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howInkAnnotation="0" codeName="ThisWorkbook" defaultThemeVersion="124226"/>
  <mc:AlternateContent xmlns:mc="http://schemas.openxmlformats.org/markup-compatibility/2006">
    <mc:Choice Requires="x15">
      <x15ac:absPath xmlns:x15ac="http://schemas.microsoft.com/office/spreadsheetml/2010/11/ac" url="C:\Users\inlniai\Desktop\Amendment to etg 2022\For website upload (final)\"/>
    </mc:Choice>
  </mc:AlternateContent>
  <xr:revisionPtr revIDLastSave="0" documentId="13_ncr:1_{2BDA3AAC-7490-4228-8B2C-7A28901C75B3}" xr6:coauthVersionLast="47" xr6:coauthVersionMax="47" xr10:uidLastSave="{00000000-0000-0000-0000-000000000000}"/>
  <bookViews>
    <workbookView xWindow="-28920" yWindow="-10470" windowWidth="29040" windowHeight="15840" tabRatio="791" xr2:uid="{00000000-000D-0000-FFFF-FFFF00000000}"/>
  </bookViews>
  <sheets>
    <sheet name="Control Checklist " sheetId="2" r:id="rId1"/>
    <sheet name="Remarks" sheetId="3" r:id="rId2"/>
    <sheet name="Summary (Group or Divn)" sheetId="7" r:id="rId3"/>
    <sheet name="Error Message" sheetId="4" r:id="rId4"/>
  </sheets>
  <externalReferences>
    <externalReference r:id="rId5"/>
  </externalReferences>
  <definedNames>
    <definedName name="_CRV1">'[1]B - CR Asst(with audit history)'!$F$12</definedName>
    <definedName name="_CRV2">'[1]B - CR Asst(with audit history)'!$F$17</definedName>
    <definedName name="_CRV3">'[1]B - CR Asst(with audit history)'!$F$19</definedName>
    <definedName name="_CRV4">'[1]B - CR Asst(with audit history)'!$F$24</definedName>
    <definedName name="_CRV5">'[1]B - CR Asst(with audit history)'!$F$26</definedName>
    <definedName name="_CRV6">'[1]B - CR Asst(with audit history)'!$F$27</definedName>
    <definedName name="_xlnm._FilterDatabase" localSheetId="0" hidden="1">'Control Checklist '!$A$24:$AF$75</definedName>
    <definedName name="_ftn1" localSheetId="0">'Control Checklist '!#REF!</definedName>
    <definedName name="_ftnref1" localSheetId="0">'Control Checklist '!#REF!</definedName>
    <definedName name="_IRV1">'[1]A - I R Asst'!$F$9</definedName>
    <definedName name="_IRV2">'[1]A - I R Asst'!$F$15</definedName>
    <definedName name="_IRV3">'[1]A - I R Asst'!$F$17</definedName>
    <definedName name="_IRV4">'[1]A - I R Asst'!$F$26</definedName>
    <definedName name="_IRV5">'[1]A - I R Asst'!$F$27</definedName>
    <definedName name="_IRV6">'[1]A - I R Asst'!$F$29</definedName>
    <definedName name="_IRV7">'[1]A - I R Asst'!$F$32</definedName>
    <definedName name="_IRV8">'[1]A - I R Asst'!$F$33</definedName>
    <definedName name="_IRV9">'[1]A - I R Asst'!$F$37</definedName>
    <definedName name="_Ref286219883" localSheetId="0">'Control Checklist '!#REF!</definedName>
    <definedName name="Combine">'[1]A - I R Asst'!$F$6</definedName>
    <definedName name="Constitution">'[1]A - I R Asst'!$A$107:$C$115</definedName>
    <definedName name="Control">'[1]B - CR Asst(with audit history)'!$A$141:$C$147</definedName>
    <definedName name="Coverage">'[1]B - CR Asst(with audit history)'!$A$114:$C$125</definedName>
    <definedName name="CR">'[1]B - CR Asst(with audit history)'!$C$149</definedName>
    <definedName name="CRRate">'[1]B - CR Asst(with audit history)'!$F$9</definedName>
    <definedName name="Factor" localSheetId="1">#REF!</definedName>
    <definedName name="Factor" localSheetId="2">#REF!</definedName>
    <definedName name="Factor">#REF!</definedName>
    <definedName name="GSTDate">'[1]A - I R Asst'!$B$4</definedName>
    <definedName name="ID">'[1]A - I R Asst'!$E$3</definedName>
    <definedName name="Income">'[1]A - I R Asst'!$A$119:$D$129</definedName>
    <definedName name="IR">'[1]A - I R Asst'!$C$200</definedName>
    <definedName name="IRRate">'[1]A - I R Asst'!$F$7</definedName>
    <definedName name="Mode">'[1]A - I R Asst'!$A$185:$C$188</definedName>
    <definedName name="Name">'[1]A - I R Asst'!$B$3</definedName>
    <definedName name="NETGST">OFFSET(INDIRECT("Raw!$B$21"),0,0,1,COUNTA([1]Raw!$A$5:$IV$5)-1)</definedName>
    <definedName name="Pd_from">OFFSET(INDIRECT("Raw!$B$5"),0,0,1,COUNTA([1]Raw!$A$5:$IV$5)-1)</definedName>
    <definedName name="Pd_To">OFFSET(INDIRECT("Raw!$B$6"),0,0,1,COUNTA([1]Raw!$A$5:$IV$5)-1)</definedName>
    <definedName name="PerRefund">'[1]A - I R Asst'!$E$32</definedName>
    <definedName name="_xlnm.Print_Area" localSheetId="0">'Control Checklist '!$A$1:$L$696</definedName>
    <definedName name="_xlnm.Print_Area" localSheetId="3">'Error Message'!$A$1:$J$36</definedName>
    <definedName name="_xlnm.Print_Area" localSheetId="1">Remarks!$A$1:$N$52</definedName>
    <definedName name="_xlnm.Print_Area" localSheetId="2">'Summary (Group or Divn)'!$A$1:$F$35</definedName>
    <definedName name="_xlnm.Print_Titles" localSheetId="0">'Control Checklist '!$23:$26</definedName>
    <definedName name="Relation">'[1]A - I R Asst'!$B$140:$C$143</definedName>
    <definedName name="Risky">'[1]A - I R Asst'!$B$147:$D$157</definedName>
    <definedName name="Staff">'[1]A - I R Asst'!$B$133:$C$136</definedName>
    <definedName name="TradeCode">'[1]A - I R Asst'!$B$160:$C$181</definedName>
    <definedName name="Z_5995A1A3_5354_4C1E_87A2_F9C01D64FBCF_.wvu.Cols" localSheetId="0" hidden="1">'Control Checklist '!$O:$AA</definedName>
    <definedName name="Z_5995A1A3_5354_4C1E_87A2_F9C01D64FBCF_.wvu.PrintArea" localSheetId="0" hidden="1">'Control Checklist '!$A$1:$AA$679</definedName>
    <definedName name="Z_5995A1A3_5354_4C1E_87A2_F9C01D64FBCF_.wvu.PrintArea" localSheetId="2" hidden="1">'Summary (Group or Divn)'!$A$1:$G$35</definedName>
    <definedName name="Z_5995A1A3_5354_4C1E_87A2_F9C01D64FBCF_.wvu.PrintTitles" localSheetId="0" hidden="1">'Control Checklist '!$23:$26</definedName>
    <definedName name="Z_5995A1A3_5354_4C1E_87A2_F9C01D64FBCF_.wvu.Rows" localSheetId="0" hidden="1">'Control Checklist '!$659:$696</definedName>
    <definedName name="Z_81D58C07_7B0A_4EDF_A96F_127BA60419EB_.wvu.FilterData" localSheetId="0" hidden="1">'Control Checklist '!$A$24:$AF$75</definedName>
    <definedName name="Z_81D58C07_7B0A_4EDF_A96F_127BA60419EB_.wvu.PrintArea" localSheetId="0" hidden="1">'Control Checklist '!$A$1:$L$695</definedName>
    <definedName name="Z_81D58C07_7B0A_4EDF_A96F_127BA60419EB_.wvu.PrintArea" localSheetId="1" hidden="1">Remarks!$A$6:$N$17</definedName>
    <definedName name="Z_81D58C07_7B0A_4EDF_A96F_127BA60419EB_.wvu.PrintTitles" localSheetId="0" hidden="1">'Control Checklist '!$23:$26</definedName>
    <definedName name="Z_81D58C07_7B0A_4EDF_A96F_127BA60419EB_.wvu.Rows" localSheetId="0" hidden="1">'Control Checklist '!$24:$24,'Control Checklist '!$56:$56,'Control Checklist '!$109:$109,'Control Checklist '!$131:$131,'Control Checklist '!$185:$185,'Control Checklist '!$228:$228,'Control Checklist '!$296:$296,'Control Checklist '!$339:$339,'Control Checklist '!$350:$350,'Control Checklist '!$379:$379,'Control Checklist '!$420:$420,'Control Checklist '!$516:$516,'Control Checklist '!$588:$588</definedName>
  </definedNames>
  <calcPr calcId="191029"/>
  <customWorkbookViews>
    <customWorkbookView name="Yen Ting CHUA (IRAS) - Personal View" guid="{81D58C07-7B0A-4EDF-A96F-127BA60419EB}" mergeInterval="0" personalView="1" maximized="1" xWindow="-8" yWindow="-8" windowWidth="1936" windowHeight="1066" activeSheetId="2"/>
    <customWorkbookView name="Jeana OON-CHUA (IRAS) - Personal View" guid="{5995A1A3-5354-4C1E-87A2-F9C01D64FBCF}" mergeInterval="0" personalView="1" maximized="1" windowWidth="1596" windowHeight="575" tabRatio="944"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540" i="2" l="1"/>
  <c r="U653" i="2"/>
  <c r="U646" i="2"/>
  <c r="U644" i="2"/>
  <c r="U642" i="2"/>
  <c r="T653" i="2"/>
  <c r="T646" i="2"/>
  <c r="T644" i="2"/>
  <c r="T642" i="2"/>
  <c r="Z71" i="2"/>
  <c r="Z78" i="2"/>
  <c r="Z79" i="2"/>
  <c r="AA91" i="2"/>
  <c r="T70" i="2"/>
  <c r="R9" i="3"/>
  <c r="R11" i="3"/>
  <c r="T11" i="3" s="1"/>
  <c r="Z525" i="2"/>
  <c r="AA525" i="2"/>
  <c r="Y484" i="2"/>
  <c r="U484" i="2"/>
  <c r="T484" i="2"/>
  <c r="R484" i="2"/>
  <c r="S525" i="2"/>
  <c r="AA521" i="2"/>
  <c r="Z521" i="2"/>
  <c r="S521" i="2"/>
  <c r="R70" i="2"/>
  <c r="U478" i="2"/>
  <c r="S478" i="2" s="1"/>
  <c r="U464" i="2"/>
  <c r="S464" i="2" s="1"/>
  <c r="U461" i="2"/>
  <c r="S461" i="2" s="1"/>
  <c r="U458" i="2"/>
  <c r="AA458" i="2" s="1"/>
  <c r="U455" i="2"/>
  <c r="Y455" i="2" s="1"/>
  <c r="K456" i="2" s="1"/>
  <c r="R28" i="2"/>
  <c r="AA93" i="2"/>
  <c r="Z93" i="2"/>
  <c r="Y93" i="2"/>
  <c r="K93" i="2" s="1"/>
  <c r="S93" i="2"/>
  <c r="Z91" i="2"/>
  <c r="Y91" i="2"/>
  <c r="K92" i="2" s="1"/>
  <c r="S91" i="2"/>
  <c r="Z464" i="2" l="1"/>
  <c r="Z461" i="2"/>
  <c r="AA461" i="2"/>
  <c r="AA464" i="2"/>
  <c r="Z455" i="2"/>
  <c r="Z478" i="2"/>
  <c r="Z458" i="2"/>
  <c r="AA455" i="2"/>
  <c r="AA478" i="2"/>
  <c r="Y478" i="2"/>
  <c r="K479" i="2" s="1"/>
  <c r="Y464" i="2"/>
  <c r="K465" i="2" s="1"/>
  <c r="Y461" i="2"/>
  <c r="K462" i="2" s="1"/>
  <c r="Y458" i="2"/>
  <c r="K459" i="2" s="1"/>
  <c r="S458" i="2"/>
  <c r="S455" i="2"/>
  <c r="AD448" i="2" l="1"/>
  <c r="Y448" i="2"/>
  <c r="K448" i="2" s="1"/>
  <c r="U11" i="3" l="1"/>
  <c r="C17" i="3"/>
  <c r="E4" i="3"/>
  <c r="E3" i="3"/>
  <c r="S79" i="2" l="1"/>
  <c r="Z64" i="2" l="1"/>
  <c r="AA64" i="2"/>
  <c r="S64" i="2"/>
  <c r="R10" i="3" l="1"/>
  <c r="R8" i="3"/>
  <c r="R7" i="3"/>
  <c r="T9" i="3" l="1"/>
  <c r="T10" i="3"/>
  <c r="T7" i="3"/>
  <c r="T8" i="3"/>
  <c r="K113" i="2"/>
  <c r="F35" i="7" l="1"/>
  <c r="U183" i="2" l="1"/>
  <c r="Y183" i="2" s="1"/>
  <c r="K184" i="2" s="1"/>
  <c r="Y653" i="2"/>
  <c r="K654" i="2" s="1"/>
  <c r="AA646" i="2"/>
  <c r="Y644" i="2"/>
  <c r="K645" i="2" s="1"/>
  <c r="S642" i="2"/>
  <c r="S608" i="2"/>
  <c r="S601" i="2"/>
  <c r="S597" i="2"/>
  <c r="S582" i="2"/>
  <c r="S574" i="2"/>
  <c r="S570" i="2"/>
  <c r="S567" i="2"/>
  <c r="S558" i="2"/>
  <c r="S554" i="2"/>
  <c r="S552" i="2"/>
  <c r="S542" i="2"/>
  <c r="S517" i="2"/>
  <c r="S512" i="2"/>
  <c r="S510" i="2"/>
  <c r="S508" i="2"/>
  <c r="S504" i="2"/>
  <c r="S501" i="2"/>
  <c r="S492" i="2"/>
  <c r="S486" i="2"/>
  <c r="S155" i="2"/>
  <c r="S151" i="2"/>
  <c r="S145" i="2"/>
  <c r="S138" i="2"/>
  <c r="S123" i="2"/>
  <c r="S110" i="2"/>
  <c r="S105" i="2"/>
  <c r="S102" i="2"/>
  <c r="S78" i="2"/>
  <c r="S71" i="2"/>
  <c r="S66" i="2"/>
  <c r="S60" i="2"/>
  <c r="S59" i="2"/>
  <c r="S58" i="2"/>
  <c r="S36" i="2"/>
  <c r="S30" i="2"/>
  <c r="S664" i="2"/>
  <c r="T540" i="2"/>
  <c r="U668" i="2" s="1"/>
  <c r="Z608" i="2"/>
  <c r="Z601" i="2"/>
  <c r="Z597" i="2"/>
  <c r="Z582" i="2"/>
  <c r="Z574" i="2"/>
  <c r="Z570" i="2"/>
  <c r="Z567" i="2"/>
  <c r="Z558" i="2"/>
  <c r="Z554" i="2"/>
  <c r="Z552" i="2"/>
  <c r="Z542" i="2"/>
  <c r="Z517" i="2"/>
  <c r="Z512" i="2"/>
  <c r="Z510" i="2"/>
  <c r="Z508" i="2"/>
  <c r="Z504" i="2"/>
  <c r="Z501" i="2"/>
  <c r="Z492" i="2"/>
  <c r="Z486" i="2"/>
  <c r="Z155" i="2"/>
  <c r="Z151" i="2"/>
  <c r="Z145" i="2"/>
  <c r="Z138" i="2"/>
  <c r="Z123" i="2"/>
  <c r="Z110" i="2"/>
  <c r="Z105" i="2"/>
  <c r="Z102" i="2"/>
  <c r="Z66" i="2"/>
  <c r="Z60" i="2"/>
  <c r="Z59" i="2"/>
  <c r="Z58" i="2"/>
  <c r="Z36" i="2"/>
  <c r="AA608" i="2"/>
  <c r="AA601" i="2"/>
  <c r="AA597" i="2"/>
  <c r="AA582" i="2"/>
  <c r="AA574" i="2"/>
  <c r="AA570" i="2"/>
  <c r="AA567" i="2"/>
  <c r="AA558" i="2"/>
  <c r="AA554" i="2"/>
  <c r="AA552" i="2"/>
  <c r="AA542" i="2"/>
  <c r="AA517" i="2"/>
  <c r="AA512" i="2"/>
  <c r="AA510" i="2"/>
  <c r="AA508" i="2"/>
  <c r="AA504" i="2"/>
  <c r="AA501" i="2"/>
  <c r="AA492" i="2"/>
  <c r="AA486" i="2"/>
  <c r="AA155" i="2"/>
  <c r="AA151" i="2"/>
  <c r="AA145" i="2"/>
  <c r="AA138" i="2"/>
  <c r="AA123" i="2"/>
  <c r="AA110" i="2"/>
  <c r="AA105" i="2"/>
  <c r="AA102" i="2"/>
  <c r="AA79" i="2"/>
  <c r="AA78" i="2"/>
  <c r="AA71" i="2"/>
  <c r="AA66" i="2"/>
  <c r="AA60" i="2"/>
  <c r="AA59" i="2"/>
  <c r="AA58" i="2"/>
  <c r="AA36" i="2"/>
  <c r="AA30" i="2"/>
  <c r="R540" i="2"/>
  <c r="S668" i="2" s="1"/>
  <c r="V667" i="2"/>
  <c r="U667" i="2"/>
  <c r="S667" i="2"/>
  <c r="U443" i="2"/>
  <c r="Z443" i="2" s="1"/>
  <c r="U425" i="2"/>
  <c r="AA425" i="2" s="1"/>
  <c r="U421" i="2"/>
  <c r="S421" i="2" s="1"/>
  <c r="U416" i="2"/>
  <c r="Z416" i="2" s="1"/>
  <c r="U413" i="2"/>
  <c r="S413" i="2" s="1"/>
  <c r="U396" i="2"/>
  <c r="AA396" i="2" s="1"/>
  <c r="U387" i="2"/>
  <c r="S387" i="2" s="1"/>
  <c r="U361" i="2"/>
  <c r="AA361" i="2" s="1"/>
  <c r="U356" i="2"/>
  <c r="S356" i="2" s="1"/>
  <c r="U346" i="2"/>
  <c r="AA346" i="2" s="1"/>
  <c r="U336" i="2"/>
  <c r="S336" i="2" s="1"/>
  <c r="U294" i="2"/>
  <c r="AA294" i="2" s="1"/>
  <c r="U273" i="2"/>
  <c r="S273" i="2" s="1"/>
  <c r="U171" i="2"/>
  <c r="U264" i="2"/>
  <c r="AA264" i="2" s="1"/>
  <c r="U259" i="2"/>
  <c r="U243" i="2"/>
  <c r="AA243" i="2" s="1"/>
  <c r="U234" i="2"/>
  <c r="S234" i="2" s="1"/>
  <c r="U230" i="2"/>
  <c r="AA230" i="2" s="1"/>
  <c r="U221" i="2"/>
  <c r="S221" i="2" s="1"/>
  <c r="U176" i="2"/>
  <c r="Y176" i="2" s="1"/>
  <c r="K177" i="2" s="1"/>
  <c r="U28" i="2"/>
  <c r="V664" i="2" s="1"/>
  <c r="U665" i="2"/>
  <c r="T28" i="2"/>
  <c r="U664" i="2" s="1"/>
  <c r="Z30" i="2"/>
  <c r="Y123" i="2"/>
  <c r="K126" i="2" s="1"/>
  <c r="Y110" i="2"/>
  <c r="K114" i="2" s="1"/>
  <c r="X667" i="2"/>
  <c r="S665" i="2"/>
  <c r="Y28" i="2"/>
  <c r="X664" i="2" s="1"/>
  <c r="K140" i="2"/>
  <c r="Y79" i="2"/>
  <c r="K82" i="2" s="1"/>
  <c r="Y102" i="2"/>
  <c r="K104" i="2" s="1"/>
  <c r="Z28" i="2" l="1"/>
  <c r="Z484" i="2"/>
  <c r="S484" i="2"/>
  <c r="T667" i="2" s="1"/>
  <c r="W667" i="2" s="1"/>
  <c r="AA484" i="2"/>
  <c r="AA259" i="2"/>
  <c r="U70" i="2"/>
  <c r="V665" i="2" s="1"/>
  <c r="S171" i="2"/>
  <c r="Z644" i="2"/>
  <c r="S646" i="2"/>
  <c r="AA653" i="2"/>
  <c r="AA28" i="2"/>
  <c r="Z646" i="2"/>
  <c r="Z653" i="2"/>
  <c r="AA642" i="2"/>
  <c r="Y646" i="2"/>
  <c r="K647" i="2" s="1"/>
  <c r="AA443" i="2"/>
  <c r="Z361" i="2"/>
  <c r="AA356" i="2"/>
  <c r="Y396" i="2"/>
  <c r="K397" i="2" s="1"/>
  <c r="S396" i="2"/>
  <c r="Z396" i="2"/>
  <c r="Y425" i="2"/>
  <c r="K426" i="2" s="1"/>
  <c r="Y443" i="2"/>
  <c r="K444" i="2" s="1"/>
  <c r="S425" i="2"/>
  <c r="Z425" i="2"/>
  <c r="Y421" i="2"/>
  <c r="K422" i="2" s="1"/>
  <c r="S443" i="2"/>
  <c r="Y346" i="2"/>
  <c r="K347" i="2" s="1"/>
  <c r="S416" i="2"/>
  <c r="Y416" i="2"/>
  <c r="K417" i="2" s="1"/>
  <c r="AA416" i="2"/>
  <c r="Z421" i="2"/>
  <c r="AA421" i="2"/>
  <c r="Z642" i="2"/>
  <c r="Z413" i="2"/>
  <c r="Y413" i="2"/>
  <c r="K414" i="2" s="1"/>
  <c r="AA413" i="2"/>
  <c r="Y361" i="2"/>
  <c r="S361" i="2"/>
  <c r="S183" i="2"/>
  <c r="S28" i="2"/>
  <c r="T664" i="2" s="1"/>
  <c r="W664" i="2" s="1"/>
  <c r="V668" i="2"/>
  <c r="Y642" i="2"/>
  <c r="K643" i="2" s="1"/>
  <c r="AA644" i="2"/>
  <c r="S653" i="2"/>
  <c r="S644" i="2"/>
  <c r="Z336" i="2"/>
  <c r="S346" i="2"/>
  <c r="Z259" i="2"/>
  <c r="Y294" i="2"/>
  <c r="K295" i="2" s="1"/>
  <c r="Z346" i="2"/>
  <c r="Z264" i="2"/>
  <c r="Z294" i="2"/>
  <c r="S294" i="2"/>
  <c r="Z183" i="2"/>
  <c r="AA183" i="2"/>
  <c r="Z243" i="2"/>
  <c r="Y230" i="2"/>
  <c r="K231" i="2" s="1"/>
  <c r="Z221" i="2"/>
  <c r="Y259" i="2"/>
  <c r="S264" i="2"/>
  <c r="AA387" i="2"/>
  <c r="Z356" i="2"/>
  <c r="S259" i="2"/>
  <c r="Y264" i="2"/>
  <c r="K265" i="2" s="1"/>
  <c r="Y336" i="2"/>
  <c r="K337" i="2" s="1"/>
  <c r="Y356" i="2"/>
  <c r="K357" i="2" s="1"/>
  <c r="Y387" i="2"/>
  <c r="K388" i="2" s="1"/>
  <c r="Y273" i="2"/>
  <c r="K274" i="2" s="1"/>
  <c r="Z387" i="2"/>
  <c r="AA336" i="2"/>
  <c r="AA273" i="2"/>
  <c r="Z273" i="2"/>
  <c r="Y243" i="2"/>
  <c r="K244" i="2" s="1"/>
  <c r="Z230" i="2"/>
  <c r="S243" i="2"/>
  <c r="AA234" i="2"/>
  <c r="S176" i="2"/>
  <c r="S230" i="2"/>
  <c r="AA171" i="2"/>
  <c r="Y171" i="2"/>
  <c r="Y234" i="2"/>
  <c r="K235" i="2" s="1"/>
  <c r="Z176" i="2"/>
  <c r="Z171" i="2"/>
  <c r="AA176" i="2"/>
  <c r="Y221" i="2"/>
  <c r="K222" i="2" s="1"/>
  <c r="AA221" i="2"/>
  <c r="Z234" i="2"/>
  <c r="S669" i="2"/>
  <c r="U669" i="2"/>
  <c r="Z70" i="2" l="1"/>
  <c r="AA70" i="2"/>
  <c r="S70" i="2"/>
  <c r="T665" i="2" s="1"/>
  <c r="W665" i="2" s="1"/>
  <c r="AA540" i="2"/>
  <c r="Z540" i="2"/>
  <c r="AD403" i="2"/>
  <c r="C15" i="3" s="1"/>
  <c r="AD251" i="2"/>
  <c r="C13" i="3" s="1"/>
  <c r="AD171" i="2"/>
  <c r="C9" i="3" s="1"/>
  <c r="V669" i="2"/>
  <c r="B695" i="2" s="1"/>
  <c r="Y639" i="2"/>
  <c r="K638" i="2" s="1"/>
  <c r="K363" i="2"/>
  <c r="S540" i="2"/>
  <c r="T668" i="2" s="1"/>
  <c r="W668" i="2" s="1"/>
  <c r="Y403" i="2"/>
  <c r="K402" i="2" s="1"/>
  <c r="K260" i="2"/>
  <c r="Y251" i="2"/>
  <c r="K172" i="2"/>
  <c r="Y163" i="2"/>
  <c r="D694" i="2" l="1"/>
  <c r="C11" i="3"/>
  <c r="U9" i="3"/>
  <c r="K250" i="2"/>
  <c r="Y70" i="2"/>
  <c r="X665" i="2" s="1"/>
  <c r="D695" i="2"/>
  <c r="U10" i="3"/>
  <c r="U8" i="3"/>
  <c r="U7" i="3"/>
  <c r="Y540" i="2"/>
  <c r="X668" i="2" s="1"/>
  <c r="W669" i="2"/>
  <c r="T669" i="2"/>
  <c r="B694" i="2" s="1"/>
  <c r="K162" i="2"/>
  <c r="X669" i="2" l="1"/>
  <c r="T671" i="2"/>
  <c r="J65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Noraini ISMAIL (IRAS)</author>
    <author>Author</author>
    <author>Yen Ting CHUA (IRAS)</author>
    <author>Hazel LIM (IRAS)</author>
  </authors>
  <commentList>
    <comment ref="K23" authorId="0" shapeId="0" xr:uid="{A788B6FF-F115-4D23-970A-A0B5911A54F2}">
      <text>
        <r>
          <rPr>
            <b/>
            <sz val="9"/>
            <color indexed="81"/>
            <rFont val="Tahoma"/>
            <family val="2"/>
          </rPr>
          <t xml:space="preserve">IRAS: [1] </t>
        </r>
        <r>
          <rPr>
            <sz val="9"/>
            <color indexed="81"/>
            <rFont val="Tahoma"/>
            <family val="2"/>
          </rPr>
          <t xml:space="preserve">Please tick </t>
        </r>
        <r>
          <rPr>
            <sz val="9"/>
            <color indexed="81"/>
            <rFont val="Wingdings"/>
            <charset val="2"/>
          </rPr>
          <t>þ</t>
        </r>
        <r>
          <rPr>
            <sz val="9"/>
            <color indexed="81"/>
            <rFont val="Tahoma"/>
            <family val="2"/>
          </rPr>
          <t xml:space="preserve"> if the control features or their equivalent are present.
"N.A." - Not Applicable</t>
        </r>
      </text>
    </comment>
    <comment ref="T24" authorId="0" shapeId="0" xr:uid="{00000000-0006-0000-0100-000002000000}">
      <text>
        <r>
          <rPr>
            <b/>
            <sz val="9"/>
            <color indexed="81"/>
            <rFont val="Tahoma"/>
            <family val="2"/>
          </rPr>
          <t>Noraini ISMAIL (IRAS):</t>
        </r>
        <r>
          <rPr>
            <sz val="9"/>
            <color indexed="81"/>
            <rFont val="Tahoma"/>
            <family val="2"/>
          </rPr>
          <t xml:space="preserve">
The NA control feature selected will be included in the numerator and denominator </t>
        </r>
      </text>
    </comment>
    <comment ref="U24" authorId="0" shapeId="0" xr:uid="{00000000-0006-0000-0100-000003000000}">
      <text>
        <r>
          <rPr>
            <b/>
            <sz val="9"/>
            <color indexed="81"/>
            <rFont val="Tahoma"/>
            <family val="2"/>
          </rPr>
          <t>Noraini ISMAIL (IRAS):</t>
        </r>
        <r>
          <rPr>
            <sz val="9"/>
            <color indexed="81"/>
            <rFont val="Tahoma"/>
            <family val="2"/>
          </rPr>
          <t xml:space="preserve">
CA, RC and OVR control features selected as NA (under control no. 3, 4 and 5) will be excluded from numerator and denominator</t>
        </r>
      </text>
    </comment>
    <comment ref="R28" authorId="1" shapeId="0" xr:uid="{00000000-0006-0000-0100-000004000000}">
      <text>
        <r>
          <rPr>
            <b/>
            <sz val="10"/>
            <color indexed="81"/>
            <rFont val="Tahoma"/>
            <family val="2"/>
          </rPr>
          <t>Total exclude others</t>
        </r>
      </text>
    </comment>
    <comment ref="S28" authorId="1" shapeId="0" xr:uid="{00000000-0006-0000-0100-000005000000}">
      <text>
        <r>
          <rPr>
            <b/>
            <sz val="10"/>
            <color indexed="81"/>
            <rFont val="Tahoma"/>
            <family val="2"/>
          </rPr>
          <t>"True" scoring excluding others</t>
        </r>
      </text>
    </comment>
    <comment ref="T28" authorId="1" shapeId="0" xr:uid="{00000000-0006-0000-0100-000006000000}">
      <text>
        <r>
          <rPr>
            <b/>
            <sz val="10"/>
            <color indexed="81"/>
            <rFont val="Tahoma"/>
            <family val="2"/>
          </rPr>
          <t>"True" scoring excluding others</t>
        </r>
      </text>
    </comment>
    <comment ref="Y28" authorId="1" shapeId="0" xr:uid="{00000000-0006-0000-0100-000007000000}">
      <text>
        <r>
          <rPr>
            <b/>
            <sz val="10"/>
            <color indexed="81"/>
            <rFont val="Tahoma"/>
            <family val="2"/>
          </rPr>
          <t>"True" scoring excluding others</t>
        </r>
      </text>
    </comment>
    <comment ref="B30" authorId="0" shapeId="0" xr:uid="{1E4784C2-C3C3-4B26-B9F9-1C20623A1560}">
      <text>
        <r>
          <rPr>
            <b/>
            <sz val="9"/>
            <color indexed="81"/>
            <rFont val="Tahoma"/>
            <family val="2"/>
          </rPr>
          <t>IRAS: [2]</t>
        </r>
        <r>
          <rPr>
            <sz val="9"/>
            <color indexed="81"/>
            <rFont val="Tahoma"/>
            <family val="2"/>
          </rPr>
          <t xml:space="preserve"> Please refer to the following e-Tax Guides for more information:
 - "GST: Customer Accounting for Prescribed Goods"
 - “GST: Taxing imported services by way of an overseas vendor registration regime”
 - "GST: Reverse charge"
 - "GST: Taxing imported remote services by way of the overseas vendor registration regime"
 - "GST: Taxing imported low-value goods by way of the overseas vendor registration regime"</t>
        </r>
      </text>
    </comment>
    <comment ref="C45" authorId="2" shapeId="0" xr:uid="{00000000-0006-0000-0100-000009000000}">
      <text>
        <r>
          <rPr>
            <b/>
            <sz val="9"/>
            <color indexed="81"/>
            <rFont val="Tahoma"/>
            <family val="2"/>
          </rPr>
          <t>[IRAS]:</t>
        </r>
        <r>
          <rPr>
            <sz val="9"/>
            <color indexed="81"/>
            <rFont val="Tahoma"/>
            <family val="2"/>
          </rPr>
          <t xml:space="preserve">
</t>
        </r>
        <r>
          <rPr>
            <b/>
            <sz val="9"/>
            <color indexed="81"/>
            <rFont val="Tahoma"/>
            <family val="2"/>
          </rPr>
          <t>[3]</t>
        </r>
        <r>
          <rPr>
            <sz val="9"/>
            <color indexed="81"/>
            <rFont val="Tahoma"/>
            <family val="2"/>
          </rPr>
          <t xml:space="preserve"> Please refer to e-Tax Guide on “GST: Partial Exemption and Input Tax Recovery”.
</t>
        </r>
        <r>
          <rPr>
            <b/>
            <sz val="9"/>
            <color indexed="81"/>
            <rFont val="Tahoma"/>
            <family val="2"/>
          </rPr>
          <t>[4]</t>
        </r>
        <r>
          <rPr>
            <sz val="9"/>
            <color indexed="81"/>
            <rFont val="Tahoma"/>
            <family val="2"/>
          </rPr>
          <t xml:space="preserve"> Please refer to e-Tax Guide on “GST: Reverse charge”.</t>
        </r>
      </text>
    </comment>
    <comment ref="T69" authorId="0" shapeId="0" xr:uid="{00000000-0006-0000-0100-00000A000000}">
      <text>
        <r>
          <rPr>
            <b/>
            <sz val="9"/>
            <color indexed="81"/>
            <rFont val="Tahoma"/>
            <family val="2"/>
          </rPr>
          <t>Noraini ISMAIL (IRAS):</t>
        </r>
        <r>
          <rPr>
            <sz val="9"/>
            <color indexed="81"/>
            <rFont val="Tahoma"/>
            <family val="2"/>
          </rPr>
          <t xml:space="preserve">
The NA control feature selected will be included in the numerator and denominator </t>
        </r>
      </text>
    </comment>
    <comment ref="U69" authorId="0" shapeId="0" xr:uid="{00000000-0006-0000-0100-00000B000000}">
      <text>
        <r>
          <rPr>
            <b/>
            <sz val="9"/>
            <color indexed="81"/>
            <rFont val="Tahoma"/>
            <family val="2"/>
          </rPr>
          <t>Noraini ISMAIL (IRAS):</t>
        </r>
        <r>
          <rPr>
            <sz val="9"/>
            <color indexed="81"/>
            <rFont val="Tahoma"/>
            <family val="2"/>
          </rPr>
          <t xml:space="preserve">
CA, RC and OVR control features selected as NA (under control no. 3, 4, 5 and 6) will be excluded from numerator and denominator</t>
        </r>
      </text>
    </comment>
    <comment ref="R70" authorId="1" shapeId="0" xr:uid="{00000000-0006-0000-0100-00000C000000}">
      <text>
        <r>
          <rPr>
            <b/>
            <sz val="10"/>
            <color indexed="81"/>
            <rFont val="Tahoma"/>
            <family val="2"/>
          </rPr>
          <t>Total exclude others:</t>
        </r>
        <r>
          <rPr>
            <sz val="10"/>
            <color indexed="81"/>
            <rFont val="Tahoma"/>
            <family val="2"/>
          </rPr>
          <t xml:space="preserve">
</t>
        </r>
      </text>
    </comment>
    <comment ref="S70" authorId="1" shapeId="0" xr:uid="{00000000-0006-0000-0100-00000D000000}">
      <text>
        <r>
          <rPr>
            <b/>
            <sz val="10"/>
            <color indexed="81"/>
            <rFont val="Tahoma"/>
            <family val="2"/>
          </rPr>
          <t>"True" scoring excluding others</t>
        </r>
      </text>
    </comment>
    <comment ref="T70" authorId="1" shapeId="0" xr:uid="{00000000-0006-0000-0100-00000E000000}">
      <text>
        <r>
          <rPr>
            <b/>
            <sz val="10"/>
            <color indexed="81"/>
            <rFont val="Tahoma"/>
            <family val="2"/>
          </rPr>
          <t>"True" scoring excluding others</t>
        </r>
      </text>
    </comment>
    <comment ref="Y70" authorId="1" shapeId="0" xr:uid="{00000000-0006-0000-0100-00000F000000}">
      <text>
        <r>
          <rPr>
            <b/>
            <sz val="10"/>
            <color indexed="81"/>
            <rFont val="Tahoma"/>
            <family val="2"/>
          </rPr>
          <t>"True" scoring excluding others</t>
        </r>
      </text>
    </comment>
    <comment ref="B71" authorId="0" shapeId="0" xr:uid="{00000000-0006-0000-0100-000010000000}">
      <text>
        <r>
          <rPr>
            <b/>
            <sz val="9"/>
            <color indexed="81"/>
            <rFont val="Tahoma"/>
            <family val="2"/>
          </rPr>
          <t xml:space="preserve">IRAS: [5] </t>
        </r>
        <r>
          <rPr>
            <sz val="9"/>
            <color indexed="81"/>
            <rFont val="Tahoma"/>
            <family val="2"/>
          </rPr>
          <t xml:space="preserve">From 1 Jan 2019, business is required to apply CA on a relevant supply of prescribed goods made to a GST-registered customer for his business purpose if the GST-exclusive value of the supply exceeds $10,000. Please refer to e-Tax Guide “GST: Customer Accounting for Prescribed Goods”. </t>
        </r>
      </text>
    </comment>
    <comment ref="B78" authorId="0" shapeId="0" xr:uid="{00000000-0006-0000-0100-000011000000}">
      <text>
        <r>
          <rPr>
            <b/>
            <sz val="9"/>
            <color indexed="81"/>
            <rFont val="Tahoma"/>
            <family val="2"/>
          </rPr>
          <t>IRAS: [6]</t>
        </r>
        <r>
          <rPr>
            <sz val="9"/>
            <color indexed="81"/>
            <rFont val="Tahoma"/>
            <family val="2"/>
          </rPr>
          <t xml:space="preserve"> Under the RC mechanism, when a supplier who belongs outside Singapore makes a business-to-business supply of services and/or LVG within the scope of RC to a GST-registered person in Singapore, the GST-registered recipient would be required to account for GST on the value of the imported services and LVG as if the recipient was the supplier.
The GST-registered recipient would be allowed to claim the corresponding GST as its input tax, subject to the normal input tax recovery rules.  Please refer to e-Tax Guide on “GST: Reverse charge”.</t>
        </r>
      </text>
    </comment>
    <comment ref="B102" authorId="1" shapeId="0" xr:uid="{00000000-0006-0000-0100-000012000000}">
      <text>
        <r>
          <rPr>
            <b/>
            <sz val="10"/>
            <color indexed="81"/>
            <rFont val="Tahoma"/>
            <family val="2"/>
          </rPr>
          <t>IRAS: [7]</t>
        </r>
        <r>
          <rPr>
            <sz val="10"/>
            <color indexed="81"/>
            <rFont val="Tahoma"/>
            <family val="2"/>
          </rPr>
          <t xml:space="preserve"> Examples of transactions under special invoicing rules are Discounted Sale Price Scheme for the sale of second-hand motor vehicle, Approved Marine Fuel Trader Scheme, supplies under the self-billing arrangement and CA for supply of prescribed goods.</t>
        </r>
      </text>
    </comment>
    <comment ref="B169" authorId="2" shapeId="0" xr:uid="{00000000-0006-0000-0100-000014000000}">
      <text>
        <r>
          <rPr>
            <b/>
            <sz val="9"/>
            <color indexed="81"/>
            <rFont val="Tahoma"/>
            <family val="2"/>
          </rPr>
          <t xml:space="preserve">IRAS:[8] </t>
        </r>
        <r>
          <rPr>
            <sz val="9"/>
            <color indexed="81"/>
            <rFont val="Tahoma"/>
            <family val="2"/>
          </rPr>
          <t xml:space="preserve">Relevant supply refers to local supply of prescribed goods (mobile phones, memory cards and off-the-shelf software) where the GST-exclusive sale value exceeds $10,000 and is not an excepted supply. Customer will be responsible for the accounting of output tax and supplier will issue a CA tax invoice to the GST-registered customer to show no GST was collected.  </t>
        </r>
      </text>
    </comment>
    <comment ref="C191" authorId="2" shapeId="0" xr:uid="{00000000-0006-0000-0100-000015000000}">
      <text>
        <r>
          <rPr>
            <b/>
            <sz val="9"/>
            <color indexed="81"/>
            <rFont val="Tahoma"/>
            <family val="2"/>
          </rPr>
          <t xml:space="preserve">IRAS: [9] </t>
        </r>
        <r>
          <rPr>
            <sz val="9"/>
            <color indexed="81"/>
            <rFont val="Tahoma"/>
            <family val="2"/>
          </rPr>
          <t xml:space="preserve">An excepted supply refers to 
(a) a supply of goods made under the Gross Margin Scheme; 
(b) a supply of goods made under the Approved 3PL Company Scheme or Approved Refiner and Consolidator Scheme to an approved/specified person; and 
(c) a deemed taxable supply of goods arising from the transfer or disposal of goods for no consideration. </t>
        </r>
      </text>
    </comment>
    <comment ref="C380" authorId="2" shapeId="0" xr:uid="{00000000-0006-0000-0100-000016000000}">
      <text>
        <r>
          <rPr>
            <b/>
            <sz val="9"/>
            <color indexed="81"/>
            <rFont val="Tahoma"/>
            <family val="2"/>
          </rPr>
          <t xml:space="preserve">IRAS: [10] </t>
        </r>
        <r>
          <rPr>
            <sz val="9"/>
            <color indexed="81"/>
            <rFont val="Tahoma"/>
            <family val="2"/>
          </rPr>
          <t>This is not applicable to businesses that are accorded fixed input tax recovery rates as they are not required to perform longer period adjustments.</t>
        </r>
      </text>
    </comment>
    <comment ref="B409" authorId="3" shapeId="0" xr:uid="{00000000-0006-0000-0100-000017000000}">
      <text>
        <r>
          <rPr>
            <b/>
            <sz val="9"/>
            <color indexed="81"/>
            <rFont val="Tahoma"/>
            <family val="2"/>
          </rPr>
          <t xml:space="preserve">IRAS: [11] </t>
        </r>
        <r>
          <rPr>
            <sz val="9"/>
            <color indexed="81"/>
            <rFont val="Tahoma"/>
            <family val="2"/>
          </rPr>
          <t xml:space="preserve">Underlying suppliers refer to both local and overseas suppliers if the business has elected to account for GST on all remote services.  </t>
        </r>
      </text>
    </comment>
    <comment ref="T483" authorId="0" shapeId="0" xr:uid="{00000000-0006-0000-0100-000018000000}">
      <text>
        <r>
          <rPr>
            <b/>
            <sz val="9"/>
            <color indexed="81"/>
            <rFont val="Tahoma"/>
            <family val="2"/>
          </rPr>
          <t>Noraini ISMAIL (IRAS):</t>
        </r>
        <r>
          <rPr>
            <sz val="9"/>
            <color indexed="81"/>
            <rFont val="Tahoma"/>
            <family val="2"/>
          </rPr>
          <t xml:space="preserve">
The NA control feature selected will be included in the numerator and denominator </t>
        </r>
      </text>
    </comment>
    <comment ref="U483" authorId="0" shapeId="0" xr:uid="{00000000-0006-0000-0100-000019000000}">
      <text>
        <r>
          <rPr>
            <b/>
            <sz val="9"/>
            <color indexed="81"/>
            <rFont val="Tahoma"/>
            <family val="2"/>
          </rPr>
          <t>Noraini ISMAIL (IRAS):</t>
        </r>
        <r>
          <rPr>
            <sz val="9"/>
            <color indexed="81"/>
            <rFont val="Tahoma"/>
            <family val="2"/>
          </rPr>
          <t xml:space="preserve">
CA, RC and OVR control features selected as NA (under control no. 3, 4 and 5) will be excluded from numerator and denominator</t>
        </r>
      </text>
    </comment>
    <comment ref="R484" authorId="1" shapeId="0" xr:uid="{00000000-0006-0000-0100-00001A000000}">
      <text>
        <r>
          <rPr>
            <b/>
            <sz val="10"/>
            <color indexed="81"/>
            <rFont val="Tahoma"/>
            <family val="2"/>
          </rPr>
          <t>Total exclude others:</t>
        </r>
        <r>
          <rPr>
            <sz val="10"/>
            <color indexed="81"/>
            <rFont val="Tahoma"/>
            <family val="2"/>
          </rPr>
          <t xml:space="preserve">
</t>
        </r>
      </text>
    </comment>
    <comment ref="S484" authorId="1" shapeId="0" xr:uid="{00000000-0006-0000-0100-00001B000000}">
      <text>
        <r>
          <rPr>
            <b/>
            <sz val="10"/>
            <color indexed="81"/>
            <rFont val="Tahoma"/>
            <family val="2"/>
          </rPr>
          <t>"True" scoring excluding others</t>
        </r>
      </text>
    </comment>
    <comment ref="T484" authorId="1" shapeId="0" xr:uid="{00000000-0006-0000-0100-00001C000000}">
      <text>
        <r>
          <rPr>
            <b/>
            <sz val="10"/>
            <color indexed="81"/>
            <rFont val="Tahoma"/>
            <family val="2"/>
          </rPr>
          <t>"True" scoring excluding others</t>
        </r>
      </text>
    </comment>
    <comment ref="Y484" authorId="1" shapeId="0" xr:uid="{00000000-0006-0000-0100-00001D000000}">
      <text>
        <r>
          <rPr>
            <b/>
            <sz val="10"/>
            <color indexed="81"/>
            <rFont val="Tahoma"/>
            <family val="2"/>
          </rPr>
          <t>"True" scoring excluding others</t>
        </r>
      </text>
    </comment>
    <comment ref="T539" authorId="0" shapeId="0" xr:uid="{00000000-0006-0000-0100-00001E000000}">
      <text>
        <r>
          <rPr>
            <b/>
            <sz val="9"/>
            <color indexed="81"/>
            <rFont val="Tahoma"/>
            <family val="2"/>
          </rPr>
          <t>Noraini ISMAIL (IRAS):</t>
        </r>
        <r>
          <rPr>
            <sz val="9"/>
            <color indexed="81"/>
            <rFont val="Tahoma"/>
            <family val="2"/>
          </rPr>
          <t xml:space="preserve">
The NA control feature selected will be included in the numerator and denominator </t>
        </r>
      </text>
    </comment>
    <comment ref="U539" authorId="0" shapeId="0" xr:uid="{00000000-0006-0000-0100-00001F000000}">
      <text>
        <r>
          <rPr>
            <b/>
            <sz val="9"/>
            <color indexed="81"/>
            <rFont val="Tahoma"/>
            <family val="2"/>
          </rPr>
          <t>Noraini ISMAIL (IRAS):</t>
        </r>
        <r>
          <rPr>
            <sz val="9"/>
            <color indexed="81"/>
            <rFont val="Tahoma"/>
            <family val="2"/>
          </rPr>
          <t xml:space="preserve">
CA, RC and OVR control features selected as NA (under control no. 3, 4 and 5) will be excluded from numerator and denominator</t>
        </r>
      </text>
    </comment>
    <comment ref="R540" authorId="1" shapeId="0" xr:uid="{00000000-0006-0000-0100-000020000000}">
      <text>
        <r>
          <rPr>
            <b/>
            <sz val="10"/>
            <color indexed="81"/>
            <rFont val="Tahoma"/>
            <family val="2"/>
          </rPr>
          <t>Total exclude others:</t>
        </r>
        <r>
          <rPr>
            <sz val="10"/>
            <color indexed="81"/>
            <rFont val="Tahoma"/>
            <family val="2"/>
          </rPr>
          <t xml:space="preserve">
</t>
        </r>
      </text>
    </comment>
    <comment ref="S540" authorId="1" shapeId="0" xr:uid="{00000000-0006-0000-0100-000021000000}">
      <text>
        <r>
          <rPr>
            <b/>
            <sz val="10"/>
            <color indexed="81"/>
            <rFont val="Tahoma"/>
            <family val="2"/>
          </rPr>
          <t>"True" scoring excluding others</t>
        </r>
      </text>
    </comment>
    <comment ref="T540" authorId="1" shapeId="0" xr:uid="{00000000-0006-0000-0100-000022000000}">
      <text>
        <r>
          <rPr>
            <b/>
            <sz val="10"/>
            <color indexed="81"/>
            <rFont val="Tahoma"/>
            <family val="2"/>
          </rPr>
          <t>"True" scoring excluding others</t>
        </r>
      </text>
    </comment>
    <comment ref="Y540" authorId="1" shapeId="0" xr:uid="{00000000-0006-0000-0100-000023000000}">
      <text>
        <r>
          <rPr>
            <b/>
            <sz val="10"/>
            <color indexed="81"/>
            <rFont val="Tahoma"/>
            <family val="2"/>
          </rPr>
          <t>"True" scoring excluding others</t>
        </r>
      </text>
    </comment>
    <comment ref="U671" authorId="0" shapeId="0" xr:uid="{00000000-0006-0000-0100-000024000000}">
      <text>
        <r>
          <rPr>
            <b/>
            <sz val="9"/>
            <color indexed="81"/>
            <rFont val="Tahoma"/>
            <family val="2"/>
          </rPr>
          <t>Noraini ISMAIL (IRAS):</t>
        </r>
        <r>
          <rPr>
            <sz val="9"/>
            <color indexed="81"/>
            <rFont val="Tahoma"/>
            <family val="2"/>
          </rPr>
          <t xml:space="preserve">
Per YT's discussion with HH on 14/10/19, to round down the score for SRC and Scoreboard. Hence, the same approach is used for this checklist.</t>
        </r>
      </text>
    </comment>
  </commentList>
</comments>
</file>

<file path=xl/sharedStrings.xml><?xml version="1.0" encoding="utf-8"?>
<sst xmlns="http://schemas.openxmlformats.org/spreadsheetml/2006/main" count="730" uniqueCount="578">
  <si>
    <t>IMPORTANT: Do not merge cells as it will cause hidden cells to show on IOS devices</t>
  </si>
  <si>
    <t>Tax Reference Number:</t>
  </si>
  <si>
    <t>Control 
Ref. No.</t>
  </si>
  <si>
    <t>For internal use only</t>
  </si>
  <si>
    <t>Total no. of  control features</t>
  </si>
  <si>
    <t>No.present</t>
  </si>
  <si>
    <t>NA</t>
  </si>
  <si>
    <t>Not selected</t>
  </si>
  <si>
    <t>SECTION 1 - GST CONTROL PRACTICES AT ENTITY LEVEL</t>
  </si>
  <si>
    <t>1.1</t>
  </si>
  <si>
    <t>1.2</t>
  </si>
  <si>
    <t>Senior management designates a GST competent person or team to:</t>
  </si>
  <si>
    <t xml:space="preserve"> - </t>
  </si>
  <si>
    <t>1.3</t>
  </si>
  <si>
    <t>E5.3,</t>
  </si>
  <si>
    <t>1.4</t>
  </si>
  <si>
    <t>1.5</t>
  </si>
  <si>
    <t>E6.5,</t>
  </si>
  <si>
    <t>1.6</t>
  </si>
  <si>
    <t>1.7</t>
  </si>
  <si>
    <t>E9.3,</t>
  </si>
  <si>
    <t>SECTION 2 - GST CONTROL PRACTICES AT TRANSACTION LEVEL 
Section 2A. Taxable Supplies and Output Tax</t>
  </si>
  <si>
    <t>2.1</t>
  </si>
  <si>
    <t>S2.5</t>
  </si>
  <si>
    <t>2.2</t>
  </si>
  <si>
    <t>S2.6</t>
  </si>
  <si>
    <t>2.3</t>
  </si>
  <si>
    <t>A designated person reviews, extracts and consolidates transactions to be reported in the GST return due to specific GST provisions such as the following (if such role is not designated to the GST return preparer):</t>
  </si>
  <si>
    <t>(ii)</t>
  </si>
  <si>
    <t>(iii)</t>
  </si>
  <si>
    <t>2.4</t>
  </si>
  <si>
    <t>S10.3d</t>
  </si>
  <si>
    <t>3.1</t>
  </si>
  <si>
    <t>S13.1,</t>
  </si>
  <si>
    <t>3.2</t>
  </si>
  <si>
    <t>S13.2,</t>
  </si>
  <si>
    <t>3.3</t>
  </si>
  <si>
    <t>S13.3,</t>
  </si>
  <si>
    <t>(a)</t>
  </si>
  <si>
    <t>(b)</t>
  </si>
  <si>
    <t xml:space="preserve">(c) </t>
  </si>
  <si>
    <t>(d)</t>
  </si>
  <si>
    <t>The value of the supply (i.e. consideration to be paid); and</t>
  </si>
  <si>
    <t xml:space="preserve">(e) </t>
  </si>
  <si>
    <t>Where an invoice is issued in a foreign language, the business must be able to translate this information to English on request. In addition to the invoice, the business may also provide contracts or agreements entered into with the supplier to explain the nature of the services received.</t>
  </si>
  <si>
    <t>3.4</t>
  </si>
  <si>
    <t>S13.4,</t>
  </si>
  <si>
    <t>The checks and controls implemented include the following:</t>
  </si>
  <si>
    <t>(i)</t>
  </si>
  <si>
    <t>the consideration paid to the overseas related party who is a connected person (including an overseas member within the same GST group) or overseas branch or head office is less than the open market value of the supply.</t>
  </si>
  <si>
    <t>(f)</t>
  </si>
  <si>
    <t>Consultation will be initiated with the tax or finance team when in doubt of the application of GST treatment on current or new business transaction.</t>
  </si>
  <si>
    <t>3.5</t>
  </si>
  <si>
    <t>S13.5,</t>
  </si>
  <si>
    <t>the time of supply rule i.e. earlier of date of supplier’s invoice or date of payment made to supplier;</t>
  </si>
  <si>
    <t>the first day after the end of the longer period if the business has elected to apply RC at the end of the longer period.</t>
  </si>
  <si>
    <t>3.6</t>
  </si>
  <si>
    <t>S13.6,</t>
  </si>
  <si>
    <t>when invoice is issued;</t>
  </si>
  <si>
    <t>when payment is made; and</t>
  </si>
  <si>
    <t>12 months after the Basic Tax Point (i.e. the 12-month rule).</t>
  </si>
  <si>
    <t>3.7</t>
  </si>
  <si>
    <t>S13.7,</t>
  </si>
  <si>
    <t>3.8</t>
  </si>
  <si>
    <t xml:space="preserve">A designated person performs checks which include the following: </t>
  </si>
  <si>
    <t>S13.8,</t>
  </si>
  <si>
    <t>S13.9,</t>
  </si>
  <si>
    <t>All such adjustments are supported by supplier’s invoice, supporting business or accounting records and the completed checklist.</t>
  </si>
  <si>
    <t>S13.10,</t>
  </si>
  <si>
    <t>Others: Please elaborate on the additional control features in "Remarks" worksheet.</t>
  </si>
  <si>
    <t>4.1</t>
  </si>
  <si>
    <t>S14.1,</t>
  </si>
  <si>
    <t>4.2</t>
  </si>
  <si>
    <t>S14.2,</t>
  </si>
  <si>
    <t>4.3</t>
  </si>
  <si>
    <t>S14.3,</t>
  </si>
  <si>
    <t>4.4</t>
  </si>
  <si>
    <t>S14.4,</t>
  </si>
  <si>
    <t>4.5</t>
  </si>
  <si>
    <t>The designated staff will initiate consultation with tax or finance team when in doubt of the application of GST treatment on current or new business transactions.</t>
  </si>
  <si>
    <t>S14.5,</t>
  </si>
  <si>
    <t>SECTION 2 - GST CONTROL PRACTICES AT TRANSACTION LEVEL
Section 2B. Taxable purchases (including imports) and Input Tax</t>
  </si>
  <si>
    <t>5.1</t>
  </si>
  <si>
    <t xml:space="preserve">Staff adheres to the following checks and reviews to secure correct tax coding at source: </t>
  </si>
  <si>
    <t>P2.5b,</t>
  </si>
  <si>
    <t>5.2</t>
  </si>
  <si>
    <t>P3.5,</t>
  </si>
  <si>
    <t>6.1</t>
  </si>
  <si>
    <t xml:space="preserve">A designated person conducts prescribed checks to ensure completeness of the GST data extracted: </t>
  </si>
  <si>
    <t>Data extracted are based on correct parameters set (e.g. correct prescribed accounting period, relevant sources, correct categories of supplies and purchases) and include the following categories:</t>
  </si>
  <si>
    <t>GR2.3a,</t>
  </si>
  <si>
    <t>-</t>
  </si>
  <si>
    <t>Prescribed goods subject to customer accounting (“CA”)</t>
  </si>
  <si>
    <t>6.2</t>
  </si>
  <si>
    <t>To ensure GST value accuracy, correct tax code mapping for all major categories of transactions and adjustments for specialised GST treatment, a designated person:</t>
  </si>
  <si>
    <t>GR3.3d,</t>
  </si>
  <si>
    <t>GR3.3f,</t>
  </si>
  <si>
    <t>(g)</t>
  </si>
  <si>
    <t>Reviews current values to be declared in the GST return for anomalies.</t>
  </si>
  <si>
    <t>GR3.3g,</t>
  </si>
  <si>
    <t>6.3</t>
  </si>
  <si>
    <t>The group consolidator performs checks to ensure that GST reports compiled by each member are correct:</t>
  </si>
  <si>
    <t>(c)</t>
  </si>
  <si>
    <t>GR4.4c,</t>
  </si>
  <si>
    <t>Summary assessment of GST controls</t>
  </si>
  <si>
    <t>Total control features</t>
  </si>
  <si>
    <t>Total</t>
  </si>
  <si>
    <t>Footnote:</t>
  </si>
  <si>
    <t xml:space="preserve">[1] </t>
  </si>
  <si>
    <t xml:space="preserve">[2] </t>
  </si>
  <si>
    <t xml:space="preserve">[3] </t>
  </si>
  <si>
    <t>Please refer to e-Tax Guide on “GST: Partial Exemption and Input Tax Recovery”.</t>
  </si>
  <si>
    <t xml:space="preserve">[4] </t>
  </si>
  <si>
    <t>[5]</t>
  </si>
  <si>
    <t xml:space="preserve">From 1 Jan 2019, business is required to apply CA on a relevant supply of prescribed goods made to a GST-registered customer for his business purpose if the GST-exclusive value of the supply exceeds $10,000. Please refer to e-Tax Guide “GST: Customer Accounting for Prescribed Goods”. </t>
  </si>
  <si>
    <t>[6]</t>
  </si>
  <si>
    <t xml:space="preserve">For IRAS use only: </t>
  </si>
  <si>
    <t>Full Name of Business:</t>
  </si>
  <si>
    <t xml:space="preserve">1) </t>
  </si>
  <si>
    <t xml:space="preserve">2) </t>
  </si>
  <si>
    <t>3)</t>
  </si>
  <si>
    <t>4)</t>
  </si>
  <si>
    <t>5)</t>
  </si>
  <si>
    <t>Ctrl feature reflected as</t>
  </si>
  <si>
    <t xml:space="preserve">No. of NA control feature selected (excluding CA, RC and OVR control features selected as NA) </t>
  </si>
  <si>
    <t>No. of CA, RC and OVR control features selected as NA</t>
  </si>
  <si>
    <t>Error in selection of control feature</t>
  </si>
  <si>
    <t>Section 1 - Entity level</t>
  </si>
  <si>
    <t>Key control per Annex 5B (for cross-ref)</t>
  </si>
  <si>
    <t>1.1,</t>
  </si>
  <si>
    <t>E2.1</t>
  </si>
  <si>
    <t>1.2,</t>
  </si>
  <si>
    <t>E3.2</t>
  </si>
  <si>
    <t>advise process owners involved in the GST management process to identify, manage and monitor GST risks of the business transactions.</t>
  </si>
  <si>
    <t>1.3,</t>
  </si>
  <si>
    <t>1.4,</t>
  </si>
  <si>
    <t>There is a process to ensure that all categories of transactions including the following are correctly collated for the purpose of filing the GST return:</t>
  </si>
  <si>
    <t>1.5,</t>
  </si>
  <si>
    <t>transactions captured in the financial accounting system which are not auto-extracted for GST reporting purposes (e.g. realised exchange gain or loss, sale of equity and debt securities)</t>
  </si>
  <si>
    <t>1.6,</t>
  </si>
  <si>
    <t>Section 2A - Taxable supplies</t>
  </si>
  <si>
    <t>2.1,</t>
  </si>
  <si>
    <t>S2.4</t>
  </si>
  <si>
    <t xml:space="preserve">mobile phones; </t>
  </si>
  <si>
    <t xml:space="preserve">memory cards; and </t>
  </si>
  <si>
    <t xml:space="preserve">off-the-shelf software.  </t>
  </si>
  <si>
    <t xml:space="preserve">(If the business' principal activities involve the sale of the above prescribed goods, please complete Control Ref. No. 3). </t>
  </si>
  <si>
    <t>2.2,</t>
  </si>
  <si>
    <t>2.3,</t>
  </si>
  <si>
    <t>S3.2</t>
  </si>
  <si>
    <t>2.5</t>
  </si>
  <si>
    <t>System will prompt staff if tax code is not selected or tax code selected is not within the tax logic pre-set (e.g. selecting a zero-rated supplies tax code for goods locally delivered, applying CA for local sale of prescribed goods to non-GST registered customer).</t>
  </si>
  <si>
    <t>2.5,</t>
  </si>
  <si>
    <t>S4.2</t>
  </si>
  <si>
    <t>2.6</t>
  </si>
  <si>
    <t>A designated person reviews, extracts, consolidates transactions managed outside the Invoicing Module and ensures they are posted to the Financial Module accurately and in a timely manner. For example:</t>
  </si>
  <si>
    <t>2.6,</t>
  </si>
  <si>
    <t>S7.3</t>
  </si>
  <si>
    <t>part cheque payment or deposit received where invoices are not issued for GST reporting</t>
  </si>
  <si>
    <t>receipts generated for sales made</t>
  </si>
  <si>
    <t>debit notes (e.g. for sale of fixed assets)</t>
  </si>
  <si>
    <t>(iv)</t>
  </si>
  <si>
    <t>buyer-created invoices</t>
  </si>
  <si>
    <t>(v)</t>
  </si>
  <si>
    <t xml:space="preserve">billings submitted in customer’s digital platform </t>
  </si>
  <si>
    <t>(vi)</t>
  </si>
  <si>
    <t>invoices for relevant supply of prescribed goods subject to CA</t>
  </si>
  <si>
    <t>(vii)</t>
  </si>
  <si>
    <t>receipts from staff for payment of benefits provided and do not qualify as disbursement</t>
  </si>
  <si>
    <t>2.7</t>
  </si>
  <si>
    <t>2.7,</t>
  </si>
  <si>
    <t>S7.4</t>
  </si>
  <si>
    <t>sale of goods in the capacity of a section 33(2) agent;</t>
  </si>
  <si>
    <t xml:space="preserve">re-export of goods imported for repair; </t>
  </si>
  <si>
    <t>deemed supply (e.g. goods put to private use);</t>
  </si>
  <si>
    <t>purchase of relevant supply of prescribed goods subject to CA;</t>
  </si>
  <si>
    <t>2.8</t>
  </si>
  <si>
    <t xml:space="preserve">A designated person is responsible for the following: </t>
  </si>
  <si>
    <t xml:space="preserve">Identifying and classifying all categories of exempt supplies as follows: </t>
  </si>
  <si>
    <t>S10.3a</t>
  </si>
  <si>
    <r>
      <t>(i) </t>
    </r>
    <r>
      <rPr>
        <sz val="11"/>
        <rFont val="Times New Roman"/>
        <family val="1"/>
      </rPr>
      <t xml:space="preserve"> </t>
    </r>
    <r>
      <rPr>
        <sz val="11"/>
        <rFont val="Arial"/>
        <family val="2"/>
      </rPr>
      <t>Exempt supplies listed under regulation 33</t>
    </r>
  </si>
  <si>
    <r>
      <t>(ii)</t>
    </r>
    <r>
      <rPr>
        <sz val="11"/>
        <rFont val="Times New Roman"/>
        <family val="1"/>
      </rPr>
      <t xml:space="preserve"> </t>
    </r>
    <r>
      <rPr>
        <sz val="11"/>
        <rFont val="Arial"/>
        <family val="2"/>
      </rPr>
      <t>Non-regulation 33 exempt supplies, for example:</t>
    </r>
  </si>
  <si>
    <r>
      <t xml:space="preserve">    </t>
    </r>
    <r>
      <rPr>
        <sz val="11"/>
        <rFont val="Arial"/>
        <family val="2"/>
      </rPr>
      <t xml:space="preserve">- </t>
    </r>
  </si>
  <si>
    <t>proceeds from sale of shares</t>
  </si>
  <si>
    <t>sale or lease of residential properties and mixed development comprising residential portion</t>
  </si>
  <si>
    <t>Monitoring and reviewing the value and categories of exempt supplies to apply partial exemption rules on recovery of input tax when exempt supplies failed the tests prescribed under the GST law and practice (e.g. failed the De Minimis Rule under regulation 28 and made non-regulation 33 exempt supplies; or nature of the business is listed under regulation 34).</t>
  </si>
  <si>
    <t>S10.3b</t>
  </si>
  <si>
    <t>Informing the GST return preparer of the need to apportion input tax or perform longer period adjustment should the business fail to meet the conditions set out under the GST Act.</t>
  </si>
  <si>
    <t>S10.3c</t>
  </si>
  <si>
    <t>N.A.</t>
  </si>
  <si>
    <t>3.1,</t>
  </si>
  <si>
    <t>S12.1</t>
  </si>
  <si>
    <t>3.2,</t>
  </si>
  <si>
    <t>S12.2</t>
  </si>
  <si>
    <t xml:space="preserve">Checks are performed and controls are put in place to ensure CA for supply of prescribed goods is applied correctly and value is accurate. </t>
  </si>
  <si>
    <t>3.3,</t>
  </si>
  <si>
    <t>S12.3</t>
  </si>
  <si>
    <t>Staff is aware of CA requirements and is able to determine if CA is applicable. Staff is equipped with a list of prescribed goods that are subject to CA as guidance.</t>
  </si>
  <si>
    <t xml:space="preserve">At the point of invoicing, checks are performed to verify the customer’s GST registration status and number, the customer’s purpose of purchasing the goods and sale value (whether it exceeds $10,000). </t>
  </si>
  <si>
    <t>If both the business and the GST-registered customer have opted to apply CA on all supplies of prescribed goods made by the business (regardless of value of supply) via a letter of undertaking to the Comptroller, controls are put in place to ensure that all prescribed conditions are met at all times.</t>
  </si>
  <si>
    <t>For a mixed sale of prescribed and non-prescribed goods to a GST-registered customer which may involve free goods or services given, controls are established to determine the value attributable to prescribed and non-prescribed goods, apply the correct GST treatment and comply with the invoicing requirement.</t>
  </si>
  <si>
    <t>For supply of prescribed goods made to a non-GST registered customer, staff will standard-rate the supply (and issue a normal tax invoice).</t>
  </si>
  <si>
    <t>For supply of prescribed goods made to a GST-registered customer exceeding $10,000 (excluding GST), staff will apply CA (i.e. ensure that output tax is not charged and collected from the customer) and issue a CA tax invoice. If the sale of prescribed goods does not exceed $10,000, staff will standard-rate the supply and issue a normal tax invoice.</t>
  </si>
  <si>
    <t>(h)</t>
  </si>
  <si>
    <t>There is a process for staff to initiate consultation when in doubt of the application of GST treatment on current or new business transactions.</t>
  </si>
  <si>
    <t>The CA tax invoice contains all the details required of a valid tax invoice and the following additional information:</t>
  </si>
  <si>
    <t>3.4,</t>
  </si>
  <si>
    <t>S12.4</t>
  </si>
  <si>
    <t>the customer’s GST registration number; and</t>
  </si>
  <si>
    <t>a statement “Sale made under customer accounting. Customer to account for GST of $X.” or “Customer accounting: Customer to pay GST of $X to IRAS.”, (where ‘$X’ refers to the amount of output tax due on the relevant supply, which the customer will account for on behalf of the business.)</t>
  </si>
  <si>
    <t>3.5,</t>
  </si>
  <si>
    <t>S12.5</t>
  </si>
  <si>
    <t>3.6,</t>
  </si>
  <si>
    <t>S12.6</t>
  </si>
  <si>
    <t>There is a process to identify all CA tax invoices issued for GST reporting and include them in Box 1 “Total value of standard-rated supplies” of the GST return based on the normal time of supply rule. No output tax is reported in Box 6 “Output tax due” of the GST return.</t>
  </si>
  <si>
    <t>3.7,</t>
  </si>
  <si>
    <t>S12.7</t>
  </si>
  <si>
    <t>4.1,</t>
  </si>
  <si>
    <t>4.2,</t>
  </si>
  <si>
    <t>4.3,</t>
  </si>
  <si>
    <t>4.4,</t>
  </si>
  <si>
    <t>4.5,</t>
  </si>
  <si>
    <t>4.6</t>
  </si>
  <si>
    <t>4.6,</t>
  </si>
  <si>
    <t>4.7</t>
  </si>
  <si>
    <t>4.7,</t>
  </si>
  <si>
    <t>4.8</t>
  </si>
  <si>
    <t>4.8,</t>
  </si>
  <si>
    <t>4.9</t>
  </si>
  <si>
    <t>4.9,</t>
  </si>
  <si>
    <t>4.10</t>
  </si>
  <si>
    <t>4.10,</t>
  </si>
  <si>
    <t>4.11</t>
  </si>
  <si>
    <t>5.1,</t>
  </si>
  <si>
    <t>5.2,</t>
  </si>
  <si>
    <t>5.3</t>
  </si>
  <si>
    <t>5.3,</t>
  </si>
  <si>
    <t>5.4</t>
  </si>
  <si>
    <t>5.4,</t>
  </si>
  <si>
    <t>5.5</t>
  </si>
  <si>
    <t>5.5,</t>
  </si>
  <si>
    <t>5.6</t>
  </si>
  <si>
    <t>Section 2B - Taxable purchases</t>
  </si>
  <si>
    <t xml:space="preserve">Check if the purchases are prescribed goods which are subject to customer accounting (“CA”) and ensure that the correct GST treatment is applied i.e. account for output tax and claim input tax (subject to the conditions for claiming input tax) unless prior approval has been sought from the Comptroller to be exempted from CA. </t>
  </si>
  <si>
    <t>P2.5a,</t>
  </si>
  <si>
    <t>(Please complete Control Ref. No. 4 if the business is subject to RC.)</t>
  </si>
  <si>
    <t xml:space="preserve">Check the correctness of GST treatment on existing transactions to confirm that the mapping performed is still valid. </t>
  </si>
  <si>
    <t>Refer to the latest version of the tax logic decision tree and tax code table available in the GST database when capturing any new category of purchases or purchase transactions from new vendor.</t>
  </si>
  <si>
    <t>P2.5d,</t>
  </si>
  <si>
    <t xml:space="preserve">Consult designated person when in doubt. </t>
  </si>
  <si>
    <t>P2.5e,</t>
  </si>
  <si>
    <t>Keep abreast of changes or seek clarification on GST matters disseminated by the GST team.</t>
  </si>
  <si>
    <t>P2.5f,</t>
  </si>
  <si>
    <t>When a CA tax invoice is received, staff checks if it was correctly issued by the supplier and informs the designated person to apply CA on the purchase of the prescribed goods i.e. account for output tax and claim input tax (subject to the conditions of claiming input tax).</t>
  </si>
  <si>
    <t>6.2,</t>
  </si>
  <si>
    <t>P3.4,</t>
  </si>
  <si>
    <t>6.3,</t>
  </si>
  <si>
    <t>SECTION 3- GST CONTROL PRACTICES AT GST REPORTING LEVEL</t>
  </si>
  <si>
    <t>7.1</t>
  </si>
  <si>
    <t>Section 3 - GST reporting</t>
  </si>
  <si>
    <t>7.1a,</t>
  </si>
  <si>
    <t>Cut-off dates for sales and purchase transactions are correctly applied for GST reporting as follows:</t>
  </si>
  <si>
    <t>GR2.3bi,</t>
  </si>
  <si>
    <t xml:space="preserve">(ii) </t>
  </si>
  <si>
    <t>GR2.3bii,</t>
  </si>
  <si>
    <t xml:space="preserve">Agrees the total number of data extracted from GST reports to system records; and identifies, reconciles and resolves issues involving any missing data during the GST extraction process. </t>
  </si>
  <si>
    <t>7.1c,</t>
  </si>
  <si>
    <t>GR2.3c,</t>
  </si>
  <si>
    <t>7.2</t>
  </si>
  <si>
    <t>Agrees the figure in each box of the GST return to the values in the GST reports and other working schedules.</t>
  </si>
  <si>
    <t>GR3.3a,</t>
  </si>
  <si>
    <t>Reconciles the net GST refund or payment on the GST return submission with the GST control accounts in the General Ledger.</t>
  </si>
  <si>
    <t>GR3.3b,</t>
  </si>
  <si>
    <t>GR3.3c,</t>
  </si>
  <si>
    <t>(e)</t>
  </si>
  <si>
    <t>Ensures output tax is accounted for on local purchases of prescribed goods supported by CA tax invoices when the corresponding input tax (subject to the conditions for claiming input tax) is claimed.</t>
  </si>
  <si>
    <t>GR3.3e,</t>
  </si>
  <si>
    <t>Examples of review:</t>
  </si>
  <si>
    <t>Perform reasonableness test (e.g. comparison of the output tax against the value of standard-rated supplies).</t>
  </si>
  <si>
    <t xml:space="preserve">Compare current values to be reported in the GST return against declaration in past periods. </t>
  </si>
  <si>
    <t>Did not account for output tax based on the Singapore dollar equivalent reflected on the tax invoices issued by suppliers under CA.</t>
  </si>
  <si>
    <t>Exceptions are investigated and follow-up action taken, if applicable.</t>
  </si>
  <si>
    <t>7.3</t>
  </si>
  <si>
    <t>Reviews GST reports for exceptional outliers and investigates any anomalies.</t>
  </si>
  <si>
    <t>GR4.4a,</t>
  </si>
  <si>
    <t>Ensures that the supplies made among members are identified and correctly excluded in the GST returns.</t>
  </si>
  <si>
    <t>GR4.4b,</t>
  </si>
  <si>
    <t>Reviews the GST reports of each member against the list of potential GST errors and errors peculiar to each member's industry.</t>
  </si>
  <si>
    <t>GR4.4d,</t>
  </si>
  <si>
    <t xml:space="preserve">Overall % of control features present or N.A. </t>
  </si>
  <si>
    <t>Breakdown by section</t>
  </si>
  <si>
    <t>Control features present</t>
  </si>
  <si>
    <t>Control features N.A. (others)</t>
  </si>
  <si>
    <t>Control features N.A. (CA, RC and OVR )</t>
  </si>
  <si>
    <t>Total per TP's selection</t>
  </si>
  <si>
    <r>
      <t xml:space="preserve">Please tick </t>
    </r>
    <r>
      <rPr>
        <sz val="8"/>
        <rFont val="Wingdings"/>
        <charset val="2"/>
      </rPr>
      <t>þ</t>
    </r>
    <r>
      <rPr>
        <sz val="8"/>
        <rFont val="Arial"/>
        <family val="2"/>
      </rPr>
      <t xml:space="preserve"> if the control features or their equivalent are present. 
"N.A." - Not Applicable</t>
    </r>
  </si>
  <si>
    <t>Section 1 - Entity</t>
  </si>
  <si>
    <t>Overall % of control features present or N.A.</t>
  </si>
  <si>
    <t>(rounded down)</t>
  </si>
  <si>
    <t>[7]</t>
  </si>
  <si>
    <t>[8]</t>
  </si>
  <si>
    <t>[9]</t>
  </si>
  <si>
    <t>[10]</t>
  </si>
  <si>
    <t>[11]</t>
  </si>
  <si>
    <t>This is not applicable to businesses that are accorded fixed input tax recovery rates as they are not required to perform longer period adjustments.</t>
  </si>
  <si>
    <r>
      <t>Declaration by Authorised Personnel</t>
    </r>
    <r>
      <rPr>
        <b/>
        <vertAlign val="superscript"/>
        <sz val="11"/>
        <color theme="0"/>
        <rFont val="Arial"/>
        <family val="2"/>
      </rPr>
      <t>+</t>
    </r>
  </si>
  <si>
    <t xml:space="preserve"> I, (Dr/Mr/Mdm/Ms*) </t>
  </si>
  <si>
    <t>of</t>
  </si>
  <si>
    <t xml:space="preserve">, </t>
  </si>
  <si>
    <t>(Full name of signatory in block letters)</t>
  </si>
  <si>
    <t>Signature:</t>
  </si>
  <si>
    <t>Date:</t>
  </si>
  <si>
    <t>Designation:</t>
  </si>
  <si>
    <r>
      <t xml:space="preserve">  </t>
    </r>
    <r>
      <rPr>
        <vertAlign val="superscript"/>
        <sz val="8"/>
        <rFont val="Arial Narrow"/>
        <family val="2"/>
      </rPr>
      <t>+</t>
    </r>
    <r>
      <rPr>
        <sz val="8"/>
        <rFont val="Arial Narrow"/>
        <family val="2"/>
      </rPr>
      <t xml:space="preserve"> The authorised personnel is one who holds a position in the Senior Management and is responsible for overall GST compliance.</t>
    </r>
  </si>
  <si>
    <t xml:space="preserve">  * Please delete accordingly</t>
  </si>
  <si>
    <t>What should I do if there are error messages?</t>
  </si>
  <si>
    <t>(a) "!Select only one" control feature</t>
  </si>
  <si>
    <t xml:space="preserve">Cause: </t>
  </si>
  <si>
    <t>More than 1 checkbox is selected when only one checkbox should be ticked.</t>
  </si>
  <si>
    <t>Solution:</t>
  </si>
  <si>
    <t>Tick only 1 checkbox.</t>
  </si>
  <si>
    <t>(b) "Check selection!" error message.</t>
  </si>
  <si>
    <t>Confirm your answer and untick the checkbox that is incorrect.</t>
  </si>
  <si>
    <t>Please tick the relevant checkbox to indicate the control features as present if you have implemented or intend to implement the control features within the next 3 months and have alternative controls to ensure correct tax treatment is applied during the interim period.</t>
  </si>
  <si>
    <t xml:space="preserve">RC/ OVR/ CA Control Checklist </t>
  </si>
  <si>
    <t>RC/ OVR/ CA Control Checklist (Remarks)</t>
  </si>
  <si>
    <r>
      <rPr>
        <b/>
        <u/>
        <sz val="12"/>
        <color theme="1"/>
        <rFont val="Arial"/>
        <family val="2"/>
      </rPr>
      <t xml:space="preserve">RC/ OVR/ CA Control Checklist 
</t>
    </r>
    <r>
      <rPr>
        <sz val="11"/>
        <color theme="1"/>
        <rFont val="Arial"/>
        <family val="2"/>
      </rPr>
      <t/>
    </r>
  </si>
  <si>
    <t>P2.5c,</t>
  </si>
  <si>
    <t>6)</t>
  </si>
  <si>
    <t>Remarks</t>
  </si>
  <si>
    <t>(1)</t>
  </si>
  <si>
    <t xml:space="preserve">(2)
</t>
  </si>
  <si>
    <t>S/N</t>
  </si>
  <si>
    <t>Tax Reference Number or UEN</t>
  </si>
  <si>
    <t>Entity Name</t>
  </si>
  <si>
    <t>OVERALL ASSESSMENT SCORE</t>
  </si>
  <si>
    <t>Summary of Score for GST Group or Divisional Registrant</t>
  </si>
  <si>
    <t xml:space="preserve">Tax Reference Number or 
Unique Reference Number (UEN):
</t>
  </si>
  <si>
    <r>
      <t>Important Notes</t>
    </r>
    <r>
      <rPr>
        <b/>
        <sz val="10"/>
        <color theme="1"/>
        <rFont val="Arial"/>
        <family val="2"/>
      </rPr>
      <t>:</t>
    </r>
  </si>
  <si>
    <t xml:space="preserve">additional controls (which are not listed in this checklist) established to mitigate the risks of incorrect tax treatment and the commencement date of implementing the listed controls if you have yet to implement them. Alternatively, you may wish to submit the relevant and updated process flows instead.   </t>
  </si>
  <si>
    <t xml:space="preserve">Relevant supply refers to local supply of prescribed goods (mobile phones, memory cards and off-the-shelf software) where the GST-exclusive sale value exceeds $10,000 and is not an excepted supply. Customer will be responsible for the accounting of output tax and supplier will issue a CA tax invoice to the GST-registered customer to show no GST was collected.   </t>
  </si>
  <si>
    <t xml:space="preserve"> declare that all details and information given in this RC/ OVR/ CA Control Checklist  are true and complete.</t>
  </si>
  <si>
    <t>Control feature 3</t>
  </si>
  <si>
    <t>Control feature 4</t>
  </si>
  <si>
    <t>Control feature 5</t>
  </si>
  <si>
    <t>From checklist (If TP tick "N.A.", "True" will be reflected. Otherwise, "False" is reflected").</t>
  </si>
  <si>
    <t>If TP tick checkbox in section 1, "True" will be reflected</t>
  </si>
  <si>
    <t>There is a process to review the categories and value of exempt supplies made to assess if the business or GST group is required to apply input tax apportionment rules and the correct input tax apportionment formula is applied accordingly.</t>
  </si>
  <si>
    <t>1.7,</t>
  </si>
  <si>
    <t>E9.2,</t>
  </si>
  <si>
    <t xml:space="preserve">If TP tick "N.A." in checklist but did not tick checkbox in Section 1 of Remarks, to prompt TP </t>
  </si>
  <si>
    <t xml:space="preserve">If TP tick applicable in  in Section 1 of Remarks but did not tick in Control checklist,  to prompt TP </t>
  </si>
  <si>
    <t>(by the supplier)</t>
  </si>
  <si>
    <t>Supply of prescribed goods subject to Customer Accounting ("CA")</t>
  </si>
  <si>
    <t>(NRIC/Passport No.)</t>
  </si>
  <si>
    <t xml:space="preserve">Both control features and "N.A." are selected. </t>
  </si>
  <si>
    <t>Yes</t>
  </si>
  <si>
    <t>No</t>
  </si>
  <si>
    <t>describe the nature of the business transactions listed in Note 1 above that are applicable to your business</t>
  </si>
  <si>
    <r>
      <t>In the "</t>
    </r>
    <r>
      <rPr>
        <b/>
        <sz val="10"/>
        <color theme="1"/>
        <rFont val="Arial"/>
        <family val="2"/>
      </rPr>
      <t>Remarks</t>
    </r>
    <r>
      <rPr>
        <sz val="10"/>
        <color theme="1"/>
        <rFont val="Arial"/>
        <family val="2"/>
      </rPr>
      <t xml:space="preserve">" </t>
    </r>
    <r>
      <rPr>
        <b/>
        <sz val="10"/>
        <color theme="1"/>
        <rFont val="Arial"/>
        <family val="2"/>
      </rPr>
      <t>worksheet</t>
    </r>
    <r>
      <rPr>
        <sz val="10"/>
        <color theme="1"/>
        <rFont val="Arial"/>
        <family val="2"/>
      </rPr>
      <t>, please provide the following information:</t>
    </r>
  </si>
  <si>
    <t>Please refer to e-Tax Guide on “GST: Reverse charge”.</t>
  </si>
  <si>
    <t>A designated person or team maintains oversight of such supplies of remote service to non-GST registered customers belonging in Singapore and LVG to customers who are not GST-registered in Singapore.</t>
  </si>
  <si>
    <t xml:space="preserve">(Please also complete the following: </t>
  </si>
  <si>
    <t>S2.7</t>
  </si>
  <si>
    <t>S2.8</t>
  </si>
  <si>
    <t>2.8,</t>
  </si>
  <si>
    <t>2.9</t>
  </si>
  <si>
    <t>2.9,</t>
  </si>
  <si>
    <t>2.10</t>
  </si>
  <si>
    <t>2.10a,</t>
  </si>
  <si>
    <t>2.10b,</t>
  </si>
  <si>
    <t>2.10c,</t>
  </si>
  <si>
    <t>2.10d,</t>
  </si>
  <si>
    <t xml:space="preserve">Staff will ensure that output tax accounted on LVG is inclusive of related services costs (such as transportation and insurance charged). </t>
  </si>
  <si>
    <t>Staff will review if adjustments are required for the following:</t>
  </si>
  <si>
    <t xml:space="preserve">(f) </t>
  </si>
  <si>
    <t>The staff will make the relevant adjustments to output tax and input tax accordingly with supporting documents.</t>
  </si>
  <si>
    <t xml:space="preserve">(g) </t>
  </si>
  <si>
    <t xml:space="preserve">If the business has previously accounted for reverse-charged output tax and payment is not made to the supplier within 12 months, staff will determine that the conditions in the checklist “Refund for Reverse Charge Transaction: Checklist for Self-Review of Eligibility of Claim” are met before making an adjustment to claim a refund for the unpaid RC transaction. </t>
  </si>
  <si>
    <t xml:space="preserve">Underlying suppliers refer to both local and overseas suppliers if the business has elected to account for GST on all remote services.  </t>
  </si>
  <si>
    <t xml:space="preserve">(d) </t>
  </si>
  <si>
    <t xml:space="preserve">Staff are trained to extract and collate all supplies of remote services for GST reporting and adhere to the GST reporting requirement in the GST return based on the applicable time of supply rule. </t>
  </si>
  <si>
    <t>Maintaining at least 2 proxies of non-conflicting evidence of customer’s belonging status to determine if GST is to be charged;</t>
  </si>
  <si>
    <t>There is a process to ensure the correct GST treatment and accuracy in GST reporting is applied on supplies of LVG (including the LVG supplied on behalf of underlying  suppliers) under the OVR regime.</t>
  </si>
  <si>
    <t>A designated person or team maintains oversight of the supplies of LVG made to customers who are not GST-registered in Singapore, including those made on behalf of underlying suppliers as an electronic marketplace operator or a redeliverer.</t>
  </si>
  <si>
    <t>6.4</t>
  </si>
  <si>
    <t>6.1,</t>
  </si>
  <si>
    <t>S15.1,</t>
  </si>
  <si>
    <t>S15.2,</t>
  </si>
  <si>
    <t>S15.3,</t>
  </si>
  <si>
    <t>S15.4,</t>
  </si>
  <si>
    <t>Identification of such transactions and mapping the tax coding of such transactions them to a tax code table from the onset;</t>
  </si>
  <si>
    <t>Training and providing staff with guidelines (e.g. tax logic or decision tree on GST treatment) such as the following:</t>
  </si>
  <si>
    <t xml:space="preserve">(i) </t>
  </si>
  <si>
    <t>Including LVG-related services costs such as transportation and insurance in the value of supply for accounting of GST.</t>
  </si>
  <si>
    <t>Where a customer seeks a refund of GST charged on sale of LVG due to double taxation (i.e. GST paid on the same goods to Singapore Customs), the designated staff must ensure GST has been charged on the LVG and customer is able to substantiate with documentary evidence that import GST was paid to Singapore Customs before making the refund.</t>
  </si>
  <si>
    <t>Where a customer who has wrongly represented its GST registration status and hence was charged GST on the LVG, the designated staff must ensure GST has been charged on the supply and customer is GST-registered before making the refund via a credit note (or an equivalent document) to the customers as part of proper record keeping.</t>
  </si>
  <si>
    <t>Staff are trained to extract and collate all supplies of LVG and related charges for GST reporting and adhere to the GST reporting requirement in the GST return based on the applicable time of supply rule.</t>
  </si>
  <si>
    <t>6.5</t>
  </si>
  <si>
    <t>6.5,</t>
  </si>
  <si>
    <t>S15.5,</t>
  </si>
  <si>
    <t xml:space="preserve">N.A. </t>
  </si>
  <si>
    <t xml:space="preserve">Supply of imported services subject to Reverse Charge ("RC") </t>
  </si>
  <si>
    <t>Supply of imported low-value goods subject to RC</t>
  </si>
  <si>
    <t xml:space="preserve">Supply of remote services subject to GST under the Overseas Vendor Registration (“OVR”) regime	</t>
  </si>
  <si>
    <t xml:space="preserve">Supply of imported low-value goods subject to GST under the OVR regime									</t>
  </si>
  <si>
    <t>supply of prescribed goods subject to Customer Accounting ("CA") (by the supplier)</t>
  </si>
  <si>
    <t xml:space="preserve">supply of imported services subject to Reverse Charge ("RC") </t>
  </si>
  <si>
    <t>supply of imported low-value goods subject to RC</t>
  </si>
  <si>
    <t xml:space="preserve">supply of remote services subject to GST under the Overseas Vendor Registration (“OVR”) regime	</t>
  </si>
  <si>
    <t xml:space="preserve">supply of imported low-value goods subject to GST under the OVR regime		</t>
  </si>
  <si>
    <t>6.4,</t>
  </si>
  <si>
    <t>P3.6,</t>
  </si>
  <si>
    <t xml:space="preserve">A list of potential irrecoverable input tax is identified and communicated to the relevant staff to separately capture the data for exclusion from the main input tax claims or for alerting the GST return preparer for exclusion from the GST report. </t>
  </si>
  <si>
    <r>
      <t>Examples of identified items:</t>
    </r>
    <r>
      <rPr>
        <sz val="11"/>
        <rFont val="Arial"/>
        <family val="2"/>
      </rPr>
      <t xml:space="preserve"> </t>
    </r>
  </si>
  <si>
    <t>Input tax incurred for exempt supplies, which may be disallowed if De Minimis limit is exceeded</t>
  </si>
  <si>
    <t>Input tax incurred on common expenses, which may require apportionment</t>
  </si>
  <si>
    <t>Input tax on standard-rated purchases not paid within 12 months</t>
  </si>
  <si>
    <t>GST wrongly charged on imported remote services and LVG procured from the OVR vendors</t>
  </si>
  <si>
    <t>P3.13</t>
  </si>
  <si>
    <t>Control feature 6</t>
  </si>
  <si>
    <t>a</t>
  </si>
  <si>
    <t>b</t>
  </si>
  <si>
    <t>c</t>
  </si>
  <si>
    <t>d</t>
  </si>
  <si>
    <t>e</t>
  </si>
  <si>
    <t>Note:  (i) Formula excludes CA, RC and OVR control features selected as NA (under control no. 3, 4, 5 and 6) from numerator and denominator; and (ii) For other control features with NA, if TP tick NA, the control feature is NOT deducted from numerator and denominator i.e. point is given in numerator if TP check NA.</t>
  </si>
  <si>
    <t>2.4,</t>
  </si>
  <si>
    <r>
      <t>Please send this completed checklist via myTax Portal [select Email Us "myTax Mail" and "GST ACAP" in subject header] together with your PAR submission or submit it together with your ACAP/ACAP Renewal deliverables. </t>
    </r>
    <r>
      <rPr>
        <b/>
        <sz val="10"/>
        <color rgb="FF000000"/>
        <rFont val="Arial"/>
        <family val="2"/>
      </rPr>
      <t>Do not send this checklist via post</t>
    </r>
    <r>
      <rPr>
        <sz val="10"/>
        <color rgb="FF000000"/>
        <rFont val="Arial"/>
        <family val="2"/>
      </rPr>
      <t>. </t>
    </r>
  </si>
  <si>
    <r>
      <t xml:space="preserve">For GST group/ divisional registrant, please complete this checklist for each member/ division and compute the overall assessment score for the GST group or divisional registrant in the </t>
    </r>
    <r>
      <rPr>
        <b/>
        <sz val="10"/>
        <color theme="1"/>
        <rFont val="Arial"/>
        <family val="2"/>
      </rPr>
      <t>"Summary of Score for GST Group or Divisional Registrant"</t>
    </r>
    <r>
      <rPr>
        <sz val="10"/>
        <color theme="1"/>
        <rFont val="Arial"/>
        <family val="2"/>
      </rPr>
      <t xml:space="preserve"> worksheet. 
However, if the same control features apply to all the members within the GST group or divisions, you may submit one completed checklist. In your submission, please indicate that the checklist applies to all the members within the GST group or divisions accordingly.</t>
    </r>
  </si>
  <si>
    <r>
      <t>There is management oversight of major information system 
overhauls or changes that impact  financial and operating modules and GST codes assigned as well as changes to GST law and practice (e.g. GST rate change, prescribed goods subject to customer accounting (“CA”), imported services and imported low-value goods ("LVG") subject to reverse charge (“RC”), LVG and remote services subject to GST under the overseas vendor registration (“OVR”) regime</t>
    </r>
    <r>
      <rPr>
        <vertAlign val="superscript"/>
        <sz val="11"/>
        <rFont val="Arial"/>
        <family val="2"/>
      </rPr>
      <t>[2]</t>
    </r>
    <r>
      <rPr>
        <sz val="11"/>
        <rFont val="Arial"/>
        <family val="2"/>
      </rPr>
      <t>).</t>
    </r>
  </si>
  <si>
    <r>
      <t>Key control features present</t>
    </r>
    <r>
      <rPr>
        <vertAlign val="superscript"/>
        <sz val="8"/>
        <color theme="1"/>
        <rFont val="Arial Narrow"/>
        <family val="2"/>
      </rPr>
      <t>[1]</t>
    </r>
    <r>
      <rPr>
        <b/>
        <sz val="8"/>
        <color theme="1"/>
        <rFont val="Arial Narrow"/>
        <family val="2"/>
      </rPr>
      <t>:</t>
    </r>
  </si>
  <si>
    <t>identify business transactions that are affected by changes to GST law and practice (e.g.  prescribed goods subject to CA, imported services subject to RC, remote services and LVG subject to GST under the OVR regime) and make changes to the system controls and GST processes accordingly;</t>
  </si>
  <si>
    <t>transactions affected by changes to GST law and practice (e.g. prescribed goods subject to CA, imported services and LVG subject to RC, remote services and LVG subject to GST under the OVR regime)</t>
  </si>
  <si>
    <r>
      <t>Notwithstanding whether the business or GST group is currently 
required to apply reverse charge (“RC”) on its imported services and imported low-value goods ("LVG"), there is a process to ensure that a designated staff will review if the business or GST group is unable to claim input tax or has elected to apply RC, and if the business has procured imported services from overseas suppliers or LVG which are subject to RC (including inter-branch and intra-GST group purchases) to apply the correct GST treatment</t>
    </r>
    <r>
      <rPr>
        <vertAlign val="superscript"/>
        <sz val="11"/>
        <rFont val="Arial"/>
        <family val="2"/>
      </rPr>
      <t>[6]</t>
    </r>
    <r>
      <rPr>
        <sz val="11"/>
        <rFont val="Arial"/>
        <family val="2"/>
      </rPr>
      <t xml:space="preserve">.
</t>
    </r>
    <r>
      <rPr>
        <b/>
        <i/>
        <sz val="11"/>
        <color theme="3"/>
        <rFont val="Arial"/>
        <family val="2"/>
      </rPr>
      <t>(Please complete Control Ref. No. 4 if the business is subject to RC.)</t>
    </r>
  </si>
  <si>
    <t>Under the RC mechanism, when a supplier who belongs outside Singapore makes a business-to-business supply of services and/or LVG within the scope of RC to a GST-registered person in Singapore, the GST-registered recipient would be required to account for GST on the value of the imported services and LVG as if the recipient was the supplier.
The GST-registered recipient would be allowed to claim the corresponding GST as its input tax, subject to the normal input tax recovery rules.  Please refer to e-Tax Guide on “GST: Reverse charge”.</t>
  </si>
  <si>
    <t>Control Ref. No. 5 if the establishments make supplies of remote services subject to GST under the OVR regime, including those made on behalf of underlying suppliers.</t>
  </si>
  <si>
    <t>Examples of transactions under special invoicing rules are Discounted Sale Price Scheme for the sale of second-hand motor vehicle, Approved Marine Fuel Trader Scheme, supplies under the self-billing arrangement and CA for supply of prescribed goods.</t>
  </si>
  <si>
    <t>supply of imported services and LVG subject to RC; and</t>
  </si>
  <si>
    <t>supply of remote services and LVG subject to GST under the OVR regime (including those made on behalf of underlying suppliers).</t>
  </si>
  <si>
    <r>
      <t xml:space="preserve">Informing the relevant process owners to assess if the business has to account for GST on imported services and LVG (including inter-branch and intra-GST group members transactions) under RC if it is unable to claim full input tax.
</t>
    </r>
    <r>
      <rPr>
        <b/>
        <sz val="11"/>
        <color theme="3"/>
        <rFont val="Arial"/>
        <family val="2"/>
      </rPr>
      <t xml:space="preserve">
</t>
    </r>
    <r>
      <rPr>
        <b/>
        <i/>
        <sz val="11"/>
        <color theme="3"/>
        <rFont val="Arial"/>
        <family val="2"/>
      </rPr>
      <t>(Please complete Control Ref. No. 4 if the business is subject to RC.)</t>
    </r>
  </si>
  <si>
    <t>There is a designated person or team to maintain oversight of the specific requirements of CA on local sale of prescribed goods (i.e. mobile phones, memory cards and off-the-shelf software) made to a GST-registered customer exceeding $10,000 (excluding GST) and the GST treatment of such supplies.</t>
  </si>
  <si>
    <t>All prescribed goods are identified and mapped to a tax code table from the onset to distinguish them for correct tax coding at source and GST reporting purposes. 
If they are not mapped to a tax code table, staff is provided with procedures and guidelines (e.g. decision tree) to identify and subject the relevant supply of prescribed goods to CA.</t>
  </si>
  <si>
    <t xml:space="preserve">An excepted supply refers to 
(a) a supply of goods made under the Gross Margin Scheme; 
(b) a supply of goods made under the Approved 3PL Company Scheme or Approved Refiner and Consolidator Scheme to an approved/specified person; and 
(c) a deemed taxable supply of goods arising from the transfer or disposal of goods for no consideration. </t>
  </si>
  <si>
    <t>There is a process to ensure that the correct GST treatment is applied on imported services and LVG subject to RC.</t>
  </si>
  <si>
    <t>There is a designated person or team to monitor whether the business or GST Group is able to claim full input tax; and maintain oversight of the specific requirements of imported services and LVG that fall within the scope of RC and the GST treatment of such supplies.</t>
  </si>
  <si>
    <t>All imported services and LVG that fall within the scope of RC are identified and mapped to a tax code table from the onset to distinguish them for correct tax coding at source and GST reporting purposes.
If they are not mapped to a tax code table, staff is provided with procedures and guidelines to identify and subject the applicable import services and LVG to RC (e.g. decision tree on GST treatment, list of GST adjustments to be made prior to submission of GST return).</t>
  </si>
  <si>
    <t>The reverse-charged transactions are supported by relevant documentary evidence and complied with the record keeping requirements prescribed in the e-Tax Guide "GST: Reverse charge”.</t>
  </si>
  <si>
    <t>A description of the services and/or LVG supplied;</t>
  </si>
  <si>
    <t>Checks are performed and controls are put in place to ensure that RC on imported services and LVG are applied correctly and values reported are accurate.</t>
  </si>
  <si>
    <t xml:space="preserve">Staff is aware of the RC mechanism and the types of imported services and LVG that fall within the scope of RC. Staff is equipped with a list of imported services and definition of LVG including how to determine the entry threshold value before a supply is regarded as LVG as guidance. </t>
  </si>
  <si>
    <t xml:space="preserve">System or process is put in place to perform reverse charge on all imported services and LVG subject to RC. </t>
  </si>
  <si>
    <t>Staff will ensure that the value of the imported services and LVG is based on the open market value (without any deduction of withholding tax) if:</t>
  </si>
  <si>
    <t xml:space="preserve">the consideration paid to overseas suppliers on imported services/LVG are not wholly in money; or </t>
  </si>
  <si>
    <r>
      <t xml:space="preserve">If there is cost allocation or procurement of services from an overseas member within the same GST group or from an overseas branch or head office, staff will account for output tax on the open market value of the imported services </t>
    </r>
    <r>
      <rPr>
        <u/>
        <sz val="11"/>
        <rFont val="Arial"/>
        <family val="2"/>
      </rPr>
      <t>after</t>
    </r>
    <r>
      <rPr>
        <sz val="11"/>
        <rFont val="Arial"/>
        <family val="2"/>
      </rPr>
      <t xml:space="preserve"> </t>
    </r>
    <r>
      <rPr>
        <u/>
        <sz val="11"/>
        <rFont val="Arial"/>
        <family val="2"/>
      </rPr>
      <t>excluding</t>
    </r>
    <r>
      <rPr>
        <sz val="11"/>
        <rFont val="Arial"/>
        <family val="2"/>
      </rPr>
      <t xml:space="preserve"> </t>
    </r>
    <r>
      <rPr>
        <u/>
        <sz val="11"/>
        <rFont val="Arial"/>
        <family val="2"/>
      </rPr>
      <t>identifiable</t>
    </r>
    <r>
      <rPr>
        <sz val="11"/>
        <rFont val="Arial"/>
        <family val="2"/>
      </rPr>
      <t xml:space="preserve"> salaries, wages, interest costs components and their proportionate mark-up in accordance with the transfer pricing policy. </t>
    </r>
  </si>
  <si>
    <t xml:space="preserve">For imported services and LVG invoiced in a foreign currency, staff will ensure that the exchange rate used to convert the invoice amount to SGD equivalent is in accordance with the e-Tax Guide “GST: Exchange Rates for GST Purpose” and account for output tax accordingly. </t>
  </si>
  <si>
    <t>Subject to the rules applicable to transactions straddling implementation date and otherwise allowed by the Comptroller, the output tax on the imported services and LVG that are subject to RC will be accounted for based on:</t>
  </si>
  <si>
    <t>the posting date of the imported services and LVG if it is consistently applied, provided it is before the date of payment; or</t>
  </si>
  <si>
    <t>For supply of imported services and/or LVG procured from a connected person, overseas branch or head office, or overseas member within the same GST Group, staff will determine the time of supply at the earliest of the following, where required:</t>
  </si>
  <si>
    <t>(Refer to the e-Tax guide "Reverse charge" for exceptions).</t>
  </si>
  <si>
    <t>Staff will ensure that the value of imported services and LVG subject to RC is excluded from both the numerator and denominator of the input tax recovery formula to compute the residual input tax claimable.</t>
  </si>
  <si>
    <t>For imported services and LVG invoiced in a foreign currency, the same exchange rate is used to convert the foreign currency to SGD to account for output tax and claim the corresponding input tax.</t>
  </si>
  <si>
    <t>A process is put in place to repay the above refund mentioned (i.e. control feature no. 4.9) on RC transactions where subsequent payments are made to the suppliers. All adjustments are substantiated with supporting evidence.</t>
  </si>
  <si>
    <t>A designated person or team maintains oversight of the supplies of remote services to non-GST registered customers belonging in Singapore, including remote services made on behalf of overseas suppliers.</t>
  </si>
  <si>
    <t xml:space="preserve">The designated staff or team is aware of the list of conditions which the business will be regarded as the supplier for the remote services supplied on behalf of underlying suppliers and will charge and account for GST on remote services supplied to non-GST registered customers belonging in Singapore, and disseminate the information to the relevant process owners.  </t>
  </si>
  <si>
    <t>A system and/or process is put in place to ensure all remote services supplied  to non-GST registered customers belonging in Singapore, including those made on behalf of underlying suppliers, are identified for the correct application of GST treatment and accounting of GST. This includes:</t>
  </si>
  <si>
    <t xml:space="preserve">Identification of such transactions and mapping the tax coding of such transactions to a tax code table from the onset; </t>
  </si>
  <si>
    <t>Training and providing staff with written guidelines (e.g. tax logic or decision tree on GST treatment);</t>
  </si>
  <si>
    <t xml:space="preserve">Updating the control process or system tax coding whenever there is a change in any elections made in respect of supplies of remote services or change in business arrangement with the underlying suppliers; </t>
  </si>
  <si>
    <t>Substantiating with appropriate sales record and documentary evidence; and</t>
  </si>
  <si>
    <t>A designated person or team is aware of :</t>
  </si>
  <si>
    <t>the list of conditions which the business will be regarded as the supplier for the LVG supplied on behalf of underlying suppliers as an electronic marketplace operator or a redeliverer; and</t>
  </si>
  <si>
    <t>Ensuring the sales value of each item is determined separately to ascertain whether it is a LVG unless business has elected and is approved by the Comptroller to apply entry value threshold on a per-consignment basis or import value of the goods.</t>
  </si>
  <si>
    <t>Apportioning insurance and freight costs on a reasonable basis if the LVG and non-LVG supplies are made in a single transaction and a single delivery fee is charged for such costs.</t>
  </si>
  <si>
    <t>Whether GST has been paid for each item (i.e. GST paid indicator).</t>
  </si>
  <si>
    <t>The GST registration number of the OVR vendor (supplier, electronic marketplace operator, redeliverer).</t>
  </si>
  <si>
    <t>The respective values of insurance and freight costs are reflected for the LVG and non LVG supplies if the transaction comprises LVG and non-LVG is made in a single transaction and a single delivery fee is charged.</t>
  </si>
  <si>
    <t xml:space="preserve">Where GST was incorrectly charged on imported remote services and/or LVG by OVR vendors, staff knows the rectification process to obtain refunds from the OVR vendor and the application of reverse charge on the transaction, where applicable. </t>
  </si>
  <si>
    <r>
      <t>(Please tick (</t>
    </r>
    <r>
      <rPr>
        <sz val="8"/>
        <color theme="3"/>
        <rFont val="Wingdings"/>
        <charset val="2"/>
      </rPr>
      <t>þ</t>
    </r>
    <r>
      <rPr>
        <i/>
        <sz val="8"/>
        <color theme="3"/>
        <rFont val="Arial"/>
        <family val="2"/>
      </rPr>
      <t>) the appropriate box)</t>
    </r>
  </si>
  <si>
    <t>Imported services and purchase of imported low-value goods ("LVG") subject to reverse charge (“RC”)</t>
  </si>
  <si>
    <t xml:space="preserve">Supplies of remote services and LVG (including supplies by local/overseas establishments of the GST registered entity and supplies on behalf of underlying suppliers) subject to GST under the overseas vendor registration (“OVR”) regime </t>
  </si>
  <si>
    <t>Supplies and output tax are extracted based on time of supply rule;</t>
  </si>
  <si>
    <t>Taxable purchases and input tax are extracted based on the date of tax invoices or permits. If payment date or posting date is used as the basis, it must be applied consistently; and</t>
  </si>
  <si>
    <t>Incorporates special adjustments (e.g. reduce input tax on standard-rated purchases not paid within 12 months, exclude disallowed input tax, apply partial exempt rules on recovery of input tax when exempt supplies failed the tests prescribed under the GST law and practice in the current period and longer period, exclude input tax incurred for non-business activities, exclude GST incurred on imported remote services and LVG procured from OVR vendors, account for output tax on bad debt recovered on standard-rated supplies (where bad debt relief was claimed)).</t>
  </si>
  <si>
    <r>
      <t xml:space="preserve">*For services procured from intra-GST group or inter-branch, the output tax is computed </t>
    </r>
    <r>
      <rPr>
        <i/>
        <u/>
        <sz val="11"/>
        <rFont val="Arial"/>
        <family val="2"/>
      </rPr>
      <t xml:space="preserve">after excluding identifiable </t>
    </r>
    <r>
      <rPr>
        <i/>
        <sz val="11"/>
        <rFont val="Arial"/>
        <family val="2"/>
      </rPr>
      <t xml:space="preserve">salaries, wages, interest costs components and their proportionate mark-up in accordance with the transfer pricing policy from the value of services. 
</t>
    </r>
    <r>
      <rPr>
        <b/>
        <i/>
        <sz val="11"/>
        <color theme="3"/>
        <rFont val="Arial"/>
        <family val="2"/>
      </rPr>
      <t>(Please complete Control Ref. No. 4 if the business is subject to RC.)</t>
    </r>
    <r>
      <rPr>
        <i/>
        <sz val="11"/>
        <rFont val="Arial"/>
        <family val="2"/>
      </rPr>
      <t xml:space="preserve">
</t>
    </r>
  </si>
  <si>
    <t>Checks that conditions for any deviation from normal GST rules granted by the Comptroller are met (e.g. special input tax formula, exemption from CA for sale of prescribed goods and application of CA on all relevant supply of prescribed goods, account for GST on all remote services supplied by both local and overseas suppliers through its electronic marketplace where approval was obtained from the Comptroller).</t>
  </si>
  <si>
    <t>Review GST report and listing for exceptions or indicators for errors (e.g. zero-rated supply of goods which are locally delivered, input tax claimed on local purchases of prescribed goods subject to CA with no corresponding accounting of output tax, procurement of imported services and LVG subject to RC with no corresponding accounting of output tax).</t>
  </si>
  <si>
    <t>This control feature is applicable to GST group registrants only. You may tick "N.A" (i.e. Not Applicable) if you are a single registrant.</t>
  </si>
  <si>
    <t>Ensures that transactions that are affected by changes to GST law and practice (e.g.  prescribed goods subject to CA, imported services and LVG subject to RC, remote services and LVG supplied on behalf of underlying suppliers subject to GST under the OVR regime) are identified and the GST treatment is correctly applied.</t>
  </si>
  <si>
    <t>Please refer to the following e-Tax Guides for more information:
 - "GST: Customer Accounting for Prescribed Goods"
 - “GST: Taxing imported services by way of an overseas vendor registration regime”
 - "GST: Reverse charge"
 - "GST: Taxing imported remote services by way of the overseas vendor registration regime"
 - "GST: Taxing imported low-value goods by way of the overseas vendor registration regime"</t>
  </si>
  <si>
    <r>
      <t>identify situations (e.g. sale of equity or debt securities to local
person, provision of inter-company loans to local person, sale and lease of residential properties)  in which the business or GST group is not allowed to claim input tax incurred on business expenses in full</t>
    </r>
    <r>
      <rPr>
        <vertAlign val="superscript"/>
        <sz val="11"/>
        <rFont val="Arial"/>
        <family val="2"/>
      </rPr>
      <t>[3]</t>
    </r>
    <r>
      <rPr>
        <sz val="11"/>
        <rFont val="Arial"/>
        <family val="2"/>
      </rPr>
      <t xml:space="preserve"> and/or require the business to account for output tax on imported services and LVG</t>
    </r>
    <r>
      <rPr>
        <vertAlign val="superscript"/>
        <sz val="11"/>
        <rFont val="Arial"/>
        <family val="2"/>
      </rPr>
      <t>[4]</t>
    </r>
    <r>
      <rPr>
        <sz val="11"/>
        <rFont val="Arial"/>
        <family val="2"/>
      </rPr>
      <t xml:space="preserve"> subject to RC; and</t>
    </r>
  </si>
  <si>
    <r>
      <t>For transactions under special GST rules, the invoice format and GST 
charged comply with the requirements under the respective GST provisions or schemes</t>
    </r>
    <r>
      <rPr>
        <vertAlign val="superscript"/>
        <sz val="11"/>
        <rFont val="Arial"/>
        <family val="2"/>
      </rPr>
      <t>[7]</t>
    </r>
    <r>
      <rPr>
        <sz val="9"/>
        <rFont val="Arial"/>
        <family val="2"/>
      </rPr>
      <t>.</t>
    </r>
  </si>
  <si>
    <r>
      <t>There is a process to ensure that the correct GST treatment and accuracy      in GST reporting is applied on remote services provided to non-GST registered customers belonging in Singapore, including remote services supplied on behalf of underlying  suppliers</t>
    </r>
    <r>
      <rPr>
        <b/>
        <vertAlign val="superscript"/>
        <sz val="11"/>
        <color theme="1"/>
        <rFont val="Arial"/>
        <family val="2"/>
      </rPr>
      <t>[11]</t>
    </r>
    <r>
      <rPr>
        <b/>
        <sz val="11"/>
        <color theme="1"/>
        <rFont val="Arial"/>
        <family val="2"/>
      </rPr>
      <t>.</t>
    </r>
  </si>
  <si>
    <t>GST adjustments made via issuance of credit notes for supplies of prescribed goods subject to CA complied with the requirements prescribed in the e-Tax Guide “GST: Customer Accounting for Prescribed Goods” and supported with documentary evidence.</t>
  </si>
  <si>
    <t>If the business or GST Group is unable to claim full input tax or the business has elected to be a Reverse Charge (“RC”) business, staff checks if the purchases are imported services and LVG which are subject to RC (including inter-branch and intra-GST group purchases) and ensures that the correct GST treatment is applied i.e. account for output tax and claim input tax (subject to the conditions for claiming input tax).</t>
  </si>
  <si>
    <t>E9.1</t>
  </si>
  <si>
    <t>Designated person responsible for accounting for GST on the imported services and LVG will ensure that the correct amount of input tax is claimed on reverse-charged transactions. Otherwise, he or she will communicate the necessary information to the GST return preparer for follow up.</t>
  </si>
  <si>
    <r>
      <t>Notwithstanding whether the business currently makes any supplies 
of prescribed goods that are subject to customer accounting (“CA”), there is a process to ensure that if the business ever makes supplies of the following prescribed goods, staff will determine if CA is applicable and apply the correct GST treatment</t>
    </r>
    <r>
      <rPr>
        <vertAlign val="superscript"/>
        <sz val="11"/>
        <rFont val="Arial"/>
        <family val="2"/>
      </rPr>
      <t>[5]</t>
    </r>
    <r>
      <rPr>
        <sz val="11"/>
        <rFont val="Arial"/>
        <family val="2"/>
      </rPr>
      <t>:</t>
    </r>
  </si>
  <si>
    <r>
      <t xml:space="preserve">For example: 
(b) </t>
    </r>
    <r>
      <rPr>
        <i/>
        <u/>
        <sz val="10"/>
        <rFont val="Arial"/>
        <family val="2"/>
      </rPr>
      <t>Supply of imported services subject to RC</t>
    </r>
    <r>
      <rPr>
        <i/>
        <sz val="10"/>
        <rFont val="Arial"/>
        <family val="2"/>
      </rPr>
      <t xml:space="preserve">
We procure imported services from our headquarter, XYZ Inc. They relate to our share of inter-regional shared services centre cost allocation. Monthly billing is received from our headquarter and all billings are paid within one month. Other than the shared services centre cost allocation, no other imported services were made. We procured a total of $200,000 of imported services per month from the period 1 Jan 2022 to 31 Dec 2022.</t>
    </r>
  </si>
  <si>
    <t>Tick the category of supply that is applicable to you:</t>
  </si>
  <si>
    <t>Nature of transactions &amp; tax treatment applied for each category</t>
  </si>
  <si>
    <t>Describe the goods and/or services, their frequency and value ($) for the 12-month period under review or the latest 12-month period (please specify).</t>
  </si>
  <si>
    <t>Describe the controls established and/or to be established to ensure correct tax treatment for GST reporting purpose. (Alternatively, you may wish to submit process documentation with such controls).</t>
  </si>
  <si>
    <r>
      <t xml:space="preserve">For example: 
(b) </t>
    </r>
    <r>
      <rPr>
        <i/>
        <u/>
        <sz val="10"/>
        <rFont val="Arial"/>
        <family val="2"/>
      </rPr>
      <t>Supply of imported services subject to RC</t>
    </r>
    <r>
      <rPr>
        <i/>
        <sz val="10"/>
        <rFont val="Arial"/>
        <family val="2"/>
      </rPr>
      <t xml:space="preserve">
Our finance director is tasked to monitor and review for imported services. Our procurement officer is aware that she must inform the finance director whenever there are such billings. We have maintained proper invoices and payment evidence. 
We are aware of the reverse charge rules and have accounted for the GST accordingly. Correspondingly, we have also applied the input tax apportionment rules. The workings are captured in the GST reporting worksheet. 
Our procurement officer will inform the finance director if there are any other imported services. Our senior management has also been notified of the reverse charge rules and will keep the finance director in the loop if there are overseas project costs charged to the company.
All staff involved in tax classification have been notified of the reverse charge rules. Our finance team keeps abreast of any changes to the reverse charge rules, has read the e-Tax guide on reverse charge, FAQs and attended IRAS' seminar on reverse charge.  </t>
    </r>
  </si>
  <si>
    <t>For each applicable category of supply in paragraph 1, please perform a walk-through of the GST controls highlighted in paragraph 2.2 above to ascertain their existence and effectiveness, and briefly describe the walk-through performed, the invoice sighted and the tax treatment applied below. 
If a walk-through has been performed on the controls on the same category of supply during the last ACAP Review/ ACAP Renewal Review, please state accordingly.</t>
  </si>
  <si>
    <t>This summary page is applicable only if you are a GST Group or Divisional Registrant.</t>
  </si>
  <si>
    <t xml:space="preserve">You need to key in the "Overall % of control features present or N.A." of each group member or division below to obtain the overall results of the GST Group's or Divisions' scores. </t>
  </si>
  <si>
    <t xml:space="preserve">This RC/ OVR/ CA Control Checklist is adapted from the ACAP "Self-Review of GST Controls checklists". Arising from the recent GST legislative changes, the relevant GST controls which have been revised or inserted to mitigate the GST risks of incorrect tax classification for the following transactions have been extracted to ease your review:
					</t>
  </si>
  <si>
    <r>
      <t xml:space="preserve">You should complete all sections in this </t>
    </r>
    <r>
      <rPr>
        <b/>
        <sz val="10"/>
        <rFont val="Arial"/>
        <family val="2"/>
      </rPr>
      <t>"Control Checklist" worksheet</t>
    </r>
    <r>
      <rPr>
        <sz val="10"/>
        <rFont val="Arial"/>
        <family val="2"/>
      </rPr>
      <t xml:space="preserve">. </t>
    </r>
    <r>
      <rPr>
        <b/>
        <sz val="10"/>
        <rFont val="Arial"/>
        <family val="2"/>
      </rPr>
      <t>Your assessment should include current, past and  future expected business undertakings.</t>
    </r>
    <r>
      <rPr>
        <sz val="10"/>
        <rFont val="Arial"/>
        <family val="2"/>
      </rPr>
      <t xml:space="preserve"> Hence, for key controls no. 3 to 6 of Section 2A, you should only select Not Applicable "N.A." after performing the above assessment.
</t>
    </r>
  </si>
  <si>
    <t xml:space="preserve">There is a mechanism in the GST risk management process to detect non-standard transactions in which GST rules deviate from accounting rules or FRS, and ensure correct GST treatment is applied. For example, time of supply, recovery of expenses, prescribed goods subject to CA, imported services and LVG subject to RC.  </t>
  </si>
  <si>
    <t xml:space="preserve">System is enhanced to cater to changes in GST law and practice (e.g. prescribed goods subject to CA, imported services and LVG subject to RC, remote services and LVG subject to GST under the OVR regime). If the system enhancement is not ready, there must be a process to ensure correct tax classification by the process owners. </t>
  </si>
  <si>
    <t>if transfer pricing arrangements are considered as supplies for GST purposes and its transfer pricing adjustments affect the value of supplies.</t>
  </si>
  <si>
    <t>GST wrongly charged by OVR vendors on remote services and LVG where the business is required to obtain refunds from the OVR vendors instead of claiming the GST in its GST return; and</t>
  </si>
  <si>
    <t>If the LVG is supplied to GST-registered customers, there is a process in place to collect the GST registration number /status of the customers and maintained such information in its sales documentation.</t>
  </si>
  <si>
    <t xml:space="preserve">If the business or GST group is unable to claim input tax in full, it will review if there are imported services and LVG subject to RC (including intra-GST group and inter-branch transactions) to apply the correct GST treatment on such transactions, if applicable. </t>
  </si>
  <si>
    <r>
      <t xml:space="preserve">If the business makes the following supplies of LVG subject to GST under the OVR regime:
(a) business' own supply of LVG, 
(b) supply of LVG on behalf of underlying suppliers as electronic marketplace operator; and/or
(c) supply of LVG as a redeliverer,
there is a process to identify such transactions and apply the correct GST treatment. 
</t>
    </r>
    <r>
      <rPr>
        <b/>
        <i/>
        <sz val="11"/>
        <color theme="3"/>
        <rFont val="Arial"/>
        <family val="2"/>
      </rPr>
      <t>(Please complete Control Ref. No. 6 if the business supplies LVG subject to GST under the OVR regime)</t>
    </r>
  </si>
  <si>
    <t>Business communicates to the overseas establishments periodically on the GST requirements and obligations under the OVR regime, including any update made to the regime that affects the GST reporting and accounting obligations.</t>
  </si>
  <si>
    <t xml:space="preserve">Business has a process to obtain data from overseas establishments to account for the GST on such transactions in the business' GST returns. </t>
  </si>
  <si>
    <t>Business checks on the accuracy and completeness of data obtained for GST reporting on a periodic basis by corroborating with documentary evidence (e.g. correspondences from authorised personnel, general ledger account balances and/or listing of the OVR transactions, bank statement).</t>
  </si>
  <si>
    <t>Control Ref. No. 6  if the establishments make supplies of LVG to non-GST registered customers in Singapore, including those made on behalf of underlying suppliers.)</t>
  </si>
  <si>
    <t>imported services where GST was previously charged;</t>
  </si>
  <si>
    <t xml:space="preserve">If the business is prescribed with a fixed input tax recovery rate or special input tax recovery formula, staff will ensure that the correct rate or formula is applied to compute the input tax claimable. </t>
  </si>
  <si>
    <r>
      <t>Perform yearly review on whether any election is made under RC. 
For example for business that has elected to apply RC only at the end of the longer period</t>
    </r>
    <r>
      <rPr>
        <vertAlign val="superscript"/>
        <sz val="11"/>
        <rFont val="Arial"/>
        <family val="2"/>
      </rPr>
      <t>[10]</t>
    </r>
    <r>
      <rPr>
        <sz val="11"/>
        <rFont val="Arial"/>
        <family val="2"/>
      </rPr>
      <t>,   a designated person checks that RC is applied when the business files the GST F5 return for the first prescribed accounting period after each tax year, and ensures that a copy of the election form is maintained.</t>
    </r>
  </si>
  <si>
    <t xml:space="preserve">when a supply is regarded as LVG where GST is chargeable, and disseminate the information to the relevant process owners. </t>
  </si>
  <si>
    <t xml:space="preserve">A system and/or process is put in place to ensure all LVG supplied to customers who are not GST-registered in Singapore, including those made on behalf of underlying suppliers, are identified for the correct application of GST treatment and accounting of GST. This includes:
</t>
  </si>
  <si>
    <t xml:space="preserve">Ensuring the relevant GST information is  reflected in the commercial/shipping documents and passed down the logistic chain to facilitate goods clearance into Singapore and ensuring relevant import permits to be taken up. Relevant GST information refers to: </t>
  </si>
  <si>
    <r>
      <t>System or process is put in place to subject relevant supply to CA
and ensure that excepted supply</t>
    </r>
    <r>
      <rPr>
        <vertAlign val="superscript"/>
        <sz val="11"/>
        <rFont val="Arial"/>
        <family val="2"/>
      </rPr>
      <t>[9]</t>
    </r>
    <r>
      <rPr>
        <sz val="11"/>
        <rFont val="Arial"/>
        <family val="2"/>
      </rPr>
      <t xml:space="preserve">  is excluded from CA.</t>
    </r>
  </si>
  <si>
    <t>6.6</t>
  </si>
  <si>
    <t>7.1b,</t>
  </si>
  <si>
    <t>7.1d,</t>
  </si>
  <si>
    <t>7.1e,</t>
  </si>
  <si>
    <t>7.1f,</t>
  </si>
  <si>
    <t>7.2,</t>
  </si>
  <si>
    <t>7.3,</t>
  </si>
  <si>
    <t>7.4</t>
  </si>
  <si>
    <t>7.4,</t>
  </si>
  <si>
    <t>7.5</t>
  </si>
  <si>
    <t>7.5,</t>
  </si>
  <si>
    <t>8.1</t>
  </si>
  <si>
    <t>8.1a,</t>
  </si>
  <si>
    <t>8.1bi,</t>
  </si>
  <si>
    <t>8.1bii,</t>
  </si>
  <si>
    <t>8.1c,</t>
  </si>
  <si>
    <t>8.2</t>
  </si>
  <si>
    <t>8.2a,</t>
  </si>
  <si>
    <t>8.2b,</t>
  </si>
  <si>
    <t>8.2c,</t>
  </si>
  <si>
    <t>8.2d,</t>
  </si>
  <si>
    <t>8.2e,</t>
  </si>
  <si>
    <t>8.2f,</t>
  </si>
  <si>
    <t>8.2g,</t>
  </si>
  <si>
    <t>8.3</t>
  </si>
  <si>
    <t>8.3a,</t>
  </si>
  <si>
    <t>8.3b,</t>
  </si>
  <si>
    <t>8.3c,</t>
  </si>
  <si>
    <t>8.3d,</t>
  </si>
  <si>
    <t xml:space="preserve">If the business (such as an electronic marketplace operator) supplies remote services subject to GST under the OVR regime on behalf of underlying suppliers, there is a process to identify such transactions and apply the correct GST treatment. 
</t>
  </si>
  <si>
    <r>
      <t xml:space="preserve">
</t>
    </r>
    <r>
      <rPr>
        <b/>
        <i/>
        <sz val="11"/>
        <color theme="3"/>
        <rFont val="Arial"/>
        <family val="2"/>
      </rPr>
      <t>(Please complete Control Ref. No. 5 if the business supplies remote services subject to GST under the OVR regime)</t>
    </r>
  </si>
  <si>
    <t xml:space="preserve">
</t>
  </si>
  <si>
    <r>
      <t>There is a process to ensure CA is correctly applied on relevant supply of prescribed goods</t>
    </r>
    <r>
      <rPr>
        <b/>
        <vertAlign val="superscript"/>
        <sz val="11"/>
        <rFont val="Arial"/>
        <family val="2"/>
      </rPr>
      <t>[8]</t>
    </r>
    <r>
      <rPr>
        <b/>
        <sz val="11"/>
        <rFont val="Arial"/>
        <family val="2"/>
      </rPr>
      <t>.</t>
    </r>
  </si>
  <si>
    <t xml:space="preserve">. </t>
  </si>
  <si>
    <r>
      <rPr>
        <b/>
        <i/>
        <sz val="11"/>
        <color theme="3"/>
        <rFont val="Arial"/>
        <family val="2"/>
      </rPr>
      <t xml:space="preserve">You may select "N.A." (i.e. Not Applicable) if the overseas establishment of the business is separately registered under GST divisional registration to account for the remote services and LVG transactions under the OVR regime. </t>
    </r>
    <r>
      <rPr>
        <b/>
        <i/>
        <sz val="11"/>
        <rFont val="Arial"/>
        <family val="2"/>
      </rPr>
      <t xml:space="preserve">
</t>
    </r>
    <r>
      <rPr>
        <sz val="11"/>
        <rFont val="Arial"/>
        <family val="2"/>
      </rPr>
      <t xml:space="preserve">
If the business or its GST Group member(s) has both local and overseas business/fixed establishments (belonging to same GST-registered entity e.g. head office in Singapore with branches overseas) that make supplies of remote services and LVG that are subject to GST under the overseas vendor registration (“OVR”) regime, the business or GST group has a process to identify such transactions to apply the correct GST treatment and account for the GST, including but are not limited to the following:</t>
    </r>
  </si>
  <si>
    <r>
      <t>Supplier’s name and address;</t>
    </r>
    <r>
      <rPr>
        <sz val="11"/>
        <color rgb="FFFF0000"/>
        <rFont val="Arial"/>
        <family val="2"/>
      </rPr>
      <t xml:space="preserve"> </t>
    </r>
  </si>
  <si>
    <t>However, Control Ref. No. 5 and 6 would not be applicable where certain concessions have been granted by the Comptroller of GST for the reporting of the supplies made by the overseas establishments.  In such a case, please provide information on the specific controls established to ensure compliance with the concessions in the "Remarks" worksheet or a separate attachment.</t>
  </si>
  <si>
    <t>Performs checks to assess if RC is applicable and output tax is accounted for correctly on imported services procured from overseas suppliers* that fall within the scope of RC if the business is unable to claim full input tax for any prescribed accounting period or at the end of the longer period.</t>
  </si>
  <si>
    <t xml:space="preserve">Review standard input tax apportionment formula and ensure it excludes certain supplies (e.g. relevant supplies received under CA, supply of imported services and LVG subject to RC, supply of remote services and LVG by electronic marketplace operators on behalf of underlying suppliers subject to GST under the OVR regime).  </t>
  </si>
  <si>
    <t xml:space="preserve">When the business procures imported services and LVG, there is a process to alert designated person. The designated person will determine if RC is applicable to apply the correct GST treatment and maintain the relevant documentary evidence. </t>
  </si>
  <si>
    <t xml:space="preserve">If the remote services whether or not supplied on behalf of underlying suppliers are provided to GST-registered customers, there is a process to confirm the validity of the GST registration number of the customers and maintain such information in its sales documentation.  </t>
  </si>
  <si>
    <r>
      <t xml:space="preserve">Note: ACAP/ ACAP Renewal Applicants who will be submitting the revised "Self-Review of GST Controls checklists" version SRC/0123/ACAP for submission together with your ACAP/ ACAP Renewal Report are not required to complete this </t>
    </r>
    <r>
      <rPr>
        <b/>
        <sz val="10"/>
        <rFont val="Arial"/>
        <family val="2"/>
      </rPr>
      <t>"Control Checklist" worksheet</t>
    </r>
    <r>
      <rPr>
        <sz val="10"/>
        <rFont val="Arial"/>
        <family val="2"/>
      </rPr>
      <t xml:space="preserve">. </t>
    </r>
    <r>
      <rPr>
        <b/>
        <sz val="10"/>
        <rFont val="Arial"/>
        <family val="2"/>
      </rPr>
      <t xml:space="preserve">However, you are still required to provide the information requested in the "Remarks" worksheet. </t>
    </r>
  </si>
  <si>
    <t>When the business purchases prescribed goods and a CA tax invoice is received, staff will check if it is correctly issued by the supplier and perform CA on such transactions i.e. account for output tax and claim input tax (subject to the conditions for claiming input tax) accordingly.
Staff will ensure that the value of relevant supplies received from the supplier is excluded from the value of taxable supplies and value of total supplies when computing the residual input tax recovery ratio.</t>
  </si>
  <si>
    <t xml:space="preserve">Checks are performed to ensure that the overseas supplier’s invoice/ alternative documentary evidence (e.g. internal accounting entries and other additional documents such as email, agreement, head office memo, sales order confirmation, shipping document) should minimally contain the following information: </t>
  </si>
  <si>
    <r>
      <rPr>
        <sz val="7"/>
        <rFont val="Times New Roman"/>
        <family val="1"/>
      </rPr>
      <t xml:space="preserve"> </t>
    </r>
    <r>
      <rPr>
        <sz val="11"/>
        <rFont val="Arial"/>
        <family val="2"/>
      </rPr>
      <t>Invoice number and date (applicable to overseas supplier's invoice only);</t>
    </r>
  </si>
  <si>
    <t>Input tax claims on reverse-charged transactions are supported by overseas supplier’s invoice or alternative documents (e.g. accounting entries, payment evidence).</t>
  </si>
  <si>
    <r>
      <t xml:space="preserve">Supply of imported low-value goods (“LVG”) subject to GST under the Overseas Vendor Registration (“OVR”) regime
</t>
    </r>
    <r>
      <rPr>
        <b/>
        <i/>
        <sz val="8"/>
        <rFont val="Arial"/>
        <family val="2"/>
      </rPr>
      <t xml:space="preserve">Before completing this section, the business should read the e-Tax Guide "GST: Taxing imported low-value goods by way of the overseas vendor registration regime”. 
</t>
    </r>
    <r>
      <rPr>
        <i/>
        <sz val="8"/>
        <rFont val="Arial"/>
        <family val="2"/>
      </rPr>
      <t xml:space="preserve">
You must complete this key control if the business is a supplier of LVG or supplies LVG on behalf of underlying suppliers (e.g. as electronic marketplace operator or redeliverer) to non-GST registered customers in Singapore. If you have established different or additional controls that are not highlighted in this section, you should complete this section and also provide the information in "Remarks" worksheet or a separate attachment. 
You need not complete this section where you have been granted concessions by the Comptroller of GST for the reporting of such supplies made by your overseas establishments.  In such a case, please provide information on the specific controls established to ensure compliance with the concessions in the "Remarks" worksheet or a separate attachment.
</t>
    </r>
  </si>
  <si>
    <r>
      <t xml:space="preserve">Supply of remote services subject to GST under the Overseas Vendor Registration (“OVR”) regime 
</t>
    </r>
    <r>
      <rPr>
        <b/>
        <i/>
        <sz val="8"/>
        <rFont val="Arial"/>
        <family val="2"/>
      </rPr>
      <t xml:space="preserve">
Before completing this section, the business should read the e-Tax Guide "GST: Taxing imported remote services by way of the overseas vendor registration regime".  </t>
    </r>
    <r>
      <rPr>
        <i/>
        <sz val="8"/>
        <rFont val="Arial"/>
        <family val="2"/>
      </rPr>
      <t xml:space="preserve">
You must complete this key control if the business makes supplies of remote services to non-GST registered customers under the OVR regime (including (i) remote services made by local/overseas establishments belonging to the same GST-registered entity and (ii) remote services made on behalf of underlying suppliers by the local/overseas establishment). If you have established different or additional controls that are not highlighted in this section, you should complete this section and also provide the information in "Remarks" worksheet or a separate attachment. 
</t>
    </r>
    <r>
      <rPr>
        <b/>
        <sz val="11"/>
        <rFont val="Arial"/>
        <family val="2"/>
      </rPr>
      <t xml:space="preserve">
</t>
    </r>
    <r>
      <rPr>
        <i/>
        <sz val="8"/>
        <rFont val="Arial"/>
        <family val="2"/>
      </rPr>
      <t>You need not complete this section where you have been granted concessions by the Comptroller of GST for the reporting of such supplies made by your overseas establishments.  In such a case, please provide information on the specific controls established to ensure compliance with the concessions in the "Remarks" worksheet or a separate attachment.</t>
    </r>
  </si>
  <si>
    <r>
      <t xml:space="preserve">Supply of imported services and imported low-value goods ("LVG") by way of Reverse Charge (“RC”)
</t>
    </r>
    <r>
      <rPr>
        <i/>
        <sz val="8"/>
        <rFont val="Arial"/>
        <family val="2"/>
      </rPr>
      <t xml:space="preserve">Please indicate “N.A." (i.e. Not Applicable) only if the business (or GST group if under Group registration) is entitled to full input tax in all its GST returns or at the end of the longer period; and has not elected to be a RC business.
</t>
    </r>
    <r>
      <rPr>
        <b/>
        <i/>
        <sz val="8"/>
        <rFont val="Arial"/>
        <family val="2"/>
      </rPr>
      <t>Before completing this section, the business should read the e-Tax Guide "GST: Reverse charge". If the business has established additional controls that are not highlighted in this section, please provide the information in "Remarks" worksheet or a separate attachment.</t>
    </r>
  </si>
  <si>
    <r>
      <t xml:space="preserve">Supply of prescribed goods subject to Customer Accounting ("CA") (by the supplier)
</t>
    </r>
    <r>
      <rPr>
        <i/>
        <sz val="8"/>
        <rFont val="Arial"/>
        <family val="2"/>
      </rPr>
      <t xml:space="preserve">Please indicate “N.A." (i.e. Not Applicable) only if the business is not supplying prescribed goods as defined in the e-Tax Guide “GST: Customer Accounting for Prescribed Goods”.
</t>
    </r>
    <r>
      <rPr>
        <b/>
        <i/>
        <sz val="8"/>
        <rFont val="Arial"/>
        <family val="2"/>
      </rPr>
      <t xml:space="preserve">
The business should read the e-Tax Guide before completing this section.  If the business has established additional controls that are not highlighted in this section, please provide the information in "Remarks" worksheet or a separate attachment.</t>
    </r>
  </si>
  <si>
    <t>Updating the control process or system tax coding whenever there is a change in any elections (such as applying entry level threshold on a per consignment basis, using import value of goods for  determining whether the value of goods falls within the entry value threshold) made in respect of supplies of LVG or change in business arrangement with the underlying suppliers.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</si>
</sst>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 #,##0.00_);_(* \(#,##0.00\);_(* &quot;-&quot;??_);_(@_)"/>
    <numFmt numFmtId="166" formatCode="0.0%"/>
  </numFmts>
  <fonts count="106" x14ac:knownFonts="1">
    <font>
      <sz val="11"/>
      <color theme="1"/>
      <name val="Calibri"/>
      <family val="2"/>
      <scheme val="minor"/>
    </font>
    <font>
      <sz val="10"/>
      <color theme="1"/>
      <name val="Arial"/>
      <family val="2"/>
    </font>
    <font>
      <b/>
      <sz val="12"/>
      <color theme="1"/>
      <name val="Arial"/>
      <family val="2"/>
    </font>
    <font>
      <sz val="12"/>
      <color theme="1"/>
      <name val="Arial"/>
      <family val="2"/>
    </font>
    <font>
      <b/>
      <sz val="10"/>
      <color rgb="FF000000"/>
      <name val="Arial"/>
      <family val="2"/>
    </font>
    <font>
      <b/>
      <sz val="11"/>
      <color theme="1"/>
      <name val="Arial"/>
      <family val="2"/>
    </font>
    <font>
      <sz val="11"/>
      <color rgb="FF000000"/>
      <name val="Arial"/>
      <family val="2"/>
    </font>
    <font>
      <sz val="11"/>
      <color theme="1"/>
      <name val="Arial"/>
      <family val="2"/>
    </font>
    <font>
      <b/>
      <sz val="7"/>
      <color rgb="FF000000"/>
      <name val="Arial"/>
      <family val="2"/>
    </font>
    <font>
      <b/>
      <sz val="10"/>
      <color indexed="81"/>
      <name val="Tahoma"/>
      <family val="2"/>
    </font>
    <font>
      <sz val="10"/>
      <color indexed="81"/>
      <name val="Tahoma"/>
      <family val="2"/>
    </font>
    <font>
      <sz val="8"/>
      <color theme="1"/>
      <name val="Arial"/>
      <family val="2"/>
    </font>
    <font>
      <b/>
      <sz val="10"/>
      <color theme="1"/>
      <name val="Arial"/>
      <family val="2"/>
    </font>
    <font>
      <sz val="11"/>
      <color theme="1"/>
      <name val="Calibri"/>
      <family val="2"/>
      <scheme val="minor"/>
    </font>
    <font>
      <sz val="9"/>
      <color indexed="81"/>
      <name val="Tahoma"/>
      <family val="2"/>
    </font>
    <font>
      <b/>
      <sz val="9"/>
      <color indexed="81"/>
      <name val="Tahoma"/>
      <family val="2"/>
    </font>
    <font>
      <i/>
      <sz val="8"/>
      <color theme="1"/>
      <name val="Arial"/>
      <family val="2"/>
    </font>
    <font>
      <sz val="10"/>
      <name val="Arial"/>
      <family val="2"/>
    </font>
    <font>
      <sz val="11"/>
      <color rgb="FFFF0000"/>
      <name val="Arial"/>
      <family val="2"/>
    </font>
    <font>
      <sz val="11"/>
      <name val="Arial"/>
      <family val="2"/>
    </font>
    <font>
      <sz val="11"/>
      <name val="Calibri"/>
      <family val="2"/>
      <scheme val="minor"/>
    </font>
    <font>
      <b/>
      <sz val="11"/>
      <name val="Arial"/>
      <family val="2"/>
    </font>
    <font>
      <sz val="11"/>
      <color theme="4"/>
      <name val="Arial"/>
      <family val="2"/>
    </font>
    <font>
      <sz val="10"/>
      <color theme="1"/>
      <name val="Arial Narrow"/>
      <family val="2"/>
    </font>
    <font>
      <vertAlign val="superscript"/>
      <sz val="11"/>
      <name val="Arial"/>
      <family val="2"/>
    </font>
    <font>
      <i/>
      <sz val="11"/>
      <name val="Arial"/>
      <family val="2"/>
    </font>
    <font>
      <b/>
      <sz val="10"/>
      <color theme="1"/>
      <name val="Arial Narrow"/>
      <family val="2"/>
    </font>
    <font>
      <sz val="8"/>
      <color theme="1"/>
      <name val="Arial Narrow"/>
      <family val="2"/>
    </font>
    <font>
      <sz val="7"/>
      <color theme="1"/>
      <name val="Arial Narrow"/>
      <family val="2"/>
    </font>
    <font>
      <b/>
      <sz val="7"/>
      <color rgb="FFFF0000"/>
      <name val="Arial Narrow"/>
      <family val="2"/>
    </font>
    <font>
      <b/>
      <sz val="12"/>
      <color rgb="FF000000"/>
      <name val="Arial"/>
      <family val="2"/>
    </font>
    <font>
      <b/>
      <u/>
      <sz val="12"/>
      <color theme="1"/>
      <name val="Arial"/>
      <family val="2"/>
    </font>
    <font>
      <b/>
      <sz val="8"/>
      <color rgb="FFFF0000"/>
      <name val="Arial Narrow"/>
      <family val="2"/>
    </font>
    <font>
      <sz val="12"/>
      <color theme="1"/>
      <name val="Arial Narrow"/>
      <family val="2"/>
    </font>
    <font>
      <sz val="8"/>
      <name val="Arial"/>
      <family val="2"/>
    </font>
    <font>
      <sz val="8"/>
      <color rgb="FFFF0000"/>
      <name val="Arial"/>
      <family val="2"/>
    </font>
    <font>
      <b/>
      <sz val="8"/>
      <color theme="1"/>
      <name val="Arial Narrow"/>
      <family val="2"/>
    </font>
    <font>
      <u/>
      <sz val="11"/>
      <color theme="10"/>
      <name val="Calibri"/>
      <family val="2"/>
    </font>
    <font>
      <b/>
      <i/>
      <sz val="12"/>
      <color rgb="FFFF0000"/>
      <name val="Arial"/>
      <family val="2"/>
    </font>
    <font>
      <i/>
      <sz val="12"/>
      <color rgb="FFFF0000"/>
      <name val="Arial"/>
      <family val="2"/>
    </font>
    <font>
      <sz val="12"/>
      <color theme="4"/>
      <name val="Arial Narrow"/>
      <family val="2"/>
    </font>
    <font>
      <sz val="10"/>
      <color rgb="FFFF0000"/>
      <name val="Arial Narrow"/>
      <family val="2"/>
    </font>
    <font>
      <sz val="8"/>
      <color rgb="FF4F6228"/>
      <name val="Arial"/>
      <family val="2"/>
    </font>
    <font>
      <sz val="11"/>
      <color theme="3"/>
      <name val="Arial"/>
      <family val="2"/>
    </font>
    <font>
      <b/>
      <vertAlign val="superscript"/>
      <sz val="11"/>
      <name val="Arial"/>
      <family val="2"/>
    </font>
    <font>
      <sz val="11"/>
      <name val="Times New Roman"/>
      <family val="1"/>
    </font>
    <font>
      <sz val="10"/>
      <name val="Times New Roman"/>
      <family val="1"/>
    </font>
    <font>
      <sz val="8"/>
      <name val="Wingdings"/>
      <charset val="2"/>
    </font>
    <font>
      <u/>
      <sz val="11"/>
      <name val="Arial"/>
      <family val="2"/>
    </font>
    <font>
      <i/>
      <sz val="8"/>
      <name val="Arial"/>
      <family val="2"/>
    </font>
    <font>
      <i/>
      <sz val="10"/>
      <color theme="1"/>
      <name val="Arial Narrow"/>
      <family val="2"/>
    </font>
    <font>
      <sz val="9"/>
      <name val="Arial"/>
      <family val="2"/>
    </font>
    <font>
      <sz val="7"/>
      <name val="Times New Roman"/>
      <family val="1"/>
    </font>
    <font>
      <b/>
      <vertAlign val="superscript"/>
      <sz val="11"/>
      <color theme="1"/>
      <name val="Arial"/>
      <family val="2"/>
    </font>
    <font>
      <i/>
      <u/>
      <sz val="11"/>
      <name val="Arial"/>
      <family val="2"/>
    </font>
    <font>
      <sz val="8"/>
      <color theme="3"/>
      <name val="Arial"/>
      <family val="2"/>
    </font>
    <font>
      <b/>
      <sz val="11"/>
      <color theme="0"/>
      <name val="Arial"/>
      <family val="2"/>
    </font>
    <font>
      <sz val="11"/>
      <name val="Britannic Bold"/>
      <family val="2"/>
    </font>
    <font>
      <u/>
      <sz val="10"/>
      <name val="Arial"/>
      <family val="2"/>
    </font>
    <font>
      <b/>
      <sz val="8"/>
      <color rgb="FFFF0000"/>
      <name val="Arial"/>
      <family val="2"/>
    </font>
    <font>
      <sz val="9"/>
      <color theme="1"/>
      <name val="Arial"/>
      <family val="2"/>
    </font>
    <font>
      <b/>
      <sz val="8"/>
      <color theme="1"/>
      <name val="Arial"/>
      <family val="2"/>
    </font>
    <font>
      <b/>
      <sz val="9"/>
      <color theme="1"/>
      <name val="Arial"/>
      <family val="2"/>
    </font>
    <font>
      <sz val="9"/>
      <color theme="1"/>
      <name val="Calibri"/>
      <family val="2"/>
      <scheme val="minor"/>
    </font>
    <font>
      <b/>
      <sz val="8"/>
      <color theme="3"/>
      <name val="Arial"/>
      <family val="2"/>
    </font>
    <font>
      <sz val="8"/>
      <color theme="9" tint="-0.249977111117893"/>
      <name val="Arial"/>
      <family val="2"/>
    </font>
    <font>
      <sz val="8"/>
      <color theme="1"/>
      <name val="Calibri"/>
      <family val="2"/>
      <scheme val="minor"/>
    </font>
    <font>
      <b/>
      <sz val="8"/>
      <name val="Arial"/>
      <family val="2"/>
    </font>
    <font>
      <b/>
      <i/>
      <sz val="8"/>
      <color theme="7" tint="-0.249977111117893"/>
      <name val="Arial"/>
      <family val="2"/>
    </font>
    <font>
      <b/>
      <sz val="9"/>
      <color rgb="FFFF0000"/>
      <name val="Calibri"/>
      <family val="2"/>
      <scheme val="minor"/>
    </font>
    <font>
      <b/>
      <vertAlign val="superscript"/>
      <sz val="11"/>
      <color theme="0"/>
      <name val="Arial"/>
      <family val="2"/>
    </font>
    <font>
      <sz val="8"/>
      <name val="Arial Narrow"/>
      <family val="2"/>
    </font>
    <font>
      <vertAlign val="superscript"/>
      <sz val="8"/>
      <name val="Arial Narrow"/>
      <family val="2"/>
    </font>
    <font>
      <b/>
      <u/>
      <sz val="10"/>
      <color theme="1"/>
      <name val="Arial"/>
      <family val="2"/>
    </font>
    <font>
      <b/>
      <i/>
      <sz val="8"/>
      <name val="Arial"/>
      <family val="2"/>
    </font>
    <font>
      <sz val="11"/>
      <color theme="3"/>
      <name val="Calibri"/>
      <family val="2"/>
      <scheme val="minor"/>
    </font>
    <font>
      <sz val="10"/>
      <color rgb="FF000000"/>
      <name val="Arial"/>
      <family val="2"/>
    </font>
    <font>
      <i/>
      <sz val="10"/>
      <name val="Arial"/>
      <family val="2"/>
    </font>
    <font>
      <sz val="12"/>
      <name val="Arial"/>
      <family val="2"/>
    </font>
    <font>
      <b/>
      <sz val="12"/>
      <name val="Arial"/>
      <family val="2"/>
    </font>
    <font>
      <b/>
      <u/>
      <sz val="14"/>
      <name val="Arial"/>
      <family val="2"/>
    </font>
    <font>
      <b/>
      <u/>
      <sz val="14"/>
      <color theme="1"/>
      <name val="Arial"/>
      <family val="2"/>
    </font>
    <font>
      <i/>
      <u/>
      <sz val="12"/>
      <name val="Arial"/>
      <family val="2"/>
    </font>
    <font>
      <i/>
      <sz val="12"/>
      <name val="Arial"/>
      <family val="2"/>
    </font>
    <font>
      <i/>
      <sz val="14"/>
      <color theme="3"/>
      <name val="Calibri"/>
      <family val="2"/>
      <scheme val="minor"/>
    </font>
    <font>
      <b/>
      <sz val="12"/>
      <color theme="4" tint="-0.249977111117893"/>
      <name val="Arial"/>
      <family val="2"/>
    </font>
    <font>
      <sz val="11"/>
      <color rgb="FF000000"/>
      <name val="Calibri"/>
      <family val="2"/>
    </font>
    <font>
      <b/>
      <sz val="9"/>
      <color theme="0"/>
      <name val="Arial"/>
      <family val="2"/>
    </font>
    <font>
      <sz val="9"/>
      <color theme="3"/>
      <name val="Arial"/>
      <family val="2"/>
    </font>
    <font>
      <sz val="12"/>
      <color theme="1"/>
      <name val="Wingdings"/>
      <charset val="2"/>
    </font>
    <font>
      <sz val="8"/>
      <color rgb="FFFF0000"/>
      <name val="Arial Narrow"/>
      <family val="2"/>
    </font>
    <font>
      <u/>
      <sz val="8"/>
      <color theme="1"/>
      <name val="Arial"/>
      <family val="2"/>
    </font>
    <font>
      <sz val="7"/>
      <color rgb="FFFF0000"/>
      <name val="Arial Narrow"/>
      <family val="2"/>
    </font>
    <font>
      <sz val="9"/>
      <color indexed="81"/>
      <name val="Wingdings"/>
      <charset val="2"/>
    </font>
    <font>
      <vertAlign val="superscript"/>
      <sz val="8"/>
      <color theme="1"/>
      <name val="Arial Narrow"/>
      <family val="2"/>
    </font>
    <font>
      <b/>
      <i/>
      <sz val="11"/>
      <color theme="3"/>
      <name val="Arial"/>
      <family val="2"/>
    </font>
    <font>
      <b/>
      <sz val="11"/>
      <color theme="3"/>
      <name val="Arial"/>
      <family val="2"/>
    </font>
    <font>
      <i/>
      <sz val="8"/>
      <color theme="3"/>
      <name val="Arial"/>
      <family val="2"/>
    </font>
    <font>
      <sz val="8"/>
      <color theme="3"/>
      <name val="Wingdings"/>
      <charset val="2"/>
    </font>
    <font>
      <i/>
      <u/>
      <sz val="10"/>
      <name val="Arial"/>
      <family val="2"/>
    </font>
    <font>
      <b/>
      <sz val="10"/>
      <name val="Arial"/>
      <family val="2"/>
    </font>
    <font>
      <b/>
      <i/>
      <sz val="11"/>
      <name val="Arial"/>
      <family val="2"/>
    </font>
    <font>
      <sz val="11"/>
      <color theme="6"/>
      <name val="Arial"/>
      <family val="2"/>
    </font>
    <font>
      <sz val="11"/>
      <name val="Arial"/>
      <family val="1"/>
    </font>
    <font>
      <sz val="11"/>
      <color rgb="FF00B050"/>
      <name val="Arial"/>
      <family val="2"/>
    </font>
    <font>
      <sz val="12"/>
      <color rgb="FFFF0000"/>
      <name val="Arial"/>
      <family val="2"/>
    </font>
  </fonts>
  <fills count="7">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rgb="FFFFFFCC"/>
        <bgColor indexed="64"/>
      </patternFill>
    </fill>
    <fill>
      <patternFill patternType="solid">
        <fgColor theme="7"/>
        <bgColor indexed="64"/>
      </patternFill>
    </fill>
  </fills>
  <borders count="57">
    <border>
      <left/>
      <right/>
      <top/>
      <bottom/>
      <diagonal/>
    </border>
    <border>
      <left style="thin">
        <color theme="4"/>
      </left>
      <right style="thin">
        <color theme="4"/>
      </right>
      <top style="thin">
        <color theme="4"/>
      </top>
      <bottom style="thin">
        <color theme="4"/>
      </bottom>
      <diagonal/>
    </border>
    <border>
      <left/>
      <right style="thin">
        <color theme="4"/>
      </right>
      <top style="thin">
        <color theme="4"/>
      </top>
      <bottom style="thin">
        <color theme="4"/>
      </bottom>
      <diagonal/>
    </border>
    <border>
      <left style="thin">
        <color theme="4"/>
      </left>
      <right/>
      <top/>
      <bottom/>
      <diagonal/>
    </border>
    <border>
      <left/>
      <right style="thin">
        <color theme="4"/>
      </right>
      <top/>
      <bottom/>
      <diagonal/>
    </border>
    <border>
      <left/>
      <right/>
      <top style="thin">
        <color theme="4"/>
      </top>
      <bottom/>
      <diagonal/>
    </border>
    <border>
      <left/>
      <right/>
      <top/>
      <bottom style="thin">
        <color theme="4"/>
      </bottom>
      <diagonal/>
    </border>
    <border>
      <left style="thin">
        <color theme="4"/>
      </left>
      <right/>
      <top style="thin">
        <color theme="4"/>
      </top>
      <bottom/>
      <diagonal/>
    </border>
    <border>
      <left/>
      <right style="thin">
        <color theme="4"/>
      </right>
      <top style="thin">
        <color theme="4"/>
      </top>
      <bottom/>
      <diagonal/>
    </border>
    <border>
      <left/>
      <right style="thin">
        <color theme="4"/>
      </right>
      <top/>
      <bottom style="thin">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4"/>
      </left>
      <right/>
      <top style="thin">
        <color theme="4"/>
      </top>
      <bottom style="thin">
        <color theme="4"/>
      </bottom>
      <diagonal/>
    </border>
    <border>
      <left/>
      <right/>
      <top style="thin">
        <color theme="4"/>
      </top>
      <bottom style="thin">
        <color theme="4"/>
      </bottom>
      <diagonal/>
    </border>
    <border>
      <left style="thin">
        <color theme="4"/>
      </left>
      <right/>
      <top/>
      <bottom style="thin">
        <color theme="4"/>
      </bottom>
      <diagonal/>
    </border>
    <border>
      <left/>
      <right/>
      <top style="hair">
        <color theme="4"/>
      </top>
      <bottom style="hair">
        <color theme="4"/>
      </bottom>
      <diagonal/>
    </border>
    <border>
      <left/>
      <right/>
      <top/>
      <bottom style="hair">
        <color theme="4"/>
      </bottom>
      <diagonal/>
    </border>
    <border>
      <left/>
      <right style="thin">
        <color theme="4"/>
      </right>
      <top/>
      <bottom style="hair">
        <color theme="4"/>
      </bottom>
      <diagonal/>
    </border>
    <border>
      <left style="thin">
        <color theme="4"/>
      </left>
      <right/>
      <top/>
      <bottom style="hair">
        <color theme="4"/>
      </bottom>
      <diagonal/>
    </border>
    <border>
      <left style="thin">
        <color theme="4"/>
      </left>
      <right/>
      <top style="hair">
        <color theme="4"/>
      </top>
      <bottom style="hair">
        <color theme="4"/>
      </bottom>
      <diagonal/>
    </border>
    <border>
      <left style="thin">
        <color theme="4"/>
      </left>
      <right/>
      <top style="hair">
        <color theme="4"/>
      </top>
      <bottom/>
      <diagonal/>
    </border>
    <border>
      <left/>
      <right/>
      <top style="hair">
        <color theme="4"/>
      </top>
      <bottom/>
      <diagonal/>
    </border>
    <border>
      <left/>
      <right/>
      <top style="thin">
        <color theme="4"/>
      </top>
      <bottom style="hair">
        <color theme="4"/>
      </bottom>
      <diagonal/>
    </border>
    <border>
      <left/>
      <right style="thin">
        <color theme="4"/>
      </right>
      <top style="thin">
        <color theme="4"/>
      </top>
      <bottom style="hair">
        <color theme="4"/>
      </bottom>
      <diagonal/>
    </border>
    <border>
      <left style="thick">
        <color theme="4"/>
      </left>
      <right/>
      <top style="thick">
        <color theme="4"/>
      </top>
      <bottom style="thick">
        <color theme="4"/>
      </bottom>
      <diagonal/>
    </border>
    <border>
      <left/>
      <right style="thick">
        <color theme="4"/>
      </right>
      <top style="thick">
        <color theme="4"/>
      </top>
      <bottom style="thick">
        <color theme="4"/>
      </bottom>
      <diagonal/>
    </border>
    <border>
      <left style="thin">
        <color indexed="64"/>
      </left>
      <right style="thin">
        <color indexed="64"/>
      </right>
      <top style="thin">
        <color indexed="64"/>
      </top>
      <bottom style="thin">
        <color indexed="64"/>
      </bottom>
      <diagonal/>
    </border>
    <border>
      <left style="thin">
        <color theme="4"/>
      </left>
      <right style="thin">
        <color theme="4"/>
      </right>
      <top/>
      <bottom style="thin">
        <color theme="4"/>
      </bottom>
      <diagonal/>
    </border>
    <border>
      <left style="thin">
        <color theme="4"/>
      </left>
      <right style="thin">
        <color theme="4"/>
      </right>
      <top style="thin">
        <color theme="4"/>
      </top>
      <bottom/>
      <diagonal/>
    </border>
    <border>
      <left/>
      <right/>
      <top style="thin">
        <color indexed="64"/>
      </top>
      <bottom style="thin">
        <color indexed="64"/>
      </bottom>
      <diagonal/>
    </border>
    <border>
      <left/>
      <right/>
      <top/>
      <bottom style="thin">
        <color indexed="64"/>
      </bottom>
      <diagonal/>
    </border>
    <border>
      <left style="thin">
        <color theme="4"/>
      </left>
      <right/>
      <top style="thin">
        <color theme="4"/>
      </top>
      <bottom style="hair">
        <color theme="4"/>
      </bottom>
      <diagonal/>
    </border>
    <border>
      <left style="medium">
        <color indexed="64"/>
      </left>
      <right style="medium">
        <color indexed="64"/>
      </right>
      <top style="medium">
        <color indexed="64"/>
      </top>
      <bottom style="medium">
        <color indexed="64"/>
      </bottom>
      <diagonal/>
    </border>
    <border>
      <left style="thin">
        <color theme="4"/>
      </left>
      <right/>
      <top style="hair">
        <color theme="4"/>
      </top>
      <bottom style="thin">
        <color theme="4"/>
      </bottom>
      <diagonal/>
    </border>
    <border>
      <left/>
      <right/>
      <top style="hair">
        <color theme="4"/>
      </top>
      <bottom style="thin">
        <color theme="4"/>
      </bottom>
      <diagonal/>
    </border>
    <border>
      <left/>
      <right style="thin">
        <color theme="4"/>
      </right>
      <top style="hair">
        <color theme="4"/>
      </top>
      <bottom style="thin">
        <color theme="4"/>
      </bottom>
      <diagonal/>
    </border>
    <border>
      <left/>
      <right/>
      <top style="thin">
        <color auto="1"/>
      </top>
      <bottom/>
      <diagonal/>
    </border>
    <border>
      <left/>
      <right/>
      <top/>
      <bottom style="medium">
        <color indexed="64"/>
      </bottom>
      <diagonal/>
    </border>
    <border>
      <left style="thin">
        <color theme="4"/>
      </left>
      <right style="thin">
        <color indexed="64"/>
      </right>
      <top style="thin">
        <color theme="4"/>
      </top>
      <bottom style="thin">
        <color indexed="64"/>
      </bottom>
      <diagonal/>
    </border>
    <border>
      <left style="thin">
        <color indexed="64"/>
      </left>
      <right style="thin">
        <color indexed="64"/>
      </right>
      <top style="thin">
        <color theme="4"/>
      </top>
      <bottom style="thin">
        <color indexed="64"/>
      </bottom>
      <diagonal/>
    </border>
    <border>
      <left style="thin">
        <color indexed="64"/>
      </left>
      <right style="thin">
        <color theme="4"/>
      </right>
      <top style="thin">
        <color theme="4"/>
      </top>
      <bottom style="thin">
        <color indexed="64"/>
      </bottom>
      <diagonal/>
    </border>
    <border>
      <left style="thin">
        <color theme="4"/>
      </left>
      <right style="thin">
        <color indexed="64"/>
      </right>
      <top style="thin">
        <color indexed="64"/>
      </top>
      <bottom style="thin">
        <color indexed="64"/>
      </bottom>
      <diagonal/>
    </border>
    <border>
      <left style="thin">
        <color indexed="64"/>
      </left>
      <right style="thin">
        <color theme="4"/>
      </right>
      <top style="thin">
        <color indexed="64"/>
      </top>
      <bottom style="thin">
        <color indexed="64"/>
      </bottom>
      <diagonal/>
    </border>
    <border>
      <left style="thin">
        <color theme="4"/>
      </left>
      <right style="thin">
        <color indexed="64"/>
      </right>
      <top style="thin">
        <color indexed="64"/>
      </top>
      <bottom style="thin">
        <color theme="4"/>
      </bottom>
      <diagonal/>
    </border>
    <border>
      <left style="thin">
        <color indexed="64"/>
      </left>
      <right style="thin">
        <color indexed="64"/>
      </right>
      <top style="thin">
        <color indexed="64"/>
      </top>
      <bottom style="thin">
        <color theme="4"/>
      </bottom>
      <diagonal/>
    </border>
    <border>
      <left style="thin">
        <color indexed="64"/>
      </left>
      <right style="thin">
        <color theme="4"/>
      </right>
      <top style="thin">
        <color indexed="64"/>
      </top>
      <bottom style="thin">
        <color theme="4"/>
      </bottom>
      <diagonal/>
    </border>
    <border>
      <left style="thin">
        <color theme="4"/>
      </left>
      <right style="thin">
        <color indexed="64"/>
      </right>
      <top/>
      <bottom/>
      <diagonal/>
    </border>
    <border>
      <left style="thin">
        <color indexed="64"/>
      </left>
      <right style="thin">
        <color indexed="64"/>
      </right>
      <top/>
      <bottom/>
      <diagonal/>
    </border>
    <border>
      <left style="thin">
        <color indexed="64"/>
      </left>
      <right style="thin">
        <color theme="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4"/>
      </left>
      <right/>
      <top/>
      <bottom style="thin">
        <color indexed="64"/>
      </bottom>
      <diagonal/>
    </border>
    <border>
      <left/>
      <right style="thin">
        <color theme="4"/>
      </right>
      <top/>
      <bottom style="thin">
        <color indexed="64"/>
      </bottom>
      <diagonal/>
    </border>
  </borders>
  <cellStyleXfs count="8">
    <xf numFmtId="0" fontId="0" fillId="0" borderId="0"/>
    <xf numFmtId="9" fontId="13" fillId="0" borderId="0" applyFont="0" applyFill="0" applyBorder="0" applyAlignment="0" applyProtection="0"/>
    <xf numFmtId="166" fontId="13" fillId="0" borderId="0" applyFont="0" applyFill="0" applyBorder="0" applyAlignment="0" applyProtection="0"/>
    <xf numFmtId="0" fontId="17" fillId="0" borderId="0"/>
    <xf numFmtId="164" fontId="17" fillId="0" borderId="0" applyFont="0" applyFill="0" applyBorder="0" applyAlignment="0" applyProtection="0"/>
    <xf numFmtId="9" fontId="17" fillId="0" borderId="0" applyFont="0" applyFill="0" applyBorder="0" applyAlignment="0" applyProtection="0"/>
    <xf numFmtId="165" fontId="17" fillId="0" borderId="0" applyFont="0" applyFill="0" applyBorder="0" applyAlignment="0" applyProtection="0"/>
    <xf numFmtId="0" fontId="37" fillId="0" borderId="0" applyNumberFormat="0" applyFill="0" applyBorder="0" applyAlignment="0" applyProtection="0">
      <alignment vertical="top"/>
      <protection locked="0"/>
    </xf>
  </cellStyleXfs>
  <cellXfs count="797">
    <xf numFmtId="0" fontId="0" fillId="0" borderId="0" xfId="0"/>
    <xf numFmtId="0" fontId="7" fillId="0" borderId="0" xfId="0" applyFont="1" applyProtection="1">
      <protection locked="0" hidden="1"/>
    </xf>
    <xf numFmtId="0" fontId="7" fillId="0" borderId="0" xfId="0" applyFont="1" applyProtection="1">
      <protection hidden="1"/>
    </xf>
    <xf numFmtId="0" fontId="7" fillId="0" borderId="0" xfId="0" applyFont="1" applyAlignment="1" applyProtection="1">
      <alignment horizontal="left" vertical="top"/>
      <protection locked="0" hidden="1"/>
    </xf>
    <xf numFmtId="0" fontId="0" fillId="0" borderId="0" xfId="0" applyProtection="1">
      <protection hidden="1"/>
    </xf>
    <xf numFmtId="0" fontId="11" fillId="0" borderId="0" xfId="0" applyFont="1" applyProtection="1">
      <protection locked="0" hidden="1"/>
    </xf>
    <xf numFmtId="0" fontId="11" fillId="0" borderId="26" xfId="0" applyFont="1" applyBorder="1" applyAlignment="1" applyProtection="1">
      <alignment horizontal="center"/>
      <protection locked="0" hidden="1"/>
    </xf>
    <xf numFmtId="0" fontId="11" fillId="0" borderId="26" xfId="0" applyFont="1" applyBorder="1" applyAlignment="1" applyProtection="1">
      <alignment wrapText="1"/>
      <protection locked="0" hidden="1"/>
    </xf>
    <xf numFmtId="0" fontId="19" fillId="0" borderId="0" xfId="0" applyFont="1" applyAlignment="1" applyProtection="1">
      <alignment vertical="top"/>
      <protection hidden="1"/>
    </xf>
    <xf numFmtId="0" fontId="19" fillId="4" borderId="0" xfId="0" applyFont="1" applyFill="1" applyAlignment="1" applyProtection="1">
      <alignment vertical="top" wrapText="1"/>
      <protection hidden="1"/>
    </xf>
    <xf numFmtId="0" fontId="7" fillId="4" borderId="7" xfId="0" applyFont="1" applyFill="1" applyBorder="1" applyAlignment="1" applyProtection="1">
      <alignment vertical="top" wrapText="1"/>
      <protection hidden="1"/>
    </xf>
    <xf numFmtId="0" fontId="7" fillId="4" borderId="8" xfId="0" applyFont="1" applyFill="1" applyBorder="1" applyAlignment="1" applyProtection="1">
      <alignment vertical="top" wrapText="1"/>
      <protection hidden="1"/>
    </xf>
    <xf numFmtId="0" fontId="7" fillId="4" borderId="3" xfId="0" applyFont="1" applyFill="1" applyBorder="1" applyAlignment="1" applyProtection="1">
      <alignment vertical="top" wrapText="1"/>
      <protection hidden="1"/>
    </xf>
    <xf numFmtId="0" fontId="7" fillId="4" borderId="4" xfId="0" applyFont="1" applyFill="1" applyBorder="1" applyAlignment="1" applyProtection="1">
      <alignment vertical="top" wrapText="1"/>
      <protection hidden="1"/>
    </xf>
    <xf numFmtId="0" fontId="7" fillId="4" borderId="14" xfId="0" applyFont="1" applyFill="1" applyBorder="1" applyAlignment="1" applyProtection="1">
      <alignment vertical="top" wrapText="1"/>
      <protection hidden="1"/>
    </xf>
    <xf numFmtId="0" fontId="7" fillId="4" borderId="9" xfId="0" applyFont="1" applyFill="1" applyBorder="1" applyAlignment="1" applyProtection="1">
      <alignment vertical="top" wrapText="1"/>
      <protection hidden="1"/>
    </xf>
    <xf numFmtId="49" fontId="7" fillId="4" borderId="12" xfId="0" applyNumberFormat="1" applyFont="1" applyFill="1" applyBorder="1" applyAlignment="1" applyProtection="1">
      <alignment vertical="top"/>
      <protection hidden="1"/>
    </xf>
    <xf numFmtId="0" fontId="7" fillId="4" borderId="12" xfId="0" applyFont="1" applyFill="1" applyBorder="1" applyAlignment="1" applyProtection="1">
      <alignment vertical="top" wrapText="1"/>
      <protection hidden="1"/>
    </xf>
    <xf numFmtId="0" fontId="7" fillId="4" borderId="2" xfId="0" applyFont="1" applyFill="1" applyBorder="1" applyAlignment="1" applyProtection="1">
      <alignment vertical="top" wrapText="1"/>
      <protection hidden="1"/>
    </xf>
    <xf numFmtId="49" fontId="19" fillId="4" borderId="7" xfId="0" quotePrefix="1" applyNumberFormat="1" applyFont="1" applyFill="1" applyBorder="1" applyAlignment="1" applyProtection="1">
      <alignment horizontal="justify" vertical="top" wrapText="1"/>
      <protection hidden="1"/>
    </xf>
    <xf numFmtId="49" fontId="19" fillId="4" borderId="3" xfId="0" quotePrefix="1" applyNumberFormat="1" applyFont="1" applyFill="1" applyBorder="1" applyAlignment="1" applyProtection="1">
      <alignment horizontal="justify" vertical="top" wrapText="1"/>
      <protection hidden="1"/>
    </xf>
    <xf numFmtId="49" fontId="19" fillId="4" borderId="3" xfId="0" applyNumberFormat="1" applyFont="1" applyFill="1" applyBorder="1" applyAlignment="1" applyProtection="1">
      <alignment vertical="top" wrapText="1"/>
      <protection hidden="1"/>
    </xf>
    <xf numFmtId="0" fontId="29" fillId="4" borderId="3" xfId="0" applyFont="1" applyFill="1" applyBorder="1" applyAlignment="1" applyProtection="1">
      <alignment vertical="center"/>
      <protection hidden="1"/>
    </xf>
    <xf numFmtId="0" fontId="29" fillId="4" borderId="4" xfId="0" applyFont="1" applyFill="1" applyBorder="1" applyAlignment="1" applyProtection="1">
      <alignment vertical="center"/>
      <protection hidden="1"/>
    </xf>
    <xf numFmtId="49" fontId="19" fillId="4" borderId="14" xfId="0" applyNumberFormat="1" applyFont="1" applyFill="1" applyBorder="1" applyAlignment="1" applyProtection="1">
      <alignment horizontal="justify" vertical="top"/>
      <protection hidden="1"/>
    </xf>
    <xf numFmtId="0" fontId="29" fillId="4" borderId="14" xfId="0" applyFont="1" applyFill="1" applyBorder="1" applyAlignment="1" applyProtection="1">
      <alignment vertical="center"/>
      <protection hidden="1"/>
    </xf>
    <xf numFmtId="0" fontId="29" fillId="4" borderId="9" xfId="0" applyFont="1" applyFill="1" applyBorder="1" applyAlignment="1" applyProtection="1">
      <alignment vertical="center"/>
      <protection hidden="1"/>
    </xf>
    <xf numFmtId="0" fontId="29" fillId="4" borderId="7" xfId="0" applyFont="1" applyFill="1" applyBorder="1" applyAlignment="1" applyProtection="1">
      <alignment vertical="center"/>
      <protection hidden="1"/>
    </xf>
    <xf numFmtId="0" fontId="29" fillId="4" borderId="8" xfId="0" applyFont="1" applyFill="1" applyBorder="1" applyAlignment="1" applyProtection="1">
      <alignment vertical="center"/>
      <protection hidden="1"/>
    </xf>
    <xf numFmtId="0" fontId="18" fillId="4" borderId="8" xfId="0" applyFont="1" applyFill="1" applyBorder="1" applyAlignment="1" applyProtection="1">
      <alignment vertical="top" wrapText="1"/>
      <protection hidden="1"/>
    </xf>
    <xf numFmtId="0" fontId="18" fillId="4" borderId="4" xfId="0" applyFont="1" applyFill="1" applyBorder="1" applyAlignment="1" applyProtection="1">
      <alignment vertical="top" wrapText="1"/>
      <protection hidden="1"/>
    </xf>
    <xf numFmtId="0" fontId="7" fillId="4" borderId="4" xfId="0" applyFont="1" applyFill="1" applyBorder="1" applyProtection="1">
      <protection hidden="1"/>
    </xf>
    <xf numFmtId="0" fontId="18" fillId="4" borderId="3" xfId="0" applyFont="1" applyFill="1" applyBorder="1" applyAlignment="1" applyProtection="1">
      <alignment vertical="top" wrapText="1"/>
      <protection hidden="1"/>
    </xf>
    <xf numFmtId="0" fontId="7" fillId="4" borderId="7" xfId="0" applyFont="1" applyFill="1" applyBorder="1" applyAlignment="1" applyProtection="1">
      <alignment vertical="top"/>
      <protection hidden="1"/>
    </xf>
    <xf numFmtId="0" fontId="7" fillId="4" borderId="8" xfId="0" applyFont="1" applyFill="1" applyBorder="1" applyProtection="1">
      <protection hidden="1"/>
    </xf>
    <xf numFmtId="0" fontId="7" fillId="4" borderId="3" xfId="0" applyFont="1" applyFill="1" applyBorder="1" applyAlignment="1" applyProtection="1">
      <alignment vertical="top"/>
      <protection hidden="1"/>
    </xf>
    <xf numFmtId="0" fontId="7" fillId="4" borderId="14" xfId="0" applyFont="1" applyFill="1" applyBorder="1" applyAlignment="1" applyProtection="1">
      <alignment vertical="top"/>
      <protection hidden="1"/>
    </xf>
    <xf numFmtId="0" fontId="7" fillId="4" borderId="9" xfId="0" applyFont="1" applyFill="1" applyBorder="1" applyProtection="1">
      <protection hidden="1"/>
    </xf>
    <xf numFmtId="0" fontId="18" fillId="4" borderId="7" xfId="0" applyFont="1" applyFill="1" applyBorder="1" applyAlignment="1" applyProtection="1">
      <alignment vertical="top" wrapText="1"/>
      <protection hidden="1"/>
    </xf>
    <xf numFmtId="2" fontId="19" fillId="4" borderId="0" xfId="0" applyNumberFormat="1" applyFont="1" applyFill="1" applyAlignment="1" applyProtection="1">
      <alignment vertical="top" wrapText="1"/>
      <protection hidden="1"/>
    </xf>
    <xf numFmtId="0" fontId="7" fillId="4" borderId="0" xfId="0" applyFont="1" applyFill="1" applyAlignment="1" applyProtection="1">
      <alignment vertical="top" wrapText="1"/>
      <protection hidden="1"/>
    </xf>
    <xf numFmtId="2" fontId="19" fillId="4" borderId="6" xfId="0" applyNumberFormat="1" applyFont="1" applyFill="1" applyBorder="1" applyAlignment="1" applyProtection="1">
      <alignment vertical="top" wrapText="1"/>
      <protection hidden="1"/>
    </xf>
    <xf numFmtId="2" fontId="19" fillId="4" borderId="9" xfId="0" applyNumberFormat="1" applyFont="1" applyFill="1" applyBorder="1" applyAlignment="1" applyProtection="1">
      <alignment vertical="top" wrapText="1"/>
      <protection hidden="1"/>
    </xf>
    <xf numFmtId="0" fontId="19" fillId="4" borderId="4" xfId="0" applyFont="1" applyFill="1" applyBorder="1" applyAlignment="1" applyProtection="1">
      <alignment vertical="top" wrapText="1"/>
      <protection hidden="1"/>
    </xf>
    <xf numFmtId="0" fontId="48" fillId="4" borderId="0" xfId="0" applyFont="1" applyFill="1" applyProtection="1">
      <protection hidden="1"/>
    </xf>
    <xf numFmtId="49" fontId="7" fillId="4" borderId="14" xfId="0" applyNumberFormat="1" applyFont="1" applyFill="1" applyBorder="1" applyAlignment="1" applyProtection="1">
      <alignment horizontal="justify" vertical="top" wrapText="1"/>
      <protection hidden="1"/>
    </xf>
    <xf numFmtId="0" fontId="20" fillId="4" borderId="6" xfId="0" applyFont="1" applyFill="1" applyBorder="1" applyAlignment="1" applyProtection="1">
      <alignment horizontal="justify" vertical="top" wrapText="1"/>
      <protection hidden="1"/>
    </xf>
    <xf numFmtId="49" fontId="19" fillId="4" borderId="7" xfId="0" applyNumberFormat="1" applyFont="1" applyFill="1" applyBorder="1" applyAlignment="1" applyProtection="1">
      <alignment vertical="top" wrapText="1"/>
      <protection hidden="1"/>
    </xf>
    <xf numFmtId="49" fontId="7" fillId="4" borderId="3" xfId="0" applyNumberFormat="1" applyFont="1" applyFill="1" applyBorder="1" applyAlignment="1" applyProtection="1">
      <alignment vertical="top" wrapText="1"/>
      <protection hidden="1"/>
    </xf>
    <xf numFmtId="49" fontId="7" fillId="4" borderId="14" xfId="0" applyNumberFormat="1" applyFont="1" applyFill="1" applyBorder="1" applyAlignment="1" applyProtection="1">
      <alignment vertical="top" wrapText="1"/>
      <protection hidden="1"/>
    </xf>
    <xf numFmtId="49" fontId="18" fillId="4" borderId="3" xfId="0" applyNumberFormat="1" applyFont="1" applyFill="1" applyBorder="1" applyAlignment="1" applyProtection="1">
      <alignment horizontal="justify" vertical="top"/>
      <protection hidden="1"/>
    </xf>
    <xf numFmtId="0" fontId="5" fillId="4" borderId="3" xfId="0" applyFont="1" applyFill="1" applyBorder="1" applyAlignment="1" applyProtection="1">
      <alignment vertical="top" wrapText="1"/>
      <protection hidden="1"/>
    </xf>
    <xf numFmtId="0" fontId="20" fillId="4" borderId="0" xfId="0" applyFont="1" applyFill="1" applyAlignment="1" applyProtection="1">
      <alignment horizontal="justify" vertical="top" wrapText="1"/>
      <protection hidden="1"/>
    </xf>
    <xf numFmtId="0" fontId="46" fillId="4" borderId="0" xfId="0" applyFont="1" applyFill="1" applyAlignment="1" applyProtection="1">
      <alignment horizontal="left" vertical="top" wrapText="1" indent="1"/>
      <protection hidden="1"/>
    </xf>
    <xf numFmtId="0" fontId="22" fillId="4" borderId="3" xfId="0" applyFont="1" applyFill="1" applyBorder="1" applyAlignment="1" applyProtection="1">
      <alignment vertical="top" wrapText="1"/>
      <protection hidden="1"/>
    </xf>
    <xf numFmtId="0" fontId="22" fillId="4" borderId="4" xfId="0" applyFont="1" applyFill="1" applyBorder="1" applyAlignment="1" applyProtection="1">
      <alignment vertical="top" wrapText="1"/>
      <protection hidden="1"/>
    </xf>
    <xf numFmtId="0" fontId="22" fillId="4" borderId="14" xfId="0" applyFont="1" applyFill="1" applyBorder="1" applyAlignment="1" applyProtection="1">
      <alignment vertical="top" wrapText="1"/>
      <protection hidden="1"/>
    </xf>
    <xf numFmtId="0" fontId="22" fillId="4" borderId="9" xfId="0" applyFont="1" applyFill="1" applyBorder="1" applyAlignment="1" applyProtection="1">
      <alignment vertical="top" wrapText="1"/>
      <protection hidden="1"/>
    </xf>
    <xf numFmtId="0" fontId="5" fillId="4" borderId="7" xfId="0" applyFont="1" applyFill="1" applyBorder="1" applyAlignment="1" applyProtection="1">
      <alignment vertical="top" wrapText="1"/>
      <protection hidden="1"/>
    </xf>
    <xf numFmtId="0" fontId="5" fillId="4" borderId="8" xfId="0" applyFont="1" applyFill="1" applyBorder="1" applyAlignment="1" applyProtection="1">
      <alignment vertical="top" wrapText="1"/>
      <protection hidden="1"/>
    </xf>
    <xf numFmtId="0" fontId="5" fillId="4" borderId="4" xfId="0" applyFont="1" applyFill="1" applyBorder="1" applyAlignment="1" applyProtection="1">
      <alignment vertical="top" wrapText="1"/>
      <protection hidden="1"/>
    </xf>
    <xf numFmtId="0" fontId="32" fillId="2" borderId="0" xfId="0" applyFont="1" applyFill="1" applyAlignment="1" applyProtection="1">
      <alignment horizontal="left" vertical="top" wrapText="1"/>
      <protection hidden="1"/>
    </xf>
    <xf numFmtId="0" fontId="7" fillId="2" borderId="6" xfId="0" applyFont="1" applyFill="1" applyBorder="1" applyAlignment="1" applyProtection="1">
      <alignment vertical="top" wrapText="1"/>
      <protection hidden="1"/>
    </xf>
    <xf numFmtId="0" fontId="7" fillId="2" borderId="0" xfId="0" applyFont="1" applyFill="1" applyAlignment="1" applyProtection="1">
      <alignment vertical="top" wrapText="1"/>
      <protection hidden="1"/>
    </xf>
    <xf numFmtId="0" fontId="32" fillId="4" borderId="3" xfId="0" applyFont="1" applyFill="1" applyBorder="1" applyAlignment="1" applyProtection="1">
      <alignment horizontal="left" vertical="top"/>
      <protection hidden="1"/>
    </xf>
    <xf numFmtId="0" fontId="2" fillId="0" borderId="0" xfId="0" applyFont="1" applyAlignment="1" applyProtection="1">
      <alignment vertical="top"/>
      <protection hidden="1"/>
    </xf>
    <xf numFmtId="0" fontId="2" fillId="0" borderId="0" xfId="0" applyFont="1" applyProtection="1">
      <protection hidden="1"/>
    </xf>
    <xf numFmtId="0" fontId="7" fillId="0" borderId="0" xfId="0" applyFont="1" applyAlignment="1" applyProtection="1">
      <alignment horizontal="left" vertical="top"/>
      <protection hidden="1"/>
    </xf>
    <xf numFmtId="0" fontId="7" fillId="0" borderId="0" xfId="0" applyFont="1" applyProtection="1">
      <protection locked="0"/>
    </xf>
    <xf numFmtId="0" fontId="5" fillId="0" borderId="0" xfId="0" applyFont="1" applyAlignment="1" applyProtection="1">
      <alignment horizontal="left" vertical="top"/>
      <protection hidden="1"/>
    </xf>
    <xf numFmtId="0" fontId="26" fillId="4" borderId="0" xfId="0" applyFont="1" applyFill="1" applyProtection="1">
      <protection hidden="1"/>
    </xf>
    <xf numFmtId="0" fontId="26" fillId="4" borderId="0" xfId="1" applyNumberFormat="1" applyFont="1" applyFill="1" applyAlignment="1" applyProtection="1">
      <alignment horizontal="center"/>
      <protection hidden="1"/>
    </xf>
    <xf numFmtId="0" fontId="31" fillId="4" borderId="0" xfId="0" applyFont="1" applyFill="1" applyProtection="1">
      <protection hidden="1"/>
    </xf>
    <xf numFmtId="0" fontId="3" fillId="4" borderId="0" xfId="0" applyFont="1" applyFill="1" applyProtection="1">
      <protection hidden="1"/>
    </xf>
    <xf numFmtId="0" fontId="0" fillId="4" borderId="0" xfId="0" applyFill="1" applyProtection="1">
      <protection hidden="1"/>
    </xf>
    <xf numFmtId="0" fontId="38" fillId="4" borderId="0" xfId="0" applyFont="1" applyFill="1" applyProtection="1">
      <protection hidden="1"/>
    </xf>
    <xf numFmtId="0" fontId="39" fillId="4" borderId="0" xfId="0" applyFont="1" applyFill="1" applyProtection="1">
      <protection hidden="1"/>
    </xf>
    <xf numFmtId="0" fontId="23" fillId="4" borderId="26" xfId="0" applyFont="1" applyFill="1" applyBorder="1" applyAlignment="1" applyProtection="1">
      <alignment vertical="top"/>
      <protection hidden="1"/>
    </xf>
    <xf numFmtId="0" fontId="23" fillId="4" borderId="26" xfId="0" applyFont="1" applyFill="1" applyBorder="1" applyProtection="1">
      <protection hidden="1"/>
    </xf>
    <xf numFmtId="0" fontId="21" fillId="2" borderId="0" xfId="0" applyFont="1" applyFill="1" applyAlignment="1" applyProtection="1">
      <alignment horizontal="right" vertical="top" wrapText="1"/>
      <protection hidden="1"/>
    </xf>
    <xf numFmtId="0" fontId="21" fillId="2" borderId="0" xfId="0" applyFont="1" applyFill="1" applyAlignment="1" applyProtection="1">
      <alignment horizontal="right" vertical="top"/>
      <protection hidden="1"/>
    </xf>
    <xf numFmtId="0" fontId="21" fillId="2" borderId="0" xfId="0" applyFont="1" applyFill="1" applyAlignment="1" applyProtection="1">
      <alignment horizontal="left" vertical="top"/>
      <protection hidden="1"/>
    </xf>
    <xf numFmtId="0" fontId="32" fillId="4" borderId="3" xfId="0" applyFont="1" applyFill="1" applyBorder="1" applyAlignment="1" applyProtection="1">
      <alignment vertical="top"/>
      <protection hidden="1"/>
    </xf>
    <xf numFmtId="0" fontId="59" fillId="4" borderId="3" xfId="0" applyFont="1" applyFill="1" applyBorder="1" applyAlignment="1" applyProtection="1">
      <alignment vertical="top"/>
      <protection hidden="1"/>
    </xf>
    <xf numFmtId="49" fontId="7" fillId="4" borderId="7" xfId="0" applyNumberFormat="1" applyFont="1" applyFill="1" applyBorder="1" applyAlignment="1" applyProtection="1">
      <alignment vertical="top"/>
      <protection hidden="1"/>
    </xf>
    <xf numFmtId="49" fontId="7" fillId="4" borderId="3" xfId="0" applyNumberFormat="1" applyFont="1" applyFill="1" applyBorder="1" applyAlignment="1" applyProtection="1">
      <alignment vertical="top"/>
      <protection hidden="1"/>
    </xf>
    <xf numFmtId="49" fontId="7" fillId="4" borderId="14" xfId="0" applyNumberFormat="1" applyFont="1" applyFill="1" applyBorder="1" applyAlignment="1" applyProtection="1">
      <alignment vertical="top"/>
      <protection hidden="1"/>
    </xf>
    <xf numFmtId="49" fontId="7" fillId="4" borderId="12" xfId="0" applyNumberFormat="1" applyFont="1" applyFill="1" applyBorder="1" applyAlignment="1" applyProtection="1">
      <alignment horizontal="justify" vertical="top"/>
      <protection hidden="1"/>
    </xf>
    <xf numFmtId="0" fontId="5" fillId="2" borderId="4" xfId="0" applyFont="1" applyFill="1" applyBorder="1" applyAlignment="1" applyProtection="1">
      <alignment vertical="top"/>
      <protection hidden="1"/>
    </xf>
    <xf numFmtId="0" fontId="32" fillId="2" borderId="4" xfId="0" applyFont="1" applyFill="1" applyBorder="1" applyAlignment="1" applyProtection="1">
      <alignment horizontal="left" vertical="top" wrapText="1"/>
      <protection hidden="1"/>
    </xf>
    <xf numFmtId="0" fontId="5" fillId="2" borderId="9" xfId="0" applyFont="1" applyFill="1" applyBorder="1" applyAlignment="1" applyProtection="1">
      <alignment vertical="top"/>
      <protection hidden="1"/>
    </xf>
    <xf numFmtId="0" fontId="2" fillId="0" borderId="0" xfId="0" applyFont="1" applyAlignment="1" applyProtection="1">
      <alignment horizontal="left" vertical="top"/>
      <protection hidden="1"/>
    </xf>
    <xf numFmtId="0" fontId="0" fillId="0" borderId="0" xfId="0" applyFill="1" applyProtection="1">
      <protection hidden="1"/>
    </xf>
    <xf numFmtId="1" fontId="7" fillId="5" borderId="1" xfId="0" applyNumberFormat="1" applyFont="1" applyFill="1" applyBorder="1" applyAlignment="1" applyProtection="1">
      <alignment horizontal="left" vertical="top" wrapText="1"/>
      <protection locked="0"/>
    </xf>
    <xf numFmtId="0" fontId="7" fillId="5" borderId="1" xfId="0" applyNumberFormat="1" applyFont="1" applyFill="1" applyBorder="1" applyAlignment="1" applyProtection="1">
      <alignment horizontal="left" vertical="top" wrapText="1"/>
      <protection locked="0"/>
    </xf>
    <xf numFmtId="0" fontId="7" fillId="5" borderId="1" xfId="0" applyFont="1" applyFill="1" applyBorder="1" applyAlignment="1" applyProtection="1">
      <alignment horizontal="left" vertical="top" wrapText="1"/>
      <protection locked="0"/>
    </xf>
    <xf numFmtId="9" fontId="7" fillId="5" borderId="1" xfId="1" applyFont="1" applyFill="1" applyBorder="1" applyAlignment="1" applyProtection="1">
      <alignment horizontal="center" vertical="top" wrapText="1"/>
      <protection locked="0"/>
    </xf>
    <xf numFmtId="9" fontId="85" fillId="0" borderId="1" xfId="0" applyNumberFormat="1" applyFont="1" applyFill="1" applyBorder="1" applyAlignment="1" applyProtection="1">
      <alignment horizontal="center" vertical="center"/>
      <protection hidden="1"/>
    </xf>
    <xf numFmtId="0" fontId="29" fillId="4" borderId="3" xfId="0" applyFont="1" applyFill="1" applyBorder="1" applyAlignment="1" applyProtection="1">
      <alignment horizontal="left" vertical="top"/>
      <protection hidden="1"/>
    </xf>
    <xf numFmtId="0" fontId="20" fillId="4" borderId="0" xfId="0" applyFont="1" applyFill="1" applyBorder="1" applyAlignment="1" applyProtection="1">
      <alignment horizontal="justify" vertical="top" wrapText="1"/>
      <protection hidden="1"/>
    </xf>
    <xf numFmtId="0" fontId="46" fillId="4" borderId="0" xfId="0" applyFont="1" applyFill="1" applyBorder="1" applyAlignment="1" applyProtection="1">
      <alignment horizontal="left" vertical="top" wrapText="1" indent="1"/>
      <protection hidden="1"/>
    </xf>
    <xf numFmtId="49" fontId="7" fillId="4" borderId="3" xfId="0" applyNumberFormat="1" applyFont="1" applyFill="1" applyBorder="1" applyAlignment="1" applyProtection="1">
      <alignment horizontal="left" vertical="top"/>
      <protection hidden="1"/>
    </xf>
    <xf numFmtId="2" fontId="19" fillId="4" borderId="0" xfId="0" applyNumberFormat="1" applyFont="1" applyFill="1" applyAlignment="1" applyProtection="1">
      <alignment horizontal="left" vertical="top" wrapText="1"/>
      <protection hidden="1"/>
    </xf>
    <xf numFmtId="49" fontId="19" fillId="4" borderId="7" xfId="0" applyNumberFormat="1" applyFont="1" applyFill="1" applyBorder="1" applyAlignment="1" applyProtection="1">
      <alignment horizontal="justify" vertical="top" wrapText="1"/>
      <protection hidden="1"/>
    </xf>
    <xf numFmtId="49" fontId="19" fillId="4" borderId="3" xfId="0" applyNumberFormat="1" applyFont="1" applyFill="1" applyBorder="1" applyAlignment="1" applyProtection="1">
      <alignment horizontal="justify" vertical="top" wrapText="1"/>
      <protection hidden="1"/>
    </xf>
    <xf numFmtId="49" fontId="19" fillId="4" borderId="14" xfId="0" applyNumberFormat="1" applyFont="1" applyFill="1" applyBorder="1" applyAlignment="1" applyProtection="1">
      <alignment horizontal="justify" vertical="top" wrapText="1"/>
      <protection hidden="1"/>
    </xf>
    <xf numFmtId="0" fontId="19" fillId="4" borderId="0" xfId="0" applyFont="1" applyFill="1" applyAlignment="1" applyProtection="1">
      <alignment horizontal="justify" vertical="top" wrapText="1"/>
      <protection hidden="1"/>
    </xf>
    <xf numFmtId="0" fontId="19" fillId="4" borderId="6" xfId="0" applyFont="1" applyFill="1" applyBorder="1" applyAlignment="1" applyProtection="1">
      <alignment horizontal="justify" vertical="top" wrapText="1"/>
      <protection hidden="1"/>
    </xf>
    <xf numFmtId="0" fontId="19" fillId="4" borderId="0" xfId="0" applyFont="1" applyFill="1" applyAlignment="1" applyProtection="1">
      <alignment horizontal="left" vertical="top"/>
      <protection hidden="1"/>
    </xf>
    <xf numFmtId="0" fontId="19" fillId="4" borderId="0" xfId="0" applyFont="1" applyFill="1" applyAlignment="1" applyProtection="1">
      <alignment horizontal="left" vertical="top" wrapText="1"/>
      <protection hidden="1"/>
    </xf>
    <xf numFmtId="0" fontId="19" fillId="4" borderId="6" xfId="0" applyFont="1" applyFill="1" applyBorder="1" applyAlignment="1" applyProtection="1">
      <alignment horizontal="left" vertical="top" wrapText="1"/>
      <protection hidden="1"/>
    </xf>
    <xf numFmtId="49" fontId="19" fillId="4" borderId="7" xfId="0" applyNumberFormat="1" applyFont="1" applyFill="1" applyBorder="1" applyAlignment="1" applyProtection="1">
      <alignment horizontal="justify" vertical="top"/>
      <protection hidden="1"/>
    </xf>
    <xf numFmtId="49" fontId="19" fillId="4" borderId="3" xfId="0" applyNumberFormat="1" applyFont="1" applyFill="1" applyBorder="1" applyAlignment="1" applyProtection="1">
      <alignment horizontal="justify" vertical="top"/>
      <protection hidden="1"/>
    </xf>
    <xf numFmtId="0" fontId="7" fillId="4" borderId="0" xfId="0" applyFont="1" applyFill="1" applyAlignment="1" applyProtection="1">
      <alignment horizontal="justify" vertical="top" wrapText="1"/>
      <protection hidden="1"/>
    </xf>
    <xf numFmtId="49" fontId="18" fillId="4" borderId="3" xfId="0" applyNumberFormat="1" applyFont="1" applyFill="1" applyBorder="1" applyAlignment="1" applyProtection="1">
      <alignment horizontal="left" vertical="top"/>
      <protection hidden="1"/>
    </xf>
    <xf numFmtId="2" fontId="19" fillId="4" borderId="0" xfId="0" applyNumberFormat="1" applyFont="1" applyFill="1" applyAlignment="1" applyProtection="1">
      <alignment horizontal="justify" vertical="top" wrapText="1"/>
      <protection hidden="1"/>
    </xf>
    <xf numFmtId="2" fontId="19" fillId="4" borderId="6" xfId="0" applyNumberFormat="1" applyFont="1" applyFill="1" applyBorder="1" applyAlignment="1" applyProtection="1">
      <alignment horizontal="justify" vertical="top" wrapText="1"/>
      <protection hidden="1"/>
    </xf>
    <xf numFmtId="2" fontId="19" fillId="4" borderId="0" xfId="0" applyNumberFormat="1" applyFont="1" applyFill="1" applyAlignment="1" applyProtection="1">
      <alignment horizontal="center" vertical="top" wrapText="1"/>
      <protection hidden="1"/>
    </xf>
    <xf numFmtId="0" fontId="19" fillId="4" borderId="4" xfId="0" applyFont="1" applyFill="1" applyBorder="1" applyAlignment="1" applyProtection="1">
      <alignment horizontal="left" vertical="top" wrapText="1"/>
      <protection hidden="1"/>
    </xf>
    <xf numFmtId="49" fontId="7" fillId="4" borderId="7" xfId="0" applyNumberFormat="1" applyFont="1" applyFill="1" applyBorder="1" applyAlignment="1" applyProtection="1">
      <alignment horizontal="justify" vertical="top" wrapText="1"/>
      <protection hidden="1"/>
    </xf>
    <xf numFmtId="49" fontId="7" fillId="4" borderId="3" xfId="0" applyNumberFormat="1" applyFont="1" applyFill="1" applyBorder="1" applyAlignment="1" applyProtection="1">
      <alignment horizontal="justify" vertical="top" wrapText="1"/>
      <protection hidden="1"/>
    </xf>
    <xf numFmtId="0" fontId="19" fillId="4" borderId="0" xfId="0" applyFont="1" applyFill="1" applyBorder="1" applyAlignment="1" applyProtection="1">
      <alignment horizontal="justify" vertical="top" wrapText="1"/>
      <protection hidden="1"/>
    </xf>
    <xf numFmtId="0" fontId="19" fillId="0" borderId="0" xfId="0" applyFont="1" applyAlignment="1" applyProtection="1">
      <alignment horizontal="left" vertical="top" wrapText="1"/>
      <protection hidden="1"/>
    </xf>
    <xf numFmtId="0" fontId="11" fillId="4" borderId="0" xfId="0" applyFont="1" applyFill="1" applyProtection="1"/>
    <xf numFmtId="0" fontId="7" fillId="4" borderId="0" xfId="0" applyFont="1" applyFill="1" applyProtection="1"/>
    <xf numFmtId="0" fontId="2" fillId="4" borderId="0" xfId="0" applyFont="1" applyFill="1" applyAlignment="1" applyProtection="1">
      <alignment horizontal="left" vertical="top" wrapText="1"/>
    </xf>
    <xf numFmtId="0" fontId="12" fillId="4" borderId="0" xfId="0" applyFont="1" applyFill="1" applyAlignment="1" applyProtection="1">
      <alignment horizontal="left" vertical="top"/>
    </xf>
    <xf numFmtId="0" fontId="2" fillId="4" borderId="0" xfId="0" applyFont="1" applyFill="1" applyAlignment="1" applyProtection="1">
      <alignment vertical="top"/>
    </xf>
    <xf numFmtId="0" fontId="30" fillId="4" borderId="0" xfId="0" applyFont="1" applyFill="1" applyAlignment="1" applyProtection="1">
      <alignment horizontal="left" vertical="top"/>
    </xf>
    <xf numFmtId="0" fontId="30" fillId="4" borderId="0" xfId="0" applyFont="1" applyFill="1" applyAlignment="1" applyProtection="1">
      <alignment vertical="top"/>
    </xf>
    <xf numFmtId="0" fontId="3" fillId="4" borderId="0" xfId="0" applyFont="1" applyFill="1" applyProtection="1"/>
    <xf numFmtId="0" fontId="73" fillId="4" borderId="7" xfId="0" applyFont="1" applyFill="1" applyBorder="1" applyAlignment="1" applyProtection="1">
      <alignment vertical="top"/>
    </xf>
    <xf numFmtId="0" fontId="1" fillId="4" borderId="5" xfId="0" applyFont="1" applyFill="1" applyBorder="1" applyAlignment="1" applyProtection="1">
      <alignment vertical="top" wrapText="1"/>
    </xf>
    <xf numFmtId="0" fontId="1" fillId="4" borderId="5" xfId="0" applyFont="1" applyFill="1" applyBorder="1" applyAlignment="1" applyProtection="1">
      <alignment vertical="top"/>
    </xf>
    <xf numFmtId="0" fontId="1" fillId="4" borderId="8" xfId="0" applyFont="1" applyFill="1" applyBorder="1" applyAlignment="1" applyProtection="1">
      <alignment vertical="top"/>
    </xf>
    <xf numFmtId="0" fontId="1" fillId="4" borderId="0" xfId="0" applyFont="1" applyFill="1" applyBorder="1" applyAlignment="1" applyProtection="1">
      <alignment vertical="top"/>
    </xf>
    <xf numFmtId="0" fontId="1" fillId="4" borderId="3" xfId="0" applyFont="1" applyFill="1" applyBorder="1" applyAlignment="1" applyProtection="1">
      <alignment horizontal="left" vertical="top"/>
    </xf>
    <xf numFmtId="0" fontId="1" fillId="4" borderId="3" xfId="0" applyFont="1" applyFill="1" applyBorder="1" applyAlignment="1" applyProtection="1">
      <alignment vertical="top"/>
    </xf>
    <xf numFmtId="0" fontId="1" fillId="4" borderId="0" xfId="0" applyFont="1" applyFill="1" applyBorder="1" applyAlignment="1" applyProtection="1">
      <alignment vertical="top" wrapText="1"/>
    </xf>
    <xf numFmtId="0" fontId="1" fillId="4" borderId="4" xfId="0" applyFont="1" applyFill="1" applyBorder="1" applyAlignment="1" applyProtection="1">
      <alignment vertical="top" wrapText="1"/>
    </xf>
    <xf numFmtId="0" fontId="1" fillId="4" borderId="0" xfId="0" applyFont="1" applyFill="1" applyBorder="1" applyAlignment="1" applyProtection="1">
      <alignment horizontal="center" vertical="top" wrapText="1"/>
    </xf>
    <xf numFmtId="0" fontId="1" fillId="4" borderId="4" xfId="0" applyFont="1" applyFill="1" applyBorder="1" applyAlignment="1" applyProtection="1">
      <alignment horizontal="center" vertical="top" wrapText="1"/>
    </xf>
    <xf numFmtId="0" fontId="7" fillId="4" borderId="14" xfId="0" applyFont="1" applyFill="1" applyBorder="1" applyAlignment="1" applyProtection="1">
      <alignment horizontal="left" wrapText="1"/>
    </xf>
    <xf numFmtId="0" fontId="7" fillId="4" borderId="6" xfId="0" applyFont="1" applyFill="1" applyBorder="1" applyAlignment="1" applyProtection="1">
      <alignment horizontal="left" wrapText="1"/>
    </xf>
    <xf numFmtId="0" fontId="7" fillId="4" borderId="9" xfId="0" applyFont="1" applyFill="1" applyBorder="1" applyAlignment="1" applyProtection="1">
      <alignment horizontal="left" wrapText="1"/>
    </xf>
    <xf numFmtId="0" fontId="0" fillId="4" borderId="0" xfId="0" applyFill="1" applyProtection="1"/>
    <xf numFmtId="0" fontId="7" fillId="4" borderId="0" xfId="0" applyFont="1" applyFill="1" applyAlignment="1" applyProtection="1">
      <alignment wrapText="1"/>
    </xf>
    <xf numFmtId="0" fontId="7" fillId="4" borderId="0" xfId="0" applyFont="1" applyFill="1" applyAlignment="1" applyProtection="1">
      <alignment vertical="top" wrapText="1"/>
    </xf>
    <xf numFmtId="0" fontId="7" fillId="4" borderId="0" xfId="0" applyFont="1" applyFill="1" applyAlignment="1" applyProtection="1">
      <alignment vertical="center" wrapText="1"/>
    </xf>
    <xf numFmtId="0" fontId="18" fillId="4" borderId="0" xfId="0" applyFont="1" applyFill="1" applyProtection="1"/>
    <xf numFmtId="0" fontId="7" fillId="6" borderId="0" xfId="0" applyFont="1" applyFill="1" applyAlignment="1" applyProtection="1">
      <alignment horizontal="left" vertical="top"/>
    </xf>
    <xf numFmtId="0" fontId="56" fillId="6" borderId="0" xfId="0" applyFont="1" applyFill="1" applyAlignment="1" applyProtection="1">
      <alignment vertical="center"/>
    </xf>
    <xf numFmtId="0" fontId="7" fillId="6" borderId="0" xfId="0" applyFont="1" applyFill="1" applyProtection="1"/>
    <xf numFmtId="0" fontId="7" fillId="4" borderId="0" xfId="0" applyFont="1" applyFill="1" applyAlignment="1" applyProtection="1">
      <alignment horizontal="left" vertical="top"/>
    </xf>
    <xf numFmtId="0" fontId="56" fillId="4" borderId="0" xfId="0" applyFont="1" applyFill="1" applyAlignment="1" applyProtection="1">
      <alignment vertical="center"/>
    </xf>
    <xf numFmtId="0" fontId="19" fillId="4" borderId="0" xfId="0" applyFont="1" applyFill="1" applyAlignment="1" applyProtection="1">
      <alignment horizontal="left" vertical="top"/>
    </xf>
    <xf numFmtId="0" fontId="57" fillId="4" borderId="0" xfId="0" applyFont="1" applyFill="1" applyProtection="1"/>
    <xf numFmtId="0" fontId="19" fillId="4" borderId="0" xfId="0" applyFont="1" applyFill="1" applyAlignment="1" applyProtection="1">
      <alignment vertical="top"/>
    </xf>
    <xf numFmtId="0" fontId="19" fillId="4" borderId="0" xfId="0" applyFont="1" applyFill="1" applyProtection="1"/>
    <xf numFmtId="0" fontId="59" fillId="4" borderId="0" xfId="0" applyFont="1" applyFill="1" applyProtection="1"/>
    <xf numFmtId="0" fontId="17" fillId="4" borderId="0" xfId="0" applyFont="1" applyFill="1" applyProtection="1"/>
    <xf numFmtId="0" fontId="58" fillId="4" borderId="0" xfId="0" applyFont="1" applyFill="1" applyAlignment="1" applyProtection="1">
      <alignment horizontal="left" vertical="top"/>
    </xf>
    <xf numFmtId="0" fontId="34" fillId="4" borderId="0" xfId="0" applyFont="1" applyFill="1" applyAlignment="1" applyProtection="1">
      <alignment horizontal="center" vertical="top"/>
    </xf>
    <xf numFmtId="0" fontId="60" fillId="4" borderId="0" xfId="0" applyFont="1" applyFill="1" applyProtection="1"/>
    <xf numFmtId="0" fontId="51" fillId="4" borderId="0" xfId="0" applyFont="1" applyFill="1" applyAlignment="1" applyProtection="1">
      <alignment vertical="top"/>
    </xf>
    <xf numFmtId="0" fontId="34" fillId="4" borderId="0" xfId="0" applyFont="1" applyFill="1" applyAlignment="1" applyProtection="1">
      <alignment horizontal="center" vertical="top" wrapText="1"/>
    </xf>
    <xf numFmtId="0" fontId="34" fillId="4" borderId="0" xfId="0" applyFont="1" applyFill="1" applyAlignment="1" applyProtection="1">
      <alignment horizontal="left" vertical="top" wrapText="1"/>
    </xf>
    <xf numFmtId="0" fontId="56" fillId="4" borderId="0" xfId="0" applyFont="1" applyFill="1" applyProtection="1"/>
    <xf numFmtId="0" fontId="56" fillId="4" borderId="0" xfId="0" applyFont="1" applyFill="1" applyAlignment="1" applyProtection="1">
      <alignment horizontal="left" vertical="top"/>
    </xf>
    <xf numFmtId="0" fontId="60" fillId="4" borderId="0" xfId="0" applyFont="1" applyFill="1" applyAlignment="1" applyProtection="1">
      <alignment horizontal="left" vertical="top"/>
    </xf>
    <xf numFmtId="0" fontId="27" fillId="4" borderId="0" xfId="0" applyFont="1" applyFill="1" applyAlignment="1" applyProtection="1">
      <alignment horizontal="left" vertical="top"/>
    </xf>
    <xf numFmtId="0" fontId="51" fillId="4" borderId="0" xfId="0" applyFont="1" applyFill="1" applyAlignment="1" applyProtection="1">
      <alignment horizontal="left" vertical="top" wrapText="1"/>
    </xf>
    <xf numFmtId="0" fontId="51" fillId="4" borderId="0" xfId="0" applyFont="1" applyFill="1" applyAlignment="1" applyProtection="1">
      <alignment horizontal="right" vertical="top"/>
    </xf>
    <xf numFmtId="0" fontId="51" fillId="4" borderId="0" xfId="0" applyFont="1" applyFill="1" applyAlignment="1" applyProtection="1">
      <alignment horizontal="left" vertical="top"/>
    </xf>
    <xf numFmtId="0" fontId="51" fillId="4" borderId="0" xfId="0" applyFont="1" applyFill="1" applyAlignment="1" applyProtection="1">
      <alignment horizontal="center" vertical="top"/>
    </xf>
    <xf numFmtId="0" fontId="71" fillId="4" borderId="0" xfId="0" applyFont="1" applyFill="1" applyAlignment="1" applyProtection="1">
      <alignment horizontal="left" vertical="top"/>
    </xf>
    <xf numFmtId="0" fontId="50" fillId="4" borderId="0" xfId="0" applyFont="1" applyFill="1" applyAlignment="1" applyProtection="1">
      <alignment vertical="top"/>
    </xf>
    <xf numFmtId="0" fontId="23" fillId="4" borderId="0" xfId="0" applyFont="1" applyFill="1" applyProtection="1"/>
    <xf numFmtId="0" fontId="41" fillId="4" borderId="0" xfId="0" applyFont="1" applyFill="1" applyAlignment="1" applyProtection="1">
      <alignment horizontal="right"/>
    </xf>
    <xf numFmtId="0" fontId="34" fillId="4" borderId="0" xfId="0" applyFont="1" applyFill="1" applyAlignment="1" applyProtection="1">
      <alignment vertical="top" wrapText="1"/>
    </xf>
    <xf numFmtId="0" fontId="7" fillId="4" borderId="0" xfId="0" applyFont="1" applyFill="1" applyAlignment="1" applyProtection="1">
      <alignment vertical="top"/>
    </xf>
    <xf numFmtId="0" fontId="51" fillId="4" borderId="0" xfId="0" applyFont="1" applyFill="1" applyProtection="1">
      <protection locked="0"/>
    </xf>
    <xf numFmtId="0" fontId="87" fillId="4" borderId="0" xfId="0" applyFont="1" applyFill="1" applyAlignment="1" applyProtection="1">
      <alignment horizontal="left" vertical="top"/>
      <protection locked="0"/>
    </xf>
    <xf numFmtId="0" fontId="60" fillId="4" borderId="0" xfId="0" applyFont="1" applyFill="1" applyAlignment="1" applyProtection="1">
      <alignment horizontal="left" vertical="top"/>
      <protection locked="0"/>
    </xf>
    <xf numFmtId="0" fontId="0" fillId="0" borderId="0" xfId="0" applyProtection="1"/>
    <xf numFmtId="0" fontId="89" fillId="0" borderId="0" xfId="0" applyFont="1" applyAlignment="1" applyProtection="1">
      <alignment horizontal="left" vertical="top"/>
    </xf>
    <xf numFmtId="0" fontId="7" fillId="0" borderId="0" xfId="0" applyFont="1" applyAlignment="1" applyProtection="1">
      <alignment horizontal="left" vertical="top"/>
    </xf>
    <xf numFmtId="0" fontId="7" fillId="0" borderId="0" xfId="0" applyFont="1" applyAlignment="1" applyProtection="1">
      <alignment horizontal="left" vertical="top" wrapText="1"/>
    </xf>
    <xf numFmtId="0" fontId="90" fillId="0" borderId="0" xfId="0" applyFont="1" applyAlignment="1" applyProtection="1">
      <alignment horizontal="left" vertical="top"/>
    </xf>
    <xf numFmtId="0" fontId="7" fillId="0" borderId="0" xfId="0" applyFont="1" applyAlignment="1" applyProtection="1">
      <alignment vertical="top"/>
    </xf>
    <xf numFmtId="0" fontId="0" fillId="0" borderId="0" xfId="0" applyAlignment="1" applyProtection="1">
      <alignment vertical="top"/>
    </xf>
    <xf numFmtId="0" fontId="7" fillId="0" borderId="0" xfId="0" applyFont="1" applyProtection="1"/>
    <xf numFmtId="0" fontId="0" fillId="0" borderId="0" xfId="0" applyFont="1" applyProtection="1"/>
    <xf numFmtId="0" fontId="0" fillId="0" borderId="0" xfId="0" applyProtection="1">
      <protection locked="0"/>
    </xf>
    <xf numFmtId="0" fontId="19" fillId="0" borderId="0" xfId="0" applyFont="1" applyAlignment="1" applyProtection="1">
      <alignment horizontal="left" vertical="top" wrapText="1"/>
      <protection locked="0" hidden="1"/>
    </xf>
    <xf numFmtId="0" fontId="77" fillId="0" borderId="0" xfId="0" applyFont="1" applyBorder="1" applyAlignment="1" applyProtection="1">
      <alignment horizontal="left" vertical="top" wrapText="1"/>
      <protection locked="0" hidden="1"/>
    </xf>
    <xf numFmtId="0" fontId="19" fillId="0" borderId="0" xfId="0" applyFont="1" applyAlignment="1" applyProtection="1">
      <alignment horizontal="left" vertical="top"/>
      <protection locked="0" hidden="1"/>
    </xf>
    <xf numFmtId="0" fontId="19" fillId="0" borderId="0" xfId="0" applyFont="1" applyBorder="1" applyAlignment="1" applyProtection="1">
      <alignment horizontal="left" vertical="top" wrapText="1"/>
      <protection locked="0" hidden="1"/>
    </xf>
    <xf numFmtId="0" fontId="7" fillId="0" borderId="5" xfId="0" applyFont="1" applyBorder="1" applyAlignment="1" applyProtection="1">
      <alignment vertical="top"/>
      <protection locked="0"/>
    </xf>
    <xf numFmtId="0" fontId="11" fillId="0" borderId="5" xfId="0" applyFont="1" applyBorder="1" applyAlignment="1" applyProtection="1">
      <protection locked="0"/>
    </xf>
    <xf numFmtId="0" fontId="7" fillId="0" borderId="5" xfId="0" applyFont="1" applyBorder="1" applyAlignment="1" applyProtection="1">
      <protection locked="0"/>
    </xf>
    <xf numFmtId="0" fontId="20" fillId="0" borderId="0" xfId="0" applyFont="1" applyFill="1" applyProtection="1"/>
    <xf numFmtId="0" fontId="0" fillId="0" borderId="0" xfId="0" applyFill="1" applyProtection="1"/>
    <xf numFmtId="0" fontId="79" fillId="0" borderId="0" xfId="0" applyFont="1" applyFill="1" applyAlignment="1" applyProtection="1">
      <alignment horizontal="left" vertical="top"/>
    </xf>
    <xf numFmtId="0" fontId="3" fillId="0" borderId="0" xfId="0" applyFont="1" applyFill="1" applyProtection="1"/>
    <xf numFmtId="0" fontId="3" fillId="0" borderId="0" xfId="0" applyFont="1" applyProtection="1"/>
    <xf numFmtId="0" fontId="80" fillId="0" borderId="0" xfId="0" applyFont="1" applyFill="1" applyAlignment="1" applyProtection="1">
      <alignment horizontal="left" vertical="top"/>
      <protection locked="0"/>
    </xf>
    <xf numFmtId="0" fontId="81" fillId="0" borderId="0" xfId="0" applyFont="1" applyFill="1" applyAlignment="1" applyProtection="1">
      <alignment horizontal="left" vertical="top"/>
      <protection locked="0"/>
    </xf>
    <xf numFmtId="0" fontId="84" fillId="0" borderId="0" xfId="0" quotePrefix="1" applyFont="1" applyFill="1" applyAlignment="1" applyProtection="1">
      <alignment vertical="top" wrapText="1"/>
      <protection locked="0"/>
    </xf>
    <xf numFmtId="0" fontId="84" fillId="0" borderId="0" xfId="0" applyFont="1" applyFill="1" applyAlignment="1" applyProtection="1">
      <alignment horizontal="left" vertical="top" wrapText="1"/>
      <protection locked="0"/>
    </xf>
    <xf numFmtId="0" fontId="84" fillId="0" borderId="0" xfId="0" quotePrefix="1" applyFont="1" applyFill="1" applyAlignment="1" applyProtection="1">
      <alignment horizontal="left" vertical="top" wrapText="1"/>
      <protection locked="0"/>
    </xf>
    <xf numFmtId="0" fontId="0" fillId="0" borderId="0" xfId="0" applyFill="1" applyProtection="1">
      <protection locked="0" hidden="1"/>
    </xf>
    <xf numFmtId="0" fontId="40" fillId="4" borderId="0" xfId="0" applyFont="1" applyFill="1" applyAlignment="1" applyProtection="1">
      <alignment vertical="top" wrapText="1"/>
      <protection hidden="1"/>
    </xf>
    <xf numFmtId="0" fontId="82" fillId="0" borderId="0" xfId="0" quotePrefix="1" applyFont="1" applyFill="1" applyAlignment="1" applyProtection="1">
      <alignment vertical="top"/>
    </xf>
    <xf numFmtId="0" fontId="78" fillId="0" borderId="0" xfId="0" applyFont="1" applyFill="1" applyAlignment="1" applyProtection="1">
      <alignment horizontal="left" vertical="top"/>
    </xf>
    <xf numFmtId="0" fontId="83" fillId="0" borderId="0" xfId="0" quotePrefix="1" applyFont="1" applyFill="1" applyAlignment="1" applyProtection="1">
      <alignment vertical="top" wrapText="1"/>
    </xf>
    <xf numFmtId="0" fontId="0" fillId="0" borderId="0" xfId="0" applyProtection="1">
      <protection locked="0" hidden="1"/>
    </xf>
    <xf numFmtId="0" fontId="7" fillId="4" borderId="0" xfId="0" applyFont="1" applyFill="1" applyProtection="1">
      <protection locked="0" hidden="1"/>
    </xf>
    <xf numFmtId="0" fontId="55" fillId="4" borderId="0" xfId="0" applyFont="1" applyFill="1" applyAlignment="1" applyProtection="1">
      <alignment horizontal="left"/>
      <protection locked="0" hidden="1"/>
    </xf>
    <xf numFmtId="0" fontId="11" fillId="4" borderId="0" xfId="0" applyFont="1" applyFill="1" applyAlignment="1" applyProtection="1">
      <alignment horizontal="center"/>
      <protection locked="0" hidden="1"/>
    </xf>
    <xf numFmtId="0" fontId="34" fillId="4" borderId="0" xfId="0" applyFont="1" applyFill="1" applyAlignment="1" applyProtection="1">
      <alignment horizontal="center" vertical="top"/>
      <protection locked="0" hidden="1"/>
    </xf>
    <xf numFmtId="0" fontId="11" fillId="4" borderId="0" xfId="0" applyFont="1" applyFill="1" applyProtection="1">
      <protection locked="0" hidden="1"/>
    </xf>
    <xf numFmtId="0" fontId="59" fillId="4" borderId="0" xfId="0" applyFont="1" applyFill="1" applyAlignment="1" applyProtection="1">
      <alignment horizontal="left"/>
      <protection locked="0" hidden="1"/>
    </xf>
    <xf numFmtId="0" fontId="3" fillId="4" borderId="0" xfId="0" applyFont="1" applyFill="1" applyProtection="1">
      <protection locked="0" hidden="1"/>
    </xf>
    <xf numFmtId="0" fontId="34" fillId="4" borderId="0" xfId="0" applyFont="1" applyFill="1" applyAlignment="1" applyProtection="1">
      <alignment vertical="top"/>
      <protection locked="0" hidden="1"/>
    </xf>
    <xf numFmtId="0" fontId="26" fillId="4" borderId="0" xfId="0" applyFont="1" applyFill="1" applyAlignment="1" applyProtection="1">
      <alignment horizontal="center" wrapText="1"/>
      <protection locked="0" hidden="1"/>
    </xf>
    <xf numFmtId="0" fontId="11" fillId="4" borderId="30" xfId="0" applyFont="1" applyFill="1" applyBorder="1" applyProtection="1">
      <protection locked="0" hidden="1"/>
    </xf>
    <xf numFmtId="0" fontId="64" fillId="4" borderId="0" xfId="0" applyFont="1" applyFill="1" applyAlignment="1" applyProtection="1">
      <alignment horizontal="left" wrapText="1"/>
      <protection locked="0" hidden="1"/>
    </xf>
    <xf numFmtId="0" fontId="34" fillId="4" borderId="30" xfId="0" applyFont="1" applyFill="1" applyBorder="1" applyAlignment="1" applyProtection="1">
      <alignment vertical="top"/>
      <protection locked="0" hidden="1"/>
    </xf>
    <xf numFmtId="0" fontId="11" fillId="4" borderId="10" xfId="0" applyFont="1" applyFill="1" applyBorder="1" applyAlignment="1" applyProtection="1">
      <alignment horizontal="left" vertical="top"/>
      <protection locked="0" hidden="1"/>
    </xf>
    <xf numFmtId="0" fontId="11" fillId="4" borderId="11" xfId="0" applyFont="1" applyFill="1" applyBorder="1" applyAlignment="1" applyProtection="1">
      <alignment wrapText="1"/>
      <protection locked="0" hidden="1"/>
    </xf>
    <xf numFmtId="0" fontId="11" fillId="4" borderId="26" xfId="0" applyFont="1" applyFill="1" applyBorder="1" applyAlignment="1" applyProtection="1">
      <alignment wrapText="1"/>
      <protection locked="0" hidden="1"/>
    </xf>
    <xf numFmtId="0" fontId="34" fillId="4" borderId="26" xfId="0" applyFont="1" applyFill="1" applyBorder="1" applyAlignment="1" applyProtection="1">
      <alignment vertical="top" wrapText="1"/>
      <protection locked="0" hidden="1"/>
    </xf>
    <xf numFmtId="9" fontId="7" fillId="4" borderId="0" xfId="1" applyFont="1" applyFill="1" applyAlignment="1" applyProtection="1">
      <alignment horizontal="center" vertical="top"/>
      <protection locked="0" hidden="1"/>
    </xf>
    <xf numFmtId="0" fontId="1" fillId="4" borderId="0" xfId="0" applyFont="1" applyFill="1" applyAlignment="1" applyProtection="1">
      <alignment vertical="top" wrapText="1"/>
      <protection locked="0" hidden="1"/>
    </xf>
    <xf numFmtId="0" fontId="55" fillId="4" borderId="26" xfId="0" applyFont="1" applyFill="1" applyBorder="1" applyAlignment="1" applyProtection="1">
      <alignment horizontal="left" vertical="top" wrapText="1"/>
      <protection locked="0" hidden="1"/>
    </xf>
    <xf numFmtId="0" fontId="11" fillId="4" borderId="11" xfId="0" applyFont="1" applyFill="1" applyBorder="1" applyAlignment="1" applyProtection="1">
      <alignment horizontal="center"/>
      <protection locked="0" hidden="1"/>
    </xf>
    <xf numFmtId="0" fontId="34" fillId="4" borderId="11" xfId="0" applyFont="1" applyFill="1" applyBorder="1" applyAlignment="1" applyProtection="1">
      <alignment horizontal="center" vertical="top"/>
      <protection locked="0" hidden="1"/>
    </xf>
    <xf numFmtId="0" fontId="11" fillId="4" borderId="26" xfId="0" applyFont="1" applyFill="1" applyBorder="1" applyAlignment="1" applyProtection="1">
      <alignment horizontal="center"/>
      <protection locked="0" hidden="1"/>
    </xf>
    <xf numFmtId="0" fontId="7" fillId="4" borderId="0" xfId="0" applyFont="1" applyFill="1" applyAlignment="1" applyProtection="1">
      <alignment horizontal="left" vertical="top"/>
      <protection locked="0" hidden="1"/>
    </xf>
    <xf numFmtId="0" fontId="55" fillId="4" borderId="0" xfId="0" applyFont="1" applyFill="1" applyAlignment="1" applyProtection="1">
      <alignment horizontal="left" vertical="top"/>
      <protection locked="0" hidden="1"/>
    </xf>
    <xf numFmtId="0" fontId="11" fillId="4" borderId="0" xfId="0" applyFont="1" applyFill="1" applyAlignment="1" applyProtection="1">
      <alignment horizontal="center" vertical="top"/>
      <protection locked="0" hidden="1"/>
    </xf>
    <xf numFmtId="0" fontId="11" fillId="4" borderId="0" xfId="0" applyFont="1" applyFill="1" applyAlignment="1" applyProtection="1">
      <alignment wrapText="1"/>
      <protection locked="0" hidden="1"/>
    </xf>
    <xf numFmtId="0" fontId="11" fillId="4" borderId="0" xfId="0" applyFont="1" applyFill="1" applyAlignment="1" applyProtection="1">
      <alignment vertical="top"/>
      <protection locked="0" hidden="1"/>
    </xf>
    <xf numFmtId="0" fontId="11" fillId="4" borderId="10" xfId="0" applyFont="1" applyFill="1" applyBorder="1" applyAlignment="1" applyProtection="1">
      <alignment horizontal="center"/>
      <protection locked="0" hidden="1"/>
    </xf>
    <xf numFmtId="0" fontId="11" fillId="4" borderId="26" xfId="0" applyFont="1" applyFill="1" applyBorder="1" applyProtection="1">
      <protection locked="0" hidden="1"/>
    </xf>
    <xf numFmtId="0" fontId="7" fillId="4" borderId="0" xfId="0" applyFont="1" applyFill="1" applyAlignment="1" applyProtection="1">
      <alignment horizontal="center" vertical="top"/>
      <protection locked="0" hidden="1"/>
    </xf>
    <xf numFmtId="0" fontId="55" fillId="4" borderId="0" xfId="0" applyFont="1" applyFill="1" applyAlignment="1" applyProtection="1">
      <alignment horizontal="center" vertical="top"/>
      <protection locked="0" hidden="1"/>
    </xf>
    <xf numFmtId="0" fontId="7" fillId="4" borderId="0" xfId="0" applyFont="1" applyFill="1" applyAlignment="1" applyProtection="1">
      <alignment horizontal="left" vertical="top" wrapText="1"/>
      <protection locked="0" hidden="1"/>
    </xf>
    <xf numFmtId="0" fontId="11" fillId="4" borderId="0" xfId="0" applyFont="1" applyFill="1" applyAlignment="1" applyProtection="1">
      <alignment horizontal="center" wrapText="1"/>
      <protection locked="0" hidden="1"/>
    </xf>
    <xf numFmtId="0" fontId="34" fillId="4" borderId="0" xfId="0" applyFont="1" applyFill="1" applyAlignment="1" applyProtection="1">
      <alignment vertical="top" wrapText="1"/>
      <protection locked="0" hidden="1"/>
    </xf>
    <xf numFmtId="0" fontId="7" fillId="4" borderId="0" xfId="0" applyFont="1" applyFill="1" applyAlignment="1" applyProtection="1">
      <alignment vertical="top" wrapText="1"/>
      <protection locked="0" hidden="1"/>
    </xf>
    <xf numFmtId="0" fontId="11" fillId="4" borderId="0" xfId="0" applyFont="1" applyFill="1" applyAlignment="1" applyProtection="1">
      <alignment vertical="top" wrapText="1"/>
      <protection locked="0" hidden="1"/>
    </xf>
    <xf numFmtId="0" fontId="16" fillId="4" borderId="0" xfId="0" applyFont="1" applyFill="1" applyAlignment="1" applyProtection="1">
      <alignment horizontal="center" vertical="top" wrapText="1"/>
      <protection locked="0" hidden="1"/>
    </xf>
    <xf numFmtId="0" fontId="55" fillId="4" borderId="0" xfId="0" applyFont="1" applyFill="1" applyAlignment="1" applyProtection="1">
      <alignment vertical="top"/>
      <protection locked="0" hidden="1"/>
    </xf>
    <xf numFmtId="0" fontId="35" fillId="4" borderId="0" xfId="0" applyFont="1" applyFill="1" applyAlignment="1" applyProtection="1">
      <alignment wrapText="1"/>
      <protection locked="0" hidden="1"/>
    </xf>
    <xf numFmtId="0" fontId="35" fillId="4" borderId="0" xfId="0" applyFont="1" applyFill="1" applyProtection="1">
      <protection locked="0" hidden="1"/>
    </xf>
    <xf numFmtId="0" fontId="18" fillId="4" borderId="0" xfId="0" applyFont="1" applyFill="1" applyAlignment="1" applyProtection="1">
      <alignment wrapText="1"/>
      <protection locked="0" hidden="1"/>
    </xf>
    <xf numFmtId="0" fontId="65" fillId="4" borderId="0" xfId="0" applyFont="1" applyFill="1" applyAlignment="1" applyProtection="1">
      <alignment horizontal="center" vertical="top" wrapText="1"/>
      <protection locked="0" hidden="1"/>
    </xf>
    <xf numFmtId="0" fontId="55" fillId="4" borderId="0" xfId="0" applyFont="1" applyFill="1" applyAlignment="1" applyProtection="1">
      <alignment horizontal="center" vertical="top" wrapText="1"/>
      <protection locked="0" hidden="1"/>
    </xf>
    <xf numFmtId="0" fontId="23" fillId="4" borderId="0" xfId="0" applyFont="1" applyFill="1" applyAlignment="1" applyProtection="1">
      <alignment horizontal="left" vertical="top" wrapText="1"/>
      <protection locked="0" hidden="1"/>
    </xf>
    <xf numFmtId="0" fontId="55" fillId="4" borderId="0" xfId="0" applyFont="1" applyFill="1" applyAlignment="1" applyProtection="1">
      <alignment horizontal="center"/>
      <protection locked="0" hidden="1"/>
    </xf>
    <xf numFmtId="9" fontId="11" fillId="4" borderId="0" xfId="1" applyFont="1" applyFill="1" applyAlignment="1" applyProtection="1">
      <alignment horizontal="center"/>
      <protection locked="0" hidden="1"/>
    </xf>
    <xf numFmtId="0" fontId="7" fillId="4" borderId="0" xfId="0" applyFont="1" applyFill="1" applyAlignment="1" applyProtection="1">
      <alignment vertical="center" wrapText="1"/>
      <protection locked="0" hidden="1"/>
    </xf>
    <xf numFmtId="0" fontId="55" fillId="4" borderId="0" xfId="0" applyFont="1" applyFill="1" applyAlignment="1" applyProtection="1">
      <alignment vertical="center" wrapText="1"/>
      <protection locked="0" hidden="1"/>
    </xf>
    <xf numFmtId="0" fontId="11" fillId="4" borderId="0" xfId="0" applyFont="1" applyFill="1" applyAlignment="1" applyProtection="1">
      <alignment vertical="center" wrapText="1"/>
      <protection locked="0" hidden="1"/>
    </xf>
    <xf numFmtId="9" fontId="23" fillId="4" borderId="0" xfId="1" applyFont="1" applyFill="1" applyAlignment="1" applyProtection="1">
      <alignment horizontal="left" vertical="top"/>
      <protection locked="0" hidden="1"/>
    </xf>
    <xf numFmtId="9" fontId="55" fillId="4" borderId="0" xfId="1" applyFont="1" applyFill="1" applyAlignment="1" applyProtection="1">
      <alignment horizontal="left" vertical="top"/>
      <protection locked="0" hidden="1"/>
    </xf>
    <xf numFmtId="0" fontId="5" fillId="4" borderId="0" xfId="0" applyFont="1" applyFill="1" applyAlignment="1" applyProtection="1">
      <alignment vertical="top" wrapText="1"/>
      <protection locked="0" hidden="1"/>
    </xf>
    <xf numFmtId="0" fontId="43" fillId="4" borderId="0" xfId="0" applyFont="1" applyFill="1" applyAlignment="1" applyProtection="1">
      <alignment horizontal="left" vertical="top"/>
      <protection locked="0" hidden="1"/>
    </xf>
    <xf numFmtId="0" fontId="11" fillId="4" borderId="0" xfId="0" applyFont="1" applyFill="1" applyAlignment="1" applyProtection="1">
      <alignment horizontal="center" vertical="top" wrapText="1"/>
      <protection locked="0" hidden="1"/>
    </xf>
    <xf numFmtId="0" fontId="5" fillId="4" borderId="0" xfId="0" applyFont="1" applyFill="1" applyAlignment="1" applyProtection="1">
      <alignment horizontal="left" vertical="top"/>
      <protection locked="0" hidden="1"/>
    </xf>
    <xf numFmtId="0" fontId="55" fillId="4" borderId="0" xfId="0" applyFont="1" applyFill="1" applyAlignment="1" applyProtection="1">
      <alignment horizontal="left" vertical="top" wrapText="1"/>
      <protection locked="0" hidden="1"/>
    </xf>
    <xf numFmtId="0" fontId="61" fillId="4" borderId="32" xfId="0" applyFont="1" applyFill="1" applyBorder="1" applyAlignment="1" applyProtection="1">
      <alignment horizontal="center"/>
      <protection locked="0" hidden="1"/>
    </xf>
    <xf numFmtId="9" fontId="7" fillId="4" borderId="0" xfId="1" applyFont="1" applyFill="1" applyAlignment="1" applyProtection="1">
      <alignment horizontal="center" vertical="top" wrapText="1"/>
      <protection locked="0" hidden="1"/>
    </xf>
    <xf numFmtId="0" fontId="64" fillId="4" borderId="0" xfId="0" applyFont="1" applyFill="1" applyAlignment="1" applyProtection="1">
      <alignment vertical="top" wrapText="1"/>
      <protection locked="0" hidden="1"/>
    </xf>
    <xf numFmtId="2" fontId="55" fillId="4" borderId="0" xfId="0" applyNumberFormat="1" applyFont="1" applyFill="1" applyAlignment="1" applyProtection="1">
      <alignment horizontal="left" vertical="top"/>
      <protection locked="0" hidden="1"/>
    </xf>
    <xf numFmtId="0" fontId="34" fillId="4" borderId="26" xfId="0" applyFont="1" applyFill="1" applyBorder="1" applyAlignment="1" applyProtection="1">
      <alignment horizontal="left" vertical="top" wrapText="1"/>
      <protection locked="0" hidden="1"/>
    </xf>
    <xf numFmtId="0" fontId="11" fillId="4" borderId="0" xfId="0" applyFont="1" applyFill="1" applyAlignment="1" applyProtection="1">
      <alignment horizontal="left" vertical="top"/>
      <protection locked="0" hidden="1"/>
    </xf>
    <xf numFmtId="0" fontId="35" fillId="4" borderId="0" xfId="0" applyFont="1" applyFill="1" applyAlignment="1" applyProtection="1">
      <alignment vertical="top"/>
      <protection locked="0" hidden="1"/>
    </xf>
    <xf numFmtId="0" fontId="35" fillId="4" borderId="0" xfId="0" applyFont="1" applyFill="1" applyAlignment="1" applyProtection="1">
      <alignment horizontal="center" vertical="top"/>
      <protection locked="0" hidden="1"/>
    </xf>
    <xf numFmtId="0" fontId="18" fillId="4" borderId="0" xfId="0" applyFont="1" applyFill="1" applyAlignment="1" applyProtection="1">
      <alignment horizontal="left" vertical="top"/>
      <protection locked="0" hidden="1"/>
    </xf>
    <xf numFmtId="0" fontId="67" fillId="4" borderId="32" xfId="0" applyFont="1" applyFill="1" applyBorder="1" applyProtection="1">
      <protection locked="0" hidden="1"/>
    </xf>
    <xf numFmtId="0" fontId="61" fillId="4" borderId="32" xfId="0" applyFont="1" applyFill="1" applyBorder="1" applyProtection="1">
      <protection locked="0" hidden="1"/>
    </xf>
    <xf numFmtId="0" fontId="11" fillId="4" borderId="0" xfId="0" applyFont="1" applyFill="1" applyAlignment="1" applyProtection="1">
      <alignment horizontal="left" vertical="center" wrapText="1"/>
      <protection locked="0" hidden="1"/>
    </xf>
    <xf numFmtId="0" fontId="55" fillId="4" borderId="0" xfId="0" applyFont="1" applyFill="1" applyAlignment="1" applyProtection="1">
      <alignment horizontal="left" vertical="center" wrapText="1"/>
      <protection locked="0" hidden="1"/>
    </xf>
    <xf numFmtId="0" fontId="11" fillId="4" borderId="0" xfId="0" applyFont="1" applyFill="1" applyAlignment="1" applyProtection="1">
      <alignment horizontal="left" vertical="center"/>
      <protection locked="0" hidden="1"/>
    </xf>
    <xf numFmtId="0" fontId="55" fillId="4" borderId="0" xfId="0" applyFont="1" applyFill="1" applyAlignment="1" applyProtection="1">
      <alignment horizontal="left" vertical="center"/>
      <protection locked="0" hidden="1"/>
    </xf>
    <xf numFmtId="0" fontId="68" fillId="4" borderId="0" xfId="0" applyFont="1" applyFill="1" applyAlignment="1" applyProtection="1">
      <alignment horizontal="left"/>
      <protection locked="0" hidden="1"/>
    </xf>
    <xf numFmtId="0" fontId="60" fillId="4" borderId="0" xfId="0" applyFont="1" applyFill="1" applyAlignment="1" applyProtection="1">
      <alignment horizontal="center"/>
      <protection locked="0" hidden="1"/>
    </xf>
    <xf numFmtId="0" fontId="51" fillId="4" borderId="0" xfId="0" applyFont="1" applyFill="1" applyAlignment="1" applyProtection="1">
      <alignment horizontal="center" vertical="top"/>
      <protection locked="0" hidden="1"/>
    </xf>
    <xf numFmtId="0" fontId="60" fillId="4" borderId="0" xfId="0" applyFont="1" applyFill="1" applyProtection="1">
      <protection locked="0" hidden="1"/>
    </xf>
    <xf numFmtId="0" fontId="26" fillId="4" borderId="0" xfId="1" applyNumberFormat="1" applyFont="1" applyFill="1" applyAlignment="1" applyProtection="1">
      <alignment horizontal="center"/>
      <protection locked="0" hidden="1"/>
    </xf>
    <xf numFmtId="0" fontId="64" fillId="4" borderId="0" xfId="1" applyNumberFormat="1" applyFont="1" applyFill="1" applyAlignment="1" applyProtection="1">
      <alignment horizontal="left"/>
      <protection locked="0" hidden="1"/>
    </xf>
    <xf numFmtId="0" fontId="42" fillId="4" borderId="0" xfId="0" applyFont="1" applyFill="1" applyAlignment="1" applyProtection="1">
      <alignment horizontal="left" vertical="top" wrapText="1"/>
      <protection locked="0" hidden="1"/>
    </xf>
    <xf numFmtId="0" fontId="34" fillId="4" borderId="0" xfId="0" applyFont="1" applyFill="1" applyAlignment="1" applyProtection="1">
      <alignment horizontal="left" vertical="top" wrapText="1"/>
      <protection locked="0" hidden="1"/>
    </xf>
    <xf numFmtId="0" fontId="7" fillId="4" borderId="0" xfId="0" applyFont="1" applyFill="1" applyProtection="1">
      <protection hidden="1"/>
    </xf>
    <xf numFmtId="0" fontId="1" fillId="4" borderId="0" xfId="0" applyFont="1" applyFill="1" applyAlignment="1" applyProtection="1">
      <alignment vertical="top"/>
      <protection locked="0" hidden="1"/>
    </xf>
    <xf numFmtId="0" fontId="1" fillId="4" borderId="0" xfId="0" applyFont="1" applyFill="1" applyBorder="1" applyAlignment="1" applyProtection="1">
      <alignment vertical="top"/>
      <protection locked="0" hidden="1"/>
    </xf>
    <xf numFmtId="0" fontId="55" fillId="4" borderId="0" xfId="0" applyFont="1" applyFill="1" applyProtection="1">
      <protection locked="0" hidden="1"/>
    </xf>
    <xf numFmtId="0" fontId="11" fillId="4" borderId="10" xfId="0" applyFont="1" applyFill="1" applyBorder="1" applyProtection="1">
      <protection locked="0" hidden="1"/>
    </xf>
    <xf numFmtId="0" fontId="0" fillId="4" borderId="0" xfId="0" applyFill="1" applyProtection="1">
      <protection locked="0" hidden="1"/>
    </xf>
    <xf numFmtId="0" fontId="7" fillId="4" borderId="0" xfId="0" applyFont="1" applyFill="1" applyAlignment="1" applyProtection="1">
      <alignment wrapText="1"/>
      <protection locked="0" hidden="1"/>
    </xf>
    <xf numFmtId="0" fontId="7" fillId="4" borderId="0" xfId="0" applyFont="1" applyFill="1" applyAlignment="1" applyProtection="1">
      <alignment wrapText="1"/>
      <protection hidden="1"/>
    </xf>
    <xf numFmtId="0" fontId="55" fillId="4" borderId="0" xfId="0" applyFont="1" applyFill="1" applyAlignment="1" applyProtection="1">
      <alignment wrapText="1"/>
      <protection locked="0" hidden="1"/>
    </xf>
    <xf numFmtId="0" fontId="7" fillId="4" borderId="0" xfId="0" applyFont="1" applyFill="1" applyAlignment="1" applyProtection="1">
      <alignment vertical="center" wrapText="1"/>
      <protection hidden="1"/>
    </xf>
    <xf numFmtId="0" fontId="61" fillId="4" borderId="32" xfId="0" applyFont="1" applyFill="1" applyBorder="1" applyAlignment="1" applyProtection="1">
      <alignment horizontal="center" vertical="center" wrapText="1"/>
      <protection locked="0" hidden="1"/>
    </xf>
    <xf numFmtId="0" fontId="66" fillId="4" borderId="0" xfId="0" applyFont="1" applyFill="1" applyProtection="1">
      <protection locked="0" hidden="1"/>
    </xf>
    <xf numFmtId="0" fontId="7" fillId="4" borderId="26" xfId="0" applyFont="1" applyFill="1" applyBorder="1" applyAlignment="1" applyProtection="1">
      <alignment wrapText="1"/>
      <protection locked="0" hidden="1"/>
    </xf>
    <xf numFmtId="0" fontId="7" fillId="4" borderId="26" xfId="0" applyFont="1" applyFill="1" applyBorder="1" applyProtection="1">
      <protection locked="0" hidden="1"/>
    </xf>
    <xf numFmtId="0" fontId="18" fillId="4" borderId="0" xfId="0" applyFont="1" applyFill="1" applyProtection="1">
      <protection locked="0" hidden="1"/>
    </xf>
    <xf numFmtId="0" fontId="18" fillId="4" borderId="0" xfId="0" applyFont="1" applyFill="1" applyProtection="1">
      <protection hidden="1"/>
    </xf>
    <xf numFmtId="0" fontId="43" fillId="4" borderId="0" xfId="0" applyFont="1" applyFill="1" applyProtection="1">
      <protection locked="0" hidden="1"/>
    </xf>
    <xf numFmtId="0" fontId="20" fillId="4" borderId="0" xfId="0" applyFont="1" applyFill="1" applyAlignment="1" applyProtection="1">
      <alignment vertical="top"/>
      <protection locked="0" hidden="1"/>
    </xf>
    <xf numFmtId="0" fontId="75" fillId="4" borderId="0" xfId="0" applyFont="1" applyFill="1" applyProtection="1">
      <protection locked="0" hidden="1"/>
    </xf>
    <xf numFmtId="0" fontId="62" fillId="4" borderId="0" xfId="0" applyFont="1" applyFill="1" applyProtection="1">
      <protection locked="0" hidden="1"/>
    </xf>
    <xf numFmtId="0" fontId="67" fillId="4" borderId="0" xfId="0" applyFont="1" applyFill="1" applyAlignment="1" applyProtection="1">
      <alignment vertical="top" wrapText="1"/>
      <protection locked="0" hidden="1"/>
    </xf>
    <xf numFmtId="0" fontId="61" fillId="4" borderId="0" xfId="0" applyFont="1" applyFill="1" applyAlignment="1" applyProtection="1">
      <alignment wrapText="1"/>
      <protection locked="0" hidden="1"/>
    </xf>
    <xf numFmtId="0" fontId="62" fillId="4" borderId="30" xfId="0" applyFont="1" applyFill="1" applyBorder="1" applyProtection="1">
      <protection locked="0" hidden="1"/>
    </xf>
    <xf numFmtId="0" fontId="67" fillId="4" borderId="30" xfId="0" applyFont="1" applyFill="1" applyBorder="1" applyAlignment="1" applyProtection="1">
      <alignment vertical="top" wrapText="1"/>
      <protection locked="0" hidden="1"/>
    </xf>
    <xf numFmtId="0" fontId="61" fillId="4" borderId="30" xfId="0" applyFont="1" applyFill="1" applyBorder="1" applyAlignment="1" applyProtection="1">
      <alignment wrapText="1"/>
      <protection locked="0" hidden="1"/>
    </xf>
    <xf numFmtId="0" fontId="11" fillId="4" borderId="0" xfId="0" applyFont="1" applyFill="1" applyProtection="1">
      <protection hidden="1"/>
    </xf>
    <xf numFmtId="0" fontId="51" fillId="4" borderId="0" xfId="0" applyFont="1" applyFill="1" applyAlignment="1" applyProtection="1">
      <alignment vertical="top"/>
      <protection locked="0" hidden="1"/>
    </xf>
    <xf numFmtId="0" fontId="63" fillId="4" borderId="0" xfId="0" applyFont="1" applyFill="1" applyProtection="1">
      <protection locked="0" hidden="1"/>
    </xf>
    <xf numFmtId="0" fontId="69" fillId="4" borderId="26" xfId="0" applyFont="1" applyFill="1" applyBorder="1" applyProtection="1">
      <protection locked="0" hidden="1"/>
    </xf>
    <xf numFmtId="0" fontId="51" fillId="4" borderId="0" xfId="0" applyFont="1" applyFill="1" applyAlignment="1" applyProtection="1">
      <protection locked="0" hidden="1"/>
    </xf>
    <xf numFmtId="0" fontId="1" fillId="4" borderId="36" xfId="0" applyFont="1" applyFill="1" applyBorder="1" applyProtection="1">
      <protection locked="0" hidden="1"/>
    </xf>
    <xf numFmtId="0" fontId="17" fillId="4" borderId="36" xfId="0" applyFont="1" applyFill="1" applyBorder="1" applyAlignment="1" applyProtection="1">
      <alignment vertical="top"/>
      <protection locked="0" hidden="1"/>
    </xf>
    <xf numFmtId="0" fontId="60" fillId="4" borderId="36" xfId="0" applyFont="1" applyFill="1" applyBorder="1" applyProtection="1">
      <protection locked="0" hidden="1"/>
    </xf>
    <xf numFmtId="9" fontId="62" fillId="4" borderId="37" xfId="1" applyFont="1" applyFill="1" applyBorder="1" applyProtection="1">
      <protection locked="0" hidden="1"/>
    </xf>
    <xf numFmtId="0" fontId="88" fillId="4" borderId="0" xfId="0" applyFont="1" applyFill="1" applyProtection="1">
      <protection locked="0" hidden="1"/>
    </xf>
    <xf numFmtId="0" fontId="60" fillId="4" borderId="0" xfId="0" applyFont="1" applyFill="1" applyProtection="1">
      <protection hidden="1"/>
    </xf>
    <xf numFmtId="0" fontId="11" fillId="0" borderId="0" xfId="0" applyFont="1" applyAlignment="1" applyProtection="1">
      <alignment vertical="top" wrapText="1"/>
      <protection locked="0" hidden="1"/>
    </xf>
    <xf numFmtId="0" fontId="11" fillId="0" borderId="26" xfId="0" applyFont="1" applyBorder="1" applyProtection="1">
      <protection locked="0" hidden="1"/>
    </xf>
    <xf numFmtId="0" fontId="11" fillId="0" borderId="26" xfId="0" applyFont="1" applyBorder="1" applyAlignment="1" applyProtection="1">
      <protection locked="0" hidden="1"/>
    </xf>
    <xf numFmtId="0" fontId="0" fillId="0" borderId="0" xfId="0" applyFont="1" applyProtection="1">
      <protection locked="0" hidden="1"/>
    </xf>
    <xf numFmtId="0" fontId="0" fillId="0" borderId="0" xfId="0" applyFont="1" applyProtection="1">
      <protection hidden="1"/>
    </xf>
    <xf numFmtId="0" fontId="19" fillId="0" borderId="0" xfId="0" applyFont="1" applyAlignment="1" applyProtection="1">
      <alignment horizontal="left" vertical="top" wrapText="1"/>
      <protection hidden="1"/>
    </xf>
    <xf numFmtId="0" fontId="91" fillId="0" borderId="26" xfId="0" applyFont="1" applyBorder="1" applyAlignment="1" applyProtection="1">
      <alignment horizontal="center"/>
      <protection locked="0" hidden="1"/>
    </xf>
    <xf numFmtId="0" fontId="19" fillId="4" borderId="0" xfId="0" applyFont="1" applyFill="1" applyAlignment="1" applyProtection="1">
      <alignment horizontal="justify" vertical="top" wrapText="1"/>
      <protection hidden="1"/>
    </xf>
    <xf numFmtId="0" fontId="19" fillId="4" borderId="4" xfId="0" applyFont="1" applyFill="1" applyBorder="1" applyAlignment="1" applyProtection="1">
      <alignment horizontal="justify" vertical="top" wrapText="1"/>
      <protection hidden="1"/>
    </xf>
    <xf numFmtId="2" fontId="19" fillId="4" borderId="0" xfId="0" applyNumberFormat="1" applyFont="1" applyFill="1" applyAlignment="1" applyProtection="1">
      <alignment horizontal="justify" vertical="top" wrapText="1"/>
      <protection hidden="1"/>
    </xf>
    <xf numFmtId="0" fontId="19" fillId="4" borderId="6" xfId="0" applyFont="1" applyFill="1" applyBorder="1" applyAlignment="1" applyProtection="1">
      <alignment horizontal="justify" vertical="top" wrapText="1"/>
      <protection hidden="1"/>
    </xf>
    <xf numFmtId="49" fontId="18" fillId="4" borderId="3" xfId="0" applyNumberFormat="1" applyFont="1" applyFill="1" applyBorder="1" applyAlignment="1" applyProtection="1">
      <alignment horizontal="left" vertical="top"/>
      <protection hidden="1"/>
    </xf>
    <xf numFmtId="49" fontId="19" fillId="4" borderId="7" xfId="0" applyNumberFormat="1" applyFont="1" applyFill="1" applyBorder="1" applyAlignment="1" applyProtection="1">
      <alignment horizontal="justify" vertical="top" wrapText="1"/>
      <protection hidden="1"/>
    </xf>
    <xf numFmtId="49" fontId="19" fillId="4" borderId="3" xfId="0" applyNumberFormat="1" applyFont="1" applyFill="1" applyBorder="1" applyAlignment="1" applyProtection="1">
      <alignment horizontal="justify" vertical="top" wrapText="1"/>
      <protection hidden="1"/>
    </xf>
    <xf numFmtId="49" fontId="19" fillId="4" borderId="14" xfId="0" applyNumberFormat="1" applyFont="1" applyFill="1" applyBorder="1" applyAlignment="1" applyProtection="1">
      <alignment horizontal="justify" vertical="top" wrapText="1"/>
      <protection hidden="1"/>
    </xf>
    <xf numFmtId="0" fontId="19" fillId="4" borderId="0" xfId="0" applyFont="1" applyFill="1" applyAlignment="1" applyProtection="1">
      <alignment horizontal="left" vertical="top" wrapText="1"/>
      <protection hidden="1"/>
    </xf>
    <xf numFmtId="0" fontId="19" fillId="4" borderId="6" xfId="0" applyFont="1" applyFill="1" applyBorder="1" applyAlignment="1" applyProtection="1">
      <alignment horizontal="left" vertical="top" wrapText="1"/>
      <protection hidden="1"/>
    </xf>
    <xf numFmtId="0" fontId="19" fillId="4" borderId="0" xfId="0" applyFont="1" applyFill="1" applyBorder="1" applyAlignment="1" applyProtection="1">
      <alignment horizontal="justify" vertical="top" wrapText="1"/>
      <protection hidden="1"/>
    </xf>
    <xf numFmtId="2" fontId="19" fillId="4" borderId="0" xfId="0" applyNumberFormat="1" applyFont="1" applyFill="1" applyBorder="1" applyAlignment="1" applyProtection="1">
      <alignment horizontal="justify" vertical="top" wrapText="1"/>
      <protection hidden="1"/>
    </xf>
    <xf numFmtId="2" fontId="19" fillId="4" borderId="4" xfId="0" applyNumberFormat="1" applyFont="1" applyFill="1" applyBorder="1" applyAlignment="1" applyProtection="1">
      <alignment horizontal="justify" vertical="top" wrapText="1"/>
      <protection hidden="1"/>
    </xf>
    <xf numFmtId="0" fontId="19" fillId="4" borderId="0" xfId="0" applyFont="1" applyFill="1" applyBorder="1" applyAlignment="1" applyProtection="1">
      <alignment horizontal="left" vertical="top" wrapText="1"/>
      <protection hidden="1"/>
    </xf>
    <xf numFmtId="0" fontId="19" fillId="4" borderId="0" xfId="0" applyFont="1" applyFill="1" applyBorder="1" applyAlignment="1" applyProtection="1">
      <alignment horizontal="justify" vertical="top"/>
    </xf>
    <xf numFmtId="49" fontId="19" fillId="4" borderId="3" xfId="0" applyNumberFormat="1" applyFont="1" applyFill="1" applyBorder="1" applyAlignment="1" applyProtection="1">
      <alignment horizontal="justify" vertical="top" wrapText="1"/>
      <protection hidden="1"/>
    </xf>
    <xf numFmtId="49" fontId="19" fillId="4" borderId="7" xfId="0" applyNumberFormat="1" applyFont="1" applyFill="1" applyBorder="1" applyAlignment="1" applyProtection="1">
      <alignment horizontal="justify" vertical="top"/>
      <protection hidden="1"/>
    </xf>
    <xf numFmtId="49" fontId="19" fillId="4" borderId="3" xfId="0" applyNumberFormat="1" applyFont="1" applyFill="1" applyBorder="1" applyAlignment="1" applyProtection="1">
      <alignment horizontal="justify" vertical="top"/>
      <protection hidden="1"/>
    </xf>
    <xf numFmtId="0" fontId="19" fillId="4" borderId="0" xfId="0" applyFont="1" applyFill="1" applyAlignment="1" applyProtection="1">
      <alignment horizontal="left" vertical="top" wrapText="1"/>
      <protection hidden="1"/>
    </xf>
    <xf numFmtId="0" fontId="7" fillId="0" borderId="0" xfId="0" applyFont="1" applyAlignment="1" applyProtection="1">
      <alignment horizontal="left" vertical="top" wrapText="1"/>
    </xf>
    <xf numFmtId="0" fontId="19" fillId="4" borderId="0" xfId="0" applyFont="1" applyFill="1" applyBorder="1" applyAlignment="1" applyProtection="1">
      <alignment horizontal="left" vertical="top" wrapText="1"/>
      <protection hidden="1"/>
    </xf>
    <xf numFmtId="49" fontId="7" fillId="4" borderId="3" xfId="0" applyNumberFormat="1" applyFont="1" applyFill="1" applyBorder="1" applyAlignment="1" applyProtection="1">
      <alignment horizontal="justify" vertical="top"/>
      <protection hidden="1"/>
    </xf>
    <xf numFmtId="0" fontId="29" fillId="4" borderId="3" xfId="0" applyFont="1" applyFill="1" applyBorder="1" applyAlignment="1" applyProtection="1">
      <alignment vertical="top"/>
      <protection hidden="1"/>
    </xf>
    <xf numFmtId="49" fontId="7" fillId="4" borderId="14" xfId="0" applyNumberFormat="1" applyFont="1" applyFill="1" applyBorder="1" applyAlignment="1" applyProtection="1">
      <alignment horizontal="justify" vertical="top"/>
      <protection hidden="1"/>
    </xf>
    <xf numFmtId="0" fontId="29" fillId="4" borderId="14" xfId="0" applyFont="1" applyFill="1" applyBorder="1" applyAlignment="1" applyProtection="1">
      <alignment vertical="top"/>
      <protection hidden="1"/>
    </xf>
    <xf numFmtId="49" fontId="7" fillId="4" borderId="7" xfId="0" applyNumberFormat="1" applyFont="1" applyFill="1" applyBorder="1" applyAlignment="1" applyProtection="1">
      <alignment horizontal="justify" vertical="top"/>
      <protection hidden="1"/>
    </xf>
    <xf numFmtId="0" fontId="29" fillId="4" borderId="7" xfId="0" applyFont="1" applyFill="1" applyBorder="1" applyAlignment="1" applyProtection="1">
      <alignment vertical="top"/>
      <protection hidden="1"/>
    </xf>
    <xf numFmtId="0" fontId="11" fillId="4" borderId="10" xfId="0" applyFont="1" applyFill="1" applyBorder="1" applyAlignment="1" applyProtection="1">
      <alignment horizontal="center" vertical="top"/>
      <protection locked="0" hidden="1"/>
    </xf>
    <xf numFmtId="0" fontId="11" fillId="4" borderId="26" xfId="0" applyFont="1" applyFill="1" applyBorder="1" applyAlignment="1" applyProtection="1">
      <alignment horizontal="center" vertical="top"/>
      <protection locked="0" hidden="1"/>
    </xf>
    <xf numFmtId="0" fontId="11" fillId="4" borderId="11" xfId="0" applyFont="1" applyFill="1" applyBorder="1" applyAlignment="1" applyProtection="1">
      <alignment horizontal="center" vertical="top"/>
      <protection locked="0" hidden="1"/>
    </xf>
    <xf numFmtId="0" fontId="61" fillId="4" borderId="0" xfId="0" applyFont="1" applyFill="1" applyBorder="1" applyAlignment="1" applyProtection="1">
      <alignment horizontal="center" vertical="center" wrapText="1"/>
      <protection locked="0" hidden="1"/>
    </xf>
    <xf numFmtId="9" fontId="11" fillId="4" borderId="0" xfId="1" applyFont="1" applyFill="1" applyAlignment="1" applyProtection="1">
      <alignment horizontal="center" vertical="top"/>
      <protection locked="0" hidden="1"/>
    </xf>
    <xf numFmtId="0" fontId="11" fillId="4" borderId="26" xfId="0" applyFont="1" applyFill="1" applyBorder="1" applyAlignment="1" applyProtection="1">
      <alignment horizontal="center" vertical="top" wrapText="1"/>
      <protection locked="0" hidden="1"/>
    </xf>
    <xf numFmtId="0" fontId="0" fillId="4" borderId="0" xfId="0" applyFill="1" applyAlignment="1" applyProtection="1">
      <alignment horizontal="center" vertical="top"/>
      <protection locked="0" hidden="1"/>
    </xf>
    <xf numFmtId="0" fontId="61" fillId="4" borderId="0" xfId="0" applyFont="1" applyFill="1" applyAlignment="1" applyProtection="1">
      <alignment horizontal="center" vertical="top" wrapText="1"/>
      <protection locked="0" hidden="1"/>
    </xf>
    <xf numFmtId="0" fontId="61" fillId="4" borderId="30" xfId="0" applyFont="1" applyFill="1" applyBorder="1" applyAlignment="1" applyProtection="1">
      <alignment horizontal="center" vertical="top" wrapText="1"/>
      <protection locked="0" hidden="1"/>
    </xf>
    <xf numFmtId="0" fontId="63" fillId="4" borderId="0" xfId="0" applyFont="1" applyFill="1" applyAlignment="1" applyProtection="1">
      <alignment horizontal="center" vertical="top"/>
      <protection locked="0" hidden="1"/>
    </xf>
    <xf numFmtId="0" fontId="1" fillId="4" borderId="36" xfId="0" applyFont="1" applyFill="1" applyBorder="1" applyAlignment="1" applyProtection="1">
      <alignment horizontal="center" vertical="top"/>
      <protection locked="0" hidden="1"/>
    </xf>
    <xf numFmtId="0" fontId="60" fillId="4" borderId="0" xfId="0" applyFont="1" applyFill="1" applyAlignment="1" applyProtection="1">
      <alignment horizontal="center" vertical="top"/>
      <protection locked="0" hidden="1"/>
    </xf>
    <xf numFmtId="0" fontId="42" fillId="4" borderId="0" xfId="0" applyFont="1" applyFill="1" applyAlignment="1" applyProtection="1">
      <alignment horizontal="center" vertical="top" wrapText="1"/>
      <protection locked="0" hidden="1"/>
    </xf>
    <xf numFmtId="0" fontId="92" fillId="4" borderId="7" xfId="0" applyFont="1" applyFill="1" applyBorder="1" applyAlignment="1" applyProtection="1">
      <alignment horizontal="center" vertical="center" wrapText="1"/>
      <protection hidden="1"/>
    </xf>
    <xf numFmtId="0" fontId="92" fillId="4" borderId="8" xfId="0" applyFont="1" applyFill="1" applyBorder="1" applyAlignment="1" applyProtection="1">
      <alignment horizontal="center" vertical="center" wrapText="1"/>
      <protection hidden="1"/>
    </xf>
    <xf numFmtId="0" fontId="92" fillId="4" borderId="3" xfId="0" applyFont="1" applyFill="1" applyBorder="1" applyAlignment="1" applyProtection="1">
      <alignment horizontal="center" vertical="center" wrapText="1"/>
      <protection hidden="1"/>
    </xf>
    <xf numFmtId="0" fontId="92" fillId="4" borderId="4" xfId="0" applyFont="1" applyFill="1" applyBorder="1" applyAlignment="1" applyProtection="1">
      <alignment horizontal="center" vertical="center" wrapText="1"/>
      <protection hidden="1"/>
    </xf>
    <xf numFmtId="0" fontId="92" fillId="4" borderId="14" xfId="0" applyFont="1" applyFill="1" applyBorder="1" applyAlignment="1" applyProtection="1">
      <alignment horizontal="center" vertical="center" wrapText="1"/>
      <protection hidden="1"/>
    </xf>
    <xf numFmtId="0" fontId="92" fillId="4" borderId="9" xfId="0" applyFont="1" applyFill="1" applyBorder="1" applyAlignment="1" applyProtection="1">
      <alignment horizontal="center" vertical="center" wrapText="1"/>
      <protection hidden="1"/>
    </xf>
    <xf numFmtId="49" fontId="18" fillId="4" borderId="3" xfId="0" applyNumberFormat="1" applyFont="1" applyFill="1" applyBorder="1" applyAlignment="1" applyProtection="1">
      <alignment horizontal="left" vertical="top" wrapText="1"/>
      <protection hidden="1"/>
    </xf>
    <xf numFmtId="0" fontId="90" fillId="4" borderId="3" xfId="0" applyFont="1" applyFill="1" applyBorder="1" applyAlignment="1" applyProtection="1">
      <alignment horizontal="left" vertical="top"/>
      <protection hidden="1"/>
    </xf>
    <xf numFmtId="0" fontId="11" fillId="4" borderId="0" xfId="0" applyFont="1" applyFill="1" applyBorder="1" applyProtection="1">
      <protection locked="0" hidden="1"/>
    </xf>
    <xf numFmtId="0" fontId="61" fillId="4" borderId="30" xfId="0" applyFont="1" applyFill="1" applyBorder="1" applyProtection="1">
      <protection locked="0" hidden="1"/>
    </xf>
    <xf numFmtId="0" fontId="11" fillId="4" borderId="0" xfId="0" applyFont="1" applyFill="1" applyBorder="1" applyAlignment="1" applyProtection="1">
      <alignment horizontal="left" vertical="top"/>
      <protection locked="0" hidden="1"/>
    </xf>
    <xf numFmtId="0" fontId="11" fillId="4" borderId="0" xfId="0" applyFont="1" applyFill="1" applyBorder="1" applyAlignment="1" applyProtection="1">
      <alignment wrapText="1"/>
      <protection locked="0" hidden="1"/>
    </xf>
    <xf numFmtId="0" fontId="11" fillId="4" borderId="0" xfId="0" applyFont="1" applyFill="1" applyBorder="1" applyAlignment="1" applyProtection="1">
      <alignment vertical="top"/>
      <protection locked="0" hidden="1"/>
    </xf>
    <xf numFmtId="0" fontId="0" fillId="0" borderId="0" xfId="0" applyAlignment="1" applyProtection="1">
      <alignment horizontal="right"/>
    </xf>
    <xf numFmtId="0" fontId="19" fillId="0" borderId="0" xfId="0" applyFont="1" applyAlignment="1" applyProtection="1">
      <alignment horizontal="left" vertical="top" wrapText="1"/>
      <protection hidden="1"/>
    </xf>
    <xf numFmtId="0" fontId="7" fillId="4" borderId="0" xfId="0" applyFont="1" applyFill="1" applyBorder="1" applyAlignment="1" applyProtection="1">
      <alignment vertical="top" wrapText="1"/>
      <protection hidden="1"/>
    </xf>
    <xf numFmtId="0" fontId="21" fillId="2" borderId="14" xfId="0" applyFont="1" applyFill="1" applyBorder="1" applyAlignment="1" applyProtection="1">
      <alignment horizontal="right" vertical="top" wrapText="1"/>
      <protection hidden="1"/>
    </xf>
    <xf numFmtId="0" fontId="18" fillId="2" borderId="9" xfId="0" applyFont="1" applyFill="1" applyBorder="1" applyAlignment="1" applyProtection="1">
      <alignment vertical="top" wrapText="1"/>
      <protection hidden="1"/>
    </xf>
    <xf numFmtId="0" fontId="19" fillId="4" borderId="0" xfId="0" applyFont="1" applyFill="1" applyBorder="1" applyAlignment="1" applyProtection="1">
      <alignment horizontal="left" vertical="top" wrapText="1"/>
      <protection hidden="1"/>
    </xf>
    <xf numFmtId="0" fontId="19" fillId="4" borderId="0" xfId="0" applyFont="1" applyFill="1" applyBorder="1" applyAlignment="1" applyProtection="1">
      <alignment horizontal="justify" vertical="top" wrapText="1"/>
      <protection hidden="1"/>
    </xf>
    <xf numFmtId="0" fontId="19" fillId="4" borderId="6" xfId="0" applyFont="1" applyFill="1" applyBorder="1" applyAlignment="1" applyProtection="1">
      <alignment horizontal="justify" vertical="top" wrapText="1"/>
      <protection hidden="1"/>
    </xf>
    <xf numFmtId="49" fontId="19" fillId="4" borderId="3" xfId="0" applyNumberFormat="1" applyFont="1" applyFill="1" applyBorder="1" applyAlignment="1" applyProtection="1">
      <alignment horizontal="justify" vertical="top" wrapText="1"/>
      <protection hidden="1"/>
    </xf>
    <xf numFmtId="49" fontId="19" fillId="4" borderId="7" xfId="0" applyNumberFormat="1" applyFont="1" applyFill="1" applyBorder="1" applyAlignment="1" applyProtection="1">
      <alignment horizontal="left" vertical="top" wrapText="1"/>
      <protection hidden="1"/>
    </xf>
    <xf numFmtId="49" fontId="19" fillId="4" borderId="3" xfId="0" applyNumberFormat="1" applyFont="1" applyFill="1" applyBorder="1" applyAlignment="1" applyProtection="1">
      <alignment horizontal="left" vertical="top" wrapText="1"/>
      <protection hidden="1"/>
    </xf>
    <xf numFmtId="49" fontId="19" fillId="4" borderId="14" xfId="0" applyNumberFormat="1" applyFont="1" applyFill="1" applyBorder="1" applyAlignment="1" applyProtection="1">
      <alignment horizontal="left" vertical="top" wrapText="1"/>
      <protection hidden="1"/>
    </xf>
    <xf numFmtId="0" fontId="19" fillId="4" borderId="0" xfId="0" applyFont="1" applyFill="1" applyAlignment="1" applyProtection="1">
      <alignment horizontal="left" vertical="top" wrapText="1"/>
      <protection hidden="1"/>
    </xf>
    <xf numFmtId="0" fontId="5" fillId="2" borderId="8" xfId="0" applyFont="1" applyFill="1" applyBorder="1" applyAlignment="1" applyProtection="1">
      <alignment vertical="top" wrapText="1"/>
      <protection hidden="1"/>
    </xf>
    <xf numFmtId="0" fontId="5" fillId="2" borderId="4" xfId="0" applyFont="1" applyFill="1" applyBorder="1" applyAlignment="1" applyProtection="1">
      <alignment vertical="top" wrapText="1"/>
      <protection hidden="1"/>
    </xf>
    <xf numFmtId="0" fontId="5" fillId="2" borderId="9" xfId="0" applyFont="1" applyFill="1" applyBorder="1" applyAlignment="1" applyProtection="1">
      <alignment horizontal="justify" vertical="top" wrapText="1"/>
      <protection hidden="1"/>
    </xf>
    <xf numFmtId="0" fontId="77" fillId="0" borderId="0" xfId="0" applyFont="1" applyAlignment="1" applyProtection="1">
      <alignment horizontal="left" vertical="top" wrapText="1"/>
      <protection locked="0" hidden="1"/>
    </xf>
    <xf numFmtId="0" fontId="77" fillId="0" borderId="0" xfId="0" applyFont="1" applyFill="1" applyBorder="1" applyAlignment="1" applyProtection="1">
      <alignment horizontal="center" vertical="top" wrapText="1"/>
      <protection locked="0" hidden="1"/>
    </xf>
    <xf numFmtId="0" fontId="77" fillId="0" borderId="0" xfId="0" applyFont="1" applyFill="1" applyAlignment="1" applyProtection="1">
      <alignment horizontal="center" vertical="top" wrapText="1"/>
      <protection locked="0" hidden="1"/>
    </xf>
    <xf numFmtId="2" fontId="95" fillId="4" borderId="0" xfId="0" applyNumberFormat="1" applyFont="1" applyFill="1" applyBorder="1" applyAlignment="1" applyProtection="1">
      <alignment vertical="top"/>
      <protection hidden="1"/>
    </xf>
    <xf numFmtId="2" fontId="95" fillId="4" borderId="0" xfId="0" applyNumberFormat="1" applyFont="1" applyFill="1" applyBorder="1" applyAlignment="1" applyProtection="1">
      <alignment vertical="top" wrapText="1"/>
      <protection hidden="1"/>
    </xf>
    <xf numFmtId="2" fontId="95" fillId="4" borderId="4" xfId="0" applyNumberFormat="1" applyFont="1" applyFill="1" applyBorder="1" applyAlignment="1" applyProtection="1">
      <alignment vertical="top" wrapText="1"/>
      <protection hidden="1"/>
    </xf>
    <xf numFmtId="2" fontId="95" fillId="4" borderId="0" xfId="0" applyNumberFormat="1" applyFont="1" applyFill="1" applyBorder="1" applyAlignment="1" applyProtection="1">
      <alignment horizontal="center" vertical="top" wrapText="1"/>
      <protection hidden="1"/>
    </xf>
    <xf numFmtId="2" fontId="95" fillId="4" borderId="6" xfId="0" applyNumberFormat="1" applyFont="1" applyFill="1" applyBorder="1" applyAlignment="1" applyProtection="1">
      <alignment horizontal="center" vertical="top" wrapText="1"/>
      <protection hidden="1"/>
    </xf>
    <xf numFmtId="0" fontId="19" fillId="4" borderId="0" xfId="0" applyFont="1" applyFill="1" applyBorder="1" applyAlignment="1" applyProtection="1">
      <alignment vertical="top" wrapText="1"/>
      <protection hidden="1"/>
    </xf>
    <xf numFmtId="49" fontId="19" fillId="4" borderId="14" xfId="0" applyNumberFormat="1" applyFont="1" applyFill="1" applyBorder="1" applyAlignment="1" applyProtection="1">
      <alignment vertical="top" wrapText="1"/>
      <protection hidden="1"/>
    </xf>
    <xf numFmtId="0" fontId="97" fillId="4" borderId="0" xfId="0" applyFont="1" applyFill="1" applyAlignment="1" applyProtection="1">
      <alignment horizontal="left"/>
      <protection hidden="1"/>
    </xf>
    <xf numFmtId="0" fontId="43" fillId="4" borderId="0" xfId="0" applyFont="1" applyFill="1" applyAlignment="1" applyProtection="1">
      <alignment vertical="top" wrapText="1"/>
      <protection hidden="1"/>
    </xf>
    <xf numFmtId="0" fontId="17" fillId="4" borderId="0" xfId="0" applyFont="1" applyFill="1" applyBorder="1" applyAlignment="1" applyProtection="1">
      <alignment vertical="top" wrapText="1"/>
    </xf>
    <xf numFmtId="0" fontId="0" fillId="0" borderId="0" xfId="0" applyFill="1"/>
    <xf numFmtId="2" fontId="19" fillId="4" borderId="0" xfId="0" applyNumberFormat="1" applyFont="1" applyFill="1" applyBorder="1" applyAlignment="1" applyProtection="1">
      <alignment horizontal="left" vertical="top" wrapText="1"/>
      <protection hidden="1"/>
    </xf>
    <xf numFmtId="2" fontId="19" fillId="4" borderId="0" xfId="0" applyNumberFormat="1" applyFont="1" applyFill="1" applyBorder="1" applyAlignment="1" applyProtection="1">
      <alignment vertical="top" wrapText="1"/>
      <protection hidden="1"/>
    </xf>
    <xf numFmtId="2" fontId="19" fillId="4" borderId="4" xfId="0" applyNumberFormat="1" applyFont="1" applyFill="1" applyBorder="1" applyAlignment="1" applyProtection="1">
      <alignment vertical="top" wrapText="1"/>
      <protection hidden="1"/>
    </xf>
    <xf numFmtId="0" fontId="7" fillId="0" borderId="0" xfId="0" applyFont="1" applyBorder="1" applyAlignment="1" applyProtection="1">
      <alignment horizontal="left" vertical="top" wrapText="1"/>
      <protection hidden="1"/>
    </xf>
    <xf numFmtId="0" fontId="32" fillId="4" borderId="14" xfId="0" applyFont="1" applyFill="1" applyBorder="1" applyAlignment="1" applyProtection="1">
      <alignment horizontal="left" vertical="top"/>
      <protection hidden="1"/>
    </xf>
    <xf numFmtId="0" fontId="11" fillId="0" borderId="0" xfId="0" applyFont="1" applyFill="1" applyAlignment="1" applyProtection="1">
      <alignment horizontal="center" vertical="top" wrapText="1"/>
      <protection locked="0" hidden="1"/>
    </xf>
    <xf numFmtId="0" fontId="19" fillId="4" borderId="0" xfId="0" applyFont="1" applyFill="1" applyBorder="1" applyAlignment="1" applyProtection="1">
      <alignment horizontal="justify" vertical="top" wrapText="1"/>
      <protection hidden="1"/>
    </xf>
    <xf numFmtId="49" fontId="19" fillId="4" borderId="3" xfId="0" applyNumberFormat="1" applyFont="1" applyFill="1" applyBorder="1" applyAlignment="1" applyProtection="1">
      <alignment horizontal="justify" vertical="top" wrapText="1"/>
      <protection hidden="1"/>
    </xf>
    <xf numFmtId="0" fontId="19" fillId="4" borderId="0" xfId="0" applyFont="1" applyFill="1" applyBorder="1" applyAlignment="1" applyProtection="1">
      <alignment horizontal="left" vertical="top" wrapText="1"/>
      <protection hidden="1"/>
    </xf>
    <xf numFmtId="0" fontId="18" fillId="4" borderId="0" xfId="0" applyFont="1" applyFill="1" applyAlignment="1" applyProtection="1">
      <alignment vertical="top"/>
      <protection locked="0" hidden="1"/>
    </xf>
    <xf numFmtId="0" fontId="19" fillId="4" borderId="0" xfId="0" applyFont="1" applyFill="1" applyBorder="1" applyAlignment="1" applyProtection="1">
      <alignment horizontal="justify" vertical="top" wrapText="1"/>
      <protection hidden="1"/>
    </xf>
    <xf numFmtId="0" fontId="102" fillId="4" borderId="0" xfId="0" applyFont="1" applyFill="1" applyProtection="1">
      <protection locked="0" hidden="1"/>
    </xf>
    <xf numFmtId="0" fontId="17" fillId="4" borderId="0" xfId="0" applyFont="1" applyFill="1" applyBorder="1" applyAlignment="1" applyProtection="1">
      <alignment horizontal="left" vertical="top" wrapText="1"/>
    </xf>
    <xf numFmtId="0" fontId="1" fillId="4" borderId="0" xfId="0" applyFont="1" applyFill="1" applyBorder="1" applyAlignment="1" applyProtection="1">
      <alignment horizontal="justify" vertical="top" wrapText="1"/>
    </xf>
    <xf numFmtId="0" fontId="17" fillId="4" borderId="0" xfId="0" applyFont="1" applyFill="1" applyBorder="1" applyAlignment="1" applyProtection="1">
      <alignment horizontal="justify" vertical="top"/>
    </xf>
    <xf numFmtId="0" fontId="76" fillId="4" borderId="0" xfId="0" applyFont="1" applyFill="1" applyBorder="1" applyAlignment="1" applyProtection="1">
      <alignment horizontal="justify" vertical="top" wrapText="1"/>
    </xf>
    <xf numFmtId="0" fontId="34" fillId="4" borderId="0" xfId="0" applyFont="1" applyFill="1" applyAlignment="1" applyProtection="1">
      <alignment horizontal="left" vertical="top"/>
    </xf>
    <xf numFmtId="0" fontId="34" fillId="4" borderId="0" xfId="0" applyFont="1" applyFill="1" applyAlignment="1" applyProtection="1">
      <alignment horizontal="left" vertical="top" wrapText="1"/>
    </xf>
    <xf numFmtId="0" fontId="17" fillId="4" borderId="0" xfId="0" applyFont="1" applyFill="1" applyBorder="1" applyAlignment="1" applyProtection="1">
      <alignment horizontal="left" vertical="top"/>
    </xf>
    <xf numFmtId="0" fontId="2" fillId="4" borderId="0" xfId="0" applyFont="1" applyFill="1" applyAlignment="1" applyProtection="1">
      <alignment horizontal="left" vertical="top" wrapText="1"/>
    </xf>
    <xf numFmtId="0" fontId="51" fillId="4" borderId="0" xfId="0" applyFont="1" applyFill="1" applyAlignment="1" applyProtection="1">
      <alignment horizontal="left" vertical="top"/>
    </xf>
    <xf numFmtId="0" fontId="104" fillId="4" borderId="0" xfId="0" applyFont="1" applyFill="1" applyProtection="1">
      <protection locked="0" hidden="1"/>
    </xf>
    <xf numFmtId="0" fontId="104" fillId="4" borderId="0" xfId="0" applyFont="1" applyFill="1" applyAlignment="1" applyProtection="1">
      <alignment vertical="top"/>
      <protection locked="0" hidden="1"/>
    </xf>
    <xf numFmtId="0" fontId="19" fillId="4" borderId="6" xfId="0" applyFont="1" applyFill="1" applyBorder="1" applyAlignment="1" applyProtection="1">
      <alignment horizontal="justify" vertical="top" wrapText="1"/>
      <protection hidden="1"/>
    </xf>
    <xf numFmtId="49" fontId="18" fillId="4" borderId="14" xfId="0" applyNumberFormat="1" applyFont="1" applyFill="1" applyBorder="1" applyAlignment="1" applyProtection="1">
      <alignment horizontal="left" vertical="top"/>
      <protection hidden="1"/>
    </xf>
    <xf numFmtId="0" fontId="7" fillId="4" borderId="6" xfId="0" applyFont="1" applyFill="1" applyBorder="1" applyAlignment="1" applyProtection="1">
      <alignment horizontal="justify" vertical="top" wrapText="1"/>
      <protection hidden="1"/>
    </xf>
    <xf numFmtId="0" fontId="7" fillId="4" borderId="9" xfId="0" applyFont="1" applyFill="1" applyBorder="1" applyAlignment="1" applyProtection="1">
      <alignment horizontal="justify" vertical="top" wrapText="1"/>
      <protection hidden="1"/>
    </xf>
    <xf numFmtId="49" fontId="19" fillId="4" borderId="7" xfId="0" applyNumberFormat="1" applyFont="1" applyFill="1" applyBorder="1" applyAlignment="1" applyProtection="1">
      <alignment horizontal="left" vertical="top" wrapText="1"/>
      <protection hidden="1"/>
    </xf>
    <xf numFmtId="49" fontId="19" fillId="4" borderId="14" xfId="0" applyNumberFormat="1" applyFont="1" applyFill="1" applyBorder="1" applyAlignment="1" applyProtection="1">
      <alignment horizontal="left" vertical="top" wrapText="1"/>
      <protection hidden="1"/>
    </xf>
    <xf numFmtId="0" fontId="28" fillId="4" borderId="14" xfId="0" applyFont="1" applyFill="1" applyBorder="1" applyAlignment="1" applyProtection="1">
      <alignment horizontal="center" vertical="center" wrapText="1"/>
      <protection hidden="1"/>
    </xf>
    <xf numFmtId="0" fontId="28" fillId="4" borderId="9" xfId="0" applyFont="1" applyFill="1" applyBorder="1" applyAlignment="1" applyProtection="1">
      <alignment horizontal="center" vertical="center" wrapText="1"/>
      <protection hidden="1"/>
    </xf>
    <xf numFmtId="0" fontId="1" fillId="4" borderId="0" xfId="0" applyFont="1" applyFill="1" applyBorder="1" applyAlignment="1" applyProtection="1">
      <alignment horizontal="left" wrapText="1"/>
      <protection locked="0"/>
    </xf>
    <xf numFmtId="0" fontId="1" fillId="4" borderId="0" xfId="0" applyFont="1" applyFill="1" applyBorder="1" applyAlignment="1" applyProtection="1">
      <alignment horizontal="left"/>
      <protection locked="0"/>
    </xf>
    <xf numFmtId="0" fontId="7" fillId="4" borderId="0" xfId="0" applyFont="1" applyFill="1" applyBorder="1" applyAlignment="1" applyProtection="1">
      <alignment horizontal="left" wrapText="1"/>
    </xf>
    <xf numFmtId="0" fontId="29" fillId="4" borderId="0" xfId="0" applyFont="1" applyFill="1" applyBorder="1" applyAlignment="1" applyProtection="1">
      <alignment vertical="center"/>
      <protection hidden="1"/>
    </xf>
    <xf numFmtId="0" fontId="5" fillId="4" borderId="0" xfId="0" applyFont="1" applyFill="1" applyBorder="1" applyAlignment="1" applyProtection="1">
      <alignment vertical="top" wrapText="1"/>
      <protection hidden="1"/>
    </xf>
    <xf numFmtId="0" fontId="22" fillId="4" borderId="0" xfId="0" applyFont="1" applyFill="1" applyBorder="1" applyAlignment="1" applyProtection="1">
      <alignment vertical="top" wrapText="1"/>
      <protection hidden="1"/>
    </xf>
    <xf numFmtId="0" fontId="32" fillId="4" borderId="0" xfId="0" applyFont="1" applyFill="1" applyBorder="1" applyAlignment="1" applyProtection="1">
      <alignment horizontal="left" wrapText="1"/>
      <protection hidden="1"/>
    </xf>
    <xf numFmtId="0" fontId="28" fillId="4" borderId="0" xfId="0" applyFont="1" applyFill="1" applyBorder="1" applyAlignment="1" applyProtection="1">
      <alignment horizontal="center" vertical="center" wrapText="1"/>
      <protection hidden="1"/>
    </xf>
    <xf numFmtId="0" fontId="92" fillId="4" borderId="0" xfId="0" applyFont="1" applyFill="1" applyBorder="1" applyAlignment="1" applyProtection="1">
      <alignment horizontal="center" vertical="center" wrapText="1"/>
      <protection hidden="1"/>
    </xf>
    <xf numFmtId="0" fontId="7" fillId="4" borderId="0" xfId="0" applyFont="1" applyFill="1" applyBorder="1" applyAlignment="1" applyProtection="1">
      <alignment horizontal="center" vertical="top" wrapText="1"/>
      <protection hidden="1"/>
    </xf>
    <xf numFmtId="0" fontId="18" fillId="4" borderId="0" xfId="0" applyFont="1" applyFill="1" applyBorder="1" applyAlignment="1" applyProtection="1">
      <alignment vertical="top" wrapText="1"/>
      <protection hidden="1"/>
    </xf>
    <xf numFmtId="0" fontId="7" fillId="4" borderId="0" xfId="0" applyFont="1" applyFill="1" applyBorder="1" applyProtection="1">
      <protection hidden="1"/>
    </xf>
    <xf numFmtId="0" fontId="51" fillId="4" borderId="0" xfId="0" applyFont="1" applyFill="1" applyBorder="1" applyAlignment="1" applyProtection="1">
      <alignment horizontal="center" vertical="top"/>
      <protection locked="0"/>
    </xf>
    <xf numFmtId="0" fontId="23" fillId="4" borderId="0" xfId="0" applyFont="1" applyFill="1" applyBorder="1" applyAlignment="1" applyProtection="1">
      <alignment horizontal="left" vertical="top" wrapText="1"/>
    </xf>
    <xf numFmtId="0" fontId="36" fillId="4" borderId="0" xfId="0" applyFont="1" applyFill="1" applyBorder="1" applyAlignment="1" applyProtection="1">
      <alignment horizontal="center" wrapText="1"/>
      <protection hidden="1"/>
    </xf>
    <xf numFmtId="0" fontId="2" fillId="4" borderId="0" xfId="0" applyFont="1" applyFill="1" applyBorder="1" applyAlignment="1" applyProtection="1">
      <alignment horizontal="left" vertical="center" wrapText="1"/>
      <protection hidden="1"/>
    </xf>
    <xf numFmtId="0" fontId="32" fillId="4" borderId="0" xfId="0" applyFont="1" applyFill="1" applyBorder="1" applyAlignment="1" applyProtection="1">
      <alignment horizontal="left" vertical="top"/>
      <protection hidden="1"/>
    </xf>
    <xf numFmtId="0" fontId="5" fillId="4" borderId="0" xfId="0" applyFont="1" applyFill="1" applyBorder="1" applyAlignment="1" applyProtection="1">
      <alignment vertical="top"/>
      <protection hidden="1"/>
    </xf>
    <xf numFmtId="0" fontId="32" fillId="4" borderId="0" xfId="0" applyFont="1" applyFill="1" applyBorder="1" applyAlignment="1" applyProtection="1">
      <alignment horizontal="left" vertical="top" wrapText="1"/>
      <protection hidden="1"/>
    </xf>
    <xf numFmtId="0" fontId="21" fillId="4" borderId="0" xfId="0" applyFont="1" applyFill="1" applyBorder="1" applyAlignment="1" applyProtection="1">
      <alignment horizontal="left" vertical="top" wrapText="1"/>
      <protection hidden="1"/>
    </xf>
    <xf numFmtId="0" fontId="5" fillId="4" borderId="0" xfId="0" applyFont="1" applyFill="1" applyBorder="1" applyAlignment="1" applyProtection="1">
      <alignment horizontal="left" vertical="top" wrapText="1"/>
      <protection hidden="1"/>
    </xf>
    <xf numFmtId="0" fontId="5" fillId="4" borderId="0" xfId="0" applyFont="1" applyFill="1" applyBorder="1" applyAlignment="1" applyProtection="1">
      <alignment horizontal="justify" vertical="top" wrapText="1"/>
      <protection hidden="1"/>
    </xf>
    <xf numFmtId="0" fontId="5" fillId="4" borderId="0" xfId="0" applyFont="1" applyFill="1" applyBorder="1" applyAlignment="1" applyProtection="1">
      <alignment horizontal="left" vertical="center" wrapText="1"/>
      <protection hidden="1"/>
    </xf>
    <xf numFmtId="0" fontId="5" fillId="4" borderId="0" xfId="0" applyFont="1" applyFill="1" applyBorder="1" applyAlignment="1" applyProtection="1">
      <alignment horizontal="left" vertical="center"/>
      <protection hidden="1"/>
    </xf>
    <xf numFmtId="0" fontId="104" fillId="4" borderId="0" xfId="0" applyFont="1" applyFill="1" applyBorder="1" applyAlignment="1" applyProtection="1">
      <alignment vertical="top" wrapText="1"/>
      <protection hidden="1"/>
    </xf>
    <xf numFmtId="0" fontId="18" fillId="4" borderId="0" xfId="0" applyFont="1" applyFill="1" applyBorder="1" applyAlignment="1" applyProtection="1">
      <alignment horizontal="left" vertical="top" wrapText="1"/>
      <protection hidden="1"/>
    </xf>
    <xf numFmtId="0" fontId="104" fillId="4" borderId="0" xfId="0" applyFont="1" applyFill="1" applyBorder="1" applyAlignment="1" applyProtection="1">
      <alignment vertical="top"/>
      <protection hidden="1"/>
    </xf>
    <xf numFmtId="0" fontId="104" fillId="4" borderId="0" xfId="0" applyFont="1" applyFill="1" applyBorder="1" applyAlignment="1" applyProtection="1">
      <alignment horizontal="justify" vertical="top" wrapText="1"/>
      <protection hidden="1"/>
    </xf>
    <xf numFmtId="2" fontId="19" fillId="4" borderId="6" xfId="0" applyNumberFormat="1" applyFont="1" applyFill="1" applyBorder="1" applyAlignment="1" applyProtection="1">
      <alignment horizontal="center" vertical="top" wrapText="1"/>
      <protection hidden="1"/>
    </xf>
    <xf numFmtId="0" fontId="7" fillId="4" borderId="6" xfId="0" applyFont="1" applyFill="1" applyBorder="1" applyAlignment="1" applyProtection="1">
      <alignment vertical="top" wrapText="1"/>
      <protection hidden="1"/>
    </xf>
    <xf numFmtId="0" fontId="18" fillId="4" borderId="14" xfId="0" applyFont="1" applyFill="1" applyBorder="1" applyAlignment="1" applyProtection="1">
      <alignment vertical="top" wrapText="1"/>
      <protection hidden="1"/>
    </xf>
    <xf numFmtId="0" fontId="18" fillId="4" borderId="9" xfId="0" applyFont="1" applyFill="1" applyBorder="1" applyAlignment="1" applyProtection="1">
      <alignment vertical="top" wrapText="1"/>
      <protection hidden="1"/>
    </xf>
    <xf numFmtId="0" fontId="19" fillId="4" borderId="0" xfId="0" applyFont="1" applyFill="1" applyBorder="1" applyAlignment="1" applyProtection="1">
      <alignment horizontal="justify" vertical="top" wrapText="1"/>
      <protection hidden="1"/>
    </xf>
    <xf numFmtId="2" fontId="19" fillId="4" borderId="0" xfId="0" applyNumberFormat="1" applyFont="1" applyFill="1" applyBorder="1" applyAlignment="1" applyProtection="1">
      <alignment horizontal="justify" vertical="top" wrapText="1"/>
      <protection hidden="1"/>
    </xf>
    <xf numFmtId="0" fontId="32" fillId="2" borderId="5" xfId="0" applyFont="1" applyFill="1" applyBorder="1" applyAlignment="1" applyProtection="1">
      <alignment horizontal="left" vertical="top"/>
      <protection hidden="1"/>
    </xf>
    <xf numFmtId="49" fontId="19" fillId="4" borderId="3" xfId="0" applyNumberFormat="1" applyFont="1" applyFill="1" applyBorder="1" applyAlignment="1" applyProtection="1">
      <alignment horizontal="justify" vertical="top" wrapText="1"/>
      <protection hidden="1"/>
    </xf>
    <xf numFmtId="49" fontId="19" fillId="4" borderId="14" xfId="0" applyNumberFormat="1" applyFont="1" applyFill="1" applyBorder="1" applyAlignment="1" applyProtection="1">
      <alignment horizontal="left" vertical="top" wrapText="1"/>
      <protection hidden="1"/>
    </xf>
    <xf numFmtId="2" fontId="19" fillId="4" borderId="6" xfId="0" applyNumberFormat="1" applyFont="1" applyFill="1" applyBorder="1" applyAlignment="1" applyProtection="1">
      <alignment horizontal="justify" vertical="top" wrapText="1"/>
      <protection hidden="1"/>
    </xf>
    <xf numFmtId="49" fontId="7" fillId="4" borderId="3" xfId="0" applyNumberFormat="1" applyFont="1" applyFill="1" applyBorder="1" applyAlignment="1" applyProtection="1">
      <alignment horizontal="justify" vertical="top" wrapText="1"/>
      <protection hidden="1"/>
    </xf>
    <xf numFmtId="0" fontId="48" fillId="4" borderId="0" xfId="0" applyFont="1" applyFill="1" applyBorder="1" applyAlignment="1" applyProtection="1">
      <alignment vertical="top"/>
      <protection hidden="1"/>
    </xf>
    <xf numFmtId="0" fontId="97" fillId="4" borderId="0" xfId="0" applyFont="1" applyFill="1" applyBorder="1" applyAlignment="1" applyProtection="1">
      <alignment horizontal="left"/>
      <protection hidden="1"/>
    </xf>
    <xf numFmtId="0" fontId="43" fillId="4" borderId="0" xfId="0" applyFont="1" applyFill="1" applyBorder="1" applyAlignment="1" applyProtection="1">
      <alignment horizontal="justify" vertical="top" wrapText="1"/>
      <protection hidden="1"/>
    </xf>
    <xf numFmtId="0" fontId="19" fillId="4" borderId="6" xfId="0" applyFont="1" applyFill="1" applyBorder="1" applyAlignment="1" applyProtection="1">
      <alignment vertical="top" wrapText="1"/>
      <protection hidden="1"/>
    </xf>
    <xf numFmtId="0" fontId="5" fillId="2" borderId="0" xfId="0" applyFont="1" applyFill="1" applyBorder="1" applyAlignment="1" applyProtection="1">
      <alignment horizontal="right" vertical="center" wrapText="1"/>
      <protection hidden="1"/>
    </xf>
    <xf numFmtId="0" fontId="59" fillId="2" borderId="6" xfId="0" applyFont="1" applyFill="1" applyBorder="1" applyAlignment="1" applyProtection="1">
      <alignment horizontal="justify" vertical="top" wrapText="1"/>
      <protection hidden="1"/>
    </xf>
    <xf numFmtId="49" fontId="19" fillId="4" borderId="55" xfId="0" applyNumberFormat="1" applyFont="1" applyFill="1" applyBorder="1" applyAlignment="1" applyProtection="1">
      <alignment horizontal="justify" vertical="top" wrapText="1"/>
      <protection hidden="1"/>
    </xf>
    <xf numFmtId="0" fontId="7" fillId="4" borderId="55" xfId="0" applyFont="1" applyFill="1" applyBorder="1" applyAlignment="1" applyProtection="1">
      <alignment vertical="top" wrapText="1"/>
      <protection hidden="1"/>
    </xf>
    <xf numFmtId="0" fontId="19" fillId="4" borderId="30" xfId="0" applyFont="1" applyFill="1" applyBorder="1" applyAlignment="1" applyProtection="1">
      <alignment horizontal="left" vertical="top" wrapText="1"/>
      <protection hidden="1"/>
    </xf>
    <xf numFmtId="0" fontId="7" fillId="4" borderId="56" xfId="0" applyFont="1" applyFill="1" applyBorder="1" applyAlignment="1" applyProtection="1">
      <alignment vertical="top" wrapText="1"/>
      <protection hidden="1"/>
    </xf>
    <xf numFmtId="0" fontId="7" fillId="4" borderId="30" xfId="0" applyFont="1" applyFill="1" applyBorder="1" applyAlignment="1" applyProtection="1">
      <alignment vertical="top" wrapText="1"/>
      <protection hidden="1"/>
    </xf>
    <xf numFmtId="0" fontId="7" fillId="4" borderId="30" xfId="0" applyFont="1" applyFill="1" applyBorder="1" applyAlignment="1" applyProtection="1">
      <alignment horizontal="left" vertical="top" wrapText="1"/>
      <protection locked="0" hidden="1"/>
    </xf>
    <xf numFmtId="0" fontId="55" fillId="4" borderId="30" xfId="0" applyFont="1" applyFill="1" applyBorder="1" applyAlignment="1" applyProtection="1">
      <alignment horizontal="left" vertical="top"/>
      <protection locked="0" hidden="1"/>
    </xf>
    <xf numFmtId="0" fontId="11" fillId="4" borderId="30" xfId="0" applyFont="1" applyFill="1" applyBorder="1" applyAlignment="1" applyProtection="1">
      <alignment horizontal="center" vertical="top" wrapText="1"/>
      <protection locked="0" hidden="1"/>
    </xf>
    <xf numFmtId="0" fontId="34" fillId="4" borderId="30" xfId="0" applyFont="1" applyFill="1" applyBorder="1" applyAlignment="1" applyProtection="1">
      <alignment vertical="top" wrapText="1"/>
      <protection locked="0" hidden="1"/>
    </xf>
    <xf numFmtId="0" fontId="11" fillId="4" borderId="30" xfId="0" applyFont="1" applyFill="1" applyBorder="1" applyAlignment="1" applyProtection="1">
      <alignment wrapText="1"/>
      <protection locked="0" hidden="1"/>
    </xf>
    <xf numFmtId="0" fontId="7" fillId="4" borderId="30" xfId="0" applyFont="1" applyFill="1" applyBorder="1" applyProtection="1">
      <protection locked="0" hidden="1"/>
    </xf>
    <xf numFmtId="0" fontId="19" fillId="4" borderId="30" xfId="0" applyFont="1" applyFill="1" applyBorder="1" applyAlignment="1" applyProtection="1">
      <alignment horizontal="justify" vertical="top" wrapText="1"/>
      <protection hidden="1"/>
    </xf>
    <xf numFmtId="0" fontId="92" fillId="4" borderId="55" xfId="0" applyFont="1" applyFill="1" applyBorder="1" applyAlignment="1" applyProtection="1">
      <alignment horizontal="center" vertical="center" wrapText="1"/>
      <protection hidden="1"/>
    </xf>
    <xf numFmtId="0" fontId="92" fillId="4" borderId="56" xfId="0" applyFont="1" applyFill="1" applyBorder="1" applyAlignment="1" applyProtection="1">
      <alignment horizontal="center" vertical="center" wrapText="1"/>
      <protection hidden="1"/>
    </xf>
    <xf numFmtId="49" fontId="19" fillId="4" borderId="55" xfId="0" applyNumberFormat="1" applyFont="1" applyFill="1" applyBorder="1" applyAlignment="1" applyProtection="1">
      <alignment horizontal="left" vertical="top" wrapText="1"/>
      <protection hidden="1"/>
    </xf>
    <xf numFmtId="0" fontId="18" fillId="4" borderId="55" xfId="0" applyFont="1" applyFill="1" applyBorder="1" applyAlignment="1" applyProtection="1">
      <alignment vertical="top" wrapText="1"/>
      <protection hidden="1"/>
    </xf>
    <xf numFmtId="0" fontId="18" fillId="4" borderId="56" xfId="0" applyFont="1" applyFill="1" applyBorder="1" applyAlignment="1" applyProtection="1">
      <alignment vertical="top" wrapText="1"/>
      <protection hidden="1"/>
    </xf>
    <xf numFmtId="0" fontId="60" fillId="4" borderId="30" xfId="0" applyFont="1" applyFill="1" applyBorder="1" applyAlignment="1" applyProtection="1">
      <alignment horizontal="center" vertical="top"/>
      <protection locked="0"/>
    </xf>
    <xf numFmtId="0" fontId="28" fillId="0" borderId="28" xfId="0" applyFont="1" applyBorder="1" applyAlignment="1" applyProtection="1">
      <alignment horizontal="center" vertical="center" wrapText="1"/>
      <protection hidden="1"/>
    </xf>
    <xf numFmtId="0" fontId="28" fillId="0" borderId="27" xfId="0" applyFont="1" applyBorder="1" applyAlignment="1" applyProtection="1">
      <alignment horizontal="center" vertical="center" wrapText="1"/>
      <protection hidden="1"/>
    </xf>
    <xf numFmtId="0" fontId="19" fillId="4" borderId="0" xfId="0" applyFont="1" applyFill="1" applyBorder="1" applyAlignment="1" applyProtection="1">
      <alignment horizontal="justify" vertical="top" wrapText="1"/>
      <protection hidden="1"/>
    </xf>
    <xf numFmtId="0" fontId="19" fillId="4" borderId="4" xfId="0" applyFont="1" applyFill="1" applyBorder="1" applyAlignment="1" applyProtection="1">
      <alignment horizontal="justify" vertical="top" wrapText="1"/>
      <protection hidden="1"/>
    </xf>
    <xf numFmtId="0" fontId="19" fillId="4" borderId="0" xfId="0" applyFont="1" applyFill="1" applyAlignment="1" applyProtection="1">
      <alignment horizontal="justify" vertical="top" wrapText="1"/>
      <protection hidden="1"/>
    </xf>
    <xf numFmtId="0" fontId="19" fillId="0" borderId="0" xfId="0" applyFont="1" applyFill="1" applyBorder="1" applyAlignment="1" applyProtection="1">
      <alignment horizontal="justify" vertical="top" wrapText="1"/>
    </xf>
    <xf numFmtId="0" fontId="19" fillId="4" borderId="0" xfId="0" applyFont="1" applyFill="1" applyBorder="1" applyAlignment="1" applyProtection="1">
      <alignment horizontal="left" vertical="top" wrapText="1"/>
      <protection hidden="1"/>
    </xf>
    <xf numFmtId="0" fontId="19" fillId="4" borderId="0" xfId="0" applyFont="1" applyFill="1" applyAlignment="1" applyProtection="1">
      <alignment horizontal="justify" vertical="top"/>
    </xf>
    <xf numFmtId="0" fontId="95" fillId="4" borderId="0" xfId="0" applyFont="1" applyFill="1" applyAlignment="1" applyProtection="1">
      <alignment horizontal="justify" vertical="top" wrapText="1"/>
      <protection hidden="1"/>
    </xf>
    <xf numFmtId="0" fontId="95" fillId="4" borderId="6" xfId="0" applyFont="1" applyFill="1" applyBorder="1" applyAlignment="1" applyProtection="1">
      <alignment horizontal="justify" vertical="top" wrapText="1"/>
      <protection hidden="1"/>
    </xf>
    <xf numFmtId="0" fontId="19" fillId="4" borderId="5" xfId="0" applyFont="1" applyFill="1" applyBorder="1" applyAlignment="1" applyProtection="1">
      <alignment horizontal="justify" vertical="top" wrapText="1"/>
      <protection hidden="1"/>
    </xf>
    <xf numFmtId="0" fontId="19" fillId="4" borderId="8" xfId="0" applyFont="1" applyFill="1" applyBorder="1" applyAlignment="1" applyProtection="1">
      <alignment horizontal="justify" vertical="top" wrapText="1"/>
      <protection hidden="1"/>
    </xf>
    <xf numFmtId="0" fontId="19" fillId="4" borderId="6" xfId="0" applyFont="1" applyFill="1" applyBorder="1" applyAlignment="1" applyProtection="1">
      <alignment horizontal="justify" vertical="top" wrapText="1"/>
      <protection hidden="1"/>
    </xf>
    <xf numFmtId="2" fontId="19" fillId="4" borderId="0" xfId="0" applyNumberFormat="1" applyFont="1" applyFill="1" applyBorder="1" applyAlignment="1" applyProtection="1">
      <alignment horizontal="justify" vertical="top" wrapText="1"/>
      <protection hidden="1"/>
    </xf>
    <xf numFmtId="0" fontId="21" fillId="2" borderId="7" xfId="0" applyFont="1" applyFill="1" applyBorder="1" applyAlignment="1" applyProtection="1">
      <alignment horizontal="justify" vertical="top" wrapText="1"/>
      <protection hidden="1"/>
    </xf>
    <xf numFmtId="0" fontId="21" fillId="2" borderId="5" xfId="0" applyFont="1" applyFill="1" applyBorder="1" applyAlignment="1" applyProtection="1">
      <alignment horizontal="justify" vertical="top" wrapText="1"/>
      <protection hidden="1"/>
    </xf>
    <xf numFmtId="0" fontId="21" fillId="2" borderId="3" xfId="0" applyFont="1" applyFill="1" applyBorder="1" applyAlignment="1" applyProtection="1">
      <alignment horizontal="justify" vertical="top" wrapText="1"/>
      <protection hidden="1"/>
    </xf>
    <xf numFmtId="0" fontId="21" fillId="2" borderId="0" xfId="0" applyFont="1" applyFill="1" applyBorder="1" applyAlignment="1" applyProtection="1">
      <alignment horizontal="justify" vertical="top" wrapText="1"/>
      <protection hidden="1"/>
    </xf>
    <xf numFmtId="0" fontId="21" fillId="2" borderId="14" xfId="0" applyFont="1" applyFill="1" applyBorder="1" applyAlignment="1" applyProtection="1">
      <alignment horizontal="justify" vertical="top" wrapText="1"/>
      <protection hidden="1"/>
    </xf>
    <xf numFmtId="0" fontId="21" fillId="2" borderId="6" xfId="0" applyFont="1" applyFill="1" applyBorder="1" applyAlignment="1" applyProtection="1">
      <alignment horizontal="justify" vertical="top" wrapText="1"/>
      <protection hidden="1"/>
    </xf>
    <xf numFmtId="49" fontId="18" fillId="4" borderId="3" xfId="0" applyNumberFormat="1" applyFont="1" applyFill="1" applyBorder="1" applyAlignment="1" applyProtection="1">
      <alignment horizontal="left" vertical="top"/>
      <protection hidden="1"/>
    </xf>
    <xf numFmtId="0" fontId="51" fillId="4" borderId="30" xfId="0" applyFont="1" applyFill="1" applyBorder="1" applyAlignment="1" applyProtection="1">
      <alignment horizontal="center" vertical="top" wrapText="1"/>
      <protection locked="0"/>
    </xf>
    <xf numFmtId="0" fontId="51" fillId="4" borderId="30" xfId="0" applyFont="1" applyFill="1" applyBorder="1" applyAlignment="1" applyProtection="1">
      <alignment horizontal="center" vertical="top"/>
      <protection locked="0"/>
    </xf>
    <xf numFmtId="0" fontId="34" fillId="4" borderId="0" xfId="0" applyFont="1" applyFill="1" applyAlignment="1" applyProtection="1">
      <alignment horizontal="left" vertical="top" wrapText="1"/>
    </xf>
    <xf numFmtId="2" fontId="19" fillId="4" borderId="0" xfId="0" applyNumberFormat="1" applyFont="1" applyFill="1" applyAlignment="1" applyProtection="1">
      <alignment horizontal="justify" vertical="top" wrapText="1"/>
      <protection hidden="1"/>
    </xf>
    <xf numFmtId="2" fontId="19" fillId="4" borderId="4" xfId="0" applyNumberFormat="1" applyFont="1" applyFill="1" applyBorder="1" applyAlignment="1" applyProtection="1">
      <alignment horizontal="justify" vertical="top" wrapText="1"/>
      <protection hidden="1"/>
    </xf>
    <xf numFmtId="2" fontId="95" fillId="4" borderId="0" xfId="0" applyNumberFormat="1" applyFont="1" applyFill="1" applyBorder="1" applyAlignment="1" applyProtection="1">
      <alignment horizontal="left" vertical="top" wrapText="1"/>
      <protection hidden="1"/>
    </xf>
    <xf numFmtId="2" fontId="95" fillId="4" borderId="4" xfId="0" applyNumberFormat="1" applyFont="1" applyFill="1" applyBorder="1" applyAlignment="1" applyProtection="1">
      <alignment horizontal="left" vertical="top" wrapText="1"/>
      <protection hidden="1"/>
    </xf>
    <xf numFmtId="2" fontId="95" fillId="4" borderId="0" xfId="0" applyNumberFormat="1" applyFont="1" applyFill="1" applyAlignment="1" applyProtection="1">
      <alignment horizontal="justify" vertical="top" wrapText="1"/>
      <protection hidden="1"/>
    </xf>
    <xf numFmtId="2" fontId="95" fillId="4" borderId="4" xfId="0" applyNumberFormat="1" applyFont="1" applyFill="1" applyBorder="1" applyAlignment="1" applyProtection="1">
      <alignment horizontal="justify" vertical="top" wrapText="1"/>
      <protection hidden="1"/>
    </xf>
    <xf numFmtId="0" fontId="32" fillId="2" borderId="5" xfId="0" applyFont="1" applyFill="1" applyBorder="1" applyAlignment="1" applyProtection="1">
      <alignment horizontal="left" vertical="top"/>
      <protection hidden="1"/>
    </xf>
    <xf numFmtId="0" fontId="32" fillId="2" borderId="8" xfId="0" applyFont="1" applyFill="1" applyBorder="1" applyAlignment="1" applyProtection="1">
      <alignment horizontal="left" vertical="top"/>
      <protection hidden="1"/>
    </xf>
    <xf numFmtId="0" fontId="32" fillId="2" borderId="7" xfId="0" applyFont="1" applyFill="1" applyBorder="1" applyAlignment="1" applyProtection="1">
      <alignment horizontal="left" vertical="top"/>
      <protection hidden="1"/>
    </xf>
    <xf numFmtId="9" fontId="57" fillId="4" borderId="24" xfId="1" applyFont="1" applyFill="1" applyBorder="1" applyAlignment="1" applyProtection="1">
      <alignment horizontal="center"/>
      <protection hidden="1"/>
    </xf>
    <xf numFmtId="9" fontId="57" fillId="4" borderId="25" xfId="1" applyFont="1" applyFill="1" applyBorder="1" applyAlignment="1" applyProtection="1">
      <alignment horizontal="center"/>
      <protection hidden="1"/>
    </xf>
    <xf numFmtId="0" fontId="28" fillId="4" borderId="3" xfId="0" applyFont="1" applyFill="1" applyBorder="1" applyAlignment="1" applyProtection="1">
      <alignment horizontal="center" vertical="center" wrapText="1"/>
      <protection hidden="1"/>
    </xf>
    <xf numFmtId="0" fontId="28" fillId="4" borderId="4" xfId="0" applyFont="1" applyFill="1" applyBorder="1" applyAlignment="1" applyProtection="1">
      <alignment horizontal="center" vertical="center" wrapText="1"/>
      <protection hidden="1"/>
    </xf>
    <xf numFmtId="0" fontId="28" fillId="4" borderId="14" xfId="0" applyFont="1" applyFill="1" applyBorder="1" applyAlignment="1" applyProtection="1">
      <alignment horizontal="center" vertical="center" wrapText="1"/>
      <protection hidden="1"/>
    </xf>
    <xf numFmtId="0" fontId="28" fillId="4" borderId="9" xfId="0" applyFont="1" applyFill="1" applyBorder="1" applyAlignment="1" applyProtection="1">
      <alignment horizontal="center" vertical="center" wrapText="1"/>
      <protection hidden="1"/>
    </xf>
    <xf numFmtId="0" fontId="51" fillId="4" borderId="0" xfId="0" applyFont="1" applyFill="1" applyAlignment="1" applyProtection="1">
      <alignment horizontal="left" vertical="top"/>
    </xf>
    <xf numFmtId="0" fontId="56" fillId="6" borderId="0" xfId="0" applyFont="1" applyFill="1" applyAlignment="1" applyProtection="1">
      <alignment horizontal="left" vertical="top"/>
    </xf>
    <xf numFmtId="0" fontId="19" fillId="4" borderId="6" xfId="0" applyFont="1" applyFill="1" applyBorder="1" applyAlignment="1" applyProtection="1">
      <alignment horizontal="left" vertical="top" wrapText="1"/>
      <protection hidden="1"/>
    </xf>
    <xf numFmtId="49" fontId="19" fillId="4" borderId="7" xfId="0" applyNumberFormat="1" applyFont="1" applyFill="1" applyBorder="1" applyAlignment="1" applyProtection="1">
      <alignment horizontal="justify" vertical="top" wrapText="1"/>
      <protection hidden="1"/>
    </xf>
    <xf numFmtId="49" fontId="19" fillId="4" borderId="3" xfId="0" applyNumberFormat="1" applyFont="1" applyFill="1" applyBorder="1" applyAlignment="1" applyProtection="1">
      <alignment horizontal="justify" vertical="top" wrapText="1"/>
      <protection hidden="1"/>
    </xf>
    <xf numFmtId="0" fontId="5" fillId="3" borderId="5" xfId="0" applyFont="1" applyFill="1" applyBorder="1" applyAlignment="1" applyProtection="1">
      <alignment horizontal="left" vertical="top" wrapText="1"/>
      <protection hidden="1"/>
    </xf>
    <xf numFmtId="0" fontId="5" fillId="3" borderId="8" xfId="0" applyFont="1" applyFill="1" applyBorder="1" applyAlignment="1" applyProtection="1">
      <alignment horizontal="left" vertical="top" wrapText="1"/>
      <protection hidden="1"/>
    </xf>
    <xf numFmtId="0" fontId="5" fillId="3" borderId="0" xfId="0" applyFont="1" applyFill="1" applyAlignment="1" applyProtection="1">
      <alignment horizontal="left" vertical="top" wrapText="1"/>
      <protection hidden="1"/>
    </xf>
    <xf numFmtId="0" fontId="5" fillId="3" borderId="4" xfId="0" applyFont="1" applyFill="1" applyBorder="1" applyAlignment="1" applyProtection="1">
      <alignment horizontal="left" vertical="top" wrapText="1"/>
      <protection hidden="1"/>
    </xf>
    <xf numFmtId="0" fontId="5" fillId="3" borderId="6" xfId="0" applyFont="1" applyFill="1" applyBorder="1" applyAlignment="1" applyProtection="1">
      <alignment horizontal="left" vertical="top" wrapText="1"/>
      <protection hidden="1"/>
    </xf>
    <xf numFmtId="0" fontId="5" fillId="3" borderId="9" xfId="0" applyFont="1" applyFill="1" applyBorder="1" applyAlignment="1" applyProtection="1">
      <alignment horizontal="left" vertical="top" wrapText="1"/>
      <protection hidden="1"/>
    </xf>
    <xf numFmtId="0" fontId="21" fillId="3" borderId="7" xfId="0" applyFont="1" applyFill="1" applyBorder="1" applyAlignment="1" applyProtection="1">
      <alignment horizontal="justify" vertical="top" wrapText="1"/>
      <protection hidden="1"/>
    </xf>
    <xf numFmtId="0" fontId="21" fillId="3" borderId="3" xfId="0" applyFont="1" applyFill="1" applyBorder="1" applyAlignment="1" applyProtection="1">
      <alignment horizontal="justify" vertical="top" wrapText="1"/>
      <protection hidden="1"/>
    </xf>
    <xf numFmtId="0" fontId="21" fillId="3" borderId="14" xfId="0" applyFont="1" applyFill="1" applyBorder="1" applyAlignment="1" applyProtection="1">
      <alignment horizontal="justify" vertical="top" wrapText="1"/>
      <protection hidden="1"/>
    </xf>
    <xf numFmtId="0" fontId="19" fillId="0" borderId="5" xfId="0" applyFont="1" applyBorder="1" applyAlignment="1" applyProtection="1">
      <alignment horizontal="justify" vertical="top" wrapText="1"/>
      <protection hidden="1"/>
    </xf>
    <xf numFmtId="0" fontId="19" fillId="0" borderId="0" xfId="0" applyFont="1" applyAlignment="1" applyProtection="1">
      <alignment horizontal="justify" vertical="top" wrapText="1"/>
      <protection hidden="1"/>
    </xf>
    <xf numFmtId="49" fontId="18" fillId="4" borderId="14" xfId="0" applyNumberFormat="1" applyFont="1" applyFill="1" applyBorder="1" applyAlignment="1" applyProtection="1">
      <alignment horizontal="left" vertical="top"/>
      <protection hidden="1"/>
    </xf>
    <xf numFmtId="0" fontId="7" fillId="4" borderId="0" xfId="0" applyFont="1" applyFill="1" applyAlignment="1" applyProtection="1">
      <alignment horizontal="justify" vertical="top" wrapText="1"/>
      <protection hidden="1"/>
    </xf>
    <xf numFmtId="0" fontId="7" fillId="4" borderId="4" xfId="0" applyFont="1" applyFill="1" applyBorder="1" applyAlignment="1" applyProtection="1">
      <alignment horizontal="justify" vertical="top" wrapText="1"/>
      <protection hidden="1"/>
    </xf>
    <xf numFmtId="0" fontId="7" fillId="4" borderId="6" xfId="0" applyFont="1" applyFill="1" applyBorder="1" applyAlignment="1" applyProtection="1">
      <alignment horizontal="justify" vertical="top" wrapText="1"/>
      <protection hidden="1"/>
    </xf>
    <xf numFmtId="0" fontId="7" fillId="4" borderId="9" xfId="0" applyFont="1" applyFill="1" applyBorder="1" applyAlignment="1" applyProtection="1">
      <alignment horizontal="justify" vertical="top" wrapText="1"/>
      <protection hidden="1"/>
    </xf>
    <xf numFmtId="49" fontId="19" fillId="4" borderId="14" xfId="0" applyNumberFormat="1" applyFont="1" applyFill="1" applyBorder="1" applyAlignment="1" applyProtection="1">
      <alignment horizontal="justify" vertical="top" wrapText="1"/>
      <protection hidden="1"/>
    </xf>
    <xf numFmtId="0" fontId="5" fillId="3" borderId="7" xfId="0" applyFont="1" applyFill="1" applyBorder="1" applyAlignment="1" applyProtection="1">
      <alignment horizontal="justify" vertical="top" wrapText="1"/>
      <protection hidden="1"/>
    </xf>
    <xf numFmtId="0" fontId="5" fillId="3" borderId="3" xfId="0" applyFont="1" applyFill="1" applyBorder="1" applyAlignment="1" applyProtection="1">
      <alignment horizontal="justify" vertical="top" wrapText="1"/>
      <protection hidden="1"/>
    </xf>
    <xf numFmtId="0" fontId="5" fillId="3" borderId="14" xfId="0" applyFont="1" applyFill="1" applyBorder="1" applyAlignment="1" applyProtection="1">
      <alignment horizontal="justify" vertical="top" wrapText="1"/>
      <protection hidden="1"/>
    </xf>
    <xf numFmtId="0" fontId="19" fillId="0" borderId="6" xfId="0" applyFont="1" applyBorder="1" applyAlignment="1" applyProtection="1">
      <alignment horizontal="justify" vertical="top" wrapText="1"/>
      <protection hidden="1"/>
    </xf>
    <xf numFmtId="0" fontId="19" fillId="4" borderId="0" xfId="0" applyFont="1" applyFill="1" applyBorder="1" applyAlignment="1" applyProtection="1">
      <alignment horizontal="left" vertical="top"/>
      <protection hidden="1"/>
    </xf>
    <xf numFmtId="2" fontId="21" fillId="2" borderId="5" xfId="0" applyNumberFormat="1" applyFont="1" applyFill="1" applyBorder="1" applyAlignment="1" applyProtection="1">
      <alignment horizontal="left" vertical="top" wrapText="1"/>
      <protection hidden="1"/>
    </xf>
    <xf numFmtId="2" fontId="21" fillId="2" borderId="8" xfId="0" applyNumberFormat="1" applyFont="1" applyFill="1" applyBorder="1" applyAlignment="1" applyProtection="1">
      <alignment horizontal="left" vertical="top" wrapText="1"/>
      <protection hidden="1"/>
    </xf>
    <xf numFmtId="2" fontId="21" fillId="2" borderId="6" xfId="0" applyNumberFormat="1" applyFont="1" applyFill="1" applyBorder="1" applyAlignment="1" applyProtection="1">
      <alignment horizontal="left" vertical="top" wrapText="1"/>
      <protection hidden="1"/>
    </xf>
    <xf numFmtId="2" fontId="21" fillId="2" borderId="9" xfId="0" applyNumberFormat="1" applyFont="1" applyFill="1" applyBorder="1" applyAlignment="1" applyProtection="1">
      <alignment horizontal="left" vertical="top" wrapText="1"/>
      <protection hidden="1"/>
    </xf>
    <xf numFmtId="49" fontId="18" fillId="2" borderId="7" xfId="0" applyNumberFormat="1" applyFont="1" applyFill="1" applyBorder="1" applyAlignment="1" applyProtection="1">
      <alignment horizontal="center" vertical="top"/>
      <protection hidden="1"/>
    </xf>
    <xf numFmtId="49" fontId="18" fillId="2" borderId="14" xfId="0" applyNumberFormat="1" applyFont="1" applyFill="1" applyBorder="1" applyAlignment="1" applyProtection="1">
      <alignment horizontal="center" vertical="top"/>
      <protection hidden="1"/>
    </xf>
    <xf numFmtId="0" fontId="21" fillId="2" borderId="0" xfId="0" applyFont="1" applyFill="1" applyAlignment="1" applyProtection="1">
      <alignment horizontal="justify" vertical="top" wrapText="1"/>
      <protection hidden="1"/>
    </xf>
    <xf numFmtId="49" fontId="18" fillId="4" borderId="55" xfId="0" applyNumberFormat="1" applyFont="1" applyFill="1" applyBorder="1" applyAlignment="1" applyProtection="1">
      <alignment horizontal="left" vertical="top"/>
      <protection hidden="1"/>
    </xf>
    <xf numFmtId="2" fontId="19" fillId="4" borderId="30" xfId="0" applyNumberFormat="1" applyFont="1" applyFill="1" applyBorder="1" applyAlignment="1" applyProtection="1">
      <alignment horizontal="justify" vertical="top" wrapText="1"/>
      <protection hidden="1"/>
    </xf>
    <xf numFmtId="0" fontId="19" fillId="4" borderId="30" xfId="0" applyFont="1" applyFill="1" applyBorder="1" applyAlignment="1" applyProtection="1">
      <alignment horizontal="justify" vertical="top" wrapText="1"/>
      <protection hidden="1"/>
    </xf>
    <xf numFmtId="0" fontId="19" fillId="4" borderId="56" xfId="0" applyFont="1" applyFill="1" applyBorder="1" applyAlignment="1" applyProtection="1">
      <alignment horizontal="justify" vertical="top" wrapText="1"/>
      <protection hidden="1"/>
    </xf>
    <xf numFmtId="49" fontId="19" fillId="4" borderId="7" xfId="0" applyNumberFormat="1" applyFont="1" applyFill="1" applyBorder="1" applyAlignment="1" applyProtection="1">
      <alignment horizontal="left" vertical="top"/>
      <protection hidden="1"/>
    </xf>
    <xf numFmtId="49" fontId="19" fillId="4" borderId="3" xfId="0" applyNumberFormat="1" applyFont="1" applyFill="1" applyBorder="1" applyAlignment="1" applyProtection="1">
      <alignment horizontal="left" vertical="top"/>
      <protection hidden="1"/>
    </xf>
    <xf numFmtId="49" fontId="19" fillId="4" borderId="7" xfId="0" applyNumberFormat="1" applyFont="1" applyFill="1" applyBorder="1" applyAlignment="1" applyProtection="1">
      <alignment horizontal="justify" vertical="top"/>
      <protection hidden="1"/>
    </xf>
    <xf numFmtId="49" fontId="19" fillId="4" borderId="3" xfId="0" applyNumberFormat="1" applyFont="1" applyFill="1" applyBorder="1" applyAlignment="1" applyProtection="1">
      <alignment horizontal="justify" vertical="top"/>
      <protection hidden="1"/>
    </xf>
    <xf numFmtId="49" fontId="19" fillId="4" borderId="7" xfId="0" applyNumberFormat="1" applyFont="1" applyFill="1" applyBorder="1" applyAlignment="1" applyProtection="1">
      <alignment horizontal="left" vertical="top" wrapText="1"/>
      <protection hidden="1"/>
    </xf>
    <xf numFmtId="49" fontId="19" fillId="4" borderId="14" xfId="0" applyNumberFormat="1" applyFont="1" applyFill="1" applyBorder="1" applyAlignment="1" applyProtection="1">
      <alignment horizontal="left" vertical="top" wrapText="1"/>
      <protection hidden="1"/>
    </xf>
    <xf numFmtId="0" fontId="5" fillId="5" borderId="12" xfId="0" applyFont="1" applyFill="1" applyBorder="1" applyAlignment="1" applyProtection="1">
      <alignment horizontal="left" vertical="center"/>
      <protection hidden="1"/>
    </xf>
    <xf numFmtId="0" fontId="5" fillId="5" borderId="13" xfId="0" applyFont="1" applyFill="1" applyBorder="1" applyAlignment="1" applyProtection="1">
      <alignment horizontal="left" vertical="center"/>
      <protection hidden="1"/>
    </xf>
    <xf numFmtId="0" fontId="5" fillId="5" borderId="2" xfId="0" applyFont="1" applyFill="1" applyBorder="1" applyAlignment="1" applyProtection="1">
      <alignment horizontal="left" vertical="center"/>
      <protection hidden="1"/>
    </xf>
    <xf numFmtId="49" fontId="19" fillId="4" borderId="3" xfId="0" applyNumberFormat="1" applyFont="1" applyFill="1" applyBorder="1" applyAlignment="1" applyProtection="1">
      <alignment horizontal="left" vertical="top" wrapText="1"/>
      <protection hidden="1"/>
    </xf>
    <xf numFmtId="0" fontId="21" fillId="3" borderId="5" xfId="0" applyFont="1" applyFill="1" applyBorder="1" applyAlignment="1" applyProtection="1">
      <alignment horizontal="left" vertical="top" wrapText="1"/>
      <protection hidden="1"/>
    </xf>
    <xf numFmtId="0" fontId="21" fillId="3" borderId="8" xfId="0" applyFont="1" applyFill="1" applyBorder="1" applyAlignment="1" applyProtection="1">
      <alignment horizontal="left" vertical="top" wrapText="1"/>
      <protection hidden="1"/>
    </xf>
    <xf numFmtId="0" fontId="21" fillId="3" borderId="6" xfId="0" applyFont="1" applyFill="1" applyBorder="1" applyAlignment="1" applyProtection="1">
      <alignment horizontal="left" vertical="top" wrapText="1"/>
      <protection hidden="1"/>
    </xf>
    <xf numFmtId="0" fontId="21" fillId="3" borderId="9" xfId="0" applyFont="1" applyFill="1" applyBorder="1" applyAlignment="1" applyProtection="1">
      <alignment horizontal="left" vertical="top" wrapText="1"/>
      <protection hidden="1"/>
    </xf>
    <xf numFmtId="0" fontId="2" fillId="5" borderId="7" xfId="0" applyFont="1" applyFill="1" applyBorder="1" applyAlignment="1" applyProtection="1">
      <alignment horizontal="left" vertical="center" wrapText="1"/>
      <protection hidden="1"/>
    </xf>
    <xf numFmtId="0" fontId="2" fillId="5" borderId="5" xfId="0" applyFont="1" applyFill="1" applyBorder="1" applyAlignment="1" applyProtection="1">
      <alignment horizontal="left" vertical="center" wrapText="1"/>
      <protection hidden="1"/>
    </xf>
    <xf numFmtId="0" fontId="2" fillId="5" borderId="8" xfId="0" applyFont="1" applyFill="1" applyBorder="1" applyAlignment="1" applyProtection="1">
      <alignment horizontal="left" vertical="center" wrapText="1"/>
      <protection hidden="1"/>
    </xf>
    <xf numFmtId="0" fontId="2" fillId="5" borderId="14" xfId="0" applyFont="1" applyFill="1" applyBorder="1" applyAlignment="1" applyProtection="1">
      <alignment horizontal="left" vertical="center" wrapText="1"/>
      <protection hidden="1"/>
    </xf>
    <xf numFmtId="0" fontId="2" fillId="5" borderId="6" xfId="0" applyFont="1" applyFill="1" applyBorder="1" applyAlignment="1" applyProtection="1">
      <alignment horizontal="left" vertical="center" wrapText="1"/>
      <protection hidden="1"/>
    </xf>
    <xf numFmtId="0" fontId="2" fillId="5" borderId="9" xfId="0" applyFont="1" applyFill="1" applyBorder="1" applyAlignment="1" applyProtection="1">
      <alignment horizontal="left" vertical="center" wrapText="1"/>
      <protection hidden="1"/>
    </xf>
    <xf numFmtId="0" fontId="19" fillId="0" borderId="5" xfId="0" applyFont="1" applyFill="1" applyBorder="1" applyAlignment="1" applyProtection="1">
      <alignment horizontal="justify" vertical="top" wrapText="1"/>
      <protection hidden="1"/>
    </xf>
    <xf numFmtId="0" fontId="19" fillId="0" borderId="0" xfId="0" applyFont="1" applyFill="1" applyAlignment="1" applyProtection="1">
      <alignment horizontal="justify" vertical="top" wrapText="1"/>
      <protection hidden="1"/>
    </xf>
    <xf numFmtId="0" fontId="19" fillId="0" borderId="6" xfId="0" applyFont="1" applyFill="1" applyBorder="1" applyAlignment="1" applyProtection="1">
      <alignment horizontal="justify" vertical="top" wrapText="1"/>
      <protection hidden="1"/>
    </xf>
    <xf numFmtId="0" fontId="32" fillId="4" borderId="7" xfId="0" applyFont="1" applyFill="1" applyBorder="1" applyAlignment="1" applyProtection="1">
      <alignment horizontal="left" wrapText="1"/>
      <protection hidden="1"/>
    </xf>
    <xf numFmtId="0" fontId="32" fillId="4" borderId="8" xfId="0" applyFont="1" applyFill="1" applyBorder="1" applyAlignment="1" applyProtection="1">
      <alignment horizontal="left" wrapText="1"/>
      <protection hidden="1"/>
    </xf>
    <xf numFmtId="0" fontId="32" fillId="4" borderId="14" xfId="0" applyFont="1" applyFill="1" applyBorder="1" applyAlignment="1" applyProtection="1">
      <alignment horizontal="left" wrapText="1"/>
      <protection hidden="1"/>
    </xf>
    <xf numFmtId="0" fontId="32" fillId="4" borderId="9" xfId="0" applyFont="1" applyFill="1" applyBorder="1" applyAlignment="1" applyProtection="1">
      <alignment horizontal="left" wrapText="1"/>
      <protection hidden="1"/>
    </xf>
    <xf numFmtId="2" fontId="19" fillId="4" borderId="5" xfId="0" applyNumberFormat="1" applyFont="1" applyFill="1" applyBorder="1" applyAlignment="1" applyProtection="1">
      <alignment horizontal="justify" vertical="top" wrapText="1"/>
      <protection hidden="1"/>
    </xf>
    <xf numFmtId="2" fontId="19" fillId="4" borderId="8" xfId="0" applyNumberFormat="1" applyFont="1" applyFill="1" applyBorder="1" applyAlignment="1" applyProtection="1">
      <alignment horizontal="justify" vertical="top" wrapText="1"/>
      <protection hidden="1"/>
    </xf>
    <xf numFmtId="2" fontId="95" fillId="4" borderId="6" xfId="0" applyNumberFormat="1" applyFont="1" applyFill="1" applyBorder="1" applyAlignment="1" applyProtection="1">
      <alignment horizontal="left" vertical="top" wrapText="1"/>
      <protection hidden="1"/>
    </xf>
    <xf numFmtId="2" fontId="95" fillId="4" borderId="9" xfId="0" applyNumberFormat="1" applyFont="1" applyFill="1" applyBorder="1" applyAlignment="1" applyProtection="1">
      <alignment horizontal="left" vertical="top" wrapText="1"/>
      <protection hidden="1"/>
    </xf>
    <xf numFmtId="0" fontId="2" fillId="4" borderId="0" xfId="0" applyFont="1" applyFill="1" applyAlignment="1" applyProtection="1">
      <alignment horizontal="left" vertical="top" wrapText="1"/>
    </xf>
    <xf numFmtId="0" fontId="19" fillId="4" borderId="22" xfId="0" applyFont="1" applyFill="1" applyBorder="1" applyAlignment="1" applyProtection="1">
      <alignment horizontal="justify" vertical="top" wrapText="1"/>
      <protection hidden="1"/>
    </xf>
    <xf numFmtId="0" fontId="19" fillId="4" borderId="15" xfId="0" applyFont="1" applyFill="1" applyBorder="1" applyAlignment="1" applyProtection="1">
      <alignment horizontal="justify" vertical="top" wrapText="1"/>
      <protection hidden="1"/>
    </xf>
    <xf numFmtId="0" fontId="19" fillId="4" borderId="34" xfId="0" applyFont="1" applyFill="1" applyBorder="1" applyAlignment="1" applyProtection="1">
      <alignment horizontal="justify" vertical="top" wrapText="1"/>
      <protection hidden="1"/>
    </xf>
    <xf numFmtId="49" fontId="7" fillId="4" borderId="7" xfId="0" applyNumberFormat="1" applyFont="1" applyFill="1" applyBorder="1" applyAlignment="1" applyProtection="1">
      <alignment horizontal="left" vertical="top"/>
      <protection hidden="1"/>
    </xf>
    <xf numFmtId="49" fontId="7" fillId="4" borderId="14" xfId="0" applyNumberFormat="1" applyFont="1" applyFill="1" applyBorder="1" applyAlignment="1" applyProtection="1">
      <alignment horizontal="left" vertical="top"/>
      <protection hidden="1"/>
    </xf>
    <xf numFmtId="49" fontId="7" fillId="4" borderId="3" xfId="0" applyNumberFormat="1" applyFont="1" applyFill="1" applyBorder="1" applyAlignment="1" applyProtection="1">
      <alignment horizontal="left" vertical="top"/>
      <protection hidden="1"/>
    </xf>
    <xf numFmtId="2" fontId="19" fillId="4" borderId="6" xfId="0" applyNumberFormat="1" applyFont="1" applyFill="1" applyBorder="1" applyAlignment="1" applyProtection="1">
      <alignment horizontal="justify" vertical="top" wrapText="1"/>
      <protection hidden="1"/>
    </xf>
    <xf numFmtId="2" fontId="19" fillId="4" borderId="9" xfId="0" applyNumberFormat="1" applyFont="1" applyFill="1" applyBorder="1" applyAlignment="1" applyProtection="1">
      <alignment horizontal="justify" vertical="top" wrapText="1"/>
      <protection hidden="1"/>
    </xf>
    <xf numFmtId="2" fontId="19" fillId="4" borderId="13" xfId="0" applyNumberFormat="1" applyFont="1" applyFill="1" applyBorder="1" applyAlignment="1" applyProtection="1">
      <alignment horizontal="justify" vertical="top" wrapText="1"/>
      <protection hidden="1"/>
    </xf>
    <xf numFmtId="2" fontId="19" fillId="4" borderId="2" xfId="0" applyNumberFormat="1" applyFont="1" applyFill="1" applyBorder="1" applyAlignment="1" applyProtection="1">
      <alignment horizontal="justify" vertical="top" wrapText="1"/>
      <protection hidden="1"/>
    </xf>
    <xf numFmtId="49" fontId="19" fillId="4" borderId="31" xfId="0" applyNumberFormat="1" applyFont="1" applyFill="1" applyBorder="1" applyAlignment="1" applyProtection="1">
      <alignment horizontal="justify" vertical="top"/>
      <protection hidden="1"/>
    </xf>
    <xf numFmtId="49" fontId="19" fillId="4" borderId="19" xfId="0" applyNumberFormat="1" applyFont="1" applyFill="1" applyBorder="1" applyAlignment="1" applyProtection="1">
      <alignment horizontal="justify" vertical="top"/>
      <protection hidden="1"/>
    </xf>
    <xf numFmtId="49" fontId="19" fillId="4" borderId="33" xfId="0" applyNumberFormat="1" applyFont="1" applyFill="1" applyBorder="1" applyAlignment="1" applyProtection="1">
      <alignment horizontal="justify" vertical="top"/>
      <protection hidden="1"/>
    </xf>
    <xf numFmtId="49" fontId="7" fillId="4" borderId="31" xfId="0" applyNumberFormat="1" applyFont="1" applyFill="1" applyBorder="1" applyAlignment="1" applyProtection="1">
      <alignment horizontal="justify" vertical="top"/>
      <protection hidden="1"/>
    </xf>
    <xf numFmtId="49" fontId="7" fillId="4" borderId="19" xfId="0" applyNumberFormat="1" applyFont="1" applyFill="1" applyBorder="1" applyAlignment="1" applyProtection="1">
      <alignment horizontal="justify" vertical="top"/>
      <protection hidden="1"/>
    </xf>
    <xf numFmtId="49" fontId="7" fillId="4" borderId="33" xfId="0" applyNumberFormat="1" applyFont="1" applyFill="1" applyBorder="1" applyAlignment="1" applyProtection="1">
      <alignment horizontal="justify" vertical="top"/>
      <protection hidden="1"/>
    </xf>
    <xf numFmtId="0" fontId="19" fillId="4" borderId="0" xfId="0" applyFont="1" applyFill="1" applyAlignment="1" applyProtection="1">
      <alignment horizontal="justify" vertical="top" wrapText="1"/>
    </xf>
    <xf numFmtId="0" fontId="19" fillId="4" borderId="4" xfId="0" applyFont="1" applyFill="1" applyBorder="1" applyAlignment="1" applyProtection="1">
      <alignment horizontal="justify" vertical="top" wrapText="1"/>
    </xf>
    <xf numFmtId="0" fontId="95" fillId="4" borderId="6" xfId="0" applyFont="1" applyFill="1" applyBorder="1" applyAlignment="1" applyProtection="1">
      <alignment horizontal="left" vertical="top" wrapText="1"/>
    </xf>
    <xf numFmtId="0" fontId="95" fillId="4" borderId="9" xfId="0" applyFont="1" applyFill="1" applyBorder="1" applyAlignment="1" applyProtection="1">
      <alignment horizontal="left" vertical="top" wrapText="1"/>
    </xf>
    <xf numFmtId="49" fontId="7" fillId="4" borderId="18" xfId="0" applyNumberFormat="1" applyFont="1" applyFill="1" applyBorder="1" applyAlignment="1" applyProtection="1">
      <alignment horizontal="justify" vertical="top"/>
      <protection hidden="1"/>
    </xf>
    <xf numFmtId="0" fontId="17" fillId="4" borderId="0" xfId="0" applyFont="1" applyFill="1" applyBorder="1" applyAlignment="1" applyProtection="1">
      <alignment horizontal="left" vertical="top" wrapText="1"/>
    </xf>
    <xf numFmtId="0" fontId="17" fillId="4" borderId="0" xfId="0" applyFont="1" applyFill="1" applyBorder="1" applyAlignment="1" applyProtection="1">
      <alignment horizontal="left" vertical="top"/>
    </xf>
    <xf numFmtId="0" fontId="17" fillId="4" borderId="4" xfId="0" applyFont="1" applyFill="1" applyBorder="1" applyAlignment="1" applyProtection="1">
      <alignment horizontal="left" vertical="top"/>
    </xf>
    <xf numFmtId="0" fontId="1" fillId="4" borderId="0" xfId="0" applyFont="1" applyFill="1" applyBorder="1" applyAlignment="1" applyProtection="1">
      <alignment horizontal="justify" vertical="top" wrapText="1"/>
    </xf>
    <xf numFmtId="0" fontId="1" fillId="4" borderId="4" xfId="0" applyFont="1" applyFill="1" applyBorder="1" applyAlignment="1" applyProtection="1">
      <alignment horizontal="justify" vertical="top" wrapText="1"/>
    </xf>
    <xf numFmtId="0" fontId="2" fillId="5" borderId="3" xfId="0" applyFont="1" applyFill="1" applyBorder="1" applyAlignment="1" applyProtection="1">
      <alignment horizontal="left" vertical="center" wrapText="1"/>
      <protection hidden="1"/>
    </xf>
    <xf numFmtId="0" fontId="2" fillId="5" borderId="0" xfId="0" applyFont="1" applyFill="1" applyAlignment="1" applyProtection="1">
      <alignment horizontal="left" vertical="center" wrapText="1"/>
      <protection hidden="1"/>
    </xf>
    <xf numFmtId="0" fontId="2" fillId="5" borderId="4" xfId="0" applyFont="1" applyFill="1" applyBorder="1" applyAlignment="1" applyProtection="1">
      <alignment horizontal="left" vertical="center" wrapText="1"/>
      <protection hidden="1"/>
    </xf>
    <xf numFmtId="0" fontId="8" fillId="4" borderId="7" xfId="0" applyFont="1" applyFill="1" applyBorder="1" applyAlignment="1" applyProtection="1">
      <alignment horizontal="left" wrapText="1"/>
      <protection hidden="1"/>
    </xf>
    <xf numFmtId="0" fontId="8" fillId="4" borderId="5" xfId="0" applyFont="1" applyFill="1" applyBorder="1" applyAlignment="1" applyProtection="1">
      <alignment horizontal="left" wrapText="1"/>
      <protection hidden="1"/>
    </xf>
    <xf numFmtId="0" fontId="8" fillId="4" borderId="8" xfId="0" applyFont="1" applyFill="1" applyBorder="1" applyAlignment="1" applyProtection="1">
      <alignment horizontal="left" wrapText="1"/>
      <protection hidden="1"/>
    </xf>
    <xf numFmtId="0" fontId="8" fillId="4" borderId="3" xfId="0" applyFont="1" applyFill="1" applyBorder="1" applyAlignment="1" applyProtection="1">
      <alignment horizontal="left" wrapText="1"/>
      <protection hidden="1"/>
    </xf>
    <xf numFmtId="0" fontId="8" fillId="4" borderId="0" xfId="0" applyFont="1" applyFill="1" applyAlignment="1" applyProtection="1">
      <alignment horizontal="left" wrapText="1"/>
      <protection hidden="1"/>
    </xf>
    <xf numFmtId="0" fontId="8" fillId="4" borderId="4" xfId="0" applyFont="1" applyFill="1" applyBorder="1" applyAlignment="1" applyProtection="1">
      <alignment horizontal="left" wrapText="1"/>
      <protection hidden="1"/>
    </xf>
    <xf numFmtId="0" fontId="8" fillId="4" borderId="14" xfId="0" applyFont="1" applyFill="1" applyBorder="1" applyAlignment="1" applyProtection="1">
      <alignment horizontal="left" wrapText="1"/>
      <protection hidden="1"/>
    </xf>
    <xf numFmtId="0" fontId="8" fillId="4" borderId="6" xfId="0" applyFont="1" applyFill="1" applyBorder="1" applyAlignment="1" applyProtection="1">
      <alignment horizontal="left" wrapText="1"/>
      <protection hidden="1"/>
    </xf>
    <xf numFmtId="0" fontId="8" fillId="4" borderId="9" xfId="0" applyFont="1" applyFill="1" applyBorder="1" applyAlignment="1" applyProtection="1">
      <alignment horizontal="left" wrapText="1"/>
      <protection hidden="1"/>
    </xf>
    <xf numFmtId="0" fontId="50" fillId="4" borderId="1" xfId="0" quotePrefix="1" applyFont="1" applyFill="1" applyBorder="1" applyAlignment="1" applyProtection="1">
      <alignment horizontal="left" vertical="top" wrapText="1"/>
    </xf>
    <xf numFmtId="0" fontId="23" fillId="4" borderId="1" xfId="0" applyFont="1" applyFill="1" applyBorder="1" applyAlignment="1" applyProtection="1">
      <alignment horizontal="left" vertical="top" wrapText="1"/>
    </xf>
    <xf numFmtId="0" fontId="50" fillId="4" borderId="1" xfId="0" applyFont="1" applyFill="1" applyBorder="1" applyAlignment="1" applyProtection="1">
      <alignment horizontal="left" vertical="top" wrapText="1"/>
    </xf>
    <xf numFmtId="2" fontId="19" fillId="4" borderId="22" xfId="0" applyNumberFormat="1" applyFont="1" applyFill="1" applyBorder="1" applyAlignment="1" applyProtection="1">
      <alignment horizontal="justify" vertical="top" wrapText="1"/>
      <protection hidden="1"/>
    </xf>
    <xf numFmtId="2" fontId="19" fillId="4" borderId="23" xfId="0" applyNumberFormat="1" applyFont="1" applyFill="1" applyBorder="1" applyAlignment="1" applyProtection="1">
      <alignment horizontal="justify" vertical="top" wrapText="1"/>
      <protection hidden="1"/>
    </xf>
    <xf numFmtId="2" fontId="19" fillId="4" borderId="16" xfId="0" applyNumberFormat="1" applyFont="1" applyFill="1" applyBorder="1" applyAlignment="1" applyProtection="1">
      <alignment horizontal="justify" vertical="top" wrapText="1"/>
      <protection hidden="1"/>
    </xf>
    <xf numFmtId="2" fontId="19" fillId="4" borderId="17" xfId="0" applyNumberFormat="1" applyFont="1" applyFill="1" applyBorder="1" applyAlignment="1" applyProtection="1">
      <alignment horizontal="justify" vertical="top" wrapText="1"/>
      <protection hidden="1"/>
    </xf>
    <xf numFmtId="2" fontId="19" fillId="4" borderId="34" xfId="0" applyNumberFormat="1" applyFont="1" applyFill="1" applyBorder="1" applyAlignment="1" applyProtection="1">
      <alignment horizontal="justify" vertical="top" wrapText="1"/>
      <protection hidden="1"/>
    </xf>
    <xf numFmtId="2" fontId="19" fillId="4" borderId="35" xfId="0" applyNumberFormat="1" applyFont="1" applyFill="1" applyBorder="1" applyAlignment="1" applyProtection="1">
      <alignment horizontal="justify" vertical="top" wrapText="1"/>
      <protection hidden="1"/>
    </xf>
    <xf numFmtId="2" fontId="6" fillId="4" borderId="5" xfId="0" applyNumberFormat="1" applyFont="1" applyFill="1" applyBorder="1" applyAlignment="1" applyProtection="1">
      <alignment horizontal="justify" vertical="top" wrapText="1"/>
      <protection hidden="1"/>
    </xf>
    <xf numFmtId="2" fontId="6" fillId="4" borderId="8" xfId="0" applyNumberFormat="1" applyFont="1" applyFill="1" applyBorder="1" applyAlignment="1" applyProtection="1">
      <alignment horizontal="justify" vertical="top" wrapText="1"/>
      <protection hidden="1"/>
    </xf>
    <xf numFmtId="2" fontId="6" fillId="4" borderId="0" xfId="0" applyNumberFormat="1" applyFont="1" applyFill="1" applyAlignment="1" applyProtection="1">
      <alignment horizontal="justify" vertical="top" wrapText="1"/>
      <protection hidden="1"/>
    </xf>
    <xf numFmtId="2" fontId="6" fillId="4" borderId="4" xfId="0" applyNumberFormat="1" applyFont="1" applyFill="1" applyBorder="1" applyAlignment="1" applyProtection="1">
      <alignment horizontal="justify" vertical="top" wrapText="1"/>
      <protection hidden="1"/>
    </xf>
    <xf numFmtId="0" fontId="19" fillId="4" borderId="9" xfId="0" applyFont="1" applyFill="1" applyBorder="1" applyAlignment="1" applyProtection="1">
      <alignment horizontal="justify" vertical="top" wrapText="1"/>
      <protection hidden="1"/>
    </xf>
    <xf numFmtId="0" fontId="103" fillId="0" borderId="0" xfId="0" applyFont="1" applyFill="1" applyBorder="1" applyAlignment="1" applyProtection="1">
      <alignment horizontal="left" vertical="top" wrapText="1"/>
      <protection hidden="1"/>
    </xf>
    <xf numFmtId="0" fontId="19" fillId="0" borderId="0" xfId="0" applyFont="1" applyFill="1" applyBorder="1" applyAlignment="1" applyProtection="1">
      <alignment horizontal="left" vertical="top" wrapText="1"/>
      <protection hidden="1"/>
    </xf>
    <xf numFmtId="0" fontId="1" fillId="4" borderId="30" xfId="0" applyFont="1" applyFill="1" applyBorder="1" applyAlignment="1" applyProtection="1">
      <alignment horizontal="left" wrapText="1"/>
      <protection locked="0"/>
    </xf>
    <xf numFmtId="0" fontId="1" fillId="4" borderId="29" xfId="0" applyFont="1" applyFill="1" applyBorder="1" applyAlignment="1" applyProtection="1">
      <alignment horizontal="left"/>
      <protection locked="0"/>
    </xf>
    <xf numFmtId="0" fontId="36" fillId="0" borderId="7" xfId="0" applyFont="1" applyBorder="1" applyAlignment="1" applyProtection="1">
      <alignment horizontal="center" wrapText="1"/>
      <protection hidden="1"/>
    </xf>
    <xf numFmtId="0" fontId="36" fillId="0" borderId="8" xfId="0" applyFont="1" applyBorder="1" applyAlignment="1" applyProtection="1">
      <alignment horizontal="center" wrapText="1"/>
      <protection hidden="1"/>
    </xf>
    <xf numFmtId="0" fontId="36" fillId="0" borderId="3" xfId="0" applyFont="1" applyBorder="1" applyAlignment="1" applyProtection="1">
      <alignment horizontal="center" wrapText="1"/>
      <protection hidden="1"/>
    </xf>
    <xf numFmtId="0" fontId="36" fillId="0" borderId="4" xfId="0" applyFont="1" applyBorder="1" applyAlignment="1" applyProtection="1">
      <alignment horizontal="center" wrapText="1"/>
      <protection hidden="1"/>
    </xf>
    <xf numFmtId="0" fontId="36" fillId="0" borderId="14" xfId="0" applyFont="1" applyBorder="1" applyAlignment="1" applyProtection="1">
      <alignment horizontal="center" wrapText="1"/>
      <protection hidden="1"/>
    </xf>
    <xf numFmtId="0" fontId="36" fillId="0" borderId="9" xfId="0" applyFont="1" applyBorder="1" applyAlignment="1" applyProtection="1">
      <alignment horizontal="center" wrapText="1"/>
      <protection hidden="1"/>
    </xf>
    <xf numFmtId="49" fontId="7" fillId="4" borderId="20" xfId="0" applyNumberFormat="1" applyFont="1" applyFill="1" applyBorder="1" applyAlignment="1" applyProtection="1">
      <alignment horizontal="justify" vertical="top"/>
      <protection hidden="1"/>
    </xf>
    <xf numFmtId="0" fontId="34" fillId="4" borderId="0" xfId="0" applyFont="1" applyFill="1" applyAlignment="1" applyProtection="1">
      <alignment horizontal="left" vertical="top"/>
    </xf>
    <xf numFmtId="0" fontId="19" fillId="4" borderId="0" xfId="0" applyFont="1" applyFill="1" applyBorder="1" applyAlignment="1" applyProtection="1">
      <alignment horizontal="justify" vertical="top"/>
      <protection hidden="1"/>
    </xf>
    <xf numFmtId="0" fontId="19" fillId="4" borderId="4" xfId="0" applyFont="1" applyFill="1" applyBorder="1" applyAlignment="1" applyProtection="1">
      <alignment horizontal="justify" vertical="top"/>
      <protection hidden="1"/>
    </xf>
    <xf numFmtId="0" fontId="19" fillId="4" borderId="0" xfId="0" applyFont="1" applyFill="1" applyAlignment="1" applyProtection="1">
      <alignment horizontal="left" vertical="top" wrapText="1"/>
      <protection hidden="1"/>
    </xf>
    <xf numFmtId="49" fontId="7" fillId="4" borderId="7" xfId="0" applyNumberFormat="1" applyFont="1" applyFill="1" applyBorder="1" applyAlignment="1" applyProtection="1">
      <alignment horizontal="justify" vertical="top" wrapText="1"/>
      <protection hidden="1"/>
    </xf>
    <xf numFmtId="49" fontId="7" fillId="4" borderId="3" xfId="0" applyNumberFormat="1" applyFont="1" applyFill="1" applyBorder="1" applyAlignment="1" applyProtection="1">
      <alignment horizontal="justify" vertical="top" wrapText="1"/>
      <protection hidden="1"/>
    </xf>
    <xf numFmtId="0" fontId="19" fillId="4" borderId="0" xfId="0" applyFont="1" applyFill="1" applyAlignment="1" applyProtection="1">
      <alignment horizontal="justify" vertical="top"/>
      <protection hidden="1"/>
    </xf>
    <xf numFmtId="0" fontId="19" fillId="4" borderId="4" xfId="0" applyFont="1" applyFill="1" applyBorder="1" applyAlignment="1" applyProtection="1">
      <alignment horizontal="left" vertical="top" wrapText="1"/>
      <protection hidden="1"/>
    </xf>
    <xf numFmtId="0" fontId="28" fillId="4" borderId="7" xfId="0" applyFont="1" applyFill="1" applyBorder="1" applyAlignment="1" applyProtection="1">
      <alignment horizontal="center" vertical="center" wrapText="1"/>
      <protection hidden="1"/>
    </xf>
    <xf numFmtId="0" fontId="28" fillId="4" borderId="8" xfId="0" applyFont="1" applyFill="1" applyBorder="1" applyAlignment="1" applyProtection="1">
      <alignment horizontal="center" vertical="center" wrapText="1"/>
      <protection hidden="1"/>
    </xf>
    <xf numFmtId="0" fontId="7" fillId="4" borderId="5" xfId="0" applyFont="1" applyFill="1" applyBorder="1" applyAlignment="1" applyProtection="1">
      <alignment horizontal="justify" vertical="top" wrapText="1"/>
      <protection hidden="1"/>
    </xf>
    <xf numFmtId="0" fontId="7" fillId="4" borderId="8" xfId="0" applyFont="1" applyFill="1" applyBorder="1" applyAlignment="1" applyProtection="1">
      <alignment horizontal="justify" vertical="top" wrapText="1"/>
      <protection hidden="1"/>
    </xf>
    <xf numFmtId="0" fontId="95" fillId="0" borderId="0" xfId="0" applyFont="1" applyAlignment="1" applyProtection="1">
      <alignment horizontal="left" vertical="top" wrapText="1"/>
      <protection hidden="1"/>
    </xf>
    <xf numFmtId="0" fontId="19" fillId="0" borderId="8" xfId="0" applyFont="1" applyBorder="1" applyAlignment="1" applyProtection="1">
      <alignment horizontal="justify" vertical="top" wrapText="1"/>
      <protection hidden="1"/>
    </xf>
    <xf numFmtId="0" fontId="19" fillId="0" borderId="4" xfId="0" applyFont="1" applyBorder="1" applyAlignment="1" applyProtection="1">
      <alignment horizontal="justify" vertical="top" wrapText="1"/>
      <protection hidden="1"/>
    </xf>
    <xf numFmtId="0" fontId="19" fillId="0" borderId="9" xfId="0" applyFont="1" applyBorder="1" applyAlignment="1" applyProtection="1">
      <alignment horizontal="justify" vertical="top" wrapText="1"/>
      <protection hidden="1"/>
    </xf>
    <xf numFmtId="0" fontId="19" fillId="4" borderId="5" xfId="0" applyFont="1" applyFill="1" applyBorder="1" applyAlignment="1" applyProtection="1">
      <alignment horizontal="left" vertical="top" wrapText="1"/>
      <protection hidden="1"/>
    </xf>
    <xf numFmtId="0" fontId="19" fillId="4" borderId="8" xfId="0" applyFont="1" applyFill="1" applyBorder="1" applyAlignment="1" applyProtection="1">
      <alignment horizontal="left" vertical="top" wrapText="1"/>
      <protection hidden="1"/>
    </xf>
    <xf numFmtId="0" fontId="21" fillId="3" borderId="0" xfId="0" applyFont="1" applyFill="1" applyBorder="1" applyAlignment="1" applyProtection="1">
      <alignment horizontal="left" vertical="top" wrapText="1"/>
      <protection hidden="1"/>
    </xf>
    <xf numFmtId="0" fontId="21" fillId="3" borderId="4" xfId="0" applyFont="1" applyFill="1" applyBorder="1" applyAlignment="1" applyProtection="1">
      <alignment horizontal="left" vertical="top" wrapText="1"/>
      <protection hidden="1"/>
    </xf>
    <xf numFmtId="0" fontId="5" fillId="5" borderId="7" xfId="0" applyFont="1" applyFill="1" applyBorder="1" applyAlignment="1" applyProtection="1">
      <alignment horizontal="left" vertical="center" wrapText="1"/>
      <protection hidden="1"/>
    </xf>
    <xf numFmtId="0" fontId="5" fillId="5" borderId="5" xfId="0" applyFont="1" applyFill="1" applyBorder="1" applyAlignment="1" applyProtection="1">
      <alignment horizontal="left" vertical="center" wrapText="1"/>
      <protection hidden="1"/>
    </xf>
    <xf numFmtId="0" fontId="5" fillId="5" borderId="8" xfId="0" applyFont="1" applyFill="1" applyBorder="1" applyAlignment="1" applyProtection="1">
      <alignment horizontal="left" vertical="center" wrapText="1"/>
      <protection hidden="1"/>
    </xf>
    <xf numFmtId="0" fontId="5" fillId="5" borderId="14" xfId="0" applyFont="1" applyFill="1" applyBorder="1" applyAlignment="1" applyProtection="1">
      <alignment horizontal="left" vertical="center" wrapText="1"/>
      <protection hidden="1"/>
    </xf>
    <xf numFmtId="0" fontId="5" fillId="5" borderId="6" xfId="0" applyFont="1" applyFill="1" applyBorder="1" applyAlignment="1" applyProtection="1">
      <alignment horizontal="left" vertical="center" wrapText="1"/>
      <protection hidden="1"/>
    </xf>
    <xf numFmtId="0" fontId="5" fillId="5" borderId="9" xfId="0" applyFont="1" applyFill="1" applyBorder="1" applyAlignment="1" applyProtection="1">
      <alignment horizontal="left" vertical="center" wrapText="1"/>
      <protection hidden="1"/>
    </xf>
    <xf numFmtId="2" fontId="19" fillId="4" borderId="0" xfId="0" applyNumberFormat="1" applyFont="1" applyFill="1" applyAlignment="1" applyProtection="1">
      <alignment horizontal="center" vertical="top" wrapText="1"/>
      <protection hidden="1"/>
    </xf>
    <xf numFmtId="0" fontId="19" fillId="4" borderId="5" xfId="0" applyFont="1" applyFill="1" applyBorder="1" applyAlignment="1" applyProtection="1">
      <alignment horizontal="justify" vertical="top"/>
      <protection hidden="1"/>
    </xf>
    <xf numFmtId="0" fontId="19" fillId="4" borderId="8" xfId="0" applyFont="1" applyFill="1" applyBorder="1" applyAlignment="1" applyProtection="1">
      <alignment horizontal="justify" vertical="top"/>
      <protection hidden="1"/>
    </xf>
    <xf numFmtId="0" fontId="19" fillId="4" borderId="16" xfId="0" applyFont="1" applyFill="1" applyBorder="1" applyAlignment="1" applyProtection="1">
      <alignment horizontal="justify" vertical="top" wrapText="1"/>
      <protection hidden="1"/>
    </xf>
    <xf numFmtId="0" fontId="19" fillId="4" borderId="21" xfId="0" applyFont="1" applyFill="1" applyBorder="1" applyAlignment="1" applyProtection="1">
      <alignment horizontal="justify" vertical="top" wrapText="1"/>
      <protection hidden="1"/>
    </xf>
    <xf numFmtId="0" fontId="25" fillId="4" borderId="0" xfId="0" applyFont="1" applyFill="1" applyAlignment="1" applyProtection="1">
      <alignment horizontal="justify" vertical="top" wrapText="1"/>
      <protection hidden="1"/>
    </xf>
    <xf numFmtId="0" fontId="25" fillId="4" borderId="4" xfId="0" applyFont="1" applyFill="1" applyBorder="1" applyAlignment="1" applyProtection="1">
      <alignment horizontal="justify" vertical="top" wrapText="1"/>
      <protection hidden="1"/>
    </xf>
    <xf numFmtId="49" fontId="19" fillId="4" borderId="14" xfId="0" applyNumberFormat="1" applyFont="1" applyFill="1" applyBorder="1" applyAlignment="1" applyProtection="1">
      <alignment horizontal="left" vertical="top"/>
      <protection hidden="1"/>
    </xf>
    <xf numFmtId="0" fontId="17" fillId="4" borderId="0" xfId="0" applyFont="1" applyFill="1" applyBorder="1" applyAlignment="1" applyProtection="1">
      <alignment horizontal="justify" vertical="top" wrapText="1"/>
    </xf>
    <xf numFmtId="0" fontId="17" fillId="4" borderId="0" xfId="0" applyFont="1" applyFill="1" applyBorder="1" applyAlignment="1" applyProtection="1">
      <alignment horizontal="justify" vertical="top"/>
    </xf>
    <xf numFmtId="0" fontId="17" fillId="4" borderId="4" xfId="0" applyFont="1" applyFill="1" applyBorder="1" applyAlignment="1" applyProtection="1">
      <alignment horizontal="justify" vertical="top"/>
    </xf>
    <xf numFmtId="0" fontId="76" fillId="4" borderId="0" xfId="0" applyFont="1" applyFill="1" applyBorder="1" applyAlignment="1" applyProtection="1">
      <alignment horizontal="justify" vertical="top" wrapText="1"/>
    </xf>
    <xf numFmtId="0" fontId="76" fillId="4" borderId="4" xfId="0" applyFont="1" applyFill="1" applyBorder="1" applyAlignment="1" applyProtection="1">
      <alignment horizontal="justify" vertical="top" wrapText="1"/>
    </xf>
    <xf numFmtId="0" fontId="7" fillId="4" borderId="7" xfId="0" applyFont="1" applyFill="1" applyBorder="1" applyAlignment="1" applyProtection="1">
      <alignment horizontal="center" vertical="top" wrapText="1"/>
      <protection hidden="1"/>
    </xf>
    <xf numFmtId="0" fontId="7" fillId="4" borderId="8" xfId="0" applyFont="1" applyFill="1" applyBorder="1" applyAlignment="1" applyProtection="1">
      <alignment horizontal="center" vertical="top" wrapText="1"/>
      <protection hidden="1"/>
    </xf>
    <xf numFmtId="0" fontId="7" fillId="4" borderId="3" xfId="0" applyFont="1" applyFill="1" applyBorder="1" applyAlignment="1" applyProtection="1">
      <alignment horizontal="center" vertical="top" wrapText="1"/>
      <protection hidden="1"/>
    </xf>
    <xf numFmtId="0" fontId="7" fillId="4" borderId="4" xfId="0" applyFont="1" applyFill="1" applyBorder="1" applyAlignment="1" applyProtection="1">
      <alignment horizontal="center" vertical="top" wrapText="1"/>
      <protection hidden="1"/>
    </xf>
    <xf numFmtId="0" fontId="7" fillId="4" borderId="14" xfId="0" applyFont="1" applyFill="1" applyBorder="1" applyAlignment="1" applyProtection="1">
      <alignment horizontal="center" vertical="top" wrapText="1"/>
      <protection hidden="1"/>
    </xf>
    <xf numFmtId="0" fontId="7" fillId="4" borderId="9" xfId="0" applyFont="1" applyFill="1" applyBorder="1" applyAlignment="1" applyProtection="1">
      <alignment horizontal="center" vertical="top" wrapText="1"/>
      <protection hidden="1"/>
    </xf>
    <xf numFmtId="0" fontId="19" fillId="0" borderId="0" xfId="0" applyFont="1" applyBorder="1" applyAlignment="1" applyProtection="1">
      <alignment horizontal="justify" vertical="top" wrapText="1"/>
      <protection hidden="1"/>
    </xf>
    <xf numFmtId="0" fontId="19" fillId="4" borderId="9" xfId="0" applyFont="1" applyFill="1" applyBorder="1" applyAlignment="1" applyProtection="1">
      <alignment horizontal="left" vertical="top" wrapText="1"/>
      <protection hidden="1"/>
    </xf>
    <xf numFmtId="0" fontId="17" fillId="4" borderId="4" xfId="0" applyFont="1" applyFill="1" applyBorder="1" applyAlignment="1" applyProtection="1">
      <alignment horizontal="left" vertical="top" wrapText="1"/>
    </xf>
    <xf numFmtId="2" fontId="19" fillId="4" borderId="0" xfId="0" applyNumberFormat="1" applyFont="1" applyFill="1" applyAlignment="1" applyProtection="1">
      <alignment horizontal="left" vertical="top" wrapText="1"/>
      <protection hidden="1"/>
    </xf>
    <xf numFmtId="0" fontId="19" fillId="4" borderId="6" xfId="0" applyFont="1" applyFill="1" applyBorder="1" applyAlignment="1" applyProtection="1">
      <alignment horizontal="justify" vertical="top" wrapText="1"/>
    </xf>
    <xf numFmtId="2" fontId="19" fillId="4" borderId="6" xfId="0" applyNumberFormat="1" applyFont="1" applyFill="1" applyBorder="1" applyAlignment="1" applyProtection="1">
      <alignment horizontal="left" vertical="top" wrapText="1"/>
      <protection hidden="1"/>
    </xf>
    <xf numFmtId="0" fontId="95" fillId="4" borderId="9" xfId="0" applyFont="1" applyFill="1" applyBorder="1" applyAlignment="1" applyProtection="1">
      <alignment horizontal="justify" vertical="top" wrapText="1"/>
      <protection hidden="1"/>
    </xf>
    <xf numFmtId="0" fontId="104" fillId="4" borderId="0" xfId="0" applyFont="1" applyFill="1" applyBorder="1" applyAlignment="1" applyProtection="1">
      <alignment horizontal="left" vertical="top" wrapText="1"/>
      <protection hidden="1"/>
    </xf>
    <xf numFmtId="0" fontId="18" fillId="4" borderId="0" xfId="0" applyFont="1" applyFill="1" applyBorder="1" applyAlignment="1" applyProtection="1">
      <alignment horizontal="left" vertical="top" wrapText="1"/>
      <protection hidden="1"/>
    </xf>
    <xf numFmtId="0" fontId="105" fillId="4" borderId="0" xfId="0" applyFont="1" applyFill="1" applyBorder="1" applyAlignment="1" applyProtection="1">
      <alignment horizontal="left" vertical="top" wrapText="1"/>
      <protection hidden="1"/>
    </xf>
    <xf numFmtId="0" fontId="104" fillId="4" borderId="0" xfId="0" applyFont="1" applyFill="1" applyAlignment="1" applyProtection="1">
      <alignment horizontal="left" vertical="top" wrapText="1"/>
      <protection locked="0" hidden="1"/>
    </xf>
    <xf numFmtId="0" fontId="18" fillId="4" borderId="0" xfId="0" applyFont="1" applyFill="1" applyAlignment="1" applyProtection="1">
      <alignment horizontal="left" vertical="top" wrapText="1"/>
      <protection locked="0" hidden="1"/>
    </xf>
    <xf numFmtId="0" fontId="77" fillId="0" borderId="49" xfId="0" applyFont="1" applyBorder="1" applyAlignment="1" applyProtection="1">
      <alignment horizontal="left" vertical="top" wrapText="1"/>
      <protection locked="0" hidden="1"/>
    </xf>
    <xf numFmtId="0" fontId="77" fillId="0" borderId="36" xfId="0" applyFont="1" applyBorder="1" applyAlignment="1" applyProtection="1">
      <alignment horizontal="left" vertical="top" wrapText="1"/>
      <protection locked="0" hidden="1"/>
    </xf>
    <xf numFmtId="0" fontId="77" fillId="0" borderId="50" xfId="0" applyFont="1" applyBorder="1" applyAlignment="1" applyProtection="1">
      <alignment horizontal="left" vertical="top" wrapText="1"/>
      <protection locked="0" hidden="1"/>
    </xf>
    <xf numFmtId="0" fontId="77" fillId="0" borderId="51" xfId="0" applyFont="1" applyBorder="1" applyAlignment="1" applyProtection="1">
      <alignment horizontal="left" vertical="top" wrapText="1"/>
      <protection locked="0" hidden="1"/>
    </xf>
    <xf numFmtId="0" fontId="77" fillId="0" borderId="0" xfId="0" applyFont="1" applyAlignment="1" applyProtection="1">
      <alignment horizontal="left" vertical="top" wrapText="1"/>
      <protection locked="0" hidden="1"/>
    </xf>
    <xf numFmtId="0" fontId="77" fillId="0" borderId="52" xfId="0" applyFont="1" applyBorder="1" applyAlignment="1" applyProtection="1">
      <alignment horizontal="left" vertical="top" wrapText="1"/>
      <protection locked="0" hidden="1"/>
    </xf>
    <xf numFmtId="0" fontId="77" fillId="0" borderId="53" xfId="0" applyFont="1" applyBorder="1" applyAlignment="1" applyProtection="1">
      <alignment horizontal="left" vertical="top" wrapText="1"/>
      <protection locked="0" hidden="1"/>
    </xf>
    <xf numFmtId="0" fontId="77" fillId="0" borderId="30" xfId="0" applyFont="1" applyBorder="1" applyAlignment="1" applyProtection="1">
      <alignment horizontal="left" vertical="top" wrapText="1"/>
      <protection locked="0" hidden="1"/>
    </xf>
    <xf numFmtId="0" fontId="77" fillId="0" borderId="54" xfId="0" applyFont="1" applyBorder="1" applyAlignment="1" applyProtection="1">
      <alignment horizontal="left" vertical="top" wrapText="1"/>
      <protection locked="0" hidden="1"/>
    </xf>
    <xf numFmtId="0" fontId="31" fillId="4" borderId="0" xfId="0" applyFont="1" applyFill="1" applyAlignment="1" applyProtection="1">
      <alignment horizontal="left" vertical="top" wrapText="1"/>
    </xf>
    <xf numFmtId="0" fontId="7" fillId="0" borderId="0" xfId="0" applyFont="1" applyAlignment="1" applyProtection="1">
      <alignment horizontal="left" vertical="top" wrapText="1"/>
    </xf>
    <xf numFmtId="0" fontId="7" fillId="0" borderId="30" xfId="0" applyFont="1" applyBorder="1" applyAlignment="1" applyProtection="1">
      <alignment horizontal="left" vertical="top" wrapText="1"/>
      <protection hidden="1"/>
    </xf>
    <xf numFmtId="0" fontId="79" fillId="0" borderId="0" xfId="0" applyFont="1" applyAlignment="1" applyProtection="1">
      <alignment horizontal="left" vertical="top" wrapText="1"/>
      <protection hidden="1"/>
    </xf>
    <xf numFmtId="0" fontId="19" fillId="0" borderId="0" xfId="0" applyFont="1" applyAlignment="1" applyProtection="1">
      <alignment horizontal="left" vertical="top" wrapText="1"/>
      <protection locked="0" hidden="1"/>
    </xf>
    <xf numFmtId="0" fontId="19" fillId="0" borderId="38" xfId="0" applyFont="1" applyBorder="1" applyAlignment="1" applyProtection="1">
      <alignment horizontal="left" vertical="top" wrapText="1"/>
      <protection locked="0" hidden="1"/>
    </xf>
    <xf numFmtId="0" fontId="19" fillId="0" borderId="39" xfId="0" applyFont="1" applyBorder="1" applyAlignment="1" applyProtection="1">
      <alignment horizontal="left" vertical="top" wrapText="1"/>
      <protection locked="0" hidden="1"/>
    </xf>
    <xf numFmtId="0" fontId="19" fillId="0" borderId="40" xfId="0" applyFont="1" applyBorder="1" applyAlignment="1" applyProtection="1">
      <alignment horizontal="left" vertical="top" wrapText="1"/>
      <protection locked="0" hidden="1"/>
    </xf>
    <xf numFmtId="0" fontId="19" fillId="0" borderId="46" xfId="0" applyFont="1" applyBorder="1" applyAlignment="1" applyProtection="1">
      <alignment horizontal="left" vertical="top" wrapText="1"/>
      <protection locked="0" hidden="1"/>
    </xf>
    <xf numFmtId="0" fontId="19" fillId="0" borderId="47" xfId="0" applyFont="1" applyBorder="1" applyAlignment="1" applyProtection="1">
      <alignment horizontal="left" vertical="top" wrapText="1"/>
      <protection locked="0" hidden="1"/>
    </xf>
    <xf numFmtId="0" fontId="19" fillId="0" borderId="48" xfId="0" applyFont="1" applyBorder="1" applyAlignment="1" applyProtection="1">
      <alignment horizontal="left" vertical="top" wrapText="1"/>
      <protection locked="0" hidden="1"/>
    </xf>
    <xf numFmtId="0" fontId="19" fillId="0" borderId="43" xfId="0" applyFont="1" applyBorder="1" applyAlignment="1" applyProtection="1">
      <alignment horizontal="left" vertical="top" wrapText="1"/>
      <protection locked="0" hidden="1"/>
    </xf>
    <xf numFmtId="0" fontId="19" fillId="0" borderId="44" xfId="0" applyFont="1" applyBorder="1" applyAlignment="1" applyProtection="1">
      <alignment horizontal="left" vertical="top" wrapText="1"/>
      <protection locked="0" hidden="1"/>
    </xf>
    <xf numFmtId="0" fontId="19" fillId="0" borderId="45" xfId="0" applyFont="1" applyBorder="1" applyAlignment="1" applyProtection="1">
      <alignment horizontal="left" vertical="top" wrapText="1"/>
      <protection locked="0" hidden="1"/>
    </xf>
    <xf numFmtId="0" fontId="77" fillId="0" borderId="38" xfId="0" applyFont="1" applyBorder="1" applyAlignment="1" applyProtection="1">
      <alignment horizontal="left" vertical="top" wrapText="1"/>
      <protection locked="0" hidden="1"/>
    </xf>
    <xf numFmtId="0" fontId="77" fillId="0" borderId="39" xfId="0" applyFont="1" applyBorder="1" applyAlignment="1" applyProtection="1">
      <alignment horizontal="left" vertical="top" wrapText="1"/>
      <protection locked="0" hidden="1"/>
    </xf>
    <xf numFmtId="0" fontId="77" fillId="0" borderId="40" xfId="0" applyFont="1" applyBorder="1" applyAlignment="1" applyProtection="1">
      <alignment horizontal="left" vertical="top" wrapText="1"/>
      <protection locked="0" hidden="1"/>
    </xf>
    <xf numFmtId="0" fontId="77" fillId="0" borderId="41" xfId="0" applyFont="1" applyBorder="1" applyAlignment="1" applyProtection="1">
      <alignment horizontal="left" vertical="top" wrapText="1"/>
      <protection locked="0" hidden="1"/>
    </xf>
    <xf numFmtId="0" fontId="77" fillId="0" borderId="26" xfId="0" applyFont="1" applyBorder="1" applyAlignment="1" applyProtection="1">
      <alignment horizontal="left" vertical="top" wrapText="1"/>
      <protection locked="0" hidden="1"/>
    </xf>
    <xf numFmtId="0" fontId="77" fillId="0" borderId="42" xfId="0" applyFont="1" applyBorder="1" applyAlignment="1" applyProtection="1">
      <alignment horizontal="left" vertical="top" wrapText="1"/>
      <protection locked="0" hidden="1"/>
    </xf>
    <xf numFmtId="0" fontId="77" fillId="0" borderId="43" xfId="0" applyFont="1" applyBorder="1" applyAlignment="1" applyProtection="1">
      <alignment horizontal="left" vertical="top" wrapText="1"/>
      <protection locked="0" hidden="1"/>
    </xf>
    <xf numFmtId="0" fontId="77" fillId="0" borderId="44" xfId="0" applyFont="1" applyBorder="1" applyAlignment="1" applyProtection="1">
      <alignment horizontal="left" vertical="top" wrapText="1"/>
      <protection locked="0" hidden="1"/>
    </xf>
    <xf numFmtId="0" fontId="77" fillId="0" borderId="45" xfId="0" applyFont="1" applyBorder="1" applyAlignment="1" applyProtection="1">
      <alignment horizontal="left" vertical="top" wrapText="1"/>
      <protection locked="0" hidden="1"/>
    </xf>
    <xf numFmtId="0" fontId="5" fillId="0" borderId="1" xfId="0" applyFont="1" applyFill="1" applyBorder="1" applyAlignment="1" applyProtection="1">
      <alignment horizontal="left" vertical="top" wrapText="1"/>
    </xf>
    <xf numFmtId="0" fontId="5" fillId="0" borderId="1" xfId="0" applyFont="1" applyFill="1" applyBorder="1" applyAlignment="1" applyProtection="1">
      <alignment horizontal="center" vertical="top" wrapText="1"/>
    </xf>
    <xf numFmtId="0" fontId="5" fillId="0" borderId="0" xfId="0" applyFont="1" applyFill="1" applyAlignment="1" applyProtection="1">
      <alignment vertical="top"/>
    </xf>
    <xf numFmtId="0" fontId="5" fillId="0" borderId="4" xfId="0" applyFont="1" applyFill="1" applyBorder="1" applyAlignment="1" applyProtection="1">
      <alignment vertical="top"/>
    </xf>
    <xf numFmtId="0" fontId="7" fillId="5" borderId="12" xfId="0" applyFont="1" applyFill="1" applyBorder="1" applyAlignment="1" applyProtection="1">
      <alignment vertical="top" wrapText="1"/>
      <protection locked="0"/>
    </xf>
    <xf numFmtId="0" fontId="7" fillId="5" borderId="13" xfId="0" applyFont="1" applyFill="1" applyBorder="1" applyAlignment="1" applyProtection="1">
      <alignment vertical="top" wrapText="1"/>
      <protection locked="0"/>
    </xf>
    <xf numFmtId="0" fontId="7" fillId="5" borderId="2" xfId="0" applyFont="1" applyFill="1" applyBorder="1" applyAlignment="1" applyProtection="1">
      <alignment vertical="top" wrapText="1"/>
      <protection locked="0"/>
    </xf>
    <xf numFmtId="0" fontId="5" fillId="0" borderId="0" xfId="0" applyFont="1" applyFill="1" applyAlignment="1" applyProtection="1">
      <alignment vertical="top" wrapText="1"/>
    </xf>
    <xf numFmtId="0" fontId="5" fillId="0" borderId="4" xfId="0" applyFont="1" applyFill="1" applyBorder="1" applyAlignment="1" applyProtection="1">
      <alignment vertical="top" wrapText="1"/>
    </xf>
    <xf numFmtId="0" fontId="7" fillId="5" borderId="12" xfId="0" applyFont="1" applyFill="1" applyBorder="1" applyAlignment="1" applyProtection="1">
      <alignment horizontal="left" vertical="top" wrapText="1"/>
      <protection locked="0"/>
    </xf>
    <xf numFmtId="0" fontId="7" fillId="5" borderId="13" xfId="0" applyFont="1" applyFill="1" applyBorder="1" applyAlignment="1" applyProtection="1">
      <alignment horizontal="left" vertical="top" wrapText="1"/>
      <protection locked="0"/>
    </xf>
    <xf numFmtId="0" fontId="7" fillId="5" borderId="2" xfId="0" applyFont="1" applyFill="1" applyBorder="1" applyAlignment="1" applyProtection="1">
      <alignment horizontal="left" vertical="top" wrapText="1"/>
      <protection locked="0"/>
    </xf>
    <xf numFmtId="0" fontId="83" fillId="0" borderId="0" xfId="0" applyFont="1" applyFill="1" applyAlignment="1" applyProtection="1">
      <alignment horizontal="left" vertical="top" wrapText="1"/>
    </xf>
    <xf numFmtId="0" fontId="83" fillId="0" borderId="0" xfId="0" quotePrefix="1" applyFont="1" applyFill="1" applyAlignment="1" applyProtection="1">
      <alignment horizontal="left" vertical="top" wrapText="1"/>
    </xf>
    <xf numFmtId="0" fontId="21" fillId="0" borderId="1" xfId="0" applyFont="1" applyFill="1" applyBorder="1" applyAlignment="1" applyProtection="1">
      <alignment horizontal="center" vertical="center"/>
      <protection hidden="1"/>
    </xf>
    <xf numFmtId="0" fontId="33" fillId="4" borderId="26" xfId="0" applyFont="1" applyFill="1" applyBorder="1" applyAlignment="1" applyProtection="1">
      <alignment horizontal="left" vertical="top" wrapText="1"/>
      <protection hidden="1"/>
    </xf>
    <xf numFmtId="0" fontId="40" fillId="4" borderId="26" xfId="0" applyFont="1" applyFill="1" applyBorder="1" applyAlignment="1" applyProtection="1">
      <alignment horizontal="left" vertical="top" wrapText="1"/>
      <protection hidden="1"/>
    </xf>
    <xf numFmtId="0" fontId="33" fillId="4" borderId="10" xfId="0" applyFont="1" applyFill="1" applyBorder="1" applyAlignment="1" applyProtection="1">
      <alignment horizontal="left" vertical="top"/>
      <protection hidden="1"/>
    </xf>
    <xf numFmtId="0" fontId="33" fillId="4" borderId="29" xfId="0" applyFont="1" applyFill="1" applyBorder="1" applyAlignment="1" applyProtection="1">
      <alignment horizontal="left" vertical="top"/>
      <protection hidden="1"/>
    </xf>
    <xf numFmtId="0" fontId="33" fillId="4" borderId="11" xfId="0" applyFont="1" applyFill="1" applyBorder="1" applyAlignment="1" applyProtection="1">
      <alignment horizontal="left" vertical="top"/>
      <protection hidden="1"/>
    </xf>
  </cellXfs>
  <cellStyles count="8">
    <cellStyle name="Comma 2" xfId="2" xr:uid="{00000000-0005-0000-0000-000000000000}"/>
    <cellStyle name="Comma 3" xfId="6" xr:uid="{00000000-0005-0000-0000-000001000000}"/>
    <cellStyle name="Currency 2" xfId="4" xr:uid="{00000000-0005-0000-0000-000002000000}"/>
    <cellStyle name="Hyperlink 2" xfId="7" xr:uid="{00000000-0005-0000-0000-000003000000}"/>
    <cellStyle name="Normal" xfId="0" builtinId="0"/>
    <cellStyle name="Normal 2" xfId="3" xr:uid="{00000000-0005-0000-0000-000005000000}"/>
    <cellStyle name="Percent" xfId="1" builtinId="5"/>
    <cellStyle name="Percent 2" xfId="5" xr:uid="{00000000-0005-0000-0000-000007000000}"/>
  </cellStyles>
  <dxfs count="4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theme="6"/>
        </patternFill>
      </fill>
    </dxf>
    <dxf>
      <font>
        <b/>
        <i val="0"/>
        <color theme="0"/>
      </font>
      <fill>
        <patternFill>
          <bgColor theme="5"/>
        </patternFill>
      </fill>
    </dxf>
    <dxf>
      <font>
        <b/>
        <i val="0"/>
        <strike val="0"/>
        <color theme="0"/>
      </font>
      <fill>
        <patternFill>
          <bgColor theme="6"/>
        </patternFill>
      </fill>
    </dxf>
    <dxf>
      <font>
        <b/>
        <i val="0"/>
        <color theme="0"/>
      </font>
      <fill>
        <patternFill>
          <bgColor theme="5"/>
        </patternFill>
      </fill>
    </dxf>
    <dxf>
      <font>
        <b/>
        <i val="0"/>
        <strike val="0"/>
        <color theme="0"/>
      </font>
      <fill>
        <patternFill>
          <bgColor theme="6"/>
        </patternFill>
      </fill>
    </dxf>
    <dxf>
      <font>
        <color theme="0"/>
      </font>
      <fill>
        <patternFill>
          <bgColor theme="5"/>
        </patternFill>
      </fill>
    </dxf>
    <dxf>
      <fill>
        <patternFill>
          <bgColor rgb="FFFFFF00"/>
        </patternFill>
      </fill>
    </dxf>
    <dxf>
      <fill>
        <patternFill>
          <bgColor rgb="FFFFFF00"/>
        </patternFill>
      </fill>
    </dxf>
    <dxf>
      <fill>
        <patternFill>
          <bgColor rgb="FFFFFF00"/>
        </patternFill>
      </fill>
    </dxf>
    <dxf>
      <font>
        <b/>
        <i val="0"/>
        <strike val="0"/>
        <color theme="0"/>
      </font>
      <fill>
        <patternFill>
          <bgColor theme="6"/>
        </patternFill>
      </fill>
    </dxf>
    <dxf>
      <font>
        <color theme="0"/>
      </font>
      <fill>
        <patternFill>
          <bgColor theme="5"/>
        </patternFill>
      </fill>
    </dxf>
    <dxf>
      <fill>
        <patternFill>
          <bgColor rgb="FFFFFF00"/>
        </patternFill>
      </fill>
    </dxf>
  </dxfs>
  <tableStyles count="0" defaultTableStyle="TableStyleMedium9" defaultPivotStyle="PivotStyleLight16"/>
  <colors>
    <mruColors>
      <color rgb="FFFFFFCC"/>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R$30" lockText="1" noThreeD="1"/>
</file>

<file path=xl/ctrlProps/ctrlProp10.xml><?xml version="1.0" encoding="utf-8"?>
<formControlPr xmlns="http://schemas.microsoft.com/office/spreadsheetml/2009/9/main" objectType="CheckBox" fmlaLink="$R$102" lockText="1" noThreeD="1"/>
</file>

<file path=xl/ctrlProps/ctrlProp100.xml><?xml version="1.0" encoding="utf-8"?>
<formControlPr xmlns="http://schemas.microsoft.com/office/spreadsheetml/2009/9/main" objectType="CheckBox" fmlaLink="$S$8" lockText="1" noThreeD="1"/>
</file>

<file path=xl/ctrlProps/ctrlProp101.xml><?xml version="1.0" encoding="utf-8"?>
<formControlPr xmlns="http://schemas.microsoft.com/office/spreadsheetml/2009/9/main" objectType="CheckBox" fmlaLink="$S$9" lockText="1" noThreeD="1"/>
</file>

<file path=xl/ctrlProps/ctrlProp102.xml><?xml version="1.0" encoding="utf-8"?>
<formControlPr xmlns="http://schemas.microsoft.com/office/spreadsheetml/2009/9/main" objectType="CheckBox" fmlaLink="$S$10" lockText="1" noThreeD="1"/>
</file>

<file path=xl/ctrlProps/ctrlProp103.xml><?xml version="1.0" encoding="utf-8"?>
<formControlPr xmlns="http://schemas.microsoft.com/office/spreadsheetml/2009/9/main" objectType="CheckBox" fmlaLink="$S$11" lockText="1" noThreeD="1"/>
</file>

<file path=xl/ctrlProps/ctrlProp11.xml><?xml version="1.0" encoding="utf-8"?>
<formControlPr xmlns="http://schemas.microsoft.com/office/spreadsheetml/2009/9/main" objectType="CheckBox" fmlaLink="$R$105" lockText="1" noThreeD="1"/>
</file>

<file path=xl/ctrlProps/ctrlProp12.xml><?xml version="1.0" encoding="utf-8"?>
<formControlPr xmlns="http://schemas.microsoft.com/office/spreadsheetml/2009/9/main" objectType="CheckBox" fmlaLink="$R$110" lockText="1" noThreeD="1"/>
</file>

<file path=xl/ctrlProps/ctrlProp13.xml><?xml version="1.0" encoding="utf-8"?>
<formControlPr xmlns="http://schemas.microsoft.com/office/spreadsheetml/2009/9/main" objectType="CheckBox" fmlaLink="$R$123" lockText="1" noThreeD="1"/>
</file>

<file path=xl/ctrlProps/ctrlProp14.xml><?xml version="1.0" encoding="utf-8"?>
<formControlPr xmlns="http://schemas.microsoft.com/office/spreadsheetml/2009/9/main" objectType="CheckBox" fmlaLink="$R$138" lockText="1" noThreeD="1"/>
</file>

<file path=xl/ctrlProps/ctrlProp15.xml><?xml version="1.0" encoding="utf-8"?>
<formControlPr xmlns="http://schemas.microsoft.com/office/spreadsheetml/2009/9/main" objectType="CheckBox" fmlaLink="$R$145" lockText="1" noThreeD="1"/>
</file>

<file path=xl/ctrlProps/ctrlProp16.xml><?xml version="1.0" encoding="utf-8"?>
<formControlPr xmlns="http://schemas.microsoft.com/office/spreadsheetml/2009/9/main" objectType="CheckBox" fmlaLink="$R$151" lockText="1" noThreeD="1"/>
</file>

<file path=xl/ctrlProps/ctrlProp17.xml><?xml version="1.0" encoding="utf-8"?>
<formControlPr xmlns="http://schemas.microsoft.com/office/spreadsheetml/2009/9/main" objectType="CheckBox" fmlaLink="$R$155" lockText="1" noThreeD="1"/>
</file>

<file path=xl/ctrlProps/ctrlProp18.xml><?xml version="1.0" encoding="utf-8"?>
<formControlPr xmlns="http://schemas.microsoft.com/office/spreadsheetml/2009/9/main" objectType="CheckBox" fmlaLink="$X$163" lockText="1" noThreeD="1"/>
</file>

<file path=xl/ctrlProps/ctrlProp19.xml><?xml version="1.0" encoding="utf-8"?>
<formControlPr xmlns="http://schemas.microsoft.com/office/spreadsheetml/2009/9/main" objectType="CheckBox" fmlaLink="$R$171" lockText="1" noThreeD="1"/>
</file>

<file path=xl/ctrlProps/ctrlProp2.xml><?xml version="1.0" encoding="utf-8"?>
<formControlPr xmlns="http://schemas.microsoft.com/office/spreadsheetml/2009/9/main" objectType="CheckBox" fmlaLink="$R$36" lockText="1" noThreeD="1"/>
</file>

<file path=xl/ctrlProps/ctrlProp20.xml><?xml version="1.0" encoding="utf-8"?>
<formControlPr xmlns="http://schemas.microsoft.com/office/spreadsheetml/2009/9/main" objectType="CheckBox" fmlaLink="$R$176" lockText="1" noThreeD="1"/>
</file>

<file path=xl/ctrlProps/ctrlProp21.xml><?xml version="1.0" encoding="utf-8"?>
<formControlPr xmlns="http://schemas.microsoft.com/office/spreadsheetml/2009/9/main" objectType="CheckBox" fmlaLink="$R$183" lockText="1" noThreeD="1"/>
</file>

<file path=xl/ctrlProps/ctrlProp22.xml><?xml version="1.0" encoding="utf-8"?>
<formControlPr xmlns="http://schemas.microsoft.com/office/spreadsheetml/2009/9/main" objectType="CheckBox" fmlaLink="$R$221" lockText="1" noThreeD="1"/>
</file>

<file path=xl/ctrlProps/ctrlProp23.xml><?xml version="1.0" encoding="utf-8"?>
<formControlPr xmlns="http://schemas.microsoft.com/office/spreadsheetml/2009/9/main" objectType="CheckBox" fmlaLink="$R$230" lockText="1" noThreeD="1"/>
</file>

<file path=xl/ctrlProps/ctrlProp24.xml><?xml version="1.0" encoding="utf-8"?>
<formControlPr xmlns="http://schemas.microsoft.com/office/spreadsheetml/2009/9/main" objectType="CheckBox" fmlaLink="$R$234" lockText="1" noThreeD="1"/>
</file>

<file path=xl/ctrlProps/ctrlProp25.xml><?xml version="1.0" encoding="utf-8"?>
<formControlPr xmlns="http://schemas.microsoft.com/office/spreadsheetml/2009/9/main" objectType="CheckBox" fmlaLink="$R$243"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X$251" lockText="1" noThreeD="1"/>
</file>

<file path=xl/ctrlProps/ctrlProp28.xml><?xml version="1.0" encoding="utf-8"?>
<formControlPr xmlns="http://schemas.microsoft.com/office/spreadsheetml/2009/9/main" objectType="CheckBox" fmlaLink="$R$259" lockText="1" noThreeD="1"/>
</file>

<file path=xl/ctrlProps/ctrlProp29.xml><?xml version="1.0" encoding="utf-8"?>
<formControlPr xmlns="http://schemas.microsoft.com/office/spreadsheetml/2009/9/main" objectType="CheckBox" fmlaLink="$R$264" lockText="1" noThreeD="1"/>
</file>

<file path=xl/ctrlProps/ctrlProp3.xml><?xml version="1.0" encoding="utf-8"?>
<formControlPr xmlns="http://schemas.microsoft.com/office/spreadsheetml/2009/9/main" objectType="CheckBox" fmlaLink="$R$58" lockText="1" noThreeD="1"/>
</file>

<file path=xl/ctrlProps/ctrlProp30.xml><?xml version="1.0" encoding="utf-8"?>
<formControlPr xmlns="http://schemas.microsoft.com/office/spreadsheetml/2009/9/main" objectType="CheckBox" fmlaLink="$R$273" lockText="1" noThreeD="1"/>
</file>

<file path=xl/ctrlProps/ctrlProp31.xml><?xml version="1.0" encoding="utf-8"?>
<formControlPr xmlns="http://schemas.microsoft.com/office/spreadsheetml/2009/9/main" objectType="CheckBox" fmlaLink="$R$294" lockText="1" noThreeD="1"/>
</file>

<file path=xl/ctrlProps/ctrlProp32.xml><?xml version="1.0" encoding="utf-8"?>
<formControlPr xmlns="http://schemas.microsoft.com/office/spreadsheetml/2009/9/main" objectType="CheckBox" fmlaLink="$R$336" lockText="1" noThreeD="1"/>
</file>

<file path=xl/ctrlProps/ctrlProp33.xml><?xml version="1.0" encoding="utf-8"?>
<formControlPr xmlns="http://schemas.microsoft.com/office/spreadsheetml/2009/9/main" objectType="CheckBox" fmlaLink="$R$346" lockText="1" noThreeD="1"/>
</file>

<file path=xl/ctrlProps/ctrlProp34.xml><?xml version="1.0" encoding="utf-8"?>
<formControlPr xmlns="http://schemas.microsoft.com/office/spreadsheetml/2009/9/main" objectType="CheckBox" fmlaLink="$R$356" lockText="1" noThreeD="1"/>
</file>

<file path=xl/ctrlProps/ctrlProp35.xml><?xml version="1.0" encoding="utf-8"?>
<formControlPr xmlns="http://schemas.microsoft.com/office/spreadsheetml/2009/9/main" objectType="CheckBox" fmlaLink="$R$361" lockText="1" noThreeD="1"/>
</file>

<file path=xl/ctrlProps/ctrlProp36.xml><?xml version="1.0" encoding="utf-8"?>
<formControlPr xmlns="http://schemas.microsoft.com/office/spreadsheetml/2009/9/main" objectType="CheckBox" fmlaLink="$R$387" lockText="1" noThreeD="1"/>
</file>

<file path=xl/ctrlProps/ctrlProp37.xml><?xml version="1.0" encoding="utf-8"?>
<formControlPr xmlns="http://schemas.microsoft.com/office/spreadsheetml/2009/9/main" objectType="CheckBox" fmlaLink="$R$396"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fmlaLink="$X$403" lockText="1" noThreeD="1"/>
</file>

<file path=xl/ctrlProps/ctrlProp4.xml><?xml version="1.0" encoding="utf-8"?>
<formControlPr xmlns="http://schemas.microsoft.com/office/spreadsheetml/2009/9/main" objectType="CheckBox" fmlaLink="$R$59" lockText="1" noThreeD="1"/>
</file>

<file path=xl/ctrlProps/ctrlProp40.xml><?xml version="1.0" encoding="utf-8"?>
<formControlPr xmlns="http://schemas.microsoft.com/office/spreadsheetml/2009/9/main" objectType="CheckBox" fmlaLink="$R$413" lockText="1" noThreeD="1"/>
</file>

<file path=xl/ctrlProps/ctrlProp41.xml><?xml version="1.0" encoding="utf-8"?>
<formControlPr xmlns="http://schemas.microsoft.com/office/spreadsheetml/2009/9/main" objectType="CheckBox" fmlaLink="$R$416" lockText="1" noThreeD="1"/>
</file>

<file path=xl/ctrlProps/ctrlProp42.xml><?xml version="1.0" encoding="utf-8"?>
<formControlPr xmlns="http://schemas.microsoft.com/office/spreadsheetml/2009/9/main" objectType="CheckBox" fmlaLink="$R$421" lockText="1" noThreeD="1"/>
</file>

<file path=xl/ctrlProps/ctrlProp43.xml><?xml version="1.0" encoding="utf-8"?>
<formControlPr xmlns="http://schemas.microsoft.com/office/spreadsheetml/2009/9/main" objectType="CheckBox" fmlaLink="$R$425" lockText="1" noThreeD="1"/>
</file>

<file path=xl/ctrlProps/ctrlProp44.xml><?xml version="1.0" encoding="utf-8"?>
<formControlPr xmlns="http://schemas.microsoft.com/office/spreadsheetml/2009/9/main" objectType="CheckBox" fmlaLink="$R$443"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fmlaLink="$R$486" lockText="1" noThreeD="1"/>
</file>

<file path=xl/ctrlProps/ctrlProp47.xml><?xml version="1.0" encoding="utf-8"?>
<formControlPr xmlns="http://schemas.microsoft.com/office/spreadsheetml/2009/9/main" objectType="CheckBox" fmlaLink="$R$492" lockText="1" noThreeD="1"/>
</file>

<file path=xl/ctrlProps/ctrlProp48.xml><?xml version="1.0" encoding="utf-8"?>
<formControlPr xmlns="http://schemas.microsoft.com/office/spreadsheetml/2009/9/main" objectType="CheckBox" fmlaLink="$R$501" lockText="1" noThreeD="1"/>
</file>

<file path=xl/ctrlProps/ctrlProp49.xml><?xml version="1.0" encoding="utf-8"?>
<formControlPr xmlns="http://schemas.microsoft.com/office/spreadsheetml/2009/9/main" objectType="CheckBox" fmlaLink="$R$512" lockText="1" noThreeD="1"/>
</file>

<file path=xl/ctrlProps/ctrlProp5.xml><?xml version="1.0" encoding="utf-8"?>
<formControlPr xmlns="http://schemas.microsoft.com/office/spreadsheetml/2009/9/main" objectType="CheckBox" fmlaLink="$R$60" lockText="1" noThreeD="1"/>
</file>

<file path=xl/ctrlProps/ctrlProp50.xml><?xml version="1.0" encoding="utf-8"?>
<formControlPr xmlns="http://schemas.microsoft.com/office/spreadsheetml/2009/9/main" objectType="CheckBox" fmlaLink="$R$508" lockText="1" noThreeD="1"/>
</file>

<file path=xl/ctrlProps/ctrlProp51.xml><?xml version="1.0" encoding="utf-8"?>
<formControlPr xmlns="http://schemas.microsoft.com/office/spreadsheetml/2009/9/main" objectType="CheckBox" fmlaLink="$R$510" lockText="1" noThreeD="1"/>
</file>

<file path=xl/ctrlProps/ctrlProp52.xml><?xml version="1.0" encoding="utf-8"?>
<formControlPr xmlns="http://schemas.microsoft.com/office/spreadsheetml/2009/9/main" objectType="CheckBox" fmlaLink="$R$517" lockText="1" noThreeD="1"/>
</file>

<file path=xl/ctrlProps/ctrlProp53.xml><?xml version="1.0" encoding="utf-8"?>
<formControlPr xmlns="http://schemas.microsoft.com/office/spreadsheetml/2009/9/main" objectType="CheckBox" fmlaLink="$R$504" lockText="1" noThreeD="1"/>
</file>

<file path=xl/ctrlProps/ctrlProp54.xml><?xml version="1.0" encoding="utf-8"?>
<formControlPr xmlns="http://schemas.microsoft.com/office/spreadsheetml/2009/9/main" objectType="CheckBox" fmlaLink="$R$542" lockText="1" noThreeD="1"/>
</file>

<file path=xl/ctrlProps/ctrlProp55.xml><?xml version="1.0" encoding="utf-8"?>
<formControlPr xmlns="http://schemas.microsoft.com/office/spreadsheetml/2009/9/main" objectType="CheckBox" fmlaLink="$R$552" lockText="1" noThreeD="1"/>
</file>

<file path=xl/ctrlProps/ctrlProp56.xml><?xml version="1.0" encoding="utf-8"?>
<formControlPr xmlns="http://schemas.microsoft.com/office/spreadsheetml/2009/9/main" objectType="CheckBox" fmlaLink="$R$554" lockText="1" noThreeD="1"/>
</file>

<file path=xl/ctrlProps/ctrlProp57.xml><?xml version="1.0" encoding="utf-8"?>
<formControlPr xmlns="http://schemas.microsoft.com/office/spreadsheetml/2009/9/main" objectType="CheckBox" fmlaLink="$R$558"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fmlaLink="$R$567" lockText="1" noThreeD="1"/>
</file>

<file path=xl/ctrlProps/ctrlProp6.xml><?xml version="1.0" encoding="utf-8"?>
<formControlPr xmlns="http://schemas.microsoft.com/office/spreadsheetml/2009/9/main" objectType="CheckBox" fmlaLink="$R$66" lockText="1" noThreeD="1"/>
</file>

<file path=xl/ctrlProps/ctrlProp60.xml><?xml version="1.0" encoding="utf-8"?>
<formControlPr xmlns="http://schemas.microsoft.com/office/spreadsheetml/2009/9/main" objectType="CheckBox" fmlaLink="$R$570" lockText="1" noThreeD="1"/>
</file>

<file path=xl/ctrlProps/ctrlProp61.xml><?xml version="1.0" encoding="utf-8"?>
<formControlPr xmlns="http://schemas.microsoft.com/office/spreadsheetml/2009/9/main" objectType="CheckBox" fmlaLink="$R$574" lockText="1" noThreeD="1"/>
</file>

<file path=xl/ctrlProps/ctrlProp62.xml><?xml version="1.0" encoding="utf-8"?>
<formControlPr xmlns="http://schemas.microsoft.com/office/spreadsheetml/2009/9/main" objectType="CheckBox" fmlaLink="$R$582" lockText="1" noThreeD="1"/>
</file>

<file path=xl/ctrlProps/ctrlProp63.xml><?xml version="1.0" encoding="utf-8"?>
<formControlPr xmlns="http://schemas.microsoft.com/office/spreadsheetml/2009/9/main" objectType="CheckBox" fmlaLink="$R$597" lockText="1" noThreeD="1"/>
</file>

<file path=xl/ctrlProps/ctrlProp64.xml><?xml version="1.0" encoding="utf-8"?>
<formControlPr xmlns="http://schemas.microsoft.com/office/spreadsheetml/2009/9/main" objectType="CheckBox" fmlaLink="$R$601" lockText="1" noThreeD="1"/>
</file>

<file path=xl/ctrlProps/ctrlProp65.xml><?xml version="1.0" encoding="utf-8"?>
<formControlPr xmlns="http://schemas.microsoft.com/office/spreadsheetml/2009/9/main" objectType="CheckBox" fmlaLink="$R$608" lockText="1" noThreeD="1"/>
</file>

<file path=xl/ctrlProps/ctrlProp66.xml><?xml version="1.0" encoding="utf-8"?>
<formControlPr xmlns="http://schemas.microsoft.com/office/spreadsheetml/2009/9/main" objectType="CheckBox" fmlaLink="$X$639" lockText="1" noThreeD="1"/>
</file>

<file path=xl/ctrlProps/ctrlProp67.xml><?xml version="1.0" encoding="utf-8"?>
<formControlPr xmlns="http://schemas.microsoft.com/office/spreadsheetml/2009/9/main" objectType="CheckBox" fmlaLink="$R$642" lockText="1" noThreeD="1"/>
</file>

<file path=xl/ctrlProps/ctrlProp68.xml><?xml version="1.0" encoding="utf-8"?>
<formControlPr xmlns="http://schemas.microsoft.com/office/spreadsheetml/2009/9/main" objectType="CheckBox" fmlaLink="$R$644" lockText="1" noThreeD="1"/>
</file>

<file path=xl/ctrlProps/ctrlProp69.xml><?xml version="1.0" encoding="utf-8"?>
<formControlPr xmlns="http://schemas.microsoft.com/office/spreadsheetml/2009/9/main" objectType="CheckBox" fmlaLink="$R$646" lockText="1" noThreeD="1"/>
</file>

<file path=xl/ctrlProps/ctrlProp7.xml><?xml version="1.0" encoding="utf-8"?>
<formControlPr xmlns="http://schemas.microsoft.com/office/spreadsheetml/2009/9/main" objectType="CheckBox" fmlaLink="$R$71" lockText="1" noThreeD="1"/>
</file>

<file path=xl/ctrlProps/ctrlProp70.xml><?xml version="1.0" encoding="utf-8"?>
<formControlPr xmlns="http://schemas.microsoft.com/office/spreadsheetml/2009/9/main" objectType="CheckBox" fmlaLink="$R$653" lockText="1" noThreeD="1"/>
</file>

<file path=xl/ctrlProps/ctrlProp71.xml><?xml version="1.0" encoding="utf-8"?>
<formControlPr xmlns="http://schemas.microsoft.com/office/spreadsheetml/2009/9/main" objectType="CheckBox" fmlaLink="$T$79" lockText="1" noThreeD="1"/>
</file>

<file path=xl/ctrlProps/ctrlProp72.xml><?xml version="1.0" encoding="utf-8"?>
<formControlPr xmlns="http://schemas.microsoft.com/office/spreadsheetml/2009/9/main" objectType="CheckBox" fmlaLink="$T$102" lockText="1" noThreeD="1"/>
</file>

<file path=xl/ctrlProps/ctrlProp73.xml><?xml version="1.0" encoding="utf-8"?>
<formControlPr xmlns="http://schemas.microsoft.com/office/spreadsheetml/2009/9/main" objectType="CheckBox" fmlaLink="$T$110" lockText="1" noThreeD="1"/>
</file>

<file path=xl/ctrlProps/ctrlProp74.xml><?xml version="1.0" encoding="utf-8"?>
<formControlPr xmlns="http://schemas.microsoft.com/office/spreadsheetml/2009/9/main" objectType="CheckBox" fmlaLink="$T$123"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R$78"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fmlaLink="$R$64" lockText="1" noThreeD="1"/>
</file>

<file path=xl/ctrlProps/ctrlProp82.xml><?xml version="1.0" encoding="utf-8"?>
<formControlPr xmlns="http://schemas.microsoft.com/office/spreadsheetml/2009/9/main" objectType="CheckBox" fmlaLink="$R$91" lockText="1" noThreeD="1"/>
</file>

<file path=xl/ctrlProps/ctrlProp83.xml><?xml version="1.0" encoding="utf-8"?>
<formControlPr xmlns="http://schemas.microsoft.com/office/spreadsheetml/2009/9/main" objectType="CheckBox" fmlaLink="$T$91" lockText="1" noThreeD="1"/>
</file>

<file path=xl/ctrlProps/ctrlProp84.xml><?xml version="1.0" encoding="utf-8"?>
<formControlPr xmlns="http://schemas.microsoft.com/office/spreadsheetml/2009/9/main" objectType="CheckBox" fmlaLink="$R$93" lockText="1" noThreeD="1"/>
</file>

<file path=xl/ctrlProps/ctrlProp85.xml><?xml version="1.0" encoding="utf-8"?>
<formControlPr xmlns="http://schemas.microsoft.com/office/spreadsheetml/2009/9/main" objectType="CheckBox" fmlaLink="$T$93" lockText="1" noThreeD="1"/>
</file>

<file path=xl/ctrlProps/ctrlProp86.xml><?xml version="1.0" encoding="utf-8"?>
<formControlPr xmlns="http://schemas.microsoft.com/office/spreadsheetml/2009/9/main" objectType="CheckBox" fmlaLink="$X$448" lockText="1" noThreeD="1"/>
</file>

<file path=xl/ctrlProps/ctrlProp87.xml><?xml version="1.0" encoding="utf-8"?>
<formControlPr xmlns="http://schemas.microsoft.com/office/spreadsheetml/2009/9/main" objectType="CheckBox" fmlaLink="$R$455" lockText="1" noThreeD="1"/>
</file>

<file path=xl/ctrlProps/ctrlProp88.xml><?xml version="1.0" encoding="utf-8"?>
<formControlPr xmlns="http://schemas.microsoft.com/office/spreadsheetml/2009/9/main" objectType="CheckBox" fmlaLink="$R$458" lockText="1" noThreeD="1"/>
</file>

<file path=xl/ctrlProps/ctrlProp89.xml><?xml version="1.0" encoding="utf-8"?>
<formControlPr xmlns="http://schemas.microsoft.com/office/spreadsheetml/2009/9/main" objectType="CheckBox" fmlaLink="$R$461" lockText="1" noThreeD="1"/>
</file>

<file path=xl/ctrlProps/ctrlProp9.xml><?xml version="1.0" encoding="utf-8"?>
<formControlPr xmlns="http://schemas.microsoft.com/office/spreadsheetml/2009/9/main" objectType="CheckBox" fmlaLink="$R$79" lockText="1" noThreeD="1"/>
</file>

<file path=xl/ctrlProps/ctrlProp90.xml><?xml version="1.0" encoding="utf-8"?>
<formControlPr xmlns="http://schemas.microsoft.com/office/spreadsheetml/2009/9/main" objectType="CheckBox" fmlaLink="$R$464" lockText="1" noThreeD="1"/>
</file>

<file path=xl/ctrlProps/ctrlProp91.xml><?xml version="1.0" encoding="utf-8"?>
<formControlPr xmlns="http://schemas.microsoft.com/office/spreadsheetml/2009/9/main" objectType="CheckBox" fmlaLink="$R$478"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fmlaLink="$R$521"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fmlaLink="$R$525" lockText="1" noThreeD="1"/>
</file>

<file path=xl/ctrlProps/ctrlProp99.xml><?xml version="1.0" encoding="utf-8"?>
<formControlPr xmlns="http://schemas.microsoft.com/office/spreadsheetml/2009/9/main" objectType="CheckBox" fmlaLink="$S$7"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10</xdr:col>
      <xdr:colOff>533263</xdr:colOff>
      <xdr:row>22</xdr:row>
      <xdr:rowOff>901</xdr:rowOff>
    </xdr:from>
    <xdr:ext cx="155122" cy="162065"/>
    <xdr:sp macro="" textlink="">
      <xdr:nvSpPr>
        <xdr:cNvPr id="5" name="Rectangle 4">
          <a:extLst>
            <a:ext uri="{FF2B5EF4-FFF2-40B4-BE49-F238E27FC236}">
              <a16:creationId xmlns:a16="http://schemas.microsoft.com/office/drawing/2014/main" id="{00000000-0008-0000-0000-000005000000}"/>
            </a:ext>
          </a:extLst>
        </xdr:cNvPr>
        <xdr:cNvSpPr/>
      </xdr:nvSpPr>
      <xdr:spPr>
        <a:xfrm>
          <a:off x="5540692" y="8818330"/>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twoCellAnchor editAs="oneCell">
    <xdr:from>
      <xdr:col>10</xdr:col>
      <xdr:colOff>45720</xdr:colOff>
      <xdr:row>29</xdr:row>
      <xdr:rowOff>22860</xdr:rowOff>
    </xdr:from>
    <xdr:to>
      <xdr:col>10</xdr:col>
      <xdr:colOff>342900</xdr:colOff>
      <xdr:row>30</xdr:row>
      <xdr:rowOff>38099</xdr:rowOff>
    </xdr:to>
    <xdr:sp macro="" textlink="">
      <xdr:nvSpPr>
        <xdr:cNvPr id="11315" name="Check Box 2.1" hidden="1">
          <a:extLst>
            <a:ext uri="{63B3BB69-23CF-44E3-9099-C40C66FF867C}">
              <a14:compatExt xmlns:a14="http://schemas.microsoft.com/office/drawing/2010/main" spid="_x0000_s11315"/>
            </a:ext>
            <a:ext uri="{FF2B5EF4-FFF2-40B4-BE49-F238E27FC236}">
              <a16:creationId xmlns:a16="http://schemas.microsoft.com/office/drawing/2014/main" id="{00000000-0008-0000-0000-000033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22860</xdr:colOff>
      <xdr:row>35</xdr:row>
      <xdr:rowOff>38100</xdr:rowOff>
    </xdr:from>
    <xdr:to>
      <xdr:col>10</xdr:col>
      <xdr:colOff>342900</xdr:colOff>
      <xdr:row>36</xdr:row>
      <xdr:rowOff>38101</xdr:rowOff>
    </xdr:to>
    <xdr:sp macro="" textlink="">
      <xdr:nvSpPr>
        <xdr:cNvPr id="11323" name="Check Box 3.2" hidden="1">
          <a:extLst>
            <a:ext uri="{63B3BB69-23CF-44E3-9099-C40C66FF867C}">
              <a14:compatExt xmlns:a14="http://schemas.microsoft.com/office/drawing/2010/main" spid="_x0000_s11323"/>
            </a:ext>
            <a:ext uri="{FF2B5EF4-FFF2-40B4-BE49-F238E27FC236}">
              <a16:creationId xmlns:a16="http://schemas.microsoft.com/office/drawing/2014/main" id="{00000000-0008-0000-0000-00003B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22860</xdr:colOff>
      <xdr:row>56</xdr:row>
      <xdr:rowOff>45720</xdr:rowOff>
    </xdr:from>
    <xdr:to>
      <xdr:col>10</xdr:col>
      <xdr:colOff>342900</xdr:colOff>
      <xdr:row>57</xdr:row>
      <xdr:rowOff>99063</xdr:rowOff>
    </xdr:to>
    <xdr:sp macro="" textlink="">
      <xdr:nvSpPr>
        <xdr:cNvPr id="11324" name="Check Box 3.3.1" hidden="1">
          <a:extLst>
            <a:ext uri="{63B3BB69-23CF-44E3-9099-C40C66FF867C}">
              <a14:compatExt xmlns:a14="http://schemas.microsoft.com/office/drawing/2010/main" spid="_x0000_s11324"/>
            </a:ext>
            <a:ext uri="{FF2B5EF4-FFF2-40B4-BE49-F238E27FC236}">
              <a16:creationId xmlns:a16="http://schemas.microsoft.com/office/drawing/2014/main" id="{00000000-0008-0000-0000-00003C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22860</xdr:colOff>
      <xdr:row>58</xdr:row>
      <xdr:rowOff>7620</xdr:rowOff>
    </xdr:from>
    <xdr:to>
      <xdr:col>10</xdr:col>
      <xdr:colOff>342900</xdr:colOff>
      <xdr:row>58</xdr:row>
      <xdr:rowOff>228600</xdr:rowOff>
    </xdr:to>
    <xdr:sp macro="" textlink="">
      <xdr:nvSpPr>
        <xdr:cNvPr id="11326" name="Check Box 3.3.3" hidden="1">
          <a:extLst>
            <a:ext uri="{63B3BB69-23CF-44E3-9099-C40C66FF867C}">
              <a14:compatExt xmlns:a14="http://schemas.microsoft.com/office/drawing/2010/main" spid="_x0000_s11326"/>
            </a:ext>
            <a:ext uri="{FF2B5EF4-FFF2-40B4-BE49-F238E27FC236}">
              <a16:creationId xmlns:a16="http://schemas.microsoft.com/office/drawing/2014/main" id="{00000000-0008-0000-0000-00003E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22860</xdr:colOff>
      <xdr:row>59</xdr:row>
      <xdr:rowOff>22860</xdr:rowOff>
    </xdr:from>
    <xdr:to>
      <xdr:col>10</xdr:col>
      <xdr:colOff>342900</xdr:colOff>
      <xdr:row>59</xdr:row>
      <xdr:rowOff>251460</xdr:rowOff>
    </xdr:to>
    <xdr:sp macro="" textlink="">
      <xdr:nvSpPr>
        <xdr:cNvPr id="11327" name="Check Box 3.3.4" hidden="1">
          <a:extLst>
            <a:ext uri="{63B3BB69-23CF-44E3-9099-C40C66FF867C}">
              <a14:compatExt xmlns:a14="http://schemas.microsoft.com/office/drawing/2010/main" spid="_x0000_s11327"/>
            </a:ext>
            <a:ext uri="{FF2B5EF4-FFF2-40B4-BE49-F238E27FC236}">
              <a16:creationId xmlns:a16="http://schemas.microsoft.com/office/drawing/2014/main" id="{00000000-0008-0000-0000-00003F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22860</xdr:colOff>
      <xdr:row>77</xdr:row>
      <xdr:rowOff>38100</xdr:rowOff>
    </xdr:from>
    <xdr:to>
      <xdr:col>10</xdr:col>
      <xdr:colOff>342900</xdr:colOff>
      <xdr:row>77</xdr:row>
      <xdr:rowOff>190500</xdr:rowOff>
    </xdr:to>
    <xdr:sp macro="" textlink="">
      <xdr:nvSpPr>
        <xdr:cNvPr id="11332" name="Check Box 3.6" hidden="1">
          <a:extLst>
            <a:ext uri="{63B3BB69-23CF-44E3-9099-C40C66FF867C}">
              <a14:compatExt xmlns:a14="http://schemas.microsoft.com/office/drawing/2010/main" spid="_x0000_s11332"/>
            </a:ext>
            <a:ext uri="{FF2B5EF4-FFF2-40B4-BE49-F238E27FC236}">
              <a16:creationId xmlns:a16="http://schemas.microsoft.com/office/drawing/2014/main" id="{00000000-0008-0000-0000-000044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22860</xdr:colOff>
      <xdr:row>78</xdr:row>
      <xdr:rowOff>137160</xdr:rowOff>
    </xdr:from>
    <xdr:to>
      <xdr:col>10</xdr:col>
      <xdr:colOff>342900</xdr:colOff>
      <xdr:row>79</xdr:row>
      <xdr:rowOff>106680</xdr:rowOff>
    </xdr:to>
    <xdr:sp macro="" textlink="">
      <xdr:nvSpPr>
        <xdr:cNvPr id="11334" name="Check Box 4.1" hidden="1">
          <a:extLst>
            <a:ext uri="{63B3BB69-23CF-44E3-9099-C40C66FF867C}">
              <a14:compatExt xmlns:a14="http://schemas.microsoft.com/office/drawing/2010/main" spid="_x0000_s11334"/>
            </a:ext>
            <a:ext uri="{FF2B5EF4-FFF2-40B4-BE49-F238E27FC236}">
              <a16:creationId xmlns:a16="http://schemas.microsoft.com/office/drawing/2014/main" id="{00000000-0008-0000-0000-000046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xdr:colOff>
      <xdr:row>70</xdr:row>
      <xdr:rowOff>22860</xdr:rowOff>
    </xdr:from>
    <xdr:to>
      <xdr:col>10</xdr:col>
      <xdr:colOff>342900</xdr:colOff>
      <xdr:row>71</xdr:row>
      <xdr:rowOff>1301</xdr:rowOff>
    </xdr:to>
    <xdr:sp macro="" textlink="">
      <xdr:nvSpPr>
        <xdr:cNvPr id="11442" name="Check Box 3.4" hidden="1">
          <a:extLst>
            <a:ext uri="{63B3BB69-23CF-44E3-9099-C40C66FF867C}">
              <a14:compatExt xmlns:a14="http://schemas.microsoft.com/office/drawing/2010/main" spid="_x0000_s11442"/>
            </a:ext>
            <a:ext uri="{FF2B5EF4-FFF2-40B4-BE49-F238E27FC236}">
              <a16:creationId xmlns:a16="http://schemas.microsoft.com/office/drawing/2014/main" id="{00000000-0008-0000-0000-0000B2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22860</xdr:colOff>
      <xdr:row>65</xdr:row>
      <xdr:rowOff>7620</xdr:rowOff>
    </xdr:from>
    <xdr:to>
      <xdr:col>32</xdr:col>
      <xdr:colOff>268179</xdr:colOff>
      <xdr:row>66</xdr:row>
      <xdr:rowOff>7617</xdr:rowOff>
    </xdr:to>
    <xdr:sp macro="" textlink="">
      <xdr:nvSpPr>
        <xdr:cNvPr id="11928" name="Check Box 664" hidden="1">
          <a:extLst>
            <a:ext uri="{63B3BB69-23CF-44E3-9099-C40C66FF867C}">
              <a14:compatExt xmlns:a14="http://schemas.microsoft.com/office/drawing/2010/main" spid="_x0000_s11928"/>
            </a:ext>
            <a:ext uri="{FF2B5EF4-FFF2-40B4-BE49-F238E27FC236}">
              <a16:creationId xmlns:a16="http://schemas.microsoft.com/office/drawing/2014/main" id="{00000000-0008-0000-0000-0000982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9</xdr:col>
      <xdr:colOff>498189</xdr:colOff>
      <xdr:row>44</xdr:row>
      <xdr:rowOff>9525</xdr:rowOff>
    </xdr:from>
    <xdr:ext cx="155122" cy="162065"/>
    <xdr:sp macro="" textlink="">
      <xdr:nvSpPr>
        <xdr:cNvPr id="87" name="Rectangle 86">
          <a:extLst>
            <a:ext uri="{FF2B5EF4-FFF2-40B4-BE49-F238E27FC236}">
              <a16:creationId xmlns:a16="http://schemas.microsoft.com/office/drawing/2014/main" id="{00000000-0008-0000-0000-000057000000}"/>
            </a:ext>
          </a:extLst>
        </xdr:cNvPr>
        <xdr:cNvSpPr/>
      </xdr:nvSpPr>
      <xdr:spPr>
        <a:xfrm>
          <a:off x="4491362" y="6742967"/>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9</xdr:col>
      <xdr:colOff>495203</xdr:colOff>
      <xdr:row>70</xdr:row>
      <xdr:rowOff>5798</xdr:rowOff>
    </xdr:from>
    <xdr:ext cx="155122" cy="162065"/>
    <xdr:sp macro="" textlink="">
      <xdr:nvSpPr>
        <xdr:cNvPr id="88" name="Rectangle 87">
          <a:extLst>
            <a:ext uri="{FF2B5EF4-FFF2-40B4-BE49-F238E27FC236}">
              <a16:creationId xmlns:a16="http://schemas.microsoft.com/office/drawing/2014/main" id="{00000000-0008-0000-0000-000058000000}"/>
            </a:ext>
          </a:extLst>
        </xdr:cNvPr>
        <xdr:cNvSpPr/>
      </xdr:nvSpPr>
      <xdr:spPr>
        <a:xfrm>
          <a:off x="4488376" y="15553529"/>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marL="0" indent="0"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ea typeface="+mn-ea"/>
              <a:cs typeface="+mn-cs"/>
            </a:rPr>
            <a:t>i</a:t>
          </a:r>
        </a:p>
      </xdr:txBody>
    </xdr:sp>
    <xdr:clientData/>
  </xdr:oneCellAnchor>
  <xdr:oneCellAnchor>
    <xdr:from>
      <xdr:col>9</xdr:col>
      <xdr:colOff>497361</xdr:colOff>
      <xdr:row>77</xdr:row>
      <xdr:rowOff>8282</xdr:rowOff>
    </xdr:from>
    <xdr:ext cx="155122" cy="162065"/>
    <xdr:sp macro="" textlink="">
      <xdr:nvSpPr>
        <xdr:cNvPr id="89" name="Rectangle 88">
          <a:extLst>
            <a:ext uri="{FF2B5EF4-FFF2-40B4-BE49-F238E27FC236}">
              <a16:creationId xmlns:a16="http://schemas.microsoft.com/office/drawing/2014/main" id="{00000000-0008-0000-0000-000059000000}"/>
            </a:ext>
          </a:extLst>
        </xdr:cNvPr>
        <xdr:cNvSpPr/>
      </xdr:nvSpPr>
      <xdr:spPr>
        <a:xfrm>
          <a:off x="4490534" y="17504974"/>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marL="0" indent="0"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ea typeface="+mn-ea"/>
              <a:cs typeface="+mn-cs"/>
            </a:rPr>
            <a:t>i</a:t>
          </a:r>
        </a:p>
      </xdr:txBody>
    </xdr:sp>
    <xdr:clientData/>
  </xdr:oneCellAnchor>
  <xdr:twoCellAnchor editAs="oneCell">
    <xdr:from>
      <xdr:col>10</xdr:col>
      <xdr:colOff>22860</xdr:colOff>
      <xdr:row>79</xdr:row>
      <xdr:rowOff>175260</xdr:rowOff>
    </xdr:from>
    <xdr:to>
      <xdr:col>10</xdr:col>
      <xdr:colOff>504172</xdr:colOff>
      <xdr:row>79</xdr:row>
      <xdr:rowOff>356509</xdr:rowOff>
    </xdr:to>
    <xdr:sp macro="" textlink="">
      <xdr:nvSpPr>
        <xdr:cNvPr id="11941" name="Check Box 677" hidden="1">
          <a:extLst>
            <a:ext uri="{63B3BB69-23CF-44E3-9099-C40C66FF867C}">
              <a14:compatExt xmlns:a14="http://schemas.microsoft.com/office/drawing/2010/main" spid="_x0000_s11941"/>
            </a:ext>
            <a:ext uri="{FF2B5EF4-FFF2-40B4-BE49-F238E27FC236}">
              <a16:creationId xmlns:a16="http://schemas.microsoft.com/office/drawing/2014/main" id="{00000000-0008-0000-0000-0000A52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SG" sz="1100" b="0" i="0" u="none" strike="noStrike" baseline="0">
              <a:solidFill>
                <a:srgbClr val="000000"/>
              </a:solidFill>
              <a:latin typeface="Calibri"/>
              <a:cs typeface="Calibri"/>
            </a:rPr>
            <a:t>N.A.</a:t>
          </a:r>
        </a:p>
      </xdr:txBody>
    </xdr:sp>
    <xdr:clientData/>
  </xdr:twoCellAnchor>
  <xdr:twoCellAnchor editAs="oneCell">
    <xdr:from>
      <xdr:col>10</xdr:col>
      <xdr:colOff>0</xdr:colOff>
      <xdr:row>249</xdr:row>
      <xdr:rowOff>190500</xdr:rowOff>
    </xdr:from>
    <xdr:to>
      <xdr:col>10</xdr:col>
      <xdr:colOff>274320</xdr:colOff>
      <xdr:row>250</xdr:row>
      <xdr:rowOff>182876</xdr:rowOff>
    </xdr:to>
    <xdr:sp macro="" textlink="">
      <xdr:nvSpPr>
        <xdr:cNvPr id="11944" name="Check Box 680" hidden="1">
          <a:extLst>
            <a:ext uri="{63B3BB69-23CF-44E3-9099-C40C66FF867C}">
              <a14:compatExt xmlns:a14="http://schemas.microsoft.com/office/drawing/2010/main" spid="_x0000_s11944"/>
            </a:ext>
            <a:ext uri="{FF2B5EF4-FFF2-40B4-BE49-F238E27FC236}">
              <a16:creationId xmlns:a16="http://schemas.microsoft.com/office/drawing/2014/main" id="{00000000-0008-0000-0000-0000A82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401</xdr:row>
      <xdr:rowOff>190500</xdr:rowOff>
    </xdr:from>
    <xdr:to>
      <xdr:col>10</xdr:col>
      <xdr:colOff>274320</xdr:colOff>
      <xdr:row>402</xdr:row>
      <xdr:rowOff>133182</xdr:rowOff>
    </xdr:to>
    <xdr:sp macro="" textlink="">
      <xdr:nvSpPr>
        <xdr:cNvPr id="11945" name="Check Box 681" hidden="1">
          <a:extLst>
            <a:ext uri="{63B3BB69-23CF-44E3-9099-C40C66FF867C}">
              <a14:compatExt xmlns:a14="http://schemas.microsoft.com/office/drawing/2010/main" spid="_x0000_s11945"/>
            </a:ext>
            <a:ext uri="{FF2B5EF4-FFF2-40B4-BE49-F238E27FC236}">
              <a16:creationId xmlns:a16="http://schemas.microsoft.com/office/drawing/2014/main" id="{00000000-0008-0000-0000-0000A92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9</xdr:col>
      <xdr:colOff>492920</xdr:colOff>
      <xdr:row>379</xdr:row>
      <xdr:rowOff>0</xdr:rowOff>
    </xdr:from>
    <xdr:ext cx="155122" cy="162065"/>
    <xdr:sp macro="" textlink="">
      <xdr:nvSpPr>
        <xdr:cNvPr id="95" name="Rectangle 94">
          <a:extLst>
            <a:ext uri="{FF2B5EF4-FFF2-40B4-BE49-F238E27FC236}">
              <a16:creationId xmlns:a16="http://schemas.microsoft.com/office/drawing/2014/main" id="{00000000-0008-0000-0000-00005F000000}"/>
            </a:ext>
          </a:extLst>
        </xdr:cNvPr>
        <xdr:cNvSpPr/>
      </xdr:nvSpPr>
      <xdr:spPr>
        <a:xfrm>
          <a:off x="4483895" y="76438125"/>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10</xdr:col>
      <xdr:colOff>531388</xdr:colOff>
      <xdr:row>408</xdr:row>
      <xdr:rowOff>9525</xdr:rowOff>
    </xdr:from>
    <xdr:ext cx="155122" cy="162065"/>
    <xdr:sp macro="" textlink="">
      <xdr:nvSpPr>
        <xdr:cNvPr id="96" name="Rectangle 95">
          <a:extLst>
            <a:ext uri="{FF2B5EF4-FFF2-40B4-BE49-F238E27FC236}">
              <a16:creationId xmlns:a16="http://schemas.microsoft.com/office/drawing/2014/main" id="{00000000-0008-0000-0000-000060000000}"/>
            </a:ext>
          </a:extLst>
        </xdr:cNvPr>
        <xdr:cNvSpPr/>
      </xdr:nvSpPr>
      <xdr:spPr>
        <a:xfrm>
          <a:off x="5551063" y="93964125"/>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twoCellAnchor editAs="oneCell">
    <xdr:from>
      <xdr:col>10</xdr:col>
      <xdr:colOff>30480</xdr:colOff>
      <xdr:row>258</xdr:row>
      <xdr:rowOff>7620</xdr:rowOff>
    </xdr:from>
    <xdr:to>
      <xdr:col>10</xdr:col>
      <xdr:colOff>297180</xdr:colOff>
      <xdr:row>259</xdr:row>
      <xdr:rowOff>68578</xdr:rowOff>
    </xdr:to>
    <xdr:sp macro="" textlink="">
      <xdr:nvSpPr>
        <xdr:cNvPr id="11946" name="Check Box 682" hidden="1">
          <a:extLst>
            <a:ext uri="{63B3BB69-23CF-44E3-9099-C40C66FF867C}">
              <a14:compatExt xmlns:a14="http://schemas.microsoft.com/office/drawing/2010/main" spid="_x0000_s11946"/>
            </a:ext>
            <a:ext uri="{FF2B5EF4-FFF2-40B4-BE49-F238E27FC236}">
              <a16:creationId xmlns:a16="http://schemas.microsoft.com/office/drawing/2014/main" id="{00000000-0008-0000-0000-0000AA2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30480</xdr:colOff>
      <xdr:row>263</xdr:row>
      <xdr:rowOff>7620</xdr:rowOff>
    </xdr:from>
    <xdr:to>
      <xdr:col>10</xdr:col>
      <xdr:colOff>297180</xdr:colOff>
      <xdr:row>264</xdr:row>
      <xdr:rowOff>68575</xdr:rowOff>
    </xdr:to>
    <xdr:sp macro="" textlink="">
      <xdr:nvSpPr>
        <xdr:cNvPr id="11947" name="Check Box 683" hidden="1">
          <a:extLst>
            <a:ext uri="{63B3BB69-23CF-44E3-9099-C40C66FF867C}">
              <a14:compatExt xmlns:a14="http://schemas.microsoft.com/office/drawing/2010/main" spid="_x0000_s11947"/>
            </a:ext>
            <a:ext uri="{FF2B5EF4-FFF2-40B4-BE49-F238E27FC236}">
              <a16:creationId xmlns:a16="http://schemas.microsoft.com/office/drawing/2014/main" id="{00000000-0008-0000-0000-0000AB2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30480</xdr:colOff>
      <xdr:row>272</xdr:row>
      <xdr:rowOff>7620</xdr:rowOff>
    </xdr:from>
    <xdr:to>
      <xdr:col>10</xdr:col>
      <xdr:colOff>297180</xdr:colOff>
      <xdr:row>273</xdr:row>
      <xdr:rowOff>68581</xdr:rowOff>
    </xdr:to>
    <xdr:sp macro="" textlink="">
      <xdr:nvSpPr>
        <xdr:cNvPr id="11948" name="Check Box 684" hidden="1">
          <a:extLst>
            <a:ext uri="{63B3BB69-23CF-44E3-9099-C40C66FF867C}">
              <a14:compatExt xmlns:a14="http://schemas.microsoft.com/office/drawing/2010/main" spid="_x0000_s11948"/>
            </a:ext>
            <a:ext uri="{FF2B5EF4-FFF2-40B4-BE49-F238E27FC236}">
              <a16:creationId xmlns:a16="http://schemas.microsoft.com/office/drawing/2014/main" id="{00000000-0008-0000-0000-0000AC2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30480</xdr:colOff>
      <xdr:row>293</xdr:row>
      <xdr:rowOff>7620</xdr:rowOff>
    </xdr:from>
    <xdr:to>
      <xdr:col>10</xdr:col>
      <xdr:colOff>297180</xdr:colOff>
      <xdr:row>294</xdr:row>
      <xdr:rowOff>68582</xdr:rowOff>
    </xdr:to>
    <xdr:sp macro="" textlink="">
      <xdr:nvSpPr>
        <xdr:cNvPr id="11949" name="Check Box 685" hidden="1">
          <a:extLst>
            <a:ext uri="{63B3BB69-23CF-44E3-9099-C40C66FF867C}">
              <a14:compatExt xmlns:a14="http://schemas.microsoft.com/office/drawing/2010/main" spid="_x0000_s11949"/>
            </a:ext>
            <a:ext uri="{FF2B5EF4-FFF2-40B4-BE49-F238E27FC236}">
              <a16:creationId xmlns:a16="http://schemas.microsoft.com/office/drawing/2014/main" id="{00000000-0008-0000-0000-0000AD2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30480</xdr:colOff>
      <xdr:row>335</xdr:row>
      <xdr:rowOff>7620</xdr:rowOff>
    </xdr:from>
    <xdr:to>
      <xdr:col>10</xdr:col>
      <xdr:colOff>297180</xdr:colOff>
      <xdr:row>336</xdr:row>
      <xdr:rowOff>68579</xdr:rowOff>
    </xdr:to>
    <xdr:sp macro="" textlink="">
      <xdr:nvSpPr>
        <xdr:cNvPr id="11950" name="Check Box 686" hidden="1">
          <a:extLst>
            <a:ext uri="{63B3BB69-23CF-44E3-9099-C40C66FF867C}">
              <a14:compatExt xmlns:a14="http://schemas.microsoft.com/office/drawing/2010/main" spid="_x0000_s11950"/>
            </a:ext>
            <a:ext uri="{FF2B5EF4-FFF2-40B4-BE49-F238E27FC236}">
              <a16:creationId xmlns:a16="http://schemas.microsoft.com/office/drawing/2014/main" id="{00000000-0008-0000-0000-0000AE2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30480</xdr:colOff>
      <xdr:row>345</xdr:row>
      <xdr:rowOff>7620</xdr:rowOff>
    </xdr:from>
    <xdr:to>
      <xdr:col>10</xdr:col>
      <xdr:colOff>297180</xdr:colOff>
      <xdr:row>346</xdr:row>
      <xdr:rowOff>68578</xdr:rowOff>
    </xdr:to>
    <xdr:sp macro="" textlink="">
      <xdr:nvSpPr>
        <xdr:cNvPr id="11951" name="Check Box 687" hidden="1">
          <a:extLst>
            <a:ext uri="{63B3BB69-23CF-44E3-9099-C40C66FF867C}">
              <a14:compatExt xmlns:a14="http://schemas.microsoft.com/office/drawing/2010/main" spid="_x0000_s11951"/>
            </a:ext>
            <a:ext uri="{FF2B5EF4-FFF2-40B4-BE49-F238E27FC236}">
              <a16:creationId xmlns:a16="http://schemas.microsoft.com/office/drawing/2014/main" id="{00000000-0008-0000-0000-0000AF2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30480</xdr:colOff>
      <xdr:row>355</xdr:row>
      <xdr:rowOff>7620</xdr:rowOff>
    </xdr:from>
    <xdr:to>
      <xdr:col>10</xdr:col>
      <xdr:colOff>297180</xdr:colOff>
      <xdr:row>356</xdr:row>
      <xdr:rowOff>68580</xdr:rowOff>
    </xdr:to>
    <xdr:sp macro="" textlink="">
      <xdr:nvSpPr>
        <xdr:cNvPr id="11952" name="Check Box 688" hidden="1">
          <a:extLst>
            <a:ext uri="{63B3BB69-23CF-44E3-9099-C40C66FF867C}">
              <a14:compatExt xmlns:a14="http://schemas.microsoft.com/office/drawing/2010/main" spid="_x0000_s11952"/>
            </a:ext>
            <a:ext uri="{FF2B5EF4-FFF2-40B4-BE49-F238E27FC236}">
              <a16:creationId xmlns:a16="http://schemas.microsoft.com/office/drawing/2014/main" id="{00000000-0008-0000-0000-0000B02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30480</xdr:colOff>
      <xdr:row>360</xdr:row>
      <xdr:rowOff>7620</xdr:rowOff>
    </xdr:from>
    <xdr:to>
      <xdr:col>10</xdr:col>
      <xdr:colOff>297180</xdr:colOff>
      <xdr:row>361</xdr:row>
      <xdr:rowOff>68580</xdr:rowOff>
    </xdr:to>
    <xdr:sp macro="" textlink="">
      <xdr:nvSpPr>
        <xdr:cNvPr id="11953" name="Check Box 689" hidden="1">
          <a:extLst>
            <a:ext uri="{63B3BB69-23CF-44E3-9099-C40C66FF867C}">
              <a14:compatExt xmlns:a14="http://schemas.microsoft.com/office/drawing/2010/main" spid="_x0000_s11953"/>
            </a:ext>
            <a:ext uri="{FF2B5EF4-FFF2-40B4-BE49-F238E27FC236}">
              <a16:creationId xmlns:a16="http://schemas.microsoft.com/office/drawing/2014/main" id="{00000000-0008-0000-0000-0000B12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30480</xdr:colOff>
      <xdr:row>386</xdr:row>
      <xdr:rowOff>7620</xdr:rowOff>
    </xdr:from>
    <xdr:to>
      <xdr:col>10</xdr:col>
      <xdr:colOff>297180</xdr:colOff>
      <xdr:row>387</xdr:row>
      <xdr:rowOff>68582</xdr:rowOff>
    </xdr:to>
    <xdr:sp macro="" textlink="">
      <xdr:nvSpPr>
        <xdr:cNvPr id="11954" name="Check Box 690" hidden="1">
          <a:extLst>
            <a:ext uri="{63B3BB69-23CF-44E3-9099-C40C66FF867C}">
              <a14:compatExt xmlns:a14="http://schemas.microsoft.com/office/drawing/2010/main" spid="_x0000_s11954"/>
            </a:ext>
            <a:ext uri="{FF2B5EF4-FFF2-40B4-BE49-F238E27FC236}">
              <a16:creationId xmlns:a16="http://schemas.microsoft.com/office/drawing/2014/main" id="{00000000-0008-0000-0000-0000B22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30480</xdr:colOff>
      <xdr:row>395</xdr:row>
      <xdr:rowOff>7620</xdr:rowOff>
    </xdr:from>
    <xdr:to>
      <xdr:col>10</xdr:col>
      <xdr:colOff>297180</xdr:colOff>
      <xdr:row>396</xdr:row>
      <xdr:rowOff>68579</xdr:rowOff>
    </xdr:to>
    <xdr:sp macro="" textlink="">
      <xdr:nvSpPr>
        <xdr:cNvPr id="11955" name="Check Box 691" hidden="1">
          <a:extLst>
            <a:ext uri="{63B3BB69-23CF-44E3-9099-C40C66FF867C}">
              <a14:compatExt xmlns:a14="http://schemas.microsoft.com/office/drawing/2010/main" spid="_x0000_s11955"/>
            </a:ext>
            <a:ext uri="{FF2B5EF4-FFF2-40B4-BE49-F238E27FC236}">
              <a16:creationId xmlns:a16="http://schemas.microsoft.com/office/drawing/2014/main" id="{00000000-0008-0000-0000-0000B32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30480</xdr:colOff>
      <xdr:row>412</xdr:row>
      <xdr:rowOff>7620</xdr:rowOff>
    </xdr:from>
    <xdr:to>
      <xdr:col>10</xdr:col>
      <xdr:colOff>297180</xdr:colOff>
      <xdr:row>413</xdr:row>
      <xdr:rowOff>68575</xdr:rowOff>
    </xdr:to>
    <xdr:sp macro="" textlink="">
      <xdr:nvSpPr>
        <xdr:cNvPr id="11956" name="Check Box 692" hidden="1">
          <a:extLst>
            <a:ext uri="{63B3BB69-23CF-44E3-9099-C40C66FF867C}">
              <a14:compatExt xmlns:a14="http://schemas.microsoft.com/office/drawing/2010/main" spid="_x0000_s11956"/>
            </a:ext>
            <a:ext uri="{FF2B5EF4-FFF2-40B4-BE49-F238E27FC236}">
              <a16:creationId xmlns:a16="http://schemas.microsoft.com/office/drawing/2014/main" id="{00000000-0008-0000-0000-0000B42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30480</xdr:colOff>
      <xdr:row>415</xdr:row>
      <xdr:rowOff>7620</xdr:rowOff>
    </xdr:from>
    <xdr:to>
      <xdr:col>10</xdr:col>
      <xdr:colOff>297180</xdr:colOff>
      <xdr:row>416</xdr:row>
      <xdr:rowOff>68572</xdr:rowOff>
    </xdr:to>
    <xdr:sp macro="" textlink="">
      <xdr:nvSpPr>
        <xdr:cNvPr id="11957" name="Check Box 693" hidden="1">
          <a:extLst>
            <a:ext uri="{63B3BB69-23CF-44E3-9099-C40C66FF867C}">
              <a14:compatExt xmlns:a14="http://schemas.microsoft.com/office/drawing/2010/main" spid="_x0000_s11957"/>
            </a:ext>
            <a:ext uri="{FF2B5EF4-FFF2-40B4-BE49-F238E27FC236}">
              <a16:creationId xmlns:a16="http://schemas.microsoft.com/office/drawing/2014/main" id="{00000000-0008-0000-0000-0000B52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30480</xdr:colOff>
      <xdr:row>420</xdr:row>
      <xdr:rowOff>7620</xdr:rowOff>
    </xdr:from>
    <xdr:to>
      <xdr:col>10</xdr:col>
      <xdr:colOff>297180</xdr:colOff>
      <xdr:row>421</xdr:row>
      <xdr:rowOff>68579</xdr:rowOff>
    </xdr:to>
    <xdr:sp macro="" textlink="">
      <xdr:nvSpPr>
        <xdr:cNvPr id="11958" name="Check Box 694" hidden="1">
          <a:extLst>
            <a:ext uri="{63B3BB69-23CF-44E3-9099-C40C66FF867C}">
              <a14:compatExt xmlns:a14="http://schemas.microsoft.com/office/drawing/2010/main" spid="_x0000_s11958"/>
            </a:ext>
            <a:ext uri="{FF2B5EF4-FFF2-40B4-BE49-F238E27FC236}">
              <a16:creationId xmlns:a16="http://schemas.microsoft.com/office/drawing/2014/main" id="{00000000-0008-0000-0000-0000B62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30480</xdr:colOff>
      <xdr:row>424</xdr:row>
      <xdr:rowOff>7620</xdr:rowOff>
    </xdr:from>
    <xdr:to>
      <xdr:col>10</xdr:col>
      <xdr:colOff>297180</xdr:colOff>
      <xdr:row>425</xdr:row>
      <xdr:rowOff>68581</xdr:rowOff>
    </xdr:to>
    <xdr:sp macro="" textlink="">
      <xdr:nvSpPr>
        <xdr:cNvPr id="11959" name="Check Box 695" hidden="1">
          <a:extLst>
            <a:ext uri="{63B3BB69-23CF-44E3-9099-C40C66FF867C}">
              <a14:compatExt xmlns:a14="http://schemas.microsoft.com/office/drawing/2010/main" spid="_x0000_s11959"/>
            </a:ext>
            <a:ext uri="{FF2B5EF4-FFF2-40B4-BE49-F238E27FC236}">
              <a16:creationId xmlns:a16="http://schemas.microsoft.com/office/drawing/2014/main" id="{00000000-0008-0000-0000-0000B72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30480</xdr:colOff>
      <xdr:row>442</xdr:row>
      <xdr:rowOff>7620</xdr:rowOff>
    </xdr:from>
    <xdr:to>
      <xdr:col>10</xdr:col>
      <xdr:colOff>297180</xdr:colOff>
      <xdr:row>443</xdr:row>
      <xdr:rowOff>68583</xdr:rowOff>
    </xdr:to>
    <xdr:sp macro="" textlink="">
      <xdr:nvSpPr>
        <xdr:cNvPr id="11960" name="Check Box 696" hidden="1">
          <a:extLst>
            <a:ext uri="{63B3BB69-23CF-44E3-9099-C40C66FF867C}">
              <a14:compatExt xmlns:a14="http://schemas.microsoft.com/office/drawing/2010/main" spid="_x0000_s11960"/>
            </a:ext>
            <a:ext uri="{FF2B5EF4-FFF2-40B4-BE49-F238E27FC236}">
              <a16:creationId xmlns:a16="http://schemas.microsoft.com/office/drawing/2014/main" id="{00000000-0008-0000-0000-0000B82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38100</xdr:colOff>
      <xdr:row>485</xdr:row>
      <xdr:rowOff>7620</xdr:rowOff>
    </xdr:from>
    <xdr:to>
      <xdr:col>10</xdr:col>
      <xdr:colOff>342900</xdr:colOff>
      <xdr:row>486</xdr:row>
      <xdr:rowOff>38104</xdr:rowOff>
    </xdr:to>
    <xdr:sp macro="" textlink="">
      <xdr:nvSpPr>
        <xdr:cNvPr id="11973" name="Check Box 709" hidden="1">
          <a:extLst>
            <a:ext uri="{63B3BB69-23CF-44E3-9099-C40C66FF867C}">
              <a14:compatExt xmlns:a14="http://schemas.microsoft.com/office/drawing/2010/main" spid="_x0000_s11973"/>
            </a:ext>
            <a:ext uri="{FF2B5EF4-FFF2-40B4-BE49-F238E27FC236}">
              <a16:creationId xmlns:a16="http://schemas.microsoft.com/office/drawing/2014/main" id="{00000000-0008-0000-0000-0000C52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xdr:colOff>
      <xdr:row>491</xdr:row>
      <xdr:rowOff>22860</xdr:rowOff>
    </xdr:from>
    <xdr:to>
      <xdr:col>10</xdr:col>
      <xdr:colOff>312420</xdr:colOff>
      <xdr:row>492</xdr:row>
      <xdr:rowOff>83818</xdr:rowOff>
    </xdr:to>
    <xdr:sp macro="" textlink="">
      <xdr:nvSpPr>
        <xdr:cNvPr id="11974" name="Check Box 710" hidden="1">
          <a:extLst>
            <a:ext uri="{63B3BB69-23CF-44E3-9099-C40C66FF867C}">
              <a14:compatExt xmlns:a14="http://schemas.microsoft.com/office/drawing/2010/main" spid="_x0000_s11974"/>
            </a:ext>
            <a:ext uri="{FF2B5EF4-FFF2-40B4-BE49-F238E27FC236}">
              <a16:creationId xmlns:a16="http://schemas.microsoft.com/office/drawing/2014/main" id="{00000000-0008-0000-0000-0000C62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30480</xdr:colOff>
      <xdr:row>511</xdr:row>
      <xdr:rowOff>30480</xdr:rowOff>
    </xdr:from>
    <xdr:to>
      <xdr:col>10</xdr:col>
      <xdr:colOff>403860</xdr:colOff>
      <xdr:row>512</xdr:row>
      <xdr:rowOff>7624</xdr:rowOff>
    </xdr:to>
    <xdr:sp macro="" textlink="">
      <xdr:nvSpPr>
        <xdr:cNvPr id="11975" name="Check Box 711" hidden="1">
          <a:extLst>
            <a:ext uri="{63B3BB69-23CF-44E3-9099-C40C66FF867C}">
              <a14:compatExt xmlns:a14="http://schemas.microsoft.com/office/drawing/2010/main" spid="_x0000_s11975"/>
            </a:ext>
            <a:ext uri="{FF2B5EF4-FFF2-40B4-BE49-F238E27FC236}">
              <a16:creationId xmlns:a16="http://schemas.microsoft.com/office/drawing/2014/main" id="{00000000-0008-0000-0000-0000C72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38100</xdr:colOff>
      <xdr:row>516</xdr:row>
      <xdr:rowOff>22860</xdr:rowOff>
    </xdr:from>
    <xdr:to>
      <xdr:col>10</xdr:col>
      <xdr:colOff>297180</xdr:colOff>
      <xdr:row>517</xdr:row>
      <xdr:rowOff>83825</xdr:rowOff>
    </xdr:to>
    <xdr:sp macro="" textlink="">
      <xdr:nvSpPr>
        <xdr:cNvPr id="11976" name="Check Box 712" hidden="1">
          <a:extLst>
            <a:ext uri="{63B3BB69-23CF-44E3-9099-C40C66FF867C}">
              <a14:compatExt xmlns:a14="http://schemas.microsoft.com/office/drawing/2010/main" spid="_x0000_s11976"/>
            </a:ext>
            <a:ext uri="{FF2B5EF4-FFF2-40B4-BE49-F238E27FC236}">
              <a16:creationId xmlns:a16="http://schemas.microsoft.com/office/drawing/2014/main" id="{00000000-0008-0000-0000-0000C82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22860</xdr:colOff>
      <xdr:row>540</xdr:row>
      <xdr:rowOff>198120</xdr:rowOff>
    </xdr:from>
    <xdr:to>
      <xdr:col>10</xdr:col>
      <xdr:colOff>297180</xdr:colOff>
      <xdr:row>542</xdr:row>
      <xdr:rowOff>5</xdr:rowOff>
    </xdr:to>
    <xdr:sp macro="" textlink="">
      <xdr:nvSpPr>
        <xdr:cNvPr id="11977" name="Check Box 2.3a" hidden="1">
          <a:extLst>
            <a:ext uri="{63B3BB69-23CF-44E3-9099-C40C66FF867C}">
              <a14:compatExt xmlns:a14="http://schemas.microsoft.com/office/drawing/2010/main" spid="_x0000_s11977"/>
            </a:ext>
            <a:ext uri="{FF2B5EF4-FFF2-40B4-BE49-F238E27FC236}">
              <a16:creationId xmlns:a16="http://schemas.microsoft.com/office/drawing/2014/main" id="{00000000-0008-0000-0000-0000C92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xdr:colOff>
      <xdr:row>170</xdr:row>
      <xdr:rowOff>38100</xdr:rowOff>
    </xdr:from>
    <xdr:to>
      <xdr:col>10</xdr:col>
      <xdr:colOff>342900</xdr:colOff>
      <xdr:row>171</xdr:row>
      <xdr:rowOff>7620</xdr:rowOff>
    </xdr:to>
    <xdr:sp macro="" textlink="">
      <xdr:nvSpPr>
        <xdr:cNvPr id="11986" name="Check Box 722" hidden="1">
          <a:extLst>
            <a:ext uri="{63B3BB69-23CF-44E3-9099-C40C66FF867C}">
              <a14:compatExt xmlns:a14="http://schemas.microsoft.com/office/drawing/2010/main" spid="_x0000_s11986"/>
            </a:ext>
            <a:ext uri="{FF2B5EF4-FFF2-40B4-BE49-F238E27FC236}">
              <a16:creationId xmlns:a16="http://schemas.microsoft.com/office/drawing/2014/main" id="{00000000-0008-0000-0000-0000D22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38100</xdr:colOff>
      <xdr:row>175</xdr:row>
      <xdr:rowOff>38100</xdr:rowOff>
    </xdr:from>
    <xdr:to>
      <xdr:col>10</xdr:col>
      <xdr:colOff>455925</xdr:colOff>
      <xdr:row>176</xdr:row>
      <xdr:rowOff>38100</xdr:rowOff>
    </xdr:to>
    <xdr:sp macro="" textlink="">
      <xdr:nvSpPr>
        <xdr:cNvPr id="11987" name="Check Box 723" hidden="1">
          <a:extLst>
            <a:ext uri="{63B3BB69-23CF-44E3-9099-C40C66FF867C}">
              <a14:compatExt xmlns:a14="http://schemas.microsoft.com/office/drawing/2010/main" spid="_x0000_s11987"/>
            </a:ext>
            <a:ext uri="{FF2B5EF4-FFF2-40B4-BE49-F238E27FC236}">
              <a16:creationId xmlns:a16="http://schemas.microsoft.com/office/drawing/2014/main" id="{00000000-0008-0000-0000-0000D32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38100</xdr:colOff>
      <xdr:row>182</xdr:row>
      <xdr:rowOff>38100</xdr:rowOff>
    </xdr:from>
    <xdr:to>
      <xdr:col>10</xdr:col>
      <xdr:colOff>342900</xdr:colOff>
      <xdr:row>183</xdr:row>
      <xdr:rowOff>38099</xdr:rowOff>
    </xdr:to>
    <xdr:sp macro="" textlink="">
      <xdr:nvSpPr>
        <xdr:cNvPr id="11988" name="Check Box 724" hidden="1">
          <a:extLst>
            <a:ext uri="{63B3BB69-23CF-44E3-9099-C40C66FF867C}">
              <a14:compatExt xmlns:a14="http://schemas.microsoft.com/office/drawing/2010/main" spid="_x0000_s11988"/>
            </a:ext>
            <a:ext uri="{FF2B5EF4-FFF2-40B4-BE49-F238E27FC236}">
              <a16:creationId xmlns:a16="http://schemas.microsoft.com/office/drawing/2014/main" id="{00000000-0008-0000-0000-0000D42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30480</xdr:colOff>
      <xdr:row>232</xdr:row>
      <xdr:rowOff>335280</xdr:rowOff>
    </xdr:from>
    <xdr:to>
      <xdr:col>10</xdr:col>
      <xdr:colOff>342900</xdr:colOff>
      <xdr:row>234</xdr:row>
      <xdr:rowOff>38100</xdr:rowOff>
    </xdr:to>
    <xdr:sp macro="" textlink="">
      <xdr:nvSpPr>
        <xdr:cNvPr id="11989" name="Check Box 725" hidden="1">
          <a:extLst>
            <a:ext uri="{63B3BB69-23CF-44E3-9099-C40C66FF867C}">
              <a14:compatExt xmlns:a14="http://schemas.microsoft.com/office/drawing/2010/main" spid="_x0000_s11989"/>
            </a:ext>
            <a:ext uri="{FF2B5EF4-FFF2-40B4-BE49-F238E27FC236}">
              <a16:creationId xmlns:a16="http://schemas.microsoft.com/office/drawing/2014/main" id="{00000000-0008-0000-0000-0000D52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10</xdr:col>
      <xdr:colOff>523472</xdr:colOff>
      <xdr:row>168</xdr:row>
      <xdr:rowOff>9525</xdr:rowOff>
    </xdr:from>
    <xdr:ext cx="155122" cy="162065"/>
    <xdr:sp macro="" textlink="">
      <xdr:nvSpPr>
        <xdr:cNvPr id="58" name="Rectangle 57">
          <a:extLst>
            <a:ext uri="{FF2B5EF4-FFF2-40B4-BE49-F238E27FC236}">
              <a16:creationId xmlns:a16="http://schemas.microsoft.com/office/drawing/2014/main" id="{00000000-0008-0000-0000-00003A000000}"/>
            </a:ext>
          </a:extLst>
        </xdr:cNvPr>
        <xdr:cNvSpPr/>
      </xdr:nvSpPr>
      <xdr:spPr>
        <a:xfrm>
          <a:off x="5554913" y="48105172"/>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twoCellAnchor editAs="oneCell">
    <xdr:from>
      <xdr:col>10</xdr:col>
      <xdr:colOff>30480</xdr:colOff>
      <xdr:row>241</xdr:row>
      <xdr:rowOff>198120</xdr:rowOff>
    </xdr:from>
    <xdr:to>
      <xdr:col>10</xdr:col>
      <xdr:colOff>342900</xdr:colOff>
      <xdr:row>243</xdr:row>
      <xdr:rowOff>47624</xdr:rowOff>
    </xdr:to>
    <xdr:sp macro="" textlink="">
      <xdr:nvSpPr>
        <xdr:cNvPr id="11990" name="Check Box 726" hidden="1">
          <a:extLst>
            <a:ext uri="{63B3BB69-23CF-44E3-9099-C40C66FF867C}">
              <a14:compatExt xmlns:a14="http://schemas.microsoft.com/office/drawing/2010/main" spid="_x0000_s11990"/>
            </a:ext>
            <a:ext uri="{FF2B5EF4-FFF2-40B4-BE49-F238E27FC236}">
              <a16:creationId xmlns:a16="http://schemas.microsoft.com/office/drawing/2014/main" id="{00000000-0008-0000-0000-0000D62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30480</xdr:colOff>
      <xdr:row>220</xdr:row>
      <xdr:rowOff>0</xdr:rowOff>
    </xdr:from>
    <xdr:to>
      <xdr:col>10</xdr:col>
      <xdr:colOff>403860</xdr:colOff>
      <xdr:row>221</xdr:row>
      <xdr:rowOff>38102</xdr:rowOff>
    </xdr:to>
    <xdr:sp macro="" textlink="">
      <xdr:nvSpPr>
        <xdr:cNvPr id="11991" name="Check Box 727" hidden="1">
          <a:extLst>
            <a:ext uri="{63B3BB69-23CF-44E3-9099-C40C66FF867C}">
              <a14:compatExt xmlns:a14="http://schemas.microsoft.com/office/drawing/2010/main" spid="_x0000_s11991"/>
            </a:ext>
            <a:ext uri="{FF2B5EF4-FFF2-40B4-BE49-F238E27FC236}">
              <a16:creationId xmlns:a16="http://schemas.microsoft.com/office/drawing/2014/main" id="{00000000-0008-0000-0000-0000D72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38100</xdr:colOff>
      <xdr:row>229</xdr:row>
      <xdr:rowOff>22860</xdr:rowOff>
    </xdr:from>
    <xdr:to>
      <xdr:col>10</xdr:col>
      <xdr:colOff>455925</xdr:colOff>
      <xdr:row>230</xdr:row>
      <xdr:rowOff>2720</xdr:rowOff>
    </xdr:to>
    <xdr:sp macro="" textlink="">
      <xdr:nvSpPr>
        <xdr:cNvPr id="11992" name="Check Box 728" hidden="1">
          <a:extLst>
            <a:ext uri="{63B3BB69-23CF-44E3-9099-C40C66FF867C}">
              <a14:compatExt xmlns:a14="http://schemas.microsoft.com/office/drawing/2010/main" spid="_x0000_s11992"/>
            </a:ext>
            <a:ext uri="{FF2B5EF4-FFF2-40B4-BE49-F238E27FC236}">
              <a16:creationId xmlns:a16="http://schemas.microsoft.com/office/drawing/2014/main" id="{00000000-0008-0000-0000-0000D82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161</xdr:row>
      <xdr:rowOff>190500</xdr:rowOff>
    </xdr:from>
    <xdr:to>
      <xdr:col>10</xdr:col>
      <xdr:colOff>274320</xdr:colOff>
      <xdr:row>162</xdr:row>
      <xdr:rowOff>182882</xdr:rowOff>
    </xdr:to>
    <xdr:sp macro="" textlink="">
      <xdr:nvSpPr>
        <xdr:cNvPr id="12011" name="Check Box 747" hidden="1">
          <a:extLst>
            <a:ext uri="{63B3BB69-23CF-44E3-9099-C40C66FF867C}">
              <a14:compatExt xmlns:a14="http://schemas.microsoft.com/office/drawing/2010/main" spid="_x0000_s12011"/>
            </a:ext>
            <a:ext uri="{FF2B5EF4-FFF2-40B4-BE49-F238E27FC236}">
              <a16:creationId xmlns:a16="http://schemas.microsoft.com/office/drawing/2014/main" id="{00000000-0008-0000-0000-0000EB2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9</xdr:col>
      <xdr:colOff>494105</xdr:colOff>
      <xdr:row>101</xdr:row>
      <xdr:rowOff>2721</xdr:rowOff>
    </xdr:from>
    <xdr:ext cx="155122" cy="162065"/>
    <xdr:sp macro="" textlink="">
      <xdr:nvSpPr>
        <xdr:cNvPr id="70" name="Rectangle 69">
          <a:extLst>
            <a:ext uri="{FF2B5EF4-FFF2-40B4-BE49-F238E27FC236}">
              <a16:creationId xmlns:a16="http://schemas.microsoft.com/office/drawing/2014/main" id="{00000000-0008-0000-0000-000046000000}"/>
            </a:ext>
          </a:extLst>
        </xdr:cNvPr>
        <xdr:cNvSpPr/>
      </xdr:nvSpPr>
      <xdr:spPr>
        <a:xfrm>
          <a:off x="4487278" y="21009009"/>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twoCellAnchor editAs="oneCell">
    <xdr:from>
      <xdr:col>10</xdr:col>
      <xdr:colOff>22860</xdr:colOff>
      <xdr:row>101</xdr:row>
      <xdr:rowOff>30480</xdr:rowOff>
    </xdr:from>
    <xdr:to>
      <xdr:col>10</xdr:col>
      <xdr:colOff>304800</xdr:colOff>
      <xdr:row>101</xdr:row>
      <xdr:rowOff>236220</xdr:rowOff>
    </xdr:to>
    <xdr:sp macro="" textlink="">
      <xdr:nvSpPr>
        <xdr:cNvPr id="12018" name="Check Box 3.2" hidden="1">
          <a:extLst>
            <a:ext uri="{63B3BB69-23CF-44E3-9099-C40C66FF867C}">
              <a14:compatExt xmlns:a14="http://schemas.microsoft.com/office/drawing/2010/main" spid="_x0000_s12018"/>
            </a:ext>
            <a:ext uri="{FF2B5EF4-FFF2-40B4-BE49-F238E27FC236}">
              <a16:creationId xmlns:a16="http://schemas.microsoft.com/office/drawing/2014/main" id="{00000000-0008-0000-0000-0000F22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22860</xdr:colOff>
      <xdr:row>101</xdr:row>
      <xdr:rowOff>259080</xdr:rowOff>
    </xdr:from>
    <xdr:to>
      <xdr:col>10</xdr:col>
      <xdr:colOff>527032</xdr:colOff>
      <xdr:row>102</xdr:row>
      <xdr:rowOff>114294</xdr:rowOff>
    </xdr:to>
    <xdr:sp macro="" textlink="">
      <xdr:nvSpPr>
        <xdr:cNvPr id="12019" name="Check Box 3.5b" hidden="1">
          <a:extLst>
            <a:ext uri="{63B3BB69-23CF-44E3-9099-C40C66FF867C}">
              <a14:compatExt xmlns:a14="http://schemas.microsoft.com/office/drawing/2010/main" spid="_x0000_s12019"/>
            </a:ext>
            <a:ext uri="{FF2B5EF4-FFF2-40B4-BE49-F238E27FC236}">
              <a16:creationId xmlns:a16="http://schemas.microsoft.com/office/drawing/2014/main" id="{00000000-0008-0000-0000-0000F32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SG" sz="1100" b="0" i="0" u="none" strike="noStrike" baseline="0">
              <a:solidFill>
                <a:srgbClr val="000000"/>
              </a:solidFill>
              <a:latin typeface="Calibri"/>
              <a:cs typeface="Calibri"/>
            </a:rPr>
            <a:t>N.A.</a:t>
          </a:r>
        </a:p>
      </xdr:txBody>
    </xdr:sp>
    <xdr:clientData/>
  </xdr:twoCellAnchor>
  <xdr:twoCellAnchor editAs="oneCell">
    <xdr:from>
      <xdr:col>10</xdr:col>
      <xdr:colOff>22860</xdr:colOff>
      <xdr:row>104</xdr:row>
      <xdr:rowOff>38100</xdr:rowOff>
    </xdr:from>
    <xdr:to>
      <xdr:col>10</xdr:col>
      <xdr:colOff>304800</xdr:colOff>
      <xdr:row>105</xdr:row>
      <xdr:rowOff>22855</xdr:rowOff>
    </xdr:to>
    <xdr:sp macro="" textlink="">
      <xdr:nvSpPr>
        <xdr:cNvPr id="12021" name="Check Box 4.2" hidden="1">
          <a:extLst>
            <a:ext uri="{63B3BB69-23CF-44E3-9099-C40C66FF867C}">
              <a14:compatExt xmlns:a14="http://schemas.microsoft.com/office/drawing/2010/main" spid="_x0000_s12021"/>
            </a:ext>
            <a:ext uri="{FF2B5EF4-FFF2-40B4-BE49-F238E27FC236}">
              <a16:creationId xmlns:a16="http://schemas.microsoft.com/office/drawing/2014/main" id="{00000000-0008-0000-0000-0000F52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7620</xdr:colOff>
      <xdr:row>109</xdr:row>
      <xdr:rowOff>38100</xdr:rowOff>
    </xdr:from>
    <xdr:to>
      <xdr:col>10</xdr:col>
      <xdr:colOff>297180</xdr:colOff>
      <xdr:row>110</xdr:row>
      <xdr:rowOff>38097</xdr:rowOff>
    </xdr:to>
    <xdr:sp macro="" textlink="">
      <xdr:nvSpPr>
        <xdr:cNvPr id="12022" name="Check Box 7.3" hidden="1">
          <a:extLst>
            <a:ext uri="{63B3BB69-23CF-44E3-9099-C40C66FF867C}">
              <a14:compatExt xmlns:a14="http://schemas.microsoft.com/office/drawing/2010/main" spid="_x0000_s12022"/>
            </a:ext>
            <a:ext uri="{FF2B5EF4-FFF2-40B4-BE49-F238E27FC236}">
              <a16:creationId xmlns:a16="http://schemas.microsoft.com/office/drawing/2014/main" id="{00000000-0008-0000-0000-0000F62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7620</xdr:colOff>
      <xdr:row>110</xdr:row>
      <xdr:rowOff>0</xdr:rowOff>
    </xdr:from>
    <xdr:to>
      <xdr:col>10</xdr:col>
      <xdr:colOff>519412</xdr:colOff>
      <xdr:row>111</xdr:row>
      <xdr:rowOff>60962</xdr:rowOff>
    </xdr:to>
    <xdr:sp macro="" textlink="">
      <xdr:nvSpPr>
        <xdr:cNvPr id="12023" name="Check Box 759" hidden="1">
          <a:extLst>
            <a:ext uri="{63B3BB69-23CF-44E3-9099-C40C66FF867C}">
              <a14:compatExt xmlns:a14="http://schemas.microsoft.com/office/drawing/2010/main" spid="_x0000_s12023"/>
            </a:ext>
            <a:ext uri="{FF2B5EF4-FFF2-40B4-BE49-F238E27FC236}">
              <a16:creationId xmlns:a16="http://schemas.microsoft.com/office/drawing/2014/main" id="{00000000-0008-0000-0000-0000F72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SG" sz="1100" b="0" i="0" u="none" strike="noStrike" baseline="0">
              <a:solidFill>
                <a:srgbClr val="000000"/>
              </a:solidFill>
              <a:latin typeface="Calibri"/>
              <a:cs typeface="Calibri"/>
            </a:rPr>
            <a:t>N.A.</a:t>
          </a:r>
        </a:p>
      </xdr:txBody>
    </xdr:sp>
    <xdr:clientData/>
  </xdr:twoCellAnchor>
  <xdr:twoCellAnchor editAs="oneCell">
    <xdr:from>
      <xdr:col>10</xdr:col>
      <xdr:colOff>7620</xdr:colOff>
      <xdr:row>122</xdr:row>
      <xdr:rowOff>7620</xdr:rowOff>
    </xdr:from>
    <xdr:to>
      <xdr:col>10</xdr:col>
      <xdr:colOff>297180</xdr:colOff>
      <xdr:row>122</xdr:row>
      <xdr:rowOff>217171</xdr:rowOff>
    </xdr:to>
    <xdr:sp macro="" textlink="">
      <xdr:nvSpPr>
        <xdr:cNvPr id="12024" name="Check Box 7.4" hidden="1">
          <a:extLst>
            <a:ext uri="{63B3BB69-23CF-44E3-9099-C40C66FF867C}">
              <a14:compatExt xmlns:a14="http://schemas.microsoft.com/office/drawing/2010/main" spid="_x0000_s12024"/>
            </a:ext>
            <a:ext uri="{FF2B5EF4-FFF2-40B4-BE49-F238E27FC236}">
              <a16:creationId xmlns:a16="http://schemas.microsoft.com/office/drawing/2014/main" id="{00000000-0008-0000-0000-0000F82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7620</xdr:colOff>
      <xdr:row>123</xdr:row>
      <xdr:rowOff>0</xdr:rowOff>
    </xdr:from>
    <xdr:to>
      <xdr:col>10</xdr:col>
      <xdr:colOff>547904</xdr:colOff>
      <xdr:row>126</xdr:row>
      <xdr:rowOff>47620</xdr:rowOff>
    </xdr:to>
    <xdr:sp macro="" textlink="">
      <xdr:nvSpPr>
        <xdr:cNvPr id="12025" name="Check Box 761" hidden="1">
          <a:extLst>
            <a:ext uri="{63B3BB69-23CF-44E3-9099-C40C66FF867C}">
              <a14:compatExt xmlns:a14="http://schemas.microsoft.com/office/drawing/2010/main" spid="_x0000_s12025"/>
            </a:ext>
            <a:ext uri="{FF2B5EF4-FFF2-40B4-BE49-F238E27FC236}">
              <a16:creationId xmlns:a16="http://schemas.microsoft.com/office/drawing/2014/main" id="{00000000-0008-0000-0000-0000F92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SG" sz="1100" b="0" i="0" u="none" strike="noStrike" baseline="0">
              <a:solidFill>
                <a:srgbClr val="000000"/>
              </a:solidFill>
              <a:latin typeface="Calibri"/>
              <a:cs typeface="Calibri"/>
            </a:rPr>
            <a:t>N.A.</a:t>
          </a:r>
        </a:p>
      </xdr:txBody>
    </xdr:sp>
    <xdr:clientData/>
  </xdr:twoCellAnchor>
  <xdr:twoCellAnchor editAs="oneCell">
    <xdr:from>
      <xdr:col>10</xdr:col>
      <xdr:colOff>30480</xdr:colOff>
      <xdr:row>500</xdr:row>
      <xdr:rowOff>45720</xdr:rowOff>
    </xdr:from>
    <xdr:to>
      <xdr:col>10</xdr:col>
      <xdr:colOff>312420</xdr:colOff>
      <xdr:row>501</xdr:row>
      <xdr:rowOff>60961</xdr:rowOff>
    </xdr:to>
    <xdr:sp macro="" textlink="">
      <xdr:nvSpPr>
        <xdr:cNvPr id="12036" name="Check Box 2.5a" hidden="1">
          <a:extLst>
            <a:ext uri="{63B3BB69-23CF-44E3-9099-C40C66FF867C}">
              <a14:compatExt xmlns:a14="http://schemas.microsoft.com/office/drawing/2010/main" spid="_x0000_s12036"/>
            </a:ext>
            <a:ext uri="{FF2B5EF4-FFF2-40B4-BE49-F238E27FC236}">
              <a16:creationId xmlns:a16="http://schemas.microsoft.com/office/drawing/2014/main" id="{00000000-0008-0000-0000-0000042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30480</xdr:colOff>
      <xdr:row>503</xdr:row>
      <xdr:rowOff>60960</xdr:rowOff>
    </xdr:from>
    <xdr:to>
      <xdr:col>10</xdr:col>
      <xdr:colOff>312420</xdr:colOff>
      <xdr:row>504</xdr:row>
      <xdr:rowOff>68583</xdr:rowOff>
    </xdr:to>
    <xdr:sp macro="" textlink="">
      <xdr:nvSpPr>
        <xdr:cNvPr id="12037" name="Check Box 773" descr="Yes" hidden="1">
          <a:extLst>
            <a:ext uri="{63B3BB69-23CF-44E3-9099-C40C66FF867C}">
              <a14:compatExt xmlns:a14="http://schemas.microsoft.com/office/drawing/2010/main" spid="_x0000_s12037"/>
            </a:ext>
            <a:ext uri="{FF2B5EF4-FFF2-40B4-BE49-F238E27FC236}">
              <a16:creationId xmlns:a16="http://schemas.microsoft.com/office/drawing/2014/main" id="{00000000-0008-0000-0000-0000052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30480</xdr:colOff>
      <xdr:row>507</xdr:row>
      <xdr:rowOff>22860</xdr:rowOff>
    </xdr:from>
    <xdr:to>
      <xdr:col>10</xdr:col>
      <xdr:colOff>312420</xdr:colOff>
      <xdr:row>507</xdr:row>
      <xdr:rowOff>144780</xdr:rowOff>
    </xdr:to>
    <xdr:sp macro="" textlink="">
      <xdr:nvSpPr>
        <xdr:cNvPr id="12038" name="Check Box 2.5c" descr="Yes" hidden="1">
          <a:extLst>
            <a:ext uri="{63B3BB69-23CF-44E3-9099-C40C66FF867C}">
              <a14:compatExt xmlns:a14="http://schemas.microsoft.com/office/drawing/2010/main" spid="_x0000_s12038"/>
            </a:ext>
            <a:ext uri="{FF2B5EF4-FFF2-40B4-BE49-F238E27FC236}">
              <a16:creationId xmlns:a16="http://schemas.microsoft.com/office/drawing/2014/main" id="{00000000-0008-0000-0000-0000062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30480</xdr:colOff>
      <xdr:row>509</xdr:row>
      <xdr:rowOff>60960</xdr:rowOff>
    </xdr:from>
    <xdr:to>
      <xdr:col>10</xdr:col>
      <xdr:colOff>312420</xdr:colOff>
      <xdr:row>510</xdr:row>
      <xdr:rowOff>38095</xdr:rowOff>
    </xdr:to>
    <xdr:sp macro="" textlink="">
      <xdr:nvSpPr>
        <xdr:cNvPr id="12039" name="Check Box 2.5d" descr="Yes" hidden="1">
          <a:extLst>
            <a:ext uri="{63B3BB69-23CF-44E3-9099-C40C66FF867C}">
              <a14:compatExt xmlns:a14="http://schemas.microsoft.com/office/drawing/2010/main" spid="_x0000_s12039"/>
            </a:ext>
            <a:ext uri="{FF2B5EF4-FFF2-40B4-BE49-F238E27FC236}">
              <a16:creationId xmlns:a16="http://schemas.microsoft.com/office/drawing/2014/main" id="{00000000-0008-0000-0000-0000072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22860</xdr:colOff>
      <xdr:row>551</xdr:row>
      <xdr:rowOff>7620</xdr:rowOff>
    </xdr:from>
    <xdr:to>
      <xdr:col>10</xdr:col>
      <xdr:colOff>304800</xdr:colOff>
      <xdr:row>552</xdr:row>
      <xdr:rowOff>7619</xdr:rowOff>
    </xdr:to>
    <xdr:sp macro="" textlink="">
      <xdr:nvSpPr>
        <xdr:cNvPr id="12040" name="Check Box 2.3b.1" hidden="1">
          <a:extLst>
            <a:ext uri="{63B3BB69-23CF-44E3-9099-C40C66FF867C}">
              <a14:compatExt xmlns:a14="http://schemas.microsoft.com/office/drawing/2010/main" spid="_x0000_s12040"/>
            </a:ext>
            <a:ext uri="{FF2B5EF4-FFF2-40B4-BE49-F238E27FC236}">
              <a16:creationId xmlns:a16="http://schemas.microsoft.com/office/drawing/2014/main" id="{00000000-0008-0000-0000-0000082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22860</xdr:colOff>
      <xdr:row>557</xdr:row>
      <xdr:rowOff>7620</xdr:rowOff>
    </xdr:from>
    <xdr:to>
      <xdr:col>10</xdr:col>
      <xdr:colOff>304800</xdr:colOff>
      <xdr:row>558</xdr:row>
      <xdr:rowOff>7619</xdr:rowOff>
    </xdr:to>
    <xdr:sp macro="" textlink="">
      <xdr:nvSpPr>
        <xdr:cNvPr id="12041" name="Check Box 2.3c" hidden="1">
          <a:extLst>
            <a:ext uri="{63B3BB69-23CF-44E3-9099-C40C66FF867C}">
              <a14:compatExt xmlns:a14="http://schemas.microsoft.com/office/drawing/2010/main" spid="_x0000_s12041"/>
            </a:ext>
            <a:ext uri="{FF2B5EF4-FFF2-40B4-BE49-F238E27FC236}">
              <a16:creationId xmlns:a16="http://schemas.microsoft.com/office/drawing/2014/main" id="{00000000-0008-0000-0000-0000092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22860</xdr:colOff>
      <xdr:row>553</xdr:row>
      <xdr:rowOff>7620</xdr:rowOff>
    </xdr:from>
    <xdr:to>
      <xdr:col>10</xdr:col>
      <xdr:colOff>304800</xdr:colOff>
      <xdr:row>554</xdr:row>
      <xdr:rowOff>7615</xdr:rowOff>
    </xdr:to>
    <xdr:sp macro="" textlink="">
      <xdr:nvSpPr>
        <xdr:cNvPr id="12042" name="Check Box 2.3b.ii" hidden="1">
          <a:extLst>
            <a:ext uri="{63B3BB69-23CF-44E3-9099-C40C66FF867C}">
              <a14:compatExt xmlns:a14="http://schemas.microsoft.com/office/drawing/2010/main" spid="_x0000_s12042"/>
            </a:ext>
            <a:ext uri="{FF2B5EF4-FFF2-40B4-BE49-F238E27FC236}">
              <a16:creationId xmlns:a16="http://schemas.microsoft.com/office/drawing/2014/main" id="{00000000-0008-0000-0000-00000A2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22860</xdr:colOff>
      <xdr:row>566</xdr:row>
      <xdr:rowOff>30480</xdr:rowOff>
    </xdr:from>
    <xdr:to>
      <xdr:col>10</xdr:col>
      <xdr:colOff>304800</xdr:colOff>
      <xdr:row>567</xdr:row>
      <xdr:rowOff>38101</xdr:rowOff>
    </xdr:to>
    <xdr:sp macro="" textlink="">
      <xdr:nvSpPr>
        <xdr:cNvPr id="12043" name="Check Box 3.3a" hidden="1">
          <a:extLst>
            <a:ext uri="{63B3BB69-23CF-44E3-9099-C40C66FF867C}">
              <a14:compatExt xmlns:a14="http://schemas.microsoft.com/office/drawing/2010/main" spid="_x0000_s12043"/>
            </a:ext>
            <a:ext uri="{FF2B5EF4-FFF2-40B4-BE49-F238E27FC236}">
              <a16:creationId xmlns:a16="http://schemas.microsoft.com/office/drawing/2014/main" id="{00000000-0008-0000-0000-00000B2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22860</xdr:colOff>
      <xdr:row>569</xdr:row>
      <xdr:rowOff>30480</xdr:rowOff>
    </xdr:from>
    <xdr:to>
      <xdr:col>10</xdr:col>
      <xdr:colOff>304800</xdr:colOff>
      <xdr:row>570</xdr:row>
      <xdr:rowOff>38103</xdr:rowOff>
    </xdr:to>
    <xdr:sp macro="" textlink="">
      <xdr:nvSpPr>
        <xdr:cNvPr id="12044" name="Check Box 3.3b" hidden="1">
          <a:extLst>
            <a:ext uri="{63B3BB69-23CF-44E3-9099-C40C66FF867C}">
              <a14:compatExt xmlns:a14="http://schemas.microsoft.com/office/drawing/2010/main" spid="_x0000_s12044"/>
            </a:ext>
            <a:ext uri="{FF2B5EF4-FFF2-40B4-BE49-F238E27FC236}">
              <a16:creationId xmlns:a16="http://schemas.microsoft.com/office/drawing/2014/main" id="{00000000-0008-0000-0000-00000C2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22860</xdr:colOff>
      <xdr:row>573</xdr:row>
      <xdr:rowOff>38100</xdr:rowOff>
    </xdr:from>
    <xdr:to>
      <xdr:col>10</xdr:col>
      <xdr:colOff>304800</xdr:colOff>
      <xdr:row>574</xdr:row>
      <xdr:rowOff>67412</xdr:rowOff>
    </xdr:to>
    <xdr:sp macro="" textlink="">
      <xdr:nvSpPr>
        <xdr:cNvPr id="12045" name="Check Box 3.3c" hidden="1">
          <a:extLst>
            <a:ext uri="{63B3BB69-23CF-44E3-9099-C40C66FF867C}">
              <a14:compatExt xmlns:a14="http://schemas.microsoft.com/office/drawing/2010/main" spid="_x0000_s12045"/>
            </a:ext>
            <a:ext uri="{FF2B5EF4-FFF2-40B4-BE49-F238E27FC236}">
              <a16:creationId xmlns:a16="http://schemas.microsoft.com/office/drawing/2014/main" id="{00000000-0008-0000-0000-00000D2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22860</xdr:colOff>
      <xdr:row>607</xdr:row>
      <xdr:rowOff>60960</xdr:rowOff>
    </xdr:from>
    <xdr:to>
      <xdr:col>10</xdr:col>
      <xdr:colOff>304800</xdr:colOff>
      <xdr:row>608</xdr:row>
      <xdr:rowOff>60955</xdr:rowOff>
    </xdr:to>
    <xdr:sp macro="" textlink="">
      <xdr:nvSpPr>
        <xdr:cNvPr id="12046" name="Check Box 3.3d." hidden="1">
          <a:extLst>
            <a:ext uri="{63B3BB69-23CF-44E3-9099-C40C66FF867C}">
              <a14:compatExt xmlns:a14="http://schemas.microsoft.com/office/drawing/2010/main" spid="_x0000_s12046"/>
            </a:ext>
            <a:ext uri="{FF2B5EF4-FFF2-40B4-BE49-F238E27FC236}">
              <a16:creationId xmlns:a16="http://schemas.microsoft.com/office/drawing/2014/main" id="{00000000-0008-0000-0000-00000E2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7620</xdr:colOff>
      <xdr:row>611</xdr:row>
      <xdr:rowOff>99060</xdr:rowOff>
    </xdr:from>
    <xdr:to>
      <xdr:col>2</xdr:col>
      <xdr:colOff>251460</xdr:colOff>
      <xdr:row>613</xdr:row>
      <xdr:rowOff>99060</xdr:rowOff>
    </xdr:to>
    <xdr:sp macro="" textlink="">
      <xdr:nvSpPr>
        <xdr:cNvPr id="12047" name="Check Box 783" hidden="1">
          <a:extLst>
            <a:ext uri="{63B3BB69-23CF-44E3-9099-C40C66FF867C}">
              <a14:compatExt xmlns:a14="http://schemas.microsoft.com/office/drawing/2010/main" spid="_x0000_s12047"/>
            </a:ext>
            <a:ext uri="{FF2B5EF4-FFF2-40B4-BE49-F238E27FC236}">
              <a16:creationId xmlns:a16="http://schemas.microsoft.com/office/drawing/2014/main" id="{00000000-0008-0000-0000-00000F2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7620</xdr:colOff>
      <xdr:row>615</xdr:row>
      <xdr:rowOff>60960</xdr:rowOff>
    </xdr:from>
    <xdr:to>
      <xdr:col>2</xdr:col>
      <xdr:colOff>251460</xdr:colOff>
      <xdr:row>616</xdr:row>
      <xdr:rowOff>60960</xdr:rowOff>
    </xdr:to>
    <xdr:sp macro="" textlink="">
      <xdr:nvSpPr>
        <xdr:cNvPr id="12048" name="Check Box 784" hidden="1">
          <a:extLst>
            <a:ext uri="{63B3BB69-23CF-44E3-9099-C40C66FF867C}">
              <a14:compatExt xmlns:a14="http://schemas.microsoft.com/office/drawing/2010/main" spid="_x0000_s12048"/>
            </a:ext>
            <a:ext uri="{FF2B5EF4-FFF2-40B4-BE49-F238E27FC236}">
              <a16:creationId xmlns:a16="http://schemas.microsoft.com/office/drawing/2014/main" id="{00000000-0008-0000-0000-0000102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7620</xdr:colOff>
      <xdr:row>617</xdr:row>
      <xdr:rowOff>60960</xdr:rowOff>
    </xdr:from>
    <xdr:to>
      <xdr:col>2</xdr:col>
      <xdr:colOff>251460</xdr:colOff>
      <xdr:row>618</xdr:row>
      <xdr:rowOff>60958</xdr:rowOff>
    </xdr:to>
    <xdr:sp macro="" textlink="">
      <xdr:nvSpPr>
        <xdr:cNvPr id="12049" name="Check Box 785" hidden="1">
          <a:extLst>
            <a:ext uri="{63B3BB69-23CF-44E3-9099-C40C66FF867C}">
              <a14:compatExt xmlns:a14="http://schemas.microsoft.com/office/drawing/2010/main" spid="_x0000_s12049"/>
            </a:ext>
            <a:ext uri="{FF2B5EF4-FFF2-40B4-BE49-F238E27FC236}">
              <a16:creationId xmlns:a16="http://schemas.microsoft.com/office/drawing/2014/main" id="{00000000-0008-0000-0000-0000112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7620</xdr:colOff>
      <xdr:row>634</xdr:row>
      <xdr:rowOff>60960</xdr:rowOff>
    </xdr:from>
    <xdr:to>
      <xdr:col>2</xdr:col>
      <xdr:colOff>251460</xdr:colOff>
      <xdr:row>635</xdr:row>
      <xdr:rowOff>60961</xdr:rowOff>
    </xdr:to>
    <xdr:sp macro="" textlink="">
      <xdr:nvSpPr>
        <xdr:cNvPr id="12050" name="Check Box 786" hidden="1">
          <a:extLst>
            <a:ext uri="{63B3BB69-23CF-44E3-9099-C40C66FF867C}">
              <a14:compatExt xmlns:a14="http://schemas.microsoft.com/office/drawing/2010/main" spid="_x0000_s12050"/>
            </a:ext>
            <a:ext uri="{FF2B5EF4-FFF2-40B4-BE49-F238E27FC236}">
              <a16:creationId xmlns:a16="http://schemas.microsoft.com/office/drawing/2014/main" id="{00000000-0008-0000-0000-0000122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30480</xdr:colOff>
      <xdr:row>596</xdr:row>
      <xdr:rowOff>38100</xdr:rowOff>
    </xdr:from>
    <xdr:to>
      <xdr:col>10</xdr:col>
      <xdr:colOff>365760</xdr:colOff>
      <xdr:row>597</xdr:row>
      <xdr:rowOff>106683</xdr:rowOff>
    </xdr:to>
    <xdr:sp macro="" textlink="">
      <xdr:nvSpPr>
        <xdr:cNvPr id="12051" name="Check Box 787" hidden="1">
          <a:extLst>
            <a:ext uri="{63B3BB69-23CF-44E3-9099-C40C66FF867C}">
              <a14:compatExt xmlns:a14="http://schemas.microsoft.com/office/drawing/2010/main" spid="_x0000_s12051"/>
            </a:ext>
            <a:ext uri="{FF2B5EF4-FFF2-40B4-BE49-F238E27FC236}">
              <a16:creationId xmlns:a16="http://schemas.microsoft.com/office/drawing/2014/main" id="{00000000-0008-0000-0000-0000132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30480</xdr:colOff>
      <xdr:row>600</xdr:row>
      <xdr:rowOff>30480</xdr:rowOff>
    </xdr:from>
    <xdr:to>
      <xdr:col>10</xdr:col>
      <xdr:colOff>342900</xdr:colOff>
      <xdr:row>601</xdr:row>
      <xdr:rowOff>106680</xdr:rowOff>
    </xdr:to>
    <xdr:sp macro="" textlink="">
      <xdr:nvSpPr>
        <xdr:cNvPr id="12052" name="Check Box 788" hidden="1">
          <a:extLst>
            <a:ext uri="{63B3BB69-23CF-44E3-9099-C40C66FF867C}">
              <a14:compatExt xmlns:a14="http://schemas.microsoft.com/office/drawing/2010/main" spid="_x0000_s12052"/>
            </a:ext>
            <a:ext uri="{FF2B5EF4-FFF2-40B4-BE49-F238E27FC236}">
              <a16:creationId xmlns:a16="http://schemas.microsoft.com/office/drawing/2014/main" id="{00000000-0008-0000-0000-0000142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7620</xdr:colOff>
      <xdr:row>624</xdr:row>
      <xdr:rowOff>60960</xdr:rowOff>
    </xdr:from>
    <xdr:to>
      <xdr:col>2</xdr:col>
      <xdr:colOff>251460</xdr:colOff>
      <xdr:row>625</xdr:row>
      <xdr:rowOff>83820</xdr:rowOff>
    </xdr:to>
    <xdr:sp macro="" textlink="">
      <xdr:nvSpPr>
        <xdr:cNvPr id="12053" name="Check Box 789" hidden="1">
          <a:extLst>
            <a:ext uri="{63B3BB69-23CF-44E3-9099-C40C66FF867C}">
              <a14:compatExt xmlns:a14="http://schemas.microsoft.com/office/drawing/2010/main" spid="_x0000_s12053"/>
            </a:ext>
            <a:ext uri="{FF2B5EF4-FFF2-40B4-BE49-F238E27FC236}">
              <a16:creationId xmlns:a16="http://schemas.microsoft.com/office/drawing/2014/main" id="{00000000-0008-0000-0000-0000152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7620</xdr:colOff>
      <xdr:row>627</xdr:row>
      <xdr:rowOff>60960</xdr:rowOff>
    </xdr:from>
    <xdr:to>
      <xdr:col>2</xdr:col>
      <xdr:colOff>251460</xdr:colOff>
      <xdr:row>628</xdr:row>
      <xdr:rowOff>83819</xdr:rowOff>
    </xdr:to>
    <xdr:sp macro="" textlink="">
      <xdr:nvSpPr>
        <xdr:cNvPr id="12054" name="Check Box 790" hidden="1">
          <a:extLst>
            <a:ext uri="{63B3BB69-23CF-44E3-9099-C40C66FF867C}">
              <a14:compatExt xmlns:a14="http://schemas.microsoft.com/office/drawing/2010/main" spid="_x0000_s12054"/>
            </a:ext>
            <a:ext uri="{FF2B5EF4-FFF2-40B4-BE49-F238E27FC236}">
              <a16:creationId xmlns:a16="http://schemas.microsoft.com/office/drawing/2014/main" id="{00000000-0008-0000-0000-0000162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22860</xdr:colOff>
      <xdr:row>581</xdr:row>
      <xdr:rowOff>30480</xdr:rowOff>
    </xdr:from>
    <xdr:to>
      <xdr:col>10</xdr:col>
      <xdr:colOff>297180</xdr:colOff>
      <xdr:row>582</xdr:row>
      <xdr:rowOff>38096</xdr:rowOff>
    </xdr:to>
    <xdr:sp macro="" textlink="">
      <xdr:nvSpPr>
        <xdr:cNvPr id="12055" name="Check Box 791" hidden="1">
          <a:extLst>
            <a:ext uri="{63B3BB69-23CF-44E3-9099-C40C66FF867C}">
              <a14:compatExt xmlns:a14="http://schemas.microsoft.com/office/drawing/2010/main" spid="_x0000_s12055"/>
            </a:ext>
            <a:ext uri="{FF2B5EF4-FFF2-40B4-BE49-F238E27FC236}">
              <a16:creationId xmlns:a16="http://schemas.microsoft.com/office/drawing/2014/main" id="{00000000-0008-0000-0000-0000172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22860</xdr:colOff>
      <xdr:row>641</xdr:row>
      <xdr:rowOff>30480</xdr:rowOff>
    </xdr:from>
    <xdr:to>
      <xdr:col>10</xdr:col>
      <xdr:colOff>304800</xdr:colOff>
      <xdr:row>642</xdr:row>
      <xdr:rowOff>38101</xdr:rowOff>
    </xdr:to>
    <xdr:sp macro="" textlink="">
      <xdr:nvSpPr>
        <xdr:cNvPr id="12056" name="Check Box 4.4a" hidden="1">
          <a:extLst>
            <a:ext uri="{63B3BB69-23CF-44E3-9099-C40C66FF867C}">
              <a14:compatExt xmlns:a14="http://schemas.microsoft.com/office/drawing/2010/main" spid="_x0000_s12056"/>
            </a:ext>
            <a:ext uri="{FF2B5EF4-FFF2-40B4-BE49-F238E27FC236}">
              <a16:creationId xmlns:a16="http://schemas.microsoft.com/office/drawing/2014/main" id="{00000000-0008-0000-0000-0000182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22860</xdr:colOff>
      <xdr:row>643</xdr:row>
      <xdr:rowOff>22860</xdr:rowOff>
    </xdr:from>
    <xdr:to>
      <xdr:col>10</xdr:col>
      <xdr:colOff>297180</xdr:colOff>
      <xdr:row>644</xdr:row>
      <xdr:rowOff>30480</xdr:rowOff>
    </xdr:to>
    <xdr:sp macro="" textlink="">
      <xdr:nvSpPr>
        <xdr:cNvPr id="12057" name="Check Box 4.4b" hidden="1">
          <a:extLst>
            <a:ext uri="{63B3BB69-23CF-44E3-9099-C40C66FF867C}">
              <a14:compatExt xmlns:a14="http://schemas.microsoft.com/office/drawing/2010/main" spid="_x0000_s12057"/>
            </a:ext>
            <a:ext uri="{FF2B5EF4-FFF2-40B4-BE49-F238E27FC236}">
              <a16:creationId xmlns:a16="http://schemas.microsoft.com/office/drawing/2014/main" id="{00000000-0008-0000-0000-0000192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22860</xdr:colOff>
      <xdr:row>652</xdr:row>
      <xdr:rowOff>30480</xdr:rowOff>
    </xdr:from>
    <xdr:to>
      <xdr:col>10</xdr:col>
      <xdr:colOff>304800</xdr:colOff>
      <xdr:row>653</xdr:row>
      <xdr:rowOff>38098</xdr:rowOff>
    </xdr:to>
    <xdr:sp macro="" textlink="">
      <xdr:nvSpPr>
        <xdr:cNvPr id="12058" name="Check Box 4.4c" hidden="1">
          <a:extLst>
            <a:ext uri="{63B3BB69-23CF-44E3-9099-C40C66FF867C}">
              <a14:compatExt xmlns:a14="http://schemas.microsoft.com/office/drawing/2010/main" spid="_x0000_s12058"/>
            </a:ext>
            <a:ext uri="{FF2B5EF4-FFF2-40B4-BE49-F238E27FC236}">
              <a16:creationId xmlns:a16="http://schemas.microsoft.com/office/drawing/2014/main" id="{00000000-0008-0000-0000-00001A2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30480</xdr:colOff>
      <xdr:row>644</xdr:row>
      <xdr:rowOff>213360</xdr:rowOff>
    </xdr:from>
    <xdr:to>
      <xdr:col>10</xdr:col>
      <xdr:colOff>312420</xdr:colOff>
      <xdr:row>646</xdr:row>
      <xdr:rowOff>45720</xdr:rowOff>
    </xdr:to>
    <xdr:sp macro="" textlink="">
      <xdr:nvSpPr>
        <xdr:cNvPr id="12059" name="Check Box 795" hidden="1">
          <a:extLst>
            <a:ext uri="{63B3BB69-23CF-44E3-9099-C40C66FF867C}">
              <a14:compatExt xmlns:a14="http://schemas.microsoft.com/office/drawing/2010/main" spid="_x0000_s12059"/>
            </a:ext>
            <a:ext uri="{FF2B5EF4-FFF2-40B4-BE49-F238E27FC236}">
              <a16:creationId xmlns:a16="http://schemas.microsoft.com/office/drawing/2014/main" id="{00000000-0008-0000-0000-00001B2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7620</xdr:colOff>
      <xdr:row>137</xdr:row>
      <xdr:rowOff>30480</xdr:rowOff>
    </xdr:from>
    <xdr:to>
      <xdr:col>10</xdr:col>
      <xdr:colOff>297180</xdr:colOff>
      <xdr:row>138</xdr:row>
      <xdr:rowOff>38099</xdr:rowOff>
    </xdr:to>
    <xdr:sp macro="" textlink="">
      <xdr:nvSpPr>
        <xdr:cNvPr id="12061" name="Check Box 10.3a" hidden="1">
          <a:extLst>
            <a:ext uri="{63B3BB69-23CF-44E3-9099-C40C66FF867C}">
              <a14:compatExt xmlns:a14="http://schemas.microsoft.com/office/drawing/2010/main" spid="_x0000_s12061"/>
            </a:ext>
            <a:ext uri="{FF2B5EF4-FFF2-40B4-BE49-F238E27FC236}">
              <a16:creationId xmlns:a16="http://schemas.microsoft.com/office/drawing/2014/main" id="{00000000-0008-0000-0000-00001D2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22860</xdr:colOff>
      <xdr:row>144</xdr:row>
      <xdr:rowOff>22860</xdr:rowOff>
    </xdr:from>
    <xdr:to>
      <xdr:col>10</xdr:col>
      <xdr:colOff>304800</xdr:colOff>
      <xdr:row>145</xdr:row>
      <xdr:rowOff>60961</xdr:rowOff>
    </xdr:to>
    <xdr:sp macro="" textlink="">
      <xdr:nvSpPr>
        <xdr:cNvPr id="12062" name="Check Box 10.3b" hidden="1">
          <a:extLst>
            <a:ext uri="{63B3BB69-23CF-44E3-9099-C40C66FF867C}">
              <a14:compatExt xmlns:a14="http://schemas.microsoft.com/office/drawing/2010/main" spid="_x0000_s12062"/>
            </a:ext>
            <a:ext uri="{FF2B5EF4-FFF2-40B4-BE49-F238E27FC236}">
              <a16:creationId xmlns:a16="http://schemas.microsoft.com/office/drawing/2014/main" id="{00000000-0008-0000-0000-00001E2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7620</xdr:colOff>
      <xdr:row>150</xdr:row>
      <xdr:rowOff>60960</xdr:rowOff>
    </xdr:from>
    <xdr:to>
      <xdr:col>10</xdr:col>
      <xdr:colOff>297180</xdr:colOff>
      <xdr:row>151</xdr:row>
      <xdr:rowOff>60962</xdr:rowOff>
    </xdr:to>
    <xdr:sp macro="" textlink="">
      <xdr:nvSpPr>
        <xdr:cNvPr id="12063" name="Check Box 10.3c" hidden="1">
          <a:extLst>
            <a:ext uri="{63B3BB69-23CF-44E3-9099-C40C66FF867C}">
              <a14:compatExt xmlns:a14="http://schemas.microsoft.com/office/drawing/2010/main" spid="_x0000_s12063"/>
            </a:ext>
            <a:ext uri="{FF2B5EF4-FFF2-40B4-BE49-F238E27FC236}">
              <a16:creationId xmlns:a16="http://schemas.microsoft.com/office/drawing/2014/main" id="{00000000-0008-0000-0000-00001F2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30480</xdr:colOff>
      <xdr:row>154</xdr:row>
      <xdr:rowOff>60960</xdr:rowOff>
    </xdr:from>
    <xdr:to>
      <xdr:col>10</xdr:col>
      <xdr:colOff>373380</xdr:colOff>
      <xdr:row>155</xdr:row>
      <xdr:rowOff>60955</xdr:rowOff>
    </xdr:to>
    <xdr:sp macro="" textlink="">
      <xdr:nvSpPr>
        <xdr:cNvPr id="12064" name="Check Box 800" hidden="1">
          <a:extLst>
            <a:ext uri="{63B3BB69-23CF-44E3-9099-C40C66FF867C}">
              <a14:compatExt xmlns:a14="http://schemas.microsoft.com/office/drawing/2010/main" spid="_x0000_s12064"/>
            </a:ext>
            <a:ext uri="{FF2B5EF4-FFF2-40B4-BE49-F238E27FC236}">
              <a16:creationId xmlns:a16="http://schemas.microsoft.com/office/drawing/2014/main" id="{00000000-0008-0000-0000-0000202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9</xdr:col>
      <xdr:colOff>508445</xdr:colOff>
      <xdr:row>190</xdr:row>
      <xdr:rowOff>0</xdr:rowOff>
    </xdr:from>
    <xdr:ext cx="155122" cy="162065"/>
    <xdr:sp macro="" textlink="">
      <xdr:nvSpPr>
        <xdr:cNvPr id="90" name="Rectangle 89">
          <a:extLst>
            <a:ext uri="{FF2B5EF4-FFF2-40B4-BE49-F238E27FC236}">
              <a16:creationId xmlns:a16="http://schemas.microsoft.com/office/drawing/2014/main" id="{00000000-0008-0000-0000-00005A000000}"/>
            </a:ext>
          </a:extLst>
        </xdr:cNvPr>
        <xdr:cNvSpPr/>
      </xdr:nvSpPr>
      <xdr:spPr>
        <a:xfrm>
          <a:off x="4501618" y="39645981"/>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twoCellAnchor editAs="oneCell">
    <xdr:from>
      <xdr:col>10</xdr:col>
      <xdr:colOff>0</xdr:colOff>
      <xdr:row>636</xdr:row>
      <xdr:rowOff>144780</xdr:rowOff>
    </xdr:from>
    <xdr:to>
      <xdr:col>10</xdr:col>
      <xdr:colOff>274320</xdr:colOff>
      <xdr:row>638</xdr:row>
      <xdr:rowOff>37137</xdr:rowOff>
    </xdr:to>
    <xdr:sp macro="" textlink="">
      <xdr:nvSpPr>
        <xdr:cNvPr id="46294" name="Check Box 2262" hidden="1">
          <a:extLst>
            <a:ext uri="{63B3BB69-23CF-44E3-9099-C40C66FF867C}">
              <a14:compatExt xmlns:a14="http://schemas.microsoft.com/office/drawing/2010/main" spid="_x0000_s46294"/>
            </a:ext>
            <a:ext uri="{FF2B5EF4-FFF2-40B4-BE49-F238E27FC236}">
              <a16:creationId xmlns:a16="http://schemas.microsoft.com/office/drawing/2014/main" id="{00000000-0008-0000-0000-0000D6B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10</xdr:col>
          <xdr:colOff>9525</xdr:colOff>
          <xdr:row>29</xdr:row>
          <xdr:rowOff>9525</xdr:rowOff>
        </xdr:from>
        <xdr:to>
          <xdr:col>10</xdr:col>
          <xdr:colOff>304800</xdr:colOff>
          <xdr:row>30</xdr:row>
          <xdr:rowOff>38100</xdr:rowOff>
        </xdr:to>
        <xdr:sp macro="" textlink="">
          <xdr:nvSpPr>
            <xdr:cNvPr id="46298" name="Check Box 2.1" hidden="1">
              <a:extLst>
                <a:ext uri="{63B3BB69-23CF-44E3-9099-C40C66FF867C}">
                  <a14:compatExt spid="_x0000_s46298"/>
                </a:ext>
                <a:ext uri="{FF2B5EF4-FFF2-40B4-BE49-F238E27FC236}">
                  <a16:creationId xmlns:a16="http://schemas.microsoft.com/office/drawing/2014/main" id="{00000000-0008-0000-0000-0000DA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35</xdr:row>
          <xdr:rowOff>9525</xdr:rowOff>
        </xdr:from>
        <xdr:to>
          <xdr:col>10</xdr:col>
          <xdr:colOff>352425</xdr:colOff>
          <xdr:row>36</xdr:row>
          <xdr:rowOff>9525</xdr:rowOff>
        </xdr:to>
        <xdr:sp macro="" textlink="">
          <xdr:nvSpPr>
            <xdr:cNvPr id="46299" name="Check Box 3.2" hidden="1">
              <a:extLst>
                <a:ext uri="{63B3BB69-23CF-44E3-9099-C40C66FF867C}">
                  <a14:compatExt spid="_x0000_s46299"/>
                </a:ext>
                <a:ext uri="{FF2B5EF4-FFF2-40B4-BE49-F238E27FC236}">
                  <a16:creationId xmlns:a16="http://schemas.microsoft.com/office/drawing/2014/main" id="{00000000-0008-0000-0000-0000DB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56</xdr:row>
          <xdr:rowOff>9525</xdr:rowOff>
        </xdr:from>
        <xdr:to>
          <xdr:col>10</xdr:col>
          <xdr:colOff>352425</xdr:colOff>
          <xdr:row>57</xdr:row>
          <xdr:rowOff>57150</xdr:rowOff>
        </xdr:to>
        <xdr:sp macro="" textlink="">
          <xdr:nvSpPr>
            <xdr:cNvPr id="46300" name="Check Box 3.3.1" hidden="1">
              <a:extLst>
                <a:ext uri="{63B3BB69-23CF-44E3-9099-C40C66FF867C}">
                  <a14:compatExt spid="_x0000_s46300"/>
                </a:ext>
                <a:ext uri="{FF2B5EF4-FFF2-40B4-BE49-F238E27FC236}">
                  <a16:creationId xmlns:a16="http://schemas.microsoft.com/office/drawing/2014/main" id="{00000000-0008-0000-0000-0000DC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58</xdr:row>
          <xdr:rowOff>9525</xdr:rowOff>
        </xdr:from>
        <xdr:to>
          <xdr:col>10</xdr:col>
          <xdr:colOff>352425</xdr:colOff>
          <xdr:row>58</xdr:row>
          <xdr:rowOff>228600</xdr:rowOff>
        </xdr:to>
        <xdr:sp macro="" textlink="">
          <xdr:nvSpPr>
            <xdr:cNvPr id="46301" name="Check Box 3.3.3" hidden="1">
              <a:extLst>
                <a:ext uri="{63B3BB69-23CF-44E3-9099-C40C66FF867C}">
                  <a14:compatExt spid="_x0000_s46301"/>
                </a:ext>
                <a:ext uri="{FF2B5EF4-FFF2-40B4-BE49-F238E27FC236}">
                  <a16:creationId xmlns:a16="http://schemas.microsoft.com/office/drawing/2014/main" id="{00000000-0008-0000-0000-0000DD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59</xdr:row>
          <xdr:rowOff>9525</xdr:rowOff>
        </xdr:from>
        <xdr:to>
          <xdr:col>10</xdr:col>
          <xdr:colOff>333375</xdr:colOff>
          <xdr:row>59</xdr:row>
          <xdr:rowOff>238125</xdr:rowOff>
        </xdr:to>
        <xdr:sp macro="" textlink="">
          <xdr:nvSpPr>
            <xdr:cNvPr id="46302" name="Check Box 3.3.4" hidden="1">
              <a:extLst>
                <a:ext uri="{63B3BB69-23CF-44E3-9099-C40C66FF867C}">
                  <a14:compatExt spid="_x0000_s46302"/>
                </a:ext>
                <a:ext uri="{FF2B5EF4-FFF2-40B4-BE49-F238E27FC236}">
                  <a16:creationId xmlns:a16="http://schemas.microsoft.com/office/drawing/2014/main" id="{00000000-0008-0000-0000-0000DE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65</xdr:row>
          <xdr:rowOff>19050</xdr:rowOff>
        </xdr:from>
        <xdr:to>
          <xdr:col>32</xdr:col>
          <xdr:colOff>266700</xdr:colOff>
          <xdr:row>66</xdr:row>
          <xdr:rowOff>19050</xdr:rowOff>
        </xdr:to>
        <xdr:sp macro="" textlink="">
          <xdr:nvSpPr>
            <xdr:cNvPr id="46303" name="Check Box 2271" hidden="1">
              <a:extLst>
                <a:ext uri="{63B3BB69-23CF-44E3-9099-C40C66FF867C}">
                  <a14:compatExt spid="_x0000_s46303"/>
                </a:ext>
                <a:ext uri="{FF2B5EF4-FFF2-40B4-BE49-F238E27FC236}">
                  <a16:creationId xmlns:a16="http://schemas.microsoft.com/office/drawing/2014/main" id="{00000000-0008-0000-0000-0000DF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70</xdr:row>
          <xdr:rowOff>9525</xdr:rowOff>
        </xdr:from>
        <xdr:to>
          <xdr:col>32</xdr:col>
          <xdr:colOff>266700</xdr:colOff>
          <xdr:row>71</xdr:row>
          <xdr:rowOff>9525</xdr:rowOff>
        </xdr:to>
        <xdr:sp macro="" textlink="">
          <xdr:nvSpPr>
            <xdr:cNvPr id="46310" name="Check Box 2278" hidden="1">
              <a:extLst>
                <a:ext uri="{63B3BB69-23CF-44E3-9099-C40C66FF867C}">
                  <a14:compatExt spid="_x0000_s46310"/>
                </a:ext>
                <a:ext uri="{FF2B5EF4-FFF2-40B4-BE49-F238E27FC236}">
                  <a16:creationId xmlns:a16="http://schemas.microsoft.com/office/drawing/2014/main" id="{00000000-0008-0000-0000-0000E6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77</xdr:row>
          <xdr:rowOff>9525</xdr:rowOff>
        </xdr:from>
        <xdr:to>
          <xdr:col>32</xdr:col>
          <xdr:colOff>266700</xdr:colOff>
          <xdr:row>77</xdr:row>
          <xdr:rowOff>228600</xdr:rowOff>
        </xdr:to>
        <xdr:sp macro="" textlink="">
          <xdr:nvSpPr>
            <xdr:cNvPr id="46311" name="Check Box 2279" hidden="1">
              <a:extLst>
                <a:ext uri="{63B3BB69-23CF-44E3-9099-C40C66FF867C}">
                  <a14:compatExt spid="_x0000_s46311"/>
                </a:ext>
                <a:ext uri="{FF2B5EF4-FFF2-40B4-BE49-F238E27FC236}">
                  <a16:creationId xmlns:a16="http://schemas.microsoft.com/office/drawing/2014/main" id="{00000000-0008-0000-0000-0000E7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78</xdr:row>
          <xdr:rowOff>9525</xdr:rowOff>
        </xdr:from>
        <xdr:to>
          <xdr:col>32</xdr:col>
          <xdr:colOff>276225</xdr:colOff>
          <xdr:row>79</xdr:row>
          <xdr:rowOff>9525</xdr:rowOff>
        </xdr:to>
        <xdr:sp macro="" textlink="">
          <xdr:nvSpPr>
            <xdr:cNvPr id="46312" name="Check Box 2280" hidden="1">
              <a:extLst>
                <a:ext uri="{63B3BB69-23CF-44E3-9099-C40C66FF867C}">
                  <a14:compatExt spid="_x0000_s46312"/>
                </a:ext>
                <a:ext uri="{FF2B5EF4-FFF2-40B4-BE49-F238E27FC236}">
                  <a16:creationId xmlns:a16="http://schemas.microsoft.com/office/drawing/2014/main" id="{00000000-0008-0000-0000-0000E8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101</xdr:row>
          <xdr:rowOff>9525</xdr:rowOff>
        </xdr:from>
        <xdr:to>
          <xdr:col>32</xdr:col>
          <xdr:colOff>266700</xdr:colOff>
          <xdr:row>101</xdr:row>
          <xdr:rowOff>228600</xdr:rowOff>
        </xdr:to>
        <xdr:sp macro="" textlink="">
          <xdr:nvSpPr>
            <xdr:cNvPr id="46313" name="Check Box 2281" hidden="1">
              <a:extLst>
                <a:ext uri="{63B3BB69-23CF-44E3-9099-C40C66FF867C}">
                  <a14:compatExt spid="_x0000_s46313"/>
                </a:ext>
                <a:ext uri="{FF2B5EF4-FFF2-40B4-BE49-F238E27FC236}">
                  <a16:creationId xmlns:a16="http://schemas.microsoft.com/office/drawing/2014/main" id="{00000000-0008-0000-0000-0000E9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104</xdr:row>
          <xdr:rowOff>9525</xdr:rowOff>
        </xdr:from>
        <xdr:to>
          <xdr:col>32</xdr:col>
          <xdr:colOff>266700</xdr:colOff>
          <xdr:row>105</xdr:row>
          <xdr:rowOff>9525</xdr:rowOff>
        </xdr:to>
        <xdr:sp macro="" textlink="">
          <xdr:nvSpPr>
            <xdr:cNvPr id="46314" name="Check Box 2282" hidden="1">
              <a:extLst>
                <a:ext uri="{63B3BB69-23CF-44E3-9099-C40C66FF867C}">
                  <a14:compatExt spid="_x0000_s46314"/>
                </a:ext>
                <a:ext uri="{FF2B5EF4-FFF2-40B4-BE49-F238E27FC236}">
                  <a16:creationId xmlns:a16="http://schemas.microsoft.com/office/drawing/2014/main" id="{00000000-0008-0000-0000-0000EA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109</xdr:row>
          <xdr:rowOff>9525</xdr:rowOff>
        </xdr:from>
        <xdr:to>
          <xdr:col>32</xdr:col>
          <xdr:colOff>266700</xdr:colOff>
          <xdr:row>110</xdr:row>
          <xdr:rowOff>9525</xdr:rowOff>
        </xdr:to>
        <xdr:sp macro="" textlink="">
          <xdr:nvSpPr>
            <xdr:cNvPr id="46315" name="Check Box 2283" hidden="1">
              <a:extLst>
                <a:ext uri="{63B3BB69-23CF-44E3-9099-C40C66FF867C}">
                  <a14:compatExt spid="_x0000_s46315"/>
                </a:ext>
                <a:ext uri="{FF2B5EF4-FFF2-40B4-BE49-F238E27FC236}">
                  <a16:creationId xmlns:a16="http://schemas.microsoft.com/office/drawing/2014/main" id="{00000000-0008-0000-0000-0000EB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122</xdr:row>
          <xdr:rowOff>9525</xdr:rowOff>
        </xdr:from>
        <xdr:to>
          <xdr:col>32</xdr:col>
          <xdr:colOff>266700</xdr:colOff>
          <xdr:row>122</xdr:row>
          <xdr:rowOff>219075</xdr:rowOff>
        </xdr:to>
        <xdr:sp macro="" textlink="">
          <xdr:nvSpPr>
            <xdr:cNvPr id="46316" name="Check Box 2284" hidden="1">
              <a:extLst>
                <a:ext uri="{63B3BB69-23CF-44E3-9099-C40C66FF867C}">
                  <a14:compatExt spid="_x0000_s46316"/>
                </a:ext>
                <a:ext uri="{FF2B5EF4-FFF2-40B4-BE49-F238E27FC236}">
                  <a16:creationId xmlns:a16="http://schemas.microsoft.com/office/drawing/2014/main" id="{00000000-0008-0000-0000-0000EC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137</xdr:row>
          <xdr:rowOff>0</xdr:rowOff>
        </xdr:from>
        <xdr:to>
          <xdr:col>32</xdr:col>
          <xdr:colOff>266700</xdr:colOff>
          <xdr:row>138</xdr:row>
          <xdr:rowOff>0</xdr:rowOff>
        </xdr:to>
        <xdr:sp macro="" textlink="">
          <xdr:nvSpPr>
            <xdr:cNvPr id="46317" name="Check Box 2285" hidden="1">
              <a:extLst>
                <a:ext uri="{63B3BB69-23CF-44E3-9099-C40C66FF867C}">
                  <a14:compatExt spid="_x0000_s46317"/>
                </a:ext>
                <a:ext uri="{FF2B5EF4-FFF2-40B4-BE49-F238E27FC236}">
                  <a16:creationId xmlns:a16="http://schemas.microsoft.com/office/drawing/2014/main" id="{00000000-0008-0000-0000-0000ED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144</xdr:row>
          <xdr:rowOff>0</xdr:rowOff>
        </xdr:from>
        <xdr:to>
          <xdr:col>32</xdr:col>
          <xdr:colOff>266700</xdr:colOff>
          <xdr:row>145</xdr:row>
          <xdr:rowOff>0</xdr:rowOff>
        </xdr:to>
        <xdr:sp macro="" textlink="">
          <xdr:nvSpPr>
            <xdr:cNvPr id="46318" name="Check Box 2286" hidden="1">
              <a:extLst>
                <a:ext uri="{63B3BB69-23CF-44E3-9099-C40C66FF867C}">
                  <a14:compatExt spid="_x0000_s46318"/>
                </a:ext>
                <a:ext uri="{FF2B5EF4-FFF2-40B4-BE49-F238E27FC236}">
                  <a16:creationId xmlns:a16="http://schemas.microsoft.com/office/drawing/2014/main" id="{00000000-0008-0000-0000-0000EE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150</xdr:row>
          <xdr:rowOff>0</xdr:rowOff>
        </xdr:from>
        <xdr:to>
          <xdr:col>32</xdr:col>
          <xdr:colOff>266700</xdr:colOff>
          <xdr:row>151</xdr:row>
          <xdr:rowOff>0</xdr:rowOff>
        </xdr:to>
        <xdr:sp macro="" textlink="">
          <xdr:nvSpPr>
            <xdr:cNvPr id="46319" name="Check Box 2287" hidden="1">
              <a:extLst>
                <a:ext uri="{63B3BB69-23CF-44E3-9099-C40C66FF867C}">
                  <a14:compatExt spid="_x0000_s46319"/>
                </a:ext>
                <a:ext uri="{FF2B5EF4-FFF2-40B4-BE49-F238E27FC236}">
                  <a16:creationId xmlns:a16="http://schemas.microsoft.com/office/drawing/2014/main" id="{00000000-0008-0000-0000-0000EF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154</xdr:row>
          <xdr:rowOff>0</xdr:rowOff>
        </xdr:from>
        <xdr:to>
          <xdr:col>32</xdr:col>
          <xdr:colOff>266700</xdr:colOff>
          <xdr:row>155</xdr:row>
          <xdr:rowOff>0</xdr:rowOff>
        </xdr:to>
        <xdr:sp macro="" textlink="">
          <xdr:nvSpPr>
            <xdr:cNvPr id="46320" name="Check Box 2288" hidden="1">
              <a:extLst>
                <a:ext uri="{63B3BB69-23CF-44E3-9099-C40C66FF867C}">
                  <a14:compatExt spid="_x0000_s46320"/>
                </a:ext>
                <a:ext uri="{FF2B5EF4-FFF2-40B4-BE49-F238E27FC236}">
                  <a16:creationId xmlns:a16="http://schemas.microsoft.com/office/drawing/2014/main" id="{00000000-0008-0000-0000-0000F0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161</xdr:row>
          <xdr:rowOff>190500</xdr:rowOff>
        </xdr:from>
        <xdr:to>
          <xdr:col>32</xdr:col>
          <xdr:colOff>266700</xdr:colOff>
          <xdr:row>162</xdr:row>
          <xdr:rowOff>190500</xdr:rowOff>
        </xdr:to>
        <xdr:sp macro="" textlink="">
          <xdr:nvSpPr>
            <xdr:cNvPr id="46321" name="Check Box 2289" hidden="1">
              <a:extLst>
                <a:ext uri="{63B3BB69-23CF-44E3-9099-C40C66FF867C}">
                  <a14:compatExt spid="_x0000_s46321"/>
                </a:ext>
                <a:ext uri="{FF2B5EF4-FFF2-40B4-BE49-F238E27FC236}">
                  <a16:creationId xmlns:a16="http://schemas.microsoft.com/office/drawing/2014/main" id="{00000000-0008-0000-0000-0000F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170</xdr:row>
          <xdr:rowOff>0</xdr:rowOff>
        </xdr:from>
        <xdr:to>
          <xdr:col>32</xdr:col>
          <xdr:colOff>266700</xdr:colOff>
          <xdr:row>171</xdr:row>
          <xdr:rowOff>0</xdr:rowOff>
        </xdr:to>
        <xdr:sp macro="" textlink="">
          <xdr:nvSpPr>
            <xdr:cNvPr id="46322" name="Check Box 2290" hidden="1">
              <a:extLst>
                <a:ext uri="{63B3BB69-23CF-44E3-9099-C40C66FF867C}">
                  <a14:compatExt spid="_x0000_s46322"/>
                </a:ext>
                <a:ext uri="{FF2B5EF4-FFF2-40B4-BE49-F238E27FC236}">
                  <a16:creationId xmlns:a16="http://schemas.microsoft.com/office/drawing/2014/main" id="{00000000-0008-0000-0000-0000F2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175</xdr:row>
          <xdr:rowOff>0</xdr:rowOff>
        </xdr:from>
        <xdr:to>
          <xdr:col>32</xdr:col>
          <xdr:colOff>266700</xdr:colOff>
          <xdr:row>176</xdr:row>
          <xdr:rowOff>0</xdr:rowOff>
        </xdr:to>
        <xdr:sp macro="" textlink="">
          <xdr:nvSpPr>
            <xdr:cNvPr id="46323" name="Check Box 2291" hidden="1">
              <a:extLst>
                <a:ext uri="{63B3BB69-23CF-44E3-9099-C40C66FF867C}">
                  <a14:compatExt spid="_x0000_s46323"/>
                </a:ext>
                <a:ext uri="{FF2B5EF4-FFF2-40B4-BE49-F238E27FC236}">
                  <a16:creationId xmlns:a16="http://schemas.microsoft.com/office/drawing/2014/main" id="{00000000-0008-0000-0000-0000F3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182</xdr:row>
          <xdr:rowOff>0</xdr:rowOff>
        </xdr:from>
        <xdr:to>
          <xdr:col>32</xdr:col>
          <xdr:colOff>266700</xdr:colOff>
          <xdr:row>183</xdr:row>
          <xdr:rowOff>0</xdr:rowOff>
        </xdr:to>
        <xdr:sp macro="" textlink="">
          <xdr:nvSpPr>
            <xdr:cNvPr id="46324" name="Check Box 2292" hidden="1">
              <a:extLst>
                <a:ext uri="{63B3BB69-23CF-44E3-9099-C40C66FF867C}">
                  <a14:compatExt spid="_x0000_s46324"/>
                </a:ext>
                <a:ext uri="{FF2B5EF4-FFF2-40B4-BE49-F238E27FC236}">
                  <a16:creationId xmlns:a16="http://schemas.microsoft.com/office/drawing/2014/main" id="{00000000-0008-0000-0000-0000F4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220</xdr:row>
          <xdr:rowOff>0</xdr:rowOff>
        </xdr:from>
        <xdr:to>
          <xdr:col>32</xdr:col>
          <xdr:colOff>266700</xdr:colOff>
          <xdr:row>221</xdr:row>
          <xdr:rowOff>0</xdr:rowOff>
        </xdr:to>
        <xdr:sp macro="" textlink="">
          <xdr:nvSpPr>
            <xdr:cNvPr id="46325" name="Check Box 2293" hidden="1">
              <a:extLst>
                <a:ext uri="{63B3BB69-23CF-44E3-9099-C40C66FF867C}">
                  <a14:compatExt spid="_x0000_s46325"/>
                </a:ext>
                <a:ext uri="{FF2B5EF4-FFF2-40B4-BE49-F238E27FC236}">
                  <a16:creationId xmlns:a16="http://schemas.microsoft.com/office/drawing/2014/main" id="{00000000-0008-0000-0000-0000F5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229</xdr:row>
          <xdr:rowOff>0</xdr:rowOff>
        </xdr:from>
        <xdr:to>
          <xdr:col>32</xdr:col>
          <xdr:colOff>266700</xdr:colOff>
          <xdr:row>230</xdr:row>
          <xdr:rowOff>0</xdr:rowOff>
        </xdr:to>
        <xdr:sp macro="" textlink="">
          <xdr:nvSpPr>
            <xdr:cNvPr id="46326" name="Check Box 2294" hidden="1">
              <a:extLst>
                <a:ext uri="{63B3BB69-23CF-44E3-9099-C40C66FF867C}">
                  <a14:compatExt spid="_x0000_s46326"/>
                </a:ext>
                <a:ext uri="{FF2B5EF4-FFF2-40B4-BE49-F238E27FC236}">
                  <a16:creationId xmlns:a16="http://schemas.microsoft.com/office/drawing/2014/main" id="{00000000-0008-0000-0000-0000F6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233</xdr:row>
          <xdr:rowOff>0</xdr:rowOff>
        </xdr:from>
        <xdr:to>
          <xdr:col>32</xdr:col>
          <xdr:colOff>266700</xdr:colOff>
          <xdr:row>234</xdr:row>
          <xdr:rowOff>0</xdr:rowOff>
        </xdr:to>
        <xdr:sp macro="" textlink="">
          <xdr:nvSpPr>
            <xdr:cNvPr id="46327" name="Check Box 2295" hidden="1">
              <a:extLst>
                <a:ext uri="{63B3BB69-23CF-44E3-9099-C40C66FF867C}">
                  <a14:compatExt spid="_x0000_s46327"/>
                </a:ext>
                <a:ext uri="{FF2B5EF4-FFF2-40B4-BE49-F238E27FC236}">
                  <a16:creationId xmlns:a16="http://schemas.microsoft.com/office/drawing/2014/main" id="{00000000-0008-0000-0000-0000F7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242</xdr:row>
          <xdr:rowOff>0</xdr:rowOff>
        </xdr:from>
        <xdr:to>
          <xdr:col>32</xdr:col>
          <xdr:colOff>266700</xdr:colOff>
          <xdr:row>243</xdr:row>
          <xdr:rowOff>0</xdr:rowOff>
        </xdr:to>
        <xdr:sp macro="" textlink="">
          <xdr:nvSpPr>
            <xdr:cNvPr id="46328" name="Check Box 2296" hidden="1">
              <a:extLst>
                <a:ext uri="{63B3BB69-23CF-44E3-9099-C40C66FF867C}">
                  <a14:compatExt spid="_x0000_s46328"/>
                </a:ext>
                <a:ext uri="{FF2B5EF4-FFF2-40B4-BE49-F238E27FC236}">
                  <a16:creationId xmlns:a16="http://schemas.microsoft.com/office/drawing/2014/main" id="{00000000-0008-0000-0000-0000F8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247</xdr:row>
          <xdr:rowOff>0</xdr:rowOff>
        </xdr:from>
        <xdr:to>
          <xdr:col>32</xdr:col>
          <xdr:colOff>266700</xdr:colOff>
          <xdr:row>248</xdr:row>
          <xdr:rowOff>0</xdr:rowOff>
        </xdr:to>
        <xdr:sp macro="" textlink="">
          <xdr:nvSpPr>
            <xdr:cNvPr id="46329" name="Check Box 2297" hidden="1">
              <a:extLst>
                <a:ext uri="{63B3BB69-23CF-44E3-9099-C40C66FF867C}">
                  <a14:compatExt spid="_x0000_s46329"/>
                </a:ext>
                <a:ext uri="{FF2B5EF4-FFF2-40B4-BE49-F238E27FC236}">
                  <a16:creationId xmlns:a16="http://schemas.microsoft.com/office/drawing/2014/main" id="{00000000-0008-0000-0000-0000F9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249</xdr:row>
          <xdr:rowOff>200025</xdr:rowOff>
        </xdr:from>
        <xdr:to>
          <xdr:col>32</xdr:col>
          <xdr:colOff>257175</xdr:colOff>
          <xdr:row>250</xdr:row>
          <xdr:rowOff>200025</xdr:rowOff>
        </xdr:to>
        <xdr:sp macro="" textlink="">
          <xdr:nvSpPr>
            <xdr:cNvPr id="46330" name="Check Box 2298" hidden="1">
              <a:extLst>
                <a:ext uri="{63B3BB69-23CF-44E3-9099-C40C66FF867C}">
                  <a14:compatExt spid="_x0000_s46330"/>
                </a:ext>
                <a:ext uri="{FF2B5EF4-FFF2-40B4-BE49-F238E27FC236}">
                  <a16:creationId xmlns:a16="http://schemas.microsoft.com/office/drawing/2014/main" id="{00000000-0008-0000-0000-0000FA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258</xdr:row>
          <xdr:rowOff>0</xdr:rowOff>
        </xdr:from>
        <xdr:to>
          <xdr:col>32</xdr:col>
          <xdr:colOff>266700</xdr:colOff>
          <xdr:row>259</xdr:row>
          <xdr:rowOff>0</xdr:rowOff>
        </xdr:to>
        <xdr:sp macro="" textlink="">
          <xdr:nvSpPr>
            <xdr:cNvPr id="46332" name="Check Box 2300" hidden="1">
              <a:extLst>
                <a:ext uri="{63B3BB69-23CF-44E3-9099-C40C66FF867C}">
                  <a14:compatExt spid="_x0000_s46332"/>
                </a:ext>
                <a:ext uri="{FF2B5EF4-FFF2-40B4-BE49-F238E27FC236}">
                  <a16:creationId xmlns:a16="http://schemas.microsoft.com/office/drawing/2014/main" id="{00000000-0008-0000-0000-0000FC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263</xdr:row>
          <xdr:rowOff>0</xdr:rowOff>
        </xdr:from>
        <xdr:to>
          <xdr:col>32</xdr:col>
          <xdr:colOff>266700</xdr:colOff>
          <xdr:row>264</xdr:row>
          <xdr:rowOff>0</xdr:rowOff>
        </xdr:to>
        <xdr:sp macro="" textlink="">
          <xdr:nvSpPr>
            <xdr:cNvPr id="46333" name="Check Box 2301" hidden="1">
              <a:extLst>
                <a:ext uri="{63B3BB69-23CF-44E3-9099-C40C66FF867C}">
                  <a14:compatExt spid="_x0000_s46333"/>
                </a:ext>
                <a:ext uri="{FF2B5EF4-FFF2-40B4-BE49-F238E27FC236}">
                  <a16:creationId xmlns:a16="http://schemas.microsoft.com/office/drawing/2014/main" id="{00000000-0008-0000-0000-0000FD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272</xdr:row>
          <xdr:rowOff>0</xdr:rowOff>
        </xdr:from>
        <xdr:to>
          <xdr:col>32</xdr:col>
          <xdr:colOff>266700</xdr:colOff>
          <xdr:row>273</xdr:row>
          <xdr:rowOff>0</xdr:rowOff>
        </xdr:to>
        <xdr:sp macro="" textlink="">
          <xdr:nvSpPr>
            <xdr:cNvPr id="46334" name="Check Box 2302" hidden="1">
              <a:extLst>
                <a:ext uri="{63B3BB69-23CF-44E3-9099-C40C66FF867C}">
                  <a14:compatExt spid="_x0000_s46334"/>
                </a:ext>
                <a:ext uri="{FF2B5EF4-FFF2-40B4-BE49-F238E27FC236}">
                  <a16:creationId xmlns:a16="http://schemas.microsoft.com/office/drawing/2014/main" id="{00000000-0008-0000-0000-0000FE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293</xdr:row>
          <xdr:rowOff>0</xdr:rowOff>
        </xdr:from>
        <xdr:to>
          <xdr:col>32</xdr:col>
          <xdr:colOff>266700</xdr:colOff>
          <xdr:row>294</xdr:row>
          <xdr:rowOff>0</xdr:rowOff>
        </xdr:to>
        <xdr:sp macro="" textlink="">
          <xdr:nvSpPr>
            <xdr:cNvPr id="46335" name="Check Box 2303" hidden="1">
              <a:extLst>
                <a:ext uri="{63B3BB69-23CF-44E3-9099-C40C66FF867C}">
                  <a14:compatExt spid="_x0000_s46335"/>
                </a:ext>
                <a:ext uri="{FF2B5EF4-FFF2-40B4-BE49-F238E27FC236}">
                  <a16:creationId xmlns:a16="http://schemas.microsoft.com/office/drawing/2014/main" id="{00000000-0008-0000-0000-0000FF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335</xdr:row>
          <xdr:rowOff>0</xdr:rowOff>
        </xdr:from>
        <xdr:to>
          <xdr:col>32</xdr:col>
          <xdr:colOff>266700</xdr:colOff>
          <xdr:row>336</xdr:row>
          <xdr:rowOff>0</xdr:rowOff>
        </xdr:to>
        <xdr:sp macro="" textlink="">
          <xdr:nvSpPr>
            <xdr:cNvPr id="46336" name="Check Box 2304" hidden="1">
              <a:extLst>
                <a:ext uri="{63B3BB69-23CF-44E3-9099-C40C66FF867C}">
                  <a14:compatExt spid="_x0000_s46336"/>
                </a:ext>
                <a:ext uri="{FF2B5EF4-FFF2-40B4-BE49-F238E27FC236}">
                  <a16:creationId xmlns:a16="http://schemas.microsoft.com/office/drawing/2014/main" id="{00000000-0008-0000-0000-000000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345</xdr:row>
          <xdr:rowOff>0</xdr:rowOff>
        </xdr:from>
        <xdr:to>
          <xdr:col>32</xdr:col>
          <xdr:colOff>266700</xdr:colOff>
          <xdr:row>346</xdr:row>
          <xdr:rowOff>0</xdr:rowOff>
        </xdr:to>
        <xdr:sp macro="" textlink="">
          <xdr:nvSpPr>
            <xdr:cNvPr id="46337" name="Check Box 2305" hidden="1">
              <a:extLst>
                <a:ext uri="{63B3BB69-23CF-44E3-9099-C40C66FF867C}">
                  <a14:compatExt spid="_x0000_s46337"/>
                </a:ext>
                <a:ext uri="{FF2B5EF4-FFF2-40B4-BE49-F238E27FC236}">
                  <a16:creationId xmlns:a16="http://schemas.microsoft.com/office/drawing/2014/main" id="{00000000-0008-0000-0000-000001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355</xdr:row>
          <xdr:rowOff>0</xdr:rowOff>
        </xdr:from>
        <xdr:to>
          <xdr:col>32</xdr:col>
          <xdr:colOff>266700</xdr:colOff>
          <xdr:row>356</xdr:row>
          <xdr:rowOff>0</xdr:rowOff>
        </xdr:to>
        <xdr:sp macro="" textlink="">
          <xdr:nvSpPr>
            <xdr:cNvPr id="46338" name="Check Box 2306" hidden="1">
              <a:extLst>
                <a:ext uri="{63B3BB69-23CF-44E3-9099-C40C66FF867C}">
                  <a14:compatExt spid="_x0000_s46338"/>
                </a:ext>
                <a:ext uri="{FF2B5EF4-FFF2-40B4-BE49-F238E27FC236}">
                  <a16:creationId xmlns:a16="http://schemas.microsoft.com/office/drawing/2014/main" id="{00000000-0008-0000-0000-000002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360</xdr:row>
          <xdr:rowOff>0</xdr:rowOff>
        </xdr:from>
        <xdr:to>
          <xdr:col>32</xdr:col>
          <xdr:colOff>266700</xdr:colOff>
          <xdr:row>361</xdr:row>
          <xdr:rowOff>0</xdr:rowOff>
        </xdr:to>
        <xdr:sp macro="" textlink="">
          <xdr:nvSpPr>
            <xdr:cNvPr id="46339" name="Check Box 2307" hidden="1">
              <a:extLst>
                <a:ext uri="{63B3BB69-23CF-44E3-9099-C40C66FF867C}">
                  <a14:compatExt spid="_x0000_s46339"/>
                </a:ext>
                <a:ext uri="{FF2B5EF4-FFF2-40B4-BE49-F238E27FC236}">
                  <a16:creationId xmlns:a16="http://schemas.microsoft.com/office/drawing/2014/main" id="{00000000-0008-0000-0000-000003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386</xdr:row>
          <xdr:rowOff>0</xdr:rowOff>
        </xdr:from>
        <xdr:to>
          <xdr:col>32</xdr:col>
          <xdr:colOff>266700</xdr:colOff>
          <xdr:row>387</xdr:row>
          <xdr:rowOff>0</xdr:rowOff>
        </xdr:to>
        <xdr:sp macro="" textlink="">
          <xdr:nvSpPr>
            <xdr:cNvPr id="46341" name="Check Box 2309" hidden="1">
              <a:extLst>
                <a:ext uri="{63B3BB69-23CF-44E3-9099-C40C66FF867C}">
                  <a14:compatExt spid="_x0000_s46341"/>
                </a:ext>
                <a:ext uri="{FF2B5EF4-FFF2-40B4-BE49-F238E27FC236}">
                  <a16:creationId xmlns:a16="http://schemas.microsoft.com/office/drawing/2014/main" id="{00000000-0008-0000-0000-000005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395</xdr:row>
          <xdr:rowOff>0</xdr:rowOff>
        </xdr:from>
        <xdr:to>
          <xdr:col>32</xdr:col>
          <xdr:colOff>266700</xdr:colOff>
          <xdr:row>396</xdr:row>
          <xdr:rowOff>0</xdr:rowOff>
        </xdr:to>
        <xdr:sp macro="" textlink="">
          <xdr:nvSpPr>
            <xdr:cNvPr id="46342" name="Check Box 2310" hidden="1">
              <a:extLst>
                <a:ext uri="{63B3BB69-23CF-44E3-9099-C40C66FF867C}">
                  <a14:compatExt spid="_x0000_s46342"/>
                </a:ext>
                <a:ext uri="{FF2B5EF4-FFF2-40B4-BE49-F238E27FC236}">
                  <a16:creationId xmlns:a16="http://schemas.microsoft.com/office/drawing/2014/main" id="{00000000-0008-0000-0000-000006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399</xdr:row>
          <xdr:rowOff>0</xdr:rowOff>
        </xdr:from>
        <xdr:to>
          <xdr:col>32</xdr:col>
          <xdr:colOff>266700</xdr:colOff>
          <xdr:row>400</xdr:row>
          <xdr:rowOff>0</xdr:rowOff>
        </xdr:to>
        <xdr:sp macro="" textlink="">
          <xdr:nvSpPr>
            <xdr:cNvPr id="46343" name="Check Box 2311" hidden="1">
              <a:extLst>
                <a:ext uri="{63B3BB69-23CF-44E3-9099-C40C66FF867C}">
                  <a14:compatExt spid="_x0000_s46343"/>
                </a:ext>
                <a:ext uri="{FF2B5EF4-FFF2-40B4-BE49-F238E27FC236}">
                  <a16:creationId xmlns:a16="http://schemas.microsoft.com/office/drawing/2014/main" id="{00000000-0008-0000-0000-000007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401</xdr:row>
          <xdr:rowOff>247650</xdr:rowOff>
        </xdr:from>
        <xdr:to>
          <xdr:col>32</xdr:col>
          <xdr:colOff>276225</xdr:colOff>
          <xdr:row>402</xdr:row>
          <xdr:rowOff>200025</xdr:rowOff>
        </xdr:to>
        <xdr:sp macro="" textlink="">
          <xdr:nvSpPr>
            <xdr:cNvPr id="46344" name="Check Box 2312" hidden="1">
              <a:extLst>
                <a:ext uri="{63B3BB69-23CF-44E3-9099-C40C66FF867C}">
                  <a14:compatExt spid="_x0000_s46344"/>
                </a:ext>
                <a:ext uri="{FF2B5EF4-FFF2-40B4-BE49-F238E27FC236}">
                  <a16:creationId xmlns:a16="http://schemas.microsoft.com/office/drawing/2014/main" id="{00000000-0008-0000-0000-000008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412</xdr:row>
          <xdr:rowOff>0</xdr:rowOff>
        </xdr:from>
        <xdr:to>
          <xdr:col>32</xdr:col>
          <xdr:colOff>266700</xdr:colOff>
          <xdr:row>413</xdr:row>
          <xdr:rowOff>0</xdr:rowOff>
        </xdr:to>
        <xdr:sp macro="" textlink="">
          <xdr:nvSpPr>
            <xdr:cNvPr id="46345" name="Check Box 2313" hidden="1">
              <a:extLst>
                <a:ext uri="{63B3BB69-23CF-44E3-9099-C40C66FF867C}">
                  <a14:compatExt spid="_x0000_s46345"/>
                </a:ext>
                <a:ext uri="{FF2B5EF4-FFF2-40B4-BE49-F238E27FC236}">
                  <a16:creationId xmlns:a16="http://schemas.microsoft.com/office/drawing/2014/main" id="{00000000-0008-0000-0000-000009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415</xdr:row>
          <xdr:rowOff>0</xdr:rowOff>
        </xdr:from>
        <xdr:to>
          <xdr:col>32</xdr:col>
          <xdr:colOff>266700</xdr:colOff>
          <xdr:row>416</xdr:row>
          <xdr:rowOff>0</xdr:rowOff>
        </xdr:to>
        <xdr:sp macro="" textlink="">
          <xdr:nvSpPr>
            <xdr:cNvPr id="46346" name="Check Box 2314" hidden="1">
              <a:extLst>
                <a:ext uri="{63B3BB69-23CF-44E3-9099-C40C66FF867C}">
                  <a14:compatExt spid="_x0000_s46346"/>
                </a:ext>
                <a:ext uri="{FF2B5EF4-FFF2-40B4-BE49-F238E27FC236}">
                  <a16:creationId xmlns:a16="http://schemas.microsoft.com/office/drawing/2014/main" id="{00000000-0008-0000-0000-00000A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420</xdr:row>
          <xdr:rowOff>0</xdr:rowOff>
        </xdr:from>
        <xdr:to>
          <xdr:col>32</xdr:col>
          <xdr:colOff>266700</xdr:colOff>
          <xdr:row>421</xdr:row>
          <xdr:rowOff>0</xdr:rowOff>
        </xdr:to>
        <xdr:sp macro="" textlink="">
          <xdr:nvSpPr>
            <xdr:cNvPr id="46347" name="Check Box 2315" hidden="1">
              <a:extLst>
                <a:ext uri="{63B3BB69-23CF-44E3-9099-C40C66FF867C}">
                  <a14:compatExt spid="_x0000_s46347"/>
                </a:ext>
                <a:ext uri="{FF2B5EF4-FFF2-40B4-BE49-F238E27FC236}">
                  <a16:creationId xmlns:a16="http://schemas.microsoft.com/office/drawing/2014/main" id="{00000000-0008-0000-0000-00000B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424</xdr:row>
          <xdr:rowOff>0</xdr:rowOff>
        </xdr:from>
        <xdr:to>
          <xdr:col>32</xdr:col>
          <xdr:colOff>266700</xdr:colOff>
          <xdr:row>425</xdr:row>
          <xdr:rowOff>0</xdr:rowOff>
        </xdr:to>
        <xdr:sp macro="" textlink="">
          <xdr:nvSpPr>
            <xdr:cNvPr id="46348" name="Check Box 2316" hidden="1">
              <a:extLst>
                <a:ext uri="{63B3BB69-23CF-44E3-9099-C40C66FF867C}">
                  <a14:compatExt spid="_x0000_s46348"/>
                </a:ext>
                <a:ext uri="{FF2B5EF4-FFF2-40B4-BE49-F238E27FC236}">
                  <a16:creationId xmlns:a16="http://schemas.microsoft.com/office/drawing/2014/main" id="{00000000-0008-0000-0000-00000C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442</xdr:row>
          <xdr:rowOff>0</xdr:rowOff>
        </xdr:from>
        <xdr:to>
          <xdr:col>32</xdr:col>
          <xdr:colOff>266700</xdr:colOff>
          <xdr:row>443</xdr:row>
          <xdr:rowOff>0</xdr:rowOff>
        </xdr:to>
        <xdr:sp macro="" textlink="">
          <xdr:nvSpPr>
            <xdr:cNvPr id="46349" name="Check Box 2317" hidden="1">
              <a:extLst>
                <a:ext uri="{63B3BB69-23CF-44E3-9099-C40C66FF867C}">
                  <a14:compatExt spid="_x0000_s46349"/>
                </a:ext>
                <a:ext uri="{FF2B5EF4-FFF2-40B4-BE49-F238E27FC236}">
                  <a16:creationId xmlns:a16="http://schemas.microsoft.com/office/drawing/2014/main" id="{00000000-0008-0000-0000-00000D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445</xdr:row>
          <xdr:rowOff>0</xdr:rowOff>
        </xdr:from>
        <xdr:to>
          <xdr:col>32</xdr:col>
          <xdr:colOff>266700</xdr:colOff>
          <xdr:row>446</xdr:row>
          <xdr:rowOff>0</xdr:rowOff>
        </xdr:to>
        <xdr:sp macro="" textlink="">
          <xdr:nvSpPr>
            <xdr:cNvPr id="46350" name="Check Box 2318" hidden="1">
              <a:extLst>
                <a:ext uri="{63B3BB69-23CF-44E3-9099-C40C66FF867C}">
                  <a14:compatExt spid="_x0000_s46350"/>
                </a:ext>
                <a:ext uri="{FF2B5EF4-FFF2-40B4-BE49-F238E27FC236}">
                  <a16:creationId xmlns:a16="http://schemas.microsoft.com/office/drawing/2014/main" id="{00000000-0008-0000-0000-00000E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485</xdr:row>
          <xdr:rowOff>19050</xdr:rowOff>
        </xdr:from>
        <xdr:to>
          <xdr:col>32</xdr:col>
          <xdr:colOff>266700</xdr:colOff>
          <xdr:row>486</xdr:row>
          <xdr:rowOff>19050</xdr:rowOff>
        </xdr:to>
        <xdr:sp macro="" textlink="">
          <xdr:nvSpPr>
            <xdr:cNvPr id="46351" name="Check Box 2319" hidden="1">
              <a:extLst>
                <a:ext uri="{63B3BB69-23CF-44E3-9099-C40C66FF867C}">
                  <a14:compatExt spid="_x0000_s46351"/>
                </a:ext>
                <a:ext uri="{FF2B5EF4-FFF2-40B4-BE49-F238E27FC236}">
                  <a16:creationId xmlns:a16="http://schemas.microsoft.com/office/drawing/2014/main" id="{00000000-0008-0000-0000-00000F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491</xdr:row>
          <xdr:rowOff>0</xdr:rowOff>
        </xdr:from>
        <xdr:to>
          <xdr:col>32</xdr:col>
          <xdr:colOff>266700</xdr:colOff>
          <xdr:row>492</xdr:row>
          <xdr:rowOff>0</xdr:rowOff>
        </xdr:to>
        <xdr:sp macro="" textlink="">
          <xdr:nvSpPr>
            <xdr:cNvPr id="46352" name="Check Box 2320" hidden="1">
              <a:extLst>
                <a:ext uri="{63B3BB69-23CF-44E3-9099-C40C66FF867C}">
                  <a14:compatExt spid="_x0000_s46352"/>
                </a:ext>
                <a:ext uri="{FF2B5EF4-FFF2-40B4-BE49-F238E27FC236}">
                  <a16:creationId xmlns:a16="http://schemas.microsoft.com/office/drawing/2014/main" id="{00000000-0008-0000-0000-000010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500</xdr:row>
          <xdr:rowOff>0</xdr:rowOff>
        </xdr:from>
        <xdr:to>
          <xdr:col>32</xdr:col>
          <xdr:colOff>266700</xdr:colOff>
          <xdr:row>501</xdr:row>
          <xdr:rowOff>0</xdr:rowOff>
        </xdr:to>
        <xdr:sp macro="" textlink="">
          <xdr:nvSpPr>
            <xdr:cNvPr id="46353" name="Check Box 2321" hidden="1">
              <a:extLst>
                <a:ext uri="{63B3BB69-23CF-44E3-9099-C40C66FF867C}">
                  <a14:compatExt spid="_x0000_s46353"/>
                </a:ext>
                <a:ext uri="{FF2B5EF4-FFF2-40B4-BE49-F238E27FC236}">
                  <a16:creationId xmlns:a16="http://schemas.microsoft.com/office/drawing/2014/main" id="{00000000-0008-0000-0000-000011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511</xdr:row>
          <xdr:rowOff>0</xdr:rowOff>
        </xdr:from>
        <xdr:to>
          <xdr:col>32</xdr:col>
          <xdr:colOff>266700</xdr:colOff>
          <xdr:row>512</xdr:row>
          <xdr:rowOff>0</xdr:rowOff>
        </xdr:to>
        <xdr:sp macro="" textlink="">
          <xdr:nvSpPr>
            <xdr:cNvPr id="46354" name="Check Box 2322" hidden="1">
              <a:extLst>
                <a:ext uri="{63B3BB69-23CF-44E3-9099-C40C66FF867C}">
                  <a14:compatExt spid="_x0000_s46354"/>
                </a:ext>
                <a:ext uri="{FF2B5EF4-FFF2-40B4-BE49-F238E27FC236}">
                  <a16:creationId xmlns:a16="http://schemas.microsoft.com/office/drawing/2014/main" id="{00000000-0008-0000-0000-000012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507</xdr:row>
          <xdr:rowOff>0</xdr:rowOff>
        </xdr:from>
        <xdr:to>
          <xdr:col>32</xdr:col>
          <xdr:colOff>266700</xdr:colOff>
          <xdr:row>507</xdr:row>
          <xdr:rowOff>209550</xdr:rowOff>
        </xdr:to>
        <xdr:sp macro="" textlink="">
          <xdr:nvSpPr>
            <xdr:cNvPr id="46355" name="Check Box 2323" hidden="1">
              <a:extLst>
                <a:ext uri="{63B3BB69-23CF-44E3-9099-C40C66FF867C}">
                  <a14:compatExt spid="_x0000_s46355"/>
                </a:ext>
                <a:ext uri="{FF2B5EF4-FFF2-40B4-BE49-F238E27FC236}">
                  <a16:creationId xmlns:a16="http://schemas.microsoft.com/office/drawing/2014/main" id="{00000000-0008-0000-0000-000013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509</xdr:row>
          <xdr:rowOff>0</xdr:rowOff>
        </xdr:from>
        <xdr:to>
          <xdr:col>32</xdr:col>
          <xdr:colOff>266700</xdr:colOff>
          <xdr:row>510</xdr:row>
          <xdr:rowOff>0</xdr:rowOff>
        </xdr:to>
        <xdr:sp macro="" textlink="">
          <xdr:nvSpPr>
            <xdr:cNvPr id="46356" name="Check Box 2324" hidden="1">
              <a:extLst>
                <a:ext uri="{63B3BB69-23CF-44E3-9099-C40C66FF867C}">
                  <a14:compatExt spid="_x0000_s46356"/>
                </a:ext>
                <a:ext uri="{FF2B5EF4-FFF2-40B4-BE49-F238E27FC236}">
                  <a16:creationId xmlns:a16="http://schemas.microsoft.com/office/drawing/2014/main" id="{00000000-0008-0000-0000-000014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516</xdr:row>
          <xdr:rowOff>0</xdr:rowOff>
        </xdr:from>
        <xdr:to>
          <xdr:col>32</xdr:col>
          <xdr:colOff>266700</xdr:colOff>
          <xdr:row>517</xdr:row>
          <xdr:rowOff>0</xdr:rowOff>
        </xdr:to>
        <xdr:sp macro="" textlink="">
          <xdr:nvSpPr>
            <xdr:cNvPr id="46357" name="Check Box 2325" hidden="1">
              <a:extLst>
                <a:ext uri="{63B3BB69-23CF-44E3-9099-C40C66FF867C}">
                  <a14:compatExt spid="_x0000_s46357"/>
                </a:ext>
                <a:ext uri="{FF2B5EF4-FFF2-40B4-BE49-F238E27FC236}">
                  <a16:creationId xmlns:a16="http://schemas.microsoft.com/office/drawing/2014/main" id="{00000000-0008-0000-0000-000015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503</xdr:row>
          <xdr:rowOff>0</xdr:rowOff>
        </xdr:from>
        <xdr:to>
          <xdr:col>32</xdr:col>
          <xdr:colOff>266700</xdr:colOff>
          <xdr:row>504</xdr:row>
          <xdr:rowOff>0</xdr:rowOff>
        </xdr:to>
        <xdr:sp macro="" textlink="">
          <xdr:nvSpPr>
            <xdr:cNvPr id="46358" name="Check Box 2326" hidden="1">
              <a:extLst>
                <a:ext uri="{63B3BB69-23CF-44E3-9099-C40C66FF867C}">
                  <a14:compatExt spid="_x0000_s46358"/>
                </a:ext>
                <a:ext uri="{FF2B5EF4-FFF2-40B4-BE49-F238E27FC236}">
                  <a16:creationId xmlns:a16="http://schemas.microsoft.com/office/drawing/2014/main" id="{00000000-0008-0000-0000-000016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541</xdr:row>
          <xdr:rowOff>0</xdr:rowOff>
        </xdr:from>
        <xdr:to>
          <xdr:col>32</xdr:col>
          <xdr:colOff>266700</xdr:colOff>
          <xdr:row>542</xdr:row>
          <xdr:rowOff>0</xdr:rowOff>
        </xdr:to>
        <xdr:sp macro="" textlink="">
          <xdr:nvSpPr>
            <xdr:cNvPr id="46359" name="Check Box 2327" hidden="1">
              <a:extLst>
                <a:ext uri="{63B3BB69-23CF-44E3-9099-C40C66FF867C}">
                  <a14:compatExt spid="_x0000_s46359"/>
                </a:ext>
                <a:ext uri="{FF2B5EF4-FFF2-40B4-BE49-F238E27FC236}">
                  <a16:creationId xmlns:a16="http://schemas.microsoft.com/office/drawing/2014/main" id="{00000000-0008-0000-0000-000017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551</xdr:row>
          <xdr:rowOff>0</xdr:rowOff>
        </xdr:from>
        <xdr:to>
          <xdr:col>32</xdr:col>
          <xdr:colOff>266700</xdr:colOff>
          <xdr:row>552</xdr:row>
          <xdr:rowOff>0</xdr:rowOff>
        </xdr:to>
        <xdr:sp macro="" textlink="">
          <xdr:nvSpPr>
            <xdr:cNvPr id="46360" name="Check Box 2328" hidden="1">
              <a:extLst>
                <a:ext uri="{63B3BB69-23CF-44E3-9099-C40C66FF867C}">
                  <a14:compatExt spid="_x0000_s46360"/>
                </a:ext>
                <a:ext uri="{FF2B5EF4-FFF2-40B4-BE49-F238E27FC236}">
                  <a16:creationId xmlns:a16="http://schemas.microsoft.com/office/drawing/2014/main" id="{00000000-0008-0000-0000-000018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553</xdr:row>
          <xdr:rowOff>0</xdr:rowOff>
        </xdr:from>
        <xdr:to>
          <xdr:col>32</xdr:col>
          <xdr:colOff>266700</xdr:colOff>
          <xdr:row>554</xdr:row>
          <xdr:rowOff>0</xdr:rowOff>
        </xdr:to>
        <xdr:sp macro="" textlink="">
          <xdr:nvSpPr>
            <xdr:cNvPr id="46361" name="Check Box 2329" hidden="1">
              <a:extLst>
                <a:ext uri="{63B3BB69-23CF-44E3-9099-C40C66FF867C}">
                  <a14:compatExt spid="_x0000_s46361"/>
                </a:ext>
                <a:ext uri="{FF2B5EF4-FFF2-40B4-BE49-F238E27FC236}">
                  <a16:creationId xmlns:a16="http://schemas.microsoft.com/office/drawing/2014/main" id="{00000000-0008-0000-0000-000019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557</xdr:row>
          <xdr:rowOff>0</xdr:rowOff>
        </xdr:from>
        <xdr:to>
          <xdr:col>32</xdr:col>
          <xdr:colOff>266700</xdr:colOff>
          <xdr:row>558</xdr:row>
          <xdr:rowOff>0</xdr:rowOff>
        </xdr:to>
        <xdr:sp macro="" textlink="">
          <xdr:nvSpPr>
            <xdr:cNvPr id="46362" name="Check Box 2330" hidden="1">
              <a:extLst>
                <a:ext uri="{63B3BB69-23CF-44E3-9099-C40C66FF867C}">
                  <a14:compatExt spid="_x0000_s46362"/>
                </a:ext>
                <a:ext uri="{FF2B5EF4-FFF2-40B4-BE49-F238E27FC236}">
                  <a16:creationId xmlns:a16="http://schemas.microsoft.com/office/drawing/2014/main" id="{00000000-0008-0000-0000-00001A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561</xdr:row>
          <xdr:rowOff>0</xdr:rowOff>
        </xdr:from>
        <xdr:to>
          <xdr:col>32</xdr:col>
          <xdr:colOff>266700</xdr:colOff>
          <xdr:row>562</xdr:row>
          <xdr:rowOff>0</xdr:rowOff>
        </xdr:to>
        <xdr:sp macro="" textlink="">
          <xdr:nvSpPr>
            <xdr:cNvPr id="46363" name="Check Box 2331" hidden="1">
              <a:extLst>
                <a:ext uri="{63B3BB69-23CF-44E3-9099-C40C66FF867C}">
                  <a14:compatExt spid="_x0000_s46363"/>
                </a:ext>
                <a:ext uri="{FF2B5EF4-FFF2-40B4-BE49-F238E27FC236}">
                  <a16:creationId xmlns:a16="http://schemas.microsoft.com/office/drawing/2014/main" id="{00000000-0008-0000-0000-00001B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566</xdr:row>
          <xdr:rowOff>0</xdr:rowOff>
        </xdr:from>
        <xdr:to>
          <xdr:col>32</xdr:col>
          <xdr:colOff>266700</xdr:colOff>
          <xdr:row>567</xdr:row>
          <xdr:rowOff>0</xdr:rowOff>
        </xdr:to>
        <xdr:sp macro="" textlink="">
          <xdr:nvSpPr>
            <xdr:cNvPr id="46364" name="Check Box 2332" hidden="1">
              <a:extLst>
                <a:ext uri="{63B3BB69-23CF-44E3-9099-C40C66FF867C}">
                  <a14:compatExt spid="_x0000_s46364"/>
                </a:ext>
                <a:ext uri="{FF2B5EF4-FFF2-40B4-BE49-F238E27FC236}">
                  <a16:creationId xmlns:a16="http://schemas.microsoft.com/office/drawing/2014/main" id="{00000000-0008-0000-0000-00001C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569</xdr:row>
          <xdr:rowOff>0</xdr:rowOff>
        </xdr:from>
        <xdr:to>
          <xdr:col>32</xdr:col>
          <xdr:colOff>266700</xdr:colOff>
          <xdr:row>570</xdr:row>
          <xdr:rowOff>0</xdr:rowOff>
        </xdr:to>
        <xdr:sp macro="" textlink="">
          <xdr:nvSpPr>
            <xdr:cNvPr id="46365" name="Check Box 2333" hidden="1">
              <a:extLst>
                <a:ext uri="{63B3BB69-23CF-44E3-9099-C40C66FF867C}">
                  <a14:compatExt spid="_x0000_s46365"/>
                </a:ext>
                <a:ext uri="{FF2B5EF4-FFF2-40B4-BE49-F238E27FC236}">
                  <a16:creationId xmlns:a16="http://schemas.microsoft.com/office/drawing/2014/main" id="{00000000-0008-0000-0000-00001D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573</xdr:row>
          <xdr:rowOff>0</xdr:rowOff>
        </xdr:from>
        <xdr:to>
          <xdr:col>32</xdr:col>
          <xdr:colOff>266700</xdr:colOff>
          <xdr:row>574</xdr:row>
          <xdr:rowOff>38100</xdr:rowOff>
        </xdr:to>
        <xdr:sp macro="" textlink="">
          <xdr:nvSpPr>
            <xdr:cNvPr id="46366" name="Check Box 2334" hidden="1">
              <a:extLst>
                <a:ext uri="{63B3BB69-23CF-44E3-9099-C40C66FF867C}">
                  <a14:compatExt spid="_x0000_s46366"/>
                </a:ext>
                <a:ext uri="{FF2B5EF4-FFF2-40B4-BE49-F238E27FC236}">
                  <a16:creationId xmlns:a16="http://schemas.microsoft.com/office/drawing/2014/main" id="{00000000-0008-0000-0000-00001E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581</xdr:row>
          <xdr:rowOff>0</xdr:rowOff>
        </xdr:from>
        <xdr:to>
          <xdr:col>32</xdr:col>
          <xdr:colOff>266700</xdr:colOff>
          <xdr:row>582</xdr:row>
          <xdr:rowOff>38100</xdr:rowOff>
        </xdr:to>
        <xdr:sp macro="" textlink="">
          <xdr:nvSpPr>
            <xdr:cNvPr id="46367" name="Check Box 2335" hidden="1">
              <a:extLst>
                <a:ext uri="{63B3BB69-23CF-44E3-9099-C40C66FF867C}">
                  <a14:compatExt spid="_x0000_s46367"/>
                </a:ext>
                <a:ext uri="{FF2B5EF4-FFF2-40B4-BE49-F238E27FC236}">
                  <a16:creationId xmlns:a16="http://schemas.microsoft.com/office/drawing/2014/main" id="{00000000-0008-0000-0000-00001F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596</xdr:row>
          <xdr:rowOff>0</xdr:rowOff>
        </xdr:from>
        <xdr:to>
          <xdr:col>32</xdr:col>
          <xdr:colOff>266700</xdr:colOff>
          <xdr:row>597</xdr:row>
          <xdr:rowOff>38100</xdr:rowOff>
        </xdr:to>
        <xdr:sp macro="" textlink="">
          <xdr:nvSpPr>
            <xdr:cNvPr id="46368" name="Check Box 2336" hidden="1">
              <a:extLst>
                <a:ext uri="{63B3BB69-23CF-44E3-9099-C40C66FF867C}">
                  <a14:compatExt spid="_x0000_s46368"/>
                </a:ext>
                <a:ext uri="{FF2B5EF4-FFF2-40B4-BE49-F238E27FC236}">
                  <a16:creationId xmlns:a16="http://schemas.microsoft.com/office/drawing/2014/main" id="{00000000-0008-0000-0000-000020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600</xdr:row>
          <xdr:rowOff>0</xdr:rowOff>
        </xdr:from>
        <xdr:to>
          <xdr:col>32</xdr:col>
          <xdr:colOff>266700</xdr:colOff>
          <xdr:row>601</xdr:row>
          <xdr:rowOff>38100</xdr:rowOff>
        </xdr:to>
        <xdr:sp macro="" textlink="">
          <xdr:nvSpPr>
            <xdr:cNvPr id="46369" name="Check Box 2337" hidden="1">
              <a:extLst>
                <a:ext uri="{63B3BB69-23CF-44E3-9099-C40C66FF867C}">
                  <a14:compatExt spid="_x0000_s46369"/>
                </a:ext>
                <a:ext uri="{FF2B5EF4-FFF2-40B4-BE49-F238E27FC236}">
                  <a16:creationId xmlns:a16="http://schemas.microsoft.com/office/drawing/2014/main" id="{00000000-0008-0000-0000-000021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607</xdr:row>
          <xdr:rowOff>0</xdr:rowOff>
        </xdr:from>
        <xdr:to>
          <xdr:col>32</xdr:col>
          <xdr:colOff>266700</xdr:colOff>
          <xdr:row>608</xdr:row>
          <xdr:rowOff>0</xdr:rowOff>
        </xdr:to>
        <xdr:sp macro="" textlink="">
          <xdr:nvSpPr>
            <xdr:cNvPr id="46370" name="Check Box 2338" hidden="1">
              <a:extLst>
                <a:ext uri="{63B3BB69-23CF-44E3-9099-C40C66FF867C}">
                  <a14:compatExt spid="_x0000_s46370"/>
                </a:ext>
                <a:ext uri="{FF2B5EF4-FFF2-40B4-BE49-F238E27FC236}">
                  <a16:creationId xmlns:a16="http://schemas.microsoft.com/office/drawing/2014/main" id="{00000000-0008-0000-0000-000022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638</xdr:row>
          <xdr:rowOff>0</xdr:rowOff>
        </xdr:from>
        <xdr:to>
          <xdr:col>32</xdr:col>
          <xdr:colOff>266700</xdr:colOff>
          <xdr:row>638</xdr:row>
          <xdr:rowOff>209550</xdr:rowOff>
        </xdr:to>
        <xdr:sp macro="" textlink="">
          <xdr:nvSpPr>
            <xdr:cNvPr id="46371" name="Check Box 2339" hidden="1">
              <a:extLst>
                <a:ext uri="{63B3BB69-23CF-44E3-9099-C40C66FF867C}">
                  <a14:compatExt spid="_x0000_s46371"/>
                </a:ext>
                <a:ext uri="{FF2B5EF4-FFF2-40B4-BE49-F238E27FC236}">
                  <a16:creationId xmlns:a16="http://schemas.microsoft.com/office/drawing/2014/main" id="{00000000-0008-0000-0000-000023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641</xdr:row>
          <xdr:rowOff>0</xdr:rowOff>
        </xdr:from>
        <xdr:to>
          <xdr:col>32</xdr:col>
          <xdr:colOff>276225</xdr:colOff>
          <xdr:row>642</xdr:row>
          <xdr:rowOff>0</xdr:rowOff>
        </xdr:to>
        <xdr:sp macro="" textlink="">
          <xdr:nvSpPr>
            <xdr:cNvPr id="46372" name="Check Box 2340" hidden="1">
              <a:extLst>
                <a:ext uri="{63B3BB69-23CF-44E3-9099-C40C66FF867C}">
                  <a14:compatExt spid="_x0000_s46372"/>
                </a:ext>
                <a:ext uri="{FF2B5EF4-FFF2-40B4-BE49-F238E27FC236}">
                  <a16:creationId xmlns:a16="http://schemas.microsoft.com/office/drawing/2014/main" id="{00000000-0008-0000-0000-000024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643</xdr:row>
          <xdr:rowOff>0</xdr:rowOff>
        </xdr:from>
        <xdr:to>
          <xdr:col>32</xdr:col>
          <xdr:colOff>276225</xdr:colOff>
          <xdr:row>644</xdr:row>
          <xdr:rowOff>0</xdr:rowOff>
        </xdr:to>
        <xdr:sp macro="" textlink="">
          <xdr:nvSpPr>
            <xdr:cNvPr id="46373" name="Check Box 2341" hidden="1">
              <a:extLst>
                <a:ext uri="{63B3BB69-23CF-44E3-9099-C40C66FF867C}">
                  <a14:compatExt spid="_x0000_s46373"/>
                </a:ext>
                <a:ext uri="{FF2B5EF4-FFF2-40B4-BE49-F238E27FC236}">
                  <a16:creationId xmlns:a16="http://schemas.microsoft.com/office/drawing/2014/main" id="{00000000-0008-0000-0000-000025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645</xdr:row>
          <xdr:rowOff>0</xdr:rowOff>
        </xdr:from>
        <xdr:to>
          <xdr:col>32</xdr:col>
          <xdr:colOff>276225</xdr:colOff>
          <xdr:row>646</xdr:row>
          <xdr:rowOff>38100</xdr:rowOff>
        </xdr:to>
        <xdr:sp macro="" textlink="">
          <xdr:nvSpPr>
            <xdr:cNvPr id="46374" name="Check Box 2342" hidden="1">
              <a:extLst>
                <a:ext uri="{63B3BB69-23CF-44E3-9099-C40C66FF867C}">
                  <a14:compatExt spid="_x0000_s46374"/>
                </a:ext>
                <a:ext uri="{FF2B5EF4-FFF2-40B4-BE49-F238E27FC236}">
                  <a16:creationId xmlns:a16="http://schemas.microsoft.com/office/drawing/2014/main" id="{00000000-0008-0000-0000-000026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652</xdr:row>
          <xdr:rowOff>0</xdr:rowOff>
        </xdr:from>
        <xdr:to>
          <xdr:col>32</xdr:col>
          <xdr:colOff>276225</xdr:colOff>
          <xdr:row>653</xdr:row>
          <xdr:rowOff>0</xdr:rowOff>
        </xdr:to>
        <xdr:sp macro="" textlink="">
          <xdr:nvSpPr>
            <xdr:cNvPr id="46375" name="Check Box 2343" hidden="1">
              <a:extLst>
                <a:ext uri="{63B3BB69-23CF-44E3-9099-C40C66FF867C}">
                  <a14:compatExt spid="_x0000_s46375"/>
                </a:ext>
                <a:ext uri="{FF2B5EF4-FFF2-40B4-BE49-F238E27FC236}">
                  <a16:creationId xmlns:a16="http://schemas.microsoft.com/office/drawing/2014/main" id="{00000000-0008-0000-0000-000027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79</xdr:row>
          <xdr:rowOff>123825</xdr:rowOff>
        </xdr:from>
        <xdr:to>
          <xdr:col>10</xdr:col>
          <xdr:colOff>514350</xdr:colOff>
          <xdr:row>79</xdr:row>
          <xdr:rowOff>314325</xdr:rowOff>
        </xdr:to>
        <xdr:sp macro="" textlink="">
          <xdr:nvSpPr>
            <xdr:cNvPr id="46376" name="Check Box 2344" hidden="1">
              <a:extLst>
                <a:ext uri="{63B3BB69-23CF-44E3-9099-C40C66FF867C}">
                  <a14:compatExt spid="_x0000_s46376"/>
                </a:ext>
                <a:ext uri="{FF2B5EF4-FFF2-40B4-BE49-F238E27FC236}">
                  <a16:creationId xmlns:a16="http://schemas.microsoft.com/office/drawing/2014/main" id="{00000000-0008-0000-0000-000028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SG" sz="1100" b="0" i="0" u="none" strike="noStrike" baseline="0">
                  <a:solidFill>
                    <a:srgbClr val="000000"/>
                  </a:solidFill>
                  <a:latin typeface="Calibri"/>
                  <a:cs typeface="Calibr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102</xdr:row>
          <xdr:rowOff>28575</xdr:rowOff>
        </xdr:from>
        <xdr:to>
          <xdr:col>10</xdr:col>
          <xdr:colOff>514350</xdr:colOff>
          <xdr:row>103</xdr:row>
          <xdr:rowOff>9525</xdr:rowOff>
        </xdr:to>
        <xdr:sp macro="" textlink="">
          <xdr:nvSpPr>
            <xdr:cNvPr id="46377" name="Check Box 2345" hidden="1">
              <a:extLst>
                <a:ext uri="{63B3BB69-23CF-44E3-9099-C40C66FF867C}">
                  <a14:compatExt spid="_x0000_s46377"/>
                </a:ext>
                <a:ext uri="{FF2B5EF4-FFF2-40B4-BE49-F238E27FC236}">
                  <a16:creationId xmlns:a16="http://schemas.microsoft.com/office/drawing/2014/main" id="{00000000-0008-0000-0000-000029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SG" sz="1100" b="0" i="0" u="none" strike="noStrike" baseline="0">
                  <a:solidFill>
                    <a:srgbClr val="000000"/>
                  </a:solidFill>
                  <a:latin typeface="Calibri"/>
                  <a:cs typeface="Calibr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110</xdr:row>
          <xdr:rowOff>66675</xdr:rowOff>
        </xdr:from>
        <xdr:to>
          <xdr:col>10</xdr:col>
          <xdr:colOff>514350</xdr:colOff>
          <xdr:row>111</xdr:row>
          <xdr:rowOff>66675</xdr:rowOff>
        </xdr:to>
        <xdr:sp macro="" textlink="">
          <xdr:nvSpPr>
            <xdr:cNvPr id="46378" name="Check Box 2346" hidden="1">
              <a:extLst>
                <a:ext uri="{63B3BB69-23CF-44E3-9099-C40C66FF867C}">
                  <a14:compatExt spid="_x0000_s46378"/>
                </a:ext>
                <a:ext uri="{FF2B5EF4-FFF2-40B4-BE49-F238E27FC236}">
                  <a16:creationId xmlns:a16="http://schemas.microsoft.com/office/drawing/2014/main" id="{00000000-0008-0000-0000-00002A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SG" sz="1100" b="0" i="0" u="none" strike="noStrike" baseline="0">
                  <a:solidFill>
                    <a:srgbClr val="000000"/>
                  </a:solidFill>
                  <a:latin typeface="Calibri"/>
                  <a:cs typeface="Calibri"/>
                </a:rPr>
                <a:t>N.A.</a:t>
              </a:r>
            </a:p>
          </xdr:txBody>
        </xdr:sp>
        <xdr:clientData/>
      </xdr:twoCellAnchor>
    </mc:Choice>
    <mc:Fallback/>
  </mc:AlternateContent>
  <xdr:oneCellAnchor>
    <xdr:from>
      <xdr:col>10</xdr:col>
      <xdr:colOff>7620</xdr:colOff>
      <xdr:row>111</xdr:row>
      <xdr:rowOff>0</xdr:rowOff>
    </xdr:from>
    <xdr:ext cx="510540" cy="265068"/>
    <xdr:sp macro="" textlink="">
      <xdr:nvSpPr>
        <xdr:cNvPr id="175" name="Check Box 759" hidden="1">
          <a:extLst>
            <a:ext uri="{63B3BB69-23CF-44E3-9099-C40C66FF867C}">
              <a14:compatExt xmlns:a14="http://schemas.microsoft.com/office/drawing/2010/main" spid="_x0000_s12023"/>
            </a:ext>
            <a:ext uri="{FF2B5EF4-FFF2-40B4-BE49-F238E27FC236}">
              <a16:creationId xmlns:a16="http://schemas.microsoft.com/office/drawing/2014/main" id="{00000000-0008-0000-0000-0000AF000000}"/>
            </a:ext>
          </a:extLst>
        </xdr:cNvPr>
        <xdr:cNvSpPr/>
      </xdr:nvSpPr>
      <xdr:spPr bwMode="auto">
        <a:xfrm>
          <a:off x="4688477" y="26248179"/>
          <a:ext cx="510540" cy="2650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SG" sz="1100" b="0" i="0" u="none" strike="noStrike" baseline="0">
              <a:solidFill>
                <a:srgbClr val="000000"/>
              </a:solidFill>
              <a:latin typeface="Calibri"/>
              <a:cs typeface="Calibri"/>
            </a:rPr>
            <a:t>N.A.</a:t>
          </a:r>
        </a:p>
      </xdr:txBody>
    </xdr:sp>
    <xdr:clientData/>
  </xdr:oneCellAnchor>
  <mc:AlternateContent xmlns:mc="http://schemas.openxmlformats.org/markup-compatibility/2006">
    <mc:Choice xmlns:a14="http://schemas.microsoft.com/office/drawing/2010/main" Requires="a14">
      <xdr:twoCellAnchor editAs="oneCell">
        <xdr:from>
          <xdr:col>10</xdr:col>
          <xdr:colOff>28575</xdr:colOff>
          <xdr:row>122</xdr:row>
          <xdr:rowOff>333375</xdr:rowOff>
        </xdr:from>
        <xdr:to>
          <xdr:col>10</xdr:col>
          <xdr:colOff>523875</xdr:colOff>
          <xdr:row>124</xdr:row>
          <xdr:rowOff>28575</xdr:rowOff>
        </xdr:to>
        <xdr:sp macro="" textlink="">
          <xdr:nvSpPr>
            <xdr:cNvPr id="46380" name="Check Box 2348" hidden="1">
              <a:extLst>
                <a:ext uri="{63B3BB69-23CF-44E3-9099-C40C66FF867C}">
                  <a14:compatExt spid="_x0000_s46380"/>
                </a:ext>
                <a:ext uri="{FF2B5EF4-FFF2-40B4-BE49-F238E27FC236}">
                  <a16:creationId xmlns:a16="http://schemas.microsoft.com/office/drawing/2014/main" id="{00000000-0008-0000-0000-00002C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SG" sz="1100" b="0" i="0" u="none" strike="noStrike" baseline="0">
                  <a:solidFill>
                    <a:srgbClr val="000000"/>
                  </a:solidFill>
                  <a:latin typeface="Calibri"/>
                  <a:cs typeface="Calibr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611</xdr:row>
          <xdr:rowOff>0</xdr:rowOff>
        </xdr:from>
        <xdr:to>
          <xdr:col>3</xdr:col>
          <xdr:colOff>581025</xdr:colOff>
          <xdr:row>612</xdr:row>
          <xdr:rowOff>0</xdr:rowOff>
        </xdr:to>
        <xdr:sp macro="" textlink="">
          <xdr:nvSpPr>
            <xdr:cNvPr id="46381" name="Check Box 2349" hidden="1">
              <a:extLst>
                <a:ext uri="{63B3BB69-23CF-44E3-9099-C40C66FF867C}">
                  <a14:compatExt spid="_x0000_s46381"/>
                </a:ext>
                <a:ext uri="{FF2B5EF4-FFF2-40B4-BE49-F238E27FC236}">
                  <a16:creationId xmlns:a16="http://schemas.microsoft.com/office/drawing/2014/main" id="{00000000-0008-0000-0000-00002D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615</xdr:row>
          <xdr:rowOff>0</xdr:rowOff>
        </xdr:from>
        <xdr:to>
          <xdr:col>3</xdr:col>
          <xdr:colOff>581025</xdr:colOff>
          <xdr:row>616</xdr:row>
          <xdr:rowOff>0</xdr:rowOff>
        </xdr:to>
        <xdr:sp macro="" textlink="">
          <xdr:nvSpPr>
            <xdr:cNvPr id="46382" name="Check Box 2350" hidden="1">
              <a:extLst>
                <a:ext uri="{63B3BB69-23CF-44E3-9099-C40C66FF867C}">
                  <a14:compatExt spid="_x0000_s46382"/>
                </a:ext>
                <a:ext uri="{FF2B5EF4-FFF2-40B4-BE49-F238E27FC236}">
                  <a16:creationId xmlns:a16="http://schemas.microsoft.com/office/drawing/2014/main" id="{00000000-0008-0000-0000-00002E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617</xdr:row>
          <xdr:rowOff>0</xdr:rowOff>
        </xdr:from>
        <xdr:to>
          <xdr:col>3</xdr:col>
          <xdr:colOff>581025</xdr:colOff>
          <xdr:row>618</xdr:row>
          <xdr:rowOff>0</xdr:rowOff>
        </xdr:to>
        <xdr:sp macro="" textlink="">
          <xdr:nvSpPr>
            <xdr:cNvPr id="46383" name="Check Box 2351" hidden="1">
              <a:extLst>
                <a:ext uri="{63B3BB69-23CF-44E3-9099-C40C66FF867C}">
                  <a14:compatExt spid="_x0000_s46383"/>
                </a:ext>
                <a:ext uri="{FF2B5EF4-FFF2-40B4-BE49-F238E27FC236}">
                  <a16:creationId xmlns:a16="http://schemas.microsoft.com/office/drawing/2014/main" id="{00000000-0008-0000-0000-00002F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624</xdr:row>
          <xdr:rowOff>0</xdr:rowOff>
        </xdr:from>
        <xdr:to>
          <xdr:col>3</xdr:col>
          <xdr:colOff>581025</xdr:colOff>
          <xdr:row>625</xdr:row>
          <xdr:rowOff>38100</xdr:rowOff>
        </xdr:to>
        <xdr:sp macro="" textlink="">
          <xdr:nvSpPr>
            <xdr:cNvPr id="46384" name="Check Box 2352" hidden="1">
              <a:extLst>
                <a:ext uri="{63B3BB69-23CF-44E3-9099-C40C66FF867C}">
                  <a14:compatExt spid="_x0000_s46384"/>
                </a:ext>
                <a:ext uri="{FF2B5EF4-FFF2-40B4-BE49-F238E27FC236}">
                  <a16:creationId xmlns:a16="http://schemas.microsoft.com/office/drawing/2014/main" id="{00000000-0008-0000-0000-000030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627</xdr:row>
          <xdr:rowOff>0</xdr:rowOff>
        </xdr:from>
        <xdr:to>
          <xdr:col>3</xdr:col>
          <xdr:colOff>581025</xdr:colOff>
          <xdr:row>628</xdr:row>
          <xdr:rowOff>38100</xdr:rowOff>
        </xdr:to>
        <xdr:sp macro="" textlink="">
          <xdr:nvSpPr>
            <xdr:cNvPr id="46385" name="Check Box 2353" hidden="1">
              <a:extLst>
                <a:ext uri="{63B3BB69-23CF-44E3-9099-C40C66FF867C}">
                  <a14:compatExt spid="_x0000_s46385"/>
                </a:ext>
                <a:ext uri="{FF2B5EF4-FFF2-40B4-BE49-F238E27FC236}">
                  <a16:creationId xmlns:a16="http://schemas.microsoft.com/office/drawing/2014/main" id="{00000000-0008-0000-0000-000031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634</xdr:row>
          <xdr:rowOff>0</xdr:rowOff>
        </xdr:from>
        <xdr:to>
          <xdr:col>3</xdr:col>
          <xdr:colOff>581025</xdr:colOff>
          <xdr:row>635</xdr:row>
          <xdr:rowOff>0</xdr:rowOff>
        </xdr:to>
        <xdr:sp macro="" textlink="">
          <xdr:nvSpPr>
            <xdr:cNvPr id="46386" name="Check Box 2354" hidden="1">
              <a:extLst>
                <a:ext uri="{63B3BB69-23CF-44E3-9099-C40C66FF867C}">
                  <a14:compatExt spid="_x0000_s46386"/>
                </a:ext>
                <a:ext uri="{FF2B5EF4-FFF2-40B4-BE49-F238E27FC236}">
                  <a16:creationId xmlns:a16="http://schemas.microsoft.com/office/drawing/2014/main" id="{00000000-0008-0000-0000-000032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63</xdr:row>
          <xdr:rowOff>19050</xdr:rowOff>
        </xdr:from>
        <xdr:to>
          <xdr:col>32</xdr:col>
          <xdr:colOff>266700</xdr:colOff>
          <xdr:row>63</xdr:row>
          <xdr:rowOff>228600</xdr:rowOff>
        </xdr:to>
        <xdr:sp macro="" textlink="">
          <xdr:nvSpPr>
            <xdr:cNvPr id="46388" name="Check Box 2356" hidden="1">
              <a:extLst>
                <a:ext uri="{63B3BB69-23CF-44E3-9099-C40C66FF867C}">
                  <a14:compatExt spid="_x0000_s46388"/>
                </a:ext>
                <a:ext uri="{FF2B5EF4-FFF2-40B4-BE49-F238E27FC236}">
                  <a16:creationId xmlns:a16="http://schemas.microsoft.com/office/drawing/2014/main" id="{00000000-0008-0000-0000-000034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9</xdr:col>
      <xdr:colOff>488687</xdr:colOff>
      <xdr:row>29</xdr:row>
      <xdr:rowOff>16557</xdr:rowOff>
    </xdr:from>
    <xdr:ext cx="155122" cy="162065"/>
    <xdr:sp macro="" textlink="">
      <xdr:nvSpPr>
        <xdr:cNvPr id="172" name="Rectangle 171">
          <a:extLst>
            <a:ext uri="{FF2B5EF4-FFF2-40B4-BE49-F238E27FC236}">
              <a16:creationId xmlns:a16="http://schemas.microsoft.com/office/drawing/2014/main" id="{00000000-0008-0000-0000-0000AC000000}"/>
            </a:ext>
          </a:extLst>
        </xdr:cNvPr>
        <xdr:cNvSpPr/>
      </xdr:nvSpPr>
      <xdr:spPr>
        <a:xfrm>
          <a:off x="4572013" y="9516709"/>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mc:AlternateContent xmlns:mc="http://schemas.openxmlformats.org/markup-compatibility/2006">
    <mc:Choice xmlns:a14="http://schemas.microsoft.com/office/drawing/2010/main" Requires="a14">
      <xdr:twoCellAnchor editAs="oneCell">
        <xdr:from>
          <xdr:col>10</xdr:col>
          <xdr:colOff>9525</xdr:colOff>
          <xdr:row>90</xdr:row>
          <xdr:rowOff>9525</xdr:rowOff>
        </xdr:from>
        <xdr:to>
          <xdr:col>32</xdr:col>
          <xdr:colOff>276225</xdr:colOff>
          <xdr:row>90</xdr:row>
          <xdr:rowOff>228600</xdr:rowOff>
        </xdr:to>
        <xdr:sp macro="" textlink="">
          <xdr:nvSpPr>
            <xdr:cNvPr id="46391" name="Check Box 2359" hidden="1">
              <a:extLst>
                <a:ext uri="{63B3BB69-23CF-44E3-9099-C40C66FF867C}">
                  <a14:compatExt spid="_x0000_s46391"/>
                </a:ext>
                <a:ext uri="{FF2B5EF4-FFF2-40B4-BE49-F238E27FC236}">
                  <a16:creationId xmlns:a16="http://schemas.microsoft.com/office/drawing/2014/main" id="{00000000-0008-0000-0000-000037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90</xdr:row>
          <xdr:rowOff>333375</xdr:rowOff>
        </xdr:from>
        <xdr:to>
          <xdr:col>10</xdr:col>
          <xdr:colOff>514350</xdr:colOff>
          <xdr:row>90</xdr:row>
          <xdr:rowOff>523875</xdr:rowOff>
        </xdr:to>
        <xdr:sp macro="" textlink="">
          <xdr:nvSpPr>
            <xdr:cNvPr id="46392" name="Check Box 2360" hidden="1">
              <a:extLst>
                <a:ext uri="{63B3BB69-23CF-44E3-9099-C40C66FF867C}">
                  <a14:compatExt spid="_x0000_s46392"/>
                </a:ext>
                <a:ext uri="{FF2B5EF4-FFF2-40B4-BE49-F238E27FC236}">
                  <a16:creationId xmlns:a16="http://schemas.microsoft.com/office/drawing/2014/main" id="{00000000-0008-0000-0000-000038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SG" sz="1100" b="0" i="0" u="none" strike="noStrike" baseline="0">
                  <a:solidFill>
                    <a:srgbClr val="000000"/>
                  </a:solidFill>
                  <a:latin typeface="Calibri"/>
                  <a:cs typeface="Calibr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92</xdr:row>
          <xdr:rowOff>9525</xdr:rowOff>
        </xdr:from>
        <xdr:to>
          <xdr:col>32</xdr:col>
          <xdr:colOff>276225</xdr:colOff>
          <xdr:row>92</xdr:row>
          <xdr:rowOff>228600</xdr:rowOff>
        </xdr:to>
        <xdr:sp macro="" textlink="">
          <xdr:nvSpPr>
            <xdr:cNvPr id="46393" name="Check Box 2361" hidden="1">
              <a:extLst>
                <a:ext uri="{63B3BB69-23CF-44E3-9099-C40C66FF867C}">
                  <a14:compatExt spid="_x0000_s46393"/>
                </a:ext>
                <a:ext uri="{FF2B5EF4-FFF2-40B4-BE49-F238E27FC236}">
                  <a16:creationId xmlns:a16="http://schemas.microsoft.com/office/drawing/2014/main" id="{00000000-0008-0000-0000-000039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92</xdr:row>
          <xdr:rowOff>333375</xdr:rowOff>
        </xdr:from>
        <xdr:to>
          <xdr:col>10</xdr:col>
          <xdr:colOff>514350</xdr:colOff>
          <xdr:row>92</xdr:row>
          <xdr:rowOff>523875</xdr:rowOff>
        </xdr:to>
        <xdr:sp macro="" textlink="">
          <xdr:nvSpPr>
            <xdr:cNvPr id="46394" name="Check Box 2362" hidden="1">
              <a:extLst>
                <a:ext uri="{63B3BB69-23CF-44E3-9099-C40C66FF867C}">
                  <a14:compatExt spid="_x0000_s46394"/>
                </a:ext>
                <a:ext uri="{FF2B5EF4-FFF2-40B4-BE49-F238E27FC236}">
                  <a16:creationId xmlns:a16="http://schemas.microsoft.com/office/drawing/2014/main" id="{00000000-0008-0000-0000-00003A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SG" sz="1100" b="0" i="0" u="none" strike="noStrike" baseline="0">
                  <a:solidFill>
                    <a:srgbClr val="000000"/>
                  </a:solidFill>
                  <a:latin typeface="Calibri"/>
                  <a:cs typeface="Calibr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447</xdr:row>
          <xdr:rowOff>238125</xdr:rowOff>
        </xdr:from>
        <xdr:to>
          <xdr:col>32</xdr:col>
          <xdr:colOff>276225</xdr:colOff>
          <xdr:row>449</xdr:row>
          <xdr:rowOff>19050</xdr:rowOff>
        </xdr:to>
        <xdr:sp macro="" textlink="">
          <xdr:nvSpPr>
            <xdr:cNvPr id="46397" name="Check Box 2365" hidden="1">
              <a:extLst>
                <a:ext uri="{63B3BB69-23CF-44E3-9099-C40C66FF867C}">
                  <a14:compatExt spid="_x0000_s46397"/>
                </a:ext>
                <a:ext uri="{FF2B5EF4-FFF2-40B4-BE49-F238E27FC236}">
                  <a16:creationId xmlns:a16="http://schemas.microsoft.com/office/drawing/2014/main" id="{00000000-0008-0000-0000-00003D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454</xdr:row>
          <xdr:rowOff>0</xdr:rowOff>
        </xdr:from>
        <xdr:to>
          <xdr:col>32</xdr:col>
          <xdr:colOff>266700</xdr:colOff>
          <xdr:row>455</xdr:row>
          <xdr:rowOff>0</xdr:rowOff>
        </xdr:to>
        <xdr:sp macro="" textlink="">
          <xdr:nvSpPr>
            <xdr:cNvPr id="46399" name="Check Box 2367" hidden="1">
              <a:extLst>
                <a:ext uri="{63B3BB69-23CF-44E3-9099-C40C66FF867C}">
                  <a14:compatExt spid="_x0000_s46399"/>
                </a:ext>
                <a:ext uri="{FF2B5EF4-FFF2-40B4-BE49-F238E27FC236}">
                  <a16:creationId xmlns:a16="http://schemas.microsoft.com/office/drawing/2014/main" id="{00000000-0008-0000-0000-00003F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457</xdr:row>
          <xdr:rowOff>0</xdr:rowOff>
        </xdr:from>
        <xdr:to>
          <xdr:col>32</xdr:col>
          <xdr:colOff>266700</xdr:colOff>
          <xdr:row>458</xdr:row>
          <xdr:rowOff>9525</xdr:rowOff>
        </xdr:to>
        <xdr:sp macro="" textlink="">
          <xdr:nvSpPr>
            <xdr:cNvPr id="46400" name="Check Box 2368" hidden="1">
              <a:extLst>
                <a:ext uri="{63B3BB69-23CF-44E3-9099-C40C66FF867C}">
                  <a14:compatExt spid="_x0000_s46400"/>
                </a:ext>
                <a:ext uri="{FF2B5EF4-FFF2-40B4-BE49-F238E27FC236}">
                  <a16:creationId xmlns:a16="http://schemas.microsoft.com/office/drawing/2014/main" id="{00000000-0008-0000-0000-000040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460</xdr:row>
          <xdr:rowOff>0</xdr:rowOff>
        </xdr:from>
        <xdr:to>
          <xdr:col>32</xdr:col>
          <xdr:colOff>266700</xdr:colOff>
          <xdr:row>461</xdr:row>
          <xdr:rowOff>0</xdr:rowOff>
        </xdr:to>
        <xdr:sp macro="" textlink="">
          <xdr:nvSpPr>
            <xdr:cNvPr id="46401" name="Check Box 2369" hidden="1">
              <a:extLst>
                <a:ext uri="{63B3BB69-23CF-44E3-9099-C40C66FF867C}">
                  <a14:compatExt spid="_x0000_s46401"/>
                </a:ext>
                <a:ext uri="{FF2B5EF4-FFF2-40B4-BE49-F238E27FC236}">
                  <a16:creationId xmlns:a16="http://schemas.microsoft.com/office/drawing/2014/main" id="{00000000-0008-0000-0000-000041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463</xdr:row>
          <xdr:rowOff>0</xdr:rowOff>
        </xdr:from>
        <xdr:to>
          <xdr:col>32</xdr:col>
          <xdr:colOff>266700</xdr:colOff>
          <xdr:row>463</xdr:row>
          <xdr:rowOff>209550</xdr:rowOff>
        </xdr:to>
        <xdr:sp macro="" textlink="">
          <xdr:nvSpPr>
            <xdr:cNvPr id="46402" name="Check Box 2370" hidden="1">
              <a:extLst>
                <a:ext uri="{63B3BB69-23CF-44E3-9099-C40C66FF867C}">
                  <a14:compatExt spid="_x0000_s46402"/>
                </a:ext>
                <a:ext uri="{FF2B5EF4-FFF2-40B4-BE49-F238E27FC236}">
                  <a16:creationId xmlns:a16="http://schemas.microsoft.com/office/drawing/2014/main" id="{00000000-0008-0000-0000-000042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477</xdr:row>
          <xdr:rowOff>0</xdr:rowOff>
        </xdr:from>
        <xdr:to>
          <xdr:col>32</xdr:col>
          <xdr:colOff>266700</xdr:colOff>
          <xdr:row>477</xdr:row>
          <xdr:rowOff>209550</xdr:rowOff>
        </xdr:to>
        <xdr:sp macro="" textlink="">
          <xdr:nvSpPr>
            <xdr:cNvPr id="46403" name="Check Box 2371" hidden="1">
              <a:extLst>
                <a:ext uri="{63B3BB69-23CF-44E3-9099-C40C66FF867C}">
                  <a14:compatExt spid="_x0000_s46403"/>
                </a:ext>
                <a:ext uri="{FF2B5EF4-FFF2-40B4-BE49-F238E27FC236}">
                  <a16:creationId xmlns:a16="http://schemas.microsoft.com/office/drawing/2014/main" id="{00000000-0008-0000-0000-000043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479</xdr:row>
          <xdr:rowOff>0</xdr:rowOff>
        </xdr:from>
        <xdr:to>
          <xdr:col>32</xdr:col>
          <xdr:colOff>276225</xdr:colOff>
          <xdr:row>479</xdr:row>
          <xdr:rowOff>209550</xdr:rowOff>
        </xdr:to>
        <xdr:sp macro="" textlink="">
          <xdr:nvSpPr>
            <xdr:cNvPr id="46404" name="Check Box 2372" hidden="1">
              <a:extLst>
                <a:ext uri="{63B3BB69-23CF-44E3-9099-C40C66FF867C}">
                  <a14:compatExt spid="_x0000_s46404"/>
                </a:ext>
                <a:ext uri="{FF2B5EF4-FFF2-40B4-BE49-F238E27FC236}">
                  <a16:creationId xmlns:a16="http://schemas.microsoft.com/office/drawing/2014/main" id="{00000000-0008-0000-0000-000044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10</xdr:col>
      <xdr:colOff>38100</xdr:colOff>
      <xdr:row>520</xdr:row>
      <xdr:rowOff>22860</xdr:rowOff>
    </xdr:from>
    <xdr:ext cx="259080" cy="270512"/>
    <xdr:sp macro="" textlink="">
      <xdr:nvSpPr>
        <xdr:cNvPr id="187" name="Check Box 712" hidden="1">
          <a:extLst>
            <a:ext uri="{63B3BB69-23CF-44E3-9099-C40C66FF867C}">
              <a14:compatExt xmlns:a14="http://schemas.microsoft.com/office/drawing/2010/main" spid="_x0000_s11976"/>
            </a:ext>
            <a:ext uri="{FF2B5EF4-FFF2-40B4-BE49-F238E27FC236}">
              <a16:creationId xmlns:a16="http://schemas.microsoft.com/office/drawing/2014/main" id="{00000000-0008-0000-0000-0000BB000000}"/>
            </a:ext>
          </a:extLst>
        </xdr:cNvPr>
        <xdr:cNvSpPr/>
      </xdr:nvSpPr>
      <xdr:spPr bwMode="auto">
        <a:xfrm>
          <a:off x="4781550" y="126362460"/>
          <a:ext cx="259080" cy="2705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10</xdr:col>
          <xdr:colOff>19050</xdr:colOff>
          <xdr:row>520</xdr:row>
          <xdr:rowOff>0</xdr:rowOff>
        </xdr:from>
        <xdr:to>
          <xdr:col>32</xdr:col>
          <xdr:colOff>266700</xdr:colOff>
          <xdr:row>521</xdr:row>
          <xdr:rowOff>0</xdr:rowOff>
        </xdr:to>
        <xdr:sp macro="" textlink="">
          <xdr:nvSpPr>
            <xdr:cNvPr id="46405" name="Check Box 2373" hidden="1">
              <a:extLst>
                <a:ext uri="{63B3BB69-23CF-44E3-9099-C40C66FF867C}">
                  <a14:compatExt spid="_x0000_s46405"/>
                </a:ext>
                <a:ext uri="{FF2B5EF4-FFF2-40B4-BE49-F238E27FC236}">
                  <a16:creationId xmlns:a16="http://schemas.microsoft.com/office/drawing/2014/main" id="{00000000-0008-0000-0000-000045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530</xdr:row>
          <xdr:rowOff>76200</xdr:rowOff>
        </xdr:from>
        <xdr:to>
          <xdr:col>1</xdr:col>
          <xdr:colOff>304800</xdr:colOff>
          <xdr:row>531</xdr:row>
          <xdr:rowOff>95250</xdr:rowOff>
        </xdr:to>
        <xdr:sp macro="" textlink="">
          <xdr:nvSpPr>
            <xdr:cNvPr id="46407" name="Check Box 2375" hidden="1">
              <a:extLst>
                <a:ext uri="{63B3BB69-23CF-44E3-9099-C40C66FF867C}">
                  <a14:compatExt spid="_x0000_s46407"/>
                </a:ext>
                <a:ext uri="{FF2B5EF4-FFF2-40B4-BE49-F238E27FC236}">
                  <a16:creationId xmlns:a16="http://schemas.microsoft.com/office/drawing/2014/main" id="{00000000-0008-0000-0000-000047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532</xdr:row>
          <xdr:rowOff>76200</xdr:rowOff>
        </xdr:from>
        <xdr:to>
          <xdr:col>1</xdr:col>
          <xdr:colOff>304800</xdr:colOff>
          <xdr:row>533</xdr:row>
          <xdr:rowOff>95250</xdr:rowOff>
        </xdr:to>
        <xdr:sp macro="" textlink="">
          <xdr:nvSpPr>
            <xdr:cNvPr id="46408" name="Check Box 2376" hidden="1">
              <a:extLst>
                <a:ext uri="{63B3BB69-23CF-44E3-9099-C40C66FF867C}">
                  <a14:compatExt spid="_x0000_s46408"/>
                </a:ext>
                <a:ext uri="{FF2B5EF4-FFF2-40B4-BE49-F238E27FC236}">
                  <a16:creationId xmlns:a16="http://schemas.microsoft.com/office/drawing/2014/main" id="{00000000-0008-0000-0000-000048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534</xdr:row>
          <xdr:rowOff>76200</xdr:rowOff>
        </xdr:from>
        <xdr:to>
          <xdr:col>1</xdr:col>
          <xdr:colOff>304800</xdr:colOff>
          <xdr:row>535</xdr:row>
          <xdr:rowOff>123825</xdr:rowOff>
        </xdr:to>
        <xdr:sp macro="" textlink="">
          <xdr:nvSpPr>
            <xdr:cNvPr id="46409" name="Check Box 2377" hidden="1">
              <a:extLst>
                <a:ext uri="{63B3BB69-23CF-44E3-9099-C40C66FF867C}">
                  <a14:compatExt spid="_x0000_s46409"/>
                </a:ext>
                <a:ext uri="{FF2B5EF4-FFF2-40B4-BE49-F238E27FC236}">
                  <a16:creationId xmlns:a16="http://schemas.microsoft.com/office/drawing/2014/main" id="{00000000-0008-0000-0000-000049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536</xdr:row>
          <xdr:rowOff>76200</xdr:rowOff>
        </xdr:from>
        <xdr:to>
          <xdr:col>1</xdr:col>
          <xdr:colOff>304800</xdr:colOff>
          <xdr:row>537</xdr:row>
          <xdr:rowOff>95250</xdr:rowOff>
        </xdr:to>
        <xdr:sp macro="" textlink="">
          <xdr:nvSpPr>
            <xdr:cNvPr id="46410" name="Check Box 2378" hidden="1">
              <a:extLst>
                <a:ext uri="{63B3BB69-23CF-44E3-9099-C40C66FF867C}">
                  <a14:compatExt spid="_x0000_s46410"/>
                </a:ext>
                <a:ext uri="{FF2B5EF4-FFF2-40B4-BE49-F238E27FC236}">
                  <a16:creationId xmlns:a16="http://schemas.microsoft.com/office/drawing/2014/main" id="{00000000-0008-0000-0000-00004A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524</xdr:row>
          <xdr:rowOff>0</xdr:rowOff>
        </xdr:from>
        <xdr:to>
          <xdr:col>32</xdr:col>
          <xdr:colOff>266700</xdr:colOff>
          <xdr:row>525</xdr:row>
          <xdr:rowOff>0</xdr:rowOff>
        </xdr:to>
        <xdr:sp macro="" textlink="">
          <xdr:nvSpPr>
            <xdr:cNvPr id="46411" name="Check Box 2379" hidden="1">
              <a:extLst>
                <a:ext uri="{63B3BB69-23CF-44E3-9099-C40C66FF867C}">
                  <a14:compatExt spid="_x0000_s46411"/>
                </a:ext>
                <a:ext uri="{FF2B5EF4-FFF2-40B4-BE49-F238E27FC236}">
                  <a16:creationId xmlns:a16="http://schemas.microsoft.com/office/drawing/2014/main" id="{00000000-0008-0000-0000-00004B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723900</xdr:colOff>
          <xdr:row>5</xdr:row>
          <xdr:rowOff>247650</xdr:rowOff>
        </xdr:from>
        <xdr:to>
          <xdr:col>14</xdr:col>
          <xdr:colOff>0</xdr:colOff>
          <xdr:row>6</xdr:row>
          <xdr:rowOff>200025</xdr:rowOff>
        </xdr:to>
        <xdr:sp macro="" textlink="">
          <xdr:nvSpPr>
            <xdr:cNvPr id="48131" name="Check Box 3.2" hidden="1">
              <a:extLst>
                <a:ext uri="{63B3BB69-23CF-44E3-9099-C40C66FF867C}">
                  <a14:compatExt spid="_x0000_s48131"/>
                </a:ext>
                <a:ext uri="{FF2B5EF4-FFF2-40B4-BE49-F238E27FC236}">
                  <a16:creationId xmlns:a16="http://schemas.microsoft.com/office/drawing/2014/main" id="{00000000-0008-0000-0100-00000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9</xdr:row>
          <xdr:rowOff>0</xdr:rowOff>
        </xdr:from>
        <xdr:to>
          <xdr:col>14</xdr:col>
          <xdr:colOff>19050</xdr:colOff>
          <xdr:row>9</xdr:row>
          <xdr:rowOff>209550</xdr:rowOff>
        </xdr:to>
        <xdr:sp macro="" textlink="">
          <xdr:nvSpPr>
            <xdr:cNvPr id="48133" name="Check Box 3.2" hidden="1">
              <a:extLst>
                <a:ext uri="{63B3BB69-23CF-44E3-9099-C40C66FF867C}">
                  <a14:compatExt spid="_x0000_s48133"/>
                </a:ext>
                <a:ext uri="{FF2B5EF4-FFF2-40B4-BE49-F238E27FC236}">
                  <a16:creationId xmlns:a16="http://schemas.microsoft.com/office/drawing/2014/main" id="{00000000-0008-0000-0100-00000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11</xdr:row>
          <xdr:rowOff>28575</xdr:rowOff>
        </xdr:from>
        <xdr:to>
          <xdr:col>14</xdr:col>
          <xdr:colOff>19050</xdr:colOff>
          <xdr:row>12</xdr:row>
          <xdr:rowOff>47625</xdr:rowOff>
        </xdr:to>
        <xdr:sp macro="" textlink="">
          <xdr:nvSpPr>
            <xdr:cNvPr id="48134" name="Check Box 3.2" hidden="1">
              <a:extLst>
                <a:ext uri="{63B3BB69-23CF-44E3-9099-C40C66FF867C}">
                  <a14:compatExt spid="_x0000_s48134"/>
                </a:ext>
                <a:ext uri="{FF2B5EF4-FFF2-40B4-BE49-F238E27FC236}">
                  <a16:creationId xmlns:a16="http://schemas.microsoft.com/office/drawing/2014/main" id="{00000000-0008-0000-0100-00000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12</xdr:col>
      <xdr:colOff>714375</xdr:colOff>
      <xdr:row>5</xdr:row>
      <xdr:rowOff>28575</xdr:rowOff>
    </xdr:from>
    <xdr:to>
      <xdr:col>13</xdr:col>
      <xdr:colOff>228569</xdr:colOff>
      <xdr:row>5</xdr:row>
      <xdr:rowOff>200004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400675" y="1009650"/>
          <a:ext cx="247619" cy="17142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13</xdr:col>
          <xdr:colOff>9525</xdr:colOff>
          <xdr:row>13</xdr:row>
          <xdr:rowOff>28575</xdr:rowOff>
        </xdr:from>
        <xdr:to>
          <xdr:col>14</xdr:col>
          <xdr:colOff>19050</xdr:colOff>
          <xdr:row>13</xdr:row>
          <xdr:rowOff>238125</xdr:rowOff>
        </xdr:to>
        <xdr:sp macro="" textlink="">
          <xdr:nvSpPr>
            <xdr:cNvPr id="48139" name="Check Box 11" hidden="1">
              <a:extLst>
                <a:ext uri="{63B3BB69-23CF-44E3-9099-C40C66FF867C}">
                  <a14:compatExt spid="_x0000_s48139"/>
                </a:ext>
                <a:ext uri="{FF2B5EF4-FFF2-40B4-BE49-F238E27FC236}">
                  <a16:creationId xmlns:a16="http://schemas.microsoft.com/office/drawing/2014/main" id="{00000000-0008-0000-0100-00000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15</xdr:row>
          <xdr:rowOff>28575</xdr:rowOff>
        </xdr:from>
        <xdr:to>
          <xdr:col>14</xdr:col>
          <xdr:colOff>19050</xdr:colOff>
          <xdr:row>15</xdr:row>
          <xdr:rowOff>238125</xdr:rowOff>
        </xdr:to>
        <xdr:sp macro="" textlink="">
          <xdr:nvSpPr>
            <xdr:cNvPr id="48140" name="Check Box 12" hidden="1">
              <a:extLst>
                <a:ext uri="{63B3BB69-23CF-44E3-9099-C40C66FF867C}">
                  <a14:compatExt spid="_x0000_s48140"/>
                </a:ext>
                <a:ext uri="{FF2B5EF4-FFF2-40B4-BE49-F238E27FC236}">
                  <a16:creationId xmlns:a16="http://schemas.microsoft.com/office/drawing/2014/main" id="{00000000-0008-0000-0100-00000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28</xdr:row>
      <xdr:rowOff>9526</xdr:rowOff>
    </xdr:from>
    <xdr:to>
      <xdr:col>10</xdr:col>
      <xdr:colOff>19684</xdr:colOff>
      <xdr:row>32</xdr:row>
      <xdr:rowOff>9525</xdr:rowOff>
    </xdr:to>
    <xdr:pic>
      <xdr:nvPicPr>
        <xdr:cNvPr id="7" name="Picture 6">
          <a:extLst>
            <a:ext uri="{FF2B5EF4-FFF2-40B4-BE49-F238E27FC236}">
              <a16:creationId xmlns:a16="http://schemas.microsoft.com/office/drawing/2014/main" id="{00000000-0008-0000-0300-000007000000}"/>
            </a:ext>
          </a:extLst>
        </xdr:cNvPr>
        <xdr:cNvPicPr>
          <a:picLocks noChangeAspect="1"/>
        </xdr:cNvPicPr>
      </xdr:nvPicPr>
      <xdr:blipFill rotWithShape="1">
        <a:blip xmlns:r="http://schemas.openxmlformats.org/officeDocument/2006/relationships" r:embed="rId1"/>
        <a:srcRect l="1497"/>
        <a:stretch/>
      </xdr:blipFill>
      <xdr:spPr>
        <a:xfrm>
          <a:off x="0" y="5657851"/>
          <a:ext cx="5639434" cy="800100"/>
        </a:xfrm>
        <a:prstGeom prst="rect">
          <a:avLst/>
        </a:prstGeom>
      </xdr:spPr>
    </xdr:pic>
    <xdr:clientData/>
  </xdr:twoCellAnchor>
  <xdr:twoCellAnchor>
    <xdr:from>
      <xdr:col>6</xdr:col>
      <xdr:colOff>609599</xdr:colOff>
      <xdr:row>30</xdr:row>
      <xdr:rowOff>47625</xdr:rowOff>
    </xdr:from>
    <xdr:to>
      <xdr:col>9</xdr:col>
      <xdr:colOff>123824</xdr:colOff>
      <xdr:row>31</xdr:row>
      <xdr:rowOff>103216</xdr:rowOff>
    </xdr:to>
    <xdr:sp macro="" textlink="">
      <xdr:nvSpPr>
        <xdr:cNvPr id="14" name="Oval 13">
          <a:extLst>
            <a:ext uri="{FF2B5EF4-FFF2-40B4-BE49-F238E27FC236}">
              <a16:creationId xmlns:a16="http://schemas.microsoft.com/office/drawing/2014/main" id="{00000000-0008-0000-0300-00000E000000}"/>
            </a:ext>
          </a:extLst>
        </xdr:cNvPr>
        <xdr:cNvSpPr/>
      </xdr:nvSpPr>
      <xdr:spPr>
        <a:xfrm>
          <a:off x="4267199" y="6096000"/>
          <a:ext cx="1343025" cy="255616"/>
        </a:xfrm>
        <a:prstGeom prst="ellipse">
          <a:avLst/>
        </a:prstGeom>
        <a:noFill/>
        <a:effectLst>
          <a:outerShdw blurRad="50800" dist="38100" dir="8100000" algn="tr" rotWithShape="0">
            <a:prstClr val="black">
              <a:alpha val="40000"/>
            </a:prstClr>
          </a:outerShdw>
        </a:effectLst>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lang="en-GB" sz="1100"/>
        </a:p>
      </xdr:txBody>
    </xdr:sp>
    <xdr:clientData/>
  </xdr:twoCellAnchor>
  <xdr:twoCellAnchor>
    <xdr:from>
      <xdr:col>0</xdr:col>
      <xdr:colOff>33618</xdr:colOff>
      <xdr:row>13</xdr:row>
      <xdr:rowOff>148724</xdr:rowOff>
    </xdr:from>
    <xdr:to>
      <xdr:col>10</xdr:col>
      <xdr:colOff>69701</xdr:colOff>
      <xdr:row>27</xdr:row>
      <xdr:rowOff>168088</xdr:rowOff>
    </xdr:to>
    <xdr:grpSp>
      <xdr:nvGrpSpPr>
        <xdr:cNvPr id="9" name="Group 8">
          <a:extLst>
            <a:ext uri="{FF2B5EF4-FFF2-40B4-BE49-F238E27FC236}">
              <a16:creationId xmlns:a16="http://schemas.microsoft.com/office/drawing/2014/main" id="{00000000-0008-0000-0300-000009000000}"/>
            </a:ext>
          </a:extLst>
        </xdr:cNvPr>
        <xdr:cNvGrpSpPr/>
      </xdr:nvGrpSpPr>
      <xdr:grpSpPr>
        <a:xfrm>
          <a:off x="33618" y="3244349"/>
          <a:ext cx="5655833" cy="2819714"/>
          <a:chOff x="33618" y="3244349"/>
          <a:chExt cx="5655833" cy="2819714"/>
        </a:xfrm>
      </xdr:grpSpPr>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rotWithShape="1">
          <a:blip xmlns:r="http://schemas.openxmlformats.org/officeDocument/2006/relationships" r:embed="rId2"/>
          <a:srcRect l="681"/>
          <a:stretch/>
        </xdr:blipFill>
        <xdr:spPr>
          <a:xfrm>
            <a:off x="33618" y="3318062"/>
            <a:ext cx="5546311" cy="2746001"/>
          </a:xfrm>
          <a:prstGeom prst="rect">
            <a:avLst/>
          </a:prstGeom>
        </xdr:spPr>
      </xdr:pic>
      <xdr:sp macro="" textlink="">
        <xdr:nvSpPr>
          <xdr:cNvPr id="17" name="Oval 16">
            <a:extLst>
              <a:ext uri="{FF2B5EF4-FFF2-40B4-BE49-F238E27FC236}">
                <a16:creationId xmlns:a16="http://schemas.microsoft.com/office/drawing/2014/main" id="{00000000-0008-0000-0300-000011000000}"/>
              </a:ext>
            </a:extLst>
          </xdr:cNvPr>
          <xdr:cNvSpPr/>
        </xdr:nvSpPr>
        <xdr:spPr>
          <a:xfrm>
            <a:off x="4667707" y="3244349"/>
            <a:ext cx="1021744" cy="254571"/>
          </a:xfrm>
          <a:prstGeom prst="ellipse">
            <a:avLst/>
          </a:prstGeom>
          <a:noFill/>
          <a:effectLst>
            <a:outerShdw blurRad="50800" dist="38100" dir="8100000" algn="tr" rotWithShape="0">
              <a:prstClr val="black">
                <a:alpha val="40000"/>
              </a:prstClr>
            </a:outerShdw>
          </a:effectLst>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lang="en-GB" sz="1100"/>
          </a:p>
        </xdr:txBody>
      </xdr:sp>
      <xdr:sp macro="" textlink="">
        <xdr:nvSpPr>
          <xdr:cNvPr id="19" name="Oval 18">
            <a:extLst>
              <a:ext uri="{FF2B5EF4-FFF2-40B4-BE49-F238E27FC236}">
                <a16:creationId xmlns:a16="http://schemas.microsoft.com/office/drawing/2014/main" id="{00000000-0008-0000-0300-000013000000}"/>
              </a:ext>
            </a:extLst>
          </xdr:cNvPr>
          <xdr:cNvSpPr/>
        </xdr:nvSpPr>
        <xdr:spPr>
          <a:xfrm>
            <a:off x="4661912" y="5269632"/>
            <a:ext cx="1021744" cy="256252"/>
          </a:xfrm>
          <a:prstGeom prst="ellipse">
            <a:avLst/>
          </a:prstGeom>
          <a:noFill/>
          <a:effectLst>
            <a:outerShdw blurRad="50800" dist="38100" dir="8100000" algn="tr" rotWithShape="0">
              <a:prstClr val="black">
                <a:alpha val="40000"/>
              </a:prstClr>
            </a:outerShdw>
          </a:effectLst>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lang="en-GB" sz="1100"/>
          </a:p>
        </xdr:txBody>
      </xdr:sp>
    </xdr:grpSp>
    <xdr:clientData/>
  </xdr:twoCellAnchor>
  <xdr:twoCellAnchor>
    <xdr:from>
      <xdr:col>0</xdr:col>
      <xdr:colOff>0</xdr:colOff>
      <xdr:row>4</xdr:row>
      <xdr:rowOff>51709</xdr:rowOff>
    </xdr:from>
    <xdr:to>
      <xdr:col>10</xdr:col>
      <xdr:colOff>152720</xdr:colOff>
      <xdr:row>8</xdr:row>
      <xdr:rowOff>390525</xdr:rowOff>
    </xdr:to>
    <xdr:grpSp>
      <xdr:nvGrpSpPr>
        <xdr:cNvPr id="5" name="Group 4">
          <a:extLst>
            <a:ext uri="{FF2B5EF4-FFF2-40B4-BE49-F238E27FC236}">
              <a16:creationId xmlns:a16="http://schemas.microsoft.com/office/drawing/2014/main" id="{00000000-0008-0000-0300-000005000000}"/>
            </a:ext>
          </a:extLst>
        </xdr:cNvPr>
        <xdr:cNvGrpSpPr/>
      </xdr:nvGrpSpPr>
      <xdr:grpSpPr>
        <a:xfrm>
          <a:off x="0" y="851809"/>
          <a:ext cx="5772470" cy="1386566"/>
          <a:chOff x="0" y="656827"/>
          <a:chExt cx="5733249" cy="1392169"/>
        </a:xfrm>
      </xdr:grpSpPr>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3"/>
          <a:stretch>
            <a:fillRect/>
          </a:stretch>
        </xdr:blipFill>
        <xdr:spPr>
          <a:xfrm>
            <a:off x="0" y="656827"/>
            <a:ext cx="5540125" cy="1392169"/>
          </a:xfrm>
          <a:prstGeom prst="rect">
            <a:avLst/>
          </a:prstGeom>
        </xdr:spPr>
      </xdr:pic>
      <xdr:sp macro="" textlink="">
        <xdr:nvSpPr>
          <xdr:cNvPr id="16" name="Oval 15">
            <a:extLst>
              <a:ext uri="{FF2B5EF4-FFF2-40B4-BE49-F238E27FC236}">
                <a16:creationId xmlns:a16="http://schemas.microsoft.com/office/drawing/2014/main" id="{00000000-0008-0000-0300-000010000000}"/>
              </a:ext>
            </a:extLst>
          </xdr:cNvPr>
          <xdr:cNvSpPr/>
        </xdr:nvSpPr>
        <xdr:spPr>
          <a:xfrm flipV="1">
            <a:off x="4563351" y="1424541"/>
            <a:ext cx="1169898" cy="296127"/>
          </a:xfrm>
          <a:prstGeom prst="ellipse">
            <a:avLst/>
          </a:prstGeom>
          <a:noFill/>
          <a:effectLst>
            <a:outerShdw blurRad="50800" dist="38100" dir="8100000" algn="tr" rotWithShape="0">
              <a:prstClr val="black">
                <a:alpha val="40000"/>
              </a:prstClr>
            </a:outerShdw>
          </a:effectLst>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lang="en-GB" sz="11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GST%20Buddy\Audit%20Process\Risk%20Assessment%20&amp;%20EACR\Archive\Old%20Versions\Template%20-%20Risk%20Asst%20Chklist%20&amp;%20EACR%20Ver%201.1%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A - I R Asst"/>
      <sheetName val="B - CR Asst(with audit history)"/>
      <sheetName val="Raw"/>
      <sheetName val="Sheet1"/>
      <sheetName val="C - EACR Form"/>
    </sheetNames>
    <sheetDataSet>
      <sheetData sheetId="0" refreshError="1"/>
      <sheetData sheetId="1">
        <row r="6">
          <cell r="F6" t="e">
            <v>#N/A</v>
          </cell>
        </row>
        <row r="7">
          <cell r="F7" t="e">
            <v>#N/A</v>
          </cell>
        </row>
        <row r="9">
          <cell r="F9" t="e">
            <v>#N/A</v>
          </cell>
        </row>
        <row r="15">
          <cell r="F15" t="e">
            <v>#N/A</v>
          </cell>
        </row>
        <row r="17">
          <cell r="F17" t="e">
            <v>#N/A</v>
          </cell>
        </row>
        <row r="26">
          <cell r="F26" t="e">
            <v>#N/A</v>
          </cell>
        </row>
        <row r="27">
          <cell r="F27" t="e">
            <v>#N/A</v>
          </cell>
        </row>
        <row r="29">
          <cell r="F29" t="e">
            <v>#N/A</v>
          </cell>
        </row>
        <row r="32">
          <cell r="E32" t="e">
            <v>#N/A</v>
          </cell>
          <cell r="F32" t="e">
            <v>#N/A</v>
          </cell>
        </row>
        <row r="33">
          <cell r="F33" t="e">
            <v>#N/A</v>
          </cell>
        </row>
        <row r="37">
          <cell r="F37" t="e">
            <v>#N/A</v>
          </cell>
        </row>
        <row r="107">
          <cell r="A107" t="str">
            <v>Ref</v>
          </cell>
          <cell r="B107" t="str">
            <v>Type</v>
          </cell>
          <cell r="C107" t="str">
            <v>Percentage</v>
          </cell>
        </row>
        <row r="108">
          <cell r="A108">
            <v>1</v>
          </cell>
          <cell r="B108" t="str">
            <v>Limited Company with $10,000 or less paid up share capital</v>
          </cell>
          <cell r="C108">
            <v>0.08</v>
          </cell>
        </row>
        <row r="109">
          <cell r="A109">
            <v>2</v>
          </cell>
          <cell r="B109" t="str">
            <v>Limited Company with more than $10,000 paid up share capital</v>
          </cell>
          <cell r="C109">
            <v>0</v>
          </cell>
        </row>
        <row r="110">
          <cell r="A110">
            <v>3</v>
          </cell>
          <cell r="B110" t="str">
            <v>NA</v>
          </cell>
          <cell r="C110">
            <v>0</v>
          </cell>
        </row>
        <row r="111">
          <cell r="A111">
            <v>4</v>
          </cell>
          <cell r="B111" t="str">
            <v>Others e.g. Statutory Board, Clubs &amp; Association, Branch Office, Representative Office, MCST</v>
          </cell>
          <cell r="C111">
            <v>0</v>
          </cell>
        </row>
        <row r="112">
          <cell r="A112">
            <v>5</v>
          </cell>
          <cell r="B112" t="str">
            <v>Overseas Principal Registered with S 33(1) agent</v>
          </cell>
          <cell r="C112">
            <v>0</v>
          </cell>
        </row>
        <row r="113">
          <cell r="A113">
            <v>6</v>
          </cell>
          <cell r="B113" t="str">
            <v>Partnership (includes Joint Venture &amp; Limited Liability Partnerships)</v>
          </cell>
          <cell r="C113">
            <v>0.08</v>
          </cell>
        </row>
        <row r="114">
          <cell r="A114">
            <v>7</v>
          </cell>
          <cell r="B114" t="str">
            <v>Sole Proprietor</v>
          </cell>
          <cell r="C114">
            <v>0.08</v>
          </cell>
        </row>
        <row r="119">
          <cell r="A119" t="str">
            <v>Ref</v>
          </cell>
          <cell r="B119" t="str">
            <v>Income $</v>
          </cell>
          <cell r="C119" t="str">
            <v>Percentage</v>
          </cell>
          <cell r="D119" t="str">
            <v>Percentage</v>
          </cell>
        </row>
        <row r="120">
          <cell r="A120">
            <v>1</v>
          </cell>
          <cell r="B120" t="str">
            <v>Coy - income reported is "NIL" or negative figure for the last 2 YAs</v>
          </cell>
          <cell r="C120">
            <v>0.13</v>
          </cell>
          <cell r="D120">
            <v>0</v>
          </cell>
        </row>
        <row r="121">
          <cell r="A121">
            <v>2</v>
          </cell>
          <cell r="B121" t="str">
            <v>Coy - Reporting profits and/or passive income at least one of last 2 Y/As</v>
          </cell>
          <cell r="C121">
            <v>0</v>
          </cell>
          <cell r="D121">
            <v>-0.13</v>
          </cell>
        </row>
        <row r="122">
          <cell r="A122">
            <v>3</v>
          </cell>
          <cell r="B122" t="str">
            <v>Indiv - income reported is less than $50,000 for the last 2 Yas</v>
          </cell>
          <cell r="C122">
            <v>0.13</v>
          </cell>
          <cell r="D122">
            <v>0</v>
          </cell>
        </row>
        <row r="123">
          <cell r="A123">
            <v>4</v>
          </cell>
          <cell r="B123" t="str">
            <v>Indiv - income reported is $50,000 or more for at least one of last 2 YAs</v>
          </cell>
          <cell r="C123">
            <v>0</v>
          </cell>
          <cell r="D123">
            <v>-0.13</v>
          </cell>
        </row>
        <row r="124">
          <cell r="A124">
            <v>5</v>
          </cell>
          <cell r="B124" t="str">
            <v>Listed Coys - specify</v>
          </cell>
          <cell r="C124">
            <v>0</v>
          </cell>
          <cell r="D124">
            <v>-0.13</v>
          </cell>
        </row>
        <row r="125">
          <cell r="A125">
            <v>6</v>
          </cell>
          <cell r="B125" t="str">
            <v>MCST, Govt Agency, Stat Board, Clubs &amp; Assn or Rep Offices</v>
          </cell>
          <cell r="C125">
            <v>0</v>
          </cell>
          <cell r="D125">
            <v>-0.13</v>
          </cell>
        </row>
        <row r="126">
          <cell r="A126">
            <v>7</v>
          </cell>
          <cell r="B126" t="str">
            <v>No Income record</v>
          </cell>
          <cell r="C126">
            <v>0.13</v>
          </cell>
          <cell r="D126">
            <v>0</v>
          </cell>
        </row>
        <row r="127">
          <cell r="A127">
            <v>8</v>
          </cell>
          <cell r="B127" t="str">
            <v>No income record - Restricted TP</v>
          </cell>
          <cell r="C127">
            <v>0</v>
          </cell>
          <cell r="D127">
            <v>-0.13</v>
          </cell>
        </row>
        <row r="128">
          <cell r="A128">
            <v>9</v>
          </cell>
          <cell r="B128" t="str">
            <v>NOT APPLICABLE</v>
          </cell>
          <cell r="C128">
            <v>0</v>
          </cell>
          <cell r="D128">
            <v>0</v>
          </cell>
        </row>
        <row r="133">
          <cell r="B133" t="str">
            <v>Related</v>
          </cell>
          <cell r="C133" t="str">
            <v>Percentage</v>
          </cell>
        </row>
        <row r="134">
          <cell r="B134" t="str">
            <v>5 or Less</v>
          </cell>
          <cell r="C134">
            <v>0.13</v>
          </cell>
        </row>
        <row r="135">
          <cell r="B135" t="str">
            <v>More than 5</v>
          </cell>
          <cell r="C135">
            <v>0</v>
          </cell>
        </row>
        <row r="140">
          <cell r="B140" t="str">
            <v>Related</v>
          </cell>
          <cell r="C140" t="str">
            <v>Percentage</v>
          </cell>
        </row>
        <row r="141">
          <cell r="B141" t="str">
            <v>No</v>
          </cell>
          <cell r="C141">
            <v>0</v>
          </cell>
        </row>
        <row r="142">
          <cell r="B142" t="str">
            <v>Yes</v>
          </cell>
          <cell r="C142">
            <v>0.08</v>
          </cell>
        </row>
        <row r="147">
          <cell r="B147" t="str">
            <v>Trade Code</v>
          </cell>
          <cell r="C147" t="str">
            <v>Percentage</v>
          </cell>
          <cell r="D147" t="str">
            <v>Description</v>
          </cell>
        </row>
        <row r="148">
          <cell r="B148">
            <v>50311</v>
          </cell>
          <cell r="C148">
            <v>0.08</v>
          </cell>
          <cell r="D148" t="str">
            <v>wholesale of textiles</v>
          </cell>
        </row>
        <row r="149">
          <cell r="B149">
            <v>50324</v>
          </cell>
          <cell r="C149">
            <v>0.08</v>
          </cell>
          <cell r="D149" t="str">
            <v>wholesale of cosmetics and toiletries</v>
          </cell>
        </row>
        <row r="150">
          <cell r="B150">
            <v>50336</v>
          </cell>
          <cell r="C150">
            <v>0.08</v>
          </cell>
          <cell r="D150" t="str">
            <v xml:space="preserve">wholesale of radio and television sets and sound reproducing and recording equipment </v>
          </cell>
        </row>
        <row r="151">
          <cell r="B151">
            <v>50511</v>
          </cell>
          <cell r="C151">
            <v>0.08</v>
          </cell>
          <cell r="D151" t="str">
            <v>wholesale of industrial machinery and equipment</v>
          </cell>
        </row>
        <row r="152">
          <cell r="B152">
            <v>50516</v>
          </cell>
          <cell r="C152">
            <v>0.08</v>
          </cell>
          <cell r="D152" t="str">
            <v>wholesale of electronic components</v>
          </cell>
        </row>
        <row r="153">
          <cell r="B153">
            <v>50521</v>
          </cell>
          <cell r="C153">
            <v>0.08</v>
          </cell>
          <cell r="D153" t="str">
            <v xml:space="preserve">wholesale of pagers, handphones and other telecommunication apparatus </v>
          </cell>
        </row>
        <row r="154">
          <cell r="B154">
            <v>50523</v>
          </cell>
          <cell r="C154">
            <v>0.08</v>
          </cell>
          <cell r="D154" t="str">
            <v>wholesale of computer hardware and peripheral equipment</v>
          </cell>
        </row>
        <row r="155">
          <cell r="B155">
            <v>50525</v>
          </cell>
          <cell r="C155">
            <v>0.08</v>
          </cell>
          <cell r="D155" t="str">
            <v>wholesale of computer accessories (eg diskettes, computer cards)</v>
          </cell>
        </row>
        <row r="156">
          <cell r="B156">
            <v>50920</v>
          </cell>
          <cell r="C156">
            <v>0.08</v>
          </cell>
          <cell r="D156" t="str">
            <v>general wholesale trade (including general importer and exported)</v>
          </cell>
        </row>
        <row r="160">
          <cell r="B160" t="str">
            <v>Trade code</v>
          </cell>
          <cell r="C160" t="str">
            <v>Cluster</v>
          </cell>
        </row>
        <row r="161">
          <cell r="B161">
            <v>0</v>
          </cell>
          <cell r="C161" t="str">
            <v>Gen / General Trade</v>
          </cell>
        </row>
        <row r="162">
          <cell r="B162">
            <v>15</v>
          </cell>
          <cell r="C162" t="str">
            <v>LB / Mfg</v>
          </cell>
        </row>
        <row r="163">
          <cell r="B163">
            <v>40</v>
          </cell>
          <cell r="C163" t="str">
            <v>LB / Telco</v>
          </cell>
        </row>
        <row r="164">
          <cell r="B164">
            <v>41</v>
          </cell>
          <cell r="C164" t="str">
            <v>Gen / General Trade</v>
          </cell>
        </row>
        <row r="165">
          <cell r="B165">
            <v>45</v>
          </cell>
          <cell r="C165" t="str">
            <v>LB / RE &amp; C</v>
          </cell>
        </row>
        <row r="166">
          <cell r="B166">
            <v>50</v>
          </cell>
          <cell r="C166" t="str">
            <v>Wholesale Trade</v>
          </cell>
        </row>
        <row r="167">
          <cell r="B167">
            <v>51</v>
          </cell>
          <cell r="C167" t="str">
            <v>Gen / Cash Business</v>
          </cell>
        </row>
        <row r="168">
          <cell r="B168">
            <v>52</v>
          </cell>
          <cell r="C168" t="str">
            <v>LB / Logistics</v>
          </cell>
        </row>
        <row r="169">
          <cell r="B169">
            <v>58</v>
          </cell>
          <cell r="C169" t="str">
            <v>Gen / Cash Business</v>
          </cell>
        </row>
        <row r="170">
          <cell r="B170">
            <v>60</v>
          </cell>
          <cell r="C170" t="str">
            <v>LB / Telco</v>
          </cell>
        </row>
        <row r="171">
          <cell r="B171">
            <v>65</v>
          </cell>
          <cell r="C171" t="str">
            <v>LB / Finance</v>
          </cell>
        </row>
        <row r="172">
          <cell r="B172">
            <v>70</v>
          </cell>
          <cell r="C172" t="str">
            <v>LB / RE &amp; C</v>
          </cell>
        </row>
        <row r="173">
          <cell r="B173">
            <v>71</v>
          </cell>
          <cell r="C173" t="str">
            <v>Gen / General Trade</v>
          </cell>
        </row>
        <row r="174">
          <cell r="B174">
            <v>75</v>
          </cell>
          <cell r="C174" t="str">
            <v>Gen / Public Sector</v>
          </cell>
        </row>
        <row r="175">
          <cell r="B175">
            <v>76</v>
          </cell>
          <cell r="C175" t="str">
            <v>Gen / General Trade</v>
          </cell>
        </row>
        <row r="176">
          <cell r="B176">
            <v>80</v>
          </cell>
          <cell r="C176" t="str">
            <v>Gen / Public Sector</v>
          </cell>
        </row>
        <row r="177">
          <cell r="B177">
            <v>90</v>
          </cell>
          <cell r="C177" t="str">
            <v>Gen / Cash Business</v>
          </cell>
        </row>
        <row r="178">
          <cell r="B178">
            <v>92</v>
          </cell>
          <cell r="C178" t="str">
            <v>Gen / General Trade</v>
          </cell>
        </row>
        <row r="179">
          <cell r="B179">
            <v>94</v>
          </cell>
          <cell r="C179" t="str">
            <v>Gen / Public Sector</v>
          </cell>
        </row>
        <row r="180">
          <cell r="B180">
            <v>95</v>
          </cell>
          <cell r="C180" t="str">
            <v>Gen / General Trade</v>
          </cell>
        </row>
        <row r="185">
          <cell r="A185" t="str">
            <v>Ref</v>
          </cell>
          <cell r="B185" t="str">
            <v>Mode of A/C</v>
          </cell>
          <cell r="C185" t="str">
            <v>Percentage</v>
          </cell>
        </row>
        <row r="186">
          <cell r="A186">
            <v>1</v>
          </cell>
          <cell r="B186" t="str">
            <v>Computerised</v>
          </cell>
          <cell r="C186">
            <v>0</v>
          </cell>
        </row>
        <row r="187">
          <cell r="A187">
            <v>2</v>
          </cell>
          <cell r="B187" t="str">
            <v>Manual</v>
          </cell>
          <cell r="C187">
            <v>0.13</v>
          </cell>
        </row>
        <row r="200">
          <cell r="C200" t="e">
            <v>#N/A</v>
          </cell>
        </row>
      </sheetData>
      <sheetData sheetId="2">
        <row r="9">
          <cell r="F9" t="e">
            <v>#N/A</v>
          </cell>
        </row>
        <row r="12">
          <cell r="F12" t="e">
            <v>#N/A</v>
          </cell>
        </row>
        <row r="17">
          <cell r="F17" t="e">
            <v>#N/A</v>
          </cell>
        </row>
        <row r="19">
          <cell r="F19" t="e">
            <v>#N/A</v>
          </cell>
        </row>
        <row r="24">
          <cell r="F24" t="e">
            <v>#N/A</v>
          </cell>
        </row>
        <row r="26">
          <cell r="F26" t="e">
            <v>#N/A</v>
          </cell>
        </row>
        <row r="27">
          <cell r="F27" t="e">
            <v>#N/A</v>
          </cell>
        </row>
        <row r="114">
          <cell r="A114" t="str">
            <v>Ref</v>
          </cell>
          <cell r="B114" t="str">
            <v>Audit Scope</v>
          </cell>
          <cell r="C114" t="str">
            <v>Percentage</v>
          </cell>
        </row>
        <row r="115">
          <cell r="A115">
            <v>1</v>
          </cell>
          <cell r="B115" t="str">
            <v>Brief Audit (Desk/Field) with no tax errors noted</v>
          </cell>
          <cell r="C115">
            <v>0.15</v>
          </cell>
        </row>
        <row r="116">
          <cell r="A116">
            <v>2</v>
          </cell>
          <cell r="B116" t="str">
            <v>Brief Audit (Desk/Field) with tax errors adjusted</v>
          </cell>
          <cell r="C116">
            <v>0.23</v>
          </cell>
        </row>
        <row r="117">
          <cell r="A117">
            <v>3</v>
          </cell>
          <cell r="B117" t="str">
            <v>Detailed Audit (Desk) with no tax errors noted</v>
          </cell>
          <cell r="C117">
            <v>0.08</v>
          </cell>
        </row>
        <row r="118">
          <cell r="A118">
            <v>4</v>
          </cell>
          <cell r="B118" t="str">
            <v>Detailed Audit (Desk) with tax errors adjusted</v>
          </cell>
          <cell r="C118">
            <v>0.15</v>
          </cell>
        </row>
        <row r="119">
          <cell r="A119">
            <v>5</v>
          </cell>
          <cell r="B119" t="str">
            <v>Detailed Audit (Field) with no tax errors noted</v>
          </cell>
          <cell r="C119">
            <v>0</v>
          </cell>
        </row>
        <row r="120">
          <cell r="A120">
            <v>6</v>
          </cell>
          <cell r="B120" t="str">
            <v>Detailed Audit (Field) with tax errors adjusted</v>
          </cell>
          <cell r="C120">
            <v>0.08</v>
          </cell>
        </row>
        <row r="121">
          <cell r="A121">
            <v>7</v>
          </cell>
          <cell r="B121" t="str">
            <v>Queries only or Routine Ref with no tax errors noted</v>
          </cell>
          <cell r="C121">
            <v>0.23</v>
          </cell>
        </row>
        <row r="122">
          <cell r="A122">
            <v>8</v>
          </cell>
          <cell r="B122" t="str">
            <v>Queries only or Routine Ref with tax errors adjusted</v>
          </cell>
          <cell r="C122">
            <v>0.3</v>
          </cell>
        </row>
        <row r="123">
          <cell r="A123">
            <v>9</v>
          </cell>
          <cell r="B123" t="str">
            <v>NA (trader has critical error history)</v>
          </cell>
          <cell r="C123">
            <v>0</v>
          </cell>
        </row>
        <row r="124">
          <cell r="A124">
            <v>10</v>
          </cell>
          <cell r="B124" t="str">
            <v>Last audit more than 7 years ago</v>
          </cell>
          <cell r="C124">
            <v>0.3</v>
          </cell>
        </row>
        <row r="141">
          <cell r="A141" t="str">
            <v>Ref</v>
          </cell>
          <cell r="B141" t="str">
            <v>Risk Rating</v>
          </cell>
          <cell r="C141" t="str">
            <v>Percentage</v>
          </cell>
        </row>
        <row r="142">
          <cell r="A142">
            <v>1</v>
          </cell>
          <cell r="B142" t="str">
            <v>Default for Fin'l Institutions, Govt Bodies and Public Listed Companies</v>
          </cell>
          <cell r="C142">
            <v>0</v>
          </cell>
        </row>
        <row r="143">
          <cell r="A143">
            <v>2</v>
          </cell>
          <cell r="B143" t="str">
            <v>Default for other traders WITHOUT history of critical errors</v>
          </cell>
          <cell r="C143">
            <v>0.05</v>
          </cell>
        </row>
        <row r="144">
          <cell r="A144">
            <v>3</v>
          </cell>
          <cell r="B144" t="str">
            <v>Good Rating</v>
          </cell>
          <cell r="C144">
            <v>0</v>
          </cell>
        </row>
        <row r="145">
          <cell r="A145">
            <v>4</v>
          </cell>
          <cell r="B145" t="str">
            <v>Poor Rating</v>
          </cell>
          <cell r="C145">
            <v>0.1</v>
          </cell>
        </row>
        <row r="146">
          <cell r="A146">
            <v>5</v>
          </cell>
          <cell r="B146" t="str">
            <v>Default for traders WITH history of critical errors</v>
          </cell>
          <cell r="C146">
            <v>0.1</v>
          </cell>
        </row>
        <row r="149">
          <cell r="C149" t="str">
            <v xml:space="preserve"> </v>
          </cell>
        </row>
      </sheetData>
      <sheetData sheetId="3">
        <row r="5">
          <cell r="A5" t="str">
            <v>Tax Period From</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1.xml"/><Relationship Id="rId21" Type="http://schemas.openxmlformats.org/officeDocument/2006/relationships/ctrlProp" Target="../ctrlProps/ctrlProp16.xml"/><Relationship Id="rId42" Type="http://schemas.openxmlformats.org/officeDocument/2006/relationships/ctrlProp" Target="../ctrlProps/ctrlProp37.xml"/><Relationship Id="rId47" Type="http://schemas.openxmlformats.org/officeDocument/2006/relationships/ctrlProp" Target="../ctrlProps/ctrlProp42.xml"/><Relationship Id="rId63" Type="http://schemas.openxmlformats.org/officeDocument/2006/relationships/ctrlProp" Target="../ctrlProps/ctrlProp58.xml"/><Relationship Id="rId68" Type="http://schemas.openxmlformats.org/officeDocument/2006/relationships/ctrlProp" Target="../ctrlProps/ctrlProp63.xml"/><Relationship Id="rId84" Type="http://schemas.openxmlformats.org/officeDocument/2006/relationships/ctrlProp" Target="../ctrlProps/ctrlProp79.xml"/><Relationship Id="rId89" Type="http://schemas.openxmlformats.org/officeDocument/2006/relationships/ctrlProp" Target="../ctrlProps/ctrlProp84.xml"/><Relationship Id="rId16" Type="http://schemas.openxmlformats.org/officeDocument/2006/relationships/ctrlProp" Target="../ctrlProps/ctrlProp11.xml"/><Relationship Id="rId11" Type="http://schemas.openxmlformats.org/officeDocument/2006/relationships/ctrlProp" Target="../ctrlProps/ctrlProp6.xml"/><Relationship Id="rId32" Type="http://schemas.openxmlformats.org/officeDocument/2006/relationships/ctrlProp" Target="../ctrlProps/ctrlProp27.xml"/><Relationship Id="rId37" Type="http://schemas.openxmlformats.org/officeDocument/2006/relationships/ctrlProp" Target="../ctrlProps/ctrlProp32.xml"/><Relationship Id="rId53" Type="http://schemas.openxmlformats.org/officeDocument/2006/relationships/ctrlProp" Target="../ctrlProps/ctrlProp48.xml"/><Relationship Id="rId58" Type="http://schemas.openxmlformats.org/officeDocument/2006/relationships/ctrlProp" Target="../ctrlProps/ctrlProp53.xml"/><Relationship Id="rId74" Type="http://schemas.openxmlformats.org/officeDocument/2006/relationships/ctrlProp" Target="../ctrlProps/ctrlProp69.xml"/><Relationship Id="rId79" Type="http://schemas.openxmlformats.org/officeDocument/2006/relationships/ctrlProp" Target="../ctrlProps/ctrlProp74.xml"/><Relationship Id="rId102" Type="http://schemas.openxmlformats.org/officeDocument/2006/relationships/ctrlProp" Target="../ctrlProps/ctrlProp97.xml"/><Relationship Id="rId5" Type="http://schemas.openxmlformats.org/officeDocument/2006/relationships/vmlDrawing" Target="../drawings/vmlDrawing1.vml"/><Relationship Id="rId90" Type="http://schemas.openxmlformats.org/officeDocument/2006/relationships/ctrlProp" Target="../ctrlProps/ctrlProp85.xml"/><Relationship Id="rId95" Type="http://schemas.openxmlformats.org/officeDocument/2006/relationships/ctrlProp" Target="../ctrlProps/ctrlProp90.xml"/><Relationship Id="rId22" Type="http://schemas.openxmlformats.org/officeDocument/2006/relationships/ctrlProp" Target="../ctrlProps/ctrlProp17.xml"/><Relationship Id="rId27" Type="http://schemas.openxmlformats.org/officeDocument/2006/relationships/ctrlProp" Target="../ctrlProps/ctrlProp22.xml"/><Relationship Id="rId43" Type="http://schemas.openxmlformats.org/officeDocument/2006/relationships/ctrlProp" Target="../ctrlProps/ctrlProp38.xml"/><Relationship Id="rId48" Type="http://schemas.openxmlformats.org/officeDocument/2006/relationships/ctrlProp" Target="../ctrlProps/ctrlProp43.xml"/><Relationship Id="rId64" Type="http://schemas.openxmlformats.org/officeDocument/2006/relationships/ctrlProp" Target="../ctrlProps/ctrlProp59.xml"/><Relationship Id="rId69" Type="http://schemas.openxmlformats.org/officeDocument/2006/relationships/ctrlProp" Target="../ctrlProps/ctrlProp64.xml"/><Relationship Id="rId80" Type="http://schemas.openxmlformats.org/officeDocument/2006/relationships/ctrlProp" Target="../ctrlProps/ctrlProp75.xml"/><Relationship Id="rId85" Type="http://schemas.openxmlformats.org/officeDocument/2006/relationships/ctrlProp" Target="../ctrlProps/ctrlProp80.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trlProp" Target="../ctrlProps/ctrlProp41.xml"/><Relationship Id="rId59" Type="http://schemas.openxmlformats.org/officeDocument/2006/relationships/ctrlProp" Target="../ctrlProps/ctrlProp54.xml"/><Relationship Id="rId67" Type="http://schemas.openxmlformats.org/officeDocument/2006/relationships/ctrlProp" Target="../ctrlProps/ctrlProp62.xml"/><Relationship Id="rId103" Type="http://schemas.openxmlformats.org/officeDocument/2006/relationships/ctrlProp" Target="../ctrlProps/ctrlProp98.xml"/><Relationship Id="rId20" Type="http://schemas.openxmlformats.org/officeDocument/2006/relationships/ctrlProp" Target="../ctrlProps/ctrlProp15.xml"/><Relationship Id="rId41" Type="http://schemas.openxmlformats.org/officeDocument/2006/relationships/ctrlProp" Target="../ctrlProps/ctrlProp36.xml"/><Relationship Id="rId54" Type="http://schemas.openxmlformats.org/officeDocument/2006/relationships/ctrlProp" Target="../ctrlProps/ctrlProp49.xml"/><Relationship Id="rId62" Type="http://schemas.openxmlformats.org/officeDocument/2006/relationships/ctrlProp" Target="../ctrlProps/ctrlProp57.xml"/><Relationship Id="rId70" Type="http://schemas.openxmlformats.org/officeDocument/2006/relationships/ctrlProp" Target="../ctrlProps/ctrlProp65.xml"/><Relationship Id="rId75" Type="http://schemas.openxmlformats.org/officeDocument/2006/relationships/ctrlProp" Target="../ctrlProps/ctrlProp70.xml"/><Relationship Id="rId83" Type="http://schemas.openxmlformats.org/officeDocument/2006/relationships/ctrlProp" Target="../ctrlProps/ctrlProp78.xml"/><Relationship Id="rId88" Type="http://schemas.openxmlformats.org/officeDocument/2006/relationships/ctrlProp" Target="../ctrlProps/ctrlProp83.xml"/><Relationship Id="rId91" Type="http://schemas.openxmlformats.org/officeDocument/2006/relationships/ctrlProp" Target="../ctrlProps/ctrlProp86.xml"/><Relationship Id="rId96" Type="http://schemas.openxmlformats.org/officeDocument/2006/relationships/ctrlProp" Target="../ctrlProps/ctrlProp9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49" Type="http://schemas.openxmlformats.org/officeDocument/2006/relationships/ctrlProp" Target="../ctrlProps/ctrlProp44.xml"/><Relationship Id="rId57" Type="http://schemas.openxmlformats.org/officeDocument/2006/relationships/ctrlProp" Target="../ctrlProps/ctrlProp52.xml"/><Relationship Id="rId10" Type="http://schemas.openxmlformats.org/officeDocument/2006/relationships/ctrlProp" Target="../ctrlProps/ctrlProp5.xml"/><Relationship Id="rId31" Type="http://schemas.openxmlformats.org/officeDocument/2006/relationships/ctrlProp" Target="../ctrlProps/ctrlProp26.xml"/><Relationship Id="rId44" Type="http://schemas.openxmlformats.org/officeDocument/2006/relationships/ctrlProp" Target="../ctrlProps/ctrlProp39.xml"/><Relationship Id="rId52" Type="http://schemas.openxmlformats.org/officeDocument/2006/relationships/ctrlProp" Target="../ctrlProps/ctrlProp47.xml"/><Relationship Id="rId60" Type="http://schemas.openxmlformats.org/officeDocument/2006/relationships/ctrlProp" Target="../ctrlProps/ctrlProp55.xml"/><Relationship Id="rId65" Type="http://schemas.openxmlformats.org/officeDocument/2006/relationships/ctrlProp" Target="../ctrlProps/ctrlProp60.xml"/><Relationship Id="rId73" Type="http://schemas.openxmlformats.org/officeDocument/2006/relationships/ctrlProp" Target="../ctrlProps/ctrlProp68.xml"/><Relationship Id="rId78" Type="http://schemas.openxmlformats.org/officeDocument/2006/relationships/ctrlProp" Target="../ctrlProps/ctrlProp73.xml"/><Relationship Id="rId81" Type="http://schemas.openxmlformats.org/officeDocument/2006/relationships/ctrlProp" Target="../ctrlProps/ctrlProp76.xml"/><Relationship Id="rId86" Type="http://schemas.openxmlformats.org/officeDocument/2006/relationships/ctrlProp" Target="../ctrlProps/ctrlProp81.xml"/><Relationship Id="rId94" Type="http://schemas.openxmlformats.org/officeDocument/2006/relationships/ctrlProp" Target="../ctrlProps/ctrlProp89.xml"/><Relationship Id="rId99" Type="http://schemas.openxmlformats.org/officeDocument/2006/relationships/ctrlProp" Target="../ctrlProps/ctrlProp94.xml"/><Relationship Id="rId101" Type="http://schemas.openxmlformats.org/officeDocument/2006/relationships/ctrlProp" Target="../ctrlProps/ctrlProp96.xml"/><Relationship Id="rId4" Type="http://schemas.openxmlformats.org/officeDocument/2006/relationships/drawing" Target="../drawings/drawing1.xml"/><Relationship Id="rId9" Type="http://schemas.openxmlformats.org/officeDocument/2006/relationships/ctrlProp" Target="../ctrlProps/ctrlProp4.xml"/><Relationship Id="rId13" Type="http://schemas.openxmlformats.org/officeDocument/2006/relationships/ctrlProp" Target="../ctrlProps/ctrlProp8.xml"/><Relationship Id="rId18" Type="http://schemas.openxmlformats.org/officeDocument/2006/relationships/ctrlProp" Target="../ctrlProps/ctrlProp13.xml"/><Relationship Id="rId39" Type="http://schemas.openxmlformats.org/officeDocument/2006/relationships/ctrlProp" Target="../ctrlProps/ctrlProp34.xml"/><Relationship Id="rId34" Type="http://schemas.openxmlformats.org/officeDocument/2006/relationships/ctrlProp" Target="../ctrlProps/ctrlProp29.xml"/><Relationship Id="rId50" Type="http://schemas.openxmlformats.org/officeDocument/2006/relationships/ctrlProp" Target="../ctrlProps/ctrlProp45.xml"/><Relationship Id="rId55" Type="http://schemas.openxmlformats.org/officeDocument/2006/relationships/ctrlProp" Target="../ctrlProps/ctrlProp50.xml"/><Relationship Id="rId76" Type="http://schemas.openxmlformats.org/officeDocument/2006/relationships/ctrlProp" Target="../ctrlProps/ctrlProp71.xml"/><Relationship Id="rId97" Type="http://schemas.openxmlformats.org/officeDocument/2006/relationships/ctrlProp" Target="../ctrlProps/ctrlProp92.xml"/><Relationship Id="rId104" Type="http://schemas.openxmlformats.org/officeDocument/2006/relationships/comments" Target="../comments1.xml"/><Relationship Id="rId7" Type="http://schemas.openxmlformats.org/officeDocument/2006/relationships/ctrlProp" Target="../ctrlProps/ctrlProp2.xml"/><Relationship Id="rId71" Type="http://schemas.openxmlformats.org/officeDocument/2006/relationships/ctrlProp" Target="../ctrlProps/ctrlProp66.xml"/><Relationship Id="rId92" Type="http://schemas.openxmlformats.org/officeDocument/2006/relationships/ctrlProp" Target="../ctrlProps/ctrlProp87.xml"/><Relationship Id="rId2" Type="http://schemas.openxmlformats.org/officeDocument/2006/relationships/printerSettings" Target="../printerSettings/printerSettings2.bin"/><Relationship Id="rId29" Type="http://schemas.openxmlformats.org/officeDocument/2006/relationships/ctrlProp" Target="../ctrlProps/ctrlProp24.xml"/><Relationship Id="rId24" Type="http://schemas.openxmlformats.org/officeDocument/2006/relationships/ctrlProp" Target="../ctrlProps/ctrlProp19.xml"/><Relationship Id="rId40" Type="http://schemas.openxmlformats.org/officeDocument/2006/relationships/ctrlProp" Target="../ctrlProps/ctrlProp35.xml"/><Relationship Id="rId45" Type="http://schemas.openxmlformats.org/officeDocument/2006/relationships/ctrlProp" Target="../ctrlProps/ctrlProp40.xml"/><Relationship Id="rId66" Type="http://schemas.openxmlformats.org/officeDocument/2006/relationships/ctrlProp" Target="../ctrlProps/ctrlProp61.xml"/><Relationship Id="rId87" Type="http://schemas.openxmlformats.org/officeDocument/2006/relationships/ctrlProp" Target="../ctrlProps/ctrlProp82.xml"/><Relationship Id="rId61" Type="http://schemas.openxmlformats.org/officeDocument/2006/relationships/ctrlProp" Target="../ctrlProps/ctrlProp56.xml"/><Relationship Id="rId82" Type="http://schemas.openxmlformats.org/officeDocument/2006/relationships/ctrlProp" Target="../ctrlProps/ctrlProp77.xml"/><Relationship Id="rId19" Type="http://schemas.openxmlformats.org/officeDocument/2006/relationships/ctrlProp" Target="../ctrlProps/ctrlProp14.xml"/><Relationship Id="rId14" Type="http://schemas.openxmlformats.org/officeDocument/2006/relationships/ctrlProp" Target="../ctrlProps/ctrlProp9.xml"/><Relationship Id="rId30" Type="http://schemas.openxmlformats.org/officeDocument/2006/relationships/ctrlProp" Target="../ctrlProps/ctrlProp25.xml"/><Relationship Id="rId35" Type="http://schemas.openxmlformats.org/officeDocument/2006/relationships/ctrlProp" Target="../ctrlProps/ctrlProp30.xml"/><Relationship Id="rId56" Type="http://schemas.openxmlformats.org/officeDocument/2006/relationships/ctrlProp" Target="../ctrlProps/ctrlProp51.xml"/><Relationship Id="rId77" Type="http://schemas.openxmlformats.org/officeDocument/2006/relationships/ctrlProp" Target="../ctrlProps/ctrlProp72.xml"/><Relationship Id="rId100" Type="http://schemas.openxmlformats.org/officeDocument/2006/relationships/ctrlProp" Target="../ctrlProps/ctrlProp95.xml"/><Relationship Id="rId8" Type="http://schemas.openxmlformats.org/officeDocument/2006/relationships/ctrlProp" Target="../ctrlProps/ctrlProp3.xml"/><Relationship Id="rId51" Type="http://schemas.openxmlformats.org/officeDocument/2006/relationships/ctrlProp" Target="../ctrlProps/ctrlProp46.xml"/><Relationship Id="rId72" Type="http://schemas.openxmlformats.org/officeDocument/2006/relationships/ctrlProp" Target="../ctrlProps/ctrlProp67.xml"/><Relationship Id="rId93" Type="http://schemas.openxmlformats.org/officeDocument/2006/relationships/ctrlProp" Target="../ctrlProps/ctrlProp88.xml"/><Relationship Id="rId98" Type="http://schemas.openxmlformats.org/officeDocument/2006/relationships/ctrlProp" Target="../ctrlProps/ctrlProp93.xml"/><Relationship Id="rId3"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2.xml"/><Relationship Id="rId3" Type="http://schemas.openxmlformats.org/officeDocument/2006/relationships/drawing" Target="../drawings/drawing2.xml"/><Relationship Id="rId7" Type="http://schemas.openxmlformats.org/officeDocument/2006/relationships/ctrlProp" Target="../ctrlProps/ctrlProp101.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trlProp" Target="../ctrlProps/ctrlProp100.xml"/><Relationship Id="rId5" Type="http://schemas.openxmlformats.org/officeDocument/2006/relationships/ctrlProp" Target="../ctrlProps/ctrlProp99.xml"/><Relationship Id="rId4" Type="http://schemas.openxmlformats.org/officeDocument/2006/relationships/vmlDrawing" Target="../drawings/vmlDrawing2.vml"/><Relationship Id="rId9" Type="http://schemas.openxmlformats.org/officeDocument/2006/relationships/ctrlProp" Target="../ctrlProps/ctrlProp10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sheetPr>
  <dimension ref="A1:AL853"/>
  <sheetViews>
    <sheetView tabSelected="1" zoomScaleNormal="100" zoomScaleSheetLayoutView="85" workbookViewId="0">
      <selection activeCell="AK82" sqref="AK82"/>
    </sheetView>
  </sheetViews>
  <sheetFormatPr defaultColWidth="9.140625" defaultRowHeight="14.25" outlineLevelCol="1" x14ac:dyDescent="0.2"/>
  <cols>
    <col min="1" max="1" width="6" style="153" customWidth="1"/>
    <col min="2" max="2" width="5.140625" style="180" customWidth="1"/>
    <col min="3" max="3" width="5.7109375" style="124" customWidth="1"/>
    <col min="4" max="4" width="9.5703125" style="124" customWidth="1"/>
    <col min="5" max="5" width="5.7109375" style="124" customWidth="1"/>
    <col min="6" max="6" width="9.140625" style="124" customWidth="1"/>
    <col min="7" max="7" width="5.7109375" style="124" customWidth="1"/>
    <col min="8" max="8" width="15.28515625" style="124" customWidth="1"/>
    <col min="9" max="9" width="3.140625" style="124" customWidth="1"/>
    <col min="10" max="10" width="9.85546875" style="124" customWidth="1"/>
    <col min="11" max="11" width="8.5703125" style="124" customWidth="1"/>
    <col min="12" max="12" width="1.85546875" style="124" bestFit="1" customWidth="1"/>
    <col min="13" max="13" width="1.85546875" style="124" hidden="1" customWidth="1"/>
    <col min="14" max="14" width="72.28515625" style="124" hidden="1" customWidth="1"/>
    <col min="15" max="15" width="14.28515625" style="217" hidden="1" customWidth="1" outlineLevel="1"/>
    <col min="16" max="16" width="42.85546875" style="218" hidden="1" customWidth="1" outlineLevel="1"/>
    <col min="17" max="17" width="30.140625" style="218" hidden="1" customWidth="1" outlineLevel="1"/>
    <col min="18" max="18" width="59.7109375" style="219" hidden="1" customWidth="1" outlineLevel="1"/>
    <col min="19" max="19" width="18.28515625" style="220" hidden="1" customWidth="1" outlineLevel="1"/>
    <col min="20" max="20" width="69.28515625" style="221" hidden="1" customWidth="1" outlineLevel="1"/>
    <col min="21" max="21" width="40.7109375" style="241" hidden="1" customWidth="1" outlineLevel="1"/>
    <col min="22" max="22" width="32.42578125" style="221" hidden="1" customWidth="1" outlineLevel="1"/>
    <col min="23" max="23" width="19.85546875" style="221" hidden="1" customWidth="1" outlineLevel="1"/>
    <col min="24" max="24" width="29.28515625" style="221" hidden="1" customWidth="1" outlineLevel="1"/>
    <col min="25" max="25" width="25.5703125" style="221" hidden="1" customWidth="1" outlineLevel="1"/>
    <col min="26" max="26" width="17.7109375" style="221" hidden="1" customWidth="1" outlineLevel="1"/>
    <col min="27" max="27" width="107.5703125" style="221" hidden="1" customWidth="1" outlineLevel="1"/>
    <col min="28" max="29" width="9.140625" style="221" hidden="1" customWidth="1" outlineLevel="1"/>
    <col min="30" max="30" width="2.28515625" style="217" hidden="1" customWidth="1" outlineLevel="1"/>
    <col min="31" max="32" width="9.140625" style="217" hidden="1" customWidth="1" outlineLevel="1"/>
    <col min="33" max="33" width="14" style="217" customWidth="1" collapsed="1"/>
    <col min="34" max="37" width="9.140625" style="217" customWidth="1"/>
    <col min="38" max="38" width="9.140625" style="296" customWidth="1"/>
    <col min="39" max="39" width="9.140625" style="124" customWidth="1"/>
    <col min="40" max="16384" width="9.140625" style="124"/>
  </cols>
  <sheetData>
    <row r="1" spans="1:38" ht="15.75" x14ac:dyDescent="0.2">
      <c r="A1" s="624" t="s">
        <v>326</v>
      </c>
      <c r="B1" s="624"/>
      <c r="C1" s="624"/>
      <c r="D1" s="624"/>
      <c r="E1" s="624"/>
      <c r="F1" s="624"/>
      <c r="G1" s="624"/>
      <c r="H1" s="624"/>
      <c r="I1" s="624"/>
      <c r="J1" s="624"/>
      <c r="K1" s="624"/>
      <c r="L1" s="624"/>
      <c r="M1" s="441"/>
      <c r="N1" s="441"/>
    </row>
    <row r="2" spans="1:38" ht="15.75" x14ac:dyDescent="0.2">
      <c r="A2" s="125"/>
      <c r="B2" s="125"/>
      <c r="C2" s="125"/>
      <c r="D2" s="125"/>
      <c r="E2" s="125"/>
      <c r="F2" s="125"/>
      <c r="G2" s="125"/>
      <c r="H2" s="125"/>
      <c r="I2" s="125"/>
      <c r="J2" s="125"/>
      <c r="K2" s="125"/>
      <c r="L2" s="125"/>
      <c r="M2" s="441"/>
      <c r="N2" s="441"/>
    </row>
    <row r="3" spans="1:38" ht="15.75" x14ac:dyDescent="0.2">
      <c r="A3" s="126" t="s">
        <v>117</v>
      </c>
      <c r="B3" s="127"/>
      <c r="E3" s="679"/>
      <c r="F3" s="679"/>
      <c r="G3" s="679"/>
      <c r="H3" s="679"/>
      <c r="I3" s="679"/>
      <c r="J3" s="679"/>
      <c r="K3" s="679"/>
      <c r="L3" s="679"/>
      <c r="M3" s="453"/>
      <c r="N3" s="453"/>
      <c r="R3" s="222" t="s">
        <v>0</v>
      </c>
    </row>
    <row r="4" spans="1:38" ht="15.75" x14ac:dyDescent="0.2">
      <c r="A4" s="126" t="s">
        <v>1</v>
      </c>
      <c r="B4" s="127"/>
      <c r="E4" s="680"/>
      <c r="F4" s="680"/>
      <c r="G4" s="680"/>
      <c r="H4" s="680"/>
      <c r="I4" s="680"/>
      <c r="J4" s="680"/>
      <c r="K4" s="680"/>
      <c r="L4" s="680"/>
      <c r="M4" s="454"/>
      <c r="N4" s="454"/>
    </row>
    <row r="5" spans="1:38" s="130" customFormat="1" ht="12.75" customHeight="1" x14ac:dyDescent="0.2">
      <c r="A5" s="128"/>
      <c r="B5" s="129"/>
      <c r="O5" s="223"/>
      <c r="P5" s="218"/>
      <c r="Q5" s="218"/>
      <c r="R5" s="219"/>
      <c r="S5" s="220"/>
      <c r="T5" s="221"/>
      <c r="U5" s="241"/>
      <c r="V5" s="221"/>
      <c r="W5" s="221"/>
      <c r="X5" s="221"/>
      <c r="Y5" s="221"/>
      <c r="Z5" s="221"/>
      <c r="AA5" s="221"/>
      <c r="AB5" s="221"/>
      <c r="AC5" s="221"/>
      <c r="AD5" s="223"/>
      <c r="AE5" s="223"/>
      <c r="AF5" s="223"/>
      <c r="AG5" s="223"/>
      <c r="AH5" s="223"/>
      <c r="AI5" s="223"/>
      <c r="AJ5" s="223"/>
      <c r="AK5" s="223"/>
      <c r="AL5" s="73"/>
    </row>
    <row r="6" spans="1:38" x14ac:dyDescent="0.2">
      <c r="A6" s="131" t="s">
        <v>338</v>
      </c>
      <c r="B6" s="132"/>
      <c r="C6" s="132"/>
      <c r="D6" s="132"/>
      <c r="E6" s="132"/>
      <c r="F6" s="132"/>
      <c r="G6" s="133"/>
      <c r="H6" s="133"/>
      <c r="I6" s="133"/>
      <c r="J6" s="133"/>
      <c r="K6" s="133"/>
      <c r="L6" s="134"/>
      <c r="M6" s="135"/>
      <c r="N6" s="135"/>
      <c r="O6" s="297"/>
      <c r="P6" s="297"/>
      <c r="Q6" s="297"/>
      <c r="R6" s="298"/>
    </row>
    <row r="7" spans="1:38" ht="55.5" customHeight="1" x14ac:dyDescent="0.2">
      <c r="A7" s="136" t="s">
        <v>118</v>
      </c>
      <c r="B7" s="646" t="s">
        <v>507</v>
      </c>
      <c r="C7" s="647"/>
      <c r="D7" s="647"/>
      <c r="E7" s="647"/>
      <c r="F7" s="647"/>
      <c r="G7" s="647"/>
      <c r="H7" s="647"/>
      <c r="I7" s="647"/>
      <c r="J7" s="647"/>
      <c r="K7" s="647"/>
      <c r="L7" s="648"/>
      <c r="M7" s="440"/>
      <c r="N7" s="440"/>
    </row>
    <row r="8" spans="1:38" x14ac:dyDescent="0.2">
      <c r="A8" s="136"/>
      <c r="B8" s="420" t="s">
        <v>38</v>
      </c>
      <c r="C8" s="646" t="s">
        <v>406</v>
      </c>
      <c r="D8" s="646"/>
      <c r="E8" s="646"/>
      <c r="F8" s="646"/>
      <c r="G8" s="646"/>
      <c r="H8" s="646"/>
      <c r="I8" s="646"/>
      <c r="J8" s="646"/>
      <c r="K8" s="646"/>
      <c r="L8" s="735"/>
      <c r="M8" s="434"/>
      <c r="N8" s="434"/>
    </row>
    <row r="9" spans="1:38" ht="14.25" customHeight="1" x14ac:dyDescent="0.2">
      <c r="A9" s="136"/>
      <c r="B9" s="420" t="s">
        <v>39</v>
      </c>
      <c r="C9" s="646" t="s">
        <v>407</v>
      </c>
      <c r="D9" s="646"/>
      <c r="E9" s="646"/>
      <c r="F9" s="646"/>
      <c r="G9" s="646"/>
      <c r="H9" s="646"/>
      <c r="I9" s="646"/>
      <c r="J9" s="646"/>
      <c r="K9" s="646"/>
      <c r="L9" s="735"/>
      <c r="M9" s="434"/>
      <c r="N9" s="434"/>
    </row>
    <row r="10" spans="1:38" x14ac:dyDescent="0.2">
      <c r="A10" s="136"/>
      <c r="B10" s="420" t="s">
        <v>102</v>
      </c>
      <c r="C10" s="646" t="s">
        <v>408</v>
      </c>
      <c r="D10" s="646"/>
      <c r="E10" s="646"/>
      <c r="F10" s="646"/>
      <c r="G10" s="646"/>
      <c r="H10" s="646"/>
      <c r="I10" s="646"/>
      <c r="J10" s="646"/>
      <c r="K10" s="646"/>
      <c r="L10" s="735"/>
      <c r="M10" s="434"/>
      <c r="N10" s="434"/>
    </row>
    <row r="11" spans="1:38" x14ac:dyDescent="0.2">
      <c r="A11" s="136"/>
      <c r="B11" s="420" t="s">
        <v>41</v>
      </c>
      <c r="C11" s="646" t="s">
        <v>409</v>
      </c>
      <c r="D11" s="646"/>
      <c r="E11" s="646"/>
      <c r="F11" s="646"/>
      <c r="G11" s="646"/>
      <c r="H11" s="646"/>
      <c r="I11" s="646"/>
      <c r="J11" s="646"/>
      <c r="K11" s="646"/>
      <c r="L11" s="735"/>
      <c r="M11" s="434"/>
      <c r="N11" s="434"/>
    </row>
    <row r="12" spans="1:38" ht="24.75" customHeight="1" x14ac:dyDescent="0.2">
      <c r="A12" s="136"/>
      <c r="B12" s="420" t="s">
        <v>274</v>
      </c>
      <c r="C12" s="646" t="s">
        <v>410</v>
      </c>
      <c r="D12" s="646"/>
      <c r="E12" s="646"/>
      <c r="F12" s="646"/>
      <c r="G12" s="646"/>
      <c r="H12" s="646"/>
      <c r="I12" s="646"/>
      <c r="J12" s="646"/>
      <c r="K12" s="646"/>
      <c r="L12" s="735"/>
      <c r="M12" s="434"/>
      <c r="N12" s="434"/>
    </row>
    <row r="13" spans="1:38" ht="60.75" customHeight="1" x14ac:dyDescent="0.2">
      <c r="A13" s="137" t="s">
        <v>119</v>
      </c>
      <c r="B13" s="722" t="s">
        <v>508</v>
      </c>
      <c r="C13" s="723"/>
      <c r="D13" s="723"/>
      <c r="E13" s="723"/>
      <c r="F13" s="723"/>
      <c r="G13" s="723"/>
      <c r="H13" s="723"/>
      <c r="I13" s="723"/>
      <c r="J13" s="723"/>
      <c r="K13" s="723"/>
      <c r="L13" s="724"/>
      <c r="M13" s="436"/>
      <c r="N13" s="436"/>
    </row>
    <row r="14" spans="1:38" ht="49.5" customHeight="1" x14ac:dyDescent="0.2">
      <c r="A14" s="137" t="s">
        <v>120</v>
      </c>
      <c r="B14" s="725" t="s">
        <v>323</v>
      </c>
      <c r="C14" s="725"/>
      <c r="D14" s="725"/>
      <c r="E14" s="725"/>
      <c r="F14" s="725"/>
      <c r="G14" s="725"/>
      <c r="H14" s="725"/>
      <c r="I14" s="725"/>
      <c r="J14" s="725"/>
      <c r="K14" s="725"/>
      <c r="L14" s="726"/>
      <c r="M14" s="437"/>
      <c r="N14" s="437"/>
    </row>
    <row r="15" spans="1:38" ht="65.25" customHeight="1" x14ac:dyDescent="0.2">
      <c r="A15" s="137"/>
      <c r="B15" s="646" t="s">
        <v>568</v>
      </c>
      <c r="C15" s="646"/>
      <c r="D15" s="646"/>
      <c r="E15" s="646"/>
      <c r="F15" s="646"/>
      <c r="G15" s="646"/>
      <c r="H15" s="646"/>
      <c r="I15" s="646"/>
      <c r="J15" s="646"/>
      <c r="K15" s="646"/>
      <c r="L15" s="735"/>
      <c r="M15" s="434"/>
      <c r="N15" s="434"/>
    </row>
    <row r="16" spans="1:38" x14ac:dyDescent="0.2">
      <c r="A16" s="137" t="s">
        <v>121</v>
      </c>
      <c r="B16" s="135" t="s">
        <v>359</v>
      </c>
      <c r="C16" s="138"/>
      <c r="D16" s="138"/>
      <c r="E16" s="138"/>
      <c r="F16" s="138"/>
      <c r="G16" s="138"/>
      <c r="H16" s="138"/>
      <c r="I16" s="138"/>
      <c r="J16" s="138"/>
      <c r="K16" s="138"/>
      <c r="L16" s="139"/>
      <c r="M16" s="138"/>
      <c r="N16" s="138"/>
    </row>
    <row r="17" spans="1:27" ht="28.5" customHeight="1" x14ac:dyDescent="0.2">
      <c r="A17" s="137"/>
      <c r="B17" s="135" t="s">
        <v>48</v>
      </c>
      <c r="C17" s="649" t="s">
        <v>358</v>
      </c>
      <c r="D17" s="649"/>
      <c r="E17" s="649"/>
      <c r="F17" s="649"/>
      <c r="G17" s="649"/>
      <c r="H17" s="649"/>
      <c r="I17" s="649"/>
      <c r="J17" s="649"/>
      <c r="K17" s="649"/>
      <c r="L17" s="650"/>
      <c r="M17" s="435"/>
      <c r="N17" s="435"/>
    </row>
    <row r="18" spans="1:27" ht="54.75" customHeight="1" x14ac:dyDescent="0.2">
      <c r="A18" s="137"/>
      <c r="B18" s="135" t="s">
        <v>28</v>
      </c>
      <c r="C18" s="649" t="s">
        <v>339</v>
      </c>
      <c r="D18" s="649"/>
      <c r="E18" s="649"/>
      <c r="F18" s="649"/>
      <c r="G18" s="649"/>
      <c r="H18" s="649"/>
      <c r="I18" s="649"/>
      <c r="J18" s="649"/>
      <c r="K18" s="649"/>
      <c r="L18" s="650"/>
      <c r="M18" s="435"/>
      <c r="N18" s="435"/>
    </row>
    <row r="19" spans="1:27" ht="6.75" customHeight="1" x14ac:dyDescent="0.2">
      <c r="A19" s="137"/>
      <c r="B19" s="138"/>
      <c r="C19" s="140"/>
      <c r="D19" s="140"/>
      <c r="E19" s="140"/>
      <c r="F19" s="140"/>
      <c r="G19" s="140"/>
      <c r="H19" s="140"/>
      <c r="I19" s="140"/>
      <c r="J19" s="140"/>
      <c r="K19" s="140"/>
      <c r="L19" s="141"/>
      <c r="M19" s="140"/>
      <c r="N19" s="140"/>
    </row>
    <row r="20" spans="1:27" ht="105" customHeight="1" x14ac:dyDescent="0.2">
      <c r="A20" s="137" t="s">
        <v>122</v>
      </c>
      <c r="B20" s="649" t="s">
        <v>429</v>
      </c>
      <c r="C20" s="649"/>
      <c r="D20" s="649"/>
      <c r="E20" s="649"/>
      <c r="F20" s="649"/>
      <c r="G20" s="649"/>
      <c r="H20" s="649"/>
      <c r="I20" s="649"/>
      <c r="J20" s="649"/>
      <c r="K20" s="649"/>
      <c r="L20" s="650"/>
      <c r="M20" s="435"/>
      <c r="N20" s="435"/>
    </row>
    <row r="21" spans="1:27" ht="57" customHeight="1" x14ac:dyDescent="0.2">
      <c r="A21" s="137" t="s">
        <v>328</v>
      </c>
      <c r="B21" s="725" t="s">
        <v>428</v>
      </c>
      <c r="C21" s="725"/>
      <c r="D21" s="725"/>
      <c r="E21" s="725"/>
      <c r="F21" s="725"/>
      <c r="G21" s="725"/>
      <c r="H21" s="725"/>
      <c r="I21" s="725"/>
      <c r="J21" s="725"/>
      <c r="K21" s="725"/>
      <c r="L21" s="726"/>
      <c r="M21" s="437"/>
      <c r="N21" s="437"/>
    </row>
    <row r="22" spans="1:27" ht="9.75" customHeight="1" x14ac:dyDescent="0.2">
      <c r="A22" s="142"/>
      <c r="B22" s="143"/>
      <c r="C22" s="143"/>
      <c r="D22" s="143"/>
      <c r="E22" s="143"/>
      <c r="F22" s="143"/>
      <c r="G22" s="143"/>
      <c r="H22" s="143"/>
      <c r="I22" s="143"/>
      <c r="J22" s="143"/>
      <c r="K22" s="143"/>
      <c r="L22" s="144"/>
      <c r="M22" s="455"/>
      <c r="N22" s="455"/>
      <c r="R22" s="221"/>
      <c r="S22" s="224"/>
    </row>
    <row r="23" spans="1:27" ht="3.75" customHeight="1" x14ac:dyDescent="0.25">
      <c r="A23" s="654" t="s">
        <v>2</v>
      </c>
      <c r="B23" s="655"/>
      <c r="C23" s="655"/>
      <c r="D23" s="655"/>
      <c r="E23" s="655"/>
      <c r="F23" s="655"/>
      <c r="G23" s="655"/>
      <c r="H23" s="655"/>
      <c r="I23" s="655"/>
      <c r="J23" s="656"/>
      <c r="K23" s="681" t="s">
        <v>431</v>
      </c>
      <c r="L23" s="682"/>
      <c r="M23" s="467"/>
      <c r="N23" s="467"/>
      <c r="O23" s="225"/>
      <c r="Q23" s="227"/>
      <c r="R23" s="221"/>
      <c r="S23" s="228"/>
      <c r="T23" s="226"/>
      <c r="Y23" s="226"/>
      <c r="Z23" s="229" t="s">
        <v>123</v>
      </c>
      <c r="AA23" s="230"/>
    </row>
    <row r="24" spans="1:27" ht="1.5" hidden="1" customHeight="1" x14ac:dyDescent="0.25">
      <c r="A24" s="657"/>
      <c r="B24" s="658"/>
      <c r="C24" s="658"/>
      <c r="D24" s="658"/>
      <c r="E24" s="658"/>
      <c r="F24" s="658"/>
      <c r="G24" s="658"/>
      <c r="H24" s="658"/>
      <c r="I24" s="658"/>
      <c r="J24" s="659"/>
      <c r="K24" s="683"/>
      <c r="L24" s="684"/>
      <c r="M24" s="467"/>
      <c r="N24" s="467"/>
      <c r="O24" s="225"/>
      <c r="P24" s="227"/>
      <c r="Q24" s="227"/>
      <c r="R24" s="231" t="s">
        <v>4</v>
      </c>
      <c r="S24" s="232" t="s">
        <v>5</v>
      </c>
      <c r="T24" s="231" t="s">
        <v>124</v>
      </c>
      <c r="U24" s="371" t="s">
        <v>125</v>
      </c>
      <c r="Y24" s="231" t="s">
        <v>126</v>
      </c>
      <c r="Z24" s="231" t="s">
        <v>6</v>
      </c>
      <c r="AA24" s="231" t="s">
        <v>7</v>
      </c>
    </row>
    <row r="25" spans="1:27" ht="14.25" customHeight="1" x14ac:dyDescent="0.25">
      <c r="A25" s="657"/>
      <c r="B25" s="658"/>
      <c r="C25" s="658"/>
      <c r="D25" s="658"/>
      <c r="E25" s="658"/>
      <c r="F25" s="658"/>
      <c r="G25" s="658"/>
      <c r="H25" s="658"/>
      <c r="I25" s="658"/>
      <c r="J25" s="659"/>
      <c r="K25" s="683"/>
      <c r="L25" s="684"/>
      <c r="M25" s="467"/>
      <c r="N25" s="467"/>
      <c r="O25" s="225"/>
      <c r="P25" s="388" t="s">
        <v>3</v>
      </c>
      <c r="Q25" s="227"/>
      <c r="R25" s="221"/>
      <c r="S25" s="224"/>
    </row>
    <row r="26" spans="1:27" ht="33" customHeight="1" x14ac:dyDescent="0.25">
      <c r="A26" s="660"/>
      <c r="B26" s="661"/>
      <c r="C26" s="661"/>
      <c r="D26" s="661"/>
      <c r="E26" s="661"/>
      <c r="F26" s="661"/>
      <c r="G26" s="661"/>
      <c r="H26" s="661"/>
      <c r="I26" s="661"/>
      <c r="J26" s="662"/>
      <c r="K26" s="685"/>
      <c r="L26" s="686"/>
      <c r="M26" s="467"/>
      <c r="N26" s="467"/>
      <c r="O26" s="233"/>
    </row>
    <row r="27" spans="1:27" ht="15.75" x14ac:dyDescent="0.2">
      <c r="A27" s="607" t="s">
        <v>8</v>
      </c>
      <c r="B27" s="608"/>
      <c r="C27" s="608"/>
      <c r="D27" s="608"/>
      <c r="E27" s="608"/>
      <c r="F27" s="608"/>
      <c r="G27" s="608"/>
      <c r="H27" s="608"/>
      <c r="I27" s="608"/>
      <c r="J27" s="608"/>
      <c r="K27" s="608"/>
      <c r="L27" s="609"/>
      <c r="M27" s="468"/>
      <c r="N27" s="468"/>
      <c r="O27" s="234"/>
      <c r="P27" s="221"/>
      <c r="Q27" s="299"/>
      <c r="R27" s="221"/>
      <c r="S27" s="224"/>
    </row>
    <row r="28" spans="1:27" ht="16.5" customHeight="1" x14ac:dyDescent="0.2">
      <c r="A28" s="651"/>
      <c r="B28" s="652"/>
      <c r="C28" s="652"/>
      <c r="D28" s="652"/>
      <c r="E28" s="652"/>
      <c r="F28" s="652"/>
      <c r="G28" s="652"/>
      <c r="H28" s="652"/>
      <c r="I28" s="652"/>
      <c r="J28" s="652"/>
      <c r="K28" s="652"/>
      <c r="L28" s="653"/>
      <c r="M28" s="468"/>
      <c r="N28" s="468"/>
      <c r="O28" s="233"/>
      <c r="P28" s="235" t="s">
        <v>127</v>
      </c>
      <c r="Q28" s="235" t="s">
        <v>128</v>
      </c>
      <c r="R28" s="236">
        <f>COUNTA(R30:R66)</f>
        <v>7</v>
      </c>
      <c r="S28" s="237">
        <f>SUM(S30:S66)</f>
        <v>0</v>
      </c>
      <c r="T28" s="368">
        <f>COUNTIF(T30:T66,TRUE)</f>
        <v>0</v>
      </c>
      <c r="U28" s="368">
        <f>COUNTIF(U30:U66,TRUE)</f>
        <v>0</v>
      </c>
      <c r="Y28" s="238">
        <f>COUNTIF(Y30:Y66,"TRUE")</f>
        <v>0</v>
      </c>
      <c r="Z28" s="245" t="str">
        <f>Z30&amp;Z36&amp;Z58&amp;Z59&amp;Z60&amp;Z64</f>
        <v/>
      </c>
      <c r="AA28" s="245" t="str">
        <f>AA30&amp;AA36&amp;AA58&amp;AA59&amp;AA60&amp;AA64&amp;AA66</f>
        <v xml:space="preserve">1.1, 1.2, 1.3, 1.4, 1.5, 1.6, 1.7, </v>
      </c>
    </row>
    <row r="29" spans="1:27" ht="15.75" customHeight="1" x14ac:dyDescent="0.2">
      <c r="A29" s="610"/>
      <c r="B29" s="611"/>
      <c r="C29" s="611"/>
      <c r="D29" s="611"/>
      <c r="E29" s="611"/>
      <c r="F29" s="611"/>
      <c r="G29" s="611"/>
      <c r="H29" s="611"/>
      <c r="I29" s="611"/>
      <c r="J29" s="611"/>
      <c r="K29" s="611"/>
      <c r="L29" s="612"/>
      <c r="M29" s="468"/>
      <c r="N29" s="468"/>
      <c r="O29" s="233"/>
    </row>
    <row r="30" spans="1:27" ht="16.5" customHeight="1" x14ac:dyDescent="0.2">
      <c r="A30" s="638" t="s">
        <v>9</v>
      </c>
      <c r="B30" s="666" t="s">
        <v>430</v>
      </c>
      <c r="C30" s="666"/>
      <c r="D30" s="666"/>
      <c r="E30" s="666"/>
      <c r="F30" s="666"/>
      <c r="G30" s="666"/>
      <c r="H30" s="666"/>
      <c r="I30" s="666"/>
      <c r="J30" s="667"/>
      <c r="K30" s="10"/>
      <c r="L30" s="11"/>
      <c r="M30" s="394"/>
      <c r="N30" s="394"/>
      <c r="O30" s="239"/>
      <c r="P30" s="240" t="s">
        <v>129</v>
      </c>
      <c r="Q30" s="240" t="s">
        <v>130</v>
      </c>
      <c r="R30" s="241" t="b">
        <v>0</v>
      </c>
      <c r="S30" s="220">
        <f>IF(AND(R30=TRUE,T30=FALSE,U30=FALSE),1,0)</f>
        <v>0</v>
      </c>
      <c r="U30" s="270"/>
      <c r="Z30" s="243" t="str">
        <f>IF(OR(T30=TRUE,U30=TRUE),CONCATENATE(P30," "),"")</f>
        <v/>
      </c>
      <c r="AA30" s="221" t="str">
        <f>IF(OR(R30=TRUE,T30=TRUE,U30=TRUE),"",CONCATENATE(P30," "))</f>
        <v xml:space="preserve">1.1, </v>
      </c>
    </row>
    <row r="31" spans="1:27" ht="16.5" customHeight="1" x14ac:dyDescent="0.2">
      <c r="A31" s="645"/>
      <c r="B31" s="668"/>
      <c r="C31" s="668"/>
      <c r="D31" s="668"/>
      <c r="E31" s="668"/>
      <c r="F31" s="668"/>
      <c r="G31" s="668"/>
      <c r="H31" s="668"/>
      <c r="I31" s="668"/>
      <c r="J31" s="669"/>
      <c r="K31" s="12"/>
      <c r="L31" s="13"/>
      <c r="M31" s="394"/>
      <c r="N31" s="394"/>
      <c r="O31" s="239"/>
      <c r="P31" s="240"/>
      <c r="Q31" s="240"/>
      <c r="R31" s="241"/>
    </row>
    <row r="32" spans="1:27" ht="16.5" customHeight="1" x14ac:dyDescent="0.2">
      <c r="A32" s="645"/>
      <c r="B32" s="668"/>
      <c r="C32" s="668"/>
      <c r="D32" s="668"/>
      <c r="E32" s="668"/>
      <c r="F32" s="668"/>
      <c r="G32" s="668"/>
      <c r="H32" s="668"/>
      <c r="I32" s="668"/>
      <c r="J32" s="669"/>
      <c r="K32" s="12"/>
      <c r="L32" s="13"/>
      <c r="M32" s="394"/>
      <c r="N32" s="394"/>
      <c r="O32" s="239"/>
      <c r="P32" s="240"/>
      <c r="Q32" s="240"/>
      <c r="R32" s="241"/>
    </row>
    <row r="33" spans="1:27" ht="16.5" customHeight="1" x14ac:dyDescent="0.2">
      <c r="A33" s="645"/>
      <c r="B33" s="668"/>
      <c r="C33" s="668"/>
      <c r="D33" s="668"/>
      <c r="E33" s="668"/>
      <c r="F33" s="668"/>
      <c r="G33" s="668"/>
      <c r="H33" s="668"/>
      <c r="I33" s="668"/>
      <c r="J33" s="669"/>
      <c r="K33" s="12"/>
      <c r="L33" s="13"/>
      <c r="M33" s="394"/>
      <c r="N33" s="394"/>
      <c r="O33" s="239"/>
      <c r="P33" s="240"/>
      <c r="Q33" s="240"/>
      <c r="R33" s="241"/>
    </row>
    <row r="34" spans="1:27" ht="9.75" customHeight="1" x14ac:dyDescent="0.2">
      <c r="A34" s="645"/>
      <c r="B34" s="668"/>
      <c r="C34" s="668"/>
      <c r="D34" s="668"/>
      <c r="E34" s="668"/>
      <c r="F34" s="668"/>
      <c r="G34" s="668"/>
      <c r="H34" s="668"/>
      <c r="I34" s="668"/>
      <c r="J34" s="669"/>
      <c r="K34" s="12"/>
      <c r="L34" s="13"/>
      <c r="M34" s="394"/>
      <c r="N34" s="394"/>
      <c r="O34" s="239"/>
      <c r="P34" s="240"/>
      <c r="Q34" s="240"/>
      <c r="R34" s="241"/>
    </row>
    <row r="35" spans="1:27" ht="30.75" customHeight="1" x14ac:dyDescent="0.2">
      <c r="A35" s="640"/>
      <c r="B35" s="670"/>
      <c r="C35" s="670"/>
      <c r="D35" s="670"/>
      <c r="E35" s="670"/>
      <c r="F35" s="670"/>
      <c r="G35" s="670"/>
      <c r="H35" s="670"/>
      <c r="I35" s="670"/>
      <c r="J35" s="671"/>
      <c r="K35" s="14"/>
      <c r="L35" s="15"/>
      <c r="M35" s="394"/>
      <c r="N35" s="394"/>
      <c r="O35" s="239"/>
      <c r="P35" s="240"/>
      <c r="Q35" s="240"/>
      <c r="R35" s="241"/>
    </row>
    <row r="36" spans="1:27" ht="16.5" customHeight="1" x14ac:dyDescent="0.2">
      <c r="A36" s="628" t="s">
        <v>10</v>
      </c>
      <c r="B36" s="672" t="s">
        <v>11</v>
      </c>
      <c r="C36" s="672"/>
      <c r="D36" s="672"/>
      <c r="E36" s="672"/>
      <c r="F36" s="672"/>
      <c r="G36" s="672"/>
      <c r="H36" s="672"/>
      <c r="I36" s="672"/>
      <c r="J36" s="673"/>
      <c r="K36" s="10"/>
      <c r="L36" s="11"/>
      <c r="M36" s="394"/>
      <c r="N36" s="394"/>
      <c r="O36" s="239"/>
      <c r="P36" s="240" t="s">
        <v>131</v>
      </c>
      <c r="Q36" s="240" t="s">
        <v>132</v>
      </c>
      <c r="R36" s="241" t="b">
        <v>0</v>
      </c>
      <c r="S36" s="220">
        <f>IF(AND(R36=TRUE,T36=FALSE,U36=FALSE),1,0)</f>
        <v>0</v>
      </c>
      <c r="U36" s="270"/>
      <c r="Z36" s="243" t="str">
        <f>IF(OR(T36=TRUE,U36=TRUE),CONCATENATE(P36," "),"")</f>
        <v/>
      </c>
      <c r="AA36" s="221" t="str">
        <f>IF(OR(R36=TRUE,T36=TRUE,U36=TRUE),"",CONCATENATE(P36," "))</f>
        <v xml:space="preserve">1.2, </v>
      </c>
    </row>
    <row r="37" spans="1:27" ht="6" customHeight="1" x14ac:dyDescent="0.2">
      <c r="A37" s="630"/>
      <c r="B37" s="674"/>
      <c r="C37" s="674"/>
      <c r="D37" s="674"/>
      <c r="E37" s="674"/>
      <c r="F37" s="674"/>
      <c r="G37" s="674"/>
      <c r="H37" s="674"/>
      <c r="I37" s="674"/>
      <c r="J37" s="675"/>
      <c r="K37" s="12"/>
      <c r="L37" s="13"/>
      <c r="M37" s="394"/>
      <c r="N37" s="394"/>
      <c r="O37" s="239"/>
      <c r="P37" s="240"/>
      <c r="Q37" s="240"/>
      <c r="R37" s="241"/>
    </row>
    <row r="38" spans="1:27" ht="16.5" customHeight="1" x14ac:dyDescent="0.2">
      <c r="A38" s="630"/>
      <c r="B38" s="736" t="s">
        <v>12</v>
      </c>
      <c r="C38" s="641" t="s">
        <v>432</v>
      </c>
      <c r="D38" s="641"/>
      <c r="E38" s="641"/>
      <c r="F38" s="641"/>
      <c r="G38" s="641"/>
      <c r="H38" s="641"/>
      <c r="I38" s="641"/>
      <c r="J38" s="642"/>
      <c r="K38" s="12"/>
      <c r="L38" s="13"/>
      <c r="M38" s="394"/>
      <c r="N38" s="394"/>
      <c r="O38" s="239"/>
      <c r="P38" s="240"/>
      <c r="Q38" s="240"/>
      <c r="R38" s="241"/>
    </row>
    <row r="39" spans="1:27" ht="16.5" customHeight="1" x14ac:dyDescent="0.2">
      <c r="A39" s="630"/>
      <c r="B39" s="736"/>
      <c r="C39" s="641"/>
      <c r="D39" s="641"/>
      <c r="E39" s="641"/>
      <c r="F39" s="641"/>
      <c r="G39" s="641"/>
      <c r="H39" s="641"/>
      <c r="I39" s="641"/>
      <c r="J39" s="642"/>
      <c r="K39" s="12"/>
      <c r="L39" s="13"/>
      <c r="M39" s="394"/>
      <c r="N39" s="394"/>
      <c r="O39" s="239"/>
      <c r="P39" s="240"/>
      <c r="Q39" s="240"/>
      <c r="R39" s="241"/>
    </row>
    <row r="40" spans="1:27" ht="16.5" customHeight="1" x14ac:dyDescent="0.2">
      <c r="A40" s="630"/>
      <c r="B40" s="736"/>
      <c r="C40" s="641"/>
      <c r="D40" s="641"/>
      <c r="E40" s="641"/>
      <c r="F40" s="641"/>
      <c r="G40" s="641"/>
      <c r="H40" s="641"/>
      <c r="I40" s="641"/>
      <c r="J40" s="642"/>
      <c r="K40" s="12"/>
      <c r="L40" s="13"/>
      <c r="M40" s="394"/>
      <c r="N40" s="394"/>
      <c r="O40" s="239"/>
      <c r="P40" s="240"/>
      <c r="Q40" s="240"/>
      <c r="R40" s="241"/>
    </row>
    <row r="41" spans="1:27" ht="16.5" customHeight="1" x14ac:dyDescent="0.2">
      <c r="A41" s="630"/>
      <c r="B41" s="736"/>
      <c r="C41" s="641"/>
      <c r="D41" s="641"/>
      <c r="E41" s="641"/>
      <c r="F41" s="641"/>
      <c r="G41" s="641"/>
      <c r="H41" s="641"/>
      <c r="I41" s="641"/>
      <c r="J41" s="642"/>
      <c r="K41" s="12"/>
      <c r="L41" s="13"/>
      <c r="M41" s="394"/>
      <c r="N41" s="394"/>
      <c r="O41" s="239"/>
      <c r="P41" s="240"/>
      <c r="Q41" s="240"/>
      <c r="R41" s="241"/>
    </row>
    <row r="42" spans="1:27" ht="3" customHeight="1" x14ac:dyDescent="0.2">
      <c r="A42" s="630"/>
      <c r="B42" s="736"/>
      <c r="C42" s="641"/>
      <c r="D42" s="641"/>
      <c r="E42" s="641"/>
      <c r="F42" s="641"/>
      <c r="G42" s="641"/>
      <c r="H42" s="641"/>
      <c r="I42" s="641"/>
      <c r="J42" s="642"/>
      <c r="K42" s="12"/>
      <c r="L42" s="13"/>
      <c r="M42" s="394"/>
      <c r="N42" s="394"/>
      <c r="O42" s="239"/>
      <c r="P42" s="240"/>
      <c r="Q42" s="240"/>
      <c r="R42" s="241"/>
    </row>
    <row r="43" spans="1:27" ht="8.25" customHeight="1" x14ac:dyDescent="0.2">
      <c r="A43" s="630"/>
      <c r="B43" s="736"/>
      <c r="C43" s="641"/>
      <c r="D43" s="641"/>
      <c r="E43" s="641"/>
      <c r="F43" s="641"/>
      <c r="G43" s="641"/>
      <c r="H43" s="641"/>
      <c r="I43" s="641"/>
      <c r="J43" s="642"/>
      <c r="K43" s="12"/>
      <c r="L43" s="13"/>
      <c r="M43" s="394"/>
      <c r="N43" s="394"/>
      <c r="O43" s="239"/>
      <c r="P43" s="240"/>
      <c r="Q43" s="240"/>
      <c r="R43" s="241"/>
    </row>
    <row r="44" spans="1:27" ht="8.25" hidden="1" customHeight="1" x14ac:dyDescent="0.2">
      <c r="A44" s="630"/>
      <c r="B44" s="736"/>
      <c r="C44" s="641"/>
      <c r="D44" s="641"/>
      <c r="E44" s="641"/>
      <c r="F44" s="641"/>
      <c r="G44" s="641"/>
      <c r="H44" s="641"/>
      <c r="I44" s="641"/>
      <c r="J44" s="642"/>
      <c r="K44" s="12"/>
      <c r="L44" s="13"/>
      <c r="M44" s="394"/>
      <c r="N44" s="394"/>
      <c r="O44" s="239"/>
      <c r="P44" s="240"/>
      <c r="Q44" s="240"/>
      <c r="R44" s="241"/>
    </row>
    <row r="45" spans="1:27" ht="16.5" customHeight="1" x14ac:dyDescent="0.2">
      <c r="A45" s="630"/>
      <c r="B45" s="102" t="s">
        <v>91</v>
      </c>
      <c r="C45" s="641" t="s">
        <v>490</v>
      </c>
      <c r="D45" s="641"/>
      <c r="E45" s="641"/>
      <c r="F45" s="641"/>
      <c r="G45" s="641"/>
      <c r="H45" s="641"/>
      <c r="I45" s="641"/>
      <c r="J45" s="642"/>
      <c r="K45" s="12"/>
      <c r="L45" s="13"/>
      <c r="M45" s="394"/>
      <c r="N45" s="394"/>
      <c r="O45" s="239"/>
      <c r="P45" s="240"/>
      <c r="Q45" s="240"/>
      <c r="R45" s="241"/>
    </row>
    <row r="46" spans="1:27" ht="16.5" customHeight="1" x14ac:dyDescent="0.2">
      <c r="A46" s="630"/>
      <c r="B46" s="102"/>
      <c r="C46" s="641"/>
      <c r="D46" s="641"/>
      <c r="E46" s="641"/>
      <c r="F46" s="641"/>
      <c r="G46" s="641"/>
      <c r="H46" s="641"/>
      <c r="I46" s="641"/>
      <c r="J46" s="642"/>
      <c r="K46" s="12"/>
      <c r="L46" s="13"/>
      <c r="M46" s="394"/>
      <c r="N46" s="394"/>
      <c r="O46" s="239"/>
      <c r="P46" s="240"/>
      <c r="Q46" s="240"/>
      <c r="R46" s="241"/>
    </row>
    <row r="47" spans="1:27" ht="16.5" customHeight="1" x14ac:dyDescent="0.2">
      <c r="A47" s="630"/>
      <c r="B47" s="102"/>
      <c r="C47" s="641"/>
      <c r="D47" s="641"/>
      <c r="E47" s="641"/>
      <c r="F47" s="641"/>
      <c r="G47" s="641"/>
      <c r="H47" s="641"/>
      <c r="I47" s="641"/>
      <c r="J47" s="642"/>
      <c r="K47" s="12"/>
      <c r="L47" s="13"/>
      <c r="M47" s="394"/>
      <c r="N47" s="394"/>
      <c r="O47" s="239"/>
      <c r="P47" s="240"/>
      <c r="Q47" s="240"/>
      <c r="R47" s="241"/>
    </row>
    <row r="48" spans="1:27" ht="16.5" customHeight="1" x14ac:dyDescent="0.2">
      <c r="A48" s="630"/>
      <c r="B48" s="102"/>
      <c r="C48" s="641"/>
      <c r="D48" s="641"/>
      <c r="E48" s="641"/>
      <c r="F48" s="641"/>
      <c r="G48" s="641"/>
      <c r="H48" s="641"/>
      <c r="I48" s="641"/>
      <c r="J48" s="642"/>
      <c r="K48" s="12"/>
      <c r="L48" s="13"/>
      <c r="M48" s="394"/>
      <c r="N48" s="394"/>
      <c r="O48" s="239"/>
      <c r="P48" s="240"/>
      <c r="Q48" s="240"/>
      <c r="R48" s="241"/>
    </row>
    <row r="49" spans="1:27" ht="16.5" customHeight="1" x14ac:dyDescent="0.2">
      <c r="A49" s="630"/>
      <c r="B49" s="102"/>
      <c r="C49" s="641"/>
      <c r="D49" s="641"/>
      <c r="E49" s="641"/>
      <c r="F49" s="641"/>
      <c r="G49" s="641"/>
      <c r="H49" s="641"/>
      <c r="I49" s="641"/>
      <c r="J49" s="642"/>
      <c r="K49" s="12"/>
      <c r="L49" s="13"/>
      <c r="M49" s="394"/>
      <c r="N49" s="394"/>
      <c r="O49" s="239"/>
      <c r="P49" s="240"/>
      <c r="Q49" s="240"/>
      <c r="R49" s="241"/>
    </row>
    <row r="50" spans="1:27" ht="6" customHeight="1" x14ac:dyDescent="0.2">
      <c r="A50" s="630"/>
      <c r="B50" s="102"/>
      <c r="C50" s="641"/>
      <c r="D50" s="641"/>
      <c r="E50" s="641"/>
      <c r="F50" s="641"/>
      <c r="G50" s="641"/>
      <c r="H50" s="641"/>
      <c r="I50" s="641"/>
      <c r="J50" s="642"/>
      <c r="K50" s="12"/>
      <c r="L50" s="13"/>
      <c r="M50" s="394"/>
      <c r="N50" s="394"/>
      <c r="O50" s="239"/>
      <c r="P50" s="240"/>
      <c r="Q50" s="240"/>
      <c r="R50" s="241"/>
    </row>
    <row r="51" spans="1:27" ht="6" customHeight="1" x14ac:dyDescent="0.2">
      <c r="A51" s="630"/>
      <c r="B51" s="102"/>
      <c r="C51" s="641"/>
      <c r="D51" s="641"/>
      <c r="E51" s="641"/>
      <c r="F51" s="641"/>
      <c r="G51" s="641"/>
      <c r="H51" s="641"/>
      <c r="I51" s="641"/>
      <c r="J51" s="641"/>
      <c r="K51" s="12"/>
      <c r="L51" s="13"/>
      <c r="M51" s="394"/>
      <c r="N51" s="394"/>
      <c r="O51" s="239"/>
      <c r="P51" s="240"/>
      <c r="Q51" s="240"/>
      <c r="R51" s="241"/>
    </row>
    <row r="52" spans="1:27" ht="5.25" customHeight="1" x14ac:dyDescent="0.2">
      <c r="A52" s="630"/>
      <c r="B52" s="102"/>
      <c r="C52" s="641"/>
      <c r="D52" s="641"/>
      <c r="E52" s="641"/>
      <c r="F52" s="641"/>
      <c r="G52" s="641"/>
      <c r="H52" s="641"/>
      <c r="I52" s="641"/>
      <c r="J52" s="641"/>
      <c r="K52" s="12"/>
      <c r="L52" s="13"/>
      <c r="M52" s="394"/>
      <c r="N52" s="394"/>
      <c r="O52" s="239"/>
      <c r="P52" s="240"/>
      <c r="Q52" s="240"/>
      <c r="R52" s="241"/>
    </row>
    <row r="53" spans="1:27" ht="46.5" customHeight="1" x14ac:dyDescent="0.2">
      <c r="A53" s="630"/>
      <c r="B53" s="102" t="s">
        <v>91</v>
      </c>
      <c r="C53" s="641" t="s">
        <v>133</v>
      </c>
      <c r="D53" s="641"/>
      <c r="E53" s="641"/>
      <c r="F53" s="641"/>
      <c r="G53" s="641"/>
      <c r="H53" s="641"/>
      <c r="I53" s="641"/>
      <c r="J53" s="642"/>
      <c r="K53" s="12"/>
      <c r="L53" s="13"/>
      <c r="M53" s="394"/>
      <c r="N53" s="394"/>
      <c r="O53" s="239"/>
      <c r="P53" s="240"/>
      <c r="Q53" s="240"/>
      <c r="R53" s="241"/>
    </row>
    <row r="54" spans="1:27" ht="3" hidden="1" customHeight="1" x14ac:dyDescent="0.2">
      <c r="A54" s="630"/>
      <c r="B54" s="736"/>
      <c r="C54" s="641"/>
      <c r="D54" s="641"/>
      <c r="E54" s="641"/>
      <c r="F54" s="641"/>
      <c r="G54" s="641"/>
      <c r="H54" s="641"/>
      <c r="I54" s="641"/>
      <c r="J54" s="641"/>
      <c r="K54" s="12"/>
      <c r="L54" s="13"/>
      <c r="M54" s="394"/>
      <c r="N54" s="394"/>
      <c r="O54" s="239"/>
      <c r="P54" s="240"/>
      <c r="Q54" s="240"/>
      <c r="R54" s="241"/>
    </row>
    <row r="55" spans="1:27" ht="4.5" customHeight="1" x14ac:dyDescent="0.2">
      <c r="A55" s="630"/>
      <c r="B55" s="736"/>
      <c r="C55" s="641"/>
      <c r="D55" s="641"/>
      <c r="E55" s="641"/>
      <c r="F55" s="641"/>
      <c r="G55" s="641"/>
      <c r="H55" s="641"/>
      <c r="I55" s="641"/>
      <c r="J55" s="641"/>
      <c r="K55" s="12"/>
      <c r="L55" s="13"/>
      <c r="M55" s="394"/>
      <c r="N55" s="394"/>
      <c r="O55" s="239"/>
      <c r="P55" s="240"/>
      <c r="Q55" s="240"/>
      <c r="R55" s="241"/>
    </row>
    <row r="56" spans="1:27" hidden="1" x14ac:dyDescent="0.2">
      <c r="A56" s="629"/>
      <c r="B56" s="738"/>
      <c r="C56" s="737"/>
      <c r="D56" s="737"/>
      <c r="E56" s="737"/>
      <c r="F56" s="737"/>
      <c r="G56" s="737"/>
      <c r="H56" s="737"/>
      <c r="I56" s="737"/>
      <c r="J56" s="737"/>
      <c r="K56" s="14"/>
      <c r="L56" s="15"/>
      <c r="M56" s="394"/>
      <c r="N56" s="394"/>
      <c r="O56" s="239"/>
      <c r="P56" s="240"/>
      <c r="Q56" s="240"/>
      <c r="R56" s="241"/>
    </row>
    <row r="57" spans="1:27" x14ac:dyDescent="0.2">
      <c r="A57" s="628" t="s">
        <v>13</v>
      </c>
      <c r="B57" s="620" t="s">
        <v>509</v>
      </c>
      <c r="C57" s="620"/>
      <c r="D57" s="620"/>
      <c r="E57" s="620"/>
      <c r="F57" s="620"/>
      <c r="G57" s="620"/>
      <c r="H57" s="620"/>
      <c r="I57" s="620"/>
      <c r="J57" s="621"/>
      <c r="K57" s="10"/>
      <c r="L57" s="11"/>
      <c r="M57" s="394"/>
      <c r="N57" s="394"/>
      <c r="O57" s="239"/>
      <c r="P57" s="240"/>
      <c r="Q57" s="240"/>
      <c r="R57" s="241"/>
    </row>
    <row r="58" spans="1:27" ht="61.5" customHeight="1" x14ac:dyDescent="0.2">
      <c r="A58" s="629"/>
      <c r="B58" s="631"/>
      <c r="C58" s="631"/>
      <c r="D58" s="631"/>
      <c r="E58" s="631"/>
      <c r="F58" s="631"/>
      <c r="G58" s="631"/>
      <c r="H58" s="631"/>
      <c r="I58" s="631"/>
      <c r="J58" s="632"/>
      <c r="K58" s="14"/>
      <c r="L58" s="15"/>
      <c r="M58" s="394"/>
      <c r="N58" s="394"/>
      <c r="O58" s="239"/>
      <c r="P58" s="240" t="s">
        <v>134</v>
      </c>
      <c r="Q58" s="240" t="s">
        <v>14</v>
      </c>
      <c r="R58" s="241" t="b">
        <v>0</v>
      </c>
      <c r="S58" s="220">
        <f>IF(AND(R58=TRUE,T58=FALSE,U58=FALSE),1,0)</f>
        <v>0</v>
      </c>
      <c r="U58" s="270"/>
      <c r="Z58" s="243" t="str">
        <f>IF(OR(T58=TRUE,U58=TRUE),CONCATENATE(P58," "),"")</f>
        <v/>
      </c>
      <c r="AA58" s="243" t="str">
        <f>IF(OR(R58=TRUE,T58=TRUE,U58=TRUE),"",CONCATENATE(P58," "))</f>
        <v xml:space="preserve">1.3, </v>
      </c>
    </row>
    <row r="59" spans="1:27" ht="73.5" customHeight="1" x14ac:dyDescent="0.2">
      <c r="A59" s="16" t="s">
        <v>15</v>
      </c>
      <c r="B59" s="633" t="s">
        <v>510</v>
      </c>
      <c r="C59" s="633"/>
      <c r="D59" s="633"/>
      <c r="E59" s="633"/>
      <c r="F59" s="633"/>
      <c r="G59" s="633"/>
      <c r="H59" s="633"/>
      <c r="I59" s="633"/>
      <c r="J59" s="634"/>
      <c r="K59" s="17"/>
      <c r="L59" s="18"/>
      <c r="M59" s="394"/>
      <c r="N59" s="394"/>
      <c r="O59" s="239"/>
      <c r="P59" s="240" t="s">
        <v>135</v>
      </c>
      <c r="Q59" s="240" t="s">
        <v>17</v>
      </c>
      <c r="R59" s="241" t="b">
        <v>0</v>
      </c>
      <c r="S59" s="220">
        <f>IF(AND(R59=TRUE,T59=FALSE,U59=FALSE),1,0)</f>
        <v>0</v>
      </c>
      <c r="U59" s="270"/>
      <c r="Z59" s="243" t="str">
        <f>IF(OR(T59=TRUE,U59=TRUE),CONCATENATE(P59," "),"")</f>
        <v/>
      </c>
      <c r="AA59" s="243" t="str">
        <f>IF(OR(R59=TRUE,T59=TRUE,U59=TRUE),"",CONCATENATE(P59," "))</f>
        <v xml:space="preserve">1.4, </v>
      </c>
    </row>
    <row r="60" spans="1:27" ht="37.5" customHeight="1" x14ac:dyDescent="0.2">
      <c r="A60" s="628" t="s">
        <v>16</v>
      </c>
      <c r="B60" s="620" t="s">
        <v>136</v>
      </c>
      <c r="C60" s="620"/>
      <c r="D60" s="620"/>
      <c r="E60" s="620"/>
      <c r="F60" s="620"/>
      <c r="G60" s="620"/>
      <c r="H60" s="620"/>
      <c r="I60" s="620"/>
      <c r="J60" s="621"/>
      <c r="K60" s="10"/>
      <c r="L60" s="11"/>
      <c r="M60" s="394"/>
      <c r="N60" s="394"/>
      <c r="O60" s="239"/>
      <c r="P60" s="240" t="s">
        <v>137</v>
      </c>
      <c r="Q60" s="240" t="s">
        <v>495</v>
      </c>
      <c r="R60" s="241" t="b">
        <v>0</v>
      </c>
      <c r="S60" s="220">
        <f>IF(AND(R60=TRUE,T60=FALSE,U60=FALSE),1,0)</f>
        <v>0</v>
      </c>
      <c r="U60" s="270"/>
      <c r="Z60" s="243" t="str">
        <f>IF(OR(T60=TRUE,U60=TRUE),CONCATENATE(P60," "),"")</f>
        <v/>
      </c>
      <c r="AA60" s="243" t="str">
        <f>IF(OR(R60=TRUE,T60=TRUE,U60=TRUE),"",CONCATENATE(P60," "))</f>
        <v xml:space="preserve">1.5, </v>
      </c>
    </row>
    <row r="61" spans="1:27" ht="65.25" customHeight="1" x14ac:dyDescent="0.2">
      <c r="A61" s="630"/>
      <c r="B61" s="341" t="s">
        <v>38</v>
      </c>
      <c r="C61" s="540" t="s">
        <v>433</v>
      </c>
      <c r="D61" s="540"/>
      <c r="E61" s="540"/>
      <c r="F61" s="540"/>
      <c r="G61" s="540"/>
      <c r="H61" s="540"/>
      <c r="I61" s="540"/>
      <c r="J61" s="541"/>
      <c r="K61" s="12"/>
      <c r="L61" s="13"/>
      <c r="M61" s="394"/>
      <c r="N61" s="394"/>
      <c r="O61" s="239"/>
      <c r="P61" s="240"/>
      <c r="Q61" s="240"/>
      <c r="R61" s="241"/>
    </row>
    <row r="62" spans="1:27" ht="44.25" customHeight="1" x14ac:dyDescent="0.2">
      <c r="A62" s="630"/>
      <c r="B62" s="341" t="s">
        <v>39</v>
      </c>
      <c r="C62" s="540" t="s">
        <v>138</v>
      </c>
      <c r="D62" s="540"/>
      <c r="E62" s="540"/>
      <c r="F62" s="540"/>
      <c r="G62" s="540"/>
      <c r="H62" s="540"/>
      <c r="I62" s="540"/>
      <c r="J62" s="541"/>
      <c r="K62" s="12"/>
      <c r="L62" s="13"/>
      <c r="M62" s="394"/>
      <c r="N62" s="394"/>
      <c r="O62" s="239"/>
      <c r="P62" s="240"/>
      <c r="Q62" s="240"/>
      <c r="R62" s="241"/>
    </row>
    <row r="63" spans="1:27" ht="5.25" customHeight="1" x14ac:dyDescent="0.2">
      <c r="A63" s="629"/>
      <c r="B63" s="41"/>
      <c r="C63" s="41"/>
      <c r="D63" s="41"/>
      <c r="E63" s="41"/>
      <c r="F63" s="41"/>
      <c r="G63" s="41"/>
      <c r="H63" s="41"/>
      <c r="I63" s="41"/>
      <c r="J63" s="42"/>
      <c r="K63" s="14"/>
      <c r="L63" s="15"/>
      <c r="M63" s="394"/>
      <c r="N63" s="394"/>
      <c r="O63" s="239"/>
      <c r="P63" s="240"/>
      <c r="Q63" s="240"/>
      <c r="R63" s="241"/>
    </row>
    <row r="64" spans="1:27" ht="61.5" customHeight="1" x14ac:dyDescent="0.2">
      <c r="A64" s="101" t="s">
        <v>18</v>
      </c>
      <c r="B64" s="620" t="s">
        <v>347</v>
      </c>
      <c r="C64" s="620"/>
      <c r="D64" s="620"/>
      <c r="E64" s="620"/>
      <c r="F64" s="620"/>
      <c r="G64" s="620"/>
      <c r="H64" s="620"/>
      <c r="I64" s="620"/>
      <c r="J64" s="621"/>
      <c r="K64" s="12"/>
      <c r="L64" s="13"/>
      <c r="M64" s="394"/>
      <c r="N64" s="394"/>
      <c r="O64" s="239"/>
      <c r="P64" s="240" t="s">
        <v>139</v>
      </c>
      <c r="Q64" s="240" t="s">
        <v>349</v>
      </c>
      <c r="R64" s="241" t="b">
        <v>0</v>
      </c>
      <c r="S64" s="220">
        <f>IF(AND(R64=TRUE,T64=FALSE,U64=FALSE),1,0)</f>
        <v>0</v>
      </c>
      <c r="Z64" s="243" t="str">
        <f>IF(OR(T64=TRUE,U64=TRUE),CONCATENATE(P64," "),"")</f>
        <v/>
      </c>
      <c r="AA64" s="243" t="str">
        <f>IF(OR(R64=TRUE,T64=TRUE,U64=TRUE),"",CONCATENATE(P64," "))</f>
        <v xml:space="preserve">1.6, </v>
      </c>
    </row>
    <row r="65" spans="1:27" ht="3" customHeight="1" x14ac:dyDescent="0.2">
      <c r="A65" s="101"/>
      <c r="B65" s="350"/>
      <c r="C65" s="350"/>
      <c r="D65" s="350"/>
      <c r="E65" s="350"/>
      <c r="F65" s="350"/>
      <c r="G65" s="350"/>
      <c r="H65" s="350"/>
      <c r="I65" s="350"/>
      <c r="J65" s="351"/>
      <c r="K65" s="12"/>
      <c r="L65" s="13"/>
      <c r="M65" s="394"/>
      <c r="N65" s="394"/>
      <c r="O65" s="239"/>
      <c r="P65" s="240"/>
      <c r="Q65" s="240"/>
      <c r="R65" s="241"/>
    </row>
    <row r="66" spans="1:27" ht="16.5" customHeight="1" x14ac:dyDescent="0.2">
      <c r="A66" s="628" t="s">
        <v>19</v>
      </c>
      <c r="B66" s="620" t="s">
        <v>514</v>
      </c>
      <c r="C66" s="620"/>
      <c r="D66" s="620"/>
      <c r="E66" s="620"/>
      <c r="F66" s="620"/>
      <c r="G66" s="620"/>
      <c r="H66" s="620"/>
      <c r="I66" s="620"/>
      <c r="J66" s="621"/>
      <c r="K66" s="10"/>
      <c r="L66" s="11"/>
      <c r="M66" s="394"/>
      <c r="N66" s="394"/>
      <c r="O66" s="239"/>
      <c r="P66" s="240" t="s">
        <v>348</v>
      </c>
      <c r="Q66" s="240" t="s">
        <v>20</v>
      </c>
      <c r="R66" s="241" t="b">
        <v>0</v>
      </c>
      <c r="S66" s="220">
        <f>IF(AND(R66=TRUE,T66=FALSE,U66=FALSE),1,0)</f>
        <v>0</v>
      </c>
      <c r="U66" s="270"/>
      <c r="Z66" s="243" t="str">
        <f>IF(OR(T66=TRUE,U66=TRUE),CONCATENATE(P66," "),"")</f>
        <v/>
      </c>
      <c r="AA66" s="243" t="str">
        <f>IF(OR(R66=TRUE,T66=TRUE,U66=TRUE),"",CONCATENATE(P66," "))</f>
        <v xml:space="preserve">1.7, </v>
      </c>
    </row>
    <row r="67" spans="1:27" ht="12" customHeight="1" x14ac:dyDescent="0.2">
      <c r="A67" s="630"/>
      <c r="B67" s="540"/>
      <c r="C67" s="540"/>
      <c r="D67" s="540"/>
      <c r="E67" s="540"/>
      <c r="F67" s="540"/>
      <c r="G67" s="540"/>
      <c r="H67" s="540"/>
      <c r="I67" s="540"/>
      <c r="J67" s="541"/>
      <c r="K67" s="12"/>
      <c r="L67" s="13"/>
      <c r="M67" s="394"/>
      <c r="N67" s="394"/>
      <c r="O67" s="239"/>
      <c r="P67" s="240"/>
      <c r="Q67" s="240"/>
      <c r="R67" s="241"/>
    </row>
    <row r="68" spans="1:27" ht="34.5" customHeight="1" x14ac:dyDescent="0.2">
      <c r="A68" s="629"/>
      <c r="B68" s="631"/>
      <c r="C68" s="631"/>
      <c r="D68" s="631"/>
      <c r="E68" s="631"/>
      <c r="F68" s="631"/>
      <c r="G68" s="631"/>
      <c r="H68" s="631"/>
      <c r="I68" s="631"/>
      <c r="J68" s="632"/>
      <c r="K68" s="14"/>
      <c r="L68" s="15"/>
      <c r="M68" s="394"/>
      <c r="N68" s="394"/>
      <c r="O68" s="239"/>
      <c r="P68" s="240"/>
      <c r="Q68" s="240"/>
      <c r="R68" s="241"/>
      <c r="Z68" s="229" t="s">
        <v>123</v>
      </c>
      <c r="AA68" s="230"/>
    </row>
    <row r="69" spans="1:27" ht="21.75" customHeight="1" x14ac:dyDescent="0.2">
      <c r="A69" s="607" t="s">
        <v>21</v>
      </c>
      <c r="B69" s="608"/>
      <c r="C69" s="608"/>
      <c r="D69" s="608"/>
      <c r="E69" s="608"/>
      <c r="F69" s="608"/>
      <c r="G69" s="608"/>
      <c r="H69" s="608"/>
      <c r="I69" s="608"/>
      <c r="J69" s="608"/>
      <c r="K69" s="608"/>
      <c r="L69" s="609"/>
      <c r="M69" s="468"/>
      <c r="N69" s="468"/>
      <c r="O69" s="239"/>
      <c r="P69" s="221"/>
      <c r="Q69" s="299"/>
      <c r="R69" s="231" t="s">
        <v>4</v>
      </c>
      <c r="S69" s="232" t="s">
        <v>5</v>
      </c>
      <c r="T69" s="231" t="s">
        <v>124</v>
      </c>
      <c r="U69" s="371" t="s">
        <v>125</v>
      </c>
      <c r="Y69" s="231" t="s">
        <v>126</v>
      </c>
      <c r="Z69" s="231" t="s">
        <v>6</v>
      </c>
      <c r="AA69" s="231" t="s">
        <v>7</v>
      </c>
    </row>
    <row r="70" spans="1:27" ht="30.75" customHeight="1" x14ac:dyDescent="0.2">
      <c r="A70" s="610"/>
      <c r="B70" s="611"/>
      <c r="C70" s="611"/>
      <c r="D70" s="611"/>
      <c r="E70" s="611"/>
      <c r="F70" s="611"/>
      <c r="G70" s="611"/>
      <c r="H70" s="611"/>
      <c r="I70" s="611"/>
      <c r="J70" s="611"/>
      <c r="K70" s="611"/>
      <c r="L70" s="612"/>
      <c r="M70" s="468"/>
      <c r="N70" s="468"/>
      <c r="O70" s="239"/>
      <c r="P70" s="235" t="s">
        <v>140</v>
      </c>
      <c r="Q70" s="235" t="s">
        <v>128</v>
      </c>
      <c r="R70" s="368">
        <f>COUNTA(R71:R479)</f>
        <v>40</v>
      </c>
      <c r="S70" s="237">
        <f>SUM(S71:S479)</f>
        <v>0</v>
      </c>
      <c r="T70" s="366">
        <f>COUNTIF(T71:T479,TRUE)</f>
        <v>0</v>
      </c>
      <c r="U70" s="367">
        <f>COUNTIF(U71:U479,TRUE)</f>
        <v>0</v>
      </c>
      <c r="V70" s="219"/>
      <c r="Y70" s="238">
        <f>COUNTIF(Y71:Y479,"TRUE")</f>
        <v>0</v>
      </c>
      <c r="Z70" s="300" t="str">
        <f>Z71&amp;Z78&amp;Z79&amp;Z91&amp;Z93&amp;Z102&amp;Z105&amp;Z110&amp;Z123&amp;Z138&amp;Z145&amp;Z151&amp;Z155&amp;Z171&amp;Z176&amp;Z183&amp;Z221&amp;Z230&amp;Z234&amp;Z243&amp;Z259&amp;Z264&amp;Z273&amp;Z294&amp;Z336&amp;Z346&amp;Z356&amp;Z361&amp;Z387&amp;Z396&amp;Z413&amp;Z416&amp;Z421&amp;Z425&amp;Z443&amp;Z455&amp;Z458&amp;Z461&amp;Z464&amp;Z478</f>
        <v/>
      </c>
      <c r="AA70" s="300" t="str">
        <f>AA71&amp;AA78&amp;AA79&amp;AA91&amp;AA93&amp;AA102&amp;AA105&amp;AA110&amp;AA123&amp;AA138&amp;AA145&amp;AA151&amp;AA155&amp;AA171&amp;AA176&amp;AA183&amp;AA221&amp;AA230&amp;AA234&amp;AA243&amp;AA259&amp;AA264&amp;AA273&amp;AA294&amp;AA336&amp;AA346&amp;AA356&amp;AA361&amp;AA387&amp;AA396&amp;AA413&amp;AA416&amp;AA421&amp;AA425&amp;AA443&amp;AA455&amp;AA458&amp;AA461&amp;AA464&amp;AA478</f>
        <v xml:space="preserve">2.1, 2.2, 2.3, 2.4, 2.5, 2.6, 2.7, 2.8, 2.9, 2.10a, 2.10b, 2.10c, 2.10d, 3.1, 3.2, 3.3, 3.4, 3.5, 3.6, 3.7, 4.1, 4.2, 4.3, 4.4, 4.5, 4.6, 4.7, 4.8, 4.9, 4.10, 5.1, 5.2, 5.3, 5.4, 5.5, 6.1, 6.2, 6.3, 6.4, 6.5, </v>
      </c>
    </row>
    <row r="71" spans="1:27" ht="16.5" customHeight="1" x14ac:dyDescent="0.2">
      <c r="A71" s="84" t="s">
        <v>22</v>
      </c>
      <c r="B71" s="620" t="s">
        <v>497</v>
      </c>
      <c r="C71" s="620"/>
      <c r="D71" s="620"/>
      <c r="E71" s="620"/>
      <c r="F71" s="620"/>
      <c r="G71" s="620"/>
      <c r="H71" s="620"/>
      <c r="I71" s="620"/>
      <c r="J71" s="621"/>
      <c r="K71" s="10"/>
      <c r="L71" s="11"/>
      <c r="M71" s="394"/>
      <c r="N71" s="394"/>
      <c r="O71" s="239"/>
      <c r="P71" s="240" t="s">
        <v>141</v>
      </c>
      <c r="Q71" s="240" t="s">
        <v>142</v>
      </c>
      <c r="R71" s="241" t="b">
        <v>0</v>
      </c>
      <c r="S71" s="220">
        <f>IF(AND(R71=TRUE,T71=FALSE,U71=FALSE),1,0)</f>
        <v>0</v>
      </c>
      <c r="U71" s="270"/>
      <c r="Z71" s="243" t="str">
        <f>IF(OR(T71=TRUE,U71=TRUE),CONCATENATE(P71," "),"")</f>
        <v/>
      </c>
      <c r="AA71" s="243" t="str">
        <f>IF(OR(R71=TRUE,T71=TRUE,U71=TRUE),"",CONCATENATE(P71," "))</f>
        <v xml:space="preserve">2.1, </v>
      </c>
    </row>
    <row r="72" spans="1:27" ht="63.75" customHeight="1" x14ac:dyDescent="0.2">
      <c r="A72" s="85"/>
      <c r="B72" s="540"/>
      <c r="C72" s="540"/>
      <c r="D72" s="540"/>
      <c r="E72" s="540"/>
      <c r="F72" s="540"/>
      <c r="G72" s="540"/>
      <c r="H72" s="540"/>
      <c r="I72" s="540"/>
      <c r="J72" s="541"/>
      <c r="K72" s="12"/>
      <c r="L72" s="13"/>
      <c r="M72" s="394"/>
      <c r="N72" s="394"/>
      <c r="O72" s="239"/>
      <c r="P72" s="240"/>
      <c r="Q72" s="240"/>
      <c r="R72" s="241"/>
    </row>
    <row r="73" spans="1:27" ht="16.5" customHeight="1" x14ac:dyDescent="0.2">
      <c r="A73" s="85"/>
      <c r="B73" s="109" t="s">
        <v>38</v>
      </c>
      <c r="C73" s="108" t="s">
        <v>143</v>
      </c>
      <c r="D73" s="108"/>
      <c r="E73" s="108"/>
      <c r="F73" s="109"/>
      <c r="G73" s="39"/>
      <c r="H73" s="39"/>
      <c r="I73" s="39"/>
      <c r="J73" s="39"/>
      <c r="K73" s="12"/>
      <c r="L73" s="13"/>
      <c r="M73" s="394"/>
      <c r="N73" s="394"/>
      <c r="O73" s="239"/>
      <c r="P73" s="240"/>
      <c r="Q73" s="240"/>
      <c r="R73" s="241"/>
    </row>
    <row r="74" spans="1:27" ht="16.5" customHeight="1" x14ac:dyDescent="0.2">
      <c r="A74" s="85"/>
      <c r="B74" s="109" t="s">
        <v>39</v>
      </c>
      <c r="C74" s="108" t="s">
        <v>144</v>
      </c>
      <c r="D74" s="108"/>
      <c r="E74" s="108"/>
      <c r="F74" s="109"/>
      <c r="G74" s="39"/>
      <c r="H74" s="39"/>
      <c r="I74" s="39"/>
      <c r="J74" s="39"/>
      <c r="K74" s="12"/>
      <c r="L74" s="13"/>
      <c r="M74" s="394"/>
      <c r="N74" s="394"/>
      <c r="O74" s="239"/>
      <c r="P74" s="240"/>
      <c r="Q74" s="240"/>
      <c r="R74" s="241"/>
    </row>
    <row r="75" spans="1:27" ht="16.5" customHeight="1" x14ac:dyDescent="0.2">
      <c r="A75" s="85"/>
      <c r="B75" s="109" t="s">
        <v>40</v>
      </c>
      <c r="C75" s="108" t="s">
        <v>145</v>
      </c>
      <c r="D75" s="108"/>
      <c r="E75" s="108"/>
      <c r="F75" s="109"/>
      <c r="G75" s="39"/>
      <c r="H75" s="39"/>
      <c r="I75" s="39"/>
      <c r="J75" s="39"/>
      <c r="K75" s="12"/>
      <c r="L75" s="13"/>
      <c r="M75" s="394"/>
      <c r="N75" s="394"/>
      <c r="O75" s="239"/>
      <c r="P75" s="240"/>
      <c r="Q75" s="240"/>
      <c r="R75" s="241"/>
    </row>
    <row r="76" spans="1:27" ht="6" customHeight="1" x14ac:dyDescent="0.2">
      <c r="A76" s="85"/>
      <c r="B76" s="109"/>
      <c r="C76" s="108"/>
      <c r="D76" s="108"/>
      <c r="E76" s="108"/>
      <c r="F76" s="109"/>
      <c r="G76" s="39"/>
      <c r="H76" s="39"/>
      <c r="I76" s="39"/>
      <c r="J76" s="39"/>
      <c r="K76" s="12"/>
      <c r="L76" s="13"/>
      <c r="M76" s="394"/>
      <c r="N76" s="394"/>
      <c r="O76" s="239"/>
      <c r="P76" s="240"/>
      <c r="Q76" s="240"/>
      <c r="R76" s="241"/>
    </row>
    <row r="77" spans="1:27" ht="47.25" customHeight="1" x14ac:dyDescent="0.2">
      <c r="A77" s="86"/>
      <c r="B77" s="643" t="s">
        <v>146</v>
      </c>
      <c r="C77" s="643"/>
      <c r="D77" s="643"/>
      <c r="E77" s="643"/>
      <c r="F77" s="643"/>
      <c r="G77" s="643"/>
      <c r="H77" s="643"/>
      <c r="I77" s="643"/>
      <c r="J77" s="644"/>
      <c r="K77" s="14"/>
      <c r="L77" s="15"/>
      <c r="M77" s="394"/>
      <c r="N77" s="394"/>
      <c r="O77" s="239"/>
      <c r="P77" s="240"/>
      <c r="Q77" s="240"/>
      <c r="R77" s="241"/>
    </row>
    <row r="78" spans="1:27" ht="161.25" customHeight="1" x14ac:dyDescent="0.25">
      <c r="A78" s="87" t="s">
        <v>24</v>
      </c>
      <c r="B78" s="620" t="s">
        <v>434</v>
      </c>
      <c r="C78" s="620"/>
      <c r="D78" s="620"/>
      <c r="E78" s="620"/>
      <c r="F78" s="620"/>
      <c r="G78" s="620"/>
      <c r="H78" s="620"/>
      <c r="I78" s="620"/>
      <c r="J78" s="621"/>
      <c r="K78" s="17"/>
      <c r="L78" s="18"/>
      <c r="M78" s="394"/>
      <c r="N78" s="394"/>
      <c r="O78" s="239"/>
      <c r="P78" s="240" t="s">
        <v>147</v>
      </c>
      <c r="Q78" s="240" t="s">
        <v>23</v>
      </c>
      <c r="R78" s="241" t="b">
        <v>0</v>
      </c>
      <c r="S78" s="220">
        <f>IF(AND(R78=TRUE,T78=FALSE,U78=FALSE),1,0)</f>
        <v>0</v>
      </c>
      <c r="U78" s="270"/>
      <c r="Y78" s="301"/>
      <c r="Z78" s="243" t="str">
        <f>IF(OR(T78=TRUE,U78=TRUE),CONCATENATE(P78," "),"")</f>
        <v/>
      </c>
      <c r="AA78" s="243" t="str">
        <f>IF(OR(R78=TRUE,T78=TRUE,U78=TRUE),"",CONCATENATE(P78," "))</f>
        <v xml:space="preserve">2.2, </v>
      </c>
    </row>
    <row r="79" spans="1:27" ht="16.5" customHeight="1" x14ac:dyDescent="0.2">
      <c r="A79" s="638" t="s">
        <v>26</v>
      </c>
      <c r="B79" s="620" t="s">
        <v>556</v>
      </c>
      <c r="C79" s="620"/>
      <c r="D79" s="620"/>
      <c r="E79" s="620"/>
      <c r="F79" s="620"/>
      <c r="G79" s="620"/>
      <c r="H79" s="620"/>
      <c r="I79" s="620"/>
      <c r="J79" s="621"/>
      <c r="K79" s="10"/>
      <c r="L79" s="11"/>
      <c r="M79" s="394"/>
      <c r="N79" s="394"/>
      <c r="O79" s="239"/>
      <c r="P79" s="240" t="s">
        <v>148</v>
      </c>
      <c r="Q79" s="240" t="s">
        <v>25</v>
      </c>
      <c r="R79" s="241" t="b">
        <v>0</v>
      </c>
      <c r="S79" s="220">
        <f>IF(AND(R79=TRUE,T79=FALSE,U79=FALSE),1,0)</f>
        <v>0</v>
      </c>
      <c r="T79" s="243" t="b">
        <v>0</v>
      </c>
      <c r="U79" s="270"/>
      <c r="V79" s="243"/>
      <c r="Y79" s="245" t="str">
        <f>IF(AND(R79=TRUE,T79=TRUE),TRUE,"")</f>
        <v/>
      </c>
      <c r="Z79" s="243" t="str">
        <f>IF(OR(T79=TRUE,U79=TRUE),CONCATENATE(P79," "),"")</f>
        <v/>
      </c>
      <c r="AA79" s="243" t="str">
        <f>IF(OR(R79=TRUE,T79=TRUE,U79=TRUE),"",CONCATENATE(P79," "))</f>
        <v xml:space="preserve">2.3, </v>
      </c>
    </row>
    <row r="80" spans="1:27" ht="38.25" customHeight="1" x14ac:dyDescent="0.2">
      <c r="A80" s="639"/>
      <c r="B80" s="529"/>
      <c r="C80" s="529"/>
      <c r="D80" s="529"/>
      <c r="E80" s="529"/>
      <c r="F80" s="529"/>
      <c r="G80" s="529"/>
      <c r="H80" s="529"/>
      <c r="I80" s="529"/>
      <c r="J80" s="541"/>
      <c r="K80" s="35"/>
      <c r="L80" s="13"/>
      <c r="M80" s="394"/>
      <c r="N80" s="394"/>
      <c r="O80" s="239"/>
      <c r="P80" s="240"/>
      <c r="Q80" s="240"/>
      <c r="R80" s="241"/>
    </row>
    <row r="81" spans="1:27" ht="14.25" customHeight="1" x14ac:dyDescent="0.2">
      <c r="A81" s="687"/>
      <c r="B81" s="529" t="s">
        <v>557</v>
      </c>
      <c r="C81" s="529"/>
      <c r="D81" s="529"/>
      <c r="E81" s="529"/>
      <c r="F81" s="529"/>
      <c r="G81" s="529"/>
      <c r="H81" s="529"/>
      <c r="I81" s="529"/>
      <c r="J81" s="541"/>
      <c r="K81" s="12"/>
      <c r="L81" s="13"/>
      <c r="M81" s="394"/>
      <c r="N81" s="394"/>
      <c r="O81" s="239"/>
      <c r="P81" s="240"/>
      <c r="Q81" s="240"/>
      <c r="R81" s="241"/>
    </row>
    <row r="82" spans="1:27" ht="31.5" customHeight="1" x14ac:dyDescent="0.2">
      <c r="A82" s="687"/>
      <c r="B82" s="529"/>
      <c r="C82" s="529"/>
      <c r="D82" s="529"/>
      <c r="E82" s="529"/>
      <c r="F82" s="529"/>
      <c r="G82" s="529"/>
      <c r="H82" s="529"/>
      <c r="I82" s="529"/>
      <c r="J82" s="541"/>
      <c r="K82" s="361" t="str">
        <f>IF(AND(Y79=TRUE),"! Select only one","")</f>
        <v/>
      </c>
      <c r="L82" s="13"/>
      <c r="M82" s="394"/>
      <c r="N82" s="394"/>
      <c r="O82" s="239"/>
      <c r="P82" s="240"/>
      <c r="Q82" s="240"/>
      <c r="R82" s="241"/>
    </row>
    <row r="83" spans="1:27" hidden="1" x14ac:dyDescent="0.2">
      <c r="A83" s="360"/>
      <c r="B83" s="529"/>
      <c r="C83" s="529"/>
      <c r="D83" s="529"/>
      <c r="E83" s="529"/>
      <c r="F83" s="529"/>
      <c r="G83" s="529"/>
      <c r="H83" s="529"/>
      <c r="I83" s="529"/>
      <c r="J83" s="541"/>
      <c r="K83" s="361"/>
      <c r="L83" s="13"/>
      <c r="M83" s="394"/>
      <c r="N83" s="394"/>
      <c r="O83" s="239"/>
      <c r="P83" s="240"/>
      <c r="Q83" s="240"/>
      <c r="R83" s="241"/>
    </row>
    <row r="84" spans="1:27" ht="24" hidden="1" customHeight="1" x14ac:dyDescent="0.2">
      <c r="A84" s="360"/>
      <c r="B84" s="529"/>
      <c r="C84" s="529"/>
      <c r="D84" s="529"/>
      <c r="E84" s="529"/>
      <c r="F84" s="529"/>
      <c r="G84" s="529"/>
      <c r="H84" s="529"/>
      <c r="I84" s="529"/>
      <c r="J84" s="541"/>
      <c r="K84" s="361"/>
      <c r="L84" s="13"/>
      <c r="M84" s="394"/>
      <c r="N84" s="394"/>
      <c r="O84" s="239"/>
      <c r="P84" s="240"/>
      <c r="Q84" s="240"/>
      <c r="R84" s="241"/>
    </row>
    <row r="85" spans="1:27" ht="15" hidden="1" customHeight="1" x14ac:dyDescent="0.2">
      <c r="A85" s="360"/>
      <c r="B85" s="423"/>
      <c r="C85" s="423"/>
      <c r="D85" s="423"/>
      <c r="E85" s="423"/>
      <c r="F85" s="423"/>
      <c r="G85" s="423"/>
      <c r="H85" s="423"/>
      <c r="I85" s="423"/>
      <c r="J85" s="424"/>
      <c r="K85" s="361"/>
      <c r="L85" s="13"/>
      <c r="M85" s="394"/>
      <c r="N85" s="394"/>
      <c r="O85" s="239"/>
      <c r="P85" s="240"/>
      <c r="Q85" s="240"/>
      <c r="R85" s="241"/>
    </row>
    <row r="86" spans="1:27" ht="15" hidden="1" customHeight="1" x14ac:dyDescent="0.2">
      <c r="A86" s="360"/>
      <c r="B86" s="423"/>
      <c r="C86" s="423"/>
      <c r="D86" s="423"/>
      <c r="E86" s="423"/>
      <c r="F86" s="423"/>
      <c r="G86" s="423"/>
      <c r="H86" s="423"/>
      <c r="I86" s="423"/>
      <c r="J86" s="424"/>
      <c r="K86" s="361"/>
      <c r="L86" s="13"/>
      <c r="M86" s="394"/>
      <c r="N86" s="394"/>
      <c r="O86" s="239"/>
      <c r="P86" s="240"/>
      <c r="Q86" s="240"/>
      <c r="R86" s="241"/>
    </row>
    <row r="87" spans="1:27" ht="15" hidden="1" customHeight="1" x14ac:dyDescent="0.2">
      <c r="A87" s="360"/>
      <c r="B87" s="423"/>
      <c r="C87" s="423"/>
      <c r="D87" s="423"/>
      <c r="E87" s="423"/>
      <c r="F87" s="423"/>
      <c r="G87" s="423"/>
      <c r="H87" s="423"/>
      <c r="I87" s="423"/>
      <c r="J87" s="424"/>
      <c r="K87" s="361"/>
      <c r="L87" s="13"/>
      <c r="M87" s="394"/>
      <c r="N87" s="394"/>
      <c r="O87" s="239"/>
      <c r="P87" s="240"/>
      <c r="Q87" s="240"/>
      <c r="R87" s="241"/>
    </row>
    <row r="88" spans="1:27" hidden="1" x14ac:dyDescent="0.2">
      <c r="A88" s="360"/>
      <c r="B88" s="411"/>
      <c r="C88" s="412"/>
      <c r="D88" s="412"/>
      <c r="E88" s="412"/>
      <c r="F88" s="412"/>
      <c r="G88" s="412"/>
      <c r="H88" s="412"/>
      <c r="I88" s="412"/>
      <c r="J88" s="413"/>
      <c r="K88" s="361"/>
      <c r="L88" s="13"/>
      <c r="M88" s="394"/>
      <c r="N88" s="394"/>
      <c r="O88" s="239"/>
      <c r="P88" s="240"/>
      <c r="Q88" s="240"/>
      <c r="R88" s="241"/>
    </row>
    <row r="89" spans="1:27" ht="6.75" hidden="1" customHeight="1" x14ac:dyDescent="0.2">
      <c r="A89" s="360"/>
      <c r="B89" s="414"/>
      <c r="C89" s="542"/>
      <c r="D89" s="542"/>
      <c r="E89" s="542"/>
      <c r="F89" s="542"/>
      <c r="G89" s="542"/>
      <c r="H89" s="542"/>
      <c r="I89" s="542"/>
      <c r="J89" s="543"/>
      <c r="K89" s="361"/>
      <c r="L89" s="13"/>
      <c r="M89" s="394"/>
      <c r="N89" s="394"/>
      <c r="O89" s="239"/>
      <c r="P89" s="240"/>
      <c r="Q89" s="240"/>
      <c r="R89" s="241"/>
    </row>
    <row r="90" spans="1:27" x14ac:dyDescent="0.2">
      <c r="A90" s="362"/>
      <c r="B90" s="415"/>
      <c r="C90" s="622"/>
      <c r="D90" s="622"/>
      <c r="E90" s="622"/>
      <c r="F90" s="622"/>
      <c r="G90" s="622"/>
      <c r="H90" s="622"/>
      <c r="I90" s="622"/>
      <c r="J90" s="623"/>
      <c r="K90" s="363"/>
      <c r="L90" s="15"/>
      <c r="M90" s="394"/>
      <c r="N90" s="394"/>
      <c r="O90" s="239"/>
      <c r="P90" s="240"/>
      <c r="Q90" s="240"/>
      <c r="R90" s="241"/>
    </row>
    <row r="91" spans="1:27" ht="52.5" customHeight="1" x14ac:dyDescent="0.2">
      <c r="A91" s="364" t="s">
        <v>30</v>
      </c>
      <c r="B91" s="620" t="s">
        <v>515</v>
      </c>
      <c r="C91" s="620"/>
      <c r="D91" s="620"/>
      <c r="E91" s="620"/>
      <c r="F91" s="620"/>
      <c r="G91" s="620"/>
      <c r="H91" s="620"/>
      <c r="I91" s="620"/>
      <c r="J91" s="621"/>
      <c r="K91" s="365"/>
      <c r="L91" s="11"/>
      <c r="M91" s="394"/>
      <c r="N91" s="394"/>
      <c r="O91" s="239"/>
      <c r="P91" s="240" t="s">
        <v>427</v>
      </c>
      <c r="Q91" s="240" t="s">
        <v>363</v>
      </c>
      <c r="R91" s="241" t="b">
        <v>0</v>
      </c>
      <c r="S91" s="220">
        <f>IF(AND(R91=TRUE,T91=FALSE,U91=FALSE),1,0)</f>
        <v>0</v>
      </c>
      <c r="T91" s="243" t="b">
        <v>0</v>
      </c>
      <c r="Y91" s="245" t="str">
        <f>IF(AND(R91=TRUE,T91=TRUE),TRUE,"")</f>
        <v/>
      </c>
      <c r="Z91" s="243" t="str">
        <f>IF(OR(T91=TRUE,U91=TRUE),CONCATENATE(P91," "),"")</f>
        <v/>
      </c>
      <c r="AA91" s="243" t="str">
        <f>IF(OR(R91=TRUE,T91=TRUE,U91=TRUE),"",CONCATENATE(P91," "))</f>
        <v xml:space="preserve">2.4, </v>
      </c>
    </row>
    <row r="92" spans="1:27" ht="130.5" customHeight="1" x14ac:dyDescent="0.2">
      <c r="A92" s="362"/>
      <c r="B92" s="631"/>
      <c r="C92" s="631"/>
      <c r="D92" s="631"/>
      <c r="E92" s="631"/>
      <c r="F92" s="631"/>
      <c r="G92" s="631"/>
      <c r="H92" s="631"/>
      <c r="I92" s="631"/>
      <c r="J92" s="632"/>
      <c r="K92" s="363" t="str">
        <f>IF(AND(Y91=TRUE),"! Select only one","")</f>
        <v/>
      </c>
      <c r="L92" s="15"/>
      <c r="M92" s="394"/>
      <c r="N92" s="394"/>
      <c r="O92" s="239"/>
      <c r="P92" s="240"/>
      <c r="Q92" s="240"/>
      <c r="R92" s="241"/>
    </row>
    <row r="93" spans="1:27" ht="171" customHeight="1" x14ac:dyDescent="0.2">
      <c r="A93" s="360" t="s">
        <v>150</v>
      </c>
      <c r="B93" s="620" t="s">
        <v>561</v>
      </c>
      <c r="C93" s="620"/>
      <c r="D93" s="620"/>
      <c r="E93" s="620"/>
      <c r="F93" s="620"/>
      <c r="G93" s="620"/>
      <c r="H93" s="620"/>
      <c r="I93" s="620"/>
      <c r="J93" s="620"/>
      <c r="K93" s="22" t="str">
        <f>IF(AND(Y93=TRUE),"! Select only one","")</f>
        <v/>
      </c>
      <c r="L93" s="13"/>
      <c r="M93" s="394"/>
      <c r="N93" s="394"/>
      <c r="O93" s="239"/>
      <c r="P93" s="240" t="s">
        <v>152</v>
      </c>
      <c r="Q93" s="240" t="s">
        <v>364</v>
      </c>
      <c r="R93" s="241" t="b">
        <v>0</v>
      </c>
      <c r="S93" s="220">
        <f>IF(AND(R93=TRUE,T93=FALSE,U93=FALSE),1,0)</f>
        <v>0</v>
      </c>
      <c r="T93" s="243" t="b">
        <v>0</v>
      </c>
      <c r="Y93" s="245" t="str">
        <f>IF(AND(R93=TRUE,T93=TRUE),TRUE,"")</f>
        <v/>
      </c>
      <c r="Z93" s="243" t="str">
        <f>IF(OR(T93=TRUE,U93=TRUE),CONCATENATE(P93," "),"")</f>
        <v/>
      </c>
      <c r="AA93" s="243" t="str">
        <f>IF(OR(R93=TRUE,T93=TRUE,U93=TRUE),"",CONCATENATE(P93," "))</f>
        <v xml:space="preserve">2.5, </v>
      </c>
    </row>
    <row r="94" spans="1:27" ht="63.75" customHeight="1" x14ac:dyDescent="0.2">
      <c r="A94" s="360"/>
      <c r="B94" s="422" t="s">
        <v>38</v>
      </c>
      <c r="C94" s="540" t="s">
        <v>361</v>
      </c>
      <c r="D94" s="540"/>
      <c r="E94" s="540"/>
      <c r="F94" s="540"/>
      <c r="G94" s="540"/>
      <c r="H94" s="540"/>
      <c r="I94" s="540"/>
      <c r="J94" s="541"/>
      <c r="K94" s="22"/>
      <c r="L94" s="13"/>
      <c r="M94" s="394"/>
      <c r="N94" s="394"/>
      <c r="O94" s="239"/>
      <c r="P94" s="240"/>
      <c r="Q94" s="240"/>
      <c r="R94" s="241"/>
      <c r="T94" s="243"/>
      <c r="Y94" s="245"/>
      <c r="Z94" s="243"/>
      <c r="AA94" s="243"/>
    </row>
    <row r="95" spans="1:27" ht="64.5" customHeight="1" x14ac:dyDescent="0.2">
      <c r="A95" s="360"/>
      <c r="B95" s="422" t="s">
        <v>39</v>
      </c>
      <c r="C95" s="540" t="s">
        <v>516</v>
      </c>
      <c r="D95" s="540"/>
      <c r="E95" s="540"/>
      <c r="F95" s="540"/>
      <c r="G95" s="540"/>
      <c r="H95" s="540"/>
      <c r="I95" s="540"/>
      <c r="J95" s="541"/>
      <c r="K95" s="22"/>
      <c r="L95" s="13"/>
      <c r="M95" s="394"/>
      <c r="N95" s="394"/>
      <c r="O95" s="239"/>
      <c r="P95" s="240"/>
      <c r="Q95" s="240"/>
      <c r="R95" s="241"/>
      <c r="T95" s="243"/>
      <c r="Y95" s="245"/>
      <c r="Z95" s="243"/>
      <c r="AA95" s="243"/>
    </row>
    <row r="96" spans="1:27" ht="55.5" customHeight="1" x14ac:dyDescent="0.2">
      <c r="A96" s="360"/>
      <c r="B96" s="422" t="s">
        <v>102</v>
      </c>
      <c r="C96" s="540" t="s">
        <v>517</v>
      </c>
      <c r="D96" s="540"/>
      <c r="E96" s="540"/>
      <c r="F96" s="540"/>
      <c r="G96" s="540"/>
      <c r="H96" s="540"/>
      <c r="I96" s="540"/>
      <c r="J96" s="541"/>
      <c r="K96" s="22"/>
      <c r="L96" s="13"/>
      <c r="M96" s="394"/>
      <c r="N96" s="394"/>
      <c r="O96" s="239"/>
      <c r="P96" s="240"/>
      <c r="Q96" s="240"/>
      <c r="R96" s="241"/>
      <c r="T96" s="243"/>
      <c r="Y96" s="245"/>
      <c r="Z96" s="243"/>
      <c r="AA96" s="243"/>
    </row>
    <row r="97" spans="1:38" ht="84" customHeight="1" x14ac:dyDescent="0.2">
      <c r="A97" s="360"/>
      <c r="B97" s="422" t="s">
        <v>41</v>
      </c>
      <c r="C97" s="540" t="s">
        <v>518</v>
      </c>
      <c r="D97" s="540"/>
      <c r="E97" s="540"/>
      <c r="F97" s="540"/>
      <c r="G97" s="540"/>
      <c r="H97" s="540"/>
      <c r="I97" s="540"/>
      <c r="J97" s="541"/>
      <c r="K97" s="22"/>
      <c r="L97" s="13"/>
      <c r="M97" s="394"/>
      <c r="N97" s="394"/>
      <c r="O97" s="239"/>
      <c r="P97" s="240"/>
      <c r="Q97" s="240"/>
      <c r="R97" s="241"/>
      <c r="T97" s="243"/>
      <c r="Y97" s="245"/>
      <c r="Z97" s="243"/>
      <c r="AA97" s="243"/>
    </row>
    <row r="98" spans="1:38" x14ac:dyDescent="0.2">
      <c r="A98" s="360"/>
      <c r="B98" s="542" t="s">
        <v>362</v>
      </c>
      <c r="C98" s="542"/>
      <c r="D98" s="542"/>
      <c r="E98" s="542"/>
      <c r="F98" s="542"/>
      <c r="G98" s="542"/>
      <c r="H98" s="542"/>
      <c r="I98" s="542"/>
      <c r="J98" s="543"/>
      <c r="K98" s="22"/>
      <c r="L98" s="13"/>
      <c r="M98" s="394"/>
      <c r="N98" s="394"/>
      <c r="O98" s="239"/>
      <c r="P98" s="240"/>
      <c r="Q98" s="240"/>
      <c r="R98" s="241"/>
      <c r="T98" s="243"/>
      <c r="Y98" s="245"/>
      <c r="Z98" s="243"/>
      <c r="AA98" s="243"/>
    </row>
    <row r="99" spans="1:38" ht="65.25" customHeight="1" x14ac:dyDescent="0.2">
      <c r="A99" s="360"/>
      <c r="B99" s="414" t="s">
        <v>91</v>
      </c>
      <c r="C99" s="544" t="s">
        <v>436</v>
      </c>
      <c r="D99" s="544"/>
      <c r="E99" s="544"/>
      <c r="F99" s="544"/>
      <c r="G99" s="544"/>
      <c r="H99" s="544"/>
      <c r="I99" s="544"/>
      <c r="J99" s="545"/>
      <c r="K99" s="22"/>
      <c r="L99" s="13"/>
      <c r="M99" s="394"/>
      <c r="N99" s="394"/>
      <c r="O99" s="239"/>
      <c r="P99" s="240"/>
      <c r="Q99" s="240"/>
      <c r="R99" s="241"/>
      <c r="T99" s="243"/>
      <c r="Y99" s="245"/>
      <c r="Z99" s="243"/>
      <c r="AA99" s="243"/>
    </row>
    <row r="100" spans="1:38" ht="61.5" customHeight="1" x14ac:dyDescent="0.2">
      <c r="A100" s="360"/>
      <c r="B100" s="414" t="s">
        <v>91</v>
      </c>
      <c r="C100" s="544" t="s">
        <v>519</v>
      </c>
      <c r="D100" s="544"/>
      <c r="E100" s="544"/>
      <c r="F100" s="544"/>
      <c r="G100" s="544"/>
      <c r="H100" s="544"/>
      <c r="I100" s="544"/>
      <c r="J100" s="545"/>
      <c r="K100" s="22"/>
      <c r="L100" s="13"/>
      <c r="M100" s="394"/>
      <c r="N100" s="394"/>
      <c r="O100" s="239"/>
      <c r="P100" s="240"/>
      <c r="Q100" s="240"/>
      <c r="R100" s="241"/>
      <c r="T100" s="243"/>
      <c r="Y100" s="245"/>
      <c r="Z100" s="243"/>
      <c r="AA100" s="243"/>
    </row>
    <row r="101" spans="1:38" ht="105" customHeight="1" x14ac:dyDescent="0.2">
      <c r="A101" s="360"/>
      <c r="B101" s="525" t="s">
        <v>563</v>
      </c>
      <c r="C101" s="525"/>
      <c r="D101" s="525"/>
      <c r="E101" s="525"/>
      <c r="F101" s="525"/>
      <c r="G101" s="525"/>
      <c r="H101" s="525"/>
      <c r="I101" s="525"/>
      <c r="J101" s="739"/>
      <c r="K101" s="25"/>
      <c r="L101" s="13"/>
      <c r="M101" s="394"/>
      <c r="N101" s="477"/>
      <c r="O101" s="239"/>
      <c r="P101" s="240"/>
      <c r="Q101" s="240"/>
      <c r="R101" s="241"/>
      <c r="T101" s="243"/>
      <c r="Y101" s="245"/>
      <c r="Z101" s="243"/>
      <c r="AA101" s="243"/>
    </row>
    <row r="102" spans="1:38" ht="21" customHeight="1" x14ac:dyDescent="0.2">
      <c r="A102" s="635" t="s">
        <v>154</v>
      </c>
      <c r="B102" s="526" t="s">
        <v>491</v>
      </c>
      <c r="C102" s="526"/>
      <c r="D102" s="526"/>
      <c r="E102" s="526"/>
      <c r="F102" s="526"/>
      <c r="G102" s="526"/>
      <c r="H102" s="526"/>
      <c r="I102" s="526"/>
      <c r="J102" s="526"/>
      <c r="K102" s="10"/>
      <c r="L102" s="11"/>
      <c r="M102" s="394"/>
      <c r="N102" s="394"/>
      <c r="O102" s="246"/>
      <c r="P102" s="240" t="s">
        <v>156</v>
      </c>
      <c r="Q102" s="240" t="s">
        <v>149</v>
      </c>
      <c r="R102" s="241" t="b">
        <v>0</v>
      </c>
      <c r="S102" s="220">
        <f>IF(AND(R102=TRUE,T102=FALSE,U102=FALSE),1,0)</f>
        <v>0</v>
      </c>
      <c r="T102" s="243" t="b">
        <v>0</v>
      </c>
      <c r="U102" s="270"/>
      <c r="V102" s="243"/>
      <c r="Y102" s="245" t="str">
        <f>IF(AND(R102=TRUE,T102=TRUE),TRUE,"")</f>
        <v/>
      </c>
      <c r="Z102" s="243" t="str">
        <f>IF(OR(T102=TRUE,U102=TRUE),CONCATENATE(P102," "),"")</f>
        <v/>
      </c>
      <c r="AA102" s="243" t="str">
        <f>IF(OR(R102=TRUE,T102=TRUE,U102=TRUE),"",CONCATENATE(P102," "))</f>
        <v xml:space="preserve">2.6, </v>
      </c>
    </row>
    <row r="103" spans="1:38" ht="16.5" customHeight="1" x14ac:dyDescent="0.2">
      <c r="A103" s="636"/>
      <c r="B103" s="520"/>
      <c r="C103" s="520"/>
      <c r="D103" s="520"/>
      <c r="E103" s="520"/>
      <c r="F103" s="520"/>
      <c r="G103" s="520"/>
      <c r="H103" s="520"/>
      <c r="I103" s="520"/>
      <c r="J103" s="520"/>
      <c r="K103" s="12"/>
      <c r="L103" s="13"/>
      <c r="M103" s="394"/>
      <c r="N103" s="394"/>
      <c r="O103" s="246"/>
      <c r="P103" s="247"/>
      <c r="Q103" s="247"/>
      <c r="R103" s="241"/>
      <c r="S103" s="224"/>
      <c r="T103" s="243"/>
      <c r="V103" s="243"/>
    </row>
    <row r="104" spans="1:38" ht="15" customHeight="1" x14ac:dyDescent="0.2">
      <c r="A104" s="637"/>
      <c r="B104" s="528"/>
      <c r="C104" s="528"/>
      <c r="D104" s="528"/>
      <c r="E104" s="528"/>
      <c r="F104" s="528"/>
      <c r="G104" s="528"/>
      <c r="H104" s="528"/>
      <c r="I104" s="528"/>
      <c r="J104" s="528"/>
      <c r="K104" s="25" t="str">
        <f>IF(AND(Y102=TRUE),"! Select only one","")</f>
        <v/>
      </c>
      <c r="L104" s="26"/>
      <c r="M104" s="456"/>
      <c r="N104" s="456"/>
      <c r="O104" s="246"/>
      <c r="P104" s="247"/>
      <c r="Q104" s="247"/>
      <c r="R104" s="241"/>
      <c r="S104" s="224"/>
      <c r="T104" s="243"/>
      <c r="V104" s="243"/>
    </row>
    <row r="105" spans="1:38" ht="16.5" customHeight="1" x14ac:dyDescent="0.25">
      <c r="A105" s="638" t="s">
        <v>169</v>
      </c>
      <c r="B105" s="620" t="s">
        <v>151</v>
      </c>
      <c r="C105" s="620"/>
      <c r="D105" s="620"/>
      <c r="E105" s="620"/>
      <c r="F105" s="620"/>
      <c r="G105" s="620"/>
      <c r="H105" s="620"/>
      <c r="I105" s="620"/>
      <c r="J105" s="620"/>
      <c r="K105" s="10"/>
      <c r="L105" s="11"/>
      <c r="M105" s="394"/>
      <c r="N105" s="394"/>
      <c r="O105" s="239"/>
      <c r="P105" s="240" t="s">
        <v>170</v>
      </c>
      <c r="Q105" s="240" t="s">
        <v>153</v>
      </c>
      <c r="R105" s="241" t="b">
        <v>0</v>
      </c>
      <c r="S105" s="220">
        <f>IF(AND(R105=TRUE,T105=FALSE,U105=FALSE),1,0)</f>
        <v>0</v>
      </c>
      <c r="U105" s="270"/>
      <c r="Y105" s="301"/>
      <c r="Z105" s="243" t="str">
        <f>IF(OR(T105=TRUE,U105=TRUE),CONCATENATE(P105," "),"")</f>
        <v/>
      </c>
      <c r="AA105" s="243" t="str">
        <f>IF(OR(R105=TRUE,T105=TRUE,U105=TRUE),"",CONCATENATE(P105," "))</f>
        <v xml:space="preserve">2.7, </v>
      </c>
    </row>
    <row r="106" spans="1:38" ht="16.5" customHeight="1" x14ac:dyDescent="0.2">
      <c r="A106" s="639"/>
      <c r="B106" s="529"/>
      <c r="C106" s="529"/>
      <c r="D106" s="529"/>
      <c r="E106" s="529"/>
      <c r="F106" s="529"/>
      <c r="G106" s="529"/>
      <c r="H106" s="529"/>
      <c r="I106" s="529"/>
      <c r="J106" s="529"/>
      <c r="K106" s="12"/>
      <c r="L106" s="13"/>
      <c r="M106" s="394"/>
      <c r="N106" s="394"/>
      <c r="O106" s="239"/>
      <c r="P106" s="240"/>
      <c r="Q106" s="240"/>
      <c r="R106" s="241"/>
      <c r="S106" s="224"/>
    </row>
    <row r="107" spans="1:38" ht="16.5" customHeight="1" x14ac:dyDescent="0.2">
      <c r="A107" s="639"/>
      <c r="B107" s="529"/>
      <c r="C107" s="529"/>
      <c r="D107" s="529"/>
      <c r="E107" s="529"/>
      <c r="F107" s="529"/>
      <c r="G107" s="529"/>
      <c r="H107" s="529"/>
      <c r="I107" s="529"/>
      <c r="J107" s="529"/>
      <c r="K107" s="12"/>
      <c r="L107" s="13"/>
      <c r="M107" s="394"/>
      <c r="N107" s="394"/>
      <c r="O107" s="239"/>
      <c r="P107" s="240"/>
      <c r="Q107" s="240"/>
      <c r="R107" s="241"/>
      <c r="S107" s="224"/>
    </row>
    <row r="108" spans="1:38" ht="12.75" customHeight="1" x14ac:dyDescent="0.2">
      <c r="A108" s="639"/>
      <c r="B108" s="529"/>
      <c r="C108" s="529"/>
      <c r="D108" s="529"/>
      <c r="E108" s="529"/>
      <c r="F108" s="529"/>
      <c r="G108" s="529"/>
      <c r="H108" s="529"/>
      <c r="I108" s="529"/>
      <c r="J108" s="529"/>
      <c r="K108" s="12"/>
      <c r="L108" s="13"/>
      <c r="M108" s="394"/>
      <c r="N108" s="394"/>
      <c r="O108" s="239"/>
      <c r="P108" s="240"/>
      <c r="Q108" s="240"/>
      <c r="R108" s="241"/>
      <c r="S108" s="224"/>
    </row>
    <row r="109" spans="1:38" ht="6" customHeight="1" x14ac:dyDescent="0.2">
      <c r="A109" s="640"/>
      <c r="B109" s="631"/>
      <c r="C109" s="631"/>
      <c r="D109" s="631"/>
      <c r="E109" s="631"/>
      <c r="F109" s="631"/>
      <c r="G109" s="631"/>
      <c r="H109" s="631"/>
      <c r="I109" s="631"/>
      <c r="J109" s="631"/>
      <c r="K109" s="14"/>
      <c r="L109" s="15"/>
      <c r="M109" s="394"/>
      <c r="N109" s="394"/>
      <c r="O109" s="239"/>
      <c r="P109" s="240"/>
      <c r="Q109" s="240"/>
      <c r="R109" s="241"/>
      <c r="S109" s="224"/>
    </row>
    <row r="110" spans="1:38" s="146" customFormat="1" ht="16.5" customHeight="1" x14ac:dyDescent="0.2">
      <c r="A110" s="692" t="s">
        <v>176</v>
      </c>
      <c r="B110" s="526" t="s">
        <v>155</v>
      </c>
      <c r="C110" s="526"/>
      <c r="D110" s="526"/>
      <c r="E110" s="526"/>
      <c r="F110" s="526"/>
      <c r="G110" s="526"/>
      <c r="H110" s="526"/>
      <c r="I110" s="526"/>
      <c r="J110" s="526"/>
      <c r="K110" s="10"/>
      <c r="L110" s="11"/>
      <c r="M110" s="394"/>
      <c r="N110" s="394"/>
      <c r="O110" s="248"/>
      <c r="P110" s="240" t="s">
        <v>365</v>
      </c>
      <c r="Q110" s="240" t="s">
        <v>157</v>
      </c>
      <c r="R110" s="249" t="b">
        <v>0</v>
      </c>
      <c r="S110" s="220">
        <f>IF(AND(R110=TRUE,T110=FALSE,U110=FALSE),1,0)</f>
        <v>0</v>
      </c>
      <c r="T110" s="242" t="b">
        <v>0</v>
      </c>
      <c r="U110" s="270"/>
      <c r="V110" s="242"/>
      <c r="W110" s="242"/>
      <c r="X110" s="242"/>
      <c r="Y110" s="245" t="str">
        <f>IF(AND(R110=TRUE,T110=TRUE),TRUE,"")</f>
        <v/>
      </c>
      <c r="Z110" s="243" t="str">
        <f>IF(OR(T110=TRUE,U110=TRUE),CONCATENATE(P110," "),"")</f>
        <v/>
      </c>
      <c r="AA110" s="243" t="str">
        <f>IF(OR(R110=TRUE,T110=TRUE,U110=TRUE),"",CONCATENATE(P110," "))</f>
        <v xml:space="preserve">2.8, </v>
      </c>
      <c r="AB110" s="242"/>
      <c r="AC110" s="242"/>
      <c r="AD110" s="302"/>
      <c r="AE110" s="302"/>
      <c r="AF110" s="302"/>
      <c r="AG110" s="302"/>
      <c r="AH110" s="302"/>
      <c r="AI110" s="302"/>
      <c r="AJ110" s="302"/>
      <c r="AK110" s="302"/>
      <c r="AL110" s="303"/>
    </row>
    <row r="111" spans="1:38" s="146" customFormat="1" ht="16.5" customHeight="1" x14ac:dyDescent="0.2">
      <c r="A111" s="693"/>
      <c r="B111" s="520"/>
      <c r="C111" s="520"/>
      <c r="D111" s="520"/>
      <c r="E111" s="520"/>
      <c r="F111" s="520"/>
      <c r="G111" s="520"/>
      <c r="H111" s="520"/>
      <c r="I111" s="520"/>
      <c r="J111" s="520"/>
      <c r="K111" s="12"/>
      <c r="L111" s="13"/>
      <c r="M111" s="394"/>
      <c r="N111" s="394"/>
      <c r="O111" s="248"/>
      <c r="P111" s="240"/>
      <c r="Q111" s="240"/>
      <c r="R111" s="249"/>
      <c r="S111" s="250"/>
      <c r="T111" s="242"/>
      <c r="U111" s="270"/>
      <c r="V111" s="242"/>
      <c r="W111" s="242"/>
      <c r="X111" s="242"/>
      <c r="Y111" s="242"/>
      <c r="Z111" s="242"/>
      <c r="AA111" s="221"/>
      <c r="AB111" s="242"/>
      <c r="AC111" s="242"/>
      <c r="AD111" s="302"/>
      <c r="AE111" s="302"/>
      <c r="AF111" s="302"/>
      <c r="AG111" s="302"/>
      <c r="AH111" s="302"/>
      <c r="AI111" s="302"/>
      <c r="AJ111" s="302"/>
      <c r="AK111" s="302"/>
      <c r="AL111" s="303"/>
    </row>
    <row r="112" spans="1:38" s="146" customFormat="1" ht="12" customHeight="1" x14ac:dyDescent="0.2">
      <c r="A112" s="693"/>
      <c r="B112" s="520"/>
      <c r="C112" s="520"/>
      <c r="D112" s="520"/>
      <c r="E112" s="520"/>
      <c r="F112" s="520"/>
      <c r="G112" s="520"/>
      <c r="H112" s="520"/>
      <c r="I112" s="520"/>
      <c r="J112" s="520"/>
      <c r="K112" s="64"/>
      <c r="L112" s="13"/>
      <c r="M112" s="394"/>
      <c r="N112" s="394"/>
      <c r="O112" s="248"/>
      <c r="P112" s="240"/>
      <c r="Q112" s="240"/>
      <c r="R112" s="249"/>
      <c r="S112" s="250"/>
      <c r="T112" s="242"/>
      <c r="U112" s="270"/>
      <c r="V112" s="242"/>
      <c r="W112" s="242"/>
      <c r="X112" s="242"/>
      <c r="Y112" s="242"/>
      <c r="Z112" s="242"/>
      <c r="AA112" s="221"/>
      <c r="AB112" s="242"/>
      <c r="AC112" s="242"/>
      <c r="AD112" s="302"/>
      <c r="AE112" s="302"/>
      <c r="AF112" s="302"/>
      <c r="AG112" s="302"/>
      <c r="AH112" s="302"/>
      <c r="AI112" s="302"/>
      <c r="AJ112" s="302"/>
      <c r="AK112" s="302"/>
      <c r="AL112" s="303"/>
    </row>
    <row r="113" spans="1:38" s="146" customFormat="1" ht="3" customHeight="1" x14ac:dyDescent="0.2">
      <c r="A113" s="693"/>
      <c r="B113" s="520"/>
      <c r="C113" s="520"/>
      <c r="D113" s="520"/>
      <c r="E113" s="520"/>
      <c r="F113" s="520"/>
      <c r="G113" s="520"/>
      <c r="H113" s="520"/>
      <c r="I113" s="520"/>
      <c r="J113" s="520"/>
      <c r="K113" s="64" t="str">
        <f>IF(AND(Y111=TRUE),"! Select only one","")</f>
        <v/>
      </c>
      <c r="L113" s="23"/>
      <c r="M113" s="456"/>
      <c r="N113" s="456"/>
      <c r="O113" s="248"/>
      <c r="P113" s="240"/>
      <c r="Q113" s="240"/>
      <c r="R113" s="249"/>
      <c r="S113" s="250"/>
      <c r="T113" s="242"/>
      <c r="U113" s="270"/>
      <c r="V113" s="242"/>
      <c r="W113" s="242"/>
      <c r="X113" s="242"/>
      <c r="Y113" s="242"/>
      <c r="Z113" s="242"/>
      <c r="AA113" s="221"/>
      <c r="AB113" s="242"/>
      <c r="AC113" s="242"/>
      <c r="AD113" s="302"/>
      <c r="AE113" s="302"/>
      <c r="AF113" s="302"/>
      <c r="AG113" s="302"/>
      <c r="AH113" s="302"/>
      <c r="AI113" s="302"/>
      <c r="AJ113" s="302"/>
      <c r="AK113" s="302"/>
      <c r="AL113" s="303"/>
    </row>
    <row r="114" spans="1:38" s="146" customFormat="1" ht="16.5" customHeight="1" x14ac:dyDescent="0.2">
      <c r="A114" s="120"/>
      <c r="B114" s="106" t="s">
        <v>48</v>
      </c>
      <c r="C114" s="520" t="s">
        <v>158</v>
      </c>
      <c r="D114" s="520"/>
      <c r="E114" s="520"/>
      <c r="F114" s="520"/>
      <c r="G114" s="520"/>
      <c r="H114" s="520"/>
      <c r="I114" s="520"/>
      <c r="J114" s="520"/>
      <c r="K114" s="98" t="str">
        <f>IF(AND(Y110=TRUE),"! Select only one","")</f>
        <v/>
      </c>
      <c r="L114" s="13"/>
      <c r="M114" s="394"/>
      <c r="N114" s="394"/>
      <c r="O114" s="248"/>
      <c r="P114" s="240"/>
      <c r="Q114" s="240"/>
      <c r="R114" s="249"/>
      <c r="S114" s="250"/>
      <c r="T114" s="242"/>
      <c r="U114" s="270"/>
      <c r="V114" s="242"/>
      <c r="W114" s="242"/>
      <c r="X114" s="242"/>
      <c r="Y114" s="242"/>
      <c r="Z114" s="242"/>
      <c r="AA114" s="221"/>
      <c r="AB114" s="242"/>
      <c r="AC114" s="242"/>
      <c r="AD114" s="302"/>
      <c r="AE114" s="302"/>
      <c r="AF114" s="302"/>
      <c r="AG114" s="302"/>
      <c r="AH114" s="302"/>
      <c r="AI114" s="302"/>
      <c r="AJ114" s="302"/>
      <c r="AK114" s="302"/>
      <c r="AL114" s="303"/>
    </row>
    <row r="115" spans="1:38" s="146" customFormat="1" ht="16.5" customHeight="1" x14ac:dyDescent="0.2">
      <c r="A115" s="120"/>
      <c r="B115" s="106"/>
      <c r="C115" s="520"/>
      <c r="D115" s="520"/>
      <c r="E115" s="520"/>
      <c r="F115" s="520"/>
      <c r="G115" s="520"/>
      <c r="H115" s="520"/>
      <c r="I115" s="520"/>
      <c r="J115" s="520"/>
      <c r="K115" s="12"/>
      <c r="L115" s="13"/>
      <c r="M115" s="394"/>
      <c r="N115" s="394"/>
      <c r="O115" s="248"/>
      <c r="P115" s="240"/>
      <c r="Q115" s="240"/>
      <c r="R115" s="249"/>
      <c r="S115" s="250"/>
      <c r="T115" s="242"/>
      <c r="U115" s="270"/>
      <c r="V115" s="242"/>
      <c r="W115" s="242"/>
      <c r="X115" s="242"/>
      <c r="Y115" s="242"/>
      <c r="Z115" s="242"/>
      <c r="AA115" s="221"/>
      <c r="AB115" s="242"/>
      <c r="AC115" s="242"/>
      <c r="AD115" s="302"/>
      <c r="AE115" s="302"/>
      <c r="AF115" s="302"/>
      <c r="AG115" s="302"/>
      <c r="AH115" s="302"/>
      <c r="AI115" s="302"/>
      <c r="AJ115" s="302"/>
      <c r="AK115" s="302"/>
      <c r="AL115" s="303"/>
    </row>
    <row r="116" spans="1:38" s="146" customFormat="1" ht="16.5" customHeight="1" x14ac:dyDescent="0.2">
      <c r="A116" s="120"/>
      <c r="B116" s="106" t="s">
        <v>28</v>
      </c>
      <c r="C116" s="694" t="s">
        <v>159</v>
      </c>
      <c r="D116" s="694"/>
      <c r="E116" s="694"/>
      <c r="F116" s="694"/>
      <c r="G116" s="694"/>
      <c r="H116" s="694"/>
      <c r="I116" s="694"/>
      <c r="J116" s="694"/>
      <c r="K116" s="12"/>
      <c r="L116" s="13"/>
      <c r="M116" s="394"/>
      <c r="N116" s="394"/>
      <c r="O116" s="248"/>
      <c r="P116" s="240"/>
      <c r="Q116" s="240"/>
      <c r="R116" s="249"/>
      <c r="S116" s="250"/>
      <c r="T116" s="242"/>
      <c r="U116" s="270"/>
      <c r="V116" s="242"/>
      <c r="W116" s="242"/>
      <c r="X116" s="242"/>
      <c r="Y116" s="242"/>
      <c r="Z116" s="242"/>
      <c r="AA116" s="221"/>
      <c r="AB116" s="242"/>
      <c r="AC116" s="242"/>
      <c r="AD116" s="302"/>
      <c r="AE116" s="302"/>
      <c r="AF116" s="302"/>
      <c r="AG116" s="302"/>
      <c r="AH116" s="302"/>
      <c r="AI116" s="302"/>
      <c r="AJ116" s="302"/>
      <c r="AK116" s="302"/>
      <c r="AL116" s="303"/>
    </row>
    <row r="117" spans="1:38" s="146" customFormat="1" ht="16.5" customHeight="1" x14ac:dyDescent="0.2">
      <c r="A117" s="120"/>
      <c r="B117" s="106" t="s">
        <v>29</v>
      </c>
      <c r="C117" s="694" t="s">
        <v>160</v>
      </c>
      <c r="D117" s="694"/>
      <c r="E117" s="694"/>
      <c r="F117" s="694"/>
      <c r="G117" s="694"/>
      <c r="H117" s="694"/>
      <c r="I117" s="694"/>
      <c r="J117" s="694"/>
      <c r="K117" s="12"/>
      <c r="L117" s="13"/>
      <c r="M117" s="394"/>
      <c r="N117" s="394"/>
      <c r="O117" s="248"/>
      <c r="P117" s="240"/>
      <c r="Q117" s="240"/>
      <c r="R117" s="249"/>
      <c r="S117" s="250"/>
      <c r="T117" s="242"/>
      <c r="U117" s="270"/>
      <c r="V117" s="242"/>
      <c r="W117" s="242"/>
      <c r="X117" s="242"/>
      <c r="Y117" s="242"/>
      <c r="Z117" s="242"/>
      <c r="AA117" s="221"/>
      <c r="AB117" s="242"/>
      <c r="AC117" s="242"/>
      <c r="AD117" s="302"/>
      <c r="AE117" s="302"/>
      <c r="AF117" s="302"/>
      <c r="AG117" s="302"/>
      <c r="AH117" s="302"/>
      <c r="AI117" s="302"/>
      <c r="AJ117" s="302"/>
      <c r="AK117" s="302"/>
      <c r="AL117" s="303"/>
    </row>
    <row r="118" spans="1:38" s="146" customFormat="1" ht="16.5" customHeight="1" x14ac:dyDescent="0.2">
      <c r="A118" s="120"/>
      <c r="B118" s="106" t="s">
        <v>161</v>
      </c>
      <c r="C118" s="694" t="s">
        <v>162</v>
      </c>
      <c r="D118" s="694"/>
      <c r="E118" s="694"/>
      <c r="F118" s="694"/>
      <c r="G118" s="694"/>
      <c r="H118" s="694"/>
      <c r="I118" s="694"/>
      <c r="J118" s="694"/>
      <c r="K118" s="12"/>
      <c r="L118" s="13"/>
      <c r="M118" s="394"/>
      <c r="N118" s="394"/>
      <c r="O118" s="248"/>
      <c r="P118" s="240"/>
      <c r="Q118" s="240"/>
      <c r="R118" s="249"/>
      <c r="S118" s="250"/>
      <c r="T118" s="242"/>
      <c r="U118" s="270"/>
      <c r="V118" s="242"/>
      <c r="W118" s="242"/>
      <c r="X118" s="242"/>
      <c r="Y118" s="242"/>
      <c r="Z118" s="242"/>
      <c r="AA118" s="221"/>
      <c r="AB118" s="242"/>
      <c r="AC118" s="242"/>
      <c r="AD118" s="302"/>
      <c r="AE118" s="302"/>
      <c r="AF118" s="302"/>
      <c r="AG118" s="302"/>
      <c r="AH118" s="302"/>
      <c r="AI118" s="302"/>
      <c r="AJ118" s="302"/>
      <c r="AK118" s="302"/>
      <c r="AL118" s="303"/>
    </row>
    <row r="119" spans="1:38" s="146" customFormat="1" ht="16.5" customHeight="1" x14ac:dyDescent="0.2">
      <c r="A119" s="120"/>
      <c r="B119" s="106" t="s">
        <v>163</v>
      </c>
      <c r="C119" s="694" t="s">
        <v>164</v>
      </c>
      <c r="D119" s="694"/>
      <c r="E119" s="694"/>
      <c r="F119" s="694"/>
      <c r="G119" s="694"/>
      <c r="H119" s="694"/>
      <c r="I119" s="694"/>
      <c r="J119" s="694"/>
      <c r="K119" s="12"/>
      <c r="L119" s="13"/>
      <c r="M119" s="394"/>
      <c r="N119" s="394"/>
      <c r="O119" s="248"/>
      <c r="P119" s="240"/>
      <c r="Q119" s="240"/>
      <c r="R119" s="249"/>
      <c r="S119" s="250"/>
      <c r="T119" s="242"/>
      <c r="U119" s="270"/>
      <c r="V119" s="242"/>
      <c r="W119" s="242"/>
      <c r="X119" s="242"/>
      <c r="Y119" s="242"/>
      <c r="Z119" s="242"/>
      <c r="AA119" s="221"/>
      <c r="AB119" s="242"/>
      <c r="AC119" s="242"/>
      <c r="AD119" s="302"/>
      <c r="AE119" s="302"/>
      <c r="AF119" s="302"/>
      <c r="AG119" s="302"/>
      <c r="AH119" s="302"/>
      <c r="AI119" s="302"/>
      <c r="AJ119" s="302"/>
      <c r="AK119" s="302"/>
      <c r="AL119" s="303"/>
    </row>
    <row r="120" spans="1:38" s="146" customFormat="1" ht="16.5" customHeight="1" x14ac:dyDescent="0.2">
      <c r="A120" s="120"/>
      <c r="B120" s="106" t="s">
        <v>165</v>
      </c>
      <c r="C120" s="691" t="s">
        <v>166</v>
      </c>
      <c r="D120" s="691"/>
      <c r="E120" s="691"/>
      <c r="F120" s="691"/>
      <c r="G120" s="691"/>
      <c r="H120" s="691"/>
      <c r="I120" s="691"/>
      <c r="J120" s="695"/>
      <c r="K120" s="12"/>
      <c r="L120" s="13"/>
      <c r="M120" s="394"/>
      <c r="N120" s="394"/>
      <c r="O120" s="248"/>
      <c r="P120" s="240"/>
      <c r="Q120" s="240"/>
      <c r="R120" s="249"/>
      <c r="S120" s="250"/>
      <c r="T120" s="242"/>
      <c r="U120" s="270"/>
      <c r="V120" s="242"/>
      <c r="W120" s="242"/>
      <c r="X120" s="242"/>
      <c r="Y120" s="242"/>
      <c r="Z120" s="242"/>
      <c r="AA120" s="221"/>
      <c r="AB120" s="242"/>
      <c r="AC120" s="242"/>
      <c r="AD120" s="302"/>
      <c r="AE120" s="302"/>
      <c r="AF120" s="302"/>
      <c r="AG120" s="302"/>
      <c r="AH120" s="302"/>
      <c r="AI120" s="302"/>
      <c r="AJ120" s="302"/>
      <c r="AK120" s="302"/>
      <c r="AL120" s="303"/>
    </row>
    <row r="121" spans="1:38" s="146" customFormat="1" ht="16.5" customHeight="1" x14ac:dyDescent="0.2">
      <c r="A121" s="120"/>
      <c r="B121" s="106" t="s">
        <v>167</v>
      </c>
      <c r="C121" s="520" t="s">
        <v>168</v>
      </c>
      <c r="D121" s="520"/>
      <c r="E121" s="520"/>
      <c r="F121" s="520"/>
      <c r="G121" s="520"/>
      <c r="H121" s="520"/>
      <c r="I121" s="520"/>
      <c r="J121" s="520"/>
      <c r="K121" s="12"/>
      <c r="L121" s="13"/>
      <c r="M121" s="394"/>
      <c r="N121" s="394"/>
      <c r="O121" s="248"/>
      <c r="P121" s="240"/>
      <c r="Q121" s="240"/>
      <c r="R121" s="249"/>
      <c r="S121" s="250"/>
      <c r="T121" s="242"/>
      <c r="U121" s="270"/>
      <c r="V121" s="242"/>
      <c r="W121" s="242"/>
      <c r="X121" s="242"/>
      <c r="Y121" s="242"/>
      <c r="Z121" s="242"/>
      <c r="AA121" s="221"/>
      <c r="AB121" s="242"/>
      <c r="AC121" s="242"/>
      <c r="AD121" s="302"/>
      <c r="AE121" s="302"/>
      <c r="AF121" s="302"/>
      <c r="AG121" s="302"/>
      <c r="AH121" s="302"/>
      <c r="AI121" s="302"/>
      <c r="AJ121" s="302"/>
      <c r="AK121" s="302"/>
      <c r="AL121" s="303"/>
    </row>
    <row r="122" spans="1:38" s="146" customFormat="1" ht="16.5" customHeight="1" x14ac:dyDescent="0.2">
      <c r="A122" s="45"/>
      <c r="B122" s="46"/>
      <c r="C122" s="528"/>
      <c r="D122" s="528"/>
      <c r="E122" s="528"/>
      <c r="F122" s="528"/>
      <c r="G122" s="528"/>
      <c r="H122" s="528"/>
      <c r="I122" s="528"/>
      <c r="J122" s="528"/>
      <c r="K122" s="14"/>
      <c r="L122" s="15"/>
      <c r="M122" s="394"/>
      <c r="N122" s="394"/>
      <c r="O122" s="248"/>
      <c r="P122" s="240"/>
      <c r="Q122" s="240"/>
      <c r="R122" s="249"/>
      <c r="S122" s="250"/>
      <c r="T122" s="242"/>
      <c r="U122" s="270"/>
      <c r="V122" s="242"/>
      <c r="W122" s="242"/>
      <c r="X122" s="242"/>
      <c r="Y122" s="242"/>
      <c r="Z122" s="242"/>
      <c r="AA122" s="221"/>
      <c r="AB122" s="242"/>
      <c r="AC122" s="242"/>
      <c r="AD122" s="302"/>
      <c r="AE122" s="302"/>
      <c r="AF122" s="302"/>
      <c r="AG122" s="302"/>
      <c r="AH122" s="302"/>
      <c r="AI122" s="302"/>
      <c r="AJ122" s="302"/>
      <c r="AK122" s="302"/>
      <c r="AL122" s="303"/>
    </row>
    <row r="123" spans="1:38" s="147" customFormat="1" ht="35.25" customHeight="1" x14ac:dyDescent="0.2">
      <c r="A123" s="692" t="s">
        <v>366</v>
      </c>
      <c r="B123" s="526" t="s">
        <v>27</v>
      </c>
      <c r="C123" s="526"/>
      <c r="D123" s="526"/>
      <c r="E123" s="526"/>
      <c r="F123" s="526"/>
      <c r="G123" s="526"/>
      <c r="H123" s="526"/>
      <c r="I123" s="526"/>
      <c r="J123" s="527"/>
      <c r="K123" s="10"/>
      <c r="L123" s="11"/>
      <c r="M123" s="394"/>
      <c r="N123" s="463"/>
      <c r="O123" s="251"/>
      <c r="P123" s="240" t="s">
        <v>367</v>
      </c>
      <c r="Q123" s="240" t="s">
        <v>171</v>
      </c>
      <c r="R123" s="252" t="b">
        <v>0</v>
      </c>
      <c r="S123" s="220">
        <f>IF(AND(R123=TRUE,T123=FALSE,U123=FALSE),1,0)</f>
        <v>0</v>
      </c>
      <c r="T123" s="252" t="b">
        <v>0</v>
      </c>
      <c r="U123" s="270"/>
      <c r="V123" s="252"/>
      <c r="W123" s="252"/>
      <c r="X123" s="252"/>
      <c r="Y123" s="245" t="str">
        <f>IF(AND(R123=TRUE,T123=TRUE),TRUE,"")</f>
        <v/>
      </c>
      <c r="Z123" s="243" t="str">
        <f>IF(OR(T123=TRUE,U123=TRUE),CONCATENATE(P123," "),"")</f>
        <v/>
      </c>
      <c r="AA123" s="243" t="str">
        <f>IF(OR(R123=TRUE,T123=TRUE,U123=TRUE),"",CONCATENATE(P123," "))</f>
        <v xml:space="preserve">2.9, </v>
      </c>
      <c r="AB123" s="252"/>
      <c r="AC123" s="252"/>
      <c r="AD123" s="251"/>
      <c r="AE123" s="251"/>
      <c r="AF123" s="251"/>
      <c r="AG123" s="431"/>
      <c r="AH123" s="251"/>
      <c r="AI123" s="251"/>
      <c r="AJ123" s="251"/>
      <c r="AK123" s="251"/>
      <c r="AL123" s="40"/>
    </row>
    <row r="124" spans="1:38" s="147" customFormat="1" ht="5.25" customHeight="1" x14ac:dyDescent="0.2">
      <c r="A124" s="693"/>
      <c r="B124" s="518"/>
      <c r="C124" s="518"/>
      <c r="D124" s="518"/>
      <c r="E124" s="518"/>
      <c r="F124" s="518"/>
      <c r="G124" s="518"/>
      <c r="H124" s="518"/>
      <c r="I124" s="518"/>
      <c r="J124" s="519"/>
      <c r="K124" s="12"/>
      <c r="L124" s="13"/>
      <c r="M124" s="394"/>
      <c r="N124" s="740"/>
      <c r="O124" s="251"/>
      <c r="P124" s="240"/>
      <c r="Q124" s="240"/>
      <c r="R124" s="252"/>
      <c r="S124" s="250"/>
      <c r="T124" s="252"/>
      <c r="U124" s="270"/>
      <c r="V124" s="252"/>
      <c r="W124" s="252"/>
      <c r="X124" s="252"/>
      <c r="Y124" s="252"/>
      <c r="Z124" s="252"/>
      <c r="AA124" s="221"/>
      <c r="AB124" s="252"/>
      <c r="AC124" s="252"/>
      <c r="AD124" s="251"/>
      <c r="AE124" s="251"/>
      <c r="AF124" s="251"/>
      <c r="AG124" s="251"/>
      <c r="AH124" s="251"/>
      <c r="AI124" s="251"/>
      <c r="AJ124" s="251"/>
      <c r="AK124" s="251"/>
      <c r="AL124" s="40"/>
    </row>
    <row r="125" spans="1:38" s="147" customFormat="1" ht="6" customHeight="1" x14ac:dyDescent="0.2">
      <c r="A125" s="693"/>
      <c r="B125" s="518"/>
      <c r="C125" s="518"/>
      <c r="D125" s="518"/>
      <c r="E125" s="518"/>
      <c r="F125" s="518"/>
      <c r="G125" s="518"/>
      <c r="H125" s="518"/>
      <c r="I125" s="518"/>
      <c r="J125" s="519"/>
      <c r="K125" s="22"/>
      <c r="L125" s="13"/>
      <c r="M125" s="394"/>
      <c r="N125" s="740"/>
      <c r="O125" s="251"/>
      <c r="P125" s="240"/>
      <c r="Q125" s="240"/>
      <c r="R125" s="252"/>
      <c r="S125" s="250"/>
      <c r="T125" s="252"/>
      <c r="U125" s="270"/>
      <c r="V125" s="252"/>
      <c r="W125" s="252"/>
      <c r="X125" s="252"/>
      <c r="Y125" s="252"/>
      <c r="Z125" s="252"/>
      <c r="AA125" s="221"/>
      <c r="AB125" s="252"/>
      <c r="AC125" s="252"/>
      <c r="AD125" s="251"/>
      <c r="AE125" s="251"/>
      <c r="AF125" s="251"/>
      <c r="AG125" s="743" t="s">
        <v>558</v>
      </c>
      <c r="AH125" s="743"/>
      <c r="AI125" s="743"/>
      <c r="AJ125" s="743"/>
      <c r="AK125" s="743"/>
      <c r="AL125" s="743"/>
    </row>
    <row r="126" spans="1:38" s="147" customFormat="1" ht="4.5" customHeight="1" x14ac:dyDescent="0.2">
      <c r="A126" s="491"/>
      <c r="B126" s="518"/>
      <c r="C126" s="518"/>
      <c r="D126" s="518"/>
      <c r="E126" s="518"/>
      <c r="F126" s="518"/>
      <c r="G126" s="518"/>
      <c r="H126" s="518"/>
      <c r="I126" s="518"/>
      <c r="J126" s="519"/>
      <c r="K126" s="22" t="str">
        <f>IF(AND(Y123=TRUE),"! Select only one","")</f>
        <v/>
      </c>
      <c r="L126" s="13"/>
      <c r="M126" s="394"/>
      <c r="N126" s="740"/>
      <c r="O126" s="251"/>
      <c r="P126" s="240"/>
      <c r="Q126" s="240"/>
      <c r="R126" s="252"/>
      <c r="S126" s="250"/>
      <c r="T126" s="252"/>
      <c r="U126" s="270"/>
      <c r="V126" s="252"/>
      <c r="W126" s="252"/>
      <c r="X126" s="252"/>
      <c r="Y126" s="252"/>
      <c r="Z126" s="252"/>
      <c r="AA126" s="221"/>
      <c r="AB126" s="252"/>
      <c r="AC126" s="252"/>
      <c r="AD126" s="251"/>
      <c r="AE126" s="251"/>
      <c r="AF126" s="251"/>
      <c r="AG126" s="743"/>
      <c r="AH126" s="743"/>
      <c r="AI126" s="743"/>
      <c r="AJ126" s="743"/>
      <c r="AK126" s="743"/>
      <c r="AL126" s="743"/>
    </row>
    <row r="127" spans="1:38" s="146" customFormat="1" ht="16.5" customHeight="1" x14ac:dyDescent="0.2">
      <c r="A127" s="491"/>
      <c r="B127" s="486" t="s">
        <v>48</v>
      </c>
      <c r="C127" s="689" t="s">
        <v>172</v>
      </c>
      <c r="D127" s="689"/>
      <c r="E127" s="689"/>
      <c r="F127" s="689"/>
      <c r="G127" s="689"/>
      <c r="H127" s="689"/>
      <c r="I127" s="689"/>
      <c r="J127" s="690"/>
      <c r="K127" s="22"/>
      <c r="L127" s="13"/>
      <c r="M127" s="394"/>
      <c r="N127" s="740"/>
      <c r="O127" s="248"/>
      <c r="P127" s="240"/>
      <c r="Q127" s="240"/>
      <c r="R127" s="249"/>
      <c r="S127" s="250"/>
      <c r="T127" s="242"/>
      <c r="U127" s="270"/>
      <c r="V127" s="242"/>
      <c r="W127" s="242"/>
      <c r="X127" s="242"/>
      <c r="Y127" s="242"/>
      <c r="Z127" s="242"/>
      <c r="AA127" s="221"/>
      <c r="AB127" s="242"/>
      <c r="AC127" s="242"/>
      <c r="AD127" s="302"/>
      <c r="AE127" s="302"/>
      <c r="AF127" s="302"/>
      <c r="AG127" s="743"/>
      <c r="AH127" s="743"/>
      <c r="AI127" s="743"/>
      <c r="AJ127" s="743"/>
      <c r="AK127" s="743"/>
      <c r="AL127" s="743"/>
    </row>
    <row r="128" spans="1:38" s="146" customFormat="1" ht="16.5" customHeight="1" x14ac:dyDescent="0.2">
      <c r="A128" s="491"/>
      <c r="B128" s="486" t="s">
        <v>28</v>
      </c>
      <c r="C128" s="689" t="s">
        <v>173</v>
      </c>
      <c r="D128" s="689"/>
      <c r="E128" s="689"/>
      <c r="F128" s="689"/>
      <c r="G128" s="689"/>
      <c r="H128" s="689"/>
      <c r="I128" s="689"/>
      <c r="J128" s="690"/>
      <c r="K128" s="12"/>
      <c r="L128" s="13"/>
      <c r="M128" s="394"/>
      <c r="N128" s="740"/>
      <c r="O128" s="248"/>
      <c r="P128" s="240"/>
      <c r="Q128" s="240"/>
      <c r="R128" s="249"/>
      <c r="S128" s="250"/>
      <c r="T128" s="242"/>
      <c r="U128" s="270"/>
      <c r="V128" s="242"/>
      <c r="W128" s="242"/>
      <c r="X128" s="242"/>
      <c r="Y128" s="242"/>
      <c r="Z128" s="242"/>
      <c r="AA128" s="221"/>
      <c r="AB128" s="242"/>
      <c r="AC128" s="242"/>
      <c r="AD128" s="302"/>
      <c r="AE128" s="302"/>
      <c r="AF128" s="302"/>
      <c r="AG128" s="743"/>
      <c r="AH128" s="743"/>
      <c r="AI128" s="743"/>
      <c r="AJ128" s="743"/>
      <c r="AK128" s="743"/>
      <c r="AL128" s="743"/>
    </row>
    <row r="129" spans="1:38" s="146" customFormat="1" ht="16.5" customHeight="1" x14ac:dyDescent="0.2">
      <c r="A129" s="491"/>
      <c r="B129" s="486" t="s">
        <v>29</v>
      </c>
      <c r="C129" s="689" t="s">
        <v>174</v>
      </c>
      <c r="D129" s="689"/>
      <c r="E129" s="689"/>
      <c r="F129" s="689"/>
      <c r="G129" s="689"/>
      <c r="H129" s="689"/>
      <c r="I129" s="689"/>
      <c r="J129" s="690"/>
      <c r="K129" s="12"/>
      <c r="L129" s="13"/>
      <c r="M129" s="394"/>
      <c r="N129" s="740"/>
      <c r="O129" s="248"/>
      <c r="P129" s="240"/>
      <c r="Q129" s="240"/>
      <c r="R129" s="249"/>
      <c r="S129" s="250"/>
      <c r="T129" s="242"/>
      <c r="U129" s="270"/>
      <c r="V129" s="242"/>
      <c r="W129" s="242"/>
      <c r="X129" s="242"/>
      <c r="Y129" s="242"/>
      <c r="Z129" s="242"/>
      <c r="AA129" s="221"/>
      <c r="AB129" s="242"/>
      <c r="AC129" s="242"/>
      <c r="AD129" s="302"/>
      <c r="AE129" s="302"/>
      <c r="AF129" s="302"/>
      <c r="AG129" s="743"/>
      <c r="AH129" s="743"/>
      <c r="AI129" s="743"/>
      <c r="AJ129" s="743"/>
      <c r="AK129" s="743"/>
      <c r="AL129" s="743"/>
    </row>
    <row r="130" spans="1:38" s="146" customFormat="1" ht="15.75" customHeight="1" x14ac:dyDescent="0.2">
      <c r="A130" s="491"/>
      <c r="B130" s="486" t="s">
        <v>161</v>
      </c>
      <c r="C130" s="518" t="s">
        <v>175</v>
      </c>
      <c r="D130" s="518"/>
      <c r="E130" s="518"/>
      <c r="F130" s="518"/>
      <c r="G130" s="518"/>
      <c r="H130" s="518"/>
      <c r="I130" s="518"/>
      <c r="J130" s="519"/>
      <c r="K130" s="12"/>
      <c r="L130" s="13"/>
      <c r="M130" s="394"/>
      <c r="N130" s="740"/>
      <c r="O130" s="248"/>
      <c r="P130" s="240"/>
      <c r="Q130" s="240"/>
      <c r="R130" s="249"/>
      <c r="S130" s="250"/>
      <c r="T130" s="242"/>
      <c r="U130" s="270"/>
      <c r="V130" s="242"/>
      <c r="W130" s="242"/>
      <c r="X130" s="242"/>
      <c r="Y130" s="242"/>
      <c r="Z130" s="242"/>
      <c r="AA130" s="221"/>
      <c r="AB130" s="242"/>
      <c r="AC130" s="242"/>
      <c r="AD130" s="302"/>
      <c r="AE130" s="302"/>
      <c r="AF130" s="302"/>
      <c r="AG130" s="743"/>
      <c r="AH130" s="743"/>
      <c r="AI130" s="743"/>
      <c r="AJ130" s="743"/>
      <c r="AK130" s="743"/>
      <c r="AL130" s="743"/>
    </row>
    <row r="131" spans="1:38" s="146" customFormat="1" ht="7.5" hidden="1" customHeight="1" x14ac:dyDescent="0.2">
      <c r="A131" s="491"/>
      <c r="B131" s="486"/>
      <c r="C131" s="518"/>
      <c r="D131" s="518"/>
      <c r="E131" s="518"/>
      <c r="F131" s="518"/>
      <c r="G131" s="518"/>
      <c r="H131" s="518"/>
      <c r="I131" s="518"/>
      <c r="J131" s="519"/>
      <c r="K131" s="12"/>
      <c r="L131" s="13"/>
      <c r="M131" s="394"/>
      <c r="N131" s="740"/>
      <c r="O131" s="248"/>
      <c r="P131" s="240"/>
      <c r="Q131" s="240"/>
      <c r="R131" s="249"/>
      <c r="S131" s="250"/>
      <c r="T131" s="242"/>
      <c r="U131" s="270"/>
      <c r="V131" s="242"/>
      <c r="W131" s="242"/>
      <c r="X131" s="242"/>
      <c r="Y131" s="242"/>
      <c r="Z131" s="242"/>
      <c r="AA131" s="221"/>
      <c r="AB131" s="242"/>
      <c r="AC131" s="242"/>
      <c r="AD131" s="302"/>
      <c r="AE131" s="302"/>
      <c r="AF131" s="302"/>
      <c r="AG131" s="743"/>
      <c r="AH131" s="743"/>
      <c r="AI131" s="743"/>
      <c r="AJ131" s="743"/>
      <c r="AK131" s="743"/>
      <c r="AL131" s="743"/>
    </row>
    <row r="132" spans="1:38" s="146" customFormat="1" ht="16.5" customHeight="1" x14ac:dyDescent="0.2">
      <c r="A132" s="491"/>
      <c r="B132" s="486" t="s">
        <v>163</v>
      </c>
      <c r="C132" s="518" t="s">
        <v>438</v>
      </c>
      <c r="D132" s="518"/>
      <c r="E132" s="518"/>
      <c r="F132" s="518"/>
      <c r="G132" s="518"/>
      <c r="H132" s="518"/>
      <c r="I132" s="518"/>
      <c r="J132" s="519"/>
      <c r="K132" s="12"/>
      <c r="L132" s="13"/>
      <c r="M132" s="394"/>
      <c r="N132" s="740"/>
      <c r="O132" s="248"/>
      <c r="P132" s="240"/>
      <c r="Q132" s="240"/>
      <c r="R132" s="249"/>
      <c r="S132" s="250"/>
      <c r="T132" s="242"/>
      <c r="U132" s="270"/>
      <c r="V132" s="242"/>
      <c r="W132" s="242"/>
      <c r="X132" s="242"/>
      <c r="Y132" s="242"/>
      <c r="Z132" s="242"/>
      <c r="AA132" s="221"/>
      <c r="AB132" s="242"/>
      <c r="AC132" s="242"/>
      <c r="AD132" s="302"/>
      <c r="AE132" s="302"/>
      <c r="AF132" s="302"/>
      <c r="AG132" s="743"/>
      <c r="AH132" s="743"/>
      <c r="AI132" s="743"/>
      <c r="AJ132" s="743"/>
      <c r="AK132" s="743"/>
      <c r="AL132" s="743"/>
    </row>
    <row r="133" spans="1:38" s="146" customFormat="1" ht="16.5" customHeight="1" x14ac:dyDescent="0.2">
      <c r="A133" s="491"/>
      <c r="B133" s="486" t="s">
        <v>165</v>
      </c>
      <c r="C133" s="518" t="s">
        <v>439</v>
      </c>
      <c r="D133" s="518"/>
      <c r="E133" s="518"/>
      <c r="F133" s="518"/>
      <c r="G133" s="518"/>
      <c r="H133" s="518"/>
      <c r="I133" s="518"/>
      <c r="J133" s="519"/>
      <c r="K133" s="12"/>
      <c r="L133" s="13"/>
      <c r="M133" s="394"/>
      <c r="N133" s="740"/>
      <c r="O133" s="248"/>
      <c r="P133" s="240"/>
      <c r="Q133" s="240"/>
      <c r="R133" s="249"/>
      <c r="S133" s="250"/>
      <c r="T133" s="242"/>
      <c r="U133" s="270"/>
      <c r="V133" s="242"/>
      <c r="W133" s="242"/>
      <c r="X133" s="242"/>
      <c r="Y133" s="242"/>
      <c r="Z133" s="242"/>
      <c r="AA133" s="221"/>
      <c r="AB133" s="242"/>
      <c r="AC133" s="242"/>
      <c r="AD133" s="302"/>
      <c r="AE133" s="302"/>
      <c r="AF133" s="302"/>
      <c r="AG133" s="743"/>
      <c r="AH133" s="743"/>
      <c r="AI133" s="743"/>
      <c r="AJ133" s="743"/>
      <c r="AK133" s="743"/>
      <c r="AL133" s="743"/>
    </row>
    <row r="134" spans="1:38" s="146" customFormat="1" ht="15.75" customHeight="1" x14ac:dyDescent="0.2">
      <c r="A134" s="491"/>
      <c r="B134" s="486"/>
      <c r="C134" s="518"/>
      <c r="D134" s="518"/>
      <c r="E134" s="518"/>
      <c r="F134" s="518"/>
      <c r="G134" s="518"/>
      <c r="H134" s="518"/>
      <c r="I134" s="518"/>
      <c r="J134" s="519"/>
      <c r="K134" s="12"/>
      <c r="L134" s="13"/>
      <c r="M134" s="394"/>
      <c r="N134" s="740"/>
      <c r="O134" s="248"/>
      <c r="P134" s="240"/>
      <c r="Q134" s="240"/>
      <c r="R134" s="249"/>
      <c r="S134" s="250"/>
      <c r="T134" s="242"/>
      <c r="U134" s="270"/>
      <c r="V134" s="242"/>
      <c r="W134" s="242"/>
      <c r="X134" s="242"/>
      <c r="Y134" s="242"/>
      <c r="Z134" s="242"/>
      <c r="AA134" s="221"/>
      <c r="AB134" s="242"/>
      <c r="AC134" s="242"/>
      <c r="AD134" s="302"/>
      <c r="AE134" s="302"/>
      <c r="AF134" s="302"/>
      <c r="AG134" s="743"/>
      <c r="AH134" s="743"/>
      <c r="AI134" s="743"/>
      <c r="AJ134" s="743"/>
      <c r="AK134" s="743"/>
      <c r="AL134" s="743"/>
    </row>
    <row r="135" spans="1:38" s="146" customFormat="1" hidden="1" x14ac:dyDescent="0.2">
      <c r="A135" s="491"/>
      <c r="B135" s="486"/>
      <c r="C135" s="518"/>
      <c r="D135" s="518"/>
      <c r="E135" s="518"/>
      <c r="F135" s="518"/>
      <c r="G135" s="518"/>
      <c r="H135" s="518"/>
      <c r="I135" s="518"/>
      <c r="J135" s="519"/>
      <c r="K135" s="12"/>
      <c r="L135" s="13"/>
      <c r="M135" s="394"/>
      <c r="N135" s="394"/>
      <c r="O135" s="248"/>
      <c r="P135" s="240"/>
      <c r="Q135" s="240"/>
      <c r="R135" s="249"/>
      <c r="S135" s="250"/>
      <c r="T135" s="242"/>
      <c r="U135" s="270"/>
      <c r="V135" s="242"/>
      <c r="W135" s="242"/>
      <c r="X135" s="242"/>
      <c r="Y135" s="242"/>
      <c r="Z135" s="242"/>
      <c r="AA135" s="221"/>
      <c r="AB135" s="242"/>
      <c r="AC135" s="242"/>
      <c r="AD135" s="302"/>
      <c r="AE135" s="302"/>
      <c r="AF135" s="302"/>
      <c r="AG135" s="302"/>
      <c r="AH135" s="302"/>
      <c r="AI135" s="302"/>
      <c r="AJ135" s="302"/>
      <c r="AK135" s="302"/>
      <c r="AL135" s="303"/>
    </row>
    <row r="136" spans="1:38" s="146" customFormat="1" x14ac:dyDescent="0.2">
      <c r="A136" s="45"/>
      <c r="B136" s="490"/>
      <c r="C136" s="528"/>
      <c r="D136" s="528"/>
      <c r="E136" s="528"/>
      <c r="F136" s="528"/>
      <c r="G136" s="528"/>
      <c r="H136" s="528"/>
      <c r="I136" s="528"/>
      <c r="J136" s="676"/>
      <c r="K136" s="14"/>
      <c r="L136" s="15"/>
      <c r="M136" s="394"/>
      <c r="N136" s="394"/>
      <c r="O136" s="248"/>
      <c r="P136" s="240"/>
      <c r="Q136" s="240"/>
      <c r="R136" s="249"/>
      <c r="S136" s="250"/>
      <c r="T136" s="242"/>
      <c r="U136" s="270"/>
      <c r="V136" s="242"/>
      <c r="W136" s="242"/>
      <c r="X136" s="242"/>
      <c r="Y136" s="242"/>
      <c r="Z136" s="242"/>
      <c r="AA136" s="221"/>
      <c r="AB136" s="242"/>
      <c r="AC136" s="242"/>
      <c r="AD136" s="302"/>
      <c r="AE136" s="302"/>
      <c r="AF136" s="302"/>
      <c r="AG136" s="302"/>
      <c r="AH136" s="302"/>
      <c r="AI136" s="302"/>
      <c r="AJ136" s="302"/>
      <c r="AK136" s="302"/>
      <c r="AL136" s="303"/>
    </row>
    <row r="137" spans="1:38" s="146" customFormat="1" ht="16.5" customHeight="1" x14ac:dyDescent="0.2">
      <c r="A137" s="119" t="s">
        <v>368</v>
      </c>
      <c r="B137" s="715" t="s">
        <v>177</v>
      </c>
      <c r="C137" s="715"/>
      <c r="D137" s="715"/>
      <c r="E137" s="715"/>
      <c r="F137" s="715"/>
      <c r="G137" s="715"/>
      <c r="H137" s="715"/>
      <c r="I137" s="715"/>
      <c r="J137" s="716"/>
      <c r="K137" s="58"/>
      <c r="L137" s="59"/>
      <c r="M137" s="457"/>
      <c r="N137" s="457"/>
      <c r="O137" s="253"/>
      <c r="P137" s="240"/>
      <c r="Q137" s="254"/>
      <c r="R137" s="252"/>
      <c r="S137" s="250"/>
      <c r="T137" s="242"/>
      <c r="U137" s="270"/>
      <c r="V137" s="242"/>
      <c r="W137" s="242"/>
      <c r="X137" s="221"/>
      <c r="Y137" s="242"/>
      <c r="Z137" s="255"/>
      <c r="AA137" s="242"/>
      <c r="AB137" s="255"/>
      <c r="AC137" s="255"/>
      <c r="AD137" s="257"/>
      <c r="AE137" s="257"/>
      <c r="AF137" s="257"/>
      <c r="AG137" s="302"/>
      <c r="AH137" s="302"/>
      <c r="AI137" s="302"/>
      <c r="AJ137" s="302"/>
      <c r="AK137" s="302"/>
      <c r="AL137" s="303"/>
    </row>
    <row r="138" spans="1:38" s="146" customFormat="1" ht="16.5" customHeight="1" x14ac:dyDescent="0.2">
      <c r="A138" s="120"/>
      <c r="B138" s="106" t="s">
        <v>38</v>
      </c>
      <c r="C138" s="520" t="s">
        <v>178</v>
      </c>
      <c r="D138" s="520"/>
      <c r="E138" s="520"/>
      <c r="F138" s="520"/>
      <c r="G138" s="520"/>
      <c r="H138" s="520"/>
      <c r="I138" s="520"/>
      <c r="J138" s="519"/>
      <c r="K138" s="51"/>
      <c r="L138" s="60"/>
      <c r="M138" s="457"/>
      <c r="N138" s="457"/>
      <c r="O138" s="253"/>
      <c r="P138" s="240" t="s">
        <v>369</v>
      </c>
      <c r="Q138" s="240" t="s">
        <v>179</v>
      </c>
      <c r="R138" s="243" t="b">
        <v>0</v>
      </c>
      <c r="S138" s="220">
        <f>IF(AND(R138=TRUE,T138=FALSE,U138=FALSE),1,0)</f>
        <v>0</v>
      </c>
      <c r="T138" s="221"/>
      <c r="U138" s="270"/>
      <c r="V138" s="242"/>
      <c r="W138" s="242"/>
      <c r="X138" s="242"/>
      <c r="Y138" s="221"/>
      <c r="Z138" s="243" t="str">
        <f>IF(OR(T138=TRUE,U138=TRUE),CONCATENATE(P138," "),"")</f>
        <v/>
      </c>
      <c r="AA138" s="243" t="str">
        <f>IF(OR(R138=TRUE,T138=TRUE,U138=TRUE),"",CONCATENATE(P138," "))</f>
        <v xml:space="preserve">2.10a, </v>
      </c>
      <c r="AB138" s="256"/>
      <c r="AC138" s="255"/>
      <c r="AD138" s="257"/>
      <c r="AE138" s="257"/>
      <c r="AF138" s="257"/>
      <c r="AG138" s="302"/>
      <c r="AH138" s="302"/>
      <c r="AI138" s="302"/>
      <c r="AJ138" s="302"/>
      <c r="AK138" s="302"/>
      <c r="AL138" s="303"/>
    </row>
    <row r="139" spans="1:38" s="146" customFormat="1" ht="15" customHeight="1" x14ac:dyDescent="0.2">
      <c r="A139" s="120"/>
      <c r="B139" s="52"/>
      <c r="C139" s="520"/>
      <c r="D139" s="520"/>
      <c r="E139" s="520"/>
      <c r="F139" s="520"/>
      <c r="G139" s="520"/>
      <c r="H139" s="520"/>
      <c r="I139" s="520"/>
      <c r="J139" s="519"/>
      <c r="K139" s="51"/>
      <c r="L139" s="60"/>
      <c r="M139" s="457"/>
      <c r="N139" s="457"/>
      <c r="O139" s="253"/>
      <c r="P139" s="240"/>
      <c r="Q139" s="304"/>
      <c r="R139" s="243"/>
      <c r="S139" s="250"/>
      <c r="T139" s="252"/>
      <c r="U139" s="270"/>
      <c r="V139" s="242"/>
      <c r="W139" s="242"/>
      <c r="X139" s="242"/>
      <c r="Y139" s="221"/>
      <c r="Z139" s="242"/>
      <c r="AA139" s="255"/>
      <c r="AB139" s="242"/>
      <c r="AC139" s="255"/>
      <c r="AD139" s="257"/>
      <c r="AE139" s="257"/>
      <c r="AF139" s="257"/>
      <c r="AG139" s="302"/>
      <c r="AH139" s="302"/>
      <c r="AI139" s="302"/>
      <c r="AJ139" s="302"/>
      <c r="AK139" s="302"/>
      <c r="AL139" s="303"/>
    </row>
    <row r="140" spans="1:38" s="146" customFormat="1" ht="16.5" customHeight="1" x14ac:dyDescent="0.2">
      <c r="A140" s="120"/>
      <c r="B140" s="52"/>
      <c r="C140" s="694" t="s">
        <v>180</v>
      </c>
      <c r="D140" s="694"/>
      <c r="E140" s="694"/>
      <c r="F140" s="694"/>
      <c r="G140" s="694"/>
      <c r="H140" s="694"/>
      <c r="I140" s="694"/>
      <c r="J140" s="690"/>
      <c r="K140" s="22" t="str">
        <f>IF(Y138=TRUE,"! Select only one","")</f>
        <v/>
      </c>
      <c r="L140" s="23"/>
      <c r="M140" s="456"/>
      <c r="N140" s="456"/>
      <c r="O140" s="253"/>
      <c r="P140" s="240"/>
      <c r="Q140" s="304"/>
      <c r="R140" s="243"/>
      <c r="S140" s="250"/>
      <c r="T140" s="252"/>
      <c r="U140" s="270"/>
      <c r="V140" s="242"/>
      <c r="W140" s="242"/>
      <c r="X140" s="242"/>
      <c r="Y140" s="221"/>
      <c r="Z140" s="242"/>
      <c r="AA140" s="255"/>
      <c r="AB140" s="242"/>
      <c r="AC140" s="255"/>
      <c r="AD140" s="257"/>
      <c r="AE140" s="257"/>
      <c r="AF140" s="257"/>
      <c r="AG140" s="302"/>
      <c r="AH140" s="302"/>
      <c r="AI140" s="302"/>
      <c r="AJ140" s="302"/>
      <c r="AK140" s="302"/>
      <c r="AL140" s="303"/>
    </row>
    <row r="141" spans="1:38" s="146" customFormat="1" ht="16.5" customHeight="1" x14ac:dyDescent="0.2">
      <c r="A141" s="120"/>
      <c r="B141" s="52"/>
      <c r="C141" s="694" t="s">
        <v>181</v>
      </c>
      <c r="D141" s="694"/>
      <c r="E141" s="694"/>
      <c r="F141" s="694"/>
      <c r="G141" s="694"/>
      <c r="H141" s="694"/>
      <c r="I141" s="694"/>
      <c r="J141" s="690"/>
      <c r="K141" s="51"/>
      <c r="L141" s="60"/>
      <c r="M141" s="457"/>
      <c r="N141" s="457"/>
      <c r="O141" s="253"/>
      <c r="P141" s="240"/>
      <c r="Q141" s="304"/>
      <c r="R141" s="243"/>
      <c r="S141" s="250"/>
      <c r="T141" s="252"/>
      <c r="U141" s="270"/>
      <c r="V141" s="242"/>
      <c r="W141" s="242"/>
      <c r="X141" s="242"/>
      <c r="Y141" s="221"/>
      <c r="Z141" s="242"/>
      <c r="AA141" s="255"/>
      <c r="AB141" s="242"/>
      <c r="AC141" s="255"/>
      <c r="AD141" s="257"/>
      <c r="AE141" s="257"/>
      <c r="AF141" s="257"/>
      <c r="AG141" s="302"/>
      <c r="AH141" s="302"/>
      <c r="AI141" s="302"/>
      <c r="AJ141" s="302"/>
      <c r="AK141" s="302"/>
      <c r="AL141" s="303"/>
    </row>
    <row r="142" spans="1:38" s="146" customFormat="1" ht="16.5" customHeight="1" x14ac:dyDescent="0.2">
      <c r="A142" s="120"/>
      <c r="B142" s="52"/>
      <c r="C142" s="53" t="s">
        <v>182</v>
      </c>
      <c r="D142" s="694" t="s">
        <v>183</v>
      </c>
      <c r="E142" s="694"/>
      <c r="F142" s="694"/>
      <c r="G142" s="694"/>
      <c r="H142" s="694"/>
      <c r="I142" s="694"/>
      <c r="J142" s="690"/>
      <c r="K142" s="51"/>
      <c r="L142" s="60"/>
      <c r="M142" s="457"/>
      <c r="N142" s="457"/>
      <c r="O142" s="253"/>
      <c r="P142" s="240"/>
      <c r="Q142" s="304"/>
      <c r="R142" s="243"/>
      <c r="S142" s="250"/>
      <c r="T142" s="252"/>
      <c r="U142" s="270"/>
      <c r="V142" s="242"/>
      <c r="W142" s="242"/>
      <c r="X142" s="242"/>
      <c r="Y142" s="221"/>
      <c r="Z142" s="242"/>
      <c r="AA142" s="255"/>
      <c r="AB142" s="242"/>
      <c r="AC142" s="255"/>
      <c r="AD142" s="257"/>
      <c r="AE142" s="257"/>
      <c r="AF142" s="257"/>
      <c r="AG142" s="302"/>
      <c r="AH142" s="302"/>
      <c r="AI142" s="302"/>
      <c r="AJ142" s="302"/>
      <c r="AK142" s="302"/>
      <c r="AL142" s="303"/>
    </row>
    <row r="143" spans="1:38" s="146" customFormat="1" ht="16.5" customHeight="1" x14ac:dyDescent="0.2">
      <c r="A143" s="120"/>
      <c r="B143" s="99"/>
      <c r="C143" s="100" t="s">
        <v>182</v>
      </c>
      <c r="D143" s="518" t="s">
        <v>184</v>
      </c>
      <c r="E143" s="518"/>
      <c r="F143" s="518"/>
      <c r="G143" s="518"/>
      <c r="H143" s="518"/>
      <c r="I143" s="518"/>
      <c r="J143" s="519"/>
      <c r="K143" s="51"/>
      <c r="L143" s="60"/>
      <c r="M143" s="457"/>
      <c r="N143" s="457"/>
      <c r="O143" s="253"/>
      <c r="P143" s="240"/>
      <c r="Q143" s="304"/>
      <c r="R143" s="243"/>
      <c r="S143" s="250"/>
      <c r="T143" s="252"/>
      <c r="U143" s="270"/>
      <c r="V143" s="242"/>
      <c r="W143" s="242"/>
      <c r="X143" s="242"/>
      <c r="Y143" s="221"/>
      <c r="Z143" s="242"/>
      <c r="AA143" s="255"/>
      <c r="AB143" s="242"/>
      <c r="AC143" s="255"/>
      <c r="AD143" s="257"/>
      <c r="AE143" s="257"/>
      <c r="AF143" s="257"/>
      <c r="AG143" s="302"/>
      <c r="AH143" s="302"/>
      <c r="AI143" s="302"/>
      <c r="AJ143" s="302"/>
      <c r="AK143" s="302"/>
      <c r="AL143" s="303"/>
    </row>
    <row r="144" spans="1:38" s="146" customFormat="1" ht="14.25" customHeight="1" x14ac:dyDescent="0.2">
      <c r="A144" s="120"/>
      <c r="B144" s="99"/>
      <c r="C144" s="99"/>
      <c r="D144" s="518"/>
      <c r="E144" s="518"/>
      <c r="F144" s="518"/>
      <c r="G144" s="518"/>
      <c r="H144" s="518"/>
      <c r="I144" s="518"/>
      <c r="J144" s="519"/>
      <c r="K144" s="51"/>
      <c r="L144" s="60"/>
      <c r="M144" s="457"/>
      <c r="N144" s="457"/>
      <c r="O144" s="253"/>
      <c r="P144" s="240"/>
      <c r="Q144" s="304"/>
      <c r="R144" s="243"/>
      <c r="S144" s="250"/>
      <c r="T144" s="252"/>
      <c r="U144" s="270"/>
      <c r="V144" s="242"/>
      <c r="W144" s="242"/>
      <c r="X144" s="242"/>
      <c r="Y144" s="221"/>
      <c r="Z144" s="242"/>
      <c r="AA144" s="255"/>
      <c r="AB144" s="242"/>
      <c r="AC144" s="255"/>
      <c r="AD144" s="257"/>
      <c r="AE144" s="257"/>
      <c r="AF144" s="257"/>
      <c r="AG144" s="302"/>
      <c r="AH144" s="302"/>
      <c r="AI144" s="302"/>
      <c r="AJ144" s="302"/>
      <c r="AK144" s="302"/>
      <c r="AL144" s="303"/>
    </row>
    <row r="145" spans="1:38" s="146" customFormat="1" ht="16.5" customHeight="1" x14ac:dyDescent="0.2">
      <c r="A145" s="120"/>
      <c r="B145" s="121" t="s">
        <v>39</v>
      </c>
      <c r="C145" s="717" t="s">
        <v>185</v>
      </c>
      <c r="D145" s="717"/>
      <c r="E145" s="717"/>
      <c r="F145" s="717"/>
      <c r="G145" s="717"/>
      <c r="H145" s="717"/>
      <c r="I145" s="717"/>
      <c r="J145" s="717"/>
      <c r="K145" s="12"/>
      <c r="L145" s="13"/>
      <c r="M145" s="394"/>
      <c r="N145" s="394"/>
      <c r="O145" s="253"/>
      <c r="P145" s="240" t="s">
        <v>370</v>
      </c>
      <c r="Q145" s="240" t="s">
        <v>186</v>
      </c>
      <c r="R145" s="243" t="b">
        <v>0</v>
      </c>
      <c r="S145" s="220">
        <f>IF(AND(R145=TRUE,T145=FALSE,U145=FALSE),1,0)</f>
        <v>0</v>
      </c>
      <c r="T145" s="221"/>
      <c r="U145" s="270"/>
      <c r="V145" s="242"/>
      <c r="W145" s="242"/>
      <c r="X145" s="242"/>
      <c r="Y145" s="221"/>
      <c r="Z145" s="243" t="str">
        <f>IF(OR(T145=TRUE,U145=TRUE),CONCATENATE(P145," "),"")</f>
        <v/>
      </c>
      <c r="AA145" s="243" t="str">
        <f>IF(OR(R145=TRUE,T145=TRUE,U145=TRUE),"",CONCATENATE(P145," "))</f>
        <v xml:space="preserve">2.10b, </v>
      </c>
      <c r="AB145" s="242"/>
      <c r="AC145" s="255"/>
      <c r="AD145" s="257"/>
      <c r="AE145" s="257"/>
      <c r="AF145" s="257"/>
      <c r="AG145" s="302"/>
      <c r="AH145" s="302"/>
      <c r="AI145" s="302"/>
      <c r="AJ145" s="302"/>
      <c r="AK145" s="302"/>
      <c r="AL145" s="303"/>
    </row>
    <row r="146" spans="1:38" s="146" customFormat="1" ht="16.5" customHeight="1" x14ac:dyDescent="0.2">
      <c r="A146" s="120"/>
      <c r="B146" s="99"/>
      <c r="C146" s="626"/>
      <c r="D146" s="626"/>
      <c r="E146" s="626"/>
      <c r="F146" s="626"/>
      <c r="G146" s="626"/>
      <c r="H146" s="626"/>
      <c r="I146" s="626"/>
      <c r="J146" s="626"/>
      <c r="K146" s="12"/>
      <c r="L146" s="13"/>
      <c r="M146" s="394"/>
      <c r="N146" s="394"/>
      <c r="O146" s="253"/>
      <c r="P146" s="240"/>
      <c r="Q146" s="304"/>
      <c r="R146" s="243"/>
      <c r="S146" s="250"/>
      <c r="T146" s="252"/>
      <c r="U146" s="270"/>
      <c r="V146" s="242"/>
      <c r="W146" s="242"/>
      <c r="X146" s="242"/>
      <c r="Y146" s="221"/>
      <c r="Z146" s="242"/>
      <c r="AA146" s="255"/>
      <c r="AB146" s="242"/>
      <c r="AC146" s="255"/>
      <c r="AD146" s="257"/>
      <c r="AE146" s="257"/>
      <c r="AF146" s="257"/>
      <c r="AG146" s="302"/>
      <c r="AH146" s="302"/>
      <c r="AI146" s="302"/>
      <c r="AJ146" s="302"/>
      <c r="AK146" s="302"/>
      <c r="AL146" s="303"/>
    </row>
    <row r="147" spans="1:38" s="146" customFormat="1" ht="16.5" customHeight="1" x14ac:dyDescent="0.2">
      <c r="A147" s="120"/>
      <c r="B147" s="99"/>
      <c r="C147" s="626"/>
      <c r="D147" s="626"/>
      <c r="E147" s="626"/>
      <c r="F147" s="626"/>
      <c r="G147" s="626"/>
      <c r="H147" s="626"/>
      <c r="I147" s="626"/>
      <c r="J147" s="626"/>
      <c r="K147" s="12"/>
      <c r="L147" s="13"/>
      <c r="M147" s="394"/>
      <c r="N147" s="394"/>
      <c r="O147" s="253"/>
      <c r="P147" s="240"/>
      <c r="Q147" s="304"/>
      <c r="R147" s="243"/>
      <c r="S147" s="250"/>
      <c r="T147" s="252"/>
      <c r="U147" s="270"/>
      <c r="V147" s="242"/>
      <c r="W147" s="242"/>
      <c r="X147" s="242"/>
      <c r="Y147" s="221"/>
      <c r="Z147" s="242"/>
      <c r="AA147" s="255"/>
      <c r="AB147" s="242"/>
      <c r="AC147" s="255"/>
      <c r="AD147" s="257"/>
      <c r="AE147" s="257"/>
      <c r="AF147" s="257"/>
      <c r="AG147" s="302"/>
      <c r="AH147" s="302"/>
      <c r="AI147" s="302"/>
      <c r="AJ147" s="302"/>
      <c r="AK147" s="302"/>
      <c r="AL147" s="303"/>
    </row>
    <row r="148" spans="1:38" s="146" customFormat="1" ht="16.5" customHeight="1" x14ac:dyDescent="0.2">
      <c r="A148" s="120"/>
      <c r="B148" s="99"/>
      <c r="C148" s="626"/>
      <c r="D148" s="626"/>
      <c r="E148" s="626"/>
      <c r="F148" s="626"/>
      <c r="G148" s="626"/>
      <c r="H148" s="626"/>
      <c r="I148" s="626"/>
      <c r="J148" s="626"/>
      <c r="K148" s="12"/>
      <c r="L148" s="13"/>
      <c r="M148" s="394"/>
      <c r="N148" s="394"/>
      <c r="O148" s="253"/>
      <c r="P148" s="240"/>
      <c r="Q148" s="304"/>
      <c r="R148" s="243"/>
      <c r="S148" s="250"/>
      <c r="T148" s="252"/>
      <c r="U148" s="270"/>
      <c r="V148" s="242"/>
      <c r="W148" s="242"/>
      <c r="X148" s="242"/>
      <c r="Y148" s="221"/>
      <c r="Z148" s="242"/>
      <c r="AA148" s="255"/>
      <c r="AB148" s="242"/>
      <c r="AC148" s="255"/>
      <c r="AD148" s="257"/>
      <c r="AE148" s="257"/>
      <c r="AF148" s="257"/>
      <c r="AG148" s="302"/>
      <c r="AH148" s="302"/>
      <c r="AI148" s="302"/>
      <c r="AJ148" s="302"/>
      <c r="AK148" s="302"/>
      <c r="AL148" s="303"/>
    </row>
    <row r="149" spans="1:38" s="146" customFormat="1" ht="10.5" customHeight="1" x14ac:dyDescent="0.2">
      <c r="A149" s="120"/>
      <c r="B149" s="99"/>
      <c r="C149" s="626"/>
      <c r="D149" s="626"/>
      <c r="E149" s="626"/>
      <c r="F149" s="626"/>
      <c r="G149" s="626"/>
      <c r="H149" s="626"/>
      <c r="I149" s="626"/>
      <c r="J149" s="626"/>
      <c r="K149" s="12"/>
      <c r="L149" s="13"/>
      <c r="M149" s="394"/>
      <c r="N149" s="394"/>
      <c r="O149" s="253"/>
      <c r="P149" s="240"/>
      <c r="Q149" s="304"/>
      <c r="R149" s="243"/>
      <c r="S149" s="250"/>
      <c r="T149" s="252"/>
      <c r="U149" s="270"/>
      <c r="V149" s="242"/>
      <c r="W149" s="242"/>
      <c r="X149" s="242"/>
      <c r="Y149" s="221"/>
      <c r="Z149" s="242"/>
      <c r="AA149" s="255"/>
      <c r="AB149" s="242"/>
      <c r="AC149" s="255"/>
      <c r="AD149" s="257"/>
      <c r="AE149" s="257"/>
      <c r="AF149" s="257"/>
      <c r="AG149" s="302"/>
      <c r="AH149" s="302"/>
      <c r="AI149" s="302"/>
      <c r="AJ149" s="302"/>
      <c r="AK149" s="302"/>
      <c r="AL149" s="303"/>
    </row>
    <row r="150" spans="1:38" s="146" customFormat="1" ht="12.75" customHeight="1" x14ac:dyDescent="0.2">
      <c r="A150" s="120"/>
      <c r="B150" s="99"/>
      <c r="C150" s="718"/>
      <c r="D150" s="718"/>
      <c r="E150" s="718"/>
      <c r="F150" s="718"/>
      <c r="G150" s="718"/>
      <c r="H150" s="718"/>
      <c r="I150" s="718"/>
      <c r="J150" s="718"/>
      <c r="K150" s="12"/>
      <c r="L150" s="13"/>
      <c r="M150" s="394"/>
      <c r="N150" s="394"/>
      <c r="O150" s="253"/>
      <c r="P150" s="240"/>
      <c r="Q150" s="304"/>
      <c r="R150" s="243"/>
      <c r="S150" s="250"/>
      <c r="T150" s="221"/>
      <c r="U150" s="270"/>
      <c r="V150" s="242"/>
      <c r="W150" s="242"/>
      <c r="X150" s="242"/>
      <c r="Y150" s="221"/>
      <c r="Z150" s="242"/>
      <c r="AA150" s="255"/>
      <c r="AB150" s="242"/>
      <c r="AC150" s="255"/>
      <c r="AD150" s="257"/>
      <c r="AE150" s="257"/>
      <c r="AF150" s="257"/>
      <c r="AG150" s="302"/>
      <c r="AH150" s="302"/>
      <c r="AI150" s="302"/>
      <c r="AJ150" s="302"/>
      <c r="AK150" s="302"/>
      <c r="AL150" s="303"/>
    </row>
    <row r="151" spans="1:38" s="146" customFormat="1" ht="16.5" customHeight="1" x14ac:dyDescent="0.2">
      <c r="A151" s="120"/>
      <c r="B151" s="121" t="s">
        <v>40</v>
      </c>
      <c r="C151" s="518" t="s">
        <v>187</v>
      </c>
      <c r="D151" s="518"/>
      <c r="E151" s="518"/>
      <c r="F151" s="518"/>
      <c r="G151" s="518"/>
      <c r="H151" s="518"/>
      <c r="I151" s="518"/>
      <c r="J151" s="518"/>
      <c r="K151" s="12"/>
      <c r="L151" s="13"/>
      <c r="M151" s="394"/>
      <c r="N151" s="394"/>
      <c r="O151" s="253"/>
      <c r="P151" s="240" t="s">
        <v>371</v>
      </c>
      <c r="Q151" s="240" t="s">
        <v>188</v>
      </c>
      <c r="R151" s="243" t="b">
        <v>0</v>
      </c>
      <c r="S151" s="220">
        <f>IF(AND(R151=TRUE,T151=FALSE,U151=FALSE),1,0)</f>
        <v>0</v>
      </c>
      <c r="T151" s="221"/>
      <c r="U151" s="270"/>
      <c r="V151" s="242"/>
      <c r="W151" s="242"/>
      <c r="X151" s="242"/>
      <c r="Y151" s="221"/>
      <c r="Z151" s="243" t="str">
        <f>IF(OR(T151=TRUE,U151=TRUE),CONCATENATE(P151," "),"")</f>
        <v/>
      </c>
      <c r="AA151" s="243" t="str">
        <f>IF(OR(R151=TRUE,T151=TRUE,U151=TRUE),"",CONCATENATE(P151," "))</f>
        <v xml:space="preserve">2.10c, </v>
      </c>
      <c r="AB151" s="242"/>
      <c r="AC151" s="255"/>
      <c r="AD151" s="257"/>
      <c r="AE151" s="257"/>
      <c r="AF151" s="257"/>
      <c r="AG151" s="302"/>
      <c r="AH151" s="302"/>
      <c r="AI151" s="302"/>
      <c r="AJ151" s="302"/>
      <c r="AK151" s="302"/>
      <c r="AL151" s="303"/>
    </row>
    <row r="152" spans="1:38" s="146" customFormat="1" ht="16.5" customHeight="1" x14ac:dyDescent="0.2">
      <c r="A152" s="120"/>
      <c r="B152" s="121"/>
      <c r="C152" s="518"/>
      <c r="D152" s="518"/>
      <c r="E152" s="518"/>
      <c r="F152" s="518"/>
      <c r="G152" s="518"/>
      <c r="H152" s="518"/>
      <c r="I152" s="518"/>
      <c r="J152" s="518"/>
      <c r="K152" s="12"/>
      <c r="L152" s="13"/>
      <c r="M152" s="394"/>
      <c r="N152" s="394"/>
      <c r="O152" s="253"/>
      <c r="P152" s="240"/>
      <c r="Q152" s="304"/>
      <c r="R152" s="243"/>
      <c r="S152" s="250"/>
      <c r="T152" s="221"/>
      <c r="U152" s="270"/>
      <c r="V152" s="242"/>
      <c r="W152" s="242"/>
      <c r="X152" s="242"/>
      <c r="Y152" s="221"/>
      <c r="Z152" s="242"/>
      <c r="AA152" s="255"/>
      <c r="AB152" s="242"/>
      <c r="AC152" s="255"/>
      <c r="AD152" s="257"/>
      <c r="AE152" s="257"/>
      <c r="AF152" s="257"/>
      <c r="AG152" s="302"/>
      <c r="AH152" s="302"/>
      <c r="AI152" s="302"/>
      <c r="AJ152" s="302"/>
      <c r="AK152" s="302"/>
      <c r="AL152" s="303"/>
    </row>
    <row r="153" spans="1:38" s="146" customFormat="1" ht="9.75" customHeight="1" x14ac:dyDescent="0.2">
      <c r="A153" s="120"/>
      <c r="B153" s="99"/>
      <c r="C153" s="518"/>
      <c r="D153" s="518"/>
      <c r="E153" s="518"/>
      <c r="F153" s="518"/>
      <c r="G153" s="518"/>
      <c r="H153" s="518"/>
      <c r="I153" s="518"/>
      <c r="J153" s="518"/>
      <c r="K153" s="12"/>
      <c r="L153" s="13"/>
      <c r="M153" s="394"/>
      <c r="N153" s="394"/>
      <c r="O153" s="253"/>
      <c r="P153" s="240"/>
      <c r="Q153" s="304"/>
      <c r="R153" s="258"/>
      <c r="S153" s="250"/>
      <c r="T153" s="221"/>
      <c r="U153" s="270"/>
      <c r="V153" s="242"/>
      <c r="W153" s="242"/>
      <c r="X153" s="242"/>
      <c r="Y153" s="221"/>
      <c r="Z153" s="242"/>
      <c r="AA153" s="255"/>
      <c r="AB153" s="242"/>
      <c r="AC153" s="255"/>
      <c r="AD153" s="257"/>
      <c r="AE153" s="257"/>
      <c r="AF153" s="257"/>
      <c r="AG153" s="302"/>
      <c r="AH153" s="302"/>
      <c r="AI153" s="302"/>
      <c r="AJ153" s="302"/>
      <c r="AK153" s="302"/>
      <c r="AL153" s="303"/>
    </row>
    <row r="154" spans="1:38" s="146" customFormat="1" ht="4.5" customHeight="1" x14ac:dyDescent="0.2">
      <c r="A154" s="120"/>
      <c r="B154" s="99"/>
      <c r="C154" s="518"/>
      <c r="D154" s="518"/>
      <c r="E154" s="518"/>
      <c r="F154" s="518"/>
      <c r="G154" s="518"/>
      <c r="H154" s="518"/>
      <c r="I154" s="518"/>
      <c r="J154" s="518"/>
      <c r="K154" s="12"/>
      <c r="L154" s="13"/>
      <c r="M154" s="394"/>
      <c r="N154" s="394"/>
      <c r="O154" s="253"/>
      <c r="P154" s="240"/>
      <c r="Q154" s="304"/>
      <c r="R154" s="258"/>
      <c r="S154" s="250"/>
      <c r="T154" s="221"/>
      <c r="U154" s="270"/>
      <c r="V154" s="242"/>
      <c r="W154" s="242"/>
      <c r="X154" s="242"/>
      <c r="Y154" s="221"/>
      <c r="Z154" s="242"/>
      <c r="AA154" s="255"/>
      <c r="AB154" s="242"/>
      <c r="AC154" s="255"/>
      <c r="AD154" s="257"/>
      <c r="AE154" s="257"/>
      <c r="AF154" s="257"/>
      <c r="AG154" s="302"/>
      <c r="AH154" s="302"/>
      <c r="AI154" s="302"/>
      <c r="AJ154" s="302"/>
      <c r="AK154" s="302"/>
      <c r="AL154" s="303"/>
    </row>
    <row r="155" spans="1:38" s="146" customFormat="1" ht="16.5" customHeight="1" x14ac:dyDescent="0.2">
      <c r="A155" s="120"/>
      <c r="B155" s="106" t="s">
        <v>41</v>
      </c>
      <c r="C155" s="520" t="s">
        <v>440</v>
      </c>
      <c r="D155" s="520"/>
      <c r="E155" s="520"/>
      <c r="F155" s="520"/>
      <c r="G155" s="520"/>
      <c r="H155" s="520"/>
      <c r="I155" s="520"/>
      <c r="J155" s="519"/>
      <c r="K155" s="54"/>
      <c r="L155" s="55"/>
      <c r="M155" s="458"/>
      <c r="N155" s="458"/>
      <c r="O155" s="253"/>
      <c r="P155" s="240" t="s">
        <v>372</v>
      </c>
      <c r="Q155" s="240" t="s">
        <v>31</v>
      </c>
      <c r="R155" s="243" t="b">
        <v>0</v>
      </c>
      <c r="S155" s="220">
        <f>IF(AND(R155=TRUE,T155=FALSE,U155=FALSE),1,0)</f>
        <v>0</v>
      </c>
      <c r="T155" s="221"/>
      <c r="U155" s="270"/>
      <c r="V155" s="242"/>
      <c r="W155" s="242"/>
      <c r="X155" s="242"/>
      <c r="Y155" s="221"/>
      <c r="Z155" s="243" t="str">
        <f>IF(OR(T155=TRUE,U155=TRUE),CONCATENATE(P155," "),"")</f>
        <v/>
      </c>
      <c r="AA155" s="243" t="str">
        <f>IF(OR(R155=TRUE,T155=TRUE,U155=TRUE),"",CONCATENATE(P155," "))</f>
        <v xml:space="preserve">2.10d, </v>
      </c>
      <c r="AB155" s="242"/>
      <c r="AC155" s="255"/>
      <c r="AD155" s="257"/>
      <c r="AE155" s="257"/>
      <c r="AF155" s="257"/>
      <c r="AG155" s="302"/>
      <c r="AH155" s="302"/>
      <c r="AI155" s="302"/>
      <c r="AJ155" s="302"/>
      <c r="AK155" s="302"/>
      <c r="AL155" s="303"/>
    </row>
    <row r="156" spans="1:38" s="146" customFormat="1" ht="16.5" customHeight="1" x14ac:dyDescent="0.2">
      <c r="A156" s="120"/>
      <c r="B156" s="52"/>
      <c r="C156" s="520"/>
      <c r="D156" s="520"/>
      <c r="E156" s="520"/>
      <c r="F156" s="520"/>
      <c r="G156" s="520"/>
      <c r="H156" s="520"/>
      <c r="I156" s="520"/>
      <c r="J156" s="519"/>
      <c r="K156" s="54"/>
      <c r="L156" s="55"/>
      <c r="M156" s="458"/>
      <c r="N156" s="458"/>
      <c r="O156" s="253"/>
      <c r="P156" s="240"/>
      <c r="Q156" s="259"/>
      <c r="R156" s="252"/>
      <c r="S156" s="250"/>
      <c r="T156" s="221"/>
      <c r="U156" s="270"/>
      <c r="V156" s="242"/>
      <c r="W156" s="242"/>
      <c r="X156" s="221"/>
      <c r="Y156" s="242"/>
      <c r="Z156" s="255"/>
      <c r="AA156" s="242"/>
      <c r="AB156" s="255"/>
      <c r="AC156" s="255"/>
      <c r="AD156" s="257"/>
      <c r="AE156" s="257"/>
      <c r="AF156" s="257"/>
      <c r="AG156" s="302"/>
      <c r="AH156" s="302"/>
      <c r="AI156" s="302"/>
      <c r="AJ156" s="302"/>
      <c r="AK156" s="302"/>
      <c r="AL156" s="303"/>
    </row>
    <row r="157" spans="1:38" s="146" customFormat="1" ht="16.5" customHeight="1" x14ac:dyDescent="0.2">
      <c r="A157" s="120"/>
      <c r="B157" s="52"/>
      <c r="C157" s="520"/>
      <c r="D157" s="520"/>
      <c r="E157" s="520"/>
      <c r="F157" s="520"/>
      <c r="G157" s="520"/>
      <c r="H157" s="520"/>
      <c r="I157" s="520"/>
      <c r="J157" s="519"/>
      <c r="K157" s="54"/>
      <c r="L157" s="55"/>
      <c r="M157" s="458"/>
      <c r="N157" s="458"/>
      <c r="O157" s="253"/>
      <c r="P157" s="253"/>
      <c r="Q157" s="259"/>
      <c r="R157" s="252"/>
      <c r="S157" s="250"/>
      <c r="T157" s="242"/>
      <c r="U157" s="270"/>
      <c r="V157" s="242"/>
      <c r="W157" s="242"/>
      <c r="X157" s="221"/>
      <c r="Y157" s="242"/>
      <c r="Z157" s="255"/>
      <c r="AA157" s="242"/>
      <c r="AB157" s="255"/>
      <c r="AC157" s="255"/>
      <c r="AD157" s="257"/>
      <c r="AE157" s="257"/>
      <c r="AF157" s="257"/>
      <c r="AG157" s="302"/>
      <c r="AH157" s="302"/>
      <c r="AI157" s="302"/>
      <c r="AJ157" s="302"/>
      <c r="AK157" s="302"/>
      <c r="AL157" s="303"/>
    </row>
    <row r="158" spans="1:38" s="146" customFormat="1" ht="7.5" customHeight="1" x14ac:dyDescent="0.2">
      <c r="A158" s="120"/>
      <c r="B158" s="52"/>
      <c r="C158" s="520"/>
      <c r="D158" s="520"/>
      <c r="E158" s="520"/>
      <c r="F158" s="520"/>
      <c r="G158" s="520"/>
      <c r="H158" s="520"/>
      <c r="I158" s="520"/>
      <c r="J158" s="519"/>
      <c r="K158" s="54"/>
      <c r="L158" s="55"/>
      <c r="M158" s="458"/>
      <c r="N158" s="458"/>
      <c r="O158" s="253"/>
      <c r="P158" s="253"/>
      <c r="Q158" s="259"/>
      <c r="R158" s="252"/>
      <c r="S158" s="250"/>
      <c r="T158" s="242"/>
      <c r="U158" s="270"/>
      <c r="V158" s="242"/>
      <c r="W158" s="242"/>
      <c r="X158" s="221"/>
      <c r="Y158" s="242"/>
      <c r="Z158" s="255"/>
      <c r="AA158" s="242"/>
      <c r="AB158" s="255"/>
      <c r="AC158" s="255"/>
      <c r="AD158" s="257"/>
      <c r="AE158" s="257"/>
      <c r="AF158" s="257"/>
      <c r="AG158" s="302"/>
      <c r="AH158" s="302"/>
      <c r="AI158" s="302"/>
      <c r="AJ158" s="302"/>
      <c r="AK158" s="302"/>
      <c r="AL158" s="303"/>
    </row>
    <row r="159" spans="1:38" s="146" customFormat="1" ht="3.75" customHeight="1" x14ac:dyDescent="0.2">
      <c r="A159" s="120"/>
      <c r="B159" s="52"/>
      <c r="C159" s="520"/>
      <c r="D159" s="520"/>
      <c r="E159" s="520"/>
      <c r="F159" s="520"/>
      <c r="G159" s="520"/>
      <c r="H159" s="520"/>
      <c r="I159" s="520"/>
      <c r="J159" s="519"/>
      <c r="K159" s="54"/>
      <c r="L159" s="55"/>
      <c r="M159" s="458"/>
      <c r="N159" s="458"/>
      <c r="O159" s="253"/>
      <c r="P159" s="253"/>
      <c r="Q159" s="259"/>
      <c r="R159" s="252"/>
      <c r="S159" s="250"/>
      <c r="T159" s="242"/>
      <c r="U159" s="270"/>
      <c r="V159" s="242"/>
      <c r="W159" s="242"/>
      <c r="X159" s="221"/>
      <c r="Y159" s="242"/>
      <c r="Z159" s="255"/>
      <c r="AA159" s="242"/>
      <c r="AB159" s="255"/>
      <c r="AC159" s="255"/>
      <c r="AD159" s="257"/>
      <c r="AE159" s="257"/>
      <c r="AF159" s="257"/>
      <c r="AG159" s="302"/>
      <c r="AH159" s="302"/>
      <c r="AI159" s="302"/>
      <c r="AJ159" s="302"/>
      <c r="AK159" s="302"/>
      <c r="AL159" s="303"/>
    </row>
    <row r="160" spans="1:38" s="146" customFormat="1" ht="12" customHeight="1" x14ac:dyDescent="0.2">
      <c r="A160" s="120"/>
      <c r="B160" s="52"/>
      <c r="C160" s="520"/>
      <c r="D160" s="520"/>
      <c r="E160" s="520"/>
      <c r="F160" s="520"/>
      <c r="G160" s="520"/>
      <c r="H160" s="520"/>
      <c r="I160" s="520"/>
      <c r="J160" s="519"/>
      <c r="K160" s="54"/>
      <c r="L160" s="55"/>
      <c r="M160" s="458"/>
      <c r="N160" s="458"/>
      <c r="O160" s="253"/>
      <c r="P160" s="253"/>
      <c r="Q160" s="259"/>
      <c r="R160" s="252"/>
      <c r="S160" s="250"/>
      <c r="T160" s="242"/>
      <c r="U160" s="270"/>
      <c r="V160" s="242"/>
      <c r="W160" s="242"/>
      <c r="X160" s="221"/>
      <c r="Y160" s="242"/>
      <c r="Z160" s="255"/>
      <c r="AA160" s="242"/>
      <c r="AB160" s="255"/>
      <c r="AC160" s="255"/>
      <c r="AD160" s="257"/>
      <c r="AE160" s="257"/>
      <c r="AF160" s="257"/>
      <c r="AG160" s="302"/>
      <c r="AH160" s="302"/>
      <c r="AI160" s="302"/>
      <c r="AJ160" s="302"/>
      <c r="AK160" s="302"/>
      <c r="AL160" s="303"/>
    </row>
    <row r="161" spans="1:38" s="146" customFormat="1" ht="29.25" customHeight="1" x14ac:dyDescent="0.2">
      <c r="A161" s="45"/>
      <c r="B161" s="46"/>
      <c r="C161" s="528"/>
      <c r="D161" s="528"/>
      <c r="E161" s="528"/>
      <c r="F161" s="528"/>
      <c r="G161" s="528"/>
      <c r="H161" s="528"/>
      <c r="I161" s="528"/>
      <c r="J161" s="676"/>
      <c r="K161" s="56"/>
      <c r="L161" s="57"/>
      <c r="M161" s="458"/>
      <c r="N161" s="458"/>
      <c r="O161" s="253"/>
      <c r="P161" s="253"/>
      <c r="Q161" s="259"/>
      <c r="R161" s="252"/>
      <c r="S161" s="250"/>
      <c r="T161" s="242"/>
      <c r="U161" s="270"/>
      <c r="V161" s="242"/>
      <c r="W161" s="242"/>
      <c r="X161" s="221"/>
      <c r="Y161" s="242"/>
      <c r="Z161" s="255"/>
      <c r="AA161" s="242"/>
      <c r="AB161" s="255"/>
      <c r="AC161" s="255"/>
      <c r="AD161" s="257"/>
      <c r="AE161" s="257"/>
      <c r="AF161" s="257"/>
      <c r="AG161" s="302"/>
      <c r="AH161" s="302"/>
      <c r="AI161" s="302"/>
      <c r="AJ161" s="302"/>
      <c r="AK161" s="302"/>
      <c r="AL161" s="303"/>
    </row>
    <row r="162" spans="1:38" s="148" customFormat="1" ht="16.5" customHeight="1" thickBot="1" x14ac:dyDescent="0.3">
      <c r="A162" s="530" t="s">
        <v>576</v>
      </c>
      <c r="B162" s="531"/>
      <c r="C162" s="531"/>
      <c r="D162" s="531"/>
      <c r="E162" s="531"/>
      <c r="F162" s="531"/>
      <c r="G162" s="531"/>
      <c r="H162" s="531"/>
      <c r="I162" s="531"/>
      <c r="J162" s="531"/>
      <c r="K162" s="546" t="str">
        <f>IF(Y163&gt;0,"Check selection!","")</f>
        <v/>
      </c>
      <c r="L162" s="547"/>
      <c r="M162" s="469"/>
      <c r="N162" s="469"/>
      <c r="O162" s="301"/>
      <c r="P162" s="299"/>
      <c r="Q162" s="299"/>
      <c r="R162" s="221"/>
      <c r="S162" s="224"/>
      <c r="T162" s="221"/>
      <c r="U162" s="241"/>
      <c r="V162" s="221"/>
      <c r="W162" s="221"/>
      <c r="X162" s="221"/>
      <c r="Y162" s="221"/>
      <c r="Z162" s="221"/>
      <c r="AA162" s="221"/>
      <c r="AB162" s="265"/>
      <c r="AC162" s="265"/>
      <c r="AD162" s="263"/>
      <c r="AE162" s="263"/>
      <c r="AF162" s="263"/>
      <c r="AG162" s="263"/>
      <c r="AH162" s="263"/>
      <c r="AI162" s="263"/>
      <c r="AJ162" s="263"/>
      <c r="AK162" s="263"/>
      <c r="AL162" s="305"/>
    </row>
    <row r="163" spans="1:38" s="148" customFormat="1" ht="16.5" customHeight="1" thickBot="1" x14ac:dyDescent="0.25">
      <c r="A163" s="532"/>
      <c r="B163" s="588"/>
      <c r="C163" s="588"/>
      <c r="D163" s="588"/>
      <c r="E163" s="588"/>
      <c r="F163" s="588"/>
      <c r="G163" s="588"/>
      <c r="H163" s="588"/>
      <c r="I163" s="588"/>
      <c r="J163" s="588"/>
      <c r="K163" s="80" t="s">
        <v>189</v>
      </c>
      <c r="L163" s="88"/>
      <c r="M163" s="470"/>
      <c r="N163" s="470"/>
      <c r="O163" s="260"/>
      <c r="P163" s="261"/>
      <c r="Q163" s="261"/>
      <c r="R163" s="219"/>
      <c r="S163" s="220"/>
      <c r="T163" s="262"/>
      <c r="U163" s="270"/>
      <c r="V163" s="262"/>
      <c r="W163" s="219"/>
      <c r="X163" s="306" t="b">
        <v>0</v>
      </c>
      <c r="Y163" s="306">
        <f>COUNTIF(Y171:Y243, TRUE)</f>
        <v>0</v>
      </c>
      <c r="Z163" s="221"/>
      <c r="AA163" s="265"/>
      <c r="AB163" s="265"/>
      <c r="AC163" s="265"/>
      <c r="AD163" s="263"/>
      <c r="AE163" s="263"/>
      <c r="AF163" s="263"/>
      <c r="AG163" s="263"/>
      <c r="AH163" s="263"/>
      <c r="AI163" s="263"/>
      <c r="AJ163" s="263"/>
      <c r="AK163" s="263"/>
      <c r="AL163" s="305"/>
    </row>
    <row r="164" spans="1:38" s="148" customFormat="1" ht="16.5" customHeight="1" x14ac:dyDescent="0.2">
      <c r="A164" s="532"/>
      <c r="B164" s="588"/>
      <c r="C164" s="588"/>
      <c r="D164" s="588"/>
      <c r="E164" s="588"/>
      <c r="F164" s="588"/>
      <c r="G164" s="588"/>
      <c r="H164" s="588"/>
      <c r="I164" s="588"/>
      <c r="J164" s="588"/>
      <c r="K164" s="81"/>
      <c r="L164" s="89"/>
      <c r="M164" s="471"/>
      <c r="N164" s="471"/>
      <c r="O164" s="260"/>
      <c r="P164" s="261"/>
      <c r="Q164" s="261"/>
      <c r="R164" s="219"/>
      <c r="S164" s="220"/>
      <c r="T164" s="262"/>
      <c r="U164" s="370"/>
      <c r="V164" s="262"/>
      <c r="W164" s="219"/>
      <c r="X164" s="219"/>
      <c r="Y164" s="265"/>
      <c r="Z164" s="221"/>
      <c r="AA164" s="265"/>
      <c r="AB164" s="265"/>
      <c r="AC164" s="265"/>
      <c r="AD164" s="263"/>
      <c r="AE164" s="263"/>
      <c r="AF164" s="263"/>
      <c r="AG164" s="263"/>
      <c r="AH164" s="263"/>
      <c r="AI164" s="263"/>
      <c r="AJ164" s="263"/>
      <c r="AK164" s="263"/>
      <c r="AL164" s="305"/>
    </row>
    <row r="165" spans="1:38" s="148" customFormat="1" ht="16.5" customHeight="1" x14ac:dyDescent="0.2">
      <c r="A165" s="532"/>
      <c r="B165" s="588"/>
      <c r="C165" s="588"/>
      <c r="D165" s="588"/>
      <c r="E165" s="588"/>
      <c r="F165" s="588"/>
      <c r="G165" s="588"/>
      <c r="H165" s="588"/>
      <c r="I165" s="588"/>
      <c r="J165" s="588"/>
      <c r="K165" s="61"/>
      <c r="L165" s="89"/>
      <c r="M165" s="471"/>
      <c r="N165" s="471"/>
      <c r="O165" s="260"/>
      <c r="P165" s="261"/>
      <c r="Q165" s="261"/>
      <c r="R165" s="219"/>
      <c r="S165" s="220"/>
      <c r="T165" s="262"/>
      <c r="U165" s="370"/>
      <c r="V165" s="262"/>
      <c r="W165" s="219"/>
      <c r="X165" s="219"/>
      <c r="Y165" s="265"/>
      <c r="Z165" s="221"/>
      <c r="AA165" s="265"/>
      <c r="AB165" s="265"/>
      <c r="AC165" s="265"/>
      <c r="AD165" s="263"/>
      <c r="AE165" s="263"/>
      <c r="AF165" s="263"/>
      <c r="AG165" s="263"/>
      <c r="AH165" s="263"/>
      <c r="AI165" s="263"/>
      <c r="AJ165" s="263"/>
      <c r="AK165" s="263"/>
      <c r="AL165" s="305"/>
    </row>
    <row r="166" spans="1:38" s="148" customFormat="1" ht="21" customHeight="1" x14ac:dyDescent="0.2">
      <c r="A166" s="532"/>
      <c r="B166" s="588"/>
      <c r="C166" s="588"/>
      <c r="D166" s="588"/>
      <c r="E166" s="588"/>
      <c r="F166" s="588"/>
      <c r="G166" s="588"/>
      <c r="H166" s="588"/>
      <c r="I166" s="588"/>
      <c r="J166" s="588"/>
      <c r="K166" s="61"/>
      <c r="L166" s="89"/>
      <c r="M166" s="471"/>
      <c r="N166" s="471"/>
      <c r="O166" s="260"/>
      <c r="P166" s="261"/>
      <c r="Q166" s="261"/>
      <c r="R166" s="219"/>
      <c r="S166" s="220"/>
      <c r="T166" s="262"/>
      <c r="U166" s="370"/>
      <c r="V166" s="262"/>
      <c r="W166" s="219"/>
      <c r="X166" s="219"/>
      <c r="Y166" s="265"/>
      <c r="Z166" s="221"/>
      <c r="AA166" s="265"/>
      <c r="AB166" s="265"/>
      <c r="AC166" s="265"/>
      <c r="AD166" s="263"/>
      <c r="AE166" s="263"/>
      <c r="AF166" s="263"/>
      <c r="AG166" s="263"/>
      <c r="AH166" s="263"/>
      <c r="AI166" s="263"/>
      <c r="AJ166" s="263"/>
      <c r="AK166" s="263"/>
      <c r="AL166" s="305"/>
    </row>
    <row r="167" spans="1:38" s="148" customFormat="1" ht="13.5" hidden="1" customHeight="1" x14ac:dyDescent="0.2">
      <c r="A167" s="532"/>
      <c r="B167" s="588"/>
      <c r="C167" s="588"/>
      <c r="D167" s="588"/>
      <c r="E167" s="588"/>
      <c r="F167" s="588"/>
      <c r="G167" s="588"/>
      <c r="H167" s="588"/>
      <c r="I167" s="588"/>
      <c r="J167" s="588"/>
      <c r="K167" s="61"/>
      <c r="L167" s="89"/>
      <c r="M167" s="471"/>
      <c r="N167" s="471"/>
      <c r="O167" s="260"/>
      <c r="P167" s="261"/>
      <c r="Q167" s="261"/>
      <c r="R167" s="219"/>
      <c r="S167" s="220"/>
      <c r="T167" s="262"/>
      <c r="U167" s="370"/>
      <c r="V167" s="262"/>
      <c r="W167" s="219"/>
      <c r="X167" s="219"/>
      <c r="Y167" s="265"/>
      <c r="Z167" s="221"/>
      <c r="AA167" s="265"/>
      <c r="AB167" s="265"/>
      <c r="AC167" s="265"/>
      <c r="AD167" s="263"/>
      <c r="AE167" s="263"/>
      <c r="AF167" s="263"/>
      <c r="AG167" s="263"/>
      <c r="AH167" s="263"/>
      <c r="AI167" s="263"/>
      <c r="AJ167" s="263"/>
      <c r="AK167" s="263"/>
      <c r="AL167" s="305"/>
    </row>
    <row r="168" spans="1:38" s="148" customFormat="1" ht="30.75" customHeight="1" x14ac:dyDescent="0.2">
      <c r="A168" s="534"/>
      <c r="B168" s="535"/>
      <c r="C168" s="535"/>
      <c r="D168" s="535"/>
      <c r="E168" s="535"/>
      <c r="F168" s="535"/>
      <c r="G168" s="535"/>
      <c r="H168" s="535"/>
      <c r="I168" s="535"/>
      <c r="J168" s="535"/>
      <c r="K168" s="62"/>
      <c r="L168" s="90"/>
      <c r="M168" s="470"/>
      <c r="N168" s="470"/>
      <c r="O168" s="263"/>
      <c r="P168" s="264"/>
      <c r="Q168" s="264"/>
      <c r="R168" s="265"/>
      <c r="S168" s="250"/>
      <c r="T168" s="265"/>
      <c r="U168" s="270"/>
      <c r="V168" s="265"/>
      <c r="W168" s="265"/>
      <c r="X168" s="221"/>
      <c r="Y168" s="265"/>
      <c r="Z168" s="221"/>
      <c r="AA168" s="265"/>
      <c r="AB168" s="265"/>
      <c r="AC168" s="265"/>
      <c r="AD168" s="263"/>
      <c r="AE168" s="263"/>
      <c r="AF168" s="263"/>
      <c r="AG168" s="263"/>
      <c r="AH168" s="263"/>
      <c r="AI168" s="263"/>
      <c r="AJ168" s="263"/>
      <c r="AK168" s="263"/>
      <c r="AL168" s="305"/>
    </row>
    <row r="169" spans="1:38" s="146" customFormat="1" ht="16.5" customHeight="1" x14ac:dyDescent="0.2">
      <c r="A169" s="566">
        <v>3</v>
      </c>
      <c r="B169" s="603" t="s">
        <v>559</v>
      </c>
      <c r="C169" s="603"/>
      <c r="D169" s="603"/>
      <c r="E169" s="603"/>
      <c r="F169" s="603"/>
      <c r="G169" s="603"/>
      <c r="H169" s="603"/>
      <c r="I169" s="603"/>
      <c r="J169" s="603"/>
      <c r="K169" s="603"/>
      <c r="L169" s="604"/>
      <c r="M169" s="472"/>
      <c r="N169" s="478"/>
      <c r="O169" s="266"/>
      <c r="P169" s="267"/>
      <c r="Q169" s="299"/>
      <c r="R169" s="221"/>
      <c r="S169" s="224"/>
      <c r="T169" s="221"/>
      <c r="U169" s="241"/>
      <c r="V169" s="221"/>
      <c r="W169" s="221"/>
      <c r="X169" s="242"/>
      <c r="Y169" s="221"/>
      <c r="Z169" s="221"/>
      <c r="AA169" s="221"/>
      <c r="AB169" s="307"/>
      <c r="AC169" s="307"/>
      <c r="AD169" s="302"/>
      <c r="AE169" s="302"/>
      <c r="AF169" s="302"/>
      <c r="AG169" s="743" t="s">
        <v>560</v>
      </c>
      <c r="AH169" s="743"/>
      <c r="AI169" s="743"/>
      <c r="AJ169" s="743"/>
      <c r="AK169" s="743"/>
      <c r="AL169" s="303"/>
    </row>
    <row r="170" spans="1:38" s="146" customFormat="1" ht="15.6" customHeight="1" x14ac:dyDescent="0.2">
      <c r="A170" s="568"/>
      <c r="B170" s="605"/>
      <c r="C170" s="605"/>
      <c r="D170" s="605"/>
      <c r="E170" s="605"/>
      <c r="F170" s="605"/>
      <c r="G170" s="605"/>
      <c r="H170" s="605"/>
      <c r="I170" s="605"/>
      <c r="J170" s="605"/>
      <c r="K170" s="605"/>
      <c r="L170" s="606"/>
      <c r="M170" s="472"/>
      <c r="N170" s="472"/>
      <c r="O170" s="268"/>
      <c r="P170" s="304"/>
      <c r="Q170" s="304"/>
      <c r="R170" s="221"/>
      <c r="S170" s="224"/>
      <c r="T170" s="221"/>
      <c r="U170" s="241"/>
      <c r="V170" s="221"/>
      <c r="W170" s="221"/>
      <c r="X170" s="221"/>
      <c r="Y170" s="221"/>
      <c r="Z170" s="221"/>
      <c r="AA170" s="221"/>
      <c r="AB170" s="242"/>
      <c r="AC170" s="242"/>
      <c r="AD170" s="302"/>
      <c r="AE170" s="302"/>
      <c r="AF170" s="302"/>
      <c r="AG170" s="743"/>
      <c r="AH170" s="743"/>
      <c r="AI170" s="743"/>
      <c r="AJ170" s="743"/>
      <c r="AK170" s="743"/>
      <c r="AL170" s="303"/>
    </row>
    <row r="171" spans="1:38" s="146" customFormat="1" ht="16.5" customHeight="1" x14ac:dyDescent="0.2">
      <c r="A171" s="558" t="s">
        <v>32</v>
      </c>
      <c r="B171" s="526" t="s">
        <v>441</v>
      </c>
      <c r="C171" s="526"/>
      <c r="D171" s="526"/>
      <c r="E171" s="526"/>
      <c r="F171" s="526"/>
      <c r="G171" s="526"/>
      <c r="H171" s="526"/>
      <c r="I171" s="526"/>
      <c r="J171" s="526"/>
      <c r="K171" s="10"/>
      <c r="L171" s="11"/>
      <c r="M171" s="394"/>
      <c r="N171" s="740"/>
      <c r="O171" s="269"/>
      <c r="P171" s="240" t="s">
        <v>190</v>
      </c>
      <c r="Q171" s="304" t="s">
        <v>191</v>
      </c>
      <c r="R171" s="270" t="b">
        <v>0</v>
      </c>
      <c r="S171" s="220">
        <f>IF(AND(R171=TRUE,T171=FALSE,U171=FALSE),1,0)</f>
        <v>0</v>
      </c>
      <c r="T171" s="242"/>
      <c r="U171" s="270" t="b">
        <f>IF(X163=TRUE,TRUE)</f>
        <v>0</v>
      </c>
      <c r="V171" s="242"/>
      <c r="W171" s="242"/>
      <c r="X171" s="242"/>
      <c r="Y171" s="245" t="str">
        <f>IF(AND(R171=TRUE,U171=TRUE),TRUE,"")</f>
        <v/>
      </c>
      <c r="Z171" s="243" t="str">
        <f>IF(OR(T171=TRUE,U171=TRUE),CONCATENATE(P171," "),"")</f>
        <v/>
      </c>
      <c r="AA171" s="243" t="str">
        <f>IF(OR(R171=TRUE,T171=TRUE,U171=TRUE),"",CONCATENATE(P171," "))</f>
        <v xml:space="preserve">3.1, </v>
      </c>
      <c r="AB171" s="242"/>
      <c r="AC171" s="242"/>
      <c r="AD171" s="308">
        <f>SUM(S171:S243)</f>
        <v>0</v>
      </c>
      <c r="AE171" s="302"/>
      <c r="AF171" s="302"/>
      <c r="AG171" s="743"/>
      <c r="AH171" s="743"/>
      <c r="AI171" s="743"/>
      <c r="AJ171" s="743"/>
      <c r="AK171" s="743"/>
      <c r="AL171" s="303"/>
    </row>
    <row r="172" spans="1:38" s="146" customFormat="1" ht="16.5" customHeight="1" x14ac:dyDescent="0.2">
      <c r="A172" s="559"/>
      <c r="B172" s="520"/>
      <c r="C172" s="520"/>
      <c r="D172" s="520"/>
      <c r="E172" s="520"/>
      <c r="F172" s="520"/>
      <c r="G172" s="520"/>
      <c r="H172" s="520"/>
      <c r="I172" s="520"/>
      <c r="J172" s="520"/>
      <c r="K172" s="82" t="str">
        <f>IF(Y171=TRUE,"Check selection!","")</f>
        <v/>
      </c>
      <c r="L172" s="13"/>
      <c r="M172" s="394"/>
      <c r="N172" s="740"/>
      <c r="O172" s="269"/>
      <c r="P172" s="304"/>
      <c r="Q172" s="304"/>
      <c r="R172" s="270"/>
      <c r="S172" s="220"/>
      <c r="T172" s="242"/>
      <c r="U172" s="270"/>
      <c r="V172" s="242"/>
      <c r="W172" s="242"/>
      <c r="X172" s="242"/>
      <c r="Y172" s="221"/>
      <c r="Z172" s="221"/>
      <c r="AA172" s="221"/>
      <c r="AB172" s="242"/>
      <c r="AC172" s="242"/>
      <c r="AD172" s="302"/>
      <c r="AE172" s="302"/>
      <c r="AF172" s="302"/>
      <c r="AG172" s="743"/>
      <c r="AH172" s="743"/>
      <c r="AI172" s="743"/>
      <c r="AJ172" s="743"/>
      <c r="AK172" s="743"/>
      <c r="AL172" s="303"/>
    </row>
    <row r="173" spans="1:38" s="146" customFormat="1" ht="16.5" customHeight="1" x14ac:dyDescent="0.2">
      <c r="A173" s="559"/>
      <c r="B173" s="520"/>
      <c r="C173" s="520"/>
      <c r="D173" s="520"/>
      <c r="E173" s="520"/>
      <c r="F173" s="520"/>
      <c r="G173" s="520"/>
      <c r="H173" s="520"/>
      <c r="I173" s="520"/>
      <c r="J173" s="520"/>
      <c r="K173" s="12"/>
      <c r="L173" s="13"/>
      <c r="M173" s="394"/>
      <c r="N173" s="740"/>
      <c r="O173" s="269"/>
      <c r="P173" s="304"/>
      <c r="Q173" s="304"/>
      <c r="R173" s="270"/>
      <c r="S173" s="220"/>
      <c r="T173" s="242"/>
      <c r="U173" s="270"/>
      <c r="V173" s="242"/>
      <c r="W173" s="242"/>
      <c r="X173" s="242"/>
      <c r="Y173" s="221"/>
      <c r="Z173" s="221"/>
      <c r="AA173" s="221"/>
      <c r="AB173" s="242"/>
      <c r="AC173" s="242"/>
      <c r="AD173" s="302"/>
      <c r="AE173" s="302"/>
      <c r="AF173" s="302"/>
      <c r="AG173" s="743"/>
      <c r="AH173" s="743"/>
      <c r="AI173" s="743"/>
      <c r="AJ173" s="743"/>
      <c r="AK173" s="743"/>
      <c r="AL173" s="303"/>
    </row>
    <row r="174" spans="1:38" s="146" customFormat="1" ht="16.5" customHeight="1" x14ac:dyDescent="0.2">
      <c r="A174" s="559"/>
      <c r="B174" s="520"/>
      <c r="C174" s="520"/>
      <c r="D174" s="520"/>
      <c r="E174" s="520"/>
      <c r="F174" s="520"/>
      <c r="G174" s="520"/>
      <c r="H174" s="520"/>
      <c r="I174" s="520"/>
      <c r="J174" s="520"/>
      <c r="K174" s="12"/>
      <c r="L174" s="13"/>
      <c r="M174" s="394"/>
      <c r="N174" s="740"/>
      <c r="O174" s="269"/>
      <c r="P174" s="304"/>
      <c r="Q174" s="304"/>
      <c r="R174" s="270"/>
      <c r="S174" s="220"/>
      <c r="T174" s="242"/>
      <c r="U174" s="270"/>
      <c r="V174" s="242"/>
      <c r="W174" s="242"/>
      <c r="X174" s="242"/>
      <c r="Y174" s="221"/>
      <c r="Z174" s="221"/>
      <c r="AA174" s="221"/>
      <c r="AB174" s="242"/>
      <c r="AC174" s="242"/>
      <c r="AD174" s="302"/>
      <c r="AE174" s="302"/>
      <c r="AF174" s="302"/>
      <c r="AG174" s="302"/>
      <c r="AH174" s="302"/>
      <c r="AI174" s="302"/>
      <c r="AJ174" s="302"/>
      <c r="AK174" s="302"/>
      <c r="AL174" s="303"/>
    </row>
    <row r="175" spans="1:38" s="146" customFormat="1" ht="12.75" customHeight="1" x14ac:dyDescent="0.2">
      <c r="A175" s="576"/>
      <c r="B175" s="528"/>
      <c r="C175" s="528"/>
      <c r="D175" s="528"/>
      <c r="E175" s="528"/>
      <c r="F175" s="528"/>
      <c r="G175" s="528"/>
      <c r="H175" s="528"/>
      <c r="I175" s="528"/>
      <c r="J175" s="528"/>
      <c r="K175" s="14"/>
      <c r="L175" s="15"/>
      <c r="M175" s="394"/>
      <c r="N175" s="740"/>
      <c r="O175" s="269"/>
      <c r="P175" s="304"/>
      <c r="Q175" s="304"/>
      <c r="R175" s="270"/>
      <c r="S175" s="250"/>
      <c r="T175" s="242"/>
      <c r="U175" s="270"/>
      <c r="V175" s="242"/>
      <c r="W175" s="242"/>
      <c r="X175" s="242"/>
      <c r="Y175" s="221"/>
      <c r="Z175" s="221"/>
      <c r="AA175" s="221"/>
      <c r="AB175" s="242"/>
      <c r="AC175" s="242"/>
      <c r="AD175" s="302"/>
      <c r="AE175" s="302"/>
      <c r="AF175" s="302"/>
      <c r="AG175" s="302"/>
      <c r="AH175" s="302"/>
      <c r="AI175" s="302"/>
      <c r="AJ175" s="302"/>
      <c r="AK175" s="302"/>
      <c r="AL175" s="303"/>
    </row>
    <row r="176" spans="1:38" s="146" customFormat="1" ht="16.5" customHeight="1" x14ac:dyDescent="0.2">
      <c r="A176" s="597" t="s">
        <v>34</v>
      </c>
      <c r="B176" s="625" t="s">
        <v>442</v>
      </c>
      <c r="C176" s="625"/>
      <c r="D176" s="625"/>
      <c r="E176" s="625"/>
      <c r="F176" s="625"/>
      <c r="G176" s="625"/>
      <c r="H176" s="625"/>
      <c r="I176" s="625"/>
      <c r="J176" s="625"/>
      <c r="K176" s="10"/>
      <c r="L176" s="11"/>
      <c r="M176" s="394"/>
      <c r="N176" s="394"/>
      <c r="O176" s="269"/>
      <c r="P176" s="240" t="s">
        <v>192</v>
      </c>
      <c r="Q176" s="304" t="s">
        <v>193</v>
      </c>
      <c r="R176" s="270" t="b">
        <v>0</v>
      </c>
      <c r="S176" s="220">
        <f>IF(AND(R176=TRUE,T176=FALSE,U176=FALSE),1,0)</f>
        <v>0</v>
      </c>
      <c r="T176" s="242"/>
      <c r="U176" s="270" t="b">
        <f>IF(X163=TRUE,TRUE)</f>
        <v>0</v>
      </c>
      <c r="V176" s="242"/>
      <c r="W176" s="242"/>
      <c r="X176" s="242"/>
      <c r="Y176" s="245" t="str">
        <f>IF(AND(R176=TRUE,U176=TRUE),TRUE,"")</f>
        <v/>
      </c>
      <c r="Z176" s="243" t="str">
        <f>IF(OR(T176=TRUE,U176=TRUE),CONCATENATE(P176," "),"")</f>
        <v/>
      </c>
      <c r="AA176" s="243" t="str">
        <f>IF(OR(R176=TRUE,T176=TRUE,U176=TRUE),"",CONCATENATE(P176," "))</f>
        <v xml:space="preserve">3.2, </v>
      </c>
      <c r="AB176" s="242"/>
      <c r="AC176" s="242"/>
      <c r="AD176" s="302"/>
      <c r="AE176" s="302"/>
      <c r="AF176" s="302"/>
      <c r="AG176" s="302"/>
      <c r="AH176" s="302"/>
      <c r="AI176" s="302"/>
      <c r="AJ176" s="302"/>
      <c r="AK176" s="302"/>
      <c r="AL176" s="303"/>
    </row>
    <row r="177" spans="1:38" s="146" customFormat="1" ht="16.5" customHeight="1" x14ac:dyDescent="0.2">
      <c r="A177" s="602"/>
      <c r="B177" s="626"/>
      <c r="C177" s="626"/>
      <c r="D177" s="626"/>
      <c r="E177" s="626"/>
      <c r="F177" s="626"/>
      <c r="G177" s="626"/>
      <c r="H177" s="626"/>
      <c r="I177" s="626"/>
      <c r="J177" s="626"/>
      <c r="K177" s="82" t="str">
        <f>IF(Y176=TRUE,"Check selection!","")</f>
        <v/>
      </c>
      <c r="L177" s="13"/>
      <c r="M177" s="394"/>
      <c r="N177" s="394"/>
      <c r="O177" s="269"/>
      <c r="P177" s="240"/>
      <c r="Q177" s="304"/>
      <c r="R177" s="270"/>
      <c r="S177" s="220"/>
      <c r="T177" s="242"/>
      <c r="U177" s="270"/>
      <c r="V177" s="242"/>
      <c r="W177" s="242"/>
      <c r="X177" s="242"/>
      <c r="Y177" s="221"/>
      <c r="Z177" s="221"/>
      <c r="AA177" s="221"/>
      <c r="AB177" s="242"/>
      <c r="AC177" s="242"/>
      <c r="AD177" s="302"/>
      <c r="AE177" s="302"/>
      <c r="AF177" s="302"/>
      <c r="AG177" s="302"/>
      <c r="AH177" s="302"/>
      <c r="AI177" s="302"/>
      <c r="AJ177" s="302"/>
      <c r="AK177" s="302"/>
      <c r="AL177" s="303"/>
    </row>
    <row r="178" spans="1:38" s="146" customFormat="1" ht="16.5" customHeight="1" x14ac:dyDescent="0.2">
      <c r="A178" s="602"/>
      <c r="B178" s="626"/>
      <c r="C178" s="626"/>
      <c r="D178" s="626"/>
      <c r="E178" s="626"/>
      <c r="F178" s="626"/>
      <c r="G178" s="626"/>
      <c r="H178" s="626"/>
      <c r="I178" s="626"/>
      <c r="J178" s="626"/>
      <c r="K178" s="12"/>
      <c r="L178" s="13"/>
      <c r="M178" s="394"/>
      <c r="N178" s="394"/>
      <c r="O178" s="269"/>
      <c r="P178" s="240"/>
      <c r="Q178" s="304"/>
      <c r="R178" s="270"/>
      <c r="S178" s="220"/>
      <c r="T178" s="242"/>
      <c r="U178" s="270"/>
      <c r="V178" s="242"/>
      <c r="W178" s="242"/>
      <c r="X178" s="242"/>
      <c r="Y178" s="221"/>
      <c r="Z178" s="221"/>
      <c r="AA178" s="221"/>
      <c r="AB178" s="242"/>
      <c r="AC178" s="242"/>
      <c r="AD178" s="302"/>
      <c r="AE178" s="302"/>
      <c r="AF178" s="302"/>
      <c r="AG178" s="302"/>
      <c r="AH178" s="302"/>
      <c r="AI178" s="302"/>
      <c r="AJ178" s="302"/>
      <c r="AK178" s="302"/>
      <c r="AL178" s="303"/>
    </row>
    <row r="179" spans="1:38" s="146" customFormat="1" ht="16.5" customHeight="1" x14ac:dyDescent="0.2">
      <c r="A179" s="602"/>
      <c r="B179" s="626"/>
      <c r="C179" s="626"/>
      <c r="D179" s="626"/>
      <c r="E179" s="626"/>
      <c r="F179" s="626"/>
      <c r="G179" s="626"/>
      <c r="H179" s="626"/>
      <c r="I179" s="626"/>
      <c r="J179" s="626"/>
      <c r="K179" s="12"/>
      <c r="L179" s="13"/>
      <c r="M179" s="394"/>
      <c r="N179" s="394"/>
      <c r="O179" s="269"/>
      <c r="P179" s="240"/>
      <c r="Q179" s="304"/>
      <c r="R179" s="270"/>
      <c r="S179" s="220"/>
      <c r="T179" s="242"/>
      <c r="U179" s="270"/>
      <c r="V179" s="242"/>
      <c r="W179" s="242"/>
      <c r="X179" s="242"/>
      <c r="Y179" s="221"/>
      <c r="Z179" s="221"/>
      <c r="AA179" s="221"/>
      <c r="AB179" s="242"/>
      <c r="AC179" s="242"/>
      <c r="AD179" s="302"/>
      <c r="AE179" s="302"/>
      <c r="AF179" s="302"/>
      <c r="AG179" s="302"/>
      <c r="AH179" s="302"/>
      <c r="AI179" s="302"/>
      <c r="AJ179" s="302"/>
      <c r="AK179" s="302"/>
      <c r="AL179" s="303"/>
    </row>
    <row r="180" spans="1:38" s="146" customFormat="1" ht="16.5" customHeight="1" x14ac:dyDescent="0.2">
      <c r="A180" s="602"/>
      <c r="B180" s="626"/>
      <c r="C180" s="626"/>
      <c r="D180" s="626"/>
      <c r="E180" s="626"/>
      <c r="F180" s="626"/>
      <c r="G180" s="626"/>
      <c r="H180" s="626"/>
      <c r="I180" s="626"/>
      <c r="J180" s="626"/>
      <c r="K180" s="12"/>
      <c r="L180" s="13"/>
      <c r="M180" s="394"/>
      <c r="N180" s="394"/>
      <c r="O180" s="269"/>
      <c r="P180" s="240"/>
      <c r="Q180" s="304"/>
      <c r="R180" s="270"/>
      <c r="S180" s="220"/>
      <c r="T180" s="242"/>
      <c r="U180" s="270"/>
      <c r="V180" s="242"/>
      <c r="W180" s="242"/>
      <c r="X180" s="242"/>
      <c r="Y180" s="221"/>
      <c r="Z180" s="221"/>
      <c r="AA180" s="221"/>
      <c r="AB180" s="242"/>
      <c r="AC180" s="242"/>
      <c r="AD180" s="302"/>
      <c r="AE180" s="302"/>
      <c r="AF180" s="302"/>
      <c r="AG180" s="302"/>
      <c r="AH180" s="302"/>
      <c r="AI180" s="302"/>
      <c r="AJ180" s="302"/>
      <c r="AK180" s="302"/>
      <c r="AL180" s="303"/>
    </row>
    <row r="181" spans="1:38" s="146" customFormat="1" ht="12.75" customHeight="1" x14ac:dyDescent="0.2">
      <c r="A181" s="602"/>
      <c r="B181" s="626"/>
      <c r="C181" s="626"/>
      <c r="D181" s="626"/>
      <c r="E181" s="626"/>
      <c r="F181" s="626"/>
      <c r="G181" s="626"/>
      <c r="H181" s="626"/>
      <c r="I181" s="626"/>
      <c r="J181" s="626"/>
      <c r="K181" s="12"/>
      <c r="L181" s="13"/>
      <c r="M181" s="394"/>
      <c r="N181" s="394"/>
      <c r="O181" s="269"/>
      <c r="P181" s="240"/>
      <c r="Q181" s="304"/>
      <c r="R181" s="270"/>
      <c r="S181" s="220"/>
      <c r="T181" s="242"/>
      <c r="U181" s="270"/>
      <c r="V181" s="242"/>
      <c r="W181" s="242"/>
      <c r="X181" s="242"/>
      <c r="Y181" s="221"/>
      <c r="Z181" s="221"/>
      <c r="AA181" s="221"/>
      <c r="AB181" s="242"/>
      <c r="AC181" s="242"/>
      <c r="AD181" s="302"/>
      <c r="AE181" s="302"/>
      <c r="AF181" s="302"/>
      <c r="AG181" s="302"/>
      <c r="AH181" s="302"/>
      <c r="AI181" s="302"/>
      <c r="AJ181" s="302"/>
      <c r="AK181" s="302"/>
      <c r="AL181" s="303"/>
    </row>
    <row r="182" spans="1:38" s="146" customFormat="1" ht="11.25" customHeight="1" x14ac:dyDescent="0.2">
      <c r="A182" s="598"/>
      <c r="B182" s="627"/>
      <c r="C182" s="627"/>
      <c r="D182" s="627"/>
      <c r="E182" s="627"/>
      <c r="F182" s="627"/>
      <c r="G182" s="627"/>
      <c r="H182" s="627"/>
      <c r="I182" s="627"/>
      <c r="J182" s="627"/>
      <c r="K182" s="14"/>
      <c r="L182" s="15"/>
      <c r="M182" s="394"/>
      <c r="N182" s="394"/>
      <c r="O182" s="269"/>
      <c r="P182" s="240"/>
      <c r="Q182" s="304"/>
      <c r="R182" s="270"/>
      <c r="S182" s="250"/>
      <c r="T182" s="242"/>
      <c r="U182" s="270"/>
      <c r="V182" s="242"/>
      <c r="W182" s="242"/>
      <c r="X182" s="242"/>
      <c r="Y182" s="221"/>
      <c r="Z182" s="221"/>
      <c r="AA182" s="221"/>
      <c r="AB182" s="242"/>
      <c r="AC182" s="242"/>
      <c r="AD182" s="302"/>
      <c r="AE182" s="302"/>
      <c r="AF182" s="302"/>
      <c r="AG182" s="302"/>
      <c r="AH182" s="302"/>
      <c r="AI182" s="302"/>
      <c r="AJ182" s="302"/>
      <c r="AK182" s="302"/>
      <c r="AL182" s="303"/>
    </row>
    <row r="183" spans="1:38" s="146" customFormat="1" ht="16.5" customHeight="1" x14ac:dyDescent="0.2">
      <c r="A183" s="47" t="s">
        <v>36</v>
      </c>
      <c r="B183" s="526" t="s">
        <v>194</v>
      </c>
      <c r="C183" s="526"/>
      <c r="D183" s="526"/>
      <c r="E183" s="526"/>
      <c r="F183" s="526"/>
      <c r="G183" s="526"/>
      <c r="H183" s="526"/>
      <c r="I183" s="526"/>
      <c r="J183" s="526"/>
      <c r="K183" s="10"/>
      <c r="L183" s="11"/>
      <c r="M183" s="394"/>
      <c r="N183" s="394"/>
      <c r="O183" s="269"/>
      <c r="P183" s="240" t="s">
        <v>195</v>
      </c>
      <c r="Q183" s="304" t="s">
        <v>196</v>
      </c>
      <c r="R183" s="270" t="b">
        <v>0</v>
      </c>
      <c r="S183" s="220">
        <f>IF(AND(R183=TRUE,T183=FALSE,U183=FALSE),1,0)</f>
        <v>0</v>
      </c>
      <c r="T183" s="242"/>
      <c r="U183" s="270" t="b">
        <f>IF(X163=TRUE,TRUE)</f>
        <v>0</v>
      </c>
      <c r="V183" s="242"/>
      <c r="W183" s="242"/>
      <c r="X183" s="242"/>
      <c r="Y183" s="245" t="str">
        <f>IF(AND(R183=TRUE,U183=TRUE),TRUE,"")</f>
        <v/>
      </c>
      <c r="Z183" s="243" t="str">
        <f>IF(OR(T183=TRUE,U183=TRUE),CONCATENATE(P183," "),"")</f>
        <v/>
      </c>
      <c r="AA183" s="243" t="str">
        <f>IF(OR(R183=TRUE,T183=TRUE,U183=TRUE),"",CONCATENATE(P183," "))</f>
        <v xml:space="preserve">3.3, </v>
      </c>
      <c r="AB183" s="242"/>
      <c r="AC183" s="242"/>
      <c r="AD183" s="302"/>
      <c r="AE183" s="302"/>
      <c r="AF183" s="302"/>
      <c r="AG183" s="302"/>
      <c r="AH183" s="302"/>
      <c r="AI183" s="302"/>
      <c r="AJ183" s="302"/>
      <c r="AK183" s="302"/>
      <c r="AL183" s="303"/>
    </row>
    <row r="184" spans="1:38" s="146" customFormat="1" ht="16.5" customHeight="1" x14ac:dyDescent="0.2">
      <c r="A184" s="21"/>
      <c r="B184" s="518"/>
      <c r="C184" s="518"/>
      <c r="D184" s="518"/>
      <c r="E184" s="518"/>
      <c r="F184" s="518"/>
      <c r="G184" s="518"/>
      <c r="H184" s="518"/>
      <c r="I184" s="518"/>
      <c r="J184" s="518"/>
      <c r="K184" s="82" t="str">
        <f>IF(Y183=TRUE,"Check selection!","")</f>
        <v/>
      </c>
      <c r="L184" s="13"/>
      <c r="M184" s="394"/>
      <c r="N184" s="394"/>
      <c r="O184" s="269"/>
      <c r="P184" s="259"/>
      <c r="Q184" s="259"/>
      <c r="R184" s="241"/>
      <c r="S184" s="250"/>
      <c r="T184" s="242"/>
      <c r="U184" s="270"/>
      <c r="V184" s="242"/>
      <c r="W184" s="242"/>
      <c r="X184" s="221"/>
      <c r="Y184" s="221"/>
      <c r="Z184" s="221"/>
      <c r="AA184" s="221"/>
      <c r="AB184" s="242"/>
      <c r="AC184" s="242"/>
      <c r="AD184" s="302"/>
      <c r="AE184" s="302"/>
      <c r="AF184" s="302"/>
      <c r="AG184" s="302"/>
      <c r="AH184" s="302"/>
      <c r="AI184" s="302"/>
      <c r="AJ184" s="302"/>
      <c r="AK184" s="302"/>
      <c r="AL184" s="303"/>
    </row>
    <row r="185" spans="1:38" s="146" customFormat="1" ht="6" hidden="1" customHeight="1" x14ac:dyDescent="0.2">
      <c r="A185" s="21"/>
      <c r="B185" s="518"/>
      <c r="C185" s="518"/>
      <c r="D185" s="518"/>
      <c r="E185" s="518"/>
      <c r="F185" s="518"/>
      <c r="G185" s="518"/>
      <c r="H185" s="518"/>
      <c r="I185" s="518"/>
      <c r="J185" s="518"/>
      <c r="K185" s="12"/>
      <c r="L185" s="13"/>
      <c r="M185" s="394"/>
      <c r="N185" s="394"/>
      <c r="O185" s="269"/>
      <c r="P185" s="259"/>
      <c r="Q185" s="259"/>
      <c r="R185" s="252"/>
      <c r="S185" s="250"/>
      <c r="T185" s="242"/>
      <c r="U185" s="270"/>
      <c r="V185" s="242"/>
      <c r="W185" s="242"/>
      <c r="X185" s="221"/>
      <c r="Y185" s="242"/>
      <c r="Z185" s="221"/>
      <c r="AA185" s="242"/>
      <c r="AB185" s="242"/>
      <c r="AC185" s="242"/>
      <c r="AD185" s="302"/>
      <c r="AE185" s="302"/>
      <c r="AF185" s="302"/>
      <c r="AG185" s="302"/>
      <c r="AH185" s="302"/>
      <c r="AI185" s="302"/>
      <c r="AJ185" s="302"/>
      <c r="AK185" s="302"/>
      <c r="AL185" s="303"/>
    </row>
    <row r="186" spans="1:38" s="146" customFormat="1" ht="2.25" customHeight="1" x14ac:dyDescent="0.2">
      <c r="A186" s="21"/>
      <c r="B186" s="352"/>
      <c r="C186" s="352"/>
      <c r="D186" s="352"/>
      <c r="E186" s="352"/>
      <c r="F186" s="352"/>
      <c r="G186" s="352"/>
      <c r="H186" s="352"/>
      <c r="I186" s="352"/>
      <c r="J186" s="352"/>
      <c r="K186" s="12"/>
      <c r="L186" s="13"/>
      <c r="M186" s="394"/>
      <c r="N186" s="394"/>
      <c r="O186" s="269"/>
      <c r="P186" s="259"/>
      <c r="Q186" s="259"/>
      <c r="R186" s="252"/>
      <c r="S186" s="250"/>
      <c r="T186" s="242"/>
      <c r="U186" s="270"/>
      <c r="V186" s="242"/>
      <c r="W186" s="242"/>
      <c r="X186" s="221"/>
      <c r="Y186" s="242"/>
      <c r="Z186" s="221"/>
      <c r="AA186" s="242"/>
      <c r="AB186" s="242"/>
      <c r="AC186" s="242"/>
      <c r="AD186" s="302"/>
      <c r="AE186" s="302"/>
      <c r="AF186" s="302"/>
      <c r="AG186" s="302"/>
      <c r="AH186" s="302"/>
      <c r="AI186" s="302"/>
      <c r="AJ186" s="302"/>
      <c r="AK186" s="302"/>
      <c r="AL186" s="303"/>
    </row>
    <row r="187" spans="1:38" s="146" customFormat="1" ht="16.5" customHeight="1" x14ac:dyDescent="0.2">
      <c r="A187" s="21"/>
      <c r="B187" s="522" t="s">
        <v>47</v>
      </c>
      <c r="C187" s="522"/>
      <c r="D187" s="522"/>
      <c r="E187" s="522"/>
      <c r="F187" s="522"/>
      <c r="G187" s="522"/>
      <c r="H187" s="522"/>
      <c r="I187" s="522"/>
      <c r="J187" s="522"/>
      <c r="K187" s="12"/>
      <c r="L187" s="13"/>
      <c r="M187" s="394"/>
      <c r="N187" s="394"/>
      <c r="O187" s="269"/>
      <c r="P187" s="259"/>
      <c r="Q187" s="259"/>
      <c r="R187" s="252"/>
      <c r="S187" s="250"/>
      <c r="T187" s="242"/>
      <c r="U187" s="270"/>
      <c r="V187" s="242"/>
      <c r="W187" s="242"/>
      <c r="X187" s="221"/>
      <c r="Y187" s="242"/>
      <c r="Z187" s="221"/>
      <c r="AA187" s="242"/>
      <c r="AB187" s="242"/>
      <c r="AC187" s="242"/>
      <c r="AD187" s="302"/>
      <c r="AE187" s="302"/>
      <c r="AF187" s="302"/>
      <c r="AG187" s="302"/>
      <c r="AH187" s="302"/>
      <c r="AI187" s="302"/>
      <c r="AJ187" s="302"/>
      <c r="AK187" s="302"/>
      <c r="AL187" s="303"/>
    </row>
    <row r="188" spans="1:38" s="146" customFormat="1" ht="16.5" customHeight="1" x14ac:dyDescent="0.2">
      <c r="A188" s="48"/>
      <c r="B188" s="352" t="s">
        <v>38</v>
      </c>
      <c r="C188" s="518" t="s">
        <v>197</v>
      </c>
      <c r="D188" s="518"/>
      <c r="E188" s="518"/>
      <c r="F188" s="518"/>
      <c r="G188" s="518"/>
      <c r="H188" s="518"/>
      <c r="I188" s="518"/>
      <c r="J188" s="518"/>
      <c r="K188" s="12"/>
      <c r="L188" s="13"/>
      <c r="M188" s="394"/>
      <c r="N188" s="394"/>
      <c r="O188" s="269"/>
      <c r="P188" s="259"/>
      <c r="Q188" s="259"/>
      <c r="R188" s="252"/>
      <c r="S188" s="250"/>
      <c r="T188" s="242"/>
      <c r="U188" s="270"/>
      <c r="V188" s="242"/>
      <c r="W188" s="242"/>
      <c r="X188" s="221"/>
      <c r="Y188" s="242"/>
      <c r="Z188" s="221"/>
      <c r="AA188" s="242"/>
      <c r="AB188" s="242"/>
      <c r="AC188" s="242"/>
      <c r="AD188" s="302"/>
      <c r="AE188" s="302"/>
      <c r="AF188" s="302"/>
      <c r="AG188" s="302"/>
      <c r="AH188" s="302"/>
      <c r="AI188" s="302"/>
      <c r="AJ188" s="302"/>
      <c r="AK188" s="302"/>
      <c r="AL188" s="303"/>
    </row>
    <row r="189" spans="1:38" s="146" customFormat="1" ht="16.5" customHeight="1" x14ac:dyDescent="0.2">
      <c r="A189" s="48"/>
      <c r="B189" s="352"/>
      <c r="C189" s="518"/>
      <c r="D189" s="518"/>
      <c r="E189" s="518"/>
      <c r="F189" s="518"/>
      <c r="G189" s="518"/>
      <c r="H189" s="518"/>
      <c r="I189" s="518"/>
      <c r="J189" s="518"/>
      <c r="K189" s="12"/>
      <c r="L189" s="13"/>
      <c r="M189" s="394"/>
      <c r="N189" s="394"/>
      <c r="O189" s="269"/>
      <c r="P189" s="259"/>
      <c r="Q189" s="259"/>
      <c r="R189" s="252"/>
      <c r="S189" s="250"/>
      <c r="T189" s="242"/>
      <c r="U189" s="270"/>
      <c r="V189" s="242"/>
      <c r="W189" s="242"/>
      <c r="X189" s="221"/>
      <c r="Y189" s="242"/>
      <c r="Z189" s="221"/>
      <c r="AA189" s="242"/>
      <c r="AB189" s="242"/>
      <c r="AC189" s="242"/>
      <c r="AD189" s="302"/>
      <c r="AE189" s="302"/>
      <c r="AF189" s="302"/>
      <c r="AG189" s="302"/>
      <c r="AH189" s="302"/>
      <c r="AI189" s="302"/>
      <c r="AJ189" s="302"/>
      <c r="AK189" s="302"/>
      <c r="AL189" s="303"/>
    </row>
    <row r="190" spans="1:38" s="146" customFormat="1" ht="16.5" customHeight="1" x14ac:dyDescent="0.2">
      <c r="A190" s="48"/>
      <c r="B190" s="352"/>
      <c r="C190" s="518"/>
      <c r="D190" s="518"/>
      <c r="E190" s="518"/>
      <c r="F190" s="518"/>
      <c r="G190" s="518"/>
      <c r="H190" s="518"/>
      <c r="I190" s="518"/>
      <c r="J190" s="518"/>
      <c r="K190" s="12"/>
      <c r="L190" s="13"/>
      <c r="M190" s="394"/>
      <c r="N190" s="394"/>
      <c r="O190" s="269"/>
      <c r="P190" s="259"/>
      <c r="Q190" s="259"/>
      <c r="R190" s="252"/>
      <c r="S190" s="250"/>
      <c r="T190" s="242"/>
      <c r="U190" s="270"/>
      <c r="V190" s="242"/>
      <c r="W190" s="242"/>
      <c r="X190" s="221"/>
      <c r="Y190" s="242"/>
      <c r="Z190" s="221"/>
      <c r="AA190" s="242"/>
      <c r="AB190" s="242"/>
      <c r="AC190" s="242"/>
      <c r="AD190" s="302"/>
      <c r="AE190" s="302"/>
      <c r="AF190" s="302"/>
      <c r="AG190" s="302"/>
      <c r="AH190" s="302"/>
      <c r="AI190" s="302"/>
      <c r="AJ190" s="302"/>
      <c r="AK190" s="302"/>
      <c r="AL190" s="303"/>
    </row>
    <row r="191" spans="1:38" s="146" customFormat="1" ht="16.5" customHeight="1" x14ac:dyDescent="0.2">
      <c r="A191" s="48"/>
      <c r="B191" s="352" t="s">
        <v>39</v>
      </c>
      <c r="C191" s="518" t="s">
        <v>526</v>
      </c>
      <c r="D191" s="518"/>
      <c r="E191" s="518"/>
      <c r="F191" s="518"/>
      <c r="G191" s="518"/>
      <c r="H191" s="518"/>
      <c r="I191" s="518"/>
      <c r="J191" s="518"/>
      <c r="K191" s="12"/>
      <c r="L191" s="13"/>
      <c r="M191" s="394"/>
      <c r="N191" s="394"/>
      <c r="O191" s="269"/>
      <c r="P191" s="259"/>
      <c r="Q191" s="259"/>
      <c r="R191" s="252"/>
      <c r="S191" s="250"/>
      <c r="T191" s="242"/>
      <c r="U191" s="270"/>
      <c r="V191" s="242"/>
      <c r="W191" s="242"/>
      <c r="X191" s="221"/>
      <c r="Y191" s="242"/>
      <c r="Z191" s="221"/>
      <c r="AA191" s="242"/>
      <c r="AB191" s="242"/>
      <c r="AC191" s="242"/>
      <c r="AD191" s="302"/>
      <c r="AE191" s="302"/>
      <c r="AF191" s="302"/>
      <c r="AG191" s="302"/>
      <c r="AH191" s="302"/>
      <c r="AI191" s="302"/>
      <c r="AJ191" s="302"/>
      <c r="AK191" s="302"/>
      <c r="AL191" s="303"/>
    </row>
    <row r="192" spans="1:38" s="146" customFormat="1" ht="8.25" customHeight="1" x14ac:dyDescent="0.2">
      <c r="A192" s="48"/>
      <c r="B192" s="352"/>
      <c r="C192" s="518"/>
      <c r="D192" s="518"/>
      <c r="E192" s="518"/>
      <c r="F192" s="518"/>
      <c r="G192" s="518"/>
      <c r="H192" s="518"/>
      <c r="I192" s="518"/>
      <c r="J192" s="518"/>
      <c r="K192" s="12"/>
      <c r="L192" s="13"/>
      <c r="M192" s="394"/>
      <c r="N192" s="394"/>
      <c r="O192" s="269"/>
      <c r="P192" s="259"/>
      <c r="Q192" s="259"/>
      <c r="R192" s="252"/>
      <c r="S192" s="250"/>
      <c r="T192" s="242"/>
      <c r="U192" s="270"/>
      <c r="V192" s="242"/>
      <c r="W192" s="242"/>
      <c r="X192" s="221"/>
      <c r="Y192" s="242"/>
      <c r="Z192" s="221"/>
      <c r="AA192" s="242"/>
      <c r="AB192" s="242"/>
      <c r="AC192" s="242"/>
      <c r="AD192" s="302"/>
      <c r="AE192" s="302"/>
      <c r="AF192" s="302"/>
      <c r="AG192" s="302"/>
      <c r="AH192" s="302"/>
      <c r="AI192" s="302"/>
      <c r="AJ192" s="302"/>
      <c r="AK192" s="302"/>
      <c r="AL192" s="303"/>
    </row>
    <row r="193" spans="1:38" s="146" customFormat="1" ht="16.5" customHeight="1" x14ac:dyDescent="0.2">
      <c r="A193" s="48"/>
      <c r="B193" s="352"/>
      <c r="C193" s="518"/>
      <c r="D193" s="518"/>
      <c r="E193" s="518"/>
      <c r="F193" s="518"/>
      <c r="G193" s="518"/>
      <c r="H193" s="518"/>
      <c r="I193" s="518"/>
      <c r="J193" s="518"/>
      <c r="K193" s="12"/>
      <c r="L193" s="13"/>
      <c r="M193" s="394"/>
      <c r="N193" s="394"/>
      <c r="O193" s="269"/>
      <c r="P193" s="259"/>
      <c r="Q193" s="259"/>
      <c r="R193" s="252"/>
      <c r="S193" s="250"/>
      <c r="T193" s="242"/>
      <c r="U193" s="270"/>
      <c r="V193" s="242"/>
      <c r="W193" s="242"/>
      <c r="X193" s="221"/>
      <c r="Y193" s="242"/>
      <c r="Z193" s="221"/>
      <c r="AA193" s="242"/>
      <c r="AB193" s="242"/>
      <c r="AC193" s="242"/>
      <c r="AD193" s="302"/>
      <c r="AE193" s="302"/>
      <c r="AF193" s="302"/>
      <c r="AG193" s="302"/>
      <c r="AH193" s="302"/>
      <c r="AI193" s="302"/>
      <c r="AJ193" s="302"/>
      <c r="AK193" s="302"/>
      <c r="AL193" s="303"/>
    </row>
    <row r="194" spans="1:38" s="146" customFormat="1" ht="16.5" customHeight="1" x14ac:dyDescent="0.2">
      <c r="A194" s="48"/>
      <c r="B194" s="352" t="s">
        <v>40</v>
      </c>
      <c r="C194" s="518" t="s">
        <v>198</v>
      </c>
      <c r="D194" s="518"/>
      <c r="E194" s="518"/>
      <c r="F194" s="518"/>
      <c r="G194" s="518"/>
      <c r="H194" s="518"/>
      <c r="I194" s="518"/>
      <c r="J194" s="518"/>
      <c r="K194" s="12"/>
      <c r="L194" s="13"/>
      <c r="M194" s="394"/>
      <c r="N194" s="394"/>
      <c r="O194" s="269"/>
      <c r="P194" s="259"/>
      <c r="Q194" s="259"/>
      <c r="R194" s="252"/>
      <c r="S194" s="250"/>
      <c r="T194" s="242"/>
      <c r="U194" s="270"/>
      <c r="V194" s="242"/>
      <c r="W194" s="242"/>
      <c r="X194" s="221"/>
      <c r="Y194" s="242"/>
      <c r="Z194" s="221"/>
      <c r="AA194" s="242"/>
      <c r="AB194" s="242"/>
      <c r="AC194" s="242"/>
      <c r="AD194" s="302"/>
      <c r="AE194" s="302"/>
      <c r="AF194" s="302"/>
      <c r="AG194" s="302"/>
      <c r="AH194" s="302"/>
      <c r="AI194" s="302"/>
      <c r="AJ194" s="302"/>
      <c r="AK194" s="302"/>
      <c r="AL194" s="303"/>
    </row>
    <row r="195" spans="1:38" s="146" customFormat="1" ht="16.5" customHeight="1" x14ac:dyDescent="0.2">
      <c r="A195" s="48"/>
      <c r="B195" s="352"/>
      <c r="C195" s="518"/>
      <c r="D195" s="518"/>
      <c r="E195" s="518"/>
      <c r="F195" s="518"/>
      <c r="G195" s="518"/>
      <c r="H195" s="518"/>
      <c r="I195" s="518"/>
      <c r="J195" s="518"/>
      <c r="K195" s="12"/>
      <c r="L195" s="13"/>
      <c r="M195" s="394"/>
      <c r="N195" s="394"/>
      <c r="O195" s="269"/>
      <c r="P195" s="259"/>
      <c r="Q195" s="259"/>
      <c r="R195" s="252"/>
      <c r="S195" s="250"/>
      <c r="T195" s="242"/>
      <c r="U195" s="270"/>
      <c r="V195" s="242"/>
      <c r="W195" s="242"/>
      <c r="X195" s="221"/>
      <c r="Y195" s="242"/>
      <c r="Z195" s="221"/>
      <c r="AA195" s="242"/>
      <c r="AB195" s="242"/>
      <c r="AC195" s="242"/>
      <c r="AD195" s="302"/>
      <c r="AE195" s="302"/>
      <c r="AF195" s="302"/>
      <c r="AG195" s="302"/>
      <c r="AH195" s="302"/>
      <c r="AI195" s="302"/>
      <c r="AJ195" s="302"/>
      <c r="AK195" s="302"/>
      <c r="AL195" s="303"/>
    </row>
    <row r="196" spans="1:38" s="146" customFormat="1" ht="16.5" customHeight="1" x14ac:dyDescent="0.2">
      <c r="A196" s="48"/>
      <c r="B196" s="352"/>
      <c r="C196" s="518"/>
      <c r="D196" s="518"/>
      <c r="E196" s="518"/>
      <c r="F196" s="518"/>
      <c r="G196" s="518"/>
      <c r="H196" s="518"/>
      <c r="I196" s="518"/>
      <c r="J196" s="518"/>
      <c r="K196" s="12"/>
      <c r="L196" s="13"/>
      <c r="M196" s="394"/>
      <c r="N196" s="394"/>
      <c r="O196" s="269"/>
      <c r="P196" s="259"/>
      <c r="Q196" s="259"/>
      <c r="R196" s="252"/>
      <c r="S196" s="250"/>
      <c r="T196" s="242"/>
      <c r="U196" s="270"/>
      <c r="V196" s="242"/>
      <c r="W196" s="242"/>
      <c r="X196" s="221"/>
      <c r="Y196" s="242"/>
      <c r="Z196" s="221"/>
      <c r="AA196" s="242"/>
      <c r="AB196" s="242"/>
      <c r="AC196" s="242"/>
      <c r="AD196" s="302"/>
      <c r="AE196" s="302"/>
      <c r="AF196" s="302"/>
      <c r="AG196" s="302"/>
      <c r="AH196" s="302"/>
      <c r="AI196" s="302"/>
      <c r="AJ196" s="302"/>
      <c r="AK196" s="302"/>
      <c r="AL196" s="303"/>
    </row>
    <row r="197" spans="1:38" s="146" customFormat="1" x14ac:dyDescent="0.2">
      <c r="A197" s="48"/>
      <c r="B197" s="352"/>
      <c r="C197" s="518"/>
      <c r="D197" s="518"/>
      <c r="E197" s="518"/>
      <c r="F197" s="518"/>
      <c r="G197" s="518"/>
      <c r="H197" s="518"/>
      <c r="I197" s="518"/>
      <c r="J197" s="518"/>
      <c r="K197" s="12"/>
      <c r="L197" s="13"/>
      <c r="M197" s="394"/>
      <c r="N197" s="394"/>
      <c r="O197" s="269"/>
      <c r="P197" s="259"/>
      <c r="Q197" s="259"/>
      <c r="R197" s="252"/>
      <c r="S197" s="250"/>
      <c r="T197" s="242"/>
      <c r="U197" s="270"/>
      <c r="V197" s="242"/>
      <c r="W197" s="242"/>
      <c r="X197" s="221"/>
      <c r="Y197" s="242"/>
      <c r="Z197" s="221"/>
      <c r="AA197" s="242"/>
      <c r="AB197" s="242"/>
      <c r="AC197" s="242"/>
      <c r="AD197" s="302"/>
      <c r="AE197" s="302"/>
      <c r="AF197" s="302"/>
      <c r="AG197" s="302"/>
      <c r="AH197" s="302"/>
      <c r="AI197" s="302"/>
      <c r="AJ197" s="302"/>
      <c r="AK197" s="302"/>
      <c r="AL197" s="303"/>
    </row>
    <row r="198" spans="1:38" s="146" customFormat="1" ht="16.5" customHeight="1" x14ac:dyDescent="0.2">
      <c r="A198" s="48"/>
      <c r="B198" s="352" t="s">
        <v>41</v>
      </c>
      <c r="C198" s="518" t="s">
        <v>199</v>
      </c>
      <c r="D198" s="518"/>
      <c r="E198" s="518"/>
      <c r="F198" s="518"/>
      <c r="G198" s="518"/>
      <c r="H198" s="518"/>
      <c r="I198" s="518"/>
      <c r="J198" s="518"/>
      <c r="K198" s="12"/>
      <c r="L198" s="13"/>
      <c r="M198" s="394"/>
      <c r="N198" s="394"/>
      <c r="O198" s="269"/>
      <c r="P198" s="259"/>
      <c r="Q198" s="259"/>
      <c r="R198" s="252"/>
      <c r="S198" s="250"/>
      <c r="T198" s="242"/>
      <c r="U198" s="270"/>
      <c r="V198" s="242"/>
      <c r="W198" s="242"/>
      <c r="X198" s="221"/>
      <c r="Y198" s="242"/>
      <c r="Z198" s="221"/>
      <c r="AA198" s="242"/>
      <c r="AB198" s="242"/>
      <c r="AC198" s="242"/>
      <c r="AD198" s="302"/>
      <c r="AE198" s="302"/>
      <c r="AF198" s="302"/>
      <c r="AG198" s="302"/>
      <c r="AH198" s="302"/>
      <c r="AI198" s="302"/>
      <c r="AJ198" s="302"/>
      <c r="AK198" s="302"/>
      <c r="AL198" s="303"/>
    </row>
    <row r="199" spans="1:38" s="146" customFormat="1" ht="16.5" customHeight="1" x14ac:dyDescent="0.2">
      <c r="A199" s="48"/>
      <c r="B199" s="352"/>
      <c r="C199" s="518"/>
      <c r="D199" s="518"/>
      <c r="E199" s="518"/>
      <c r="F199" s="518"/>
      <c r="G199" s="518"/>
      <c r="H199" s="518"/>
      <c r="I199" s="518"/>
      <c r="J199" s="518"/>
      <c r="K199" s="12"/>
      <c r="L199" s="13"/>
      <c r="M199" s="394"/>
      <c r="N199" s="394"/>
      <c r="O199" s="269"/>
      <c r="P199" s="259"/>
      <c r="Q199" s="259"/>
      <c r="R199" s="252"/>
      <c r="S199" s="250"/>
      <c r="T199" s="242"/>
      <c r="U199" s="270"/>
      <c r="V199" s="242"/>
      <c r="W199" s="242"/>
      <c r="X199" s="221"/>
      <c r="Y199" s="242"/>
      <c r="Z199" s="221"/>
      <c r="AA199" s="242"/>
      <c r="AB199" s="242"/>
      <c r="AC199" s="242"/>
      <c r="AD199" s="302"/>
      <c r="AE199" s="302"/>
      <c r="AF199" s="302"/>
      <c r="AG199" s="302"/>
      <c r="AH199" s="302"/>
      <c r="AI199" s="302"/>
      <c r="AJ199" s="302"/>
      <c r="AK199" s="302"/>
      <c r="AL199" s="303"/>
    </row>
    <row r="200" spans="1:38" s="146" customFormat="1" ht="16.5" customHeight="1" x14ac:dyDescent="0.2">
      <c r="A200" s="48"/>
      <c r="B200" s="352"/>
      <c r="C200" s="518"/>
      <c r="D200" s="518"/>
      <c r="E200" s="518"/>
      <c r="F200" s="518"/>
      <c r="G200" s="518"/>
      <c r="H200" s="518"/>
      <c r="I200" s="518"/>
      <c r="J200" s="518"/>
      <c r="K200" s="12"/>
      <c r="L200" s="13"/>
      <c r="M200" s="394"/>
      <c r="N200" s="394"/>
      <c r="O200" s="269"/>
      <c r="P200" s="259"/>
      <c r="Q200" s="259"/>
      <c r="R200" s="252"/>
      <c r="S200" s="250"/>
      <c r="T200" s="242"/>
      <c r="U200" s="270"/>
      <c r="V200" s="242"/>
      <c r="W200" s="242"/>
      <c r="X200" s="221"/>
      <c r="Y200" s="242"/>
      <c r="Z200" s="221"/>
      <c r="AA200" s="242"/>
      <c r="AB200" s="242"/>
      <c r="AC200" s="242"/>
      <c r="AD200" s="302"/>
      <c r="AE200" s="302"/>
      <c r="AF200" s="302"/>
      <c r="AG200" s="302"/>
      <c r="AH200" s="302"/>
      <c r="AI200" s="302"/>
      <c r="AJ200" s="302"/>
      <c r="AK200" s="302"/>
      <c r="AL200" s="303"/>
    </row>
    <row r="201" spans="1:38" s="146" customFormat="1" ht="16.5" customHeight="1" x14ac:dyDescent="0.2">
      <c r="A201" s="48"/>
      <c r="B201" s="352"/>
      <c r="C201" s="518"/>
      <c r="D201" s="518"/>
      <c r="E201" s="518"/>
      <c r="F201" s="518"/>
      <c r="G201" s="518"/>
      <c r="H201" s="518"/>
      <c r="I201" s="518"/>
      <c r="J201" s="518"/>
      <c r="K201" s="12"/>
      <c r="L201" s="13"/>
      <c r="M201" s="394"/>
      <c r="N201" s="394"/>
      <c r="O201" s="269"/>
      <c r="P201" s="259"/>
      <c r="Q201" s="259"/>
      <c r="R201" s="252"/>
      <c r="S201" s="250"/>
      <c r="T201" s="242"/>
      <c r="U201" s="270"/>
      <c r="V201" s="242"/>
      <c r="W201" s="242"/>
      <c r="X201" s="221"/>
      <c r="Y201" s="242"/>
      <c r="Z201" s="221"/>
      <c r="AA201" s="242"/>
      <c r="AB201" s="242"/>
      <c r="AC201" s="242"/>
      <c r="AD201" s="302"/>
      <c r="AE201" s="302"/>
      <c r="AF201" s="302"/>
      <c r="AG201" s="302"/>
      <c r="AH201" s="302"/>
      <c r="AI201" s="302"/>
      <c r="AJ201" s="302"/>
      <c r="AK201" s="302"/>
      <c r="AL201" s="303"/>
    </row>
    <row r="202" spans="1:38" s="146" customFormat="1" ht="16.5" customHeight="1" x14ac:dyDescent="0.2">
      <c r="A202" s="48"/>
      <c r="B202" s="352"/>
      <c r="C202" s="518"/>
      <c r="D202" s="518"/>
      <c r="E202" s="518"/>
      <c r="F202" s="518"/>
      <c r="G202" s="518"/>
      <c r="H202" s="518"/>
      <c r="I202" s="518"/>
      <c r="J202" s="518"/>
      <c r="K202" s="12"/>
      <c r="L202" s="13"/>
      <c r="M202" s="394"/>
      <c r="N202" s="394"/>
      <c r="O202" s="269"/>
      <c r="P202" s="259"/>
      <c r="Q202" s="259"/>
      <c r="R202" s="252"/>
      <c r="S202" s="250"/>
      <c r="T202" s="242"/>
      <c r="U202" s="270"/>
      <c r="V202" s="242"/>
      <c r="W202" s="242"/>
      <c r="X202" s="221"/>
      <c r="Y202" s="242"/>
      <c r="Z202" s="221"/>
      <c r="AA202" s="242"/>
      <c r="AB202" s="242"/>
      <c r="AC202" s="242"/>
      <c r="AD202" s="302"/>
      <c r="AE202" s="302"/>
      <c r="AF202" s="302"/>
      <c r="AG202" s="302"/>
      <c r="AH202" s="302"/>
      <c r="AI202" s="302"/>
      <c r="AJ202" s="302"/>
      <c r="AK202" s="302"/>
      <c r="AL202" s="303"/>
    </row>
    <row r="203" spans="1:38" s="146" customFormat="1" ht="16.5" customHeight="1" x14ac:dyDescent="0.2">
      <c r="A203" s="48"/>
      <c r="B203" s="359" t="s">
        <v>43</v>
      </c>
      <c r="C203" s="518" t="s">
        <v>200</v>
      </c>
      <c r="D203" s="518"/>
      <c r="E203" s="518"/>
      <c r="F203" s="518"/>
      <c r="G203" s="518"/>
      <c r="H203" s="518"/>
      <c r="I203" s="518"/>
      <c r="J203" s="518"/>
      <c r="K203" s="12"/>
      <c r="L203" s="13"/>
      <c r="M203" s="394"/>
      <c r="N203" s="394"/>
      <c r="O203" s="269"/>
      <c r="P203" s="259"/>
      <c r="Q203" s="259"/>
      <c r="R203" s="252"/>
      <c r="S203" s="250"/>
      <c r="T203" s="242"/>
      <c r="U203" s="270"/>
      <c r="V203" s="242"/>
      <c r="W203" s="242"/>
      <c r="X203" s="221"/>
      <c r="Y203" s="242"/>
      <c r="Z203" s="221"/>
      <c r="AA203" s="242"/>
      <c r="AB203" s="242"/>
      <c r="AC203" s="242"/>
      <c r="AD203" s="302"/>
      <c r="AE203" s="302"/>
      <c r="AF203" s="302"/>
      <c r="AG203" s="302"/>
      <c r="AH203" s="302"/>
      <c r="AI203" s="302"/>
      <c r="AJ203" s="302"/>
      <c r="AK203" s="302"/>
      <c r="AL203" s="303"/>
    </row>
    <row r="204" spans="1:38" s="146" customFormat="1" ht="16.5" customHeight="1" x14ac:dyDescent="0.2">
      <c r="A204" s="48"/>
      <c r="B204" s="359"/>
      <c r="C204" s="518"/>
      <c r="D204" s="518"/>
      <c r="E204" s="518"/>
      <c r="F204" s="518"/>
      <c r="G204" s="518"/>
      <c r="H204" s="518"/>
      <c r="I204" s="518"/>
      <c r="J204" s="518"/>
      <c r="K204" s="12"/>
      <c r="L204" s="13"/>
      <c r="M204" s="394"/>
      <c r="N204" s="394"/>
      <c r="O204" s="269"/>
      <c r="P204" s="259"/>
      <c r="Q204" s="259"/>
      <c r="R204" s="252"/>
      <c r="S204" s="250"/>
      <c r="T204" s="242"/>
      <c r="U204" s="270"/>
      <c r="V204" s="242"/>
      <c r="W204" s="242"/>
      <c r="X204" s="221"/>
      <c r="Y204" s="242"/>
      <c r="Z204" s="221"/>
      <c r="AA204" s="242"/>
      <c r="AB204" s="242"/>
      <c r="AC204" s="242"/>
      <c r="AD204" s="302"/>
      <c r="AE204" s="302"/>
      <c r="AF204" s="302"/>
      <c r="AG204" s="302"/>
      <c r="AH204" s="302"/>
      <c r="AI204" s="302"/>
      <c r="AJ204" s="302"/>
      <c r="AK204" s="302"/>
      <c r="AL204" s="303"/>
    </row>
    <row r="205" spans="1:38" s="146" customFormat="1" ht="16.5" customHeight="1" x14ac:dyDescent="0.2">
      <c r="A205" s="48"/>
      <c r="B205" s="359"/>
      <c r="C205" s="518"/>
      <c r="D205" s="518"/>
      <c r="E205" s="518"/>
      <c r="F205" s="518"/>
      <c r="G205" s="518"/>
      <c r="H205" s="518"/>
      <c r="I205" s="518"/>
      <c r="J205" s="518"/>
      <c r="K205" s="12"/>
      <c r="L205" s="13"/>
      <c r="M205" s="394"/>
      <c r="N205" s="394"/>
      <c r="O205" s="269"/>
      <c r="P205" s="259"/>
      <c r="Q205" s="259"/>
      <c r="R205" s="252"/>
      <c r="S205" s="250"/>
      <c r="T205" s="242"/>
      <c r="U205" s="270"/>
      <c r="V205" s="242"/>
      <c r="W205" s="242"/>
      <c r="X205" s="221"/>
      <c r="Y205" s="242"/>
      <c r="Z205" s="221"/>
      <c r="AA205" s="242"/>
      <c r="AB205" s="242"/>
      <c r="AC205" s="242"/>
      <c r="AD205" s="302"/>
      <c r="AE205" s="302"/>
      <c r="AF205" s="302"/>
      <c r="AG205" s="302"/>
      <c r="AH205" s="302"/>
      <c r="AI205" s="302"/>
      <c r="AJ205" s="302"/>
      <c r="AK205" s="302"/>
      <c r="AL205" s="303"/>
    </row>
    <row r="206" spans="1:38" s="146" customFormat="1" ht="16.5" customHeight="1" x14ac:dyDescent="0.2">
      <c r="A206" s="48"/>
      <c r="B206" s="359"/>
      <c r="C206" s="518"/>
      <c r="D206" s="518"/>
      <c r="E206" s="518"/>
      <c r="F206" s="518"/>
      <c r="G206" s="518"/>
      <c r="H206" s="518"/>
      <c r="I206" s="518"/>
      <c r="J206" s="518"/>
      <c r="K206" s="12"/>
      <c r="L206" s="13"/>
      <c r="M206" s="394"/>
      <c r="N206" s="394"/>
      <c r="O206" s="269"/>
      <c r="P206" s="259"/>
      <c r="Q206" s="259"/>
      <c r="R206" s="252"/>
      <c r="S206" s="250"/>
      <c r="T206" s="242"/>
      <c r="U206" s="270"/>
      <c r="V206" s="242"/>
      <c r="W206" s="242"/>
      <c r="X206" s="221"/>
      <c r="Y206" s="242"/>
      <c r="Z206" s="221"/>
      <c r="AA206" s="242"/>
      <c r="AB206" s="242"/>
      <c r="AC206" s="242"/>
      <c r="AD206" s="302"/>
      <c r="AE206" s="302"/>
      <c r="AF206" s="302"/>
      <c r="AG206" s="302"/>
      <c r="AH206" s="302"/>
      <c r="AI206" s="302"/>
      <c r="AJ206" s="302"/>
      <c r="AK206" s="302"/>
      <c r="AL206" s="303"/>
    </row>
    <row r="207" spans="1:38" s="146" customFormat="1" ht="6.75" customHeight="1" x14ac:dyDescent="0.2">
      <c r="A207" s="48"/>
      <c r="B207" s="359"/>
      <c r="C207" s="518"/>
      <c r="D207" s="518"/>
      <c r="E207" s="518"/>
      <c r="F207" s="518"/>
      <c r="G207" s="518"/>
      <c r="H207" s="518"/>
      <c r="I207" s="518"/>
      <c r="J207" s="518"/>
      <c r="K207" s="12"/>
      <c r="L207" s="13"/>
      <c r="M207" s="394"/>
      <c r="N207" s="394"/>
      <c r="O207" s="269"/>
      <c r="P207" s="259"/>
      <c r="Q207" s="259"/>
      <c r="R207" s="252"/>
      <c r="S207" s="250"/>
      <c r="T207" s="242"/>
      <c r="U207" s="270"/>
      <c r="V207" s="242"/>
      <c r="W207" s="242"/>
      <c r="X207" s="221"/>
      <c r="Y207" s="242"/>
      <c r="Z207" s="221"/>
      <c r="AA207" s="242"/>
      <c r="AB207" s="242"/>
      <c r="AC207" s="242"/>
      <c r="AD207" s="302"/>
      <c r="AE207" s="302"/>
      <c r="AF207" s="302"/>
      <c r="AG207" s="302"/>
      <c r="AH207" s="302"/>
      <c r="AI207" s="302"/>
      <c r="AJ207" s="302"/>
      <c r="AK207" s="302"/>
      <c r="AL207" s="303"/>
    </row>
    <row r="208" spans="1:38" s="146" customFormat="1" ht="17.25" customHeight="1" x14ac:dyDescent="0.2">
      <c r="A208" s="48"/>
      <c r="B208" s="359"/>
      <c r="C208" s="518"/>
      <c r="D208" s="518"/>
      <c r="E208" s="518"/>
      <c r="F208" s="518"/>
      <c r="G208" s="518"/>
      <c r="H208" s="518"/>
      <c r="I208" s="518"/>
      <c r="J208" s="518"/>
      <c r="K208" s="12"/>
      <c r="L208" s="13"/>
      <c r="M208" s="394"/>
      <c r="N208" s="394"/>
      <c r="O208" s="269"/>
      <c r="P208" s="259"/>
      <c r="Q208" s="259"/>
      <c r="R208" s="252"/>
      <c r="S208" s="250"/>
      <c r="T208" s="242"/>
      <c r="U208" s="270"/>
      <c r="V208" s="242"/>
      <c r="W208" s="242"/>
      <c r="X208" s="221"/>
      <c r="Y208" s="242"/>
      <c r="Z208" s="221"/>
      <c r="AA208" s="242"/>
      <c r="AB208" s="242"/>
      <c r="AC208" s="242"/>
      <c r="AD208" s="302"/>
      <c r="AE208" s="302"/>
      <c r="AF208" s="302"/>
      <c r="AG208" s="302"/>
      <c r="AH208" s="302"/>
      <c r="AI208" s="302"/>
      <c r="AJ208" s="302"/>
      <c r="AK208" s="302"/>
      <c r="AL208" s="303"/>
    </row>
    <row r="209" spans="1:38" s="146" customFormat="1" ht="16.5" customHeight="1" x14ac:dyDescent="0.2">
      <c r="A209" s="48"/>
      <c r="B209" s="109" t="s">
        <v>50</v>
      </c>
      <c r="C209" s="520" t="s">
        <v>201</v>
      </c>
      <c r="D209" s="520"/>
      <c r="E209" s="520"/>
      <c r="F209" s="520"/>
      <c r="G209" s="520"/>
      <c r="H209" s="520"/>
      <c r="I209" s="520"/>
      <c r="J209" s="520"/>
      <c r="K209" s="12"/>
      <c r="L209" s="13"/>
      <c r="M209" s="394"/>
      <c r="N209" s="394"/>
      <c r="O209" s="269"/>
      <c r="P209" s="259"/>
      <c r="Q209" s="259"/>
      <c r="R209" s="252"/>
      <c r="S209" s="250"/>
      <c r="T209" s="242"/>
      <c r="U209" s="270"/>
      <c r="V209" s="242"/>
      <c r="W209" s="242"/>
      <c r="X209" s="221"/>
      <c r="Y209" s="242"/>
      <c r="Z209" s="221"/>
      <c r="AA209" s="242"/>
      <c r="AB209" s="242"/>
      <c r="AC209" s="242"/>
      <c r="AD209" s="302"/>
      <c r="AE209" s="302"/>
      <c r="AF209" s="302"/>
      <c r="AG209" s="302"/>
      <c r="AH209" s="302"/>
      <c r="AI209" s="302"/>
      <c r="AJ209" s="302"/>
      <c r="AK209" s="302"/>
      <c r="AL209" s="303"/>
    </row>
    <row r="210" spans="1:38" s="146" customFormat="1" ht="16.5" customHeight="1" x14ac:dyDescent="0.2">
      <c r="A210" s="48"/>
      <c r="B210" s="109"/>
      <c r="C210" s="520"/>
      <c r="D210" s="520"/>
      <c r="E210" s="520"/>
      <c r="F210" s="520"/>
      <c r="G210" s="520"/>
      <c r="H210" s="520"/>
      <c r="I210" s="520"/>
      <c r="J210" s="520"/>
      <c r="K210" s="12"/>
      <c r="L210" s="13"/>
      <c r="M210" s="394"/>
      <c r="N210" s="394"/>
      <c r="O210" s="269"/>
      <c r="P210" s="259"/>
      <c r="Q210" s="259"/>
      <c r="R210" s="252"/>
      <c r="S210" s="250"/>
      <c r="T210" s="242"/>
      <c r="U210" s="270"/>
      <c r="V210" s="242"/>
      <c r="W210" s="242"/>
      <c r="X210" s="221"/>
      <c r="Y210" s="242"/>
      <c r="Z210" s="221"/>
      <c r="AA210" s="242"/>
      <c r="AB210" s="242"/>
      <c r="AC210" s="242"/>
      <c r="AD210" s="302"/>
      <c r="AE210" s="302"/>
      <c r="AF210" s="302"/>
      <c r="AG210" s="302"/>
      <c r="AH210" s="302"/>
      <c r="AI210" s="302"/>
      <c r="AJ210" s="302"/>
      <c r="AK210" s="302"/>
      <c r="AL210" s="303"/>
    </row>
    <row r="211" spans="1:38" s="146" customFormat="1" ht="16.5" customHeight="1" x14ac:dyDescent="0.2">
      <c r="A211" s="48"/>
      <c r="B211" s="109"/>
      <c r="C211" s="520"/>
      <c r="D211" s="520"/>
      <c r="E211" s="520"/>
      <c r="F211" s="520"/>
      <c r="G211" s="520"/>
      <c r="H211" s="520"/>
      <c r="I211" s="520"/>
      <c r="J211" s="520"/>
      <c r="K211" s="12"/>
      <c r="L211" s="13"/>
      <c r="M211" s="394"/>
      <c r="N211" s="394"/>
      <c r="O211" s="269"/>
      <c r="P211" s="259"/>
      <c r="Q211" s="259"/>
      <c r="R211" s="252"/>
      <c r="S211" s="250"/>
      <c r="T211" s="242"/>
      <c r="U211" s="270"/>
      <c r="V211" s="242"/>
      <c r="W211" s="242"/>
      <c r="X211" s="221"/>
      <c r="Y211" s="242"/>
      <c r="Z211" s="221"/>
      <c r="AA211" s="242"/>
      <c r="AB211" s="242"/>
      <c r="AC211" s="242"/>
      <c r="AD211" s="302"/>
      <c r="AE211" s="302"/>
      <c r="AF211" s="302"/>
      <c r="AG211" s="302"/>
      <c r="AH211" s="302"/>
      <c r="AI211" s="302"/>
      <c r="AJ211" s="302"/>
      <c r="AK211" s="302"/>
      <c r="AL211" s="303"/>
    </row>
    <row r="212" spans="1:38" s="146" customFormat="1" ht="16.5" customHeight="1" x14ac:dyDescent="0.2">
      <c r="A212" s="48"/>
      <c r="B212" s="109" t="s">
        <v>97</v>
      </c>
      <c r="C212" s="520" t="s">
        <v>202</v>
      </c>
      <c r="D212" s="520"/>
      <c r="E212" s="520"/>
      <c r="F212" s="520"/>
      <c r="G212" s="520"/>
      <c r="H212" s="520"/>
      <c r="I212" s="520"/>
      <c r="J212" s="520"/>
      <c r="K212" s="12"/>
      <c r="L212" s="13"/>
      <c r="M212" s="394"/>
      <c r="N212" s="394"/>
      <c r="O212" s="269"/>
      <c r="P212" s="259"/>
      <c r="Q212" s="259"/>
      <c r="R212" s="252"/>
      <c r="S212" s="250"/>
      <c r="T212" s="242"/>
      <c r="U212" s="270"/>
      <c r="V212" s="242"/>
      <c r="W212" s="242"/>
      <c r="X212" s="221"/>
      <c r="Y212" s="242"/>
      <c r="Z212" s="221"/>
      <c r="AA212" s="242"/>
      <c r="AB212" s="242"/>
      <c r="AC212" s="242"/>
      <c r="AD212" s="302"/>
      <c r="AE212" s="302"/>
      <c r="AF212" s="302"/>
      <c r="AG212" s="302"/>
      <c r="AH212" s="302"/>
      <c r="AI212" s="302"/>
      <c r="AJ212" s="302"/>
      <c r="AK212" s="302"/>
      <c r="AL212" s="303"/>
    </row>
    <row r="213" spans="1:38" s="146" customFormat="1" ht="16.5" customHeight="1" x14ac:dyDescent="0.2">
      <c r="A213" s="48"/>
      <c r="B213" s="109"/>
      <c r="C213" s="520"/>
      <c r="D213" s="520"/>
      <c r="E213" s="520"/>
      <c r="F213" s="520"/>
      <c r="G213" s="520"/>
      <c r="H213" s="520"/>
      <c r="I213" s="520"/>
      <c r="J213" s="520"/>
      <c r="K213" s="12"/>
      <c r="L213" s="13"/>
      <c r="M213" s="394"/>
      <c r="N213" s="394"/>
      <c r="O213" s="269"/>
      <c r="P213" s="259"/>
      <c r="Q213" s="259"/>
      <c r="R213" s="252"/>
      <c r="S213" s="250"/>
      <c r="T213" s="242"/>
      <c r="U213" s="270"/>
      <c r="V213" s="242"/>
      <c r="W213" s="242"/>
      <c r="X213" s="221"/>
      <c r="Y213" s="242"/>
      <c r="Z213" s="221"/>
      <c r="AA213" s="242"/>
      <c r="AB213" s="242"/>
      <c r="AC213" s="242"/>
      <c r="AD213" s="302"/>
      <c r="AE213" s="302"/>
      <c r="AF213" s="302"/>
      <c r="AG213" s="302"/>
      <c r="AH213" s="302"/>
      <c r="AI213" s="302"/>
      <c r="AJ213" s="302"/>
      <c r="AK213" s="302"/>
      <c r="AL213" s="303"/>
    </row>
    <row r="214" spans="1:38" s="146" customFormat="1" ht="16.5" customHeight="1" x14ac:dyDescent="0.2">
      <c r="A214" s="48"/>
      <c r="B214" s="109"/>
      <c r="C214" s="520"/>
      <c r="D214" s="520"/>
      <c r="E214" s="520"/>
      <c r="F214" s="520"/>
      <c r="G214" s="520"/>
      <c r="H214" s="520"/>
      <c r="I214" s="520"/>
      <c r="J214" s="520"/>
      <c r="K214" s="12"/>
      <c r="L214" s="13"/>
      <c r="M214" s="394"/>
      <c r="N214" s="394"/>
      <c r="O214" s="269"/>
      <c r="P214" s="259"/>
      <c r="Q214" s="259"/>
      <c r="R214" s="252"/>
      <c r="S214" s="250"/>
      <c r="T214" s="242"/>
      <c r="U214" s="270"/>
      <c r="V214" s="242"/>
      <c r="W214" s="242"/>
      <c r="X214" s="221"/>
      <c r="Y214" s="242"/>
      <c r="Z214" s="221"/>
      <c r="AA214" s="242"/>
      <c r="AB214" s="242"/>
      <c r="AC214" s="242"/>
      <c r="AD214" s="302"/>
      <c r="AE214" s="302"/>
      <c r="AF214" s="302"/>
      <c r="AG214" s="302"/>
      <c r="AH214" s="302"/>
      <c r="AI214" s="302"/>
      <c r="AJ214" s="302"/>
      <c r="AK214" s="302"/>
      <c r="AL214" s="303"/>
    </row>
    <row r="215" spans="1:38" s="146" customFormat="1" ht="16.5" customHeight="1" x14ac:dyDescent="0.2">
      <c r="A215" s="48"/>
      <c r="B215" s="109"/>
      <c r="C215" s="520"/>
      <c r="D215" s="520"/>
      <c r="E215" s="520"/>
      <c r="F215" s="520"/>
      <c r="G215" s="520"/>
      <c r="H215" s="520"/>
      <c r="I215" s="520"/>
      <c r="J215" s="520"/>
      <c r="K215" s="12"/>
      <c r="L215" s="13"/>
      <c r="M215" s="394"/>
      <c r="N215" s="394"/>
      <c r="O215" s="269"/>
      <c r="P215" s="259"/>
      <c r="Q215" s="259"/>
      <c r="R215" s="252"/>
      <c r="S215" s="250"/>
      <c r="T215" s="242"/>
      <c r="U215" s="270"/>
      <c r="V215" s="242"/>
      <c r="W215" s="242"/>
      <c r="X215" s="221"/>
      <c r="Y215" s="242"/>
      <c r="Z215" s="221"/>
      <c r="AA215" s="242"/>
      <c r="AB215" s="242"/>
      <c r="AC215" s="242"/>
      <c r="AD215" s="302"/>
      <c r="AE215" s="302"/>
      <c r="AF215" s="302"/>
      <c r="AG215" s="302"/>
      <c r="AH215" s="302"/>
      <c r="AI215" s="302"/>
      <c r="AJ215" s="302"/>
      <c r="AK215" s="302"/>
      <c r="AL215" s="303"/>
    </row>
    <row r="216" spans="1:38" s="146" customFormat="1" ht="16.5" customHeight="1" x14ac:dyDescent="0.2">
      <c r="A216" s="48"/>
      <c r="B216" s="109"/>
      <c r="C216" s="520"/>
      <c r="D216" s="520"/>
      <c r="E216" s="520"/>
      <c r="F216" s="520"/>
      <c r="G216" s="520"/>
      <c r="H216" s="520"/>
      <c r="I216" s="520"/>
      <c r="J216" s="520"/>
      <c r="K216" s="12"/>
      <c r="L216" s="13"/>
      <c r="M216" s="394"/>
      <c r="N216" s="394"/>
      <c r="O216" s="269"/>
      <c r="P216" s="259"/>
      <c r="Q216" s="259"/>
      <c r="R216" s="252"/>
      <c r="S216" s="250"/>
      <c r="T216" s="242"/>
      <c r="U216" s="270"/>
      <c r="V216" s="242"/>
      <c r="W216" s="242"/>
      <c r="X216" s="221"/>
      <c r="Y216" s="242"/>
      <c r="Z216" s="221"/>
      <c r="AA216" s="242"/>
      <c r="AB216" s="242"/>
      <c r="AC216" s="242"/>
      <c r="AD216" s="302"/>
      <c r="AE216" s="302"/>
      <c r="AF216" s="302"/>
      <c r="AG216" s="302"/>
      <c r="AH216" s="302"/>
      <c r="AI216" s="302"/>
      <c r="AJ216" s="302"/>
      <c r="AK216" s="302"/>
      <c r="AL216" s="303"/>
    </row>
    <row r="217" spans="1:38" s="146" customFormat="1" ht="14.25" customHeight="1" x14ac:dyDescent="0.2">
      <c r="A217" s="48"/>
      <c r="B217" s="109"/>
      <c r="C217" s="520"/>
      <c r="D217" s="520"/>
      <c r="E217" s="520"/>
      <c r="F217" s="520"/>
      <c r="G217" s="520"/>
      <c r="H217" s="520"/>
      <c r="I217" s="520"/>
      <c r="J217" s="520"/>
      <c r="K217" s="12"/>
      <c r="L217" s="13"/>
      <c r="M217" s="394"/>
      <c r="N217" s="394"/>
      <c r="O217" s="269"/>
      <c r="P217" s="259"/>
      <c r="Q217" s="259"/>
      <c r="R217" s="252"/>
      <c r="S217" s="250"/>
      <c r="T217" s="242"/>
      <c r="U217" s="270"/>
      <c r="V217" s="242"/>
      <c r="W217" s="242"/>
      <c r="X217" s="221"/>
      <c r="Y217" s="242"/>
      <c r="Z217" s="221"/>
      <c r="AA217" s="242"/>
      <c r="AB217" s="242"/>
      <c r="AC217" s="242"/>
      <c r="AD217" s="302"/>
      <c r="AE217" s="302"/>
      <c r="AF217" s="302"/>
      <c r="AG217" s="302"/>
      <c r="AH217" s="302"/>
      <c r="AI217" s="302"/>
      <c r="AJ217" s="302"/>
      <c r="AK217" s="302"/>
      <c r="AL217" s="303"/>
    </row>
    <row r="218" spans="1:38" s="146" customFormat="1" ht="16.5" customHeight="1" x14ac:dyDescent="0.2">
      <c r="A218" s="48"/>
      <c r="B218" s="109" t="s">
        <v>203</v>
      </c>
      <c r="C218" s="520" t="s">
        <v>204</v>
      </c>
      <c r="D218" s="520"/>
      <c r="E218" s="520"/>
      <c r="F218" s="520"/>
      <c r="G218" s="520"/>
      <c r="H218" s="520"/>
      <c r="I218" s="520"/>
      <c r="J218" s="520"/>
      <c r="K218" s="12"/>
      <c r="L218" s="13"/>
      <c r="M218" s="394"/>
      <c r="N218" s="394"/>
      <c r="O218" s="269"/>
      <c r="P218" s="259"/>
      <c r="Q218" s="259"/>
      <c r="R218" s="252"/>
      <c r="S218" s="250"/>
      <c r="T218" s="242"/>
      <c r="U218" s="270"/>
      <c r="V218" s="242"/>
      <c r="W218" s="242"/>
      <c r="X218" s="221"/>
      <c r="Y218" s="242"/>
      <c r="Z218" s="221"/>
      <c r="AA218" s="242"/>
      <c r="AB218" s="242"/>
      <c r="AC218" s="242"/>
      <c r="AD218" s="302"/>
      <c r="AE218" s="302"/>
      <c r="AF218" s="302"/>
      <c r="AG218" s="302"/>
      <c r="AH218" s="302"/>
      <c r="AI218" s="302"/>
      <c r="AJ218" s="302"/>
      <c r="AK218" s="302"/>
      <c r="AL218" s="303"/>
    </row>
    <row r="219" spans="1:38" s="146" customFormat="1" ht="16.5" customHeight="1" x14ac:dyDescent="0.2">
      <c r="A219" s="48"/>
      <c r="B219" s="109"/>
      <c r="C219" s="520"/>
      <c r="D219" s="520"/>
      <c r="E219" s="520"/>
      <c r="F219" s="520"/>
      <c r="G219" s="520"/>
      <c r="H219" s="520"/>
      <c r="I219" s="520"/>
      <c r="J219" s="520"/>
      <c r="K219" s="12"/>
      <c r="L219" s="13"/>
      <c r="M219" s="394"/>
      <c r="N219" s="394"/>
      <c r="O219" s="269"/>
      <c r="P219" s="259"/>
      <c r="Q219" s="259"/>
      <c r="R219" s="252"/>
      <c r="S219" s="250"/>
      <c r="T219" s="242"/>
      <c r="U219" s="270"/>
      <c r="V219" s="242"/>
      <c r="W219" s="242"/>
      <c r="X219" s="221"/>
      <c r="Y219" s="242"/>
      <c r="Z219" s="221"/>
      <c r="AA219" s="242"/>
      <c r="AB219" s="242"/>
      <c r="AC219" s="242"/>
      <c r="AD219" s="302"/>
      <c r="AE219" s="302"/>
      <c r="AF219" s="302"/>
      <c r="AG219" s="302"/>
      <c r="AH219" s="302"/>
      <c r="AI219" s="302"/>
      <c r="AJ219" s="302"/>
      <c r="AK219" s="302"/>
      <c r="AL219" s="303"/>
    </row>
    <row r="220" spans="1:38" s="146" customFormat="1" ht="12.75" customHeight="1" x14ac:dyDescent="0.2">
      <c r="A220" s="49"/>
      <c r="B220" s="110"/>
      <c r="C220" s="528"/>
      <c r="D220" s="528"/>
      <c r="E220" s="528"/>
      <c r="F220" s="528"/>
      <c r="G220" s="528"/>
      <c r="H220" s="528"/>
      <c r="I220" s="528"/>
      <c r="J220" s="528"/>
      <c r="K220" s="14"/>
      <c r="L220" s="15"/>
      <c r="M220" s="394"/>
      <c r="N220" s="394"/>
      <c r="O220" s="269"/>
      <c r="P220" s="259"/>
      <c r="Q220" s="259"/>
      <c r="R220" s="252"/>
      <c r="S220" s="250"/>
      <c r="T220" s="242"/>
      <c r="U220" s="270"/>
      <c r="V220" s="242"/>
      <c r="W220" s="242"/>
      <c r="X220" s="221"/>
      <c r="Y220" s="242"/>
      <c r="Z220" s="221"/>
      <c r="AA220" s="242"/>
      <c r="AB220" s="242"/>
      <c r="AC220" s="242"/>
      <c r="AD220" s="302"/>
      <c r="AE220" s="302"/>
      <c r="AF220" s="302"/>
      <c r="AG220" s="302"/>
      <c r="AH220" s="302"/>
      <c r="AI220" s="302"/>
      <c r="AJ220" s="302"/>
      <c r="AK220" s="302"/>
      <c r="AL220" s="303"/>
    </row>
    <row r="221" spans="1:38" s="146" customFormat="1" ht="16.5" customHeight="1" x14ac:dyDescent="0.2">
      <c r="A221" s="597" t="s">
        <v>45</v>
      </c>
      <c r="B221" s="526" t="s">
        <v>205</v>
      </c>
      <c r="C221" s="526"/>
      <c r="D221" s="526"/>
      <c r="E221" s="526"/>
      <c r="F221" s="526"/>
      <c r="G221" s="526"/>
      <c r="H221" s="526"/>
      <c r="I221" s="526"/>
      <c r="J221" s="527"/>
      <c r="K221" s="10"/>
      <c r="L221" s="11"/>
      <c r="M221" s="394"/>
      <c r="N221" s="394"/>
      <c r="O221" s="269"/>
      <c r="P221" s="240" t="s">
        <v>206</v>
      </c>
      <c r="Q221" s="304" t="s">
        <v>207</v>
      </c>
      <c r="R221" s="270" t="b">
        <v>0</v>
      </c>
      <c r="S221" s="220">
        <f>IF(AND(R221=TRUE,T221=FALSE,U221=FALSE),1,0)</f>
        <v>0</v>
      </c>
      <c r="T221" s="242"/>
      <c r="U221" s="270" t="b">
        <f>IF(X163=TRUE,TRUE)</f>
        <v>0</v>
      </c>
      <c r="V221" s="242"/>
      <c r="W221" s="242"/>
      <c r="X221" s="242"/>
      <c r="Y221" s="245" t="str">
        <f>IF(AND(R221=TRUE,U221=TRUE),TRUE,"")</f>
        <v/>
      </c>
      <c r="Z221" s="243" t="str">
        <f>IF(OR(T221=TRUE,U221=TRUE),CONCATENATE(P221," "),"")</f>
        <v/>
      </c>
      <c r="AA221" s="243" t="str">
        <f>IF(OR(R221=TRUE,T221=TRUE,U221=TRUE),"",CONCATENATE(P221," "))</f>
        <v xml:space="preserve">3.4, </v>
      </c>
      <c r="AB221" s="242"/>
      <c r="AC221" s="242"/>
      <c r="AD221" s="302"/>
      <c r="AE221" s="302"/>
      <c r="AF221" s="302"/>
      <c r="AG221" s="302"/>
      <c r="AH221" s="302"/>
      <c r="AI221" s="302"/>
      <c r="AJ221" s="302"/>
      <c r="AK221" s="302"/>
      <c r="AL221" s="303"/>
    </row>
    <row r="222" spans="1:38" s="146" customFormat="1" ht="16.5" customHeight="1" x14ac:dyDescent="0.2">
      <c r="A222" s="602"/>
      <c r="B222" s="520"/>
      <c r="C222" s="520"/>
      <c r="D222" s="520"/>
      <c r="E222" s="520"/>
      <c r="F222" s="520"/>
      <c r="G222" s="520"/>
      <c r="H222" s="520"/>
      <c r="I222" s="520"/>
      <c r="J222" s="519"/>
      <c r="K222" s="82" t="str">
        <f>IF(Y221=TRUE,"Check selection!","")</f>
        <v/>
      </c>
      <c r="L222" s="13"/>
      <c r="M222" s="394"/>
      <c r="N222" s="394"/>
      <c r="O222" s="269"/>
      <c r="P222" s="304"/>
      <c r="Q222" s="304"/>
      <c r="R222" s="270"/>
      <c r="S222" s="250"/>
      <c r="T222" s="242"/>
      <c r="U222" s="270"/>
      <c r="V222" s="242"/>
      <c r="W222" s="242"/>
      <c r="X222" s="242"/>
      <c r="Y222" s="221"/>
      <c r="Z222" s="221"/>
      <c r="AA222" s="221"/>
      <c r="AB222" s="242"/>
      <c r="AC222" s="242"/>
      <c r="AD222" s="302"/>
      <c r="AE222" s="302"/>
      <c r="AF222" s="302"/>
      <c r="AG222" s="302"/>
      <c r="AH222" s="302"/>
      <c r="AI222" s="302"/>
      <c r="AJ222" s="302"/>
      <c r="AK222" s="302"/>
      <c r="AL222" s="303"/>
    </row>
    <row r="223" spans="1:38" s="146" customFormat="1" ht="16.5" customHeight="1" x14ac:dyDescent="0.2">
      <c r="A223" s="602"/>
      <c r="B223" s="106" t="s">
        <v>91</v>
      </c>
      <c r="C223" s="520" t="s">
        <v>208</v>
      </c>
      <c r="D223" s="520"/>
      <c r="E223" s="520"/>
      <c r="F223" s="520"/>
      <c r="G223" s="520"/>
      <c r="H223" s="520"/>
      <c r="I223" s="520"/>
      <c r="J223" s="519"/>
      <c r="K223" s="12"/>
      <c r="L223" s="13"/>
      <c r="M223" s="394"/>
      <c r="N223" s="394"/>
      <c r="O223" s="269"/>
      <c r="P223" s="304"/>
      <c r="Q223" s="304"/>
      <c r="R223" s="270"/>
      <c r="S223" s="250"/>
      <c r="T223" s="242"/>
      <c r="U223" s="270"/>
      <c r="V223" s="242"/>
      <c r="W223" s="242"/>
      <c r="X223" s="242"/>
      <c r="Y223" s="221"/>
      <c r="Z223" s="221"/>
      <c r="AA223" s="221"/>
      <c r="AB223" s="242"/>
      <c r="AC223" s="242"/>
      <c r="AD223" s="302"/>
      <c r="AE223" s="302"/>
      <c r="AF223" s="302"/>
      <c r="AG223" s="302"/>
      <c r="AH223" s="302"/>
      <c r="AI223" s="302"/>
      <c r="AJ223" s="302"/>
      <c r="AK223" s="302"/>
      <c r="AL223" s="303"/>
    </row>
    <row r="224" spans="1:38" s="146" customFormat="1" ht="16.5" customHeight="1" x14ac:dyDescent="0.2">
      <c r="A224" s="602"/>
      <c r="B224" s="106" t="s">
        <v>91</v>
      </c>
      <c r="C224" s="520" t="s">
        <v>209</v>
      </c>
      <c r="D224" s="520"/>
      <c r="E224" s="520"/>
      <c r="F224" s="520"/>
      <c r="G224" s="520"/>
      <c r="H224" s="520"/>
      <c r="I224" s="520"/>
      <c r="J224" s="519"/>
      <c r="K224" s="12"/>
      <c r="L224" s="13"/>
      <c r="M224" s="394"/>
      <c r="N224" s="394"/>
      <c r="O224" s="269"/>
      <c r="P224" s="304"/>
      <c r="Q224" s="304"/>
      <c r="R224" s="270"/>
      <c r="S224" s="250"/>
      <c r="T224" s="242"/>
      <c r="U224" s="270"/>
      <c r="V224" s="242"/>
      <c r="W224" s="242"/>
      <c r="X224" s="242"/>
      <c r="Y224" s="221"/>
      <c r="Z224" s="221"/>
      <c r="AA224" s="221"/>
      <c r="AB224" s="242"/>
      <c r="AC224" s="242"/>
      <c r="AD224" s="302"/>
      <c r="AE224" s="302"/>
      <c r="AF224" s="302"/>
      <c r="AG224" s="302"/>
      <c r="AH224" s="302"/>
      <c r="AI224" s="302"/>
      <c r="AJ224" s="302"/>
      <c r="AK224" s="302"/>
      <c r="AL224" s="303"/>
    </row>
    <row r="225" spans="1:38" s="146" customFormat="1" ht="16.5" customHeight="1" x14ac:dyDescent="0.2">
      <c r="A225" s="602"/>
      <c r="B225" s="106"/>
      <c r="C225" s="520"/>
      <c r="D225" s="520"/>
      <c r="E225" s="520"/>
      <c r="F225" s="520"/>
      <c r="G225" s="520"/>
      <c r="H225" s="520"/>
      <c r="I225" s="520"/>
      <c r="J225" s="519"/>
      <c r="K225" s="12"/>
      <c r="L225" s="13"/>
      <c r="M225" s="394"/>
      <c r="N225" s="394"/>
      <c r="O225" s="269"/>
      <c r="P225" s="304"/>
      <c r="Q225" s="304"/>
      <c r="R225" s="270"/>
      <c r="S225" s="250"/>
      <c r="T225" s="242"/>
      <c r="U225" s="270"/>
      <c r="V225" s="242"/>
      <c r="W225" s="242"/>
      <c r="X225" s="242"/>
      <c r="Y225" s="221"/>
      <c r="Z225" s="221"/>
      <c r="AA225" s="221"/>
      <c r="AB225" s="242"/>
      <c r="AC225" s="242"/>
      <c r="AD225" s="302"/>
      <c r="AE225" s="302"/>
      <c r="AF225" s="302"/>
      <c r="AG225" s="302"/>
      <c r="AH225" s="302"/>
      <c r="AI225" s="302"/>
      <c r="AJ225" s="302"/>
      <c r="AK225" s="302"/>
      <c r="AL225" s="303"/>
    </row>
    <row r="226" spans="1:38" s="146" customFormat="1" ht="16.5" customHeight="1" x14ac:dyDescent="0.2">
      <c r="A226" s="602"/>
      <c r="B226" s="106"/>
      <c r="C226" s="520"/>
      <c r="D226" s="520"/>
      <c r="E226" s="520"/>
      <c r="F226" s="520"/>
      <c r="G226" s="520"/>
      <c r="H226" s="520"/>
      <c r="I226" s="520"/>
      <c r="J226" s="519"/>
      <c r="K226" s="12"/>
      <c r="L226" s="13"/>
      <c r="M226" s="394"/>
      <c r="N226" s="394"/>
      <c r="O226" s="269"/>
      <c r="P226" s="304"/>
      <c r="Q226" s="304"/>
      <c r="R226" s="270"/>
      <c r="S226" s="250"/>
      <c r="T226" s="242"/>
      <c r="U226" s="270"/>
      <c r="V226" s="242"/>
      <c r="W226" s="242"/>
      <c r="X226" s="242"/>
      <c r="Y226" s="221"/>
      <c r="Z226" s="221"/>
      <c r="AA226" s="221"/>
      <c r="AB226" s="242"/>
      <c r="AC226" s="242"/>
      <c r="AD226" s="302"/>
      <c r="AE226" s="302"/>
      <c r="AF226" s="302"/>
      <c r="AG226" s="302"/>
      <c r="AH226" s="302"/>
      <c r="AI226" s="302"/>
      <c r="AJ226" s="302"/>
      <c r="AK226" s="302"/>
      <c r="AL226" s="303"/>
    </row>
    <row r="227" spans="1:38" s="146" customFormat="1" ht="9.75" customHeight="1" x14ac:dyDescent="0.2">
      <c r="A227" s="602"/>
      <c r="B227" s="106"/>
      <c r="C227" s="520"/>
      <c r="D227" s="520"/>
      <c r="E227" s="520"/>
      <c r="F227" s="520"/>
      <c r="G227" s="520"/>
      <c r="H227" s="520"/>
      <c r="I227" s="520"/>
      <c r="J227" s="519"/>
      <c r="K227" s="12"/>
      <c r="L227" s="13"/>
      <c r="M227" s="394"/>
      <c r="N227" s="394"/>
      <c r="O227" s="269"/>
      <c r="P227" s="304"/>
      <c r="Q227" s="304"/>
      <c r="R227" s="270"/>
      <c r="S227" s="250"/>
      <c r="T227" s="242"/>
      <c r="U227" s="270"/>
      <c r="V227" s="242"/>
      <c r="W227" s="242"/>
      <c r="X227" s="242"/>
      <c r="Y227" s="221"/>
      <c r="Z227" s="221"/>
      <c r="AA227" s="221"/>
      <c r="AB227" s="242"/>
      <c r="AC227" s="242"/>
      <c r="AD227" s="302"/>
      <c r="AE227" s="302"/>
      <c r="AF227" s="302"/>
      <c r="AG227" s="302"/>
      <c r="AH227" s="302"/>
      <c r="AI227" s="302"/>
      <c r="AJ227" s="302"/>
      <c r="AK227" s="302"/>
      <c r="AL227" s="303"/>
    </row>
    <row r="228" spans="1:38" s="146" customFormat="1" ht="0.75" hidden="1" customHeight="1" x14ac:dyDescent="0.2">
      <c r="A228" s="602"/>
      <c r="B228" s="106"/>
      <c r="C228" s="520"/>
      <c r="D228" s="520"/>
      <c r="E228" s="520"/>
      <c r="F228" s="520"/>
      <c r="G228" s="520"/>
      <c r="H228" s="520"/>
      <c r="I228" s="520"/>
      <c r="J228" s="519"/>
      <c r="K228" s="12"/>
      <c r="L228" s="13"/>
      <c r="M228" s="394"/>
      <c r="N228" s="394"/>
      <c r="O228" s="269"/>
      <c r="P228" s="304"/>
      <c r="Q228" s="304"/>
      <c r="R228" s="270"/>
      <c r="S228" s="250"/>
      <c r="T228" s="242"/>
      <c r="U228" s="270"/>
      <c r="V228" s="242"/>
      <c r="W228" s="242"/>
      <c r="X228" s="242"/>
      <c r="Y228" s="221"/>
      <c r="Z228" s="221"/>
      <c r="AA228" s="221"/>
      <c r="AB228" s="242"/>
      <c r="AC228" s="242"/>
      <c r="AD228" s="302"/>
      <c r="AE228" s="302"/>
      <c r="AF228" s="302"/>
      <c r="AG228" s="302"/>
      <c r="AH228" s="302"/>
      <c r="AI228" s="302"/>
      <c r="AJ228" s="302"/>
      <c r="AK228" s="302"/>
      <c r="AL228" s="303"/>
    </row>
    <row r="229" spans="1:38" s="146" customFormat="1" ht="16.5" customHeight="1" x14ac:dyDescent="0.2">
      <c r="A229" s="598"/>
      <c r="B229" s="107"/>
      <c r="C229" s="528"/>
      <c r="D229" s="528"/>
      <c r="E229" s="528"/>
      <c r="F229" s="528"/>
      <c r="G229" s="528"/>
      <c r="H229" s="528"/>
      <c r="I229" s="528"/>
      <c r="J229" s="676"/>
      <c r="K229" s="14"/>
      <c r="L229" s="15"/>
      <c r="M229" s="394"/>
      <c r="N229" s="394"/>
      <c r="O229" s="269"/>
      <c r="P229" s="240"/>
      <c r="Q229" s="304"/>
      <c r="R229" s="270"/>
      <c r="S229" s="250"/>
      <c r="T229" s="242"/>
      <c r="U229" s="270"/>
      <c r="V229" s="242"/>
      <c r="W229" s="242"/>
      <c r="X229" s="242"/>
      <c r="Y229" s="221"/>
      <c r="Z229" s="221"/>
      <c r="AA229" s="221"/>
      <c r="AB229" s="242"/>
      <c r="AC229" s="242"/>
      <c r="AD229" s="302"/>
      <c r="AE229" s="302"/>
      <c r="AF229" s="302"/>
      <c r="AG229" s="302"/>
      <c r="AH229" s="302"/>
      <c r="AI229" s="302"/>
      <c r="AJ229" s="302"/>
      <c r="AK229" s="302"/>
      <c r="AL229" s="303"/>
    </row>
    <row r="230" spans="1:38" s="146" customFormat="1" ht="16.5" customHeight="1" x14ac:dyDescent="0.2">
      <c r="A230" s="597" t="s">
        <v>52</v>
      </c>
      <c r="B230" s="613" t="s">
        <v>493</v>
      </c>
      <c r="C230" s="613"/>
      <c r="D230" s="613"/>
      <c r="E230" s="613"/>
      <c r="F230" s="613"/>
      <c r="G230" s="613"/>
      <c r="H230" s="613"/>
      <c r="I230" s="613"/>
      <c r="J230" s="613"/>
      <c r="K230" s="10"/>
      <c r="L230" s="11"/>
      <c r="M230" s="394"/>
      <c r="N230" s="394"/>
      <c r="O230" s="269"/>
      <c r="P230" s="240" t="s">
        <v>210</v>
      </c>
      <c r="Q230" s="304" t="s">
        <v>211</v>
      </c>
      <c r="R230" s="270" t="b">
        <v>0</v>
      </c>
      <c r="S230" s="220">
        <f>IF(AND(R230=TRUE,T230=FALSE,U230=FALSE),1,0)</f>
        <v>0</v>
      </c>
      <c r="T230" s="242"/>
      <c r="U230" s="270" t="b">
        <f>IF(X163=TRUE,TRUE)</f>
        <v>0</v>
      </c>
      <c r="V230" s="242"/>
      <c r="W230" s="242"/>
      <c r="X230" s="242"/>
      <c r="Y230" s="245" t="str">
        <f>IF(AND(R230=TRUE,U230=TRUE),TRUE,"")</f>
        <v/>
      </c>
      <c r="Z230" s="243" t="str">
        <f>IF(OR(T230=TRUE,U230=TRUE),CONCATENATE(P230," "),"")</f>
        <v/>
      </c>
      <c r="AA230" s="243" t="str">
        <f>IF(OR(R230=TRUE,T230=TRUE,U230=TRUE),"",CONCATENATE(P230," "))</f>
        <v xml:space="preserve">3.5, </v>
      </c>
      <c r="AB230" s="242"/>
      <c r="AC230" s="242"/>
      <c r="AD230" s="302"/>
      <c r="AE230" s="302"/>
      <c r="AF230" s="302"/>
      <c r="AG230" s="302"/>
      <c r="AH230" s="302"/>
      <c r="AI230" s="302"/>
      <c r="AJ230" s="302"/>
      <c r="AK230" s="302"/>
      <c r="AL230" s="303"/>
    </row>
    <row r="231" spans="1:38" s="146" customFormat="1" ht="16.5" customHeight="1" x14ac:dyDescent="0.2">
      <c r="A231" s="602"/>
      <c r="B231" s="614"/>
      <c r="C231" s="614"/>
      <c r="D231" s="614"/>
      <c r="E231" s="614"/>
      <c r="F231" s="614"/>
      <c r="G231" s="614"/>
      <c r="H231" s="614"/>
      <c r="I231" s="614"/>
      <c r="J231" s="614"/>
      <c r="K231" s="82" t="str">
        <f>IF(Y230=TRUE,"Check selection!","")</f>
        <v/>
      </c>
      <c r="L231" s="13"/>
      <c r="M231" s="394"/>
      <c r="N231" s="394"/>
      <c r="O231" s="269"/>
      <c r="P231" s="240"/>
      <c r="Q231" s="304"/>
      <c r="R231" s="270"/>
      <c r="S231" s="250"/>
      <c r="T231" s="242"/>
      <c r="U231" s="270"/>
      <c r="V231" s="242"/>
      <c r="W231" s="242"/>
      <c r="X231" s="242"/>
      <c r="Y231" s="221"/>
      <c r="Z231" s="221"/>
      <c r="AA231" s="221"/>
      <c r="AB231" s="242"/>
      <c r="AC231" s="242"/>
      <c r="AD231" s="302"/>
      <c r="AE231" s="302"/>
      <c r="AF231" s="302"/>
      <c r="AG231" s="302"/>
      <c r="AH231" s="302"/>
      <c r="AI231" s="302"/>
      <c r="AJ231" s="302"/>
      <c r="AK231" s="302"/>
      <c r="AL231" s="303"/>
    </row>
    <row r="232" spans="1:38" s="146" customFormat="1" ht="16.5" customHeight="1" x14ac:dyDescent="0.2">
      <c r="A232" s="602"/>
      <c r="B232" s="614"/>
      <c r="C232" s="614"/>
      <c r="D232" s="614"/>
      <c r="E232" s="614"/>
      <c r="F232" s="614"/>
      <c r="G232" s="614"/>
      <c r="H232" s="614"/>
      <c r="I232" s="614"/>
      <c r="J232" s="614"/>
      <c r="K232" s="12"/>
      <c r="L232" s="13"/>
      <c r="M232" s="394"/>
      <c r="N232" s="394"/>
      <c r="O232" s="269"/>
      <c r="P232" s="240"/>
      <c r="Q232" s="304"/>
      <c r="R232" s="270"/>
      <c r="S232" s="250"/>
      <c r="T232" s="242"/>
      <c r="U232" s="270"/>
      <c r="V232" s="242"/>
      <c r="W232" s="242"/>
      <c r="X232" s="242"/>
      <c r="Y232" s="221"/>
      <c r="Z232" s="221"/>
      <c r="AA232" s="221"/>
      <c r="AB232" s="242"/>
      <c r="AC232" s="242"/>
      <c r="AD232" s="302"/>
      <c r="AE232" s="302"/>
      <c r="AF232" s="302"/>
      <c r="AG232" s="302"/>
      <c r="AH232" s="302"/>
      <c r="AI232" s="302"/>
      <c r="AJ232" s="302"/>
      <c r="AK232" s="302"/>
      <c r="AL232" s="303"/>
    </row>
    <row r="233" spans="1:38" s="146" customFormat="1" ht="12.75" customHeight="1" x14ac:dyDescent="0.2">
      <c r="A233" s="598"/>
      <c r="B233" s="615"/>
      <c r="C233" s="615"/>
      <c r="D233" s="615"/>
      <c r="E233" s="615"/>
      <c r="F233" s="615"/>
      <c r="G233" s="615"/>
      <c r="H233" s="615"/>
      <c r="I233" s="615"/>
      <c r="J233" s="615"/>
      <c r="K233" s="14"/>
      <c r="L233" s="15"/>
      <c r="M233" s="394"/>
      <c r="N233" s="394"/>
      <c r="O233" s="269"/>
      <c r="P233" s="240"/>
      <c r="Q233" s="304"/>
      <c r="R233" s="270"/>
      <c r="S233" s="250"/>
      <c r="T233" s="242"/>
      <c r="U233" s="270"/>
      <c r="V233" s="242"/>
      <c r="W233" s="242"/>
      <c r="X233" s="242"/>
      <c r="Y233" s="221"/>
      <c r="Z233" s="221"/>
      <c r="AA233" s="221"/>
      <c r="AB233" s="242"/>
      <c r="AC233" s="242"/>
      <c r="AD233" s="302"/>
      <c r="AE233" s="302"/>
      <c r="AF233" s="302"/>
      <c r="AG233" s="302"/>
      <c r="AH233" s="302"/>
      <c r="AI233" s="302"/>
      <c r="AJ233" s="302"/>
      <c r="AK233" s="302"/>
      <c r="AL233" s="303"/>
    </row>
    <row r="234" spans="1:38" s="146" customFormat="1" ht="16.5" customHeight="1" x14ac:dyDescent="0.2">
      <c r="A234" s="597" t="s">
        <v>56</v>
      </c>
      <c r="B234" s="526" t="s">
        <v>569</v>
      </c>
      <c r="C234" s="526"/>
      <c r="D234" s="526"/>
      <c r="E234" s="526"/>
      <c r="F234" s="526"/>
      <c r="G234" s="526"/>
      <c r="H234" s="526"/>
      <c r="I234" s="526"/>
      <c r="J234" s="526"/>
      <c r="K234" s="10"/>
      <c r="L234" s="11"/>
      <c r="M234" s="394"/>
      <c r="N234" s="394"/>
      <c r="O234" s="269"/>
      <c r="P234" s="240" t="s">
        <v>212</v>
      </c>
      <c r="Q234" s="304" t="s">
        <v>213</v>
      </c>
      <c r="R234" s="270" t="b">
        <v>0</v>
      </c>
      <c r="S234" s="220">
        <f>IF(AND(R234=TRUE,T234=FALSE,U234=FALSE),1,0)</f>
        <v>0</v>
      </c>
      <c r="T234" s="242"/>
      <c r="U234" s="270" t="b">
        <f>IF(X163=TRUE,TRUE)</f>
        <v>0</v>
      </c>
      <c r="V234" s="242"/>
      <c r="W234" s="242"/>
      <c r="X234" s="242"/>
      <c r="Y234" s="245" t="str">
        <f>IF(AND(R234=TRUE,U234=TRUE),TRUE,"")</f>
        <v/>
      </c>
      <c r="Z234" s="243" t="str">
        <f>IF(OR(T234=TRUE,U234=TRUE),CONCATENATE(P234," "),"")</f>
        <v/>
      </c>
      <c r="AA234" s="243" t="str">
        <f>IF(OR(R234=TRUE,T234=TRUE,U234=TRUE),"",CONCATENATE(P234," "))</f>
        <v xml:space="preserve">3.6, </v>
      </c>
      <c r="AB234" s="242"/>
      <c r="AC234" s="242"/>
      <c r="AD234" s="302"/>
      <c r="AE234" s="302"/>
      <c r="AF234" s="302"/>
      <c r="AG234" s="302"/>
      <c r="AH234" s="302"/>
      <c r="AI234" s="302"/>
      <c r="AJ234" s="302"/>
      <c r="AK234" s="302"/>
      <c r="AL234" s="303"/>
    </row>
    <row r="235" spans="1:38" s="146" customFormat="1" ht="16.5" customHeight="1" x14ac:dyDescent="0.2">
      <c r="A235" s="602"/>
      <c r="B235" s="520"/>
      <c r="C235" s="520"/>
      <c r="D235" s="520"/>
      <c r="E235" s="520"/>
      <c r="F235" s="520"/>
      <c r="G235" s="520"/>
      <c r="H235" s="520"/>
      <c r="I235" s="520"/>
      <c r="J235" s="520"/>
      <c r="K235" s="82" t="str">
        <f>IF(Y234=TRUE,"Check selection!","")</f>
        <v/>
      </c>
      <c r="L235" s="13"/>
      <c r="M235" s="394"/>
      <c r="N235" s="394"/>
      <c r="O235" s="269"/>
      <c r="P235" s="240"/>
      <c r="Q235" s="304"/>
      <c r="R235" s="270"/>
      <c r="S235" s="220"/>
      <c r="T235" s="242"/>
      <c r="U235" s="270"/>
      <c r="V235" s="242"/>
      <c r="W235" s="242"/>
      <c r="X235" s="242"/>
      <c r="Y235" s="221"/>
      <c r="Z235" s="221"/>
      <c r="AA235" s="221"/>
      <c r="AB235" s="242"/>
      <c r="AC235" s="242"/>
      <c r="AD235" s="302"/>
      <c r="AE235" s="302"/>
      <c r="AF235" s="302"/>
      <c r="AG235" s="302"/>
      <c r="AH235" s="302"/>
      <c r="AI235" s="302"/>
      <c r="AJ235" s="302"/>
      <c r="AK235" s="302"/>
      <c r="AL235" s="303"/>
    </row>
    <row r="236" spans="1:38" s="146" customFormat="1" ht="16.5" customHeight="1" x14ac:dyDescent="0.2">
      <c r="A236" s="602"/>
      <c r="B236" s="520"/>
      <c r="C236" s="520"/>
      <c r="D236" s="520"/>
      <c r="E236" s="520"/>
      <c r="F236" s="520"/>
      <c r="G236" s="520"/>
      <c r="H236" s="520"/>
      <c r="I236" s="520"/>
      <c r="J236" s="520"/>
      <c r="K236" s="12"/>
      <c r="L236" s="13"/>
      <c r="M236" s="394"/>
      <c r="N236" s="394"/>
      <c r="O236" s="269"/>
      <c r="P236" s="240"/>
      <c r="Q236" s="304"/>
      <c r="R236" s="270"/>
      <c r="S236" s="220"/>
      <c r="T236" s="242"/>
      <c r="U236" s="270"/>
      <c r="V236" s="242"/>
      <c r="W236" s="242"/>
      <c r="X236" s="242"/>
      <c r="Y236" s="221"/>
      <c r="Z236" s="221"/>
      <c r="AA236" s="221"/>
      <c r="AB236" s="242"/>
      <c r="AC236" s="242"/>
      <c r="AD236" s="302"/>
      <c r="AE236" s="302"/>
      <c r="AF236" s="302"/>
      <c r="AG236" s="302"/>
      <c r="AH236" s="302"/>
      <c r="AI236" s="302"/>
      <c r="AJ236" s="302"/>
      <c r="AK236" s="302"/>
      <c r="AL236" s="303"/>
    </row>
    <row r="237" spans="1:38" s="146" customFormat="1" ht="16.5" customHeight="1" x14ac:dyDescent="0.2">
      <c r="A237" s="602"/>
      <c r="B237" s="520"/>
      <c r="C237" s="520"/>
      <c r="D237" s="520"/>
      <c r="E237" s="520"/>
      <c r="F237" s="520"/>
      <c r="G237" s="520"/>
      <c r="H237" s="520"/>
      <c r="I237" s="520"/>
      <c r="J237" s="520"/>
      <c r="K237" s="12"/>
      <c r="L237" s="13"/>
      <c r="M237" s="394"/>
      <c r="N237" s="394"/>
      <c r="O237" s="269"/>
      <c r="P237" s="240"/>
      <c r="Q237" s="304"/>
      <c r="R237" s="270"/>
      <c r="S237" s="220"/>
      <c r="T237" s="242"/>
      <c r="U237" s="270"/>
      <c r="V237" s="242"/>
      <c r="W237" s="242"/>
      <c r="X237" s="242"/>
      <c r="Y237" s="221"/>
      <c r="Z237" s="221"/>
      <c r="AA237" s="221"/>
      <c r="AB237" s="242"/>
      <c r="AC237" s="242"/>
      <c r="AD237" s="302"/>
      <c r="AE237" s="302"/>
      <c r="AF237" s="302"/>
      <c r="AG237" s="302"/>
      <c r="AH237" s="302"/>
      <c r="AI237" s="302"/>
      <c r="AJ237" s="302"/>
      <c r="AK237" s="302"/>
      <c r="AL237" s="303"/>
    </row>
    <row r="238" spans="1:38" s="146" customFormat="1" ht="16.5" customHeight="1" x14ac:dyDescent="0.2">
      <c r="A238" s="602"/>
      <c r="B238" s="520"/>
      <c r="C238" s="520"/>
      <c r="D238" s="520"/>
      <c r="E238" s="520"/>
      <c r="F238" s="520"/>
      <c r="G238" s="520"/>
      <c r="H238" s="520"/>
      <c r="I238" s="520"/>
      <c r="J238" s="520"/>
      <c r="K238" s="12"/>
      <c r="L238" s="13"/>
      <c r="M238" s="394"/>
      <c r="N238" s="394"/>
      <c r="O238" s="269"/>
      <c r="P238" s="304"/>
      <c r="Q238" s="304"/>
      <c r="R238" s="270"/>
      <c r="S238" s="220"/>
      <c r="T238" s="242"/>
      <c r="U238" s="270"/>
      <c r="V238" s="242"/>
      <c r="W238" s="242"/>
      <c r="X238" s="242"/>
      <c r="Y238" s="221"/>
      <c r="Z238" s="221"/>
      <c r="AA238" s="221"/>
      <c r="AB238" s="242"/>
      <c r="AC238" s="242"/>
      <c r="AD238" s="302"/>
      <c r="AE238" s="302"/>
      <c r="AF238" s="302"/>
      <c r="AG238" s="302"/>
      <c r="AH238" s="302"/>
      <c r="AI238" s="302"/>
      <c r="AJ238" s="302"/>
      <c r="AK238" s="302"/>
      <c r="AL238" s="303"/>
    </row>
    <row r="239" spans="1:38" s="146" customFormat="1" ht="16.5" customHeight="1" x14ac:dyDescent="0.2">
      <c r="A239" s="602"/>
      <c r="B239" s="520"/>
      <c r="C239" s="520"/>
      <c r="D239" s="520"/>
      <c r="E239" s="520"/>
      <c r="F239" s="520"/>
      <c r="G239" s="520"/>
      <c r="H239" s="520"/>
      <c r="I239" s="520"/>
      <c r="J239" s="520"/>
      <c r="K239" s="12"/>
      <c r="L239" s="13"/>
      <c r="M239" s="394"/>
      <c r="N239" s="394"/>
      <c r="O239" s="269"/>
      <c r="P239" s="304"/>
      <c r="Q239" s="304"/>
      <c r="R239" s="270"/>
      <c r="S239" s="220"/>
      <c r="T239" s="242"/>
      <c r="U239" s="270"/>
      <c r="V239" s="242"/>
      <c r="W239" s="242"/>
      <c r="X239" s="242"/>
      <c r="Y239" s="221"/>
      <c r="Z239" s="221"/>
      <c r="AA239" s="221"/>
      <c r="AB239" s="242"/>
      <c r="AC239" s="242"/>
      <c r="AD239" s="302"/>
      <c r="AE239" s="302"/>
      <c r="AF239" s="302"/>
      <c r="AG239" s="302"/>
      <c r="AH239" s="302"/>
      <c r="AI239" s="302"/>
      <c r="AJ239" s="302"/>
      <c r="AK239" s="302"/>
      <c r="AL239" s="303"/>
    </row>
    <row r="240" spans="1:38" s="146" customFormat="1" ht="3.75" customHeight="1" x14ac:dyDescent="0.2">
      <c r="A240" s="602"/>
      <c r="B240" s="520"/>
      <c r="C240" s="520"/>
      <c r="D240" s="520"/>
      <c r="E240" s="520"/>
      <c r="F240" s="520"/>
      <c r="G240" s="520"/>
      <c r="H240" s="520"/>
      <c r="I240" s="520"/>
      <c r="J240" s="520"/>
      <c r="K240" s="12"/>
      <c r="L240" s="13"/>
      <c r="M240" s="394"/>
      <c r="N240" s="394"/>
      <c r="O240" s="269"/>
      <c r="P240" s="304"/>
      <c r="Q240" s="304"/>
      <c r="R240" s="270"/>
      <c r="S240" s="220"/>
      <c r="T240" s="242"/>
      <c r="U240" s="270"/>
      <c r="V240" s="242"/>
      <c r="W240" s="242"/>
      <c r="X240" s="242"/>
      <c r="Y240" s="221"/>
      <c r="Z240" s="221"/>
      <c r="AA240" s="221"/>
      <c r="AB240" s="242"/>
      <c r="AC240" s="242"/>
      <c r="AD240" s="302"/>
      <c r="AE240" s="302"/>
      <c r="AF240" s="302"/>
      <c r="AG240" s="302"/>
      <c r="AH240" s="302"/>
      <c r="AI240" s="302"/>
      <c r="AJ240" s="302"/>
      <c r="AK240" s="302"/>
      <c r="AL240" s="303"/>
    </row>
    <row r="241" spans="1:38" s="146" customFormat="1" ht="3.75" customHeight="1" x14ac:dyDescent="0.2">
      <c r="A241" s="602"/>
      <c r="B241" s="520"/>
      <c r="C241" s="520"/>
      <c r="D241" s="520"/>
      <c r="E241" s="520"/>
      <c r="F241" s="520"/>
      <c r="G241" s="520"/>
      <c r="H241" s="520"/>
      <c r="I241" s="520"/>
      <c r="J241" s="520"/>
      <c r="K241" s="12"/>
      <c r="L241" s="13"/>
      <c r="M241" s="394"/>
      <c r="N241" s="394"/>
      <c r="O241" s="269"/>
      <c r="P241" s="304"/>
      <c r="Q241" s="304"/>
      <c r="R241" s="270"/>
      <c r="S241" s="220"/>
      <c r="T241" s="242"/>
      <c r="U241" s="270"/>
      <c r="V241" s="242"/>
      <c r="W241" s="242"/>
      <c r="X241" s="242"/>
      <c r="Y241" s="221"/>
      <c r="Z241" s="221"/>
      <c r="AA241" s="221"/>
      <c r="AB241" s="242"/>
      <c r="AC241" s="242"/>
      <c r="AD241" s="302"/>
      <c r="AE241" s="302"/>
      <c r="AF241" s="302"/>
      <c r="AG241" s="302"/>
      <c r="AH241" s="302"/>
      <c r="AI241" s="302"/>
      <c r="AJ241" s="302"/>
      <c r="AK241" s="302"/>
      <c r="AL241" s="303"/>
    </row>
    <row r="242" spans="1:38" s="146" customFormat="1" ht="12.75" customHeight="1" x14ac:dyDescent="0.2">
      <c r="A242" s="598"/>
      <c r="B242" s="528"/>
      <c r="C242" s="528"/>
      <c r="D242" s="528"/>
      <c r="E242" s="528"/>
      <c r="F242" s="528"/>
      <c r="G242" s="528"/>
      <c r="H242" s="528"/>
      <c r="I242" s="528"/>
      <c r="J242" s="528"/>
      <c r="K242" s="14"/>
      <c r="L242" s="15"/>
      <c r="M242" s="394"/>
      <c r="N242" s="394"/>
      <c r="O242" s="269"/>
      <c r="P242" s="304"/>
      <c r="Q242" s="304"/>
      <c r="R242" s="270"/>
      <c r="S242" s="250"/>
      <c r="T242" s="242"/>
      <c r="U242" s="270"/>
      <c r="V242" s="242"/>
      <c r="W242" s="242"/>
      <c r="X242" s="242"/>
      <c r="Y242" s="221"/>
      <c r="Z242" s="221"/>
      <c r="AA242" s="221"/>
      <c r="AB242" s="242"/>
      <c r="AC242" s="242"/>
      <c r="AD242" s="302"/>
      <c r="AE242" s="302"/>
      <c r="AF242" s="302"/>
      <c r="AG242" s="302"/>
      <c r="AH242" s="302"/>
      <c r="AI242" s="302"/>
      <c r="AJ242" s="302"/>
      <c r="AK242" s="302"/>
      <c r="AL242" s="303"/>
    </row>
    <row r="243" spans="1:38" s="146" customFormat="1" ht="16.5" customHeight="1" x14ac:dyDescent="0.2">
      <c r="A243" s="597" t="s">
        <v>61</v>
      </c>
      <c r="B243" s="526" t="s">
        <v>214</v>
      </c>
      <c r="C243" s="526"/>
      <c r="D243" s="526"/>
      <c r="E243" s="526"/>
      <c r="F243" s="526"/>
      <c r="G243" s="526"/>
      <c r="H243" s="526"/>
      <c r="I243" s="526"/>
      <c r="J243" s="526"/>
      <c r="K243" s="10"/>
      <c r="L243" s="11"/>
      <c r="M243" s="394"/>
      <c r="N243" s="394"/>
      <c r="O243" s="269"/>
      <c r="P243" s="304" t="s">
        <v>215</v>
      </c>
      <c r="Q243" s="304" t="s">
        <v>216</v>
      </c>
      <c r="R243" s="270" t="b">
        <v>0</v>
      </c>
      <c r="S243" s="220">
        <f>IF(AND(R243=TRUE,T243=FALSE,U243=FALSE),1,0)</f>
        <v>0</v>
      </c>
      <c r="T243" s="242"/>
      <c r="U243" s="270" t="b">
        <f>IF(X163=TRUE,TRUE)</f>
        <v>0</v>
      </c>
      <c r="V243" s="242"/>
      <c r="W243" s="242"/>
      <c r="X243" s="242"/>
      <c r="Y243" s="245" t="str">
        <f>IF(AND(R243=TRUE,U243=TRUE),TRUE,"")</f>
        <v/>
      </c>
      <c r="Z243" s="243" t="str">
        <f>IF(OR(T243=TRUE,U243=TRUE),CONCATENATE(P243," "),"")</f>
        <v/>
      </c>
      <c r="AA243" s="243" t="str">
        <f>IF(OR(R243=TRUE,T243=TRUE,U243=TRUE),"",CONCATENATE(P243," "))</f>
        <v xml:space="preserve">3.7, </v>
      </c>
      <c r="AB243" s="242"/>
      <c r="AC243" s="242"/>
      <c r="AD243" s="302"/>
      <c r="AE243" s="302"/>
      <c r="AF243" s="302"/>
      <c r="AG243" s="302"/>
      <c r="AH243" s="302"/>
      <c r="AI243" s="302"/>
      <c r="AJ243" s="302"/>
      <c r="AK243" s="302"/>
      <c r="AL243" s="303"/>
    </row>
    <row r="244" spans="1:38" s="146" customFormat="1" ht="16.5" customHeight="1" x14ac:dyDescent="0.2">
      <c r="A244" s="602"/>
      <c r="B244" s="518"/>
      <c r="C244" s="518"/>
      <c r="D244" s="518"/>
      <c r="E244" s="518"/>
      <c r="F244" s="518"/>
      <c r="G244" s="518"/>
      <c r="H244" s="518"/>
      <c r="I244" s="518"/>
      <c r="J244" s="518"/>
      <c r="K244" s="82" t="str">
        <f>IF(Y243=TRUE,"Check selection!","")</f>
        <v/>
      </c>
      <c r="L244" s="13"/>
      <c r="M244" s="394"/>
      <c r="N244" s="394"/>
      <c r="O244" s="269"/>
      <c r="P244" s="259"/>
      <c r="Q244" s="259"/>
      <c r="R244" s="252"/>
      <c r="S244" s="250"/>
      <c r="T244" s="242"/>
      <c r="U244" s="270"/>
      <c r="V244" s="242"/>
      <c r="W244" s="242"/>
      <c r="X244" s="221"/>
      <c r="Y244" s="242"/>
      <c r="Z244" s="221"/>
      <c r="AA244" s="242"/>
      <c r="AB244" s="242"/>
      <c r="AC244" s="242"/>
      <c r="AD244" s="302"/>
      <c r="AE244" s="302"/>
      <c r="AF244" s="302"/>
      <c r="AG244" s="302"/>
      <c r="AH244" s="302"/>
      <c r="AI244" s="302"/>
      <c r="AJ244" s="302"/>
      <c r="AK244" s="302"/>
      <c r="AL244" s="303"/>
    </row>
    <row r="245" spans="1:38" s="146" customFormat="1" ht="16.5" customHeight="1" x14ac:dyDescent="0.2">
      <c r="A245" s="602"/>
      <c r="B245" s="518"/>
      <c r="C245" s="518"/>
      <c r="D245" s="518"/>
      <c r="E245" s="518"/>
      <c r="F245" s="518"/>
      <c r="G245" s="518"/>
      <c r="H245" s="518"/>
      <c r="I245" s="518"/>
      <c r="J245" s="518"/>
      <c r="K245" s="12"/>
      <c r="L245" s="13"/>
      <c r="M245" s="394"/>
      <c r="N245" s="394"/>
      <c r="O245" s="269"/>
      <c r="P245" s="259"/>
      <c r="Q245" s="259"/>
      <c r="R245" s="252"/>
      <c r="S245" s="250"/>
      <c r="T245" s="242"/>
      <c r="U245" s="270"/>
      <c r="V245" s="242"/>
      <c r="W245" s="242"/>
      <c r="X245" s="221"/>
      <c r="Y245" s="242"/>
      <c r="Z245" s="221"/>
      <c r="AA245" s="242"/>
      <c r="AB245" s="242"/>
      <c r="AC245" s="242"/>
      <c r="AD245" s="302"/>
      <c r="AE245" s="302"/>
      <c r="AF245" s="302"/>
      <c r="AG245" s="302"/>
      <c r="AH245" s="302"/>
      <c r="AI245" s="302"/>
      <c r="AJ245" s="302"/>
      <c r="AK245" s="302"/>
      <c r="AL245" s="303"/>
    </row>
    <row r="246" spans="1:38" s="146" customFormat="1" ht="6" customHeight="1" x14ac:dyDescent="0.2">
      <c r="A246" s="602"/>
      <c r="B246" s="518"/>
      <c r="C246" s="518"/>
      <c r="D246" s="518"/>
      <c r="E246" s="518"/>
      <c r="F246" s="518"/>
      <c r="G246" s="518"/>
      <c r="H246" s="518"/>
      <c r="I246" s="518"/>
      <c r="J246" s="518"/>
      <c r="K246" s="12"/>
      <c r="L246" s="13"/>
      <c r="M246" s="394"/>
      <c r="N246" s="394"/>
      <c r="O246" s="269"/>
      <c r="P246" s="259"/>
      <c r="Q246" s="259"/>
      <c r="R246" s="252"/>
      <c r="S246" s="250"/>
      <c r="T246" s="242"/>
      <c r="U246" s="270"/>
      <c r="V246" s="242"/>
      <c r="W246" s="242"/>
      <c r="X246" s="221"/>
      <c r="Y246" s="242"/>
      <c r="Z246" s="221"/>
      <c r="AA246" s="242"/>
      <c r="AB246" s="242"/>
      <c r="AC246" s="242"/>
      <c r="AD246" s="302"/>
      <c r="AE246" s="302"/>
      <c r="AF246" s="302"/>
      <c r="AG246" s="302"/>
      <c r="AH246" s="302"/>
      <c r="AI246" s="302"/>
      <c r="AJ246" s="302"/>
      <c r="AK246" s="302"/>
      <c r="AL246" s="303"/>
    </row>
    <row r="247" spans="1:38" s="146" customFormat="1" ht="7.5" customHeight="1" x14ac:dyDescent="0.2">
      <c r="A247" s="598"/>
      <c r="B247" s="528"/>
      <c r="C247" s="528"/>
      <c r="D247" s="528"/>
      <c r="E247" s="528"/>
      <c r="F247" s="528"/>
      <c r="G247" s="528"/>
      <c r="H247" s="528"/>
      <c r="I247" s="528"/>
      <c r="J247" s="528"/>
      <c r="K247" s="14"/>
      <c r="L247" s="15"/>
      <c r="M247" s="394"/>
      <c r="N247" s="394"/>
      <c r="O247" s="269"/>
      <c r="P247" s="259"/>
      <c r="Q247" s="259"/>
      <c r="R247" s="252"/>
      <c r="S247" s="250"/>
      <c r="T247" s="242"/>
      <c r="U247" s="270"/>
      <c r="V247" s="242"/>
      <c r="W247" s="242"/>
      <c r="X247" s="221"/>
      <c r="Y247" s="242"/>
      <c r="Z247" s="221"/>
      <c r="AA247" s="242"/>
      <c r="AB247" s="242"/>
      <c r="AC247" s="242"/>
      <c r="AD247" s="302"/>
      <c r="AE247" s="302"/>
      <c r="AF247" s="302"/>
      <c r="AG247" s="302"/>
      <c r="AH247" s="302"/>
      <c r="AI247" s="302"/>
      <c r="AJ247" s="302"/>
      <c r="AK247" s="302"/>
      <c r="AL247" s="303"/>
    </row>
    <row r="248" spans="1:38" ht="16.5" customHeight="1" x14ac:dyDescent="0.25">
      <c r="A248" s="597" t="s">
        <v>63</v>
      </c>
      <c r="B248" s="526" t="s">
        <v>69</v>
      </c>
      <c r="C248" s="526"/>
      <c r="D248" s="526"/>
      <c r="E248" s="526"/>
      <c r="F248" s="526"/>
      <c r="G248" s="526"/>
      <c r="H248" s="526"/>
      <c r="I248" s="526"/>
      <c r="J248" s="526"/>
      <c r="K248" s="616"/>
      <c r="L248" s="617"/>
      <c r="M248" s="459"/>
      <c r="N248" s="459"/>
      <c r="O248" s="248"/>
      <c r="P248" s="261"/>
      <c r="R248" s="241"/>
      <c r="S248" s="250"/>
      <c r="T248" s="242"/>
      <c r="U248" s="270"/>
      <c r="V248" s="242"/>
      <c r="W248" s="242"/>
      <c r="Y248" s="301"/>
    </row>
    <row r="249" spans="1:38" ht="16.5" customHeight="1" x14ac:dyDescent="0.25">
      <c r="A249" s="598"/>
      <c r="B249" s="528"/>
      <c r="C249" s="528"/>
      <c r="D249" s="528"/>
      <c r="E249" s="528"/>
      <c r="F249" s="528"/>
      <c r="G249" s="528"/>
      <c r="H249" s="528"/>
      <c r="I249" s="528"/>
      <c r="J249" s="528"/>
      <c r="K249" s="618"/>
      <c r="L249" s="619"/>
      <c r="M249" s="459"/>
      <c r="N249" s="459"/>
      <c r="O249" s="248"/>
      <c r="P249" s="261"/>
      <c r="Q249" s="261"/>
      <c r="R249" s="221"/>
      <c r="S249" s="224"/>
    </row>
    <row r="250" spans="1:38" ht="16.5" customHeight="1" thickBot="1" x14ac:dyDescent="0.25">
      <c r="A250" s="530" t="s">
        <v>575</v>
      </c>
      <c r="B250" s="531"/>
      <c r="C250" s="531"/>
      <c r="D250" s="531"/>
      <c r="E250" s="531"/>
      <c r="F250" s="531"/>
      <c r="G250" s="531"/>
      <c r="H250" s="531"/>
      <c r="I250" s="531"/>
      <c r="J250" s="531"/>
      <c r="K250" s="546" t="str">
        <f>IF(Y251&gt;0,"Check selection!","")</f>
        <v/>
      </c>
      <c r="L250" s="547"/>
      <c r="M250" s="469"/>
      <c r="N250" s="469"/>
      <c r="O250" s="271"/>
      <c r="P250" s="299"/>
      <c r="Q250" s="299"/>
      <c r="R250" s="221"/>
      <c r="S250" s="224"/>
    </row>
    <row r="251" spans="1:38" ht="16.5" customHeight="1" thickBot="1" x14ac:dyDescent="0.25">
      <c r="A251" s="532"/>
      <c r="B251" s="588"/>
      <c r="C251" s="588"/>
      <c r="D251" s="588"/>
      <c r="E251" s="588"/>
      <c r="F251" s="588"/>
      <c r="G251" s="588"/>
      <c r="H251" s="588"/>
      <c r="I251" s="588"/>
      <c r="J251" s="588"/>
      <c r="K251" s="79" t="s">
        <v>189</v>
      </c>
      <c r="L251" s="88"/>
      <c r="M251" s="470"/>
      <c r="N251" s="470"/>
      <c r="O251" s="271"/>
      <c r="P251" s="272"/>
      <c r="Q251" s="272"/>
      <c r="T251" s="219"/>
      <c r="V251" s="219"/>
      <c r="W251" s="219"/>
      <c r="X251" s="306" t="b">
        <v>0</v>
      </c>
      <c r="Y251" s="273">
        <f>COUNTIF(Y259:Y396,TRUE)</f>
        <v>0</v>
      </c>
      <c r="AA251" s="219"/>
      <c r="AD251" s="309">
        <f>SUM(S259:S396)</f>
        <v>0</v>
      </c>
    </row>
    <row r="252" spans="1:38" ht="16.5" customHeight="1" x14ac:dyDescent="0.2">
      <c r="A252" s="532"/>
      <c r="B252" s="588"/>
      <c r="C252" s="588"/>
      <c r="D252" s="588"/>
      <c r="E252" s="588"/>
      <c r="F252" s="588"/>
      <c r="G252" s="588"/>
      <c r="H252" s="588"/>
      <c r="I252" s="588"/>
      <c r="J252" s="588"/>
      <c r="K252" s="63"/>
      <c r="L252" s="88"/>
      <c r="M252" s="470"/>
      <c r="N252" s="470"/>
      <c r="O252" s="271"/>
      <c r="P252" s="264"/>
      <c r="Q252" s="264"/>
      <c r="R252" s="265"/>
      <c r="S252" s="250"/>
      <c r="T252" s="265"/>
      <c r="U252" s="270"/>
      <c r="V252" s="265"/>
      <c r="W252" s="265"/>
      <c r="X252" s="265"/>
    </row>
    <row r="253" spans="1:38" ht="16.5" customHeight="1" x14ac:dyDescent="0.2">
      <c r="A253" s="532"/>
      <c r="B253" s="588"/>
      <c r="C253" s="588"/>
      <c r="D253" s="588"/>
      <c r="E253" s="588"/>
      <c r="F253" s="588"/>
      <c r="G253" s="588"/>
      <c r="H253" s="588"/>
      <c r="I253" s="588"/>
      <c r="J253" s="588"/>
      <c r="K253" s="63"/>
      <c r="L253" s="88"/>
      <c r="M253" s="470"/>
      <c r="N253" s="470"/>
      <c r="O253" s="271"/>
      <c r="P253" s="264"/>
      <c r="Q253" s="264"/>
      <c r="R253" s="265"/>
      <c r="S253" s="250"/>
      <c r="T253" s="265"/>
      <c r="U253" s="270"/>
      <c r="V253" s="265"/>
      <c r="W253" s="265"/>
      <c r="X253" s="265"/>
    </row>
    <row r="254" spans="1:38" ht="16.5" customHeight="1" x14ac:dyDescent="0.2">
      <c r="A254" s="532"/>
      <c r="B254" s="588"/>
      <c r="C254" s="588"/>
      <c r="D254" s="588"/>
      <c r="E254" s="588"/>
      <c r="F254" s="588"/>
      <c r="G254" s="588"/>
      <c r="H254" s="588"/>
      <c r="I254" s="588"/>
      <c r="J254" s="588"/>
      <c r="K254" s="63"/>
      <c r="L254" s="88"/>
      <c r="M254" s="470"/>
      <c r="N254" s="470"/>
      <c r="O254" s="271"/>
      <c r="P254" s="264"/>
      <c r="Q254" s="264"/>
      <c r="R254" s="265"/>
      <c r="S254" s="250"/>
      <c r="T254" s="265"/>
      <c r="U254" s="270"/>
      <c r="V254" s="265"/>
      <c r="W254" s="265"/>
      <c r="X254" s="265"/>
    </row>
    <row r="255" spans="1:38" ht="57.75" customHeight="1" x14ac:dyDescent="0.2">
      <c r="A255" s="534"/>
      <c r="B255" s="535"/>
      <c r="C255" s="535"/>
      <c r="D255" s="535"/>
      <c r="E255" s="535"/>
      <c r="F255" s="535"/>
      <c r="G255" s="535"/>
      <c r="H255" s="535"/>
      <c r="I255" s="535"/>
      <c r="J255" s="535"/>
      <c r="K255" s="62"/>
      <c r="L255" s="90"/>
      <c r="M255" s="470"/>
      <c r="N255" s="470"/>
      <c r="O255" s="271"/>
      <c r="P255" s="264"/>
      <c r="Q255" s="264"/>
      <c r="R255" s="265"/>
      <c r="S255" s="250"/>
      <c r="T255" s="265"/>
      <c r="U255" s="270"/>
      <c r="V255" s="265"/>
      <c r="W255" s="265"/>
      <c r="X255" s="265"/>
    </row>
    <row r="256" spans="1:38" ht="16.5" customHeight="1" x14ac:dyDescent="0.2">
      <c r="A256" s="577">
        <v>4</v>
      </c>
      <c r="B256" s="560" t="s">
        <v>444</v>
      </c>
      <c r="C256" s="560"/>
      <c r="D256" s="560"/>
      <c r="E256" s="560"/>
      <c r="F256" s="560"/>
      <c r="G256" s="560"/>
      <c r="H256" s="560"/>
      <c r="I256" s="560"/>
      <c r="J256" s="560"/>
      <c r="K256" s="560"/>
      <c r="L256" s="561"/>
      <c r="M256" s="473"/>
      <c r="N256" s="473"/>
      <c r="O256" s="274"/>
      <c r="P256" s="221"/>
      <c r="Q256" s="299"/>
      <c r="R256" s="221"/>
      <c r="S256" s="224"/>
      <c r="AB256" s="307"/>
    </row>
    <row r="257" spans="1:27" ht="6.75" customHeight="1" x14ac:dyDescent="0.2">
      <c r="A257" s="578"/>
      <c r="B257" s="562"/>
      <c r="C257" s="562"/>
      <c r="D257" s="562"/>
      <c r="E257" s="562"/>
      <c r="F257" s="562"/>
      <c r="G257" s="562"/>
      <c r="H257" s="562"/>
      <c r="I257" s="562"/>
      <c r="J257" s="562"/>
      <c r="K257" s="562"/>
      <c r="L257" s="563"/>
      <c r="M257" s="473"/>
      <c r="N257" s="473"/>
      <c r="O257" s="248"/>
      <c r="P257" s="275"/>
      <c r="Q257" s="275"/>
      <c r="R257" s="221"/>
      <c r="S257" s="224"/>
    </row>
    <row r="258" spans="1:27" ht="8.25" customHeight="1" x14ac:dyDescent="0.2">
      <c r="A258" s="579"/>
      <c r="B258" s="564"/>
      <c r="C258" s="564"/>
      <c r="D258" s="564"/>
      <c r="E258" s="564"/>
      <c r="F258" s="564"/>
      <c r="G258" s="564"/>
      <c r="H258" s="564"/>
      <c r="I258" s="564"/>
      <c r="J258" s="564"/>
      <c r="K258" s="564"/>
      <c r="L258" s="565"/>
      <c r="M258" s="473"/>
      <c r="N258" s="473"/>
      <c r="O258" s="248"/>
      <c r="P258" s="272"/>
      <c r="Q258" s="272"/>
      <c r="R258" s="270"/>
      <c r="S258" s="250"/>
      <c r="T258" s="242"/>
      <c r="U258" s="270"/>
      <c r="V258" s="242"/>
      <c r="W258" s="242"/>
      <c r="X258" s="242"/>
    </row>
    <row r="259" spans="1:27" ht="16.5" customHeight="1" x14ac:dyDescent="0.2">
      <c r="A259" s="558" t="s">
        <v>70</v>
      </c>
      <c r="B259" s="570" t="s">
        <v>445</v>
      </c>
      <c r="C259" s="570"/>
      <c r="D259" s="570"/>
      <c r="E259" s="570"/>
      <c r="F259" s="570"/>
      <c r="G259" s="570"/>
      <c r="H259" s="570"/>
      <c r="I259" s="570"/>
      <c r="J259" s="570"/>
      <c r="K259" s="10"/>
      <c r="L259" s="11"/>
      <c r="M259" s="394"/>
      <c r="N259" s="394"/>
      <c r="O259" s="248"/>
      <c r="P259" s="240" t="s">
        <v>217</v>
      </c>
      <c r="Q259" s="240" t="s">
        <v>33</v>
      </c>
      <c r="R259" s="270" t="b">
        <v>0</v>
      </c>
      <c r="S259" s="220">
        <f>IF(AND(R259=TRUE,T259=FALSE,U259=FALSE),1,0)</f>
        <v>0</v>
      </c>
      <c r="T259" s="242"/>
      <c r="U259" s="270" t="b">
        <f>IF(X251=TRUE,TRUE)</f>
        <v>0</v>
      </c>
      <c r="V259" s="242"/>
      <c r="W259" s="242"/>
      <c r="Y259" s="245" t="str">
        <f>IF(AND(R259=TRUE,U259=TRUE),TRUE,"")</f>
        <v/>
      </c>
      <c r="Z259" s="243" t="str">
        <f>IF(OR(T259=TRUE,U259=TRUE),CONCATENATE(P259," "),"")</f>
        <v/>
      </c>
      <c r="AA259" s="243" t="str">
        <f>IF(OR(R259=TRUE,T259=TRUE,U259=TRUE),"",CONCATENATE(P259," "))</f>
        <v xml:space="preserve">4.1, </v>
      </c>
    </row>
    <row r="260" spans="1:27" ht="16.5" customHeight="1" x14ac:dyDescent="0.2">
      <c r="A260" s="559"/>
      <c r="B260" s="570"/>
      <c r="C260" s="570"/>
      <c r="D260" s="570"/>
      <c r="E260" s="570"/>
      <c r="F260" s="570"/>
      <c r="G260" s="570"/>
      <c r="H260" s="570"/>
      <c r="I260" s="570"/>
      <c r="J260" s="570"/>
      <c r="K260" s="82" t="str">
        <f>IF(Y259=TRUE,"Check selection!","")</f>
        <v/>
      </c>
      <c r="L260" s="13"/>
      <c r="M260" s="394"/>
      <c r="N260" s="394"/>
      <c r="O260" s="248"/>
      <c r="P260" s="240"/>
      <c r="Q260" s="240"/>
      <c r="R260" s="270"/>
      <c r="T260" s="242"/>
      <c r="U260" s="270"/>
      <c r="V260" s="242"/>
      <c r="W260" s="242"/>
      <c r="X260" s="242"/>
    </row>
    <row r="261" spans="1:27" ht="16.5" customHeight="1" x14ac:dyDescent="0.2">
      <c r="A261" s="559"/>
      <c r="B261" s="570"/>
      <c r="C261" s="570"/>
      <c r="D261" s="570"/>
      <c r="E261" s="570"/>
      <c r="F261" s="570"/>
      <c r="G261" s="570"/>
      <c r="H261" s="570"/>
      <c r="I261" s="570"/>
      <c r="J261" s="570"/>
      <c r="K261" s="12"/>
      <c r="L261" s="13"/>
      <c r="M261" s="394"/>
      <c r="N261" s="394"/>
      <c r="O261" s="248"/>
      <c r="P261" s="240"/>
      <c r="Q261" s="240"/>
      <c r="R261" s="270"/>
      <c r="T261" s="242"/>
      <c r="U261" s="270"/>
      <c r="V261" s="242"/>
      <c r="W261" s="242"/>
      <c r="X261" s="242"/>
    </row>
    <row r="262" spans="1:27" ht="6" customHeight="1" x14ac:dyDescent="0.2">
      <c r="A262" s="559"/>
      <c r="B262" s="570"/>
      <c r="C262" s="570"/>
      <c r="D262" s="570"/>
      <c r="E262" s="570"/>
      <c r="F262" s="570"/>
      <c r="G262" s="570"/>
      <c r="H262" s="570"/>
      <c r="I262" s="570"/>
      <c r="J262" s="570"/>
      <c r="K262" s="12"/>
      <c r="L262" s="13"/>
      <c r="M262" s="394"/>
      <c r="N262" s="394"/>
      <c r="O262" s="248"/>
      <c r="P262" s="240"/>
      <c r="Q262" s="240"/>
      <c r="R262" s="270"/>
      <c r="T262" s="242"/>
      <c r="U262" s="270"/>
      <c r="V262" s="242"/>
      <c r="W262" s="242"/>
      <c r="X262" s="242"/>
    </row>
    <row r="263" spans="1:27" ht="8.25" customHeight="1" x14ac:dyDescent="0.2">
      <c r="A263" s="559"/>
      <c r="B263" s="570"/>
      <c r="C263" s="570"/>
      <c r="D263" s="570"/>
      <c r="E263" s="570"/>
      <c r="F263" s="570"/>
      <c r="G263" s="570"/>
      <c r="H263" s="570"/>
      <c r="I263" s="570"/>
      <c r="J263" s="570"/>
      <c r="K263" s="12"/>
      <c r="L263" s="13"/>
      <c r="M263" s="394"/>
      <c r="N263" s="394"/>
      <c r="O263" s="248"/>
      <c r="P263" s="240"/>
      <c r="Q263" s="240"/>
      <c r="R263" s="270"/>
      <c r="S263" s="250"/>
      <c r="T263" s="242"/>
      <c r="U263" s="270"/>
      <c r="V263" s="242"/>
      <c r="W263" s="242"/>
      <c r="X263" s="242"/>
    </row>
    <row r="264" spans="1:27" ht="16.5" customHeight="1" x14ac:dyDescent="0.2">
      <c r="A264" s="558" t="s">
        <v>72</v>
      </c>
      <c r="B264" s="569" t="s">
        <v>446</v>
      </c>
      <c r="C264" s="569"/>
      <c r="D264" s="569"/>
      <c r="E264" s="569"/>
      <c r="F264" s="569"/>
      <c r="G264" s="569"/>
      <c r="H264" s="569"/>
      <c r="I264" s="569"/>
      <c r="J264" s="569"/>
      <c r="K264" s="10"/>
      <c r="L264" s="11"/>
      <c r="M264" s="394"/>
      <c r="N264" s="394"/>
      <c r="O264" s="248"/>
      <c r="P264" s="240" t="s">
        <v>218</v>
      </c>
      <c r="Q264" s="240" t="s">
        <v>35</v>
      </c>
      <c r="R264" s="270" t="b">
        <v>0</v>
      </c>
      <c r="S264" s="220">
        <f>IF(AND(R264=TRUE,T264=FALSE,U264=FALSE),1,0)</f>
        <v>0</v>
      </c>
      <c r="T264" s="242"/>
      <c r="U264" s="270" t="b">
        <f>IF(X251=TRUE,TRUE)</f>
        <v>0</v>
      </c>
      <c r="V264" s="242"/>
      <c r="W264" s="242"/>
      <c r="X264" s="242"/>
      <c r="Y264" s="245" t="str">
        <f>IF(AND(R264=TRUE,U264=TRUE),TRUE,"")</f>
        <v/>
      </c>
      <c r="Z264" s="243" t="str">
        <f>IF(OR(T264=TRUE,U264=TRUE),CONCATENATE(P264," "),"")</f>
        <v/>
      </c>
      <c r="AA264" s="243" t="str">
        <f>IF(OR(R264=TRUE,T264=TRUE,U264=TRUE),"",CONCATENATE(P264," "))</f>
        <v xml:space="preserve">4.2, </v>
      </c>
    </row>
    <row r="265" spans="1:27" ht="16.5" customHeight="1" x14ac:dyDescent="0.2">
      <c r="A265" s="559"/>
      <c r="B265" s="570"/>
      <c r="C265" s="570"/>
      <c r="D265" s="570"/>
      <c r="E265" s="570"/>
      <c r="F265" s="570"/>
      <c r="G265" s="570"/>
      <c r="H265" s="570"/>
      <c r="I265" s="570"/>
      <c r="J265" s="570"/>
      <c r="K265" s="82" t="str">
        <f>IF(Y264=TRUE,"Check selection!","")</f>
        <v/>
      </c>
      <c r="L265" s="13"/>
      <c r="M265" s="394"/>
      <c r="N265" s="394"/>
      <c r="O265" s="248"/>
      <c r="P265" s="240"/>
      <c r="Q265" s="240"/>
      <c r="R265" s="270"/>
      <c r="S265" s="250"/>
      <c r="T265" s="242"/>
      <c r="U265" s="270"/>
      <c r="V265" s="242"/>
      <c r="W265" s="242"/>
      <c r="X265" s="242"/>
    </row>
    <row r="266" spans="1:27" ht="16.5" customHeight="1" x14ac:dyDescent="0.2">
      <c r="A266" s="559"/>
      <c r="B266" s="570"/>
      <c r="C266" s="570"/>
      <c r="D266" s="570"/>
      <c r="E266" s="570"/>
      <c r="F266" s="570"/>
      <c r="G266" s="570"/>
      <c r="H266" s="570"/>
      <c r="I266" s="570"/>
      <c r="J266" s="570"/>
      <c r="K266" s="12"/>
      <c r="L266" s="13"/>
      <c r="M266" s="394"/>
      <c r="N266" s="394"/>
      <c r="O266" s="248"/>
      <c r="P266" s="240"/>
      <c r="Q266" s="240"/>
      <c r="R266" s="270"/>
      <c r="S266" s="250"/>
      <c r="T266" s="242"/>
      <c r="U266" s="270"/>
      <c r="V266" s="242"/>
      <c r="W266" s="242"/>
      <c r="X266" s="242"/>
    </row>
    <row r="267" spans="1:27" ht="16.5" customHeight="1" x14ac:dyDescent="0.2">
      <c r="A267" s="559"/>
      <c r="B267" s="570"/>
      <c r="C267" s="570"/>
      <c r="D267" s="570"/>
      <c r="E267" s="570"/>
      <c r="F267" s="570"/>
      <c r="G267" s="570"/>
      <c r="H267" s="570"/>
      <c r="I267" s="570"/>
      <c r="J267" s="570"/>
      <c r="K267" s="12"/>
      <c r="L267" s="13"/>
      <c r="M267" s="394"/>
      <c r="N267" s="394"/>
      <c r="O267" s="248"/>
      <c r="P267" s="240"/>
      <c r="Q267" s="240"/>
      <c r="R267" s="270"/>
      <c r="S267" s="250"/>
      <c r="T267" s="242"/>
      <c r="U267" s="270"/>
      <c r="V267" s="242"/>
      <c r="W267" s="242"/>
      <c r="X267" s="242"/>
    </row>
    <row r="268" spans="1:27" ht="16.5" customHeight="1" x14ac:dyDescent="0.2">
      <c r="A268" s="559"/>
      <c r="B268" s="570"/>
      <c r="C268" s="570"/>
      <c r="D268" s="570"/>
      <c r="E268" s="570"/>
      <c r="F268" s="570"/>
      <c r="G268" s="570"/>
      <c r="H268" s="570"/>
      <c r="I268" s="570"/>
      <c r="J268" s="570"/>
      <c r="K268" s="12"/>
      <c r="L268" s="13"/>
      <c r="M268" s="394"/>
      <c r="N268" s="394"/>
      <c r="O268" s="248"/>
      <c r="P268" s="240"/>
      <c r="Q268" s="240"/>
      <c r="R268" s="270"/>
      <c r="S268" s="250"/>
      <c r="T268" s="242"/>
      <c r="U268" s="270"/>
      <c r="V268" s="242"/>
      <c r="W268" s="242"/>
      <c r="X268" s="242"/>
    </row>
    <row r="269" spans="1:27" ht="16.5" customHeight="1" x14ac:dyDescent="0.2">
      <c r="A269" s="559"/>
      <c r="B269" s="570"/>
      <c r="C269" s="570"/>
      <c r="D269" s="570"/>
      <c r="E269" s="570"/>
      <c r="F269" s="570"/>
      <c r="G269" s="570"/>
      <c r="H269" s="570"/>
      <c r="I269" s="570"/>
      <c r="J269" s="570"/>
      <c r="K269" s="12"/>
      <c r="L269" s="13"/>
      <c r="M269" s="394"/>
      <c r="N269" s="394"/>
      <c r="O269" s="248"/>
      <c r="P269" s="240"/>
      <c r="Q269" s="240"/>
      <c r="R269" s="270"/>
      <c r="S269" s="250"/>
      <c r="T269" s="242"/>
      <c r="U269" s="270"/>
      <c r="V269" s="242"/>
      <c r="W269" s="242"/>
      <c r="X269" s="242"/>
    </row>
    <row r="270" spans="1:27" ht="14.25" customHeight="1" x14ac:dyDescent="0.2">
      <c r="A270" s="559"/>
      <c r="B270" s="570"/>
      <c r="C270" s="570"/>
      <c r="D270" s="570"/>
      <c r="E270" s="570"/>
      <c r="F270" s="570"/>
      <c r="G270" s="570"/>
      <c r="H270" s="570"/>
      <c r="I270" s="570"/>
      <c r="J270" s="570"/>
      <c r="K270" s="12"/>
      <c r="L270" s="13"/>
      <c r="M270" s="394"/>
      <c r="N270" s="394"/>
      <c r="O270" s="248"/>
      <c r="P270" s="240"/>
      <c r="Q270" s="240"/>
      <c r="R270" s="270"/>
      <c r="S270" s="250"/>
      <c r="T270" s="242"/>
      <c r="U270" s="270"/>
      <c r="V270" s="242"/>
      <c r="W270" s="242"/>
      <c r="X270" s="242"/>
    </row>
    <row r="271" spans="1:27" ht="2.25" customHeight="1" x14ac:dyDescent="0.2">
      <c r="A271" s="559"/>
      <c r="B271" s="570"/>
      <c r="C271" s="570"/>
      <c r="D271" s="570"/>
      <c r="E271" s="570"/>
      <c r="F271" s="570"/>
      <c r="G271" s="570"/>
      <c r="H271" s="570"/>
      <c r="I271" s="570"/>
      <c r="J271" s="570"/>
      <c r="K271" s="12"/>
      <c r="L271" s="13"/>
      <c r="M271" s="394"/>
      <c r="N271" s="394"/>
      <c r="O271" s="248"/>
      <c r="P271" s="240"/>
      <c r="Q271" s="240"/>
      <c r="R271" s="270"/>
      <c r="S271" s="250"/>
      <c r="T271" s="242"/>
      <c r="U271" s="270"/>
      <c r="V271" s="242"/>
      <c r="W271" s="242"/>
      <c r="X271" s="242"/>
    </row>
    <row r="272" spans="1:27" ht="3.75" customHeight="1" x14ac:dyDescent="0.2">
      <c r="A272" s="576"/>
      <c r="B272" s="580"/>
      <c r="C272" s="580"/>
      <c r="D272" s="580"/>
      <c r="E272" s="580"/>
      <c r="F272" s="580"/>
      <c r="G272" s="580"/>
      <c r="H272" s="580"/>
      <c r="I272" s="580"/>
      <c r="J272" s="580"/>
      <c r="K272" s="14"/>
      <c r="L272" s="15"/>
      <c r="M272" s="394"/>
      <c r="N272" s="394"/>
      <c r="O272" s="248"/>
      <c r="P272" s="240"/>
      <c r="Q272" s="240"/>
      <c r="R272" s="270"/>
      <c r="S272" s="250"/>
      <c r="T272" s="242"/>
      <c r="U272" s="270"/>
      <c r="V272" s="242"/>
      <c r="W272" s="242"/>
      <c r="X272" s="242"/>
    </row>
    <row r="273" spans="1:36" ht="16.5" customHeight="1" x14ac:dyDescent="0.2">
      <c r="A273" s="558" t="s">
        <v>74</v>
      </c>
      <c r="B273" s="526" t="s">
        <v>447</v>
      </c>
      <c r="C273" s="526"/>
      <c r="D273" s="526"/>
      <c r="E273" s="526"/>
      <c r="F273" s="526"/>
      <c r="G273" s="526"/>
      <c r="H273" s="526"/>
      <c r="I273" s="526"/>
      <c r="J273" s="526"/>
      <c r="K273" s="10"/>
      <c r="L273" s="11"/>
      <c r="M273" s="394"/>
      <c r="N273" s="394"/>
      <c r="O273" s="248"/>
      <c r="P273" s="240" t="s">
        <v>219</v>
      </c>
      <c r="Q273" s="240" t="s">
        <v>37</v>
      </c>
      <c r="R273" s="270" t="b">
        <v>0</v>
      </c>
      <c r="S273" s="220">
        <f>IF(AND(R273=TRUE,T273=FALSE,U273=FALSE),1,0)</f>
        <v>0</v>
      </c>
      <c r="T273" s="242"/>
      <c r="U273" s="270" t="b">
        <f>IF(X251=TRUE,TRUE)</f>
        <v>0</v>
      </c>
      <c r="V273" s="242"/>
      <c r="W273" s="242"/>
      <c r="X273" s="242"/>
      <c r="Y273" s="245" t="str">
        <f>IF(AND(R273=TRUE,U273=TRUE),TRUE,"")</f>
        <v/>
      </c>
      <c r="Z273" s="243" t="str">
        <f>IF(OR(T273=TRUE,U273=TRUE),CONCATENATE(P273," "),"")</f>
        <v/>
      </c>
      <c r="AA273" s="243" t="str">
        <f>IF(OR(R273=TRUE,T273=TRUE,U273=TRUE),"",CONCATENATE(P273," "))</f>
        <v xml:space="preserve">4.3, </v>
      </c>
    </row>
    <row r="274" spans="1:36" ht="16.5" customHeight="1" x14ac:dyDescent="0.2">
      <c r="A274" s="559"/>
      <c r="B274" s="518"/>
      <c r="C274" s="518"/>
      <c r="D274" s="518"/>
      <c r="E274" s="518"/>
      <c r="F274" s="518"/>
      <c r="G274" s="518"/>
      <c r="H274" s="518"/>
      <c r="I274" s="518"/>
      <c r="J274" s="518"/>
      <c r="K274" s="82" t="str">
        <f>IF(Y273=TRUE,"Check selection!","")</f>
        <v/>
      </c>
      <c r="L274" s="13"/>
      <c r="M274" s="394"/>
      <c r="N274" s="394"/>
      <c r="O274" s="248"/>
      <c r="P274" s="240"/>
      <c r="Q274" s="240"/>
      <c r="R274" s="270"/>
      <c r="T274" s="242"/>
      <c r="U274" s="270"/>
      <c r="V274" s="242"/>
      <c r="W274" s="242"/>
      <c r="X274" s="242"/>
    </row>
    <row r="275" spans="1:36" ht="16.5" customHeight="1" x14ac:dyDescent="0.2">
      <c r="A275" s="559"/>
      <c r="B275" s="518"/>
      <c r="C275" s="518"/>
      <c r="D275" s="518"/>
      <c r="E275" s="518"/>
      <c r="F275" s="518"/>
      <c r="G275" s="518"/>
      <c r="H275" s="518"/>
      <c r="I275" s="518"/>
      <c r="J275" s="518"/>
      <c r="K275" s="12"/>
      <c r="L275" s="13"/>
      <c r="M275" s="394"/>
      <c r="N275" s="394"/>
      <c r="O275" s="248"/>
      <c r="P275" s="240"/>
      <c r="Q275" s="240"/>
      <c r="R275" s="270"/>
      <c r="T275" s="242"/>
      <c r="U275" s="270"/>
      <c r="V275" s="242"/>
      <c r="W275" s="242"/>
      <c r="X275" s="242"/>
    </row>
    <row r="276" spans="1:36" ht="16.5" hidden="1" customHeight="1" x14ac:dyDescent="0.2">
      <c r="A276" s="559"/>
      <c r="B276" s="518"/>
      <c r="C276" s="518"/>
      <c r="D276" s="518"/>
      <c r="E276" s="518"/>
      <c r="F276" s="518"/>
      <c r="G276" s="518"/>
      <c r="H276" s="518"/>
      <c r="I276" s="518"/>
      <c r="J276" s="518"/>
      <c r="K276" s="12"/>
      <c r="L276" s="13"/>
      <c r="M276" s="394"/>
      <c r="N276" s="394"/>
      <c r="O276" s="248"/>
      <c r="P276" s="240"/>
      <c r="Q276" s="240"/>
      <c r="R276" s="270"/>
      <c r="T276" s="242"/>
      <c r="U276" s="270"/>
      <c r="V276" s="242"/>
      <c r="W276" s="242"/>
      <c r="X276" s="242"/>
    </row>
    <row r="277" spans="1:36" ht="16.5" customHeight="1" x14ac:dyDescent="0.2">
      <c r="A277" s="345"/>
      <c r="B277" s="521" t="s">
        <v>570</v>
      </c>
      <c r="C277" s="521"/>
      <c r="D277" s="521"/>
      <c r="E277" s="521"/>
      <c r="F277" s="521"/>
      <c r="G277" s="521"/>
      <c r="H277" s="521"/>
      <c r="I277" s="521"/>
      <c r="J277" s="521"/>
      <c r="K277" s="12"/>
      <c r="L277" s="13"/>
      <c r="M277" s="394"/>
      <c r="N277" s="394"/>
      <c r="O277" s="248"/>
      <c r="P277" s="240"/>
      <c r="Q277" s="240"/>
      <c r="R277" s="270"/>
      <c r="S277" s="250"/>
      <c r="T277" s="242"/>
      <c r="U277" s="270"/>
      <c r="V277" s="242"/>
      <c r="W277" s="242"/>
      <c r="X277" s="242"/>
    </row>
    <row r="278" spans="1:36" ht="68.25" customHeight="1" x14ac:dyDescent="0.2">
      <c r="A278" s="345"/>
      <c r="B278" s="521"/>
      <c r="C278" s="521"/>
      <c r="D278" s="521"/>
      <c r="E278" s="521"/>
      <c r="F278" s="521"/>
      <c r="G278" s="521"/>
      <c r="H278" s="521"/>
      <c r="I278" s="521"/>
      <c r="J278" s="521"/>
      <c r="K278" s="12"/>
      <c r="L278" s="13"/>
      <c r="M278" s="394"/>
      <c r="N278" s="394"/>
      <c r="O278" s="248"/>
      <c r="P278" s="240"/>
      <c r="Q278" s="240"/>
      <c r="R278" s="270"/>
      <c r="S278" s="250"/>
      <c r="T278" s="242"/>
      <c r="U278" s="270"/>
      <c r="V278" s="242"/>
      <c r="W278" s="242"/>
      <c r="X278" s="242"/>
    </row>
    <row r="279" spans="1:36" x14ac:dyDescent="0.2">
      <c r="A279" s="345"/>
      <c r="B279" s="349" t="s">
        <v>38</v>
      </c>
      <c r="C279" s="522" t="s">
        <v>562</v>
      </c>
      <c r="D279" s="522"/>
      <c r="E279" s="522"/>
      <c r="F279" s="522"/>
      <c r="G279" s="522"/>
      <c r="H279" s="522"/>
      <c r="I279" s="522"/>
      <c r="J279" s="522"/>
      <c r="K279" s="12"/>
      <c r="L279" s="13"/>
      <c r="M279" s="394"/>
      <c r="N279" s="463"/>
      <c r="O279" s="248"/>
      <c r="P279" s="240"/>
      <c r="Q279" s="240"/>
      <c r="R279" s="270"/>
      <c r="S279" s="250"/>
      <c r="T279" s="242"/>
      <c r="U279" s="270"/>
      <c r="V279" s="242"/>
      <c r="W279" s="242"/>
      <c r="X279" s="242"/>
      <c r="AG279" s="743"/>
      <c r="AH279" s="743"/>
      <c r="AI279" s="743"/>
      <c r="AJ279" s="743"/>
    </row>
    <row r="280" spans="1:36" ht="33" customHeight="1" x14ac:dyDescent="0.2">
      <c r="A280" s="345"/>
      <c r="B280" s="349" t="s">
        <v>39</v>
      </c>
      <c r="C280" s="677" t="s">
        <v>571</v>
      </c>
      <c r="D280" s="678"/>
      <c r="E280" s="678"/>
      <c r="F280" s="678"/>
      <c r="G280" s="678"/>
      <c r="H280" s="678"/>
      <c r="I280" s="678"/>
      <c r="J280" s="678"/>
      <c r="K280" s="12"/>
      <c r="L280" s="13"/>
      <c r="M280" s="394"/>
      <c r="N280" s="477"/>
      <c r="O280" s="248"/>
      <c r="P280" s="240"/>
      <c r="Q280" s="240"/>
      <c r="R280" s="270"/>
      <c r="S280" s="250"/>
      <c r="T280" s="242"/>
      <c r="U280" s="270"/>
      <c r="V280" s="242"/>
      <c r="W280" s="242"/>
      <c r="X280" s="242"/>
      <c r="AG280" s="743"/>
      <c r="AH280" s="743"/>
      <c r="AI280" s="743"/>
      <c r="AJ280" s="743"/>
    </row>
    <row r="281" spans="1:36" ht="16.5" customHeight="1" x14ac:dyDescent="0.2">
      <c r="A281" s="345"/>
      <c r="B281" s="432" t="s">
        <v>40</v>
      </c>
      <c r="C281" s="581" t="s">
        <v>448</v>
      </c>
      <c r="D281" s="581"/>
      <c r="E281" s="581"/>
      <c r="F281" s="581"/>
      <c r="G281" s="581"/>
      <c r="H281" s="581"/>
      <c r="I281" s="581"/>
      <c r="J281" s="581"/>
      <c r="K281" s="12"/>
      <c r="L281" s="13"/>
      <c r="M281" s="394"/>
      <c r="N281" s="394"/>
      <c r="O281" s="248"/>
      <c r="P281" s="240"/>
      <c r="Q281" s="240"/>
      <c r="R281" s="270"/>
      <c r="S281" s="250"/>
      <c r="T281" s="242"/>
      <c r="U281" s="270"/>
      <c r="V281" s="242"/>
      <c r="W281" s="242"/>
      <c r="X281" s="242"/>
      <c r="AG281" s="743"/>
      <c r="AH281" s="743"/>
      <c r="AI281" s="743"/>
      <c r="AJ281" s="743"/>
    </row>
    <row r="282" spans="1:36" ht="16.5" customHeight="1" x14ac:dyDescent="0.2">
      <c r="A282" s="345"/>
      <c r="B282" s="432" t="s">
        <v>41</v>
      </c>
      <c r="C282" s="581" t="s">
        <v>42</v>
      </c>
      <c r="D282" s="581"/>
      <c r="E282" s="581"/>
      <c r="F282" s="581"/>
      <c r="G282" s="581"/>
      <c r="H282" s="581"/>
      <c r="I282" s="581"/>
      <c r="J282" s="581"/>
      <c r="K282" s="12"/>
      <c r="L282" s="13"/>
      <c r="M282" s="394"/>
      <c r="N282" s="394"/>
      <c r="O282" s="248"/>
      <c r="P282" s="240"/>
      <c r="Q282" s="240"/>
      <c r="R282" s="270"/>
      <c r="S282" s="250"/>
      <c r="T282" s="242"/>
      <c r="U282" s="270"/>
      <c r="V282" s="242"/>
      <c r="W282" s="242"/>
      <c r="X282" s="242"/>
      <c r="AG282" s="743"/>
      <c r="AH282" s="743"/>
      <c r="AI282" s="743"/>
      <c r="AJ282" s="743"/>
    </row>
    <row r="283" spans="1:36" ht="16.5" customHeight="1" x14ac:dyDescent="0.2">
      <c r="A283" s="345"/>
      <c r="B283" s="522" t="s">
        <v>43</v>
      </c>
      <c r="C283" s="518" t="s">
        <v>44</v>
      </c>
      <c r="D283" s="518"/>
      <c r="E283" s="518"/>
      <c r="F283" s="518"/>
      <c r="G283" s="518"/>
      <c r="H283" s="518"/>
      <c r="I283" s="518"/>
      <c r="J283" s="518"/>
      <c r="K283" s="12"/>
      <c r="L283" s="13"/>
      <c r="M283" s="394"/>
      <c r="N283" s="394"/>
      <c r="O283" s="248"/>
      <c r="P283" s="240"/>
      <c r="Q283" s="240"/>
      <c r="R283" s="270"/>
      <c r="S283" s="250"/>
      <c r="T283" s="242"/>
      <c r="U283" s="270"/>
      <c r="V283" s="242"/>
      <c r="W283" s="242"/>
      <c r="X283" s="242"/>
    </row>
    <row r="284" spans="1:36" ht="16.5" customHeight="1" x14ac:dyDescent="0.2">
      <c r="A284" s="345"/>
      <c r="B284" s="522"/>
      <c r="C284" s="518"/>
      <c r="D284" s="518"/>
      <c r="E284" s="518"/>
      <c r="F284" s="518"/>
      <c r="G284" s="518"/>
      <c r="H284" s="518"/>
      <c r="I284" s="518"/>
      <c r="J284" s="518"/>
      <c r="K284" s="12"/>
      <c r="L284" s="13"/>
      <c r="M284" s="394"/>
      <c r="N284" s="394"/>
      <c r="O284" s="248"/>
      <c r="P284" s="240"/>
      <c r="Q284" s="240"/>
      <c r="R284" s="270"/>
      <c r="S284" s="250"/>
      <c r="T284" s="242"/>
      <c r="U284" s="270"/>
      <c r="V284" s="242"/>
      <c r="W284" s="242"/>
      <c r="X284" s="242"/>
    </row>
    <row r="285" spans="1:36" ht="16.5" customHeight="1" x14ac:dyDescent="0.2">
      <c r="A285" s="345"/>
      <c r="B285" s="522"/>
      <c r="C285" s="518"/>
      <c r="D285" s="518"/>
      <c r="E285" s="518"/>
      <c r="F285" s="518"/>
      <c r="G285" s="518"/>
      <c r="H285" s="518"/>
      <c r="I285" s="518"/>
      <c r="J285" s="518"/>
      <c r="K285" s="12"/>
      <c r="L285" s="13"/>
      <c r="M285" s="394"/>
      <c r="N285" s="394"/>
      <c r="O285" s="248"/>
      <c r="P285" s="240"/>
      <c r="Q285" s="240"/>
      <c r="R285" s="270"/>
      <c r="S285" s="250"/>
      <c r="T285" s="242"/>
      <c r="U285" s="270"/>
      <c r="V285" s="242"/>
      <c r="W285" s="242"/>
      <c r="X285" s="242"/>
    </row>
    <row r="286" spans="1:36" ht="16.5" customHeight="1" x14ac:dyDescent="0.2">
      <c r="A286" s="345"/>
      <c r="B286" s="522"/>
      <c r="C286" s="518"/>
      <c r="D286" s="518"/>
      <c r="E286" s="518"/>
      <c r="F286" s="518"/>
      <c r="G286" s="518"/>
      <c r="H286" s="518"/>
      <c r="I286" s="518"/>
      <c r="J286" s="518"/>
      <c r="K286" s="12"/>
      <c r="L286" s="13"/>
      <c r="M286" s="394"/>
      <c r="N286" s="394"/>
      <c r="O286" s="248"/>
      <c r="P286" s="240"/>
      <c r="Q286" s="240"/>
      <c r="R286" s="270"/>
      <c r="S286" s="250"/>
      <c r="T286" s="242"/>
      <c r="U286" s="270"/>
      <c r="V286" s="242"/>
      <c r="W286" s="242"/>
      <c r="X286" s="242"/>
    </row>
    <row r="287" spans="1:36" ht="10.5" customHeight="1" x14ac:dyDescent="0.2">
      <c r="A287" s="346"/>
      <c r="B287" s="557"/>
      <c r="C287" s="528"/>
      <c r="D287" s="528"/>
      <c r="E287" s="528"/>
      <c r="F287" s="528"/>
      <c r="G287" s="528"/>
      <c r="H287" s="528"/>
      <c r="I287" s="528"/>
      <c r="J287" s="528"/>
      <c r="K287" s="14"/>
      <c r="L287" s="15"/>
      <c r="M287" s="394"/>
      <c r="N287" s="394"/>
      <c r="O287" s="248"/>
      <c r="P287" s="240"/>
      <c r="Q287" s="240"/>
      <c r="R287" s="270"/>
      <c r="S287" s="250"/>
      <c r="T287" s="242"/>
      <c r="U287" s="270"/>
      <c r="V287" s="242"/>
      <c r="W287" s="242"/>
      <c r="X287" s="242"/>
    </row>
    <row r="288" spans="1:36" ht="10.5" hidden="1" customHeight="1" x14ac:dyDescent="0.2">
      <c r="A288" s="429"/>
      <c r="B288" s="430"/>
      <c r="C288" s="428"/>
      <c r="D288" s="428"/>
      <c r="E288" s="428"/>
      <c r="F288" s="428"/>
      <c r="G288" s="428"/>
      <c r="H288" s="428"/>
      <c r="I288" s="428"/>
      <c r="J288" s="428"/>
      <c r="K288" s="12"/>
      <c r="L288" s="13"/>
      <c r="M288" s="394"/>
      <c r="N288" s="394"/>
      <c r="O288" s="248"/>
      <c r="P288" s="240"/>
      <c r="Q288" s="240"/>
      <c r="R288" s="270"/>
      <c r="S288" s="250"/>
      <c r="T288" s="242"/>
      <c r="U288" s="270"/>
      <c r="V288" s="242"/>
      <c r="W288" s="242"/>
      <c r="X288" s="242"/>
    </row>
    <row r="289" spans="1:27" ht="10.5" hidden="1" customHeight="1" x14ac:dyDescent="0.2">
      <c r="A289" s="429"/>
      <c r="B289" s="522"/>
      <c r="C289" s="522"/>
      <c r="D289" s="522"/>
      <c r="E289" s="522"/>
      <c r="F289" s="522"/>
      <c r="G289" s="522"/>
      <c r="H289" s="522"/>
      <c r="I289" s="522"/>
      <c r="J289" s="695"/>
      <c r="K289" s="12"/>
      <c r="L289" s="13"/>
      <c r="M289" s="394"/>
      <c r="N289" s="394"/>
      <c r="O289" s="248"/>
      <c r="P289" s="240"/>
      <c r="Q289" s="240"/>
      <c r="R289" s="270"/>
      <c r="S289" s="250"/>
      <c r="T289" s="242"/>
      <c r="U289" s="270"/>
      <c r="V289" s="242"/>
      <c r="W289" s="242"/>
      <c r="X289" s="242"/>
    </row>
    <row r="290" spans="1:27" ht="10.5" hidden="1" customHeight="1" x14ac:dyDescent="0.2">
      <c r="A290" s="429"/>
      <c r="B290" s="522"/>
      <c r="C290" s="522"/>
      <c r="D290" s="522"/>
      <c r="E290" s="522"/>
      <c r="F290" s="522"/>
      <c r="G290" s="522"/>
      <c r="H290" s="522"/>
      <c r="I290" s="522"/>
      <c r="J290" s="695"/>
      <c r="K290" s="12"/>
      <c r="L290" s="13"/>
      <c r="M290" s="394"/>
      <c r="N290" s="394"/>
      <c r="O290" s="248"/>
      <c r="P290" s="240"/>
      <c r="Q290" s="240"/>
      <c r="R290" s="270"/>
      <c r="S290" s="250"/>
      <c r="T290" s="242"/>
      <c r="U290" s="270"/>
      <c r="V290" s="242"/>
      <c r="W290" s="242"/>
      <c r="X290" s="242"/>
    </row>
    <row r="291" spans="1:27" ht="61.5" hidden="1" customHeight="1" x14ac:dyDescent="0.2">
      <c r="A291" s="429"/>
      <c r="B291" s="522"/>
      <c r="C291" s="522"/>
      <c r="D291" s="522"/>
      <c r="E291" s="522"/>
      <c r="F291" s="522"/>
      <c r="G291" s="522"/>
      <c r="H291" s="522"/>
      <c r="I291" s="522"/>
      <c r="J291" s="695"/>
      <c r="K291" s="12"/>
      <c r="L291" s="13"/>
      <c r="M291" s="394"/>
      <c r="N291" s="394"/>
      <c r="O291" s="248"/>
      <c r="P291" s="240"/>
      <c r="Q291" s="240"/>
      <c r="R291" s="270"/>
      <c r="S291" s="250"/>
      <c r="T291" s="242"/>
      <c r="U291" s="270"/>
      <c r="V291" s="242"/>
      <c r="W291" s="242"/>
      <c r="X291" s="242"/>
    </row>
    <row r="292" spans="1:27" ht="81.75" hidden="1" customHeight="1" x14ac:dyDescent="0.2">
      <c r="A292" s="429"/>
      <c r="B292" s="522"/>
      <c r="C292" s="522"/>
      <c r="D292" s="522"/>
      <c r="E292" s="522"/>
      <c r="F292" s="522"/>
      <c r="G292" s="522"/>
      <c r="H292" s="522"/>
      <c r="I292" s="522"/>
      <c r="J292" s="695"/>
      <c r="K292" s="12"/>
      <c r="L292" s="13"/>
      <c r="M292" s="394"/>
      <c r="N292" s="394"/>
      <c r="O292" s="248"/>
      <c r="P292" s="240"/>
      <c r="Q292" s="240"/>
      <c r="R292" s="270"/>
      <c r="S292" s="250"/>
      <c r="T292" s="242"/>
      <c r="U292" s="270"/>
      <c r="V292" s="242"/>
      <c r="W292" s="242"/>
      <c r="X292" s="242"/>
    </row>
    <row r="293" spans="1:27" ht="10.5" hidden="1" customHeight="1" x14ac:dyDescent="0.2">
      <c r="A293" s="429"/>
      <c r="B293" s="430"/>
      <c r="C293" s="428"/>
      <c r="D293" s="428"/>
      <c r="E293" s="428"/>
      <c r="F293" s="428"/>
      <c r="G293" s="428"/>
      <c r="H293" s="428"/>
      <c r="I293" s="428"/>
      <c r="J293" s="428"/>
      <c r="K293" s="12"/>
      <c r="L293" s="13"/>
      <c r="M293" s="394"/>
      <c r="N293" s="394"/>
      <c r="O293" s="248"/>
      <c r="P293" s="240"/>
      <c r="Q293" s="240"/>
      <c r="R293" s="270"/>
      <c r="S293" s="250"/>
      <c r="T293" s="242"/>
      <c r="U293" s="270"/>
      <c r="V293" s="242"/>
      <c r="W293" s="242"/>
      <c r="X293" s="242"/>
    </row>
    <row r="294" spans="1:27" ht="16.5" customHeight="1" x14ac:dyDescent="0.2">
      <c r="A294" s="558" t="s">
        <v>76</v>
      </c>
      <c r="B294" s="569" t="s">
        <v>449</v>
      </c>
      <c r="C294" s="569"/>
      <c r="D294" s="569"/>
      <c r="E294" s="569"/>
      <c r="F294" s="569"/>
      <c r="G294" s="569"/>
      <c r="H294" s="569"/>
      <c r="I294" s="569"/>
      <c r="J294" s="569"/>
      <c r="K294" s="10"/>
      <c r="L294" s="11"/>
      <c r="M294" s="394"/>
      <c r="N294" s="394"/>
      <c r="O294" s="248"/>
      <c r="P294" s="240" t="s">
        <v>220</v>
      </c>
      <c r="Q294" s="240" t="s">
        <v>46</v>
      </c>
      <c r="R294" s="270" t="b">
        <v>0</v>
      </c>
      <c r="S294" s="220">
        <f>IF(AND(R294=TRUE,T294=FALSE,U294=FALSE),1,0)</f>
        <v>0</v>
      </c>
      <c r="T294" s="242"/>
      <c r="U294" s="270" t="b">
        <f>IF(X251=TRUE,TRUE)</f>
        <v>0</v>
      </c>
      <c r="V294" s="242"/>
      <c r="W294" s="242"/>
      <c r="X294" s="242"/>
      <c r="Y294" s="245" t="str">
        <f>IF(AND(R294=TRUE,U294=TRUE),TRUE,"")</f>
        <v/>
      </c>
      <c r="Z294" s="243" t="str">
        <f>IF(OR(T294=TRUE,U294=TRUE),CONCATENATE(P294," "),"")</f>
        <v/>
      </c>
      <c r="AA294" s="243" t="str">
        <f>IF(OR(R294=TRUE,T294=TRUE,U294=TRUE),"",CONCATENATE(P294," "))</f>
        <v xml:space="preserve">4.4, </v>
      </c>
    </row>
    <row r="295" spans="1:27" ht="27" customHeight="1" x14ac:dyDescent="0.2">
      <c r="A295" s="559"/>
      <c r="B295" s="570"/>
      <c r="C295" s="570"/>
      <c r="D295" s="570"/>
      <c r="E295" s="570"/>
      <c r="F295" s="570"/>
      <c r="G295" s="570"/>
      <c r="H295" s="570"/>
      <c r="I295" s="570"/>
      <c r="J295" s="570"/>
      <c r="K295" s="82" t="str">
        <f>IF(Y294=TRUE,"Check selection!","")</f>
        <v/>
      </c>
      <c r="L295" s="13"/>
      <c r="M295" s="394"/>
      <c r="N295" s="394"/>
      <c r="O295" s="248"/>
      <c r="P295" s="240"/>
      <c r="Q295" s="240"/>
      <c r="R295" s="270"/>
      <c r="T295" s="242"/>
      <c r="U295" s="270"/>
      <c r="V295" s="242"/>
      <c r="W295" s="242"/>
      <c r="X295" s="242"/>
    </row>
    <row r="296" spans="1:27" ht="16.5" hidden="1" customHeight="1" x14ac:dyDescent="0.2">
      <c r="A296" s="559"/>
      <c r="B296" s="570"/>
      <c r="C296" s="570"/>
      <c r="D296" s="570"/>
      <c r="E296" s="570"/>
      <c r="F296" s="570"/>
      <c r="G296" s="570"/>
      <c r="H296" s="570"/>
      <c r="I296" s="570"/>
      <c r="J296" s="570"/>
      <c r="K296" s="12"/>
      <c r="L296" s="13"/>
      <c r="M296" s="394"/>
      <c r="N296" s="394"/>
      <c r="O296" s="248"/>
      <c r="P296" s="240"/>
      <c r="Q296" s="240"/>
      <c r="R296" s="270"/>
      <c r="T296" s="242"/>
      <c r="U296" s="270"/>
      <c r="V296" s="242"/>
      <c r="W296" s="242"/>
      <c r="X296" s="242"/>
    </row>
    <row r="297" spans="1:27" ht="16.5" customHeight="1" x14ac:dyDescent="0.2">
      <c r="A297" s="345"/>
      <c r="B297" s="691" t="s">
        <v>47</v>
      </c>
      <c r="C297" s="691"/>
      <c r="D297" s="691"/>
      <c r="E297" s="691"/>
      <c r="F297" s="691"/>
      <c r="G297" s="691"/>
      <c r="H297" s="691"/>
      <c r="I297" s="691"/>
      <c r="J297" s="691"/>
      <c r="K297" s="12"/>
      <c r="L297" s="13"/>
      <c r="M297" s="394"/>
      <c r="N297" s="394"/>
      <c r="O297" s="248"/>
      <c r="P297" s="240"/>
      <c r="Q297" s="240"/>
      <c r="R297" s="270"/>
      <c r="S297" s="250"/>
      <c r="T297" s="242"/>
      <c r="U297" s="270"/>
      <c r="V297" s="242"/>
      <c r="W297" s="242"/>
      <c r="X297" s="242"/>
    </row>
    <row r="298" spans="1:27" ht="16.5" customHeight="1" x14ac:dyDescent="0.2">
      <c r="A298" s="345"/>
      <c r="B298" s="347" t="s">
        <v>38</v>
      </c>
      <c r="C298" s="520" t="s">
        <v>450</v>
      </c>
      <c r="D298" s="520"/>
      <c r="E298" s="520"/>
      <c r="F298" s="520"/>
      <c r="G298" s="520"/>
      <c r="H298" s="520"/>
      <c r="I298" s="520"/>
      <c r="J298" s="520"/>
      <c r="K298" s="12"/>
      <c r="L298" s="13"/>
      <c r="M298" s="394"/>
      <c r="N298" s="394"/>
      <c r="O298" s="248"/>
      <c r="P298" s="240"/>
      <c r="Q298" s="240"/>
      <c r="R298" s="270"/>
      <c r="S298" s="250"/>
      <c r="T298" s="242"/>
      <c r="U298" s="270"/>
      <c r="V298" s="242"/>
      <c r="W298" s="242"/>
      <c r="X298" s="242"/>
    </row>
    <row r="299" spans="1:27" ht="47.25" customHeight="1" x14ac:dyDescent="0.2">
      <c r="A299" s="345"/>
      <c r="B299" s="347"/>
      <c r="C299" s="520"/>
      <c r="D299" s="520"/>
      <c r="E299" s="520"/>
      <c r="F299" s="520"/>
      <c r="G299" s="520"/>
      <c r="H299" s="520"/>
      <c r="I299" s="520"/>
      <c r="J299" s="520"/>
      <c r="K299" s="12"/>
      <c r="L299" s="13"/>
      <c r="M299" s="394"/>
      <c r="N299" s="394"/>
      <c r="O299" s="248"/>
      <c r="P299" s="240"/>
      <c r="Q299" s="240"/>
      <c r="R299" s="270"/>
      <c r="S299" s="250"/>
      <c r="T299" s="242"/>
      <c r="U299" s="270"/>
      <c r="V299" s="242"/>
      <c r="W299" s="242"/>
      <c r="X299" s="242"/>
    </row>
    <row r="300" spans="1:27" ht="16.5" customHeight="1" x14ac:dyDescent="0.2">
      <c r="A300" s="345"/>
      <c r="B300" s="347"/>
      <c r="C300" s="520"/>
      <c r="D300" s="520"/>
      <c r="E300" s="520"/>
      <c r="F300" s="520"/>
      <c r="G300" s="520"/>
      <c r="H300" s="520"/>
      <c r="I300" s="520"/>
      <c r="J300" s="520"/>
      <c r="K300" s="12"/>
      <c r="L300" s="13"/>
      <c r="M300" s="394"/>
      <c r="N300" s="394"/>
      <c r="O300" s="248"/>
      <c r="P300" s="240"/>
      <c r="Q300" s="240"/>
      <c r="R300" s="270"/>
      <c r="S300" s="250"/>
      <c r="T300" s="242"/>
      <c r="U300" s="270"/>
      <c r="V300" s="242"/>
      <c r="W300" s="242"/>
      <c r="X300" s="242"/>
    </row>
    <row r="301" spans="1:27" ht="16.5" customHeight="1" x14ac:dyDescent="0.2">
      <c r="A301" s="345"/>
      <c r="B301" s="347" t="s">
        <v>39</v>
      </c>
      <c r="C301" s="520" t="s">
        <v>451</v>
      </c>
      <c r="D301" s="520"/>
      <c r="E301" s="520"/>
      <c r="F301" s="520"/>
      <c r="G301" s="520"/>
      <c r="H301" s="520"/>
      <c r="I301" s="520"/>
      <c r="J301" s="520"/>
      <c r="K301" s="12"/>
      <c r="L301" s="13"/>
      <c r="M301" s="394"/>
      <c r="N301" s="394"/>
      <c r="O301" s="248"/>
      <c r="P301" s="240"/>
      <c r="Q301" s="240"/>
      <c r="R301" s="270"/>
      <c r="S301" s="250"/>
      <c r="T301" s="242"/>
      <c r="U301" s="270"/>
      <c r="V301" s="242"/>
      <c r="W301" s="242"/>
      <c r="X301" s="242"/>
    </row>
    <row r="302" spans="1:27" ht="16.5" customHeight="1" x14ac:dyDescent="0.2">
      <c r="A302" s="345"/>
      <c r="B302" s="347"/>
      <c r="C302" s="520"/>
      <c r="D302" s="520"/>
      <c r="E302" s="520"/>
      <c r="F302" s="520"/>
      <c r="G302" s="520"/>
      <c r="H302" s="520"/>
      <c r="I302" s="520"/>
      <c r="J302" s="520"/>
      <c r="K302" s="12"/>
      <c r="L302" s="13"/>
      <c r="M302" s="394"/>
      <c r="N302" s="394"/>
      <c r="O302" s="248"/>
      <c r="P302" s="240"/>
      <c r="Q302" s="240"/>
      <c r="R302" s="270"/>
      <c r="S302" s="250"/>
      <c r="T302" s="242"/>
      <c r="U302" s="270"/>
      <c r="V302" s="242"/>
      <c r="W302" s="242"/>
      <c r="X302" s="242"/>
    </row>
    <row r="303" spans="1:27" ht="16.5" hidden="1" customHeight="1" x14ac:dyDescent="0.2">
      <c r="A303" s="345"/>
      <c r="B303" s="347"/>
      <c r="C303" s="520"/>
      <c r="D303" s="520"/>
      <c r="E303" s="520"/>
      <c r="F303" s="520"/>
      <c r="G303" s="520"/>
      <c r="H303" s="520"/>
      <c r="I303" s="520"/>
      <c r="J303" s="520"/>
      <c r="K303" s="12"/>
      <c r="L303" s="13"/>
      <c r="M303" s="394"/>
      <c r="N303" s="394"/>
      <c r="O303" s="248"/>
      <c r="P303" s="240"/>
      <c r="Q303" s="240"/>
      <c r="R303" s="270"/>
      <c r="S303" s="250"/>
      <c r="T303" s="242"/>
      <c r="U303" s="270"/>
      <c r="V303" s="242"/>
      <c r="W303" s="242"/>
      <c r="X303" s="242"/>
    </row>
    <row r="304" spans="1:27" ht="16.5" hidden="1" customHeight="1" x14ac:dyDescent="0.2">
      <c r="A304" s="345"/>
      <c r="B304" s="347"/>
      <c r="C304" s="520"/>
      <c r="D304" s="520"/>
      <c r="E304" s="520"/>
      <c r="F304" s="520"/>
      <c r="G304" s="520"/>
      <c r="H304" s="520"/>
      <c r="I304" s="520"/>
      <c r="J304" s="520"/>
      <c r="K304" s="12"/>
      <c r="L304" s="13"/>
      <c r="M304" s="394"/>
      <c r="N304" s="394"/>
      <c r="O304" s="248"/>
      <c r="P304" s="240"/>
      <c r="Q304" s="240"/>
      <c r="R304" s="270"/>
      <c r="S304" s="250"/>
      <c r="T304" s="242"/>
      <c r="U304" s="270"/>
      <c r="V304" s="242"/>
      <c r="W304" s="242"/>
      <c r="X304" s="242"/>
    </row>
    <row r="305" spans="1:24" ht="16.5" hidden="1" customHeight="1" x14ac:dyDescent="0.2">
      <c r="A305" s="345"/>
      <c r="B305" s="347"/>
      <c r="C305" s="520"/>
      <c r="D305" s="520"/>
      <c r="E305" s="520"/>
      <c r="F305" s="520"/>
      <c r="G305" s="520"/>
      <c r="H305" s="520"/>
      <c r="I305" s="520"/>
      <c r="J305" s="520"/>
      <c r="K305" s="12"/>
      <c r="L305" s="13"/>
      <c r="M305" s="394"/>
      <c r="N305" s="394"/>
      <c r="O305" s="248"/>
      <c r="P305" s="240"/>
      <c r="Q305" s="240"/>
      <c r="R305" s="270"/>
      <c r="S305" s="250"/>
      <c r="T305" s="242"/>
      <c r="U305" s="270"/>
      <c r="V305" s="242"/>
      <c r="W305" s="242"/>
      <c r="X305" s="242"/>
    </row>
    <row r="306" spans="1:24" ht="16.5" hidden="1" customHeight="1" x14ac:dyDescent="0.2">
      <c r="A306" s="345"/>
      <c r="B306" s="347"/>
      <c r="C306" s="520"/>
      <c r="D306" s="520"/>
      <c r="E306" s="520"/>
      <c r="F306" s="520"/>
      <c r="G306" s="520"/>
      <c r="H306" s="520"/>
      <c r="I306" s="520"/>
      <c r="J306" s="520"/>
      <c r="K306" s="12"/>
      <c r="L306" s="13"/>
      <c r="M306" s="394"/>
      <c r="N306" s="394"/>
      <c r="O306" s="248"/>
      <c r="P306" s="240"/>
      <c r="Q306" s="240"/>
      <c r="R306" s="270"/>
      <c r="S306" s="250"/>
      <c r="T306" s="242"/>
      <c r="U306" s="270"/>
      <c r="V306" s="242"/>
      <c r="W306" s="242"/>
      <c r="X306" s="242"/>
    </row>
    <row r="307" spans="1:24" ht="16.5" hidden="1" customHeight="1" x14ac:dyDescent="0.2">
      <c r="A307" s="345"/>
      <c r="B307" s="347"/>
      <c r="C307" s="520"/>
      <c r="D307" s="520"/>
      <c r="E307" s="520"/>
      <c r="F307" s="520"/>
      <c r="G307" s="520"/>
      <c r="H307" s="520"/>
      <c r="I307" s="520"/>
      <c r="J307" s="520"/>
      <c r="K307" s="12"/>
      <c r="L307" s="13"/>
      <c r="M307" s="394"/>
      <c r="N307" s="394"/>
      <c r="O307" s="248"/>
      <c r="P307" s="240"/>
      <c r="Q307" s="240"/>
      <c r="R307" s="270"/>
      <c r="S307" s="250"/>
      <c r="T307" s="242"/>
      <c r="U307" s="270"/>
      <c r="V307" s="242"/>
      <c r="W307" s="242"/>
      <c r="X307" s="242"/>
    </row>
    <row r="308" spans="1:24" ht="16.5" customHeight="1" x14ac:dyDescent="0.2">
      <c r="A308" s="345"/>
      <c r="B308" s="347" t="s">
        <v>40</v>
      </c>
      <c r="C308" s="520" t="s">
        <v>452</v>
      </c>
      <c r="D308" s="520"/>
      <c r="E308" s="520"/>
      <c r="F308" s="520"/>
      <c r="G308" s="520"/>
      <c r="H308" s="520"/>
      <c r="I308" s="520"/>
      <c r="J308" s="520"/>
      <c r="K308" s="12"/>
      <c r="L308" s="13"/>
      <c r="M308" s="394"/>
      <c r="N308" s="394"/>
      <c r="O308" s="248"/>
      <c r="P308" s="240"/>
      <c r="Q308" s="240"/>
      <c r="R308" s="270"/>
      <c r="S308" s="250"/>
      <c r="T308" s="242"/>
      <c r="U308" s="270"/>
      <c r="V308" s="242"/>
      <c r="W308" s="242"/>
      <c r="X308" s="242"/>
    </row>
    <row r="309" spans="1:24" ht="16.5" customHeight="1" x14ac:dyDescent="0.2">
      <c r="A309" s="345"/>
      <c r="B309" s="347"/>
      <c r="C309" s="520"/>
      <c r="D309" s="520"/>
      <c r="E309" s="520"/>
      <c r="F309" s="520"/>
      <c r="G309" s="520"/>
      <c r="H309" s="520"/>
      <c r="I309" s="520"/>
      <c r="J309" s="520"/>
      <c r="K309" s="12"/>
      <c r="L309" s="13"/>
      <c r="M309" s="394"/>
      <c r="N309" s="394"/>
      <c r="O309" s="248"/>
      <c r="P309" s="240"/>
      <c r="Q309" s="240"/>
      <c r="R309" s="270"/>
      <c r="S309" s="250"/>
      <c r="T309" s="242"/>
      <c r="U309" s="270"/>
      <c r="V309" s="242"/>
      <c r="W309" s="242"/>
      <c r="X309" s="242"/>
    </row>
    <row r="310" spans="1:24" ht="16.5" customHeight="1" x14ac:dyDescent="0.2">
      <c r="A310" s="345"/>
      <c r="B310" s="347"/>
      <c r="C310" s="520"/>
      <c r="D310" s="520"/>
      <c r="E310" s="520"/>
      <c r="F310" s="520"/>
      <c r="G310" s="520"/>
      <c r="H310" s="520"/>
      <c r="I310" s="520"/>
      <c r="J310" s="520"/>
      <c r="K310" s="12"/>
      <c r="L310" s="13"/>
      <c r="M310" s="394"/>
      <c r="N310" s="394"/>
      <c r="O310" s="248"/>
      <c r="P310" s="240"/>
      <c r="Q310" s="240"/>
      <c r="R310" s="270"/>
      <c r="S310" s="250"/>
      <c r="T310" s="242"/>
      <c r="U310" s="270"/>
      <c r="V310" s="242"/>
      <c r="W310" s="242"/>
      <c r="X310" s="242"/>
    </row>
    <row r="311" spans="1:24" ht="16.5" customHeight="1" x14ac:dyDescent="0.2">
      <c r="A311" s="345"/>
      <c r="B311" s="347"/>
      <c r="C311" s="339" t="s">
        <v>48</v>
      </c>
      <c r="D311" s="520" t="s">
        <v>453</v>
      </c>
      <c r="E311" s="520"/>
      <c r="F311" s="520"/>
      <c r="G311" s="520"/>
      <c r="H311" s="520"/>
      <c r="I311" s="520"/>
      <c r="J311" s="520"/>
      <c r="K311" s="12"/>
      <c r="L311" s="13"/>
      <c r="M311" s="394"/>
      <c r="N311" s="394"/>
      <c r="O311" s="248"/>
      <c r="P311" s="240"/>
      <c r="Q311" s="240"/>
      <c r="R311" s="270"/>
      <c r="S311" s="250"/>
      <c r="T311" s="242"/>
      <c r="U311" s="270"/>
      <c r="V311" s="242"/>
      <c r="W311" s="242"/>
      <c r="X311" s="242"/>
    </row>
    <row r="312" spans="1:24" ht="16.5" customHeight="1" x14ac:dyDescent="0.2">
      <c r="A312" s="345"/>
      <c r="B312" s="347"/>
      <c r="C312" s="339"/>
      <c r="D312" s="520"/>
      <c r="E312" s="520"/>
      <c r="F312" s="520"/>
      <c r="G312" s="520"/>
      <c r="H312" s="520"/>
      <c r="I312" s="520"/>
      <c r="J312" s="520"/>
      <c r="K312" s="12"/>
      <c r="L312" s="13"/>
      <c r="M312" s="394"/>
      <c r="N312" s="394"/>
      <c r="O312" s="248"/>
      <c r="P312" s="240"/>
      <c r="Q312" s="240"/>
      <c r="R312" s="270"/>
      <c r="S312" s="250"/>
      <c r="T312" s="242"/>
      <c r="U312" s="270"/>
      <c r="V312" s="242"/>
      <c r="W312" s="242"/>
      <c r="X312" s="242"/>
    </row>
    <row r="313" spans="1:24" ht="16.5" customHeight="1" x14ac:dyDescent="0.2">
      <c r="A313" s="345"/>
      <c r="B313" s="347"/>
      <c r="C313" s="339" t="s">
        <v>28</v>
      </c>
      <c r="D313" s="520" t="s">
        <v>49</v>
      </c>
      <c r="E313" s="520"/>
      <c r="F313" s="520"/>
      <c r="G313" s="520"/>
      <c r="H313" s="520"/>
      <c r="I313" s="520"/>
      <c r="J313" s="520"/>
      <c r="K313" s="12"/>
      <c r="L313" s="13"/>
      <c r="M313" s="394"/>
      <c r="N313" s="394"/>
      <c r="O313" s="248"/>
      <c r="P313" s="240"/>
      <c r="Q313" s="240"/>
      <c r="R313" s="270"/>
      <c r="S313" s="250"/>
      <c r="T313" s="242"/>
      <c r="U313" s="270"/>
      <c r="V313" s="242"/>
      <c r="W313" s="242"/>
      <c r="X313" s="242"/>
    </row>
    <row r="314" spans="1:24" ht="16.5" customHeight="1" x14ac:dyDescent="0.2">
      <c r="A314" s="345"/>
      <c r="B314" s="347"/>
      <c r="C314" s="339"/>
      <c r="D314" s="520"/>
      <c r="E314" s="520"/>
      <c r="F314" s="520"/>
      <c r="G314" s="520"/>
      <c r="H314" s="520"/>
      <c r="I314" s="520"/>
      <c r="J314" s="520"/>
      <c r="K314" s="12"/>
      <c r="L314" s="13"/>
      <c r="M314" s="394"/>
      <c r="N314" s="394"/>
      <c r="O314" s="248"/>
      <c r="P314" s="240"/>
      <c r="Q314" s="240"/>
      <c r="R314" s="270"/>
      <c r="S314" s="250"/>
      <c r="T314" s="242"/>
      <c r="U314" s="270"/>
      <c r="V314" s="242"/>
      <c r="W314" s="242"/>
      <c r="X314" s="242"/>
    </row>
    <row r="315" spans="1:24" ht="16.5" customHeight="1" x14ac:dyDescent="0.2">
      <c r="A315" s="345"/>
      <c r="B315" s="347"/>
      <c r="C315" s="339"/>
      <c r="D315" s="520"/>
      <c r="E315" s="520"/>
      <c r="F315" s="520"/>
      <c r="G315" s="520"/>
      <c r="H315" s="520"/>
      <c r="I315" s="520"/>
      <c r="J315" s="520"/>
      <c r="K315" s="12"/>
      <c r="L315" s="13"/>
      <c r="M315" s="394"/>
      <c r="N315" s="394"/>
      <c r="O315" s="248"/>
      <c r="P315" s="240"/>
      <c r="Q315" s="240"/>
      <c r="R315" s="270"/>
      <c r="S315" s="250"/>
      <c r="T315" s="242"/>
      <c r="U315" s="270"/>
      <c r="V315" s="242"/>
      <c r="W315" s="242"/>
      <c r="X315" s="242"/>
    </row>
    <row r="316" spans="1:24" ht="12.75" customHeight="1" x14ac:dyDescent="0.2">
      <c r="A316" s="345"/>
      <c r="B316" s="347"/>
      <c r="C316" s="339"/>
      <c r="D316" s="520"/>
      <c r="E316" s="520"/>
      <c r="F316" s="520"/>
      <c r="G316" s="520"/>
      <c r="H316" s="520"/>
      <c r="I316" s="520"/>
      <c r="J316" s="520"/>
      <c r="K316" s="12"/>
      <c r="L316" s="13"/>
      <c r="M316" s="394"/>
      <c r="N316" s="394"/>
      <c r="O316" s="248"/>
      <c r="P316" s="240"/>
      <c r="Q316" s="240"/>
      <c r="R316" s="270"/>
      <c r="S316" s="250"/>
      <c r="T316" s="242"/>
      <c r="U316" s="270"/>
      <c r="V316" s="242"/>
      <c r="W316" s="242"/>
      <c r="X316" s="242"/>
    </row>
    <row r="317" spans="1:24" ht="2.25" customHeight="1" x14ac:dyDescent="0.2">
      <c r="A317" s="345"/>
      <c r="B317" s="347"/>
      <c r="C317" s="339"/>
      <c r="D317" s="520"/>
      <c r="E317" s="520"/>
      <c r="F317" s="520"/>
      <c r="G317" s="520"/>
      <c r="H317" s="520"/>
      <c r="I317" s="520"/>
      <c r="J317" s="520"/>
      <c r="K317" s="12"/>
      <c r="L317" s="13"/>
      <c r="M317" s="394"/>
      <c r="N317" s="394"/>
      <c r="O317" s="248"/>
      <c r="P317" s="240"/>
      <c r="Q317" s="240"/>
      <c r="R317" s="270"/>
      <c r="S317" s="250"/>
      <c r="T317" s="242"/>
      <c r="U317" s="270"/>
      <c r="V317" s="242"/>
      <c r="W317" s="242"/>
      <c r="X317" s="242"/>
    </row>
    <row r="318" spans="1:24" ht="96" customHeight="1" x14ac:dyDescent="0.2">
      <c r="A318" s="345"/>
      <c r="B318" s="347" t="s">
        <v>41</v>
      </c>
      <c r="C318" s="520" t="s">
        <v>454</v>
      </c>
      <c r="D318" s="520"/>
      <c r="E318" s="520"/>
      <c r="F318" s="520"/>
      <c r="G318" s="520"/>
      <c r="H318" s="520"/>
      <c r="I318" s="520"/>
      <c r="J318" s="520"/>
      <c r="K318" s="12"/>
      <c r="L318" s="13"/>
      <c r="M318" s="394"/>
      <c r="N318" s="394"/>
      <c r="O318" s="248"/>
      <c r="P318" s="240"/>
      <c r="Q318" s="240"/>
      <c r="R318" s="270"/>
      <c r="S318" s="250"/>
      <c r="T318" s="242"/>
      <c r="U318" s="270"/>
      <c r="V318" s="242"/>
      <c r="W318" s="242"/>
      <c r="X318" s="242"/>
    </row>
    <row r="319" spans="1:24" ht="51.75" customHeight="1" x14ac:dyDescent="0.2">
      <c r="A319" s="345"/>
      <c r="B319" s="357" t="s">
        <v>43</v>
      </c>
      <c r="C319" s="520" t="s">
        <v>373</v>
      </c>
      <c r="D319" s="520"/>
      <c r="E319" s="520"/>
      <c r="F319" s="520"/>
      <c r="G319" s="520"/>
      <c r="H319" s="520"/>
      <c r="I319" s="520"/>
      <c r="J319" s="520"/>
      <c r="K319" s="12"/>
      <c r="L319" s="13"/>
      <c r="M319" s="394"/>
      <c r="N319" s="394"/>
      <c r="O319" s="248"/>
      <c r="P319" s="240"/>
      <c r="Q319" s="240"/>
      <c r="R319" s="270"/>
      <c r="S319" s="250"/>
      <c r="T319" s="242"/>
      <c r="U319" s="270"/>
      <c r="V319" s="242"/>
      <c r="W319" s="242"/>
      <c r="X319" s="242"/>
    </row>
    <row r="320" spans="1:24" ht="17.25" customHeight="1" x14ac:dyDescent="0.2">
      <c r="A320" s="400"/>
      <c r="B320" s="404" t="s">
        <v>375</v>
      </c>
      <c r="C320" s="691" t="s">
        <v>374</v>
      </c>
      <c r="D320" s="691"/>
      <c r="E320" s="691"/>
      <c r="F320" s="691"/>
      <c r="G320" s="691"/>
      <c r="H320" s="691"/>
      <c r="I320" s="691"/>
      <c r="J320" s="695"/>
      <c r="K320" s="12"/>
      <c r="L320" s="13"/>
      <c r="M320" s="394"/>
      <c r="N320" s="394"/>
      <c r="O320" s="248"/>
      <c r="P320" s="240"/>
      <c r="Q320" s="240"/>
      <c r="R320" s="270"/>
      <c r="S320" s="250"/>
      <c r="T320" s="242"/>
      <c r="U320" s="270"/>
      <c r="V320" s="242"/>
      <c r="W320" s="242"/>
      <c r="X320" s="242"/>
    </row>
    <row r="321" spans="1:32" ht="26.25" customHeight="1" x14ac:dyDescent="0.2">
      <c r="A321" s="400"/>
      <c r="B321" s="404"/>
      <c r="C321" s="9" t="s">
        <v>48</v>
      </c>
      <c r="D321" s="691" t="s">
        <v>520</v>
      </c>
      <c r="E321" s="691"/>
      <c r="F321" s="691"/>
      <c r="G321" s="691"/>
      <c r="H321" s="691"/>
      <c r="I321" s="691"/>
      <c r="J321" s="695"/>
      <c r="K321" s="12"/>
      <c r="L321" s="13"/>
      <c r="M321" s="394"/>
      <c r="N321" s="394"/>
      <c r="O321" s="248"/>
      <c r="P321" s="240"/>
      <c r="Q321" s="240"/>
      <c r="R321" s="270"/>
      <c r="S321" s="250"/>
      <c r="T321" s="242"/>
      <c r="U321" s="270"/>
      <c r="V321" s="242"/>
      <c r="W321" s="242"/>
      <c r="X321" s="242"/>
    </row>
    <row r="322" spans="1:32" ht="63" customHeight="1" x14ac:dyDescent="0.2">
      <c r="A322" s="345"/>
      <c r="B322" s="347"/>
      <c r="C322" s="9" t="s">
        <v>28</v>
      </c>
      <c r="D322" s="691" t="s">
        <v>512</v>
      </c>
      <c r="E322" s="691"/>
      <c r="F322" s="691"/>
      <c r="G322" s="691"/>
      <c r="H322" s="691"/>
      <c r="I322" s="691"/>
      <c r="J322" s="691"/>
      <c r="K322" s="12"/>
      <c r="L322" s="13"/>
      <c r="M322" s="394"/>
      <c r="N322" s="394"/>
      <c r="O322" s="248"/>
      <c r="P322" s="240"/>
      <c r="Q322" s="240"/>
      <c r="R322" s="270"/>
      <c r="S322" s="250"/>
      <c r="T322" s="242"/>
      <c r="U322" s="270"/>
      <c r="V322" s="242"/>
      <c r="W322" s="242"/>
      <c r="X322" s="242"/>
    </row>
    <row r="323" spans="1:32" ht="47.25" customHeight="1" x14ac:dyDescent="0.2">
      <c r="A323" s="345"/>
      <c r="B323" s="404"/>
      <c r="C323" s="9" t="s">
        <v>29</v>
      </c>
      <c r="D323" s="691" t="s">
        <v>511</v>
      </c>
      <c r="E323" s="691"/>
      <c r="F323" s="691"/>
      <c r="G323" s="691"/>
      <c r="H323" s="691"/>
      <c r="I323" s="691"/>
      <c r="J323" s="691"/>
      <c r="K323" s="12"/>
      <c r="L323" s="13"/>
      <c r="M323" s="394"/>
      <c r="N323" s="394"/>
      <c r="O323" s="248"/>
      <c r="P323" s="240"/>
      <c r="Q323" s="240"/>
      <c r="R323" s="270"/>
      <c r="S323" s="250"/>
      <c r="T323" s="242"/>
      <c r="U323" s="270"/>
      <c r="V323" s="242"/>
      <c r="W323" s="242"/>
      <c r="X323" s="242"/>
    </row>
    <row r="324" spans="1:32" ht="37.5" customHeight="1" x14ac:dyDescent="0.2">
      <c r="A324" s="354"/>
      <c r="B324" s="357"/>
      <c r="C324" s="691" t="s">
        <v>376</v>
      </c>
      <c r="D324" s="691"/>
      <c r="E324" s="691"/>
      <c r="F324" s="691"/>
      <c r="G324" s="691"/>
      <c r="H324" s="691"/>
      <c r="I324" s="691"/>
      <c r="J324" s="695"/>
      <c r="K324" s="12"/>
      <c r="L324" s="13"/>
      <c r="M324" s="394"/>
      <c r="N324" s="394"/>
      <c r="O324" s="248"/>
      <c r="P324" s="240"/>
      <c r="Q324" s="240"/>
      <c r="R324" s="270"/>
      <c r="S324" s="250"/>
      <c r="T324" s="242"/>
      <c r="U324" s="270"/>
      <c r="V324" s="242"/>
      <c r="W324" s="242"/>
      <c r="X324" s="242"/>
    </row>
    <row r="325" spans="1:32" ht="15" hidden="1" customHeight="1" x14ac:dyDescent="0.2">
      <c r="A325" s="354"/>
      <c r="B325" s="357"/>
      <c r="C325" s="9"/>
      <c r="D325" s="9"/>
      <c r="E325" s="9"/>
      <c r="F325" s="9"/>
      <c r="G325" s="9"/>
      <c r="H325" s="9"/>
      <c r="I325" s="9"/>
      <c r="J325" s="9"/>
      <c r="K325" s="12"/>
      <c r="L325" s="13"/>
      <c r="M325" s="394"/>
      <c r="N325" s="394"/>
      <c r="O325" s="248"/>
      <c r="P325" s="240"/>
      <c r="Q325" s="240"/>
      <c r="R325" s="270"/>
      <c r="S325" s="250"/>
      <c r="T325" s="242"/>
      <c r="U325" s="270"/>
      <c r="V325" s="242"/>
      <c r="W325" s="242"/>
      <c r="X325" s="242"/>
    </row>
    <row r="326" spans="1:32" ht="14.25" hidden="1" customHeight="1" x14ac:dyDescent="0.2">
      <c r="A326" s="354"/>
      <c r="B326" s="357"/>
      <c r="C326" s="9"/>
      <c r="D326" s="9"/>
      <c r="E326" s="9"/>
      <c r="F326" s="9"/>
      <c r="G326" s="9"/>
      <c r="H326" s="9"/>
      <c r="I326" s="9"/>
      <c r="J326" s="9"/>
      <c r="K326" s="12"/>
      <c r="L326" s="13"/>
      <c r="M326" s="394"/>
      <c r="N326" s="394"/>
      <c r="O326" s="248"/>
      <c r="P326" s="240"/>
      <c r="Q326" s="240"/>
      <c r="R326" s="270"/>
      <c r="S326" s="250"/>
      <c r="T326" s="242"/>
      <c r="U326" s="270"/>
      <c r="V326" s="242"/>
      <c r="W326" s="242"/>
      <c r="X326" s="242"/>
    </row>
    <row r="327" spans="1:32" ht="8.25" hidden="1" customHeight="1" x14ac:dyDescent="0.2">
      <c r="A327" s="345"/>
      <c r="B327" s="347"/>
      <c r="C327" s="9"/>
      <c r="D327" s="9"/>
      <c r="E327" s="9"/>
      <c r="F327" s="9"/>
      <c r="G327" s="9"/>
      <c r="H327" s="9"/>
      <c r="I327" s="9"/>
      <c r="J327" s="9"/>
      <c r="K327" s="12"/>
      <c r="L327" s="13"/>
      <c r="M327" s="394"/>
      <c r="N327" s="394"/>
      <c r="O327" s="248"/>
      <c r="P327" s="240"/>
      <c r="Q327" s="240"/>
      <c r="R327" s="270"/>
      <c r="S327" s="250"/>
      <c r="T327" s="242"/>
      <c r="U327" s="270"/>
      <c r="V327" s="242"/>
      <c r="W327" s="242"/>
      <c r="X327" s="242"/>
    </row>
    <row r="328" spans="1:32" ht="16.5" customHeight="1" x14ac:dyDescent="0.2">
      <c r="A328" s="345"/>
      <c r="B328" s="347" t="s">
        <v>377</v>
      </c>
      <c r="C328" s="518" t="s">
        <v>455</v>
      </c>
      <c r="D328" s="518"/>
      <c r="E328" s="518"/>
      <c r="F328" s="518"/>
      <c r="G328" s="518"/>
      <c r="H328" s="518"/>
      <c r="I328" s="518"/>
      <c r="J328" s="519"/>
      <c r="K328" s="12"/>
      <c r="L328" s="13"/>
      <c r="M328" s="394"/>
      <c r="N328" s="394"/>
      <c r="O328" s="248"/>
      <c r="P328" s="240"/>
      <c r="Q328" s="240"/>
      <c r="R328" s="270"/>
      <c r="S328" s="250"/>
      <c r="T328" s="242"/>
      <c r="U328" s="270"/>
      <c r="V328" s="242"/>
      <c r="W328" s="242"/>
      <c r="X328" s="242"/>
    </row>
    <row r="329" spans="1:32" ht="16.5" customHeight="1" x14ac:dyDescent="0.2">
      <c r="A329" s="345"/>
      <c r="B329" s="347"/>
      <c r="C329" s="518"/>
      <c r="D329" s="518"/>
      <c r="E329" s="518"/>
      <c r="F329" s="518"/>
      <c r="G329" s="518"/>
      <c r="H329" s="518"/>
      <c r="I329" s="518"/>
      <c r="J329" s="519"/>
      <c r="K329" s="12"/>
      <c r="L329" s="13"/>
      <c r="M329" s="394"/>
      <c r="N329" s="394"/>
      <c r="O329" s="248"/>
      <c r="P329" s="240"/>
      <c r="Q329" s="240"/>
      <c r="R329" s="270"/>
      <c r="S329" s="250"/>
      <c r="T329" s="242"/>
      <c r="U329" s="270"/>
      <c r="V329" s="242"/>
      <c r="W329" s="242"/>
      <c r="X329" s="242"/>
    </row>
    <row r="330" spans="1:32" ht="16.5" customHeight="1" x14ac:dyDescent="0.2">
      <c r="A330" s="345"/>
      <c r="B330" s="347"/>
      <c r="C330" s="518"/>
      <c r="D330" s="518"/>
      <c r="E330" s="518"/>
      <c r="F330" s="518"/>
      <c r="G330" s="518"/>
      <c r="H330" s="518"/>
      <c r="I330" s="518"/>
      <c r="J330" s="519"/>
      <c r="K330" s="12"/>
      <c r="L330" s="13"/>
      <c r="M330" s="394"/>
      <c r="N330" s="394"/>
      <c r="O330" s="248"/>
      <c r="P330" s="240"/>
      <c r="Q330" s="240"/>
      <c r="R330" s="270"/>
      <c r="S330" s="250"/>
      <c r="T330" s="242"/>
      <c r="U330" s="270"/>
      <c r="V330" s="242"/>
      <c r="W330" s="242"/>
      <c r="X330" s="242"/>
    </row>
    <row r="331" spans="1:32" ht="16.5" customHeight="1" x14ac:dyDescent="0.2">
      <c r="A331" s="345"/>
      <c r="B331" s="347"/>
      <c r="C331" s="518"/>
      <c r="D331" s="518"/>
      <c r="E331" s="518"/>
      <c r="F331" s="518"/>
      <c r="G331" s="518"/>
      <c r="H331" s="518"/>
      <c r="I331" s="518"/>
      <c r="J331" s="519"/>
      <c r="K331" s="12"/>
      <c r="L331" s="13"/>
      <c r="M331" s="394"/>
      <c r="N331" s="394"/>
      <c r="O331" s="248"/>
      <c r="P331" s="240"/>
      <c r="Q331" s="240"/>
      <c r="R331" s="270"/>
      <c r="S331" s="250"/>
      <c r="T331" s="242"/>
      <c r="U331" s="270"/>
      <c r="V331" s="242"/>
      <c r="W331" s="242"/>
      <c r="X331" s="242"/>
    </row>
    <row r="332" spans="1:32" ht="13.5" customHeight="1" x14ac:dyDescent="0.2">
      <c r="A332" s="498"/>
      <c r="B332" s="500"/>
      <c r="C332" s="591"/>
      <c r="D332" s="591"/>
      <c r="E332" s="591"/>
      <c r="F332" s="591"/>
      <c r="G332" s="591"/>
      <c r="H332" s="591"/>
      <c r="I332" s="591"/>
      <c r="J332" s="592"/>
      <c r="K332" s="499"/>
      <c r="L332" s="501"/>
      <c r="M332" s="502"/>
      <c r="N332" s="502"/>
      <c r="O332" s="503"/>
      <c r="P332" s="504"/>
      <c r="Q332" s="504"/>
      <c r="R332" s="505"/>
      <c r="S332" s="506"/>
      <c r="T332" s="507"/>
      <c r="U332" s="505"/>
      <c r="V332" s="507"/>
      <c r="W332" s="507"/>
      <c r="X332" s="507"/>
      <c r="Y332" s="226"/>
      <c r="Z332" s="226"/>
      <c r="AA332" s="226"/>
      <c r="AB332" s="226"/>
      <c r="AC332" s="226"/>
      <c r="AD332" s="508"/>
      <c r="AE332" s="508"/>
      <c r="AF332" s="508"/>
    </row>
    <row r="333" spans="1:32" ht="16.5" customHeight="1" x14ac:dyDescent="0.2">
      <c r="A333" s="345"/>
      <c r="B333" s="347" t="s">
        <v>203</v>
      </c>
      <c r="C333" s="518" t="s">
        <v>51</v>
      </c>
      <c r="D333" s="518"/>
      <c r="E333" s="518"/>
      <c r="F333" s="518"/>
      <c r="G333" s="518"/>
      <c r="H333" s="518"/>
      <c r="I333" s="518"/>
      <c r="J333" s="519"/>
      <c r="K333" s="12"/>
      <c r="L333" s="13"/>
      <c r="M333" s="394"/>
      <c r="N333" s="394"/>
      <c r="O333" s="248"/>
      <c r="P333" s="240"/>
      <c r="Q333" s="240"/>
      <c r="R333" s="270"/>
      <c r="S333" s="250"/>
      <c r="T333" s="242"/>
      <c r="U333" s="270"/>
      <c r="V333" s="242"/>
      <c r="W333" s="242"/>
      <c r="X333" s="242"/>
    </row>
    <row r="334" spans="1:32" ht="16.5" customHeight="1" x14ac:dyDescent="0.2">
      <c r="A334" s="345"/>
      <c r="B334" s="347"/>
      <c r="C334" s="518"/>
      <c r="D334" s="518"/>
      <c r="E334" s="518"/>
      <c r="F334" s="518"/>
      <c r="G334" s="518"/>
      <c r="H334" s="518"/>
      <c r="I334" s="518"/>
      <c r="J334" s="519"/>
      <c r="K334" s="12"/>
      <c r="L334" s="13"/>
      <c r="M334" s="394"/>
      <c r="N334" s="394"/>
      <c r="O334" s="248"/>
      <c r="P334" s="240"/>
      <c r="Q334" s="240"/>
      <c r="R334" s="270"/>
      <c r="S334" s="250"/>
      <c r="T334" s="242"/>
      <c r="U334" s="270"/>
      <c r="V334" s="242"/>
      <c r="W334" s="242"/>
      <c r="X334" s="242"/>
    </row>
    <row r="335" spans="1:32" ht="16.5" customHeight="1" x14ac:dyDescent="0.2">
      <c r="A335" s="346"/>
      <c r="B335" s="348"/>
      <c r="C335" s="528"/>
      <c r="D335" s="528"/>
      <c r="E335" s="528"/>
      <c r="F335" s="528"/>
      <c r="G335" s="528"/>
      <c r="H335" s="528"/>
      <c r="I335" s="528"/>
      <c r="J335" s="676"/>
      <c r="K335" s="14"/>
      <c r="L335" s="15"/>
      <c r="M335" s="394"/>
      <c r="N335" s="394"/>
      <c r="O335" s="248"/>
      <c r="P335" s="240"/>
      <c r="Q335" s="240"/>
      <c r="R335" s="270"/>
      <c r="S335" s="250"/>
      <c r="T335" s="242"/>
      <c r="U335" s="270"/>
      <c r="V335" s="242"/>
      <c r="W335" s="242"/>
      <c r="X335" s="242"/>
    </row>
    <row r="336" spans="1:32" ht="16.5" customHeight="1" x14ac:dyDescent="0.2">
      <c r="A336" s="104" t="s">
        <v>78</v>
      </c>
      <c r="B336" s="520" t="s">
        <v>456</v>
      </c>
      <c r="C336" s="520"/>
      <c r="D336" s="520"/>
      <c r="E336" s="520"/>
      <c r="F336" s="520"/>
      <c r="G336" s="520"/>
      <c r="H336" s="520"/>
      <c r="I336" s="520"/>
      <c r="J336" s="520"/>
      <c r="K336" s="12"/>
      <c r="L336" s="13"/>
      <c r="M336" s="394"/>
      <c r="N336" s="394"/>
      <c r="O336" s="248"/>
      <c r="P336" s="240" t="s">
        <v>221</v>
      </c>
      <c r="Q336" s="240" t="s">
        <v>53</v>
      </c>
      <c r="R336" s="270" t="b">
        <v>0</v>
      </c>
      <c r="S336" s="220">
        <f>IF(AND(R336=TRUE,T336=FALSE,U336=FALSE),1,0)</f>
        <v>0</v>
      </c>
      <c r="T336" s="242"/>
      <c r="U336" s="270" t="b">
        <f>IF(X251=TRUE,TRUE)</f>
        <v>0</v>
      </c>
      <c r="V336" s="242"/>
      <c r="W336" s="242"/>
      <c r="X336" s="242"/>
      <c r="Y336" s="245" t="str">
        <f>IF(AND(R336=TRUE,U336=TRUE),TRUE,"")</f>
        <v/>
      </c>
      <c r="Z336" s="243" t="str">
        <f>IF(OR(T336=TRUE,U336=TRUE),CONCATENATE(P336," "),"")</f>
        <v/>
      </c>
      <c r="AA336" s="243" t="str">
        <f>IF(OR(R336=TRUE,T336=TRUE,U336=TRUE),"",CONCATENATE(P336," "))</f>
        <v xml:space="preserve">4.5, </v>
      </c>
    </row>
    <row r="337" spans="1:27" ht="30" customHeight="1" x14ac:dyDescent="0.2">
      <c r="A337" s="104"/>
      <c r="B337" s="520"/>
      <c r="C337" s="520"/>
      <c r="D337" s="520"/>
      <c r="E337" s="520"/>
      <c r="F337" s="520"/>
      <c r="G337" s="520"/>
      <c r="H337" s="520"/>
      <c r="I337" s="520"/>
      <c r="J337" s="520"/>
      <c r="K337" s="82" t="str">
        <f>IF(Y336=TRUE,"Check selection!","")</f>
        <v/>
      </c>
      <c r="L337" s="13"/>
      <c r="M337" s="394"/>
      <c r="N337" s="394"/>
      <c r="O337" s="248"/>
      <c r="P337" s="240"/>
      <c r="Q337" s="240"/>
      <c r="R337" s="270"/>
      <c r="S337" s="250"/>
      <c r="T337" s="242"/>
      <c r="U337" s="270"/>
      <c r="V337" s="242"/>
      <c r="W337" s="242"/>
      <c r="X337" s="242"/>
    </row>
    <row r="338" spans="1:27" ht="15" customHeight="1" x14ac:dyDescent="0.2">
      <c r="A338" s="104"/>
      <c r="B338" s="520"/>
      <c r="C338" s="520"/>
      <c r="D338" s="520"/>
      <c r="E338" s="520"/>
      <c r="F338" s="520"/>
      <c r="G338" s="520"/>
      <c r="H338" s="520"/>
      <c r="I338" s="520"/>
      <c r="J338" s="520"/>
      <c r="K338" s="12"/>
      <c r="L338" s="13"/>
      <c r="M338" s="394"/>
      <c r="N338" s="394"/>
      <c r="O338" s="248"/>
      <c r="P338" s="240"/>
      <c r="Q338" s="240"/>
      <c r="R338" s="270"/>
      <c r="S338" s="250"/>
      <c r="T338" s="242"/>
      <c r="U338" s="270"/>
      <c r="V338" s="242"/>
      <c r="W338" s="242"/>
      <c r="X338" s="242"/>
    </row>
    <row r="339" spans="1:27" ht="7.5" hidden="1" customHeight="1" x14ac:dyDescent="0.2">
      <c r="A339" s="104"/>
      <c r="B339" s="520"/>
      <c r="C339" s="520"/>
      <c r="D339" s="520"/>
      <c r="E339" s="520"/>
      <c r="F339" s="520"/>
      <c r="G339" s="520"/>
      <c r="H339" s="520"/>
      <c r="I339" s="520"/>
      <c r="J339" s="520"/>
      <c r="K339" s="12"/>
      <c r="L339" s="13"/>
      <c r="M339" s="394"/>
      <c r="N339" s="394"/>
      <c r="O339" s="248"/>
      <c r="P339" s="240"/>
      <c r="Q339" s="240"/>
      <c r="R339" s="270"/>
      <c r="S339" s="250"/>
      <c r="T339" s="242"/>
      <c r="U339" s="270"/>
      <c r="V339" s="242"/>
      <c r="W339" s="242"/>
      <c r="X339" s="242"/>
    </row>
    <row r="340" spans="1:27" ht="16.5" customHeight="1" x14ac:dyDescent="0.2">
      <c r="A340" s="104"/>
      <c r="B340" s="106" t="s">
        <v>38</v>
      </c>
      <c r="C340" s="520" t="s">
        <v>54</v>
      </c>
      <c r="D340" s="520"/>
      <c r="E340" s="520"/>
      <c r="F340" s="520"/>
      <c r="G340" s="520"/>
      <c r="H340" s="520"/>
      <c r="I340" s="520"/>
      <c r="J340" s="520"/>
      <c r="K340" s="12"/>
      <c r="L340" s="13"/>
      <c r="M340" s="394"/>
      <c r="N340" s="394"/>
      <c r="O340" s="248"/>
      <c r="P340" s="240"/>
      <c r="Q340" s="240"/>
      <c r="R340" s="270"/>
      <c r="S340" s="250"/>
      <c r="T340" s="242"/>
      <c r="U340" s="270"/>
      <c r="V340" s="242"/>
      <c r="W340" s="242"/>
      <c r="X340" s="242"/>
    </row>
    <row r="341" spans="1:27" ht="16.5" customHeight="1" x14ac:dyDescent="0.2">
      <c r="A341" s="104"/>
      <c r="B341" s="106"/>
      <c r="C341" s="520"/>
      <c r="D341" s="520"/>
      <c r="E341" s="520"/>
      <c r="F341" s="520"/>
      <c r="G341" s="520"/>
      <c r="H341" s="520"/>
      <c r="I341" s="520"/>
      <c r="J341" s="520"/>
      <c r="K341" s="12"/>
      <c r="L341" s="13"/>
      <c r="M341" s="394"/>
      <c r="N341" s="394"/>
      <c r="O341" s="248"/>
      <c r="P341" s="240"/>
      <c r="Q341" s="240"/>
      <c r="R341" s="270"/>
      <c r="S341" s="250"/>
      <c r="T341" s="242"/>
      <c r="U341" s="270"/>
      <c r="V341" s="242"/>
      <c r="W341" s="242"/>
      <c r="X341" s="242"/>
    </row>
    <row r="342" spans="1:27" ht="16.5" customHeight="1" x14ac:dyDescent="0.2">
      <c r="A342" s="104"/>
      <c r="B342" s="106" t="s">
        <v>39</v>
      </c>
      <c r="C342" s="520" t="s">
        <v>457</v>
      </c>
      <c r="D342" s="520"/>
      <c r="E342" s="520"/>
      <c r="F342" s="520"/>
      <c r="G342" s="520"/>
      <c r="H342" s="520"/>
      <c r="I342" s="520"/>
      <c r="J342" s="520"/>
      <c r="K342" s="12"/>
      <c r="L342" s="13"/>
      <c r="M342" s="394"/>
      <c r="N342" s="394"/>
      <c r="O342" s="248"/>
      <c r="P342" s="240"/>
      <c r="Q342" s="240"/>
      <c r="R342" s="270"/>
      <c r="S342" s="250"/>
      <c r="T342" s="242"/>
      <c r="U342" s="270"/>
      <c r="V342" s="242"/>
      <c r="W342" s="242"/>
      <c r="X342" s="242"/>
    </row>
    <row r="343" spans="1:27" ht="16.5" customHeight="1" x14ac:dyDescent="0.2">
      <c r="A343" s="104"/>
      <c r="B343" s="106"/>
      <c r="C343" s="520"/>
      <c r="D343" s="520"/>
      <c r="E343" s="520"/>
      <c r="F343" s="520"/>
      <c r="G343" s="520"/>
      <c r="H343" s="520"/>
      <c r="I343" s="520"/>
      <c r="J343" s="520"/>
      <c r="K343" s="12"/>
      <c r="L343" s="13"/>
      <c r="M343" s="394"/>
      <c r="N343" s="394"/>
      <c r="O343" s="248"/>
      <c r="P343" s="240"/>
      <c r="Q343" s="240"/>
      <c r="R343" s="270"/>
      <c r="S343" s="250"/>
      <c r="T343" s="242"/>
      <c r="U343" s="270"/>
      <c r="V343" s="242"/>
      <c r="W343" s="242"/>
      <c r="X343" s="242"/>
    </row>
    <row r="344" spans="1:27" ht="16.5" customHeight="1" x14ac:dyDescent="0.2">
      <c r="A344" s="104"/>
      <c r="B344" s="106" t="s">
        <v>40</v>
      </c>
      <c r="C344" s="520" t="s">
        <v>55</v>
      </c>
      <c r="D344" s="520"/>
      <c r="E344" s="520"/>
      <c r="F344" s="520"/>
      <c r="G344" s="520"/>
      <c r="H344" s="520"/>
      <c r="I344" s="520"/>
      <c r="J344" s="520"/>
      <c r="K344" s="12"/>
      <c r="L344" s="13"/>
      <c r="M344" s="394"/>
      <c r="N344" s="394"/>
      <c r="O344" s="248"/>
      <c r="P344" s="240"/>
      <c r="Q344" s="240"/>
      <c r="R344" s="270"/>
      <c r="S344" s="250"/>
      <c r="T344" s="242"/>
      <c r="U344" s="270"/>
      <c r="V344" s="242"/>
      <c r="W344" s="242"/>
      <c r="X344" s="242"/>
    </row>
    <row r="345" spans="1:27" ht="16.5" customHeight="1" x14ac:dyDescent="0.2">
      <c r="A345" s="104"/>
      <c r="B345" s="106"/>
      <c r="C345" s="520"/>
      <c r="D345" s="520"/>
      <c r="E345" s="520"/>
      <c r="F345" s="520"/>
      <c r="G345" s="520"/>
      <c r="H345" s="520"/>
      <c r="I345" s="520"/>
      <c r="J345" s="520"/>
      <c r="K345" s="12"/>
      <c r="L345" s="13"/>
      <c r="M345" s="394"/>
      <c r="N345" s="394"/>
      <c r="O345" s="248"/>
      <c r="P345" s="240"/>
      <c r="Q345" s="240"/>
      <c r="R345" s="270"/>
      <c r="S345" s="250"/>
      <c r="T345" s="242"/>
      <c r="U345" s="270"/>
      <c r="V345" s="242"/>
      <c r="W345" s="242"/>
      <c r="X345" s="242"/>
    </row>
    <row r="346" spans="1:27" ht="16.5" customHeight="1" x14ac:dyDescent="0.2">
      <c r="A346" s="103" t="s">
        <v>222</v>
      </c>
      <c r="B346" s="526" t="s">
        <v>458</v>
      </c>
      <c r="C346" s="526"/>
      <c r="D346" s="526"/>
      <c r="E346" s="526"/>
      <c r="F346" s="526"/>
      <c r="G346" s="526"/>
      <c r="H346" s="526"/>
      <c r="I346" s="526"/>
      <c r="J346" s="526"/>
      <c r="K346" s="10"/>
      <c r="L346" s="11"/>
      <c r="M346" s="394"/>
      <c r="N346" s="394"/>
      <c r="O346" s="248"/>
      <c r="P346" s="240" t="s">
        <v>223</v>
      </c>
      <c r="Q346" s="240" t="s">
        <v>57</v>
      </c>
      <c r="R346" s="270" t="b">
        <v>0</v>
      </c>
      <c r="S346" s="220">
        <f>IF(AND(R346=TRUE,T346=FALSE,U346=FALSE),1,0)</f>
        <v>0</v>
      </c>
      <c r="T346" s="242"/>
      <c r="U346" s="270" t="b">
        <f>IF(X251=TRUE,TRUE)</f>
        <v>0</v>
      </c>
      <c r="V346" s="242"/>
      <c r="W346" s="242"/>
      <c r="X346" s="242"/>
      <c r="Y346" s="245" t="str">
        <f>IF(AND(R346=TRUE,U346=TRUE),TRUE,"")</f>
        <v/>
      </c>
      <c r="Z346" s="243" t="str">
        <f>IF(OR(T346=TRUE,U346=TRUE),CONCATENATE(P346," "),"")</f>
        <v/>
      </c>
      <c r="AA346" s="243" t="str">
        <f>IF(OR(R346=TRUE,T346=TRUE,U346=TRUE),"",CONCATENATE(P346," "))</f>
        <v xml:space="preserve">4.6, </v>
      </c>
    </row>
    <row r="347" spans="1:27" ht="16.5" customHeight="1" x14ac:dyDescent="0.2">
      <c r="A347" s="104"/>
      <c r="B347" s="520"/>
      <c r="C347" s="520"/>
      <c r="D347" s="520"/>
      <c r="E347" s="520"/>
      <c r="F347" s="520"/>
      <c r="G347" s="520"/>
      <c r="H347" s="520"/>
      <c r="I347" s="520"/>
      <c r="J347" s="520"/>
      <c r="K347" s="82" t="str">
        <f>IF(Y346=TRUE,"Check selection!","")</f>
        <v/>
      </c>
      <c r="L347" s="13"/>
      <c r="M347" s="394"/>
      <c r="N347" s="394"/>
      <c r="O347" s="248"/>
      <c r="P347" s="240"/>
      <c r="Q347" s="240"/>
      <c r="R347" s="270"/>
      <c r="S347" s="250"/>
      <c r="T347" s="242"/>
      <c r="U347" s="270"/>
      <c r="V347" s="242"/>
      <c r="W347" s="242"/>
      <c r="X347" s="242"/>
    </row>
    <row r="348" spans="1:27" ht="16.5" customHeight="1" x14ac:dyDescent="0.2">
      <c r="A348" s="104"/>
      <c r="B348" s="520"/>
      <c r="C348" s="520"/>
      <c r="D348" s="520"/>
      <c r="E348" s="520"/>
      <c r="F348" s="520"/>
      <c r="G348" s="520"/>
      <c r="H348" s="520"/>
      <c r="I348" s="520"/>
      <c r="J348" s="520"/>
      <c r="K348" s="12"/>
      <c r="L348" s="13"/>
      <c r="M348" s="394"/>
      <c r="N348" s="394"/>
      <c r="O348" s="248"/>
      <c r="P348" s="240"/>
      <c r="Q348" s="240"/>
      <c r="R348" s="270"/>
      <c r="S348" s="250"/>
      <c r="T348" s="242"/>
      <c r="U348" s="270"/>
      <c r="V348" s="242"/>
      <c r="W348" s="242"/>
      <c r="X348" s="242"/>
    </row>
    <row r="349" spans="1:27" ht="13.5" customHeight="1" x14ac:dyDescent="0.2">
      <c r="A349" s="104"/>
      <c r="B349" s="520"/>
      <c r="C349" s="520"/>
      <c r="D349" s="520"/>
      <c r="E349" s="520"/>
      <c r="F349" s="520"/>
      <c r="G349" s="520"/>
      <c r="H349" s="520"/>
      <c r="I349" s="520"/>
      <c r="J349" s="520"/>
      <c r="K349" s="12"/>
      <c r="L349" s="13"/>
      <c r="M349" s="394"/>
      <c r="N349" s="394"/>
      <c r="O349" s="248"/>
      <c r="P349" s="240"/>
      <c r="Q349" s="240"/>
      <c r="R349" s="270"/>
      <c r="S349" s="250"/>
      <c r="T349" s="242"/>
      <c r="U349" s="270"/>
      <c r="V349" s="242"/>
      <c r="W349" s="242"/>
      <c r="X349" s="242"/>
    </row>
    <row r="350" spans="1:27" ht="16.5" hidden="1" customHeight="1" x14ac:dyDescent="0.2">
      <c r="A350" s="104"/>
      <c r="B350" s="520"/>
      <c r="C350" s="520"/>
      <c r="D350" s="520"/>
      <c r="E350" s="520"/>
      <c r="F350" s="520"/>
      <c r="G350" s="520"/>
      <c r="H350" s="520"/>
      <c r="I350" s="520"/>
      <c r="J350" s="520"/>
      <c r="K350" s="12"/>
      <c r="L350" s="13"/>
      <c r="M350" s="394"/>
      <c r="N350" s="394"/>
      <c r="O350" s="248"/>
      <c r="P350" s="240"/>
      <c r="Q350" s="240"/>
      <c r="R350" s="270"/>
      <c r="S350" s="250"/>
      <c r="T350" s="242"/>
      <c r="U350" s="270"/>
      <c r="V350" s="242"/>
      <c r="W350" s="242"/>
      <c r="X350" s="242"/>
    </row>
    <row r="351" spans="1:27" ht="16.5" customHeight="1" x14ac:dyDescent="0.2">
      <c r="A351" s="104"/>
      <c r="B351" s="106" t="s">
        <v>48</v>
      </c>
      <c r="C351" s="523" t="s">
        <v>58</v>
      </c>
      <c r="D351" s="523"/>
      <c r="E351" s="523"/>
      <c r="F351" s="523"/>
      <c r="G351" s="523"/>
      <c r="H351" s="523"/>
      <c r="I351" s="523"/>
      <c r="J351" s="523"/>
      <c r="K351" s="12"/>
      <c r="L351" s="13"/>
      <c r="M351" s="394"/>
      <c r="N351" s="394"/>
      <c r="O351" s="248"/>
      <c r="P351" s="240"/>
      <c r="Q351" s="240"/>
      <c r="R351" s="270"/>
      <c r="S351" s="250"/>
      <c r="T351" s="242"/>
      <c r="U351" s="270"/>
      <c r="V351" s="242"/>
      <c r="W351" s="242"/>
      <c r="X351" s="242"/>
    </row>
    <row r="352" spans="1:27" ht="16.5" customHeight="1" x14ac:dyDescent="0.2">
      <c r="A352" s="104"/>
      <c r="B352" s="106" t="s">
        <v>28</v>
      </c>
      <c r="C352" s="523" t="s">
        <v>59</v>
      </c>
      <c r="D352" s="523"/>
      <c r="E352" s="523"/>
      <c r="F352" s="523"/>
      <c r="G352" s="523"/>
      <c r="H352" s="523"/>
      <c r="I352" s="523"/>
      <c r="J352" s="523"/>
      <c r="K352" s="12"/>
      <c r="L352" s="13"/>
      <c r="M352" s="394"/>
      <c r="N352" s="394"/>
      <c r="O352" s="248"/>
      <c r="P352" s="240"/>
      <c r="Q352" s="240"/>
      <c r="R352" s="270"/>
      <c r="S352" s="250"/>
      <c r="T352" s="242"/>
      <c r="U352" s="270"/>
      <c r="V352" s="242"/>
      <c r="W352" s="242"/>
      <c r="X352" s="242"/>
    </row>
    <row r="353" spans="1:33" ht="22.5" customHeight="1" x14ac:dyDescent="0.2">
      <c r="A353" s="104"/>
      <c r="B353" s="106" t="s">
        <v>29</v>
      </c>
      <c r="C353" s="523" t="s">
        <v>60</v>
      </c>
      <c r="D353" s="523"/>
      <c r="E353" s="523"/>
      <c r="F353" s="523"/>
      <c r="G353" s="523"/>
      <c r="H353" s="523"/>
      <c r="I353" s="523"/>
      <c r="J353" s="523"/>
      <c r="K353" s="12"/>
      <c r="L353" s="13"/>
      <c r="M353" s="394"/>
      <c r="N353" s="394"/>
      <c r="O353" s="248"/>
      <c r="P353" s="240"/>
      <c r="Q353" s="240"/>
      <c r="R353" s="270"/>
      <c r="S353" s="250"/>
      <c r="T353" s="242"/>
      <c r="U353" s="270"/>
      <c r="V353" s="242"/>
      <c r="W353" s="242"/>
      <c r="X353" s="242"/>
    </row>
    <row r="354" spans="1:33" ht="34.5" customHeight="1" x14ac:dyDescent="0.2">
      <c r="A354" s="104"/>
      <c r="B354" s="524" t="s">
        <v>459</v>
      </c>
      <c r="C354" s="524"/>
      <c r="D354" s="524"/>
      <c r="E354" s="524"/>
      <c r="F354" s="524"/>
      <c r="G354" s="524"/>
      <c r="H354" s="524"/>
      <c r="I354" s="524"/>
      <c r="J354" s="524"/>
      <c r="K354" s="12"/>
      <c r="L354" s="13"/>
      <c r="M354" s="394"/>
      <c r="N354" s="394"/>
      <c r="O354" s="248"/>
      <c r="P354" s="240"/>
      <c r="Q354" s="240"/>
      <c r="R354" s="270"/>
      <c r="S354" s="250"/>
      <c r="T354" s="242"/>
      <c r="U354" s="270"/>
      <c r="V354" s="242"/>
      <c r="W354" s="242"/>
      <c r="X354" s="242"/>
    </row>
    <row r="355" spans="1:33" ht="16.5" hidden="1" customHeight="1" x14ac:dyDescent="0.2">
      <c r="A355" s="105"/>
      <c r="B355" s="525"/>
      <c r="C355" s="525"/>
      <c r="D355" s="525"/>
      <c r="E355" s="525"/>
      <c r="F355" s="525"/>
      <c r="G355" s="525"/>
      <c r="H355" s="525"/>
      <c r="I355" s="525"/>
      <c r="J355" s="525"/>
      <c r="K355" s="14"/>
      <c r="L355" s="15"/>
      <c r="M355" s="394"/>
      <c r="N355" s="394"/>
      <c r="O355" s="248"/>
      <c r="P355" s="240"/>
      <c r="Q355" s="240"/>
      <c r="R355" s="270"/>
      <c r="S355" s="250"/>
      <c r="T355" s="242"/>
      <c r="U355" s="270"/>
      <c r="V355" s="242"/>
      <c r="W355" s="242"/>
      <c r="X355" s="242"/>
    </row>
    <row r="356" spans="1:33" ht="16.5" customHeight="1" x14ac:dyDescent="0.2">
      <c r="A356" s="103" t="s">
        <v>224</v>
      </c>
      <c r="B356" s="569" t="s">
        <v>496</v>
      </c>
      <c r="C356" s="569"/>
      <c r="D356" s="569"/>
      <c r="E356" s="569"/>
      <c r="F356" s="569"/>
      <c r="G356" s="569"/>
      <c r="H356" s="569"/>
      <c r="I356" s="569"/>
      <c r="J356" s="569"/>
      <c r="K356" s="10"/>
      <c r="L356" s="11"/>
      <c r="M356" s="394"/>
      <c r="N356" s="394"/>
      <c r="O356" s="248"/>
      <c r="P356" s="240" t="s">
        <v>225</v>
      </c>
      <c r="Q356" s="240" t="s">
        <v>62</v>
      </c>
      <c r="R356" s="270" t="b">
        <v>0</v>
      </c>
      <c r="S356" s="220">
        <f>IF(AND(R356=TRUE,T356=FALSE,U356=FALSE),1,0)</f>
        <v>0</v>
      </c>
      <c r="T356" s="242"/>
      <c r="U356" s="270" t="b">
        <f>IF(X251=TRUE,TRUE)</f>
        <v>0</v>
      </c>
      <c r="V356" s="242"/>
      <c r="W356" s="242"/>
      <c r="X356" s="242"/>
      <c r="Y356" s="245" t="str">
        <f>IF(AND(R356=TRUE,U356=TRUE),TRUE,"")</f>
        <v/>
      </c>
      <c r="Z356" s="243" t="str">
        <f>IF(OR(T356=TRUE,U356=TRUE),CONCATENATE(P356," "),"")</f>
        <v/>
      </c>
      <c r="AA356" s="243" t="str">
        <f>IF(OR(R356=TRUE,T356=TRUE,U356=TRUE),"",CONCATENATE(P356," "))</f>
        <v xml:space="preserve">4.7, </v>
      </c>
    </row>
    <row r="357" spans="1:33" ht="16.5" customHeight="1" x14ac:dyDescent="0.2">
      <c r="A357" s="104"/>
      <c r="B357" s="570"/>
      <c r="C357" s="570"/>
      <c r="D357" s="570"/>
      <c r="E357" s="570"/>
      <c r="F357" s="570"/>
      <c r="G357" s="570"/>
      <c r="H357" s="570"/>
      <c r="I357" s="570"/>
      <c r="J357" s="570"/>
      <c r="K357" s="82" t="str">
        <f>IF(Y356=TRUE,"Check selection!","")</f>
        <v/>
      </c>
      <c r="L357" s="13"/>
      <c r="M357" s="394"/>
      <c r="N357" s="394"/>
      <c r="O357" s="248"/>
      <c r="P357" s="240"/>
      <c r="Q357" s="240"/>
      <c r="R357" s="270"/>
      <c r="S357" s="250"/>
      <c r="T357" s="242"/>
      <c r="U357" s="270"/>
      <c r="V357" s="242"/>
      <c r="W357" s="242"/>
      <c r="X357" s="242"/>
    </row>
    <row r="358" spans="1:33" ht="16.5" customHeight="1" x14ac:dyDescent="0.2">
      <c r="A358" s="104"/>
      <c r="B358" s="570"/>
      <c r="C358" s="570"/>
      <c r="D358" s="570"/>
      <c r="E358" s="570"/>
      <c r="F358" s="570"/>
      <c r="G358" s="570"/>
      <c r="H358" s="570"/>
      <c r="I358" s="570"/>
      <c r="J358" s="570"/>
      <c r="K358" s="12"/>
      <c r="L358" s="13"/>
      <c r="M358" s="394"/>
      <c r="N358" s="394"/>
      <c r="O358" s="248"/>
      <c r="P358" s="240"/>
      <c r="Q358" s="240"/>
      <c r="R358" s="270"/>
      <c r="S358" s="250"/>
      <c r="T358" s="242"/>
      <c r="U358" s="270"/>
      <c r="V358" s="242"/>
      <c r="W358" s="242"/>
      <c r="X358" s="242"/>
    </row>
    <row r="359" spans="1:33" ht="3.75" hidden="1" customHeight="1" x14ac:dyDescent="0.2">
      <c r="A359" s="104"/>
      <c r="B359" s="570"/>
      <c r="C359" s="570"/>
      <c r="D359" s="570"/>
      <c r="E359" s="570"/>
      <c r="F359" s="570"/>
      <c r="G359" s="570"/>
      <c r="H359" s="570"/>
      <c r="I359" s="570"/>
      <c r="J359" s="570"/>
      <c r="K359" s="12"/>
      <c r="L359" s="13"/>
      <c r="M359" s="394"/>
      <c r="N359" s="394"/>
      <c r="O359" s="248"/>
      <c r="P359" s="240"/>
      <c r="Q359" s="240"/>
      <c r="R359" s="270"/>
      <c r="S359" s="250"/>
      <c r="T359" s="242"/>
      <c r="U359" s="270"/>
      <c r="V359" s="242"/>
      <c r="W359" s="242"/>
      <c r="X359" s="242"/>
    </row>
    <row r="360" spans="1:33" ht="24" customHeight="1" x14ac:dyDescent="0.2">
      <c r="A360" s="105"/>
      <c r="B360" s="580"/>
      <c r="C360" s="580"/>
      <c r="D360" s="580"/>
      <c r="E360" s="580"/>
      <c r="F360" s="580"/>
      <c r="G360" s="580"/>
      <c r="H360" s="580"/>
      <c r="I360" s="580"/>
      <c r="J360" s="580"/>
      <c r="K360" s="14"/>
      <c r="L360" s="15"/>
      <c r="M360" s="394"/>
      <c r="N360" s="394"/>
      <c r="O360" s="248"/>
      <c r="P360" s="240"/>
      <c r="Q360" s="240"/>
      <c r="R360" s="270"/>
      <c r="S360" s="250"/>
      <c r="T360" s="242"/>
      <c r="U360" s="270"/>
      <c r="V360" s="242"/>
      <c r="W360" s="242"/>
      <c r="X360" s="242"/>
    </row>
    <row r="361" spans="1:33" ht="16.5" customHeight="1" x14ac:dyDescent="0.2">
      <c r="A361" s="344" t="s">
        <v>226</v>
      </c>
      <c r="B361" s="526" t="s">
        <v>64</v>
      </c>
      <c r="C361" s="526"/>
      <c r="D361" s="526"/>
      <c r="E361" s="526"/>
      <c r="F361" s="526"/>
      <c r="G361" s="526"/>
      <c r="H361" s="526"/>
      <c r="I361" s="526"/>
      <c r="J361" s="526"/>
      <c r="K361" s="10"/>
      <c r="L361" s="11"/>
      <c r="M361" s="394"/>
      <c r="N361" s="394"/>
      <c r="O361" s="248"/>
      <c r="P361" s="240" t="s">
        <v>227</v>
      </c>
      <c r="Q361" s="240" t="s">
        <v>65</v>
      </c>
      <c r="R361" s="270" t="b">
        <v>0</v>
      </c>
      <c r="S361" s="220">
        <f>IF(AND(R361=TRUE,T361=FALSE,U361=FALSE),1,0)</f>
        <v>0</v>
      </c>
      <c r="T361" s="242"/>
      <c r="U361" s="270" t="b">
        <f>IF(X251=TRUE,TRUE)</f>
        <v>0</v>
      </c>
      <c r="V361" s="242"/>
      <c r="W361" s="242"/>
      <c r="X361" s="242"/>
      <c r="Y361" s="245" t="str">
        <f>IF(AND(R361=TRUE,U361=TRUE),TRUE,"")</f>
        <v/>
      </c>
      <c r="Z361" s="243" t="str">
        <f>IF(OR(T361=TRUE,U361=TRUE),CONCATENATE(P361," "),"")</f>
        <v/>
      </c>
      <c r="AA361" s="243" t="str">
        <f>IF(OR(R361=TRUE,T361=TRUE,U361=TRUE),"",CONCATENATE(P361," "))</f>
        <v xml:space="preserve">4.8, </v>
      </c>
    </row>
    <row r="362" spans="1:33" ht="6.75" customHeight="1" x14ac:dyDescent="0.2">
      <c r="A362" s="345"/>
      <c r="B362" s="518"/>
      <c r="C362" s="518"/>
      <c r="D362" s="518"/>
      <c r="E362" s="518"/>
      <c r="F362" s="518"/>
      <c r="G362" s="518"/>
      <c r="H362" s="518"/>
      <c r="I362" s="518"/>
      <c r="J362" s="518"/>
      <c r="K362" s="82"/>
      <c r="L362" s="13"/>
      <c r="M362" s="394"/>
      <c r="N362" s="394"/>
      <c r="O362" s="248"/>
      <c r="P362" s="240"/>
      <c r="Q362" s="240"/>
      <c r="R362" s="270"/>
      <c r="S362" s="250"/>
      <c r="T362" s="242"/>
      <c r="U362" s="270"/>
      <c r="V362" s="242"/>
      <c r="W362" s="242"/>
      <c r="X362" s="242"/>
    </row>
    <row r="363" spans="1:33" ht="16.5" customHeight="1" x14ac:dyDescent="0.2">
      <c r="A363" s="345"/>
      <c r="B363" s="349" t="s">
        <v>38</v>
      </c>
      <c r="C363" s="518" t="s">
        <v>572</v>
      </c>
      <c r="D363" s="518"/>
      <c r="E363" s="518"/>
      <c r="F363" s="518"/>
      <c r="G363" s="518"/>
      <c r="H363" s="518"/>
      <c r="I363" s="518"/>
      <c r="J363" s="518"/>
      <c r="K363" s="82" t="str">
        <f>IF(Y361=TRUE,"Check selection!","")</f>
        <v/>
      </c>
      <c r="L363" s="13"/>
      <c r="M363" s="394"/>
      <c r="N363" s="463"/>
      <c r="O363" s="248"/>
      <c r="P363" s="240"/>
      <c r="Q363" s="240"/>
      <c r="R363" s="270"/>
      <c r="S363" s="250"/>
      <c r="T363" s="242"/>
      <c r="U363" s="270"/>
      <c r="V363" s="242"/>
      <c r="W363" s="242"/>
      <c r="X363" s="242"/>
      <c r="AG363" s="443"/>
    </row>
    <row r="364" spans="1:33" ht="16.5" customHeight="1" x14ac:dyDescent="0.2">
      <c r="A364" s="345"/>
      <c r="B364" s="349"/>
      <c r="C364" s="518"/>
      <c r="D364" s="518"/>
      <c r="E364" s="518"/>
      <c r="F364" s="518"/>
      <c r="G364" s="518"/>
      <c r="H364" s="518"/>
      <c r="I364" s="518"/>
      <c r="J364" s="518"/>
      <c r="K364" s="12"/>
      <c r="L364" s="13"/>
      <c r="M364" s="394"/>
      <c r="N364" s="477"/>
      <c r="O364" s="248"/>
      <c r="P364" s="240"/>
      <c r="Q364" s="240"/>
      <c r="R364" s="270"/>
      <c r="S364" s="250"/>
      <c r="T364" s="242"/>
      <c r="U364" s="270"/>
      <c r="V364" s="242"/>
      <c r="W364" s="242"/>
      <c r="X364" s="242"/>
    </row>
    <row r="365" spans="1:33" ht="11.25" customHeight="1" x14ac:dyDescent="0.2">
      <c r="A365" s="345"/>
      <c r="B365" s="349"/>
      <c r="C365" s="518"/>
      <c r="D365" s="518"/>
      <c r="E365" s="518"/>
      <c r="F365" s="518"/>
      <c r="G365" s="518"/>
      <c r="H365" s="518"/>
      <c r="I365" s="518"/>
      <c r="J365" s="518"/>
      <c r="K365" s="12"/>
      <c r="L365" s="13"/>
      <c r="M365" s="394"/>
      <c r="N365" s="394"/>
      <c r="O365" s="248"/>
      <c r="P365" s="240"/>
      <c r="Q365" s="240"/>
      <c r="R365" s="270"/>
      <c r="S365" s="250"/>
      <c r="T365" s="242"/>
      <c r="U365" s="270"/>
      <c r="V365" s="242"/>
      <c r="W365" s="242"/>
      <c r="X365" s="242"/>
    </row>
    <row r="366" spans="1:33" ht="8.25" customHeight="1" x14ac:dyDescent="0.2">
      <c r="A366" s="345"/>
      <c r="B366" s="349"/>
      <c r="C366" s="518"/>
      <c r="D366" s="518"/>
      <c r="E366" s="518"/>
      <c r="F366" s="518"/>
      <c r="G366" s="518"/>
      <c r="H366" s="518"/>
      <c r="I366" s="518"/>
      <c r="J366" s="518"/>
      <c r="K366" s="12"/>
      <c r="L366" s="13"/>
      <c r="M366" s="394"/>
      <c r="N366" s="394"/>
      <c r="O366" s="248"/>
      <c r="P366" s="240"/>
      <c r="Q366" s="240"/>
      <c r="R366" s="270"/>
      <c r="S366" s="250"/>
      <c r="T366" s="242"/>
      <c r="U366" s="270"/>
      <c r="V366" s="242"/>
      <c r="W366" s="242"/>
      <c r="X366" s="242"/>
    </row>
    <row r="367" spans="1:33" ht="0.75" customHeight="1" x14ac:dyDescent="0.2">
      <c r="A367" s="345"/>
      <c r="B367" s="349"/>
      <c r="C367" s="518"/>
      <c r="D367" s="518"/>
      <c r="E367" s="518"/>
      <c r="F367" s="518"/>
      <c r="G367" s="518"/>
      <c r="H367" s="518"/>
      <c r="I367" s="518"/>
      <c r="J367" s="518"/>
      <c r="K367" s="12"/>
      <c r="L367" s="13"/>
      <c r="M367" s="394"/>
      <c r="N367" s="394"/>
      <c r="O367" s="248"/>
      <c r="P367" s="240"/>
      <c r="Q367" s="240"/>
      <c r="R367" s="270"/>
      <c r="S367" s="250"/>
      <c r="T367" s="242"/>
      <c r="U367" s="270"/>
      <c r="V367" s="242"/>
      <c r="W367" s="242"/>
      <c r="X367" s="242"/>
    </row>
    <row r="368" spans="1:33" ht="16.5" customHeight="1" x14ac:dyDescent="0.2">
      <c r="A368" s="345"/>
      <c r="B368" s="349" t="s">
        <v>39</v>
      </c>
      <c r="C368" s="518" t="s">
        <v>460</v>
      </c>
      <c r="D368" s="518"/>
      <c r="E368" s="518"/>
      <c r="F368" s="518"/>
      <c r="G368" s="518"/>
      <c r="H368" s="518"/>
      <c r="I368" s="518"/>
      <c r="J368" s="518"/>
      <c r="K368" s="12"/>
      <c r="L368" s="13"/>
      <c r="M368" s="394"/>
      <c r="N368" s="394"/>
      <c r="O368" s="248"/>
      <c r="P368" s="240"/>
      <c r="Q368" s="240"/>
      <c r="R368" s="270"/>
      <c r="S368" s="250"/>
      <c r="T368" s="242"/>
      <c r="U368" s="270"/>
      <c r="V368" s="242"/>
      <c r="W368" s="242"/>
      <c r="X368" s="242"/>
    </row>
    <row r="369" spans="1:24" ht="16.5" customHeight="1" x14ac:dyDescent="0.2">
      <c r="A369" s="345"/>
      <c r="B369" s="349"/>
      <c r="C369" s="518"/>
      <c r="D369" s="518"/>
      <c r="E369" s="518"/>
      <c r="F369" s="518"/>
      <c r="G369" s="518"/>
      <c r="H369" s="518"/>
      <c r="I369" s="518"/>
      <c r="J369" s="518"/>
      <c r="K369" s="12"/>
      <c r="L369" s="13"/>
      <c r="M369" s="394"/>
      <c r="N369" s="394"/>
      <c r="O369" s="248"/>
      <c r="P369" s="240"/>
      <c r="Q369" s="240"/>
      <c r="R369" s="270"/>
      <c r="S369" s="250"/>
      <c r="T369" s="242"/>
      <c r="U369" s="270"/>
      <c r="V369" s="242"/>
      <c r="W369" s="242"/>
      <c r="X369" s="242"/>
    </row>
    <row r="370" spans="1:24" ht="31.5" customHeight="1" x14ac:dyDescent="0.2">
      <c r="A370" s="345"/>
      <c r="B370" s="349"/>
      <c r="C370" s="518"/>
      <c r="D370" s="518"/>
      <c r="E370" s="518"/>
      <c r="F370" s="518"/>
      <c r="G370" s="518"/>
      <c r="H370" s="518"/>
      <c r="I370" s="518"/>
      <c r="J370" s="518"/>
      <c r="K370" s="12"/>
      <c r="L370" s="13"/>
      <c r="M370" s="394"/>
      <c r="N370" s="394"/>
      <c r="O370" s="248"/>
      <c r="P370" s="240"/>
      <c r="Q370" s="240"/>
      <c r="R370" s="270"/>
      <c r="S370" s="250"/>
      <c r="T370" s="242"/>
      <c r="U370" s="270"/>
      <c r="V370" s="242"/>
      <c r="W370" s="242"/>
      <c r="X370" s="242"/>
    </row>
    <row r="371" spans="1:24" ht="0.75" customHeight="1" x14ac:dyDescent="0.2">
      <c r="A371" s="345"/>
      <c r="B371" s="349"/>
      <c r="C371" s="518"/>
      <c r="D371" s="518"/>
      <c r="E371" s="518"/>
      <c r="F371" s="518"/>
      <c r="G371" s="518"/>
      <c r="H371" s="518"/>
      <c r="I371" s="518"/>
      <c r="J371" s="518"/>
      <c r="K371" s="12"/>
      <c r="L371" s="13"/>
      <c r="M371" s="394"/>
      <c r="N371" s="394"/>
      <c r="O371" s="248"/>
      <c r="P371" s="240"/>
      <c r="Q371" s="240"/>
      <c r="R371" s="270"/>
      <c r="S371" s="250"/>
      <c r="T371" s="242"/>
      <c r="U371" s="270"/>
      <c r="V371" s="242"/>
      <c r="W371" s="242"/>
      <c r="X371" s="242"/>
    </row>
    <row r="372" spans="1:24" ht="16.5" customHeight="1" x14ac:dyDescent="0.2">
      <c r="A372" s="345"/>
      <c r="B372" s="353"/>
      <c r="C372" s="518" t="s">
        <v>521</v>
      </c>
      <c r="D372" s="518"/>
      <c r="E372" s="518"/>
      <c r="F372" s="518"/>
      <c r="G372" s="518"/>
      <c r="H372" s="518"/>
      <c r="I372" s="518"/>
      <c r="J372" s="518"/>
      <c r="K372" s="12"/>
      <c r="L372" s="13"/>
      <c r="M372" s="394"/>
      <c r="N372" s="394"/>
      <c r="O372" s="248"/>
      <c r="P372" s="240"/>
      <c r="Q372" s="240"/>
      <c r="R372" s="270"/>
      <c r="S372" s="250"/>
      <c r="T372" s="242"/>
      <c r="U372" s="270"/>
      <c r="V372" s="242"/>
      <c r="W372" s="242"/>
      <c r="X372" s="242"/>
    </row>
    <row r="373" spans="1:24" ht="16.5" customHeight="1" x14ac:dyDescent="0.2">
      <c r="A373" s="345"/>
      <c r="B373" s="353"/>
      <c r="C373" s="518"/>
      <c r="D373" s="518"/>
      <c r="E373" s="518"/>
      <c r="F373" s="518"/>
      <c r="G373" s="518"/>
      <c r="H373" s="518"/>
      <c r="I373" s="518"/>
      <c r="J373" s="518"/>
      <c r="K373" s="12"/>
      <c r="L373" s="13"/>
      <c r="M373" s="394"/>
      <c r="N373" s="394"/>
      <c r="O373" s="248"/>
      <c r="P373" s="240"/>
      <c r="Q373" s="240"/>
      <c r="R373" s="270"/>
      <c r="S373" s="250"/>
      <c r="T373" s="242"/>
      <c r="U373" s="270"/>
      <c r="V373" s="242"/>
      <c r="W373" s="242"/>
      <c r="X373" s="242"/>
    </row>
    <row r="374" spans="1:24" ht="9.75" customHeight="1" x14ac:dyDescent="0.2">
      <c r="A374" s="345"/>
      <c r="B374" s="353"/>
      <c r="C374" s="518"/>
      <c r="D374" s="518"/>
      <c r="E374" s="518"/>
      <c r="F374" s="518"/>
      <c r="G374" s="518"/>
      <c r="H374" s="518"/>
      <c r="I374" s="518"/>
      <c r="J374" s="518"/>
      <c r="K374" s="12"/>
      <c r="L374" s="13"/>
      <c r="M374" s="394"/>
      <c r="N374" s="394"/>
      <c r="O374" s="248"/>
      <c r="P374" s="240"/>
      <c r="Q374" s="240"/>
      <c r="R374" s="270"/>
      <c r="S374" s="250"/>
      <c r="T374" s="242"/>
      <c r="U374" s="270"/>
      <c r="V374" s="242"/>
      <c r="W374" s="242"/>
      <c r="X374" s="242"/>
    </row>
    <row r="375" spans="1:24" ht="11.25" customHeight="1" x14ac:dyDescent="0.2">
      <c r="A375" s="345"/>
      <c r="B375" s="353"/>
      <c r="C375" s="518"/>
      <c r="D375" s="518"/>
      <c r="E375" s="518"/>
      <c r="F375" s="518"/>
      <c r="G375" s="518"/>
      <c r="H375" s="518"/>
      <c r="I375" s="518"/>
      <c r="J375" s="518"/>
      <c r="K375" s="12"/>
      <c r="L375" s="13"/>
      <c r="M375" s="394"/>
      <c r="N375" s="394"/>
      <c r="O375" s="248"/>
      <c r="P375" s="240"/>
      <c r="Q375" s="240"/>
      <c r="R375" s="270"/>
      <c r="S375" s="250"/>
      <c r="T375" s="242"/>
      <c r="U375" s="270"/>
      <c r="V375" s="242"/>
      <c r="W375" s="242"/>
      <c r="X375" s="242"/>
    </row>
    <row r="376" spans="1:24" ht="16.5" customHeight="1" x14ac:dyDescent="0.2">
      <c r="A376" s="345"/>
      <c r="B376" s="349" t="s">
        <v>40</v>
      </c>
      <c r="C376" s="518" t="s">
        <v>461</v>
      </c>
      <c r="D376" s="518"/>
      <c r="E376" s="518"/>
      <c r="F376" s="518"/>
      <c r="G376" s="518"/>
      <c r="H376" s="518"/>
      <c r="I376" s="518"/>
      <c r="J376" s="518"/>
      <c r="K376" s="12"/>
      <c r="L376" s="13"/>
      <c r="M376" s="394"/>
      <c r="N376" s="394"/>
      <c r="O376" s="248"/>
      <c r="P376" s="240"/>
      <c r="Q376" s="240"/>
      <c r="R376" s="270"/>
      <c r="S376" s="250"/>
      <c r="T376" s="242"/>
      <c r="U376" s="270"/>
      <c r="V376" s="242"/>
      <c r="W376" s="242"/>
      <c r="X376" s="242"/>
    </row>
    <row r="377" spans="1:24" ht="16.5" customHeight="1" x14ac:dyDescent="0.2">
      <c r="A377" s="345"/>
      <c r="B377" s="349"/>
      <c r="C377" s="518"/>
      <c r="D377" s="518"/>
      <c r="E377" s="518"/>
      <c r="F377" s="518"/>
      <c r="G377" s="518"/>
      <c r="H377" s="518"/>
      <c r="I377" s="518"/>
      <c r="J377" s="518"/>
      <c r="K377" s="12"/>
      <c r="L377" s="13"/>
      <c r="M377" s="394"/>
      <c r="N377" s="394"/>
      <c r="O377" s="248"/>
      <c r="P377" s="240"/>
      <c r="Q377" s="240"/>
      <c r="R377" s="270"/>
      <c r="S377" s="250"/>
      <c r="T377" s="242"/>
      <c r="U377" s="270"/>
      <c r="V377" s="242"/>
      <c r="W377" s="242"/>
      <c r="X377" s="242"/>
    </row>
    <row r="378" spans="1:24" ht="10.5" customHeight="1" x14ac:dyDescent="0.2">
      <c r="A378" s="488"/>
      <c r="B378" s="349"/>
      <c r="C378" s="518"/>
      <c r="D378" s="518"/>
      <c r="E378" s="518"/>
      <c r="F378" s="518"/>
      <c r="G378" s="518"/>
      <c r="H378" s="518"/>
      <c r="I378" s="518"/>
      <c r="J378" s="518"/>
      <c r="K378" s="12"/>
      <c r="L378" s="13"/>
      <c r="M378" s="394"/>
      <c r="N378" s="394"/>
      <c r="O378" s="248"/>
      <c r="P378" s="240"/>
      <c r="Q378" s="240"/>
      <c r="R378" s="270"/>
      <c r="S378" s="250"/>
      <c r="T378" s="242"/>
      <c r="U378" s="270"/>
      <c r="V378" s="242"/>
      <c r="W378" s="242"/>
      <c r="X378" s="242"/>
    </row>
    <row r="379" spans="1:24" ht="16.5" customHeight="1" x14ac:dyDescent="0.2">
      <c r="A379" s="498"/>
      <c r="B379" s="509"/>
      <c r="C379" s="591"/>
      <c r="D379" s="591"/>
      <c r="E379" s="591"/>
      <c r="F379" s="591"/>
      <c r="G379" s="591"/>
      <c r="H379" s="591"/>
      <c r="I379" s="591"/>
      <c r="J379" s="591"/>
      <c r="K379" s="499"/>
      <c r="L379" s="501"/>
      <c r="M379" s="394"/>
      <c r="N379" s="394"/>
      <c r="O379" s="248"/>
      <c r="P379" s="240"/>
      <c r="Q379" s="240"/>
      <c r="R379" s="270"/>
      <c r="S379" s="250"/>
      <c r="T379" s="242"/>
      <c r="U379" s="270"/>
      <c r="V379" s="242"/>
      <c r="W379" s="242"/>
      <c r="X379" s="242"/>
    </row>
    <row r="380" spans="1:24" ht="16.5" customHeight="1" x14ac:dyDescent="0.2">
      <c r="A380" s="345"/>
      <c r="B380" s="349" t="s">
        <v>41</v>
      </c>
      <c r="C380" s="518" t="s">
        <v>522</v>
      </c>
      <c r="D380" s="518"/>
      <c r="E380" s="518"/>
      <c r="F380" s="518"/>
      <c r="G380" s="518"/>
      <c r="H380" s="518"/>
      <c r="I380" s="518"/>
      <c r="J380" s="518"/>
      <c r="K380" s="12"/>
      <c r="L380" s="13"/>
      <c r="M380" s="394"/>
      <c r="N380" s="394"/>
      <c r="O380" s="248"/>
      <c r="P380" s="240"/>
      <c r="Q380" s="240"/>
      <c r="R380" s="270"/>
      <c r="S380" s="250"/>
      <c r="T380" s="242"/>
      <c r="U380" s="270"/>
      <c r="V380" s="242"/>
      <c r="W380" s="242"/>
      <c r="X380" s="242"/>
    </row>
    <row r="381" spans="1:24" ht="16.5" customHeight="1" x14ac:dyDescent="0.2">
      <c r="A381" s="345"/>
      <c r="B381" s="349"/>
      <c r="C381" s="518"/>
      <c r="D381" s="518"/>
      <c r="E381" s="518"/>
      <c r="F381" s="518"/>
      <c r="G381" s="518"/>
      <c r="H381" s="518"/>
      <c r="I381" s="518"/>
      <c r="J381" s="518"/>
      <c r="K381" s="12"/>
      <c r="L381" s="13"/>
      <c r="M381" s="394"/>
      <c r="N381" s="394"/>
      <c r="O381" s="248"/>
      <c r="P381" s="240"/>
      <c r="Q381" s="240"/>
      <c r="R381" s="270"/>
      <c r="S381" s="250"/>
      <c r="T381" s="242"/>
      <c r="U381" s="270"/>
      <c r="V381" s="242"/>
      <c r="W381" s="242"/>
      <c r="X381" s="242"/>
    </row>
    <row r="382" spans="1:24" ht="16.5" customHeight="1" x14ac:dyDescent="0.2">
      <c r="A382" s="345"/>
      <c r="B382" s="349"/>
      <c r="C382" s="518"/>
      <c r="D382" s="518"/>
      <c r="E382" s="518"/>
      <c r="F382" s="518"/>
      <c r="G382" s="518"/>
      <c r="H382" s="518"/>
      <c r="I382" s="518"/>
      <c r="J382" s="518"/>
      <c r="K382" s="12"/>
      <c r="L382" s="13"/>
      <c r="M382" s="394"/>
      <c r="N382" s="394"/>
      <c r="O382" s="248"/>
      <c r="P382" s="240"/>
      <c r="Q382" s="240"/>
      <c r="R382" s="270"/>
      <c r="S382" s="250"/>
      <c r="T382" s="242"/>
      <c r="U382" s="270"/>
      <c r="V382" s="242"/>
      <c r="W382" s="242"/>
      <c r="X382" s="242"/>
    </row>
    <row r="383" spans="1:24" ht="16.5" customHeight="1" x14ac:dyDescent="0.2">
      <c r="A383" s="345"/>
      <c r="B383" s="349"/>
      <c r="C383" s="518"/>
      <c r="D383" s="518"/>
      <c r="E383" s="518"/>
      <c r="F383" s="518"/>
      <c r="G383" s="518"/>
      <c r="H383" s="518"/>
      <c r="I383" s="518"/>
      <c r="J383" s="518"/>
      <c r="K383" s="12"/>
      <c r="L383" s="13"/>
      <c r="M383" s="394"/>
      <c r="N383" s="394"/>
      <c r="O383" s="248"/>
      <c r="P383" s="240"/>
      <c r="Q383" s="240"/>
      <c r="R383" s="270"/>
      <c r="S383" s="250"/>
      <c r="T383" s="242"/>
      <c r="U383" s="270"/>
      <c r="V383" s="242"/>
      <c r="W383" s="242"/>
      <c r="X383" s="242"/>
    </row>
    <row r="384" spans="1:24" ht="16.5" customHeight="1" x14ac:dyDescent="0.2">
      <c r="A384" s="345"/>
      <c r="B384" s="349"/>
      <c r="C384" s="518"/>
      <c r="D384" s="518"/>
      <c r="E384" s="518"/>
      <c r="F384" s="518"/>
      <c r="G384" s="518"/>
      <c r="H384" s="518"/>
      <c r="I384" s="518"/>
      <c r="J384" s="518"/>
      <c r="K384" s="12"/>
      <c r="L384" s="13"/>
      <c r="M384" s="394"/>
      <c r="N384" s="394"/>
      <c r="O384" s="248"/>
      <c r="P384" s="240"/>
      <c r="Q384" s="240"/>
      <c r="R384" s="270"/>
      <c r="S384" s="250"/>
      <c r="T384" s="242"/>
      <c r="U384" s="270"/>
      <c r="V384" s="242"/>
      <c r="W384" s="242"/>
      <c r="X384" s="242"/>
    </row>
    <row r="385" spans="1:27" ht="9.75" customHeight="1" x14ac:dyDescent="0.2">
      <c r="A385" s="345"/>
      <c r="B385" s="349"/>
      <c r="C385" s="518"/>
      <c r="D385" s="518"/>
      <c r="E385" s="518"/>
      <c r="F385" s="518"/>
      <c r="G385" s="518"/>
      <c r="H385" s="518"/>
      <c r="I385" s="518"/>
      <c r="J385" s="518"/>
      <c r="K385" s="12"/>
      <c r="L385" s="13"/>
      <c r="M385" s="394"/>
      <c r="N385" s="394"/>
      <c r="O385" s="248"/>
      <c r="P385" s="240"/>
      <c r="Q385" s="240"/>
      <c r="R385" s="270"/>
      <c r="S385" s="250"/>
      <c r="T385" s="242"/>
      <c r="U385" s="270"/>
      <c r="V385" s="242"/>
      <c r="W385" s="242"/>
      <c r="X385" s="242"/>
    </row>
    <row r="386" spans="1:27" ht="6" customHeight="1" x14ac:dyDescent="0.2">
      <c r="A386" s="346"/>
      <c r="B386" s="342"/>
      <c r="C386" s="528"/>
      <c r="D386" s="528"/>
      <c r="E386" s="528"/>
      <c r="F386" s="528"/>
      <c r="G386" s="528"/>
      <c r="H386" s="528"/>
      <c r="I386" s="528"/>
      <c r="J386" s="528"/>
      <c r="K386" s="14"/>
      <c r="L386" s="15"/>
      <c r="M386" s="394"/>
      <c r="N386" s="394"/>
      <c r="O386" s="248"/>
      <c r="P386" s="240"/>
      <c r="Q386" s="240"/>
      <c r="R386" s="270"/>
      <c r="S386" s="250"/>
      <c r="T386" s="242"/>
      <c r="U386" s="270"/>
      <c r="V386" s="242"/>
      <c r="W386" s="242"/>
      <c r="X386" s="242"/>
    </row>
    <row r="387" spans="1:27" ht="16.5" customHeight="1" x14ac:dyDescent="0.2">
      <c r="A387" s="344" t="s">
        <v>228</v>
      </c>
      <c r="B387" s="526" t="s">
        <v>378</v>
      </c>
      <c r="C387" s="526"/>
      <c r="D387" s="526"/>
      <c r="E387" s="526"/>
      <c r="F387" s="526"/>
      <c r="G387" s="526"/>
      <c r="H387" s="526"/>
      <c r="I387" s="526"/>
      <c r="J387" s="526"/>
      <c r="K387" s="10"/>
      <c r="L387" s="11"/>
      <c r="M387" s="394"/>
      <c r="N387" s="394"/>
      <c r="O387" s="248"/>
      <c r="P387" s="240" t="s">
        <v>229</v>
      </c>
      <c r="Q387" s="240" t="s">
        <v>66</v>
      </c>
      <c r="R387" s="270" t="b">
        <v>0</v>
      </c>
      <c r="S387" s="220">
        <f>IF(AND(R387=TRUE,T387=FALSE,U387=FALSE),1,0)</f>
        <v>0</v>
      </c>
      <c r="T387" s="242"/>
      <c r="U387" s="270" t="b">
        <f>IF(X251=TRUE,TRUE)</f>
        <v>0</v>
      </c>
      <c r="V387" s="242"/>
      <c r="W387" s="242"/>
      <c r="X387" s="242"/>
      <c r="Y387" s="245" t="str">
        <f>IF(AND(R387=TRUE,U387=TRUE),TRUE,"")</f>
        <v/>
      </c>
      <c r="Z387" s="243" t="str">
        <f>IF(OR(T387=TRUE,U387=TRUE),CONCATENATE(P387," "),"")</f>
        <v/>
      </c>
      <c r="AA387" s="243" t="str">
        <f>IF(OR(R387=TRUE,T387=TRUE,U387=TRUE),"",CONCATENATE(P387," "))</f>
        <v xml:space="preserve">4.9, </v>
      </c>
    </row>
    <row r="388" spans="1:27" ht="16.5" customHeight="1" x14ac:dyDescent="0.2">
      <c r="A388" s="345"/>
      <c r="B388" s="520"/>
      <c r="C388" s="520"/>
      <c r="D388" s="520"/>
      <c r="E388" s="520"/>
      <c r="F388" s="520"/>
      <c r="G388" s="520"/>
      <c r="H388" s="520"/>
      <c r="I388" s="520"/>
      <c r="J388" s="520"/>
      <c r="K388" s="82" t="str">
        <f>IF(Y387=TRUE,"Check selection!","")</f>
        <v/>
      </c>
      <c r="L388" s="13"/>
      <c r="M388" s="394"/>
      <c r="N388" s="394"/>
      <c r="O388" s="248"/>
      <c r="P388" s="240"/>
      <c r="Q388" s="240"/>
      <c r="R388" s="270"/>
      <c r="S388" s="250"/>
      <c r="T388" s="242"/>
      <c r="U388" s="270"/>
      <c r="V388" s="242"/>
      <c r="W388" s="242"/>
      <c r="X388" s="242"/>
    </row>
    <row r="389" spans="1:27" ht="16.5" customHeight="1" x14ac:dyDescent="0.2">
      <c r="A389" s="345"/>
      <c r="B389" s="520"/>
      <c r="C389" s="520"/>
      <c r="D389" s="520"/>
      <c r="E389" s="520"/>
      <c r="F389" s="520"/>
      <c r="G389" s="520"/>
      <c r="H389" s="520"/>
      <c r="I389" s="520"/>
      <c r="J389" s="520"/>
      <c r="K389" s="12"/>
      <c r="L389" s="13"/>
      <c r="M389" s="394"/>
      <c r="N389" s="394"/>
      <c r="O389" s="248"/>
      <c r="P389" s="240"/>
      <c r="Q389" s="240"/>
      <c r="R389" s="270"/>
      <c r="S389" s="250"/>
      <c r="T389" s="242"/>
      <c r="U389" s="270"/>
      <c r="V389" s="242"/>
      <c r="W389" s="242"/>
      <c r="X389" s="242"/>
    </row>
    <row r="390" spans="1:27" ht="16.5" customHeight="1" x14ac:dyDescent="0.2">
      <c r="A390" s="345"/>
      <c r="B390" s="520"/>
      <c r="C390" s="520"/>
      <c r="D390" s="520"/>
      <c r="E390" s="520"/>
      <c r="F390" s="520"/>
      <c r="G390" s="520"/>
      <c r="H390" s="520"/>
      <c r="I390" s="520"/>
      <c r="J390" s="520"/>
      <c r="K390" s="12"/>
      <c r="L390" s="13"/>
      <c r="M390" s="394"/>
      <c r="N390" s="394"/>
      <c r="O390" s="248"/>
      <c r="P390" s="240"/>
      <c r="Q390" s="240"/>
      <c r="R390" s="270"/>
      <c r="S390" s="250"/>
      <c r="T390" s="242"/>
      <c r="U390" s="270"/>
      <c r="V390" s="242"/>
      <c r="W390" s="242"/>
      <c r="X390" s="242"/>
    </row>
    <row r="391" spans="1:27" ht="8.25" customHeight="1" x14ac:dyDescent="0.2">
      <c r="A391" s="345"/>
      <c r="B391" s="520"/>
      <c r="C391" s="520"/>
      <c r="D391" s="520"/>
      <c r="E391" s="520"/>
      <c r="F391" s="520"/>
      <c r="G391" s="520"/>
      <c r="H391" s="520"/>
      <c r="I391" s="520"/>
      <c r="J391" s="520"/>
      <c r="K391" s="12"/>
      <c r="L391" s="13"/>
      <c r="M391" s="394"/>
      <c r="N391" s="394"/>
      <c r="O391" s="248"/>
      <c r="P391" s="240"/>
      <c r="Q391" s="240"/>
      <c r="R391" s="270"/>
      <c r="S391" s="250"/>
      <c r="T391" s="242"/>
      <c r="U391" s="270"/>
      <c r="V391" s="242"/>
      <c r="W391" s="242"/>
      <c r="X391" s="242"/>
    </row>
    <row r="392" spans="1:27" ht="14.25" customHeight="1" x14ac:dyDescent="0.2">
      <c r="A392" s="345"/>
      <c r="B392" s="520"/>
      <c r="C392" s="520"/>
      <c r="D392" s="520"/>
      <c r="E392" s="520"/>
      <c r="F392" s="520"/>
      <c r="G392" s="520"/>
      <c r="H392" s="520"/>
      <c r="I392" s="520"/>
      <c r="J392" s="520"/>
      <c r="K392" s="12"/>
      <c r="L392" s="13"/>
      <c r="M392" s="394"/>
      <c r="N392" s="394"/>
      <c r="O392" s="248"/>
      <c r="P392" s="240"/>
      <c r="Q392" s="240"/>
      <c r="R392" s="270"/>
      <c r="S392" s="250"/>
      <c r="T392" s="242"/>
      <c r="U392" s="270"/>
      <c r="V392" s="242"/>
      <c r="W392" s="242"/>
      <c r="X392" s="242"/>
    </row>
    <row r="393" spans="1:27" ht="16.5" customHeight="1" x14ac:dyDescent="0.2">
      <c r="A393" s="345"/>
      <c r="B393" s="520" t="s">
        <v>67</v>
      </c>
      <c r="C393" s="520"/>
      <c r="D393" s="520"/>
      <c r="E393" s="520"/>
      <c r="F393" s="520"/>
      <c r="G393" s="520"/>
      <c r="H393" s="520"/>
      <c r="I393" s="520"/>
      <c r="J393" s="520"/>
      <c r="K393" s="12"/>
      <c r="L393" s="13"/>
      <c r="M393" s="394"/>
      <c r="N393" s="394"/>
      <c r="O393" s="248"/>
      <c r="P393" s="240"/>
      <c r="Q393" s="240"/>
      <c r="R393" s="270"/>
      <c r="S393" s="250"/>
      <c r="T393" s="242"/>
      <c r="U393" s="270"/>
      <c r="V393" s="242"/>
      <c r="W393" s="242"/>
      <c r="X393" s="242"/>
    </row>
    <row r="394" spans="1:27" ht="16.5" customHeight="1" x14ac:dyDescent="0.2">
      <c r="A394" s="345"/>
      <c r="B394" s="520"/>
      <c r="C394" s="520"/>
      <c r="D394" s="520"/>
      <c r="E394" s="520"/>
      <c r="F394" s="520"/>
      <c r="G394" s="520"/>
      <c r="H394" s="520"/>
      <c r="I394" s="520"/>
      <c r="J394" s="520"/>
      <c r="K394" s="12"/>
      <c r="L394" s="13"/>
      <c r="M394" s="394"/>
      <c r="N394" s="394"/>
      <c r="O394" s="248"/>
      <c r="P394" s="240"/>
      <c r="Q394" s="240"/>
      <c r="R394" s="270"/>
      <c r="S394" s="250"/>
      <c r="T394" s="242"/>
      <c r="U394" s="270"/>
      <c r="V394" s="242"/>
      <c r="W394" s="242"/>
      <c r="X394" s="242"/>
    </row>
    <row r="395" spans="1:27" ht="3" customHeight="1" x14ac:dyDescent="0.2">
      <c r="A395" s="346"/>
      <c r="B395" s="528"/>
      <c r="C395" s="528"/>
      <c r="D395" s="528"/>
      <c r="E395" s="528"/>
      <c r="F395" s="528"/>
      <c r="G395" s="528"/>
      <c r="H395" s="528"/>
      <c r="I395" s="528"/>
      <c r="J395" s="528"/>
      <c r="K395" s="14"/>
      <c r="L395" s="15"/>
      <c r="M395" s="394"/>
      <c r="N395" s="394"/>
      <c r="O395" s="248"/>
      <c r="P395" s="240"/>
      <c r="Q395" s="240"/>
      <c r="R395" s="270"/>
      <c r="S395" s="250"/>
      <c r="T395" s="242"/>
      <c r="U395" s="270"/>
      <c r="V395" s="242"/>
      <c r="W395" s="242"/>
      <c r="X395" s="242"/>
    </row>
    <row r="396" spans="1:27" ht="16.5" customHeight="1" x14ac:dyDescent="0.2">
      <c r="A396" s="19" t="s">
        <v>230</v>
      </c>
      <c r="B396" s="526" t="s">
        <v>462</v>
      </c>
      <c r="C396" s="526"/>
      <c r="D396" s="526"/>
      <c r="E396" s="526"/>
      <c r="F396" s="526"/>
      <c r="G396" s="526"/>
      <c r="H396" s="526"/>
      <c r="I396" s="526"/>
      <c r="J396" s="526"/>
      <c r="K396" s="10"/>
      <c r="L396" s="11"/>
      <c r="M396" s="394"/>
      <c r="N396" s="394"/>
      <c r="O396" s="248"/>
      <c r="P396" s="276" t="s">
        <v>231</v>
      </c>
      <c r="Q396" s="240" t="s">
        <v>68</v>
      </c>
      <c r="R396" s="270" t="b">
        <v>0</v>
      </c>
      <c r="S396" s="220">
        <f>IF(AND(R396=TRUE,T396=FALSE,U396=FALSE),1,0)</f>
        <v>0</v>
      </c>
      <c r="T396" s="242"/>
      <c r="U396" s="270" t="b">
        <f>IF(X251=TRUE,TRUE)</f>
        <v>0</v>
      </c>
      <c r="V396" s="242"/>
      <c r="W396" s="242"/>
      <c r="X396" s="242"/>
      <c r="Y396" s="245" t="str">
        <f>IF(AND(R396=TRUE,U396=TRUE),TRUE,"")</f>
        <v/>
      </c>
      <c r="Z396" s="243" t="str">
        <f>IF(OR(T396=TRUE,U396=TRUE),CONCATENATE(P396," "),"")</f>
        <v/>
      </c>
      <c r="AA396" s="243" t="str">
        <f>IF(OR(R396=TRUE,T396=TRUE,U396=TRUE),"",CONCATENATE(P396," "))</f>
        <v xml:space="preserve">4.10, </v>
      </c>
    </row>
    <row r="397" spans="1:27" ht="16.5" customHeight="1" x14ac:dyDescent="0.2">
      <c r="A397" s="20"/>
      <c r="B397" s="520"/>
      <c r="C397" s="520"/>
      <c r="D397" s="520"/>
      <c r="E397" s="520"/>
      <c r="F397" s="520"/>
      <c r="G397" s="520"/>
      <c r="H397" s="520"/>
      <c r="I397" s="520"/>
      <c r="J397" s="520"/>
      <c r="K397" s="82" t="str">
        <f>IF(Y396=TRUE,"Check selection!","")</f>
        <v/>
      </c>
      <c r="L397" s="13"/>
      <c r="M397" s="394"/>
      <c r="N397" s="394"/>
      <c r="O397" s="248"/>
      <c r="P397" s="240"/>
      <c r="Q397" s="240"/>
      <c r="R397" s="270"/>
      <c r="S397" s="250"/>
      <c r="T397" s="242"/>
      <c r="U397" s="270"/>
      <c r="V397" s="242"/>
      <c r="W397" s="242"/>
      <c r="X397" s="242"/>
    </row>
    <row r="398" spans="1:27" ht="16.5" customHeight="1" x14ac:dyDescent="0.2">
      <c r="A398" s="20"/>
      <c r="B398" s="520"/>
      <c r="C398" s="520"/>
      <c r="D398" s="520"/>
      <c r="E398" s="520"/>
      <c r="F398" s="520"/>
      <c r="G398" s="520"/>
      <c r="H398" s="520"/>
      <c r="I398" s="520"/>
      <c r="J398" s="520"/>
      <c r="K398" s="12"/>
      <c r="L398" s="13"/>
      <c r="M398" s="394"/>
      <c r="N398" s="394"/>
      <c r="O398" s="248"/>
      <c r="P398" s="240"/>
      <c r="Q398" s="240"/>
      <c r="R398" s="270"/>
      <c r="S398" s="250"/>
      <c r="T398" s="242"/>
      <c r="U398" s="270"/>
      <c r="V398" s="242"/>
      <c r="W398" s="242"/>
      <c r="X398" s="242"/>
    </row>
    <row r="399" spans="1:27" ht="10.5" customHeight="1" x14ac:dyDescent="0.2">
      <c r="A399" s="105"/>
      <c r="B399" s="528"/>
      <c r="C399" s="528"/>
      <c r="D399" s="528"/>
      <c r="E399" s="528"/>
      <c r="F399" s="528"/>
      <c r="G399" s="528"/>
      <c r="H399" s="528"/>
      <c r="I399" s="528"/>
      <c r="J399" s="528"/>
      <c r="K399" s="14"/>
      <c r="L399" s="15"/>
      <c r="M399" s="394"/>
      <c r="N399" s="394"/>
      <c r="O399" s="248"/>
      <c r="P399" s="240"/>
      <c r="Q399" s="240"/>
      <c r="R399" s="270"/>
      <c r="S399" s="250"/>
      <c r="T399" s="242"/>
      <c r="U399" s="270"/>
      <c r="V399" s="242"/>
      <c r="W399" s="242"/>
      <c r="X399" s="242"/>
    </row>
    <row r="400" spans="1:27" ht="16.5" customHeight="1" x14ac:dyDescent="0.2">
      <c r="A400" s="597" t="s">
        <v>232</v>
      </c>
      <c r="B400" s="526" t="s">
        <v>69</v>
      </c>
      <c r="C400" s="526"/>
      <c r="D400" s="526"/>
      <c r="E400" s="526"/>
      <c r="F400" s="526"/>
      <c r="G400" s="526"/>
      <c r="H400" s="526"/>
      <c r="I400" s="526"/>
      <c r="J400" s="526"/>
      <c r="K400" s="516"/>
      <c r="L400" s="516"/>
      <c r="M400" s="460"/>
      <c r="N400" s="460"/>
      <c r="O400" s="248"/>
      <c r="P400" s="240"/>
      <c r="Q400" s="240"/>
      <c r="R400" s="270"/>
      <c r="S400" s="250"/>
      <c r="T400" s="242"/>
      <c r="U400" s="270"/>
      <c r="V400" s="242"/>
      <c r="W400" s="242"/>
      <c r="X400" s="242"/>
    </row>
    <row r="401" spans="1:33" ht="16.5" customHeight="1" x14ac:dyDescent="0.2">
      <c r="A401" s="598"/>
      <c r="B401" s="528"/>
      <c r="C401" s="528"/>
      <c r="D401" s="528"/>
      <c r="E401" s="528"/>
      <c r="F401" s="528"/>
      <c r="G401" s="528"/>
      <c r="H401" s="528"/>
      <c r="I401" s="528"/>
      <c r="J401" s="528"/>
      <c r="K401" s="517"/>
      <c r="L401" s="517"/>
      <c r="M401" s="460"/>
      <c r="N401" s="460"/>
      <c r="O401" s="248"/>
      <c r="P401" s="240"/>
      <c r="Q401" s="240"/>
      <c r="R401" s="270"/>
      <c r="S401" s="250"/>
      <c r="T401" s="242"/>
      <c r="U401" s="270"/>
      <c r="V401" s="242"/>
      <c r="W401" s="242"/>
      <c r="X401" s="242"/>
    </row>
    <row r="402" spans="1:33" ht="20.25" customHeight="1" thickBot="1" x14ac:dyDescent="0.25">
      <c r="A402" s="530" t="s">
        <v>574</v>
      </c>
      <c r="B402" s="531"/>
      <c r="C402" s="531"/>
      <c r="D402" s="531"/>
      <c r="E402" s="531"/>
      <c r="F402" s="531"/>
      <c r="G402" s="531"/>
      <c r="H402" s="531"/>
      <c r="I402" s="531"/>
      <c r="J402" s="531"/>
      <c r="K402" s="546" t="str">
        <f>IF(Y403&gt;0,"Check selection!","")</f>
        <v/>
      </c>
      <c r="L402" s="547"/>
      <c r="M402" s="469"/>
      <c r="N402" s="741"/>
      <c r="O402" s="271"/>
      <c r="P402" s="299"/>
      <c r="Q402" s="299"/>
      <c r="R402" s="221"/>
      <c r="S402" s="224"/>
    </row>
    <row r="403" spans="1:33" ht="16.5" customHeight="1" thickBot="1" x14ac:dyDescent="0.25">
      <c r="A403" s="532"/>
      <c r="B403" s="588"/>
      <c r="C403" s="588"/>
      <c r="D403" s="588"/>
      <c r="E403" s="588"/>
      <c r="F403" s="588"/>
      <c r="G403" s="588"/>
      <c r="H403" s="588"/>
      <c r="I403" s="588"/>
      <c r="J403" s="588"/>
      <c r="K403" s="79" t="s">
        <v>189</v>
      </c>
      <c r="L403" s="88"/>
      <c r="M403" s="470"/>
      <c r="N403" s="741"/>
      <c r="O403" s="271"/>
      <c r="P403" s="272"/>
      <c r="Q403" s="272"/>
      <c r="T403" s="219"/>
      <c r="V403" s="219"/>
      <c r="W403" s="219"/>
      <c r="X403" s="306" t="b">
        <v>0</v>
      </c>
      <c r="Y403" s="306">
        <f>COUNTIF(Y413:Y443, TRUE)</f>
        <v>0</v>
      </c>
      <c r="AA403" s="219"/>
      <c r="AD403" s="309">
        <f>SUM(S413:S443)</f>
        <v>0</v>
      </c>
    </row>
    <row r="404" spans="1:33" ht="16.5" customHeight="1" x14ac:dyDescent="0.2">
      <c r="A404" s="532"/>
      <c r="B404" s="588"/>
      <c r="C404" s="588"/>
      <c r="D404" s="588"/>
      <c r="E404" s="588"/>
      <c r="F404" s="588"/>
      <c r="G404" s="588"/>
      <c r="H404" s="588"/>
      <c r="I404" s="588"/>
      <c r="J404" s="588"/>
      <c r="K404" s="63"/>
      <c r="L404" s="88"/>
      <c r="M404" s="470"/>
      <c r="N404" s="741"/>
      <c r="O404" s="271"/>
      <c r="P404" s="264"/>
      <c r="Q404" s="264"/>
      <c r="R404" s="265"/>
      <c r="S404" s="250"/>
      <c r="T404" s="265"/>
      <c r="U404" s="270"/>
      <c r="V404" s="265"/>
      <c r="W404" s="265"/>
      <c r="X404" s="265"/>
      <c r="AG404" s="433"/>
    </row>
    <row r="405" spans="1:33" ht="16.5" customHeight="1" x14ac:dyDescent="0.2">
      <c r="A405" s="532"/>
      <c r="B405" s="588"/>
      <c r="C405" s="588"/>
      <c r="D405" s="588"/>
      <c r="E405" s="588"/>
      <c r="F405" s="588"/>
      <c r="G405" s="588"/>
      <c r="H405" s="588"/>
      <c r="I405" s="588"/>
      <c r="J405" s="588"/>
      <c r="K405" s="63"/>
      <c r="L405" s="88"/>
      <c r="M405" s="470"/>
      <c r="N405" s="741"/>
      <c r="O405" s="271"/>
      <c r="P405" s="264"/>
      <c r="Q405" s="264"/>
      <c r="R405" s="265"/>
      <c r="S405" s="250"/>
      <c r="T405" s="265"/>
      <c r="U405" s="270"/>
      <c r="V405" s="265"/>
      <c r="W405" s="265"/>
      <c r="X405" s="265"/>
      <c r="AG405" s="443"/>
    </row>
    <row r="406" spans="1:33" ht="25.5" customHeight="1" x14ac:dyDescent="0.2">
      <c r="A406" s="532"/>
      <c r="B406" s="588"/>
      <c r="C406" s="588"/>
      <c r="D406" s="588"/>
      <c r="E406" s="588"/>
      <c r="F406" s="588"/>
      <c r="G406" s="588"/>
      <c r="H406" s="588"/>
      <c r="I406" s="588"/>
      <c r="J406" s="588"/>
      <c r="K406" s="63"/>
      <c r="L406" s="88"/>
      <c r="M406" s="470"/>
      <c r="N406" s="741"/>
      <c r="O406" s="271"/>
      <c r="P406" s="264"/>
      <c r="Q406" s="264"/>
      <c r="R406" s="265"/>
      <c r="S406" s="250"/>
      <c r="T406" s="265"/>
      <c r="U406" s="270"/>
      <c r="V406" s="265"/>
      <c r="W406" s="265"/>
      <c r="X406" s="265"/>
    </row>
    <row r="407" spans="1:33" ht="16.5" customHeight="1" x14ac:dyDescent="0.2">
      <c r="A407" s="532"/>
      <c r="B407" s="588"/>
      <c r="C407" s="588"/>
      <c r="D407" s="588"/>
      <c r="E407" s="588"/>
      <c r="F407" s="588"/>
      <c r="G407" s="588"/>
      <c r="H407" s="588"/>
      <c r="I407" s="588"/>
      <c r="J407" s="588"/>
      <c r="K407" s="63"/>
      <c r="L407" s="88"/>
      <c r="M407" s="470"/>
      <c r="N407" s="741"/>
      <c r="O407" s="271"/>
      <c r="P407" s="264"/>
      <c r="Q407" s="264"/>
      <c r="R407" s="265"/>
      <c r="S407" s="250"/>
      <c r="T407" s="265"/>
      <c r="U407" s="270"/>
      <c r="V407" s="265"/>
      <c r="W407" s="265"/>
      <c r="X407" s="265"/>
    </row>
    <row r="408" spans="1:33" ht="101.25" customHeight="1" x14ac:dyDescent="0.2">
      <c r="A408" s="534"/>
      <c r="B408" s="535"/>
      <c r="C408" s="535"/>
      <c r="D408" s="535"/>
      <c r="E408" s="535"/>
      <c r="F408" s="535"/>
      <c r="G408" s="535"/>
      <c r="H408" s="535"/>
      <c r="I408" s="535"/>
      <c r="J408" s="535"/>
      <c r="K408" s="62"/>
      <c r="L408" s="90"/>
      <c r="M408" s="470"/>
      <c r="N408" s="479"/>
      <c r="O408" s="271"/>
      <c r="P408" s="221"/>
      <c r="Q408" s="299"/>
      <c r="R408" s="221"/>
      <c r="S408" s="224"/>
      <c r="AB408" s="307"/>
    </row>
    <row r="409" spans="1:33" ht="16.5" customHeight="1" x14ac:dyDescent="0.2">
      <c r="A409" s="577">
        <v>5</v>
      </c>
      <c r="B409" s="560" t="s">
        <v>492</v>
      </c>
      <c r="C409" s="560"/>
      <c r="D409" s="560"/>
      <c r="E409" s="560"/>
      <c r="F409" s="560"/>
      <c r="G409" s="560"/>
      <c r="H409" s="560"/>
      <c r="I409" s="560"/>
      <c r="J409" s="560"/>
      <c r="K409" s="560"/>
      <c r="L409" s="561"/>
      <c r="M409" s="473"/>
      <c r="N409" s="473"/>
      <c r="O409" s="274"/>
      <c r="P409" s="221"/>
      <c r="Q409" s="299"/>
      <c r="R409" s="221"/>
      <c r="S409" s="224"/>
      <c r="AB409" s="307"/>
    </row>
    <row r="410" spans="1:33" ht="16.5" customHeight="1" x14ac:dyDescent="0.2">
      <c r="A410" s="578"/>
      <c r="B410" s="562"/>
      <c r="C410" s="562"/>
      <c r="D410" s="562"/>
      <c r="E410" s="562"/>
      <c r="F410" s="562"/>
      <c r="G410" s="562"/>
      <c r="H410" s="562"/>
      <c r="I410" s="562"/>
      <c r="J410" s="562"/>
      <c r="K410" s="562"/>
      <c r="L410" s="563"/>
      <c r="M410" s="473"/>
      <c r="N410" s="473"/>
      <c r="O410" s="248"/>
      <c r="P410" s="267"/>
      <c r="Q410" s="267"/>
      <c r="R410" s="221"/>
      <c r="S410" s="224"/>
    </row>
    <row r="411" spans="1:33" ht="16.5" customHeight="1" x14ac:dyDescent="0.2">
      <c r="A411" s="578"/>
      <c r="B411" s="562"/>
      <c r="C411" s="562"/>
      <c r="D411" s="562"/>
      <c r="E411" s="562"/>
      <c r="F411" s="562"/>
      <c r="G411" s="562"/>
      <c r="H411" s="562"/>
      <c r="I411" s="562"/>
      <c r="J411" s="562"/>
      <c r="K411" s="562"/>
      <c r="L411" s="563"/>
      <c r="M411" s="473"/>
      <c r="N411" s="473"/>
      <c r="O411" s="248"/>
      <c r="P411" s="272"/>
      <c r="Q411" s="272"/>
      <c r="R411" s="249"/>
      <c r="S411" s="250"/>
      <c r="T411" s="242"/>
      <c r="U411" s="270"/>
      <c r="V411" s="242"/>
      <c r="W411" s="242"/>
      <c r="X411" s="242"/>
    </row>
    <row r="412" spans="1:33" ht="33" customHeight="1" x14ac:dyDescent="0.2">
      <c r="A412" s="579"/>
      <c r="B412" s="564"/>
      <c r="C412" s="564"/>
      <c r="D412" s="564"/>
      <c r="E412" s="564"/>
      <c r="F412" s="564"/>
      <c r="G412" s="564"/>
      <c r="H412" s="564"/>
      <c r="I412" s="564"/>
      <c r="J412" s="564"/>
      <c r="K412" s="564"/>
      <c r="L412" s="565"/>
      <c r="M412" s="473"/>
      <c r="N412" s="473"/>
      <c r="O412" s="248"/>
      <c r="P412" s="272"/>
      <c r="Q412" s="272"/>
      <c r="R412" s="270"/>
      <c r="S412" s="250"/>
      <c r="T412" s="242"/>
      <c r="U412" s="270"/>
      <c r="V412" s="242"/>
      <c r="W412" s="242"/>
      <c r="X412" s="242"/>
    </row>
    <row r="413" spans="1:33" ht="16.5" customHeight="1" x14ac:dyDescent="0.2">
      <c r="A413" s="558" t="s">
        <v>82</v>
      </c>
      <c r="B413" s="526" t="s">
        <v>463</v>
      </c>
      <c r="C413" s="526"/>
      <c r="D413" s="526"/>
      <c r="E413" s="526"/>
      <c r="F413" s="526"/>
      <c r="G413" s="526"/>
      <c r="H413" s="526"/>
      <c r="I413" s="526"/>
      <c r="J413" s="526"/>
      <c r="K413" s="10"/>
      <c r="L413" s="11"/>
      <c r="M413" s="394"/>
      <c r="N413" s="394"/>
      <c r="O413" s="248"/>
      <c r="P413" s="240" t="s">
        <v>233</v>
      </c>
      <c r="Q413" s="240" t="s">
        <v>71</v>
      </c>
      <c r="R413" s="270" t="b">
        <v>0</v>
      </c>
      <c r="S413" s="220">
        <f>IF(AND(R413=TRUE,T413=FALSE,U413=FALSE),1,0)</f>
        <v>0</v>
      </c>
      <c r="T413" s="242"/>
      <c r="U413" s="270" t="b">
        <f>IF(X403=TRUE,TRUE)</f>
        <v>0</v>
      </c>
      <c r="V413" s="242"/>
      <c r="W413" s="242"/>
      <c r="Y413" s="245" t="str">
        <f>IF(AND(R413=TRUE,U413=TRUE),TRUE,"")</f>
        <v/>
      </c>
      <c r="Z413" s="243" t="str">
        <f>IF(OR(T413=TRUE,U413=TRUE),CONCATENATE(P413," "),"")</f>
        <v/>
      </c>
      <c r="AA413" s="243" t="str">
        <f>IF(OR(R413=TRUE,T413=TRUE,U413=TRUE),"",CONCATENATE(P413," "))</f>
        <v xml:space="preserve">5.1, </v>
      </c>
    </row>
    <row r="414" spans="1:33" ht="16.5" customHeight="1" x14ac:dyDescent="0.2">
      <c r="A414" s="559"/>
      <c r="B414" s="520"/>
      <c r="C414" s="520"/>
      <c r="D414" s="520"/>
      <c r="E414" s="520"/>
      <c r="F414" s="520"/>
      <c r="G414" s="520"/>
      <c r="H414" s="520"/>
      <c r="I414" s="520"/>
      <c r="J414" s="520"/>
      <c r="K414" s="82" t="str">
        <f>IF(Y413=TRUE,"Check selection!","")</f>
        <v/>
      </c>
      <c r="L414" s="13"/>
      <c r="M414" s="394"/>
      <c r="N414" s="394"/>
      <c r="O414" s="248"/>
      <c r="P414" s="240"/>
      <c r="Q414" s="240"/>
      <c r="R414" s="270"/>
      <c r="T414" s="242"/>
      <c r="U414" s="270"/>
      <c r="V414" s="242"/>
      <c r="W414" s="242"/>
      <c r="X414" s="242"/>
    </row>
    <row r="415" spans="1:33" ht="27" customHeight="1" x14ac:dyDescent="0.2">
      <c r="A415" s="559"/>
      <c r="B415" s="520"/>
      <c r="C415" s="520"/>
      <c r="D415" s="520"/>
      <c r="E415" s="520"/>
      <c r="F415" s="520"/>
      <c r="G415" s="520"/>
      <c r="H415" s="520"/>
      <c r="I415" s="520"/>
      <c r="J415" s="520"/>
      <c r="K415" s="12"/>
      <c r="L415" s="13"/>
      <c r="M415" s="394"/>
      <c r="N415" s="394"/>
      <c r="O415" s="248"/>
      <c r="P415" s="240"/>
      <c r="Q415" s="240"/>
      <c r="R415" s="270"/>
      <c r="S415" s="250"/>
      <c r="T415" s="242"/>
      <c r="U415" s="270"/>
      <c r="V415" s="242"/>
      <c r="W415" s="242"/>
      <c r="X415" s="242"/>
    </row>
    <row r="416" spans="1:33" ht="16.5" customHeight="1" x14ac:dyDescent="0.2">
      <c r="A416" s="558" t="s">
        <v>85</v>
      </c>
      <c r="B416" s="526" t="s">
        <v>464</v>
      </c>
      <c r="C416" s="526"/>
      <c r="D416" s="526"/>
      <c r="E416" s="526"/>
      <c r="F416" s="526"/>
      <c r="G416" s="526"/>
      <c r="H416" s="526"/>
      <c r="I416" s="526"/>
      <c r="J416" s="526"/>
      <c r="K416" s="10"/>
      <c r="L416" s="11"/>
      <c r="M416" s="394"/>
      <c r="N416" s="394"/>
      <c r="O416" s="248"/>
      <c r="P416" s="240" t="s">
        <v>234</v>
      </c>
      <c r="Q416" s="240" t="s">
        <v>73</v>
      </c>
      <c r="R416" s="270" t="b">
        <v>0</v>
      </c>
      <c r="S416" s="220">
        <f>IF(AND(R416=TRUE,T416=FALSE,U416=FALSE),1,0)</f>
        <v>0</v>
      </c>
      <c r="T416" s="242"/>
      <c r="U416" s="270" t="b">
        <f>IF(X403=TRUE,TRUE)</f>
        <v>0</v>
      </c>
      <c r="V416" s="242"/>
      <c r="W416" s="242"/>
      <c r="X416" s="242"/>
      <c r="Y416" s="245" t="str">
        <f>IF(AND(R416=TRUE,U416=TRUE),TRUE,"")</f>
        <v/>
      </c>
      <c r="Z416" s="243" t="str">
        <f>IF(OR(T416=TRUE,U416=TRUE),CONCATENATE(P416," "),"")</f>
        <v/>
      </c>
      <c r="AA416" s="243" t="str">
        <f>IF(OR(R416=TRUE,T416=TRUE,U416=TRUE),"",CONCATENATE(P416," "))</f>
        <v xml:space="preserve">5.2, </v>
      </c>
    </row>
    <row r="417" spans="1:33" ht="41.25" customHeight="1" x14ac:dyDescent="0.2">
      <c r="A417" s="559"/>
      <c r="B417" s="520"/>
      <c r="C417" s="520"/>
      <c r="D417" s="520"/>
      <c r="E417" s="520"/>
      <c r="F417" s="520"/>
      <c r="G417" s="520"/>
      <c r="H417" s="520"/>
      <c r="I417" s="520"/>
      <c r="J417" s="520"/>
      <c r="K417" s="82" t="str">
        <f>IF(Y416=TRUE,"Check selection!","")</f>
        <v/>
      </c>
      <c r="L417" s="13"/>
      <c r="M417" s="394"/>
      <c r="N417" s="394"/>
      <c r="O417" s="248"/>
      <c r="P417" s="240"/>
      <c r="Q417" s="240"/>
      <c r="R417" s="270"/>
      <c r="S417" s="250"/>
      <c r="T417" s="242"/>
      <c r="U417" s="270"/>
      <c r="V417" s="242"/>
      <c r="W417" s="242"/>
      <c r="X417" s="242"/>
    </row>
    <row r="418" spans="1:33" ht="16.5" customHeight="1" x14ac:dyDescent="0.2">
      <c r="A418" s="559"/>
      <c r="B418" s="520"/>
      <c r="C418" s="520"/>
      <c r="D418" s="520"/>
      <c r="E418" s="520"/>
      <c r="F418" s="520"/>
      <c r="G418" s="520"/>
      <c r="H418" s="520"/>
      <c r="I418" s="520"/>
      <c r="J418" s="520"/>
      <c r="K418" s="12"/>
      <c r="L418" s="13"/>
      <c r="M418" s="394"/>
      <c r="N418" s="394"/>
      <c r="O418" s="248"/>
      <c r="P418" s="240"/>
      <c r="Q418" s="240"/>
      <c r="R418" s="270"/>
      <c r="S418" s="250"/>
      <c r="T418" s="242"/>
      <c r="U418" s="270"/>
      <c r="V418" s="242"/>
      <c r="W418" s="242"/>
      <c r="X418" s="242"/>
    </row>
    <row r="419" spans="1:33" ht="7.5" customHeight="1" x14ac:dyDescent="0.2">
      <c r="A419" s="559"/>
      <c r="B419" s="520"/>
      <c r="C419" s="520"/>
      <c r="D419" s="520"/>
      <c r="E419" s="520"/>
      <c r="F419" s="520"/>
      <c r="G419" s="520"/>
      <c r="H419" s="520"/>
      <c r="I419" s="520"/>
      <c r="J419" s="520"/>
      <c r="K419" s="12"/>
      <c r="L419" s="13"/>
      <c r="M419" s="394"/>
      <c r="N419" s="394"/>
      <c r="O419" s="248"/>
      <c r="P419" s="240"/>
      <c r="Q419" s="240"/>
      <c r="R419" s="270"/>
      <c r="S419" s="250"/>
      <c r="T419" s="242"/>
      <c r="U419" s="270"/>
      <c r="V419" s="242"/>
      <c r="W419" s="242"/>
      <c r="X419" s="242"/>
    </row>
    <row r="420" spans="1:33" ht="8.25" customHeight="1" x14ac:dyDescent="0.2">
      <c r="A420" s="576"/>
      <c r="B420" s="528"/>
      <c r="C420" s="528"/>
      <c r="D420" s="528"/>
      <c r="E420" s="528"/>
      <c r="F420" s="528"/>
      <c r="G420" s="528"/>
      <c r="H420" s="528"/>
      <c r="I420" s="528"/>
      <c r="J420" s="528"/>
      <c r="K420" s="14"/>
      <c r="L420" s="15"/>
      <c r="M420" s="394"/>
      <c r="N420" s="394"/>
      <c r="O420" s="248"/>
      <c r="P420" s="240"/>
      <c r="Q420" s="240"/>
      <c r="R420" s="270"/>
      <c r="S420" s="250"/>
      <c r="T420" s="242"/>
      <c r="U420" s="270"/>
      <c r="V420" s="242"/>
      <c r="W420" s="242"/>
      <c r="X420" s="242"/>
    </row>
    <row r="421" spans="1:33" ht="16.5" customHeight="1" x14ac:dyDescent="0.2">
      <c r="A421" s="558" t="s">
        <v>235</v>
      </c>
      <c r="B421" s="526" t="s">
        <v>567</v>
      </c>
      <c r="C421" s="526"/>
      <c r="D421" s="526"/>
      <c r="E421" s="526"/>
      <c r="F421" s="526"/>
      <c r="G421" s="526"/>
      <c r="H421" s="526"/>
      <c r="I421" s="526"/>
      <c r="J421" s="526"/>
      <c r="K421" s="10"/>
      <c r="L421" s="11"/>
      <c r="M421" s="394"/>
      <c r="N421" s="463"/>
      <c r="O421" s="248"/>
      <c r="P421" s="240" t="s">
        <v>236</v>
      </c>
      <c r="Q421" s="240" t="s">
        <v>75</v>
      </c>
      <c r="R421" s="270" t="b">
        <v>0</v>
      </c>
      <c r="S421" s="220">
        <f>IF(AND(R421=TRUE,T421=FALSE,U421=FALSE),1,0)</f>
        <v>0</v>
      </c>
      <c r="T421" s="242"/>
      <c r="U421" s="270" t="b">
        <f>IF(X403=TRUE,TRUE)</f>
        <v>0</v>
      </c>
      <c r="V421" s="242"/>
      <c r="W421" s="242"/>
      <c r="X421" s="242"/>
      <c r="Y421" s="245" t="str">
        <f>IF(AND(R421=TRUE,U421=TRUE),TRUE,"")</f>
        <v/>
      </c>
      <c r="Z421" s="243" t="str">
        <f>IF(OR(T421=TRUE,U421=TRUE),CONCATENATE(P421," "),"")</f>
        <v/>
      </c>
      <c r="AA421" s="243" t="str">
        <f>IF(OR(R421=TRUE,T421=TRUE,U421=TRUE),"",CONCATENATE(P421," "))</f>
        <v xml:space="preserve">5.3, </v>
      </c>
      <c r="AG421" s="443"/>
    </row>
    <row r="422" spans="1:33" ht="16.5" customHeight="1" x14ac:dyDescent="0.2">
      <c r="A422" s="559"/>
      <c r="B422" s="520"/>
      <c r="C422" s="520"/>
      <c r="D422" s="520"/>
      <c r="E422" s="520"/>
      <c r="F422" s="520"/>
      <c r="G422" s="520"/>
      <c r="H422" s="520"/>
      <c r="I422" s="520"/>
      <c r="J422" s="520"/>
      <c r="K422" s="82" t="str">
        <f>IF(Y421=TRUE,"Check selection!","")</f>
        <v/>
      </c>
      <c r="L422" s="13"/>
      <c r="M422" s="394"/>
      <c r="N422" s="477"/>
      <c r="O422" s="248"/>
      <c r="P422" s="240"/>
      <c r="Q422" s="240"/>
      <c r="R422" s="270"/>
      <c r="S422" s="250"/>
      <c r="T422" s="242"/>
      <c r="U422" s="270"/>
      <c r="V422" s="242"/>
      <c r="W422" s="242"/>
      <c r="X422" s="242"/>
    </row>
    <row r="423" spans="1:33" ht="16.5" customHeight="1" x14ac:dyDescent="0.2">
      <c r="A423" s="559"/>
      <c r="B423" s="520"/>
      <c r="C423" s="520"/>
      <c r="D423" s="520"/>
      <c r="E423" s="520"/>
      <c r="F423" s="520"/>
      <c r="G423" s="520"/>
      <c r="H423" s="520"/>
      <c r="I423" s="520"/>
      <c r="J423" s="520"/>
      <c r="K423" s="12"/>
      <c r="L423" s="13"/>
      <c r="M423" s="394"/>
      <c r="N423" s="394"/>
      <c r="O423" s="248"/>
      <c r="P423" s="240"/>
      <c r="Q423" s="240"/>
      <c r="R423" s="270"/>
      <c r="S423" s="250"/>
      <c r="T423" s="242"/>
      <c r="U423" s="270"/>
      <c r="V423" s="242"/>
      <c r="W423" s="242"/>
      <c r="X423" s="242"/>
    </row>
    <row r="424" spans="1:33" ht="13.5" customHeight="1" x14ac:dyDescent="0.2">
      <c r="A424" s="576"/>
      <c r="B424" s="528"/>
      <c r="C424" s="528"/>
      <c r="D424" s="528"/>
      <c r="E424" s="528"/>
      <c r="F424" s="528"/>
      <c r="G424" s="528"/>
      <c r="H424" s="528"/>
      <c r="I424" s="528"/>
      <c r="J424" s="528"/>
      <c r="K424" s="14"/>
      <c r="L424" s="15"/>
      <c r="M424" s="394"/>
      <c r="N424" s="394"/>
      <c r="O424" s="248"/>
      <c r="P424" s="240"/>
      <c r="Q424" s="240"/>
      <c r="R424" s="270"/>
      <c r="S424" s="250"/>
      <c r="T424" s="242"/>
      <c r="U424" s="270"/>
      <c r="V424" s="242"/>
      <c r="W424" s="242"/>
      <c r="X424" s="242"/>
    </row>
    <row r="425" spans="1:33" ht="16.5" customHeight="1" x14ac:dyDescent="0.2">
      <c r="A425" s="559" t="s">
        <v>237</v>
      </c>
      <c r="B425" s="520" t="s">
        <v>465</v>
      </c>
      <c r="C425" s="520"/>
      <c r="D425" s="520"/>
      <c r="E425" s="520"/>
      <c r="F425" s="520"/>
      <c r="G425" s="520"/>
      <c r="H425" s="520"/>
      <c r="I425" s="520"/>
      <c r="J425" s="520"/>
      <c r="K425" s="12"/>
      <c r="L425" s="13"/>
      <c r="M425" s="394"/>
      <c r="N425" s="394"/>
      <c r="O425" s="248"/>
      <c r="P425" s="240" t="s">
        <v>238</v>
      </c>
      <c r="Q425" s="240" t="s">
        <v>77</v>
      </c>
      <c r="R425" s="270" t="b">
        <v>0</v>
      </c>
      <c r="S425" s="220">
        <f>IF(AND(R425=TRUE,T425=FALSE,U425=FALSE),1,0)</f>
        <v>0</v>
      </c>
      <c r="T425" s="242"/>
      <c r="U425" s="270" t="b">
        <f>IF(X403=TRUE,TRUE)</f>
        <v>0</v>
      </c>
      <c r="V425" s="242"/>
      <c r="W425" s="242"/>
      <c r="X425" s="242"/>
      <c r="Y425" s="245" t="str">
        <f>IF(AND(R425=TRUE,U425=TRUE),TRUE,"")</f>
        <v/>
      </c>
      <c r="Z425" s="243" t="str">
        <f>IF(OR(T425=TRUE,U425=TRUE),CONCATENATE(P425," "),"")</f>
        <v/>
      </c>
      <c r="AA425" s="243" t="str">
        <f>IF(OR(R425=TRUE,T425=TRUE,U425=TRUE),"",CONCATENATE(P425," "))</f>
        <v xml:space="preserve">5.4, </v>
      </c>
    </row>
    <row r="426" spans="1:33" ht="16.5" customHeight="1" x14ac:dyDescent="0.2">
      <c r="A426" s="559"/>
      <c r="B426" s="520"/>
      <c r="C426" s="520"/>
      <c r="D426" s="520"/>
      <c r="E426" s="520"/>
      <c r="F426" s="520"/>
      <c r="G426" s="520"/>
      <c r="H426" s="520"/>
      <c r="I426" s="520"/>
      <c r="J426" s="520"/>
      <c r="K426" s="82" t="str">
        <f>IF(Y425=TRUE,"Check selection!","")</f>
        <v/>
      </c>
      <c r="L426" s="13"/>
      <c r="M426" s="394"/>
      <c r="N426" s="394"/>
      <c r="O426" s="248"/>
      <c r="P426" s="240"/>
      <c r="Q426" s="240"/>
      <c r="R426" s="270"/>
      <c r="S426" s="250"/>
      <c r="T426" s="242"/>
      <c r="U426" s="270"/>
      <c r="V426" s="242"/>
      <c r="W426" s="242"/>
      <c r="X426" s="242"/>
    </row>
    <row r="427" spans="1:33" ht="16.5" customHeight="1" x14ac:dyDescent="0.2">
      <c r="A427" s="559"/>
      <c r="B427" s="520"/>
      <c r="C427" s="520"/>
      <c r="D427" s="520"/>
      <c r="E427" s="520"/>
      <c r="F427" s="520"/>
      <c r="G427" s="520"/>
      <c r="H427" s="520"/>
      <c r="I427" s="520"/>
      <c r="J427" s="520"/>
      <c r="K427" s="12"/>
      <c r="L427" s="13"/>
      <c r="M427" s="394"/>
      <c r="N427" s="394"/>
      <c r="O427" s="248"/>
      <c r="P427" s="240"/>
      <c r="Q427" s="240"/>
      <c r="R427" s="270"/>
      <c r="S427" s="250"/>
      <c r="T427" s="242"/>
      <c r="U427" s="270"/>
      <c r="V427" s="242"/>
      <c r="W427" s="242"/>
      <c r="X427" s="242"/>
    </row>
    <row r="428" spans="1:33" ht="27.75" customHeight="1" x14ac:dyDescent="0.2">
      <c r="A428" s="559"/>
      <c r="B428" s="520"/>
      <c r="C428" s="520"/>
      <c r="D428" s="520"/>
      <c r="E428" s="520"/>
      <c r="F428" s="520"/>
      <c r="G428" s="520"/>
      <c r="H428" s="520"/>
      <c r="I428" s="520"/>
      <c r="J428" s="520"/>
      <c r="K428" s="12"/>
      <c r="L428" s="13"/>
      <c r="M428" s="394"/>
      <c r="N428" s="394"/>
      <c r="O428" s="248"/>
      <c r="P428" s="240"/>
      <c r="Q428" s="240"/>
      <c r="R428" s="270"/>
      <c r="S428" s="250"/>
      <c r="T428" s="242"/>
      <c r="U428" s="270"/>
      <c r="V428" s="242"/>
      <c r="W428" s="242"/>
      <c r="X428" s="242"/>
    </row>
    <row r="429" spans="1:33" ht="16.5" customHeight="1" x14ac:dyDescent="0.2">
      <c r="A429" s="21"/>
      <c r="B429" s="9" t="s">
        <v>38</v>
      </c>
      <c r="C429" s="520" t="s">
        <v>466</v>
      </c>
      <c r="D429" s="520"/>
      <c r="E429" s="520"/>
      <c r="F429" s="520"/>
      <c r="G429" s="520"/>
      <c r="H429" s="520"/>
      <c r="I429" s="520"/>
      <c r="J429" s="519"/>
      <c r="K429" s="12"/>
      <c r="L429" s="13"/>
      <c r="M429" s="394"/>
      <c r="N429" s="394"/>
      <c r="O429" s="248"/>
      <c r="P429" s="240"/>
      <c r="Q429" s="240"/>
      <c r="R429" s="270"/>
      <c r="T429" s="242"/>
      <c r="U429" s="270"/>
      <c r="V429" s="242"/>
      <c r="W429" s="242"/>
      <c r="X429" s="242"/>
    </row>
    <row r="430" spans="1:33" ht="16.5" customHeight="1" x14ac:dyDescent="0.2">
      <c r="A430" s="21"/>
      <c r="B430" s="9"/>
      <c r="C430" s="520"/>
      <c r="D430" s="520"/>
      <c r="E430" s="520"/>
      <c r="F430" s="520"/>
      <c r="G430" s="520"/>
      <c r="H430" s="520"/>
      <c r="I430" s="520"/>
      <c r="J430" s="519"/>
      <c r="K430" s="12"/>
      <c r="L430" s="13"/>
      <c r="M430" s="394"/>
      <c r="N430" s="394"/>
      <c r="O430" s="248"/>
      <c r="P430" s="240"/>
      <c r="Q430" s="240"/>
      <c r="R430" s="270"/>
      <c r="T430" s="242"/>
      <c r="U430" s="270"/>
      <c r="V430" s="242"/>
      <c r="W430" s="242"/>
      <c r="X430" s="242"/>
    </row>
    <row r="431" spans="1:33" ht="30.75" customHeight="1" x14ac:dyDescent="0.2">
      <c r="A431" s="21"/>
      <c r="B431" s="9" t="s">
        <v>39</v>
      </c>
      <c r="C431" s="520" t="s">
        <v>467</v>
      </c>
      <c r="D431" s="520"/>
      <c r="E431" s="520"/>
      <c r="F431" s="520"/>
      <c r="G431" s="520"/>
      <c r="H431" s="520"/>
      <c r="I431" s="520"/>
      <c r="J431" s="519"/>
      <c r="K431" s="12"/>
      <c r="L431" s="13"/>
      <c r="M431" s="394"/>
      <c r="N431" s="394"/>
      <c r="O431" s="248"/>
      <c r="P431" s="240"/>
      <c r="Q431" s="240"/>
      <c r="R431" s="270"/>
      <c r="S431" s="250"/>
      <c r="T431" s="242"/>
      <c r="U431" s="270"/>
      <c r="V431" s="242"/>
      <c r="W431" s="242"/>
      <c r="X431" s="242"/>
    </row>
    <row r="432" spans="1:33" ht="3" customHeight="1" x14ac:dyDescent="0.2">
      <c r="A432" s="21"/>
      <c r="B432" s="9"/>
      <c r="C432" s="9"/>
      <c r="D432" s="9"/>
      <c r="E432" s="9"/>
      <c r="F432" s="9"/>
      <c r="G432" s="9"/>
      <c r="H432" s="9"/>
      <c r="I432" s="9"/>
      <c r="J432" s="43"/>
      <c r="K432" s="12"/>
      <c r="L432" s="13"/>
      <c r="M432" s="394"/>
      <c r="N432" s="394"/>
      <c r="O432" s="248"/>
      <c r="P432" s="240"/>
      <c r="Q432" s="240"/>
      <c r="R432" s="270"/>
      <c r="S432" s="250"/>
      <c r="T432" s="242"/>
      <c r="U432" s="270"/>
      <c r="V432" s="242"/>
      <c r="W432" s="242"/>
      <c r="X432" s="242"/>
    </row>
    <row r="433" spans="1:30" ht="65.25" customHeight="1" x14ac:dyDescent="0.2">
      <c r="A433" s="21"/>
      <c r="B433" s="9" t="s">
        <v>40</v>
      </c>
      <c r="C433" s="520" t="s">
        <v>468</v>
      </c>
      <c r="D433" s="520"/>
      <c r="E433" s="520"/>
      <c r="F433" s="520"/>
      <c r="G433" s="520"/>
      <c r="H433" s="520"/>
      <c r="I433" s="520"/>
      <c r="J433" s="519"/>
      <c r="K433" s="12"/>
      <c r="L433" s="13"/>
      <c r="M433" s="394"/>
      <c r="N433" s="394"/>
      <c r="O433" s="248"/>
      <c r="P433" s="240"/>
      <c r="Q433" s="240"/>
      <c r="R433" s="270"/>
      <c r="S433" s="250"/>
      <c r="T433" s="242"/>
      <c r="U433" s="270"/>
      <c r="V433" s="242"/>
      <c r="W433" s="242"/>
      <c r="X433" s="242"/>
    </row>
    <row r="434" spans="1:30" ht="16.5" hidden="1" customHeight="1" x14ac:dyDescent="0.2">
      <c r="A434" s="21"/>
      <c r="B434" s="9"/>
      <c r="C434" s="9"/>
      <c r="D434" s="9"/>
      <c r="E434" s="9"/>
      <c r="F434" s="9"/>
      <c r="G434" s="9"/>
      <c r="H434" s="9"/>
      <c r="I434" s="9"/>
      <c r="J434" s="43"/>
      <c r="K434" s="12"/>
      <c r="L434" s="13"/>
      <c r="M434" s="394"/>
      <c r="N434" s="394"/>
      <c r="O434" s="248"/>
      <c r="P434" s="240"/>
      <c r="Q434" s="240"/>
      <c r="R434" s="270"/>
      <c r="S434" s="250"/>
      <c r="T434" s="242"/>
      <c r="U434" s="270"/>
      <c r="V434" s="242"/>
      <c r="W434" s="242"/>
      <c r="X434" s="242"/>
    </row>
    <row r="435" spans="1:30" ht="16.5" hidden="1" customHeight="1" x14ac:dyDescent="0.2">
      <c r="A435" s="21"/>
      <c r="B435" s="9"/>
      <c r="C435" s="9"/>
      <c r="D435" s="9"/>
      <c r="E435" s="9"/>
      <c r="F435" s="9"/>
      <c r="G435" s="9"/>
      <c r="H435" s="9"/>
      <c r="I435" s="9"/>
      <c r="J435" s="43"/>
      <c r="K435" s="12"/>
      <c r="L435" s="13"/>
      <c r="M435" s="394"/>
      <c r="N435" s="394"/>
      <c r="O435" s="248"/>
      <c r="P435" s="240"/>
      <c r="Q435" s="240"/>
      <c r="R435" s="270"/>
      <c r="S435" s="250"/>
      <c r="T435" s="242"/>
      <c r="U435" s="270"/>
      <c r="V435" s="242"/>
      <c r="W435" s="242"/>
      <c r="X435" s="242"/>
    </row>
    <row r="436" spans="1:30" ht="9.75" hidden="1" customHeight="1" x14ac:dyDescent="0.2">
      <c r="A436" s="21"/>
      <c r="B436" s="9"/>
      <c r="C436" s="9"/>
      <c r="D436" s="9"/>
      <c r="E436" s="9"/>
      <c r="F436" s="9"/>
      <c r="G436" s="9"/>
      <c r="H436" s="9"/>
      <c r="I436" s="9"/>
      <c r="J436" s="43"/>
      <c r="K436" s="12"/>
      <c r="L436" s="13"/>
      <c r="M436" s="394"/>
      <c r="N436" s="394"/>
      <c r="O436" s="248"/>
      <c r="P436" s="240"/>
      <c r="Q436" s="240"/>
      <c r="R436" s="270"/>
      <c r="S436" s="250"/>
      <c r="T436" s="242"/>
      <c r="U436" s="270"/>
      <c r="V436" s="242"/>
      <c r="W436" s="242"/>
      <c r="X436" s="242"/>
    </row>
    <row r="437" spans="1:30" ht="16.5" customHeight="1" x14ac:dyDescent="0.2">
      <c r="A437" s="21"/>
      <c r="B437" s="9" t="s">
        <v>380</v>
      </c>
      <c r="C437" s="520" t="s">
        <v>382</v>
      </c>
      <c r="D437" s="520"/>
      <c r="E437" s="520"/>
      <c r="F437" s="520"/>
      <c r="G437" s="520"/>
      <c r="H437" s="520"/>
      <c r="I437" s="520"/>
      <c r="J437" s="519"/>
      <c r="K437" s="12"/>
      <c r="L437" s="13"/>
      <c r="M437" s="394"/>
      <c r="N437" s="394"/>
      <c r="O437" s="248"/>
      <c r="P437" s="240"/>
      <c r="Q437" s="240"/>
      <c r="R437" s="270"/>
      <c r="S437" s="250"/>
      <c r="T437" s="242"/>
      <c r="U437" s="270"/>
      <c r="V437" s="242"/>
      <c r="W437" s="242"/>
      <c r="X437" s="242"/>
    </row>
    <row r="438" spans="1:30" ht="8.25" customHeight="1" x14ac:dyDescent="0.2">
      <c r="A438" s="21"/>
      <c r="B438" s="9"/>
      <c r="C438" s="520"/>
      <c r="D438" s="520"/>
      <c r="E438" s="520"/>
      <c r="F438" s="520"/>
      <c r="G438" s="520"/>
      <c r="H438" s="520"/>
      <c r="I438" s="520"/>
      <c r="J438" s="519"/>
      <c r="K438" s="12"/>
      <c r="L438" s="13"/>
      <c r="M438" s="394"/>
      <c r="N438" s="394"/>
      <c r="O438" s="248"/>
      <c r="P438" s="240"/>
      <c r="Q438" s="240"/>
      <c r="R438" s="270"/>
      <c r="S438" s="250"/>
      <c r="T438" s="242"/>
      <c r="U438" s="270"/>
      <c r="V438" s="242"/>
      <c r="W438" s="242"/>
      <c r="X438" s="242"/>
    </row>
    <row r="439" spans="1:30" ht="16.5" customHeight="1" x14ac:dyDescent="0.2">
      <c r="A439" s="21"/>
      <c r="B439" s="9"/>
      <c r="C439" s="520"/>
      <c r="D439" s="520"/>
      <c r="E439" s="520"/>
      <c r="F439" s="520"/>
      <c r="G439" s="520"/>
      <c r="H439" s="520"/>
      <c r="I439" s="520"/>
      <c r="J439" s="519"/>
      <c r="K439" s="12"/>
      <c r="L439" s="13"/>
      <c r="M439" s="394"/>
      <c r="N439" s="394"/>
      <c r="O439" s="248"/>
      <c r="P439" s="240"/>
      <c r="Q439" s="240"/>
      <c r="R439" s="270"/>
      <c r="S439" s="250"/>
      <c r="T439" s="242"/>
      <c r="U439" s="270"/>
      <c r="V439" s="242"/>
      <c r="W439" s="242"/>
      <c r="X439" s="242"/>
    </row>
    <row r="440" spans="1:30" ht="16.5" customHeight="1" x14ac:dyDescent="0.2">
      <c r="A440" s="21"/>
      <c r="B440" s="9" t="s">
        <v>274</v>
      </c>
      <c r="C440" s="520" t="s">
        <v>469</v>
      </c>
      <c r="D440" s="520"/>
      <c r="E440" s="520"/>
      <c r="F440" s="520"/>
      <c r="G440" s="520"/>
      <c r="H440" s="520"/>
      <c r="I440" s="520"/>
      <c r="J440" s="519"/>
      <c r="K440" s="12"/>
      <c r="L440" s="13"/>
      <c r="M440" s="394"/>
      <c r="N440" s="394"/>
      <c r="O440" s="248"/>
      <c r="P440" s="240"/>
      <c r="Q440" s="240"/>
      <c r="R440" s="270"/>
      <c r="S440" s="250"/>
      <c r="T440" s="242"/>
      <c r="U440" s="270"/>
      <c r="V440" s="242"/>
      <c r="W440" s="242"/>
      <c r="X440" s="242"/>
    </row>
    <row r="441" spans="1:30" ht="16.5" customHeight="1" x14ac:dyDescent="0.2">
      <c r="A441" s="104"/>
      <c r="B441" s="9"/>
      <c r="C441" s="520"/>
      <c r="D441" s="520"/>
      <c r="E441" s="520"/>
      <c r="F441" s="520"/>
      <c r="G441" s="520"/>
      <c r="H441" s="520"/>
      <c r="I441" s="520"/>
      <c r="J441" s="519"/>
      <c r="K441" s="12"/>
      <c r="L441" s="13"/>
      <c r="M441" s="394"/>
      <c r="N441" s="394"/>
      <c r="O441" s="248"/>
      <c r="P441" s="240"/>
      <c r="Q441" s="240"/>
      <c r="R441" s="270"/>
      <c r="S441" s="250"/>
      <c r="T441" s="242"/>
      <c r="U441" s="270"/>
      <c r="V441" s="242"/>
      <c r="W441" s="242"/>
      <c r="X441" s="242"/>
    </row>
    <row r="442" spans="1:30" ht="50.25" customHeight="1" x14ac:dyDescent="0.2">
      <c r="A442" s="354"/>
      <c r="B442" s="9" t="s">
        <v>50</v>
      </c>
      <c r="C442" s="520" t="s">
        <v>381</v>
      </c>
      <c r="D442" s="520"/>
      <c r="E442" s="520"/>
      <c r="F442" s="520"/>
      <c r="G442" s="520"/>
      <c r="H442" s="520"/>
      <c r="I442" s="520"/>
      <c r="J442" s="519"/>
      <c r="K442" s="12"/>
      <c r="L442" s="13"/>
      <c r="M442" s="394"/>
      <c r="N442" s="394"/>
      <c r="O442" s="248"/>
      <c r="P442" s="240"/>
      <c r="Q442" s="240"/>
      <c r="R442" s="270"/>
      <c r="S442" s="250"/>
      <c r="T442" s="242"/>
      <c r="U442" s="270"/>
      <c r="V442" s="242"/>
      <c r="W442" s="242"/>
      <c r="X442" s="242"/>
    </row>
    <row r="443" spans="1:30" ht="16.5" customHeight="1" x14ac:dyDescent="0.2">
      <c r="A443" s="558" t="s">
        <v>239</v>
      </c>
      <c r="B443" s="526" t="s">
        <v>79</v>
      </c>
      <c r="C443" s="526"/>
      <c r="D443" s="526"/>
      <c r="E443" s="526"/>
      <c r="F443" s="526"/>
      <c r="G443" s="526"/>
      <c r="H443" s="526"/>
      <c r="I443" s="526"/>
      <c r="J443" s="526"/>
      <c r="K443" s="10"/>
      <c r="L443" s="11"/>
      <c r="M443" s="394"/>
      <c r="N443" s="394"/>
      <c r="O443" s="248"/>
      <c r="P443" s="240" t="s">
        <v>240</v>
      </c>
      <c r="Q443" s="240" t="s">
        <v>80</v>
      </c>
      <c r="R443" s="270" t="b">
        <v>0</v>
      </c>
      <c r="S443" s="220">
        <f>IF(AND(R443=TRUE,T443=FALSE,U443=FALSE),1,0)</f>
        <v>0</v>
      </c>
      <c r="T443" s="242"/>
      <c r="U443" s="270" t="b">
        <f>IF(X403=TRUE,TRUE)</f>
        <v>0</v>
      </c>
      <c r="V443" s="242"/>
      <c r="W443" s="242"/>
      <c r="X443" s="242"/>
      <c r="Y443" s="245" t="str">
        <f>IF(AND(R443=TRUE,U443=TRUE),TRUE,"")</f>
        <v/>
      </c>
      <c r="Z443" s="243" t="str">
        <f>IF(OR(T443=TRUE,U443=TRUE),CONCATENATE(P443," "),"")</f>
        <v/>
      </c>
      <c r="AA443" s="243" t="str">
        <f>IF(OR(R443=TRUE,T443=TRUE,U443=TRUE),"",CONCATENATE(P443," "))</f>
        <v xml:space="preserve">5.5, </v>
      </c>
    </row>
    <row r="444" spans="1:30" ht="16.5" customHeight="1" x14ac:dyDescent="0.2">
      <c r="A444" s="559"/>
      <c r="B444" s="520"/>
      <c r="C444" s="520"/>
      <c r="D444" s="520"/>
      <c r="E444" s="520"/>
      <c r="F444" s="520"/>
      <c r="G444" s="520"/>
      <c r="H444" s="520"/>
      <c r="I444" s="520"/>
      <c r="J444" s="520"/>
      <c r="K444" s="82" t="str">
        <f>IF(Y443=TRUE,"Check selection!","")</f>
        <v/>
      </c>
      <c r="L444" s="13"/>
      <c r="M444" s="394"/>
      <c r="N444" s="394"/>
      <c r="O444" s="248"/>
      <c r="P444" s="240"/>
      <c r="Q444" s="240"/>
      <c r="R444" s="270"/>
      <c r="S444" s="250"/>
      <c r="T444" s="242"/>
      <c r="U444" s="270"/>
      <c r="V444" s="242"/>
      <c r="W444" s="242"/>
      <c r="X444" s="242"/>
    </row>
    <row r="445" spans="1:30" ht="16.5" customHeight="1" x14ac:dyDescent="0.2">
      <c r="A445" s="576"/>
      <c r="B445" s="528"/>
      <c r="C445" s="528"/>
      <c r="D445" s="528"/>
      <c r="E445" s="528"/>
      <c r="F445" s="528"/>
      <c r="G445" s="528"/>
      <c r="H445" s="528"/>
      <c r="I445" s="528"/>
      <c r="J445" s="528"/>
      <c r="K445" s="14"/>
      <c r="L445" s="15"/>
      <c r="M445" s="394"/>
      <c r="N445" s="394"/>
      <c r="O445" s="248"/>
      <c r="P445" s="240"/>
      <c r="Q445" s="240"/>
      <c r="R445" s="270"/>
      <c r="S445" s="250"/>
      <c r="T445" s="242"/>
      <c r="U445" s="270"/>
      <c r="V445" s="242"/>
      <c r="W445" s="242"/>
      <c r="X445" s="242"/>
    </row>
    <row r="446" spans="1:30" ht="16.5" customHeight="1" x14ac:dyDescent="0.2">
      <c r="A446" s="597" t="s">
        <v>241</v>
      </c>
      <c r="B446" s="526" t="s">
        <v>69</v>
      </c>
      <c r="C446" s="526"/>
      <c r="D446" s="526"/>
      <c r="E446" s="526"/>
      <c r="F446" s="526"/>
      <c r="G446" s="526"/>
      <c r="H446" s="526"/>
      <c r="I446" s="526"/>
      <c r="J446" s="526"/>
      <c r="K446" s="696"/>
      <c r="L446" s="697"/>
      <c r="M446" s="460"/>
      <c r="N446" s="460"/>
      <c r="O446" s="248"/>
      <c r="P446" s="240"/>
      <c r="Q446" s="240"/>
      <c r="R446" s="270"/>
      <c r="S446" s="250"/>
      <c r="T446" s="242"/>
      <c r="U446" s="270"/>
      <c r="V446" s="242"/>
      <c r="W446" s="242"/>
      <c r="X446" s="242"/>
    </row>
    <row r="447" spans="1:30" ht="16.5" customHeight="1" thickBot="1" x14ac:dyDescent="0.25">
      <c r="A447" s="598"/>
      <c r="B447" s="528"/>
      <c r="C447" s="528"/>
      <c r="D447" s="528"/>
      <c r="E447" s="528"/>
      <c r="F447" s="528"/>
      <c r="G447" s="528"/>
      <c r="H447" s="528"/>
      <c r="I447" s="528"/>
      <c r="J447" s="528"/>
      <c r="K447" s="553"/>
      <c r="L447" s="554"/>
      <c r="M447" s="460"/>
      <c r="N447" s="460"/>
      <c r="O447" s="248"/>
      <c r="P447" s="240"/>
      <c r="Q447" s="240"/>
      <c r="R447" s="270"/>
      <c r="S447" s="250"/>
      <c r="T447" s="242"/>
      <c r="U447" s="270"/>
      <c r="V447" s="242"/>
      <c r="W447" s="242"/>
      <c r="X447" s="242"/>
    </row>
    <row r="448" spans="1:30" ht="20.25" customHeight="1" thickBot="1" x14ac:dyDescent="0.25">
      <c r="A448" s="530" t="s">
        <v>573</v>
      </c>
      <c r="B448" s="531"/>
      <c r="C448" s="531"/>
      <c r="D448" s="531"/>
      <c r="E448" s="531"/>
      <c r="F448" s="531"/>
      <c r="G448" s="531"/>
      <c r="H448" s="531"/>
      <c r="I448" s="531"/>
      <c r="J448" s="531"/>
      <c r="K448" s="487" t="str">
        <f>IF(Y448&gt;0,"Check selection!","")</f>
        <v/>
      </c>
      <c r="L448" s="405"/>
      <c r="M448" s="457"/>
      <c r="N448" s="457"/>
      <c r="O448" s="248"/>
      <c r="P448" s="240"/>
      <c r="Q448" s="240"/>
      <c r="R448" s="270"/>
      <c r="S448" s="250"/>
      <c r="T448" s="242"/>
      <c r="U448" s="270"/>
      <c r="V448" s="242"/>
      <c r="W448" s="242"/>
      <c r="X448" s="306" t="b">
        <v>0</v>
      </c>
      <c r="Y448" s="306">
        <f>COUNTIF(Y455:Y478, TRUE)</f>
        <v>0</v>
      </c>
      <c r="AD448" s="309">
        <f>SUM(S455:S478)</f>
        <v>0</v>
      </c>
    </row>
    <row r="449" spans="1:27" ht="12.75" customHeight="1" x14ac:dyDescent="0.2">
      <c r="A449" s="532"/>
      <c r="B449" s="533"/>
      <c r="C449" s="533"/>
      <c r="D449" s="533"/>
      <c r="E449" s="533"/>
      <c r="F449" s="533"/>
      <c r="G449" s="533"/>
      <c r="H449" s="533"/>
      <c r="I449" s="533"/>
      <c r="J449" s="533"/>
      <c r="K449" s="496" t="s">
        <v>401</v>
      </c>
      <c r="L449" s="406"/>
      <c r="M449" s="457"/>
      <c r="N449" s="457"/>
      <c r="O449" s="248"/>
      <c r="P449" s="240"/>
      <c r="Q449" s="240"/>
      <c r="R449" s="270"/>
      <c r="S449" s="250"/>
      <c r="T449" s="242"/>
      <c r="U449" s="270"/>
      <c r="V449" s="242"/>
      <c r="W449" s="242"/>
      <c r="X449" s="369"/>
      <c r="Y449" s="369"/>
    </row>
    <row r="450" spans="1:27" ht="163.5" customHeight="1" x14ac:dyDescent="0.2">
      <c r="A450" s="534"/>
      <c r="B450" s="535"/>
      <c r="C450" s="535"/>
      <c r="D450" s="535"/>
      <c r="E450" s="535"/>
      <c r="F450" s="535"/>
      <c r="G450" s="535"/>
      <c r="H450" s="535"/>
      <c r="I450" s="535"/>
      <c r="J450" s="535"/>
      <c r="K450" s="497"/>
      <c r="L450" s="407"/>
      <c r="M450" s="474"/>
      <c r="N450" s="480"/>
      <c r="O450" s="248"/>
      <c r="P450" s="240"/>
      <c r="Q450" s="240"/>
      <c r="R450" s="270"/>
      <c r="S450" s="250"/>
      <c r="T450" s="242"/>
      <c r="U450" s="270"/>
      <c r="V450" s="242"/>
      <c r="W450" s="242"/>
      <c r="X450" s="369"/>
      <c r="Y450" s="369"/>
    </row>
    <row r="451" spans="1:27" ht="16.5" customHeight="1" x14ac:dyDescent="0.2">
      <c r="A451" s="566">
        <v>6</v>
      </c>
      <c r="B451" s="603" t="s">
        <v>383</v>
      </c>
      <c r="C451" s="603"/>
      <c r="D451" s="603"/>
      <c r="E451" s="603"/>
      <c r="F451" s="603"/>
      <c r="G451" s="603"/>
      <c r="H451" s="603"/>
      <c r="I451" s="603"/>
      <c r="J451" s="603"/>
      <c r="K451" s="603"/>
      <c r="L451" s="604"/>
      <c r="M451" s="472"/>
      <c r="N451" s="472"/>
      <c r="O451" s="248"/>
      <c r="P451" s="240"/>
      <c r="Q451" s="240"/>
      <c r="R451" s="270"/>
      <c r="S451" s="250"/>
      <c r="T451" s="242"/>
      <c r="U451" s="270"/>
      <c r="V451" s="242"/>
      <c r="W451" s="242"/>
      <c r="X451" s="242"/>
    </row>
    <row r="452" spans="1:27" ht="16.5" customHeight="1" x14ac:dyDescent="0.2">
      <c r="A452" s="567"/>
      <c r="B452" s="706"/>
      <c r="C452" s="706"/>
      <c r="D452" s="706"/>
      <c r="E452" s="706"/>
      <c r="F452" s="706"/>
      <c r="G452" s="706"/>
      <c r="H452" s="706"/>
      <c r="I452" s="706"/>
      <c r="J452" s="706"/>
      <c r="K452" s="706"/>
      <c r="L452" s="707"/>
      <c r="M452" s="472"/>
      <c r="N452" s="472"/>
      <c r="O452" s="248"/>
      <c r="P452" s="240"/>
      <c r="Q452" s="240"/>
      <c r="R452" s="270"/>
      <c r="S452" s="250"/>
      <c r="T452" s="242"/>
      <c r="U452" s="270"/>
      <c r="V452" s="242"/>
      <c r="W452" s="242"/>
      <c r="X452" s="242"/>
    </row>
    <row r="453" spans="1:27" ht="11.25" customHeight="1" x14ac:dyDescent="0.2">
      <c r="A453" s="567"/>
      <c r="B453" s="706"/>
      <c r="C453" s="706"/>
      <c r="D453" s="706"/>
      <c r="E453" s="706"/>
      <c r="F453" s="706"/>
      <c r="G453" s="706"/>
      <c r="H453" s="706"/>
      <c r="I453" s="706"/>
      <c r="J453" s="706"/>
      <c r="K453" s="706"/>
      <c r="L453" s="707"/>
      <c r="M453" s="472"/>
      <c r="N453" s="472"/>
      <c r="O453" s="248"/>
      <c r="P453" s="240"/>
      <c r="Q453" s="240"/>
      <c r="R453" s="270"/>
      <c r="S453" s="250"/>
      <c r="T453" s="242"/>
      <c r="U453" s="270"/>
      <c r="V453" s="242"/>
      <c r="W453" s="242"/>
      <c r="X453" s="242"/>
    </row>
    <row r="454" spans="1:27" ht="4.5" customHeight="1" x14ac:dyDescent="0.2">
      <c r="A454" s="568"/>
      <c r="B454" s="605"/>
      <c r="C454" s="605"/>
      <c r="D454" s="605"/>
      <c r="E454" s="605"/>
      <c r="F454" s="605"/>
      <c r="G454" s="605"/>
      <c r="H454" s="605"/>
      <c r="I454" s="605"/>
      <c r="J454" s="605"/>
      <c r="K454" s="605"/>
      <c r="L454" s="606"/>
      <c r="M454" s="472"/>
      <c r="N454" s="472"/>
      <c r="O454" s="248"/>
      <c r="P454" s="240"/>
      <c r="Q454" s="240"/>
      <c r="R454" s="270"/>
      <c r="S454" s="250"/>
      <c r="T454" s="242"/>
      <c r="U454" s="270"/>
      <c r="V454" s="242"/>
      <c r="W454" s="242"/>
      <c r="X454" s="242"/>
    </row>
    <row r="455" spans="1:27" ht="16.5" customHeight="1" x14ac:dyDescent="0.2">
      <c r="A455" s="558" t="s">
        <v>87</v>
      </c>
      <c r="B455" s="526" t="s">
        <v>384</v>
      </c>
      <c r="C455" s="526"/>
      <c r="D455" s="526"/>
      <c r="E455" s="526"/>
      <c r="F455" s="526"/>
      <c r="G455" s="526"/>
      <c r="H455" s="526"/>
      <c r="I455" s="526"/>
      <c r="J455" s="526"/>
      <c r="K455" s="379"/>
      <c r="L455" s="380"/>
      <c r="M455" s="461"/>
      <c r="N455" s="461"/>
      <c r="O455" s="248"/>
      <c r="P455" s="240" t="s">
        <v>386</v>
      </c>
      <c r="Q455" s="240" t="s">
        <v>387</v>
      </c>
      <c r="R455" s="270" t="b">
        <v>0</v>
      </c>
      <c r="S455" s="220">
        <f>IF(AND(R455=TRUE,T455=FALSE,U455=FALSE),1,0)</f>
        <v>0</v>
      </c>
      <c r="T455" s="242"/>
      <c r="U455" s="270" t="b">
        <f>IF(X448=TRUE,TRUE)</f>
        <v>0</v>
      </c>
      <c r="V455" s="242"/>
      <c r="W455" s="242"/>
      <c r="X455" s="242"/>
      <c r="Y455" s="245" t="str">
        <f>IF(AND(R455=TRUE,U455=TRUE),TRUE,"")</f>
        <v/>
      </c>
      <c r="Z455" s="243" t="str">
        <f>IF(OR(T455=TRUE,U455=TRUE),CONCATENATE(P455," "),"")</f>
        <v/>
      </c>
      <c r="AA455" s="243" t="str">
        <f>IF(OR(R455=TRUE,T455=TRUE,U455=TRUE),"",CONCATENATE(P455," "))</f>
        <v xml:space="preserve">6.1, </v>
      </c>
    </row>
    <row r="456" spans="1:27" ht="35.25" customHeight="1" x14ac:dyDescent="0.2">
      <c r="A456" s="559"/>
      <c r="B456" s="518"/>
      <c r="C456" s="518"/>
      <c r="D456" s="518"/>
      <c r="E456" s="518"/>
      <c r="F456" s="518"/>
      <c r="G456" s="518"/>
      <c r="H456" s="518"/>
      <c r="I456" s="518"/>
      <c r="J456" s="518"/>
      <c r="K456" s="64" t="str">
        <f>IF(Y455=TRUE,"Check selection!","")</f>
        <v/>
      </c>
      <c r="L456" s="382"/>
      <c r="M456" s="461"/>
      <c r="N456" s="461"/>
      <c r="O456" s="248"/>
      <c r="P456" s="240"/>
      <c r="Q456" s="240"/>
      <c r="R456" s="270"/>
      <c r="S456" s="250"/>
      <c r="T456" s="242"/>
      <c r="U456" s="270"/>
      <c r="V456" s="242"/>
      <c r="W456" s="242"/>
      <c r="X456" s="242"/>
    </row>
    <row r="457" spans="1:27" ht="16.5" customHeight="1" x14ac:dyDescent="0.2">
      <c r="A457" s="576"/>
      <c r="B457" s="528"/>
      <c r="C457" s="528"/>
      <c r="D457" s="528"/>
      <c r="E457" s="528"/>
      <c r="F457" s="528"/>
      <c r="G457" s="528"/>
      <c r="H457" s="528"/>
      <c r="I457" s="528"/>
      <c r="J457" s="528"/>
      <c r="K457" s="383"/>
      <c r="L457" s="384"/>
      <c r="M457" s="461"/>
      <c r="N457" s="461"/>
      <c r="O457" s="248"/>
      <c r="P457" s="240"/>
      <c r="Q457" s="240"/>
      <c r="R457" s="270"/>
      <c r="S457" s="250"/>
      <c r="T457" s="242"/>
      <c r="U457" s="270"/>
      <c r="V457" s="242"/>
      <c r="W457" s="242"/>
      <c r="X457" s="242"/>
    </row>
    <row r="458" spans="1:27" ht="15.75" customHeight="1" x14ac:dyDescent="0.2">
      <c r="A458" s="558" t="s">
        <v>93</v>
      </c>
      <c r="B458" s="704" t="s">
        <v>470</v>
      </c>
      <c r="C458" s="704"/>
      <c r="D458" s="704"/>
      <c r="E458" s="704"/>
      <c r="F458" s="704"/>
      <c r="G458" s="704"/>
      <c r="H458" s="704"/>
      <c r="I458" s="704"/>
      <c r="J458" s="705"/>
      <c r="K458" s="381"/>
      <c r="L458" s="382"/>
      <c r="M458" s="461"/>
      <c r="N458" s="461"/>
      <c r="O458" s="248"/>
      <c r="P458" s="240" t="s">
        <v>254</v>
      </c>
      <c r="Q458" s="240" t="s">
        <v>388</v>
      </c>
      <c r="R458" s="270" t="b">
        <v>0</v>
      </c>
      <c r="S458" s="220">
        <f>IF(AND(R458=TRUE,T458=FALSE,U458=FALSE),1,0)</f>
        <v>0</v>
      </c>
      <c r="T458" s="242"/>
      <c r="U458" s="270" t="b">
        <f>IF(X448=TRUE,TRUE)</f>
        <v>0</v>
      </c>
      <c r="V458" s="242"/>
      <c r="W458" s="242"/>
      <c r="X458" s="242"/>
      <c r="Y458" s="245" t="str">
        <f>IF(AND(R458=TRUE,U458=TRUE),TRUE,"")</f>
        <v/>
      </c>
      <c r="Z458" s="243" t="str">
        <f>IF(OR(T458=TRUE,U458=TRUE),CONCATENATE(P458," "),"")</f>
        <v/>
      </c>
      <c r="AA458" s="243" t="str">
        <f>IF(OR(R458=TRUE,T458=TRUE,U458=TRUE),"",CONCATENATE(P458," "))</f>
        <v xml:space="preserve">6.2, </v>
      </c>
    </row>
    <row r="459" spans="1:27" ht="49.5" customHeight="1" x14ac:dyDescent="0.2">
      <c r="A459" s="559"/>
      <c r="B459" s="416" t="s">
        <v>48</v>
      </c>
      <c r="C459" s="518" t="s">
        <v>471</v>
      </c>
      <c r="D459" s="518"/>
      <c r="E459" s="518"/>
      <c r="F459" s="518"/>
      <c r="G459" s="518"/>
      <c r="H459" s="518"/>
      <c r="I459" s="518"/>
      <c r="J459" s="519"/>
      <c r="K459" s="64" t="str">
        <f>IF(Y458=TRUE,"Check selection!","")</f>
        <v/>
      </c>
      <c r="L459" s="382"/>
      <c r="M459" s="461"/>
      <c r="N459" s="461"/>
      <c r="O459" s="248"/>
      <c r="P459" s="240"/>
      <c r="Q459" s="240"/>
      <c r="R459" s="270"/>
      <c r="S459" s="250"/>
      <c r="T459" s="242"/>
      <c r="U459" s="270"/>
      <c r="V459" s="242"/>
      <c r="W459" s="242"/>
      <c r="X459" s="242"/>
    </row>
    <row r="460" spans="1:27" ht="35.25" customHeight="1" x14ac:dyDescent="0.2">
      <c r="A460" s="576"/>
      <c r="B460" s="495" t="s">
        <v>28</v>
      </c>
      <c r="C460" s="528" t="s">
        <v>523</v>
      </c>
      <c r="D460" s="528"/>
      <c r="E460" s="528"/>
      <c r="F460" s="528"/>
      <c r="G460" s="528"/>
      <c r="H460" s="528"/>
      <c r="I460" s="528"/>
      <c r="J460" s="676"/>
      <c r="K460" s="386"/>
      <c r="L460" s="382"/>
      <c r="M460" s="461"/>
      <c r="N460" s="461"/>
      <c r="O460" s="248"/>
      <c r="P460" s="240"/>
      <c r="Q460" s="240"/>
      <c r="R460" s="270"/>
      <c r="S460" s="250"/>
      <c r="T460" s="242"/>
      <c r="U460" s="270"/>
      <c r="V460" s="242"/>
      <c r="W460" s="242"/>
      <c r="X460" s="242"/>
    </row>
    <row r="461" spans="1:27" ht="16.5" customHeight="1" x14ac:dyDescent="0.2">
      <c r="A461" s="47" t="s">
        <v>100</v>
      </c>
      <c r="B461" s="526" t="s">
        <v>513</v>
      </c>
      <c r="C461" s="526"/>
      <c r="D461" s="526"/>
      <c r="E461" s="526"/>
      <c r="F461" s="526"/>
      <c r="G461" s="526"/>
      <c r="H461" s="526"/>
      <c r="I461" s="526"/>
      <c r="J461" s="527"/>
      <c r="K461" s="379"/>
      <c r="L461" s="380"/>
      <c r="M461" s="461"/>
      <c r="N461" s="461"/>
      <c r="O461" s="248"/>
      <c r="P461" s="240" t="s">
        <v>256</v>
      </c>
      <c r="Q461" s="240" t="s">
        <v>389</v>
      </c>
      <c r="R461" s="270" t="b">
        <v>0</v>
      </c>
      <c r="S461" s="220">
        <f>IF(AND(R461=TRUE,T461=FALSE,U461=FALSE),1,0)</f>
        <v>0</v>
      </c>
      <c r="T461" s="242"/>
      <c r="U461" s="270" t="b">
        <f>IF(X448=TRUE,TRUE)</f>
        <v>0</v>
      </c>
      <c r="V461" s="242"/>
      <c r="W461" s="242"/>
      <c r="X461" s="242"/>
      <c r="Y461" s="245" t="str">
        <f>IF(AND(R461=TRUE,U461=TRUE),TRUE,"")</f>
        <v/>
      </c>
      <c r="Z461" s="243" t="str">
        <f>IF(OR(T461=TRUE,U461=TRUE),CONCATENATE(P461," "),"")</f>
        <v/>
      </c>
      <c r="AA461" s="243" t="str">
        <f>IF(OR(R461=TRUE,T461=TRUE,U461=TRUE),"",CONCATENATE(P461," "))</f>
        <v xml:space="preserve">6.3, </v>
      </c>
    </row>
    <row r="462" spans="1:27" ht="16.5" customHeight="1" x14ac:dyDescent="0.2">
      <c r="A462" s="21"/>
      <c r="B462" s="518"/>
      <c r="C462" s="518"/>
      <c r="D462" s="518"/>
      <c r="E462" s="518"/>
      <c r="F462" s="518"/>
      <c r="G462" s="518"/>
      <c r="H462" s="518"/>
      <c r="I462" s="518"/>
      <c r="J462" s="519"/>
      <c r="K462" s="64" t="str">
        <f>IF(Y461=TRUE,"Check selection!","")</f>
        <v/>
      </c>
      <c r="L462" s="382"/>
      <c r="M462" s="461"/>
      <c r="N462" s="461"/>
      <c r="O462" s="248"/>
      <c r="P462" s="240"/>
      <c r="Q462" s="240"/>
      <c r="R462" s="270"/>
      <c r="S462" s="250"/>
      <c r="T462" s="242"/>
      <c r="U462" s="270"/>
      <c r="V462" s="242"/>
      <c r="W462" s="242"/>
      <c r="X462" s="242"/>
    </row>
    <row r="463" spans="1:27" ht="16.5" customHeight="1" x14ac:dyDescent="0.2">
      <c r="A463" s="417"/>
      <c r="B463" s="528"/>
      <c r="C463" s="528"/>
      <c r="D463" s="528"/>
      <c r="E463" s="528"/>
      <c r="F463" s="528"/>
      <c r="G463" s="528"/>
      <c r="H463" s="528"/>
      <c r="I463" s="528"/>
      <c r="J463" s="676"/>
      <c r="K463" s="383"/>
      <c r="L463" s="384"/>
      <c r="M463" s="461"/>
      <c r="N463" s="461"/>
      <c r="O463" s="248"/>
      <c r="P463" s="240"/>
      <c r="Q463" s="240"/>
      <c r="R463" s="270"/>
      <c r="S463" s="250"/>
      <c r="T463" s="242"/>
      <c r="U463" s="270"/>
      <c r="V463" s="242"/>
      <c r="W463" s="242"/>
      <c r="X463" s="242"/>
    </row>
    <row r="464" spans="1:27" ht="60.75" customHeight="1" x14ac:dyDescent="0.2">
      <c r="A464" s="47" t="s">
        <v>385</v>
      </c>
      <c r="B464" s="518" t="s">
        <v>524</v>
      </c>
      <c r="C464" s="518"/>
      <c r="D464" s="518"/>
      <c r="E464" s="518"/>
      <c r="F464" s="518"/>
      <c r="G464" s="518"/>
      <c r="H464" s="518"/>
      <c r="I464" s="518"/>
      <c r="J464" s="518"/>
      <c r="K464" s="381"/>
      <c r="L464" s="382"/>
      <c r="M464" s="461"/>
      <c r="N464" s="461"/>
      <c r="O464" s="248"/>
      <c r="P464" s="240" t="s">
        <v>411</v>
      </c>
      <c r="Q464" s="240" t="s">
        <v>390</v>
      </c>
      <c r="R464" s="270" t="b">
        <v>0</v>
      </c>
      <c r="S464" s="220">
        <f>IF(AND(R464=TRUE,T464=FALSE,U464=FALSE),1,0)</f>
        <v>0</v>
      </c>
      <c r="T464" s="242"/>
      <c r="U464" s="270" t="b">
        <f>IF(X448=TRUE,TRUE)</f>
        <v>0</v>
      </c>
      <c r="V464" s="242"/>
      <c r="W464" s="242"/>
      <c r="X464" s="242"/>
      <c r="Y464" s="245" t="str">
        <f>IF(AND(R464=TRUE,U464=TRUE),TRUE,"")</f>
        <v/>
      </c>
      <c r="Z464" s="243" t="str">
        <f>IF(OR(T464=TRUE,U464=TRUE),CONCATENATE(P464," "),"")</f>
        <v/>
      </c>
      <c r="AA464" s="243" t="str">
        <f>IF(OR(R464=TRUE,T464=TRUE,U464=TRUE),"",CONCATENATE(P464," "))</f>
        <v xml:space="preserve">6.4, </v>
      </c>
    </row>
    <row r="465" spans="1:33" ht="39" customHeight="1" x14ac:dyDescent="0.2">
      <c r="A465" s="402"/>
      <c r="B465" s="398" t="s">
        <v>38</v>
      </c>
      <c r="C465" s="518" t="s">
        <v>391</v>
      </c>
      <c r="D465" s="518"/>
      <c r="E465" s="518"/>
      <c r="F465" s="518"/>
      <c r="G465" s="518"/>
      <c r="H465" s="518"/>
      <c r="I465" s="518"/>
      <c r="J465" s="519"/>
      <c r="K465" s="64" t="str">
        <f>IF(Y464=TRUE,"Check selection!","")</f>
        <v/>
      </c>
      <c r="L465" s="382"/>
      <c r="M465" s="461"/>
      <c r="N465" s="461"/>
      <c r="O465" s="248"/>
      <c r="P465" s="240"/>
      <c r="Q465" s="240"/>
      <c r="R465" s="270"/>
      <c r="S465" s="250"/>
      <c r="T465" s="242"/>
      <c r="U465" s="270"/>
      <c r="V465" s="242"/>
      <c r="W465" s="242"/>
      <c r="X465" s="242"/>
    </row>
    <row r="466" spans="1:33" ht="41.25" customHeight="1" x14ac:dyDescent="0.2">
      <c r="A466" s="402"/>
      <c r="B466" s="398" t="s">
        <v>39</v>
      </c>
      <c r="C466" s="518" t="s">
        <v>392</v>
      </c>
      <c r="D466" s="518"/>
      <c r="E466" s="518"/>
      <c r="F466" s="518"/>
      <c r="G466" s="518"/>
      <c r="H466" s="518"/>
      <c r="I466" s="518"/>
      <c r="J466" s="519"/>
      <c r="K466" s="381"/>
      <c r="L466" s="382"/>
      <c r="M466" s="461"/>
      <c r="N466" s="461"/>
      <c r="O466" s="248"/>
      <c r="P466" s="240"/>
      <c r="Q466" s="240"/>
      <c r="R466" s="270"/>
      <c r="S466" s="250"/>
      <c r="T466" s="242"/>
      <c r="U466" s="270"/>
      <c r="V466" s="242"/>
      <c r="W466" s="242"/>
      <c r="X466" s="242"/>
    </row>
    <row r="467" spans="1:33" ht="80.25" customHeight="1" x14ac:dyDescent="0.2">
      <c r="A467" s="385"/>
      <c r="B467" s="398"/>
      <c r="C467" s="398" t="s">
        <v>393</v>
      </c>
      <c r="D467" s="518" t="s">
        <v>472</v>
      </c>
      <c r="E467" s="518"/>
      <c r="F467" s="518"/>
      <c r="G467" s="518"/>
      <c r="H467" s="518"/>
      <c r="I467" s="518"/>
      <c r="J467" s="519"/>
      <c r="K467" s="381"/>
      <c r="L467" s="382"/>
      <c r="M467" s="461"/>
      <c r="N467" s="461"/>
      <c r="O467" s="248"/>
      <c r="P467" s="240"/>
      <c r="Q467" s="240"/>
      <c r="R467" s="270"/>
      <c r="S467" s="250"/>
      <c r="T467" s="242"/>
      <c r="U467" s="270"/>
      <c r="V467" s="242"/>
      <c r="W467" s="242"/>
      <c r="X467" s="242"/>
    </row>
    <row r="468" spans="1:33" ht="33.75" customHeight="1" x14ac:dyDescent="0.2">
      <c r="A468" s="385"/>
      <c r="B468" s="398"/>
      <c r="C468" s="398" t="s">
        <v>28</v>
      </c>
      <c r="D468" s="518" t="s">
        <v>394</v>
      </c>
      <c r="E468" s="518"/>
      <c r="F468" s="518"/>
      <c r="G468" s="518"/>
      <c r="H468" s="518"/>
      <c r="I468" s="518"/>
      <c r="J468" s="519"/>
      <c r="K468" s="381"/>
      <c r="L468" s="382"/>
      <c r="M468" s="461"/>
      <c r="N468" s="461"/>
      <c r="O468" s="248"/>
      <c r="P468" s="240"/>
      <c r="Q468" s="240"/>
      <c r="R468" s="270"/>
      <c r="S468" s="250"/>
      <c r="T468" s="242"/>
      <c r="U468" s="270"/>
      <c r="V468" s="242"/>
      <c r="W468" s="242"/>
      <c r="X468" s="242"/>
    </row>
    <row r="469" spans="1:33" ht="61.5" customHeight="1" x14ac:dyDescent="0.2">
      <c r="A469" s="402"/>
      <c r="B469" s="398"/>
      <c r="C469" s="398" t="s">
        <v>29</v>
      </c>
      <c r="D469" s="518" t="s">
        <v>473</v>
      </c>
      <c r="E469" s="518"/>
      <c r="F469" s="518"/>
      <c r="G469" s="518"/>
      <c r="H469" s="518"/>
      <c r="I469" s="518"/>
      <c r="J469" s="519"/>
      <c r="K469" s="381"/>
      <c r="L469" s="382"/>
      <c r="M469" s="461"/>
      <c r="N469" s="461"/>
      <c r="O469" s="248"/>
      <c r="P469" s="240"/>
      <c r="Q469" s="240"/>
      <c r="R469" s="270"/>
      <c r="S469" s="250"/>
      <c r="T469" s="242"/>
      <c r="U469" s="270"/>
      <c r="V469" s="242"/>
      <c r="W469" s="242"/>
      <c r="X469" s="242"/>
    </row>
    <row r="470" spans="1:33" ht="71.25" customHeight="1" x14ac:dyDescent="0.2">
      <c r="A470" s="402"/>
      <c r="B470" s="398" t="s">
        <v>102</v>
      </c>
      <c r="C470" s="518" t="s">
        <v>525</v>
      </c>
      <c r="D470" s="518"/>
      <c r="E470" s="518"/>
      <c r="F470" s="518"/>
      <c r="G470" s="518"/>
      <c r="H470" s="518"/>
      <c r="I470" s="518"/>
      <c r="J470" s="518"/>
      <c r="K470" s="381"/>
      <c r="L470" s="382"/>
      <c r="M470" s="461"/>
      <c r="N470" s="461"/>
      <c r="O470" s="248"/>
      <c r="P470" s="240"/>
      <c r="Q470" s="240"/>
      <c r="R470" s="270"/>
      <c r="S470" s="250"/>
      <c r="T470" s="242"/>
      <c r="U470" s="270"/>
      <c r="V470" s="242"/>
      <c r="W470" s="242"/>
      <c r="X470" s="242"/>
    </row>
    <row r="471" spans="1:33" ht="36.75" customHeight="1" x14ac:dyDescent="0.2">
      <c r="A471" s="385"/>
      <c r="B471" s="398"/>
      <c r="C471" s="397" t="s">
        <v>393</v>
      </c>
      <c r="D471" s="518" t="s">
        <v>474</v>
      </c>
      <c r="E471" s="518"/>
      <c r="F471" s="518"/>
      <c r="G471" s="518"/>
      <c r="H471" s="518"/>
      <c r="I471" s="518"/>
      <c r="J471" s="519"/>
      <c r="K471" s="381"/>
      <c r="L471" s="382"/>
      <c r="M471" s="461"/>
      <c r="N471" s="461"/>
      <c r="O471" s="248"/>
      <c r="P471" s="240"/>
      <c r="Q471" s="240"/>
      <c r="R471" s="270"/>
      <c r="S471" s="250"/>
      <c r="T471" s="242"/>
      <c r="U471" s="270"/>
      <c r="V471" s="242"/>
      <c r="W471" s="242"/>
      <c r="X471" s="242"/>
    </row>
    <row r="472" spans="1:33" ht="37.5" customHeight="1" x14ac:dyDescent="0.2">
      <c r="A472" s="385"/>
      <c r="B472" s="398"/>
      <c r="C472" s="397" t="s">
        <v>28</v>
      </c>
      <c r="D472" s="518" t="s">
        <v>475</v>
      </c>
      <c r="E472" s="518"/>
      <c r="F472" s="518"/>
      <c r="G472" s="518"/>
      <c r="H472" s="518"/>
      <c r="I472" s="518"/>
      <c r="J472" s="519"/>
      <c r="K472" s="381"/>
      <c r="L472" s="382"/>
      <c r="M472" s="461"/>
      <c r="N472" s="461"/>
      <c r="O472" s="248"/>
      <c r="P472" s="240"/>
      <c r="Q472" s="240"/>
      <c r="R472" s="270"/>
      <c r="S472" s="250"/>
      <c r="T472" s="242"/>
      <c r="U472" s="270"/>
      <c r="V472" s="242"/>
      <c r="W472" s="242"/>
      <c r="X472" s="242"/>
    </row>
    <row r="473" spans="1:33" ht="62.25" customHeight="1" x14ac:dyDescent="0.2">
      <c r="A473" s="385"/>
      <c r="B473" s="398"/>
      <c r="C473" s="397" t="s">
        <v>29</v>
      </c>
      <c r="D473" s="518" t="s">
        <v>476</v>
      </c>
      <c r="E473" s="518"/>
      <c r="F473" s="518"/>
      <c r="G473" s="518"/>
      <c r="H473" s="518"/>
      <c r="I473" s="518"/>
      <c r="J473" s="519"/>
      <c r="K473" s="381"/>
      <c r="L473" s="382"/>
      <c r="M473" s="461"/>
      <c r="N473" s="461"/>
      <c r="O473" s="248"/>
      <c r="P473" s="240"/>
      <c r="Q473" s="240"/>
      <c r="R473" s="270"/>
      <c r="S473" s="250"/>
      <c r="T473" s="242"/>
      <c r="U473" s="270"/>
      <c r="V473" s="242"/>
      <c r="W473" s="242"/>
      <c r="X473" s="242"/>
    </row>
    <row r="474" spans="1:33" ht="90.75" customHeight="1" x14ac:dyDescent="0.2">
      <c r="A474" s="385"/>
      <c r="B474" s="398" t="s">
        <v>380</v>
      </c>
      <c r="C474" s="518" t="s">
        <v>395</v>
      </c>
      <c r="D474" s="518"/>
      <c r="E474" s="518"/>
      <c r="F474" s="518"/>
      <c r="G474" s="518"/>
      <c r="H474" s="518"/>
      <c r="I474" s="518"/>
      <c r="J474" s="518"/>
      <c r="K474" s="381"/>
      <c r="L474" s="382"/>
      <c r="M474" s="461"/>
      <c r="N474" s="461"/>
      <c r="O474" s="248"/>
      <c r="P474" s="240"/>
      <c r="Q474" s="240"/>
      <c r="R474" s="270"/>
      <c r="S474" s="250"/>
      <c r="T474" s="242"/>
      <c r="U474" s="270"/>
      <c r="V474" s="242"/>
      <c r="W474" s="242"/>
      <c r="X474" s="242"/>
    </row>
    <row r="475" spans="1:33" ht="90.75" customHeight="1" x14ac:dyDescent="0.2">
      <c r="A475" s="512"/>
      <c r="B475" s="509" t="s">
        <v>274</v>
      </c>
      <c r="C475" s="591" t="s">
        <v>396</v>
      </c>
      <c r="D475" s="591"/>
      <c r="E475" s="591"/>
      <c r="F475" s="591"/>
      <c r="G475" s="591"/>
      <c r="H475" s="591"/>
      <c r="I475" s="591"/>
      <c r="J475" s="591"/>
      <c r="K475" s="510"/>
      <c r="L475" s="511"/>
      <c r="M475" s="461"/>
      <c r="N475" s="461"/>
      <c r="O475" s="248"/>
      <c r="P475" s="240"/>
      <c r="Q475" s="240"/>
      <c r="R475" s="270"/>
      <c r="S475" s="250"/>
      <c r="T475" s="242"/>
      <c r="U475" s="270"/>
      <c r="V475" s="242"/>
      <c r="W475" s="242"/>
      <c r="X475" s="242"/>
    </row>
    <row r="476" spans="1:33" ht="90" customHeight="1" x14ac:dyDescent="0.2">
      <c r="A476" s="385"/>
      <c r="B476" s="398" t="s">
        <v>50</v>
      </c>
      <c r="C476" s="518" t="s">
        <v>577</v>
      </c>
      <c r="D476" s="518"/>
      <c r="E476" s="518"/>
      <c r="F476" s="518"/>
      <c r="G476" s="518"/>
      <c r="H476" s="518"/>
      <c r="I476" s="518"/>
      <c r="J476" s="518"/>
      <c r="K476" s="381"/>
      <c r="L476" s="382"/>
      <c r="M476" s="461"/>
      <c r="N476" s="478"/>
      <c r="O476" s="248"/>
      <c r="P476" s="240"/>
      <c r="Q476" s="240"/>
      <c r="R476" s="270"/>
      <c r="S476" s="250"/>
      <c r="T476" s="242"/>
      <c r="U476" s="270"/>
      <c r="V476" s="242"/>
      <c r="W476" s="242"/>
      <c r="X476" s="242"/>
      <c r="AG476" s="444"/>
    </row>
    <row r="477" spans="1:33" ht="60" customHeight="1" x14ac:dyDescent="0.2">
      <c r="A477" s="403"/>
      <c r="B477" s="399" t="s">
        <v>97</v>
      </c>
      <c r="C477" s="528" t="s">
        <v>397</v>
      </c>
      <c r="D477" s="528"/>
      <c r="E477" s="528"/>
      <c r="F477" s="528"/>
      <c r="G477" s="528"/>
      <c r="H477" s="528"/>
      <c r="I477" s="528"/>
      <c r="J477" s="528"/>
      <c r="K477" s="383"/>
      <c r="L477" s="384"/>
      <c r="M477" s="461"/>
      <c r="N477" s="461"/>
      <c r="O477" s="248"/>
      <c r="P477" s="240"/>
      <c r="Q477" s="240"/>
      <c r="R477" s="270"/>
      <c r="S477" s="250"/>
      <c r="T477" s="242"/>
      <c r="U477" s="270"/>
      <c r="V477" s="242"/>
      <c r="W477" s="242"/>
      <c r="X477" s="242"/>
    </row>
    <row r="478" spans="1:33" ht="43.5" customHeight="1" x14ac:dyDescent="0.2">
      <c r="A478" s="401" t="s">
        <v>398</v>
      </c>
      <c r="B478" s="526" t="s">
        <v>79</v>
      </c>
      <c r="C478" s="526"/>
      <c r="D478" s="526"/>
      <c r="E478" s="526"/>
      <c r="F478" s="526"/>
      <c r="G478" s="526"/>
      <c r="H478" s="526"/>
      <c r="I478" s="526"/>
      <c r="J478" s="527"/>
      <c r="K478" s="379"/>
      <c r="L478" s="380"/>
      <c r="M478" s="461"/>
      <c r="N478" s="461"/>
      <c r="O478" s="248"/>
      <c r="P478" s="240" t="s">
        <v>399</v>
      </c>
      <c r="Q478" s="240" t="s">
        <v>400</v>
      </c>
      <c r="R478" s="270" t="b">
        <v>0</v>
      </c>
      <c r="S478" s="220">
        <f>IF(AND(R478=TRUE,T478=FALSE,U478=FALSE),1,0)</f>
        <v>0</v>
      </c>
      <c r="T478" s="242"/>
      <c r="U478" s="270" t="b">
        <f>IF(X448=TRUE,TRUE)</f>
        <v>0</v>
      </c>
      <c r="V478" s="242"/>
      <c r="W478" s="242"/>
      <c r="X478" s="242"/>
      <c r="Y478" s="245" t="str">
        <f>IF(AND(R478=TRUE,U478=TRUE),TRUE,"")</f>
        <v/>
      </c>
      <c r="Z478" s="243" t="str">
        <f>IF(OR(T478=TRUE,U478=TRUE),CONCATENATE(P478," "),"")</f>
        <v/>
      </c>
      <c r="AA478" s="243" t="str">
        <f>IF(OR(R478=TRUE,T478=TRUE,U478=TRUE),"",CONCATENATE(P478," "))</f>
        <v xml:space="preserve">6.5, </v>
      </c>
    </row>
    <row r="479" spans="1:33" ht="9.75" customHeight="1" x14ac:dyDescent="0.2">
      <c r="A479" s="489"/>
      <c r="B479" s="518"/>
      <c r="C479" s="518"/>
      <c r="D479" s="518"/>
      <c r="E479" s="518"/>
      <c r="F479" s="518"/>
      <c r="G479" s="518"/>
      <c r="H479" s="518"/>
      <c r="I479" s="518"/>
      <c r="J479" s="518"/>
      <c r="K479" s="426" t="str">
        <f>IF(Y478=TRUE,"Check selection!","")</f>
        <v/>
      </c>
      <c r="L479" s="384"/>
      <c r="M479" s="461"/>
      <c r="N479" s="461"/>
      <c r="O479" s="248"/>
      <c r="P479" s="240"/>
      <c r="Q479" s="240"/>
      <c r="R479" s="270"/>
      <c r="T479" s="242"/>
      <c r="U479" s="270"/>
      <c r="V479" s="242"/>
      <c r="W479" s="242"/>
      <c r="X479" s="242"/>
      <c r="Y479" s="387"/>
    </row>
    <row r="480" spans="1:33" ht="27" customHeight="1" x14ac:dyDescent="0.2">
      <c r="A480" s="449" t="s">
        <v>527</v>
      </c>
      <c r="B480" s="526" t="s">
        <v>69</v>
      </c>
      <c r="C480" s="526"/>
      <c r="D480" s="526"/>
      <c r="E480" s="526"/>
      <c r="F480" s="526"/>
      <c r="G480" s="526"/>
      <c r="H480" s="526"/>
      <c r="I480" s="526"/>
      <c r="J480" s="526"/>
      <c r="K480" s="379"/>
      <c r="L480" s="380"/>
      <c r="M480" s="461"/>
      <c r="N480" s="461"/>
      <c r="O480" s="248"/>
      <c r="P480" s="240"/>
      <c r="Q480" s="240"/>
      <c r="R480" s="270"/>
      <c r="S480" s="250"/>
      <c r="T480" s="242"/>
      <c r="U480" s="270"/>
      <c r="V480" s="242"/>
      <c r="W480" s="242"/>
      <c r="X480" s="242"/>
    </row>
    <row r="481" spans="1:28" ht="16.5" customHeight="1" x14ac:dyDescent="0.2">
      <c r="A481" s="450"/>
      <c r="B481" s="445"/>
      <c r="C481" s="445"/>
      <c r="D481" s="445"/>
      <c r="E481" s="445"/>
      <c r="F481" s="445"/>
      <c r="G481" s="445"/>
      <c r="H481" s="445"/>
      <c r="I481" s="445"/>
      <c r="J481" s="445"/>
      <c r="K481" s="451"/>
      <c r="L481" s="452"/>
      <c r="M481" s="460"/>
      <c r="N481" s="460"/>
      <c r="O481" s="248"/>
      <c r="P481" s="240"/>
      <c r="Q481" s="240"/>
      <c r="R481" s="270"/>
      <c r="S481" s="250"/>
      <c r="T481" s="242"/>
      <c r="U481" s="270"/>
      <c r="V481" s="242"/>
      <c r="W481" s="242"/>
      <c r="X481" s="242"/>
    </row>
    <row r="482" spans="1:28" ht="9.75" customHeight="1" x14ac:dyDescent="0.2">
      <c r="A482" s="708" t="s">
        <v>81</v>
      </c>
      <c r="B482" s="709"/>
      <c r="C482" s="709"/>
      <c r="D482" s="709"/>
      <c r="E482" s="709"/>
      <c r="F482" s="709"/>
      <c r="G482" s="709"/>
      <c r="H482" s="709"/>
      <c r="I482" s="709"/>
      <c r="J482" s="709"/>
      <c r="K482" s="709"/>
      <c r="L482" s="710"/>
      <c r="M482" s="475"/>
      <c r="N482" s="475"/>
      <c r="O482" s="248"/>
      <c r="P482" s="221"/>
      <c r="Q482" s="299"/>
      <c r="R482" s="221"/>
      <c r="S482" s="224"/>
      <c r="Z482" s="229" t="s">
        <v>123</v>
      </c>
      <c r="AA482" s="230"/>
      <c r="AB482" s="307"/>
    </row>
    <row r="483" spans="1:28" ht="29.25" customHeight="1" x14ac:dyDescent="0.25">
      <c r="A483" s="711"/>
      <c r="B483" s="712"/>
      <c r="C483" s="712"/>
      <c r="D483" s="712"/>
      <c r="E483" s="712"/>
      <c r="F483" s="712"/>
      <c r="G483" s="712"/>
      <c r="H483" s="712"/>
      <c r="I483" s="712"/>
      <c r="J483" s="712"/>
      <c r="K483" s="712"/>
      <c r="L483" s="713"/>
      <c r="M483" s="475"/>
      <c r="N483" s="475"/>
      <c r="O483" s="248"/>
      <c r="P483" s="221"/>
      <c r="Q483" s="299"/>
      <c r="R483" s="231" t="s">
        <v>4</v>
      </c>
      <c r="S483" s="232" t="s">
        <v>5</v>
      </c>
      <c r="T483" s="231" t="s">
        <v>124</v>
      </c>
      <c r="U483" s="371" t="s">
        <v>125</v>
      </c>
      <c r="X483" s="301"/>
      <c r="Y483" s="231" t="s">
        <v>126</v>
      </c>
      <c r="Z483" s="231" t="s">
        <v>6</v>
      </c>
      <c r="AA483" s="231" t="s">
        <v>7</v>
      </c>
    </row>
    <row r="484" spans="1:28" ht="16.5" customHeight="1" x14ac:dyDescent="0.25">
      <c r="A484" s="595" t="s">
        <v>258</v>
      </c>
      <c r="B484" s="526" t="s">
        <v>83</v>
      </c>
      <c r="C484" s="526"/>
      <c r="D484" s="526"/>
      <c r="E484" s="526"/>
      <c r="F484" s="526"/>
      <c r="G484" s="526"/>
      <c r="H484" s="526"/>
      <c r="I484" s="526"/>
      <c r="J484" s="526"/>
      <c r="K484" s="10"/>
      <c r="L484" s="11"/>
      <c r="M484" s="394"/>
      <c r="N484" s="394"/>
      <c r="O484" s="239"/>
      <c r="P484" s="277" t="s">
        <v>242</v>
      </c>
      <c r="Q484" s="235" t="s">
        <v>128</v>
      </c>
      <c r="R484" s="236">
        <f>COUNTA(R486:R525)</f>
        <v>10</v>
      </c>
      <c r="S484" s="237">
        <f>SUM(S486:S525)</f>
        <v>0</v>
      </c>
      <c r="T484" s="244">
        <f>COUNTIF(T486:T525,TRUE)</f>
        <v>0</v>
      </c>
      <c r="U484" s="367">
        <f>COUNTIF(U486:U525,TRUE)</f>
        <v>0</v>
      </c>
      <c r="V484" s="219"/>
      <c r="X484" s="301"/>
      <c r="Y484" s="238">
        <f>COUNTIF(Y486:Y525,"TRUE")</f>
        <v>0</v>
      </c>
      <c r="Z484" s="245" t="str">
        <f>Z486&amp;Z492&amp;Z501&amp;Z504&amp;Z508&amp;Z510&amp;Z512&amp;Z517&amp;Z521&amp;Z525</f>
        <v/>
      </c>
      <c r="AA484" s="245" t="str">
        <f>AA486&amp;AA492&amp;AA501&amp;AA504&amp;AA508&amp;AA510&amp;AA512&amp;AA517&amp;AA521&amp;AA525</f>
        <v xml:space="preserve">7.1a, 7.1b, 7.1c, 7.1d, 7.1e, 7.1f, 7.2, 7.3, 7.4, 7.5, </v>
      </c>
    </row>
    <row r="485" spans="1:28" ht="16.5" customHeight="1" x14ac:dyDescent="0.2">
      <c r="A485" s="596"/>
      <c r="B485" s="520"/>
      <c r="C485" s="520"/>
      <c r="D485" s="520"/>
      <c r="E485" s="520"/>
      <c r="F485" s="520"/>
      <c r="G485" s="520"/>
      <c r="H485" s="520"/>
      <c r="I485" s="520"/>
      <c r="J485" s="520"/>
      <c r="K485" s="22"/>
      <c r="L485" s="23"/>
      <c r="M485" s="456"/>
      <c r="N485" s="456"/>
      <c r="O485" s="239"/>
      <c r="P485" s="240"/>
      <c r="Q485" s="240"/>
      <c r="R485" s="243"/>
      <c r="S485" s="224"/>
      <c r="T485" s="243"/>
      <c r="V485" s="243"/>
    </row>
    <row r="486" spans="1:28" ht="16.5" customHeight="1" x14ac:dyDescent="0.2">
      <c r="A486" s="112"/>
      <c r="B486" s="106" t="s">
        <v>38</v>
      </c>
      <c r="C486" s="520" t="s">
        <v>243</v>
      </c>
      <c r="D486" s="520"/>
      <c r="E486" s="520"/>
      <c r="F486" s="520"/>
      <c r="G486" s="520"/>
      <c r="H486" s="520"/>
      <c r="I486" s="520"/>
      <c r="J486" s="520"/>
      <c r="K486" s="22"/>
      <c r="L486" s="23"/>
      <c r="M486" s="456"/>
      <c r="N486" s="456"/>
      <c r="O486" s="239"/>
      <c r="P486" s="240" t="s">
        <v>260</v>
      </c>
      <c r="Q486" s="240" t="s">
        <v>244</v>
      </c>
      <c r="R486" s="243" t="b">
        <v>0</v>
      </c>
      <c r="S486" s="220">
        <f>IF(AND(R486=TRUE,T486=FALSE,U486=FALSE),1,0)</f>
        <v>0</v>
      </c>
      <c r="T486" s="242"/>
      <c r="U486" s="270"/>
      <c r="V486" s="243"/>
      <c r="Z486" s="243" t="str">
        <f>IF(OR(T486=TRUE,U486=TRUE),CONCATENATE(P486," "),"")</f>
        <v/>
      </c>
      <c r="AA486" s="243" t="str">
        <f>IF(OR(R486=TRUE,T486=TRUE,U486=TRUE),"",CONCATENATE(P486," "))</f>
        <v xml:space="preserve">7.1a, </v>
      </c>
    </row>
    <row r="487" spans="1:28" ht="16.5" customHeight="1" x14ac:dyDescent="0.2">
      <c r="A487" s="112"/>
      <c r="B487" s="106"/>
      <c r="C487" s="520"/>
      <c r="D487" s="520"/>
      <c r="E487" s="520"/>
      <c r="F487" s="520"/>
      <c r="G487" s="520"/>
      <c r="H487" s="520"/>
      <c r="I487" s="520"/>
      <c r="J487" s="520"/>
      <c r="K487" s="22"/>
      <c r="L487" s="23"/>
      <c r="M487" s="456"/>
      <c r="N487" s="456"/>
      <c r="O487" s="239"/>
      <c r="P487" s="240"/>
      <c r="Q487" s="240"/>
      <c r="R487" s="243"/>
      <c r="T487" s="243"/>
      <c r="V487" s="243"/>
    </row>
    <row r="488" spans="1:28" ht="16.5" customHeight="1" x14ac:dyDescent="0.2">
      <c r="A488" s="112"/>
      <c r="B488" s="106"/>
      <c r="C488" s="520"/>
      <c r="D488" s="520"/>
      <c r="E488" s="520"/>
      <c r="F488" s="520"/>
      <c r="G488" s="520"/>
      <c r="H488" s="520"/>
      <c r="I488" s="520"/>
      <c r="J488" s="520"/>
      <c r="K488" s="22"/>
      <c r="L488" s="23"/>
      <c r="M488" s="456"/>
      <c r="N488" s="456"/>
      <c r="O488" s="239"/>
      <c r="P488" s="240"/>
      <c r="Q488" s="240"/>
      <c r="R488" s="243"/>
      <c r="T488" s="243"/>
      <c r="V488" s="243"/>
    </row>
    <row r="489" spans="1:28" ht="16.5" customHeight="1" x14ac:dyDescent="0.2">
      <c r="A489" s="112"/>
      <c r="B489" s="106"/>
      <c r="C489" s="520"/>
      <c r="D489" s="520"/>
      <c r="E489" s="520"/>
      <c r="F489" s="520"/>
      <c r="G489" s="520"/>
      <c r="H489" s="520"/>
      <c r="I489" s="520"/>
      <c r="J489" s="520"/>
      <c r="K489" s="22"/>
      <c r="L489" s="23"/>
      <c r="M489" s="456"/>
      <c r="N489" s="456"/>
      <c r="O489" s="239"/>
      <c r="P489" s="240"/>
      <c r="Q489" s="240"/>
      <c r="R489" s="243"/>
      <c r="T489" s="243"/>
      <c r="V489" s="243"/>
    </row>
    <row r="490" spans="1:28" ht="16.5" customHeight="1" x14ac:dyDescent="0.2">
      <c r="A490" s="112"/>
      <c r="B490" s="106"/>
      <c r="C490" s="520"/>
      <c r="D490" s="520"/>
      <c r="E490" s="520"/>
      <c r="F490" s="520"/>
      <c r="G490" s="520"/>
      <c r="H490" s="520"/>
      <c r="I490" s="520"/>
      <c r="J490" s="520"/>
      <c r="K490" s="22"/>
      <c r="L490" s="23"/>
      <c r="M490" s="456"/>
      <c r="N490" s="456"/>
      <c r="O490" s="239"/>
      <c r="P490" s="240"/>
      <c r="Q490" s="240"/>
      <c r="R490" s="243"/>
      <c r="T490" s="243"/>
      <c r="V490" s="243"/>
    </row>
    <row r="491" spans="1:28" ht="7.5" customHeight="1" x14ac:dyDescent="0.2">
      <c r="A491" s="112"/>
      <c r="B491" s="106"/>
      <c r="C491" s="520"/>
      <c r="D491" s="520"/>
      <c r="E491" s="520"/>
      <c r="F491" s="520"/>
      <c r="G491" s="520"/>
      <c r="H491" s="520"/>
      <c r="I491" s="520"/>
      <c r="J491" s="520"/>
      <c r="K491" s="22"/>
      <c r="L491" s="23"/>
      <c r="M491" s="456"/>
      <c r="N491" s="456"/>
      <c r="O491" s="239"/>
      <c r="P491" s="240"/>
      <c r="Q491" s="240"/>
      <c r="R491" s="243"/>
      <c r="S491" s="224"/>
      <c r="T491" s="243"/>
      <c r="V491" s="243"/>
    </row>
    <row r="492" spans="1:28" ht="16.5" customHeight="1" x14ac:dyDescent="0.2">
      <c r="A492" s="112"/>
      <c r="B492" s="106" t="s">
        <v>39</v>
      </c>
      <c r="C492" s="520" t="s">
        <v>494</v>
      </c>
      <c r="D492" s="520"/>
      <c r="E492" s="520"/>
      <c r="F492" s="520"/>
      <c r="G492" s="520"/>
      <c r="H492" s="520"/>
      <c r="I492" s="520"/>
      <c r="J492" s="520"/>
      <c r="K492" s="22"/>
      <c r="L492" s="23"/>
      <c r="M492" s="456"/>
      <c r="N492" s="456"/>
      <c r="O492" s="239"/>
      <c r="P492" s="240" t="s">
        <v>528</v>
      </c>
      <c r="Q492" s="240" t="s">
        <v>84</v>
      </c>
      <c r="R492" s="243" t="b">
        <v>0</v>
      </c>
      <c r="S492" s="220">
        <f>IF(AND(R492=TRUE,T492=FALSE,U492=FALSE),1,0)</f>
        <v>0</v>
      </c>
      <c r="T492" s="242"/>
      <c r="U492" s="270"/>
      <c r="V492" s="243"/>
      <c r="Z492" s="243" t="str">
        <f>IF(OR(T492=TRUE,U492=TRUE),CONCATENATE(P492," "),"")</f>
        <v/>
      </c>
      <c r="AA492" s="243" t="str">
        <f>IF(OR(R492=TRUE,T492=TRUE,U492=TRUE),"",CONCATENATE(P492," "))</f>
        <v xml:space="preserve">7.1b, </v>
      </c>
    </row>
    <row r="493" spans="1:28" ht="16.5" customHeight="1" x14ac:dyDescent="0.2">
      <c r="A493" s="112"/>
      <c r="B493" s="106"/>
      <c r="C493" s="520"/>
      <c r="D493" s="520"/>
      <c r="E493" s="520"/>
      <c r="F493" s="520"/>
      <c r="G493" s="520"/>
      <c r="H493" s="520"/>
      <c r="I493" s="520"/>
      <c r="J493" s="520"/>
      <c r="K493" s="22"/>
      <c r="L493" s="23"/>
      <c r="M493" s="456"/>
      <c r="N493" s="456"/>
      <c r="O493" s="239"/>
      <c r="P493" s="240"/>
      <c r="Q493" s="240"/>
      <c r="R493" s="243"/>
      <c r="S493" s="224"/>
      <c r="T493" s="243"/>
      <c r="V493" s="243"/>
    </row>
    <row r="494" spans="1:28" ht="16.5" customHeight="1" x14ac:dyDescent="0.2">
      <c r="A494" s="112"/>
      <c r="B494" s="106"/>
      <c r="C494" s="520"/>
      <c r="D494" s="520"/>
      <c r="E494" s="520"/>
      <c r="F494" s="520"/>
      <c r="G494" s="520"/>
      <c r="H494" s="520"/>
      <c r="I494" s="520"/>
      <c r="J494" s="520"/>
      <c r="K494" s="22"/>
      <c r="L494" s="23"/>
      <c r="M494" s="456"/>
      <c r="N494" s="456"/>
      <c r="O494" s="239"/>
      <c r="P494" s="240"/>
      <c r="Q494" s="240"/>
      <c r="R494" s="243"/>
      <c r="S494" s="224"/>
      <c r="T494" s="243"/>
      <c r="V494" s="243"/>
    </row>
    <row r="495" spans="1:28" ht="16.5" customHeight="1" x14ac:dyDescent="0.2">
      <c r="A495" s="112"/>
      <c r="B495" s="106"/>
      <c r="C495" s="520"/>
      <c r="D495" s="520"/>
      <c r="E495" s="520"/>
      <c r="F495" s="520"/>
      <c r="G495" s="520"/>
      <c r="H495" s="520"/>
      <c r="I495" s="520"/>
      <c r="J495" s="520"/>
      <c r="K495" s="22"/>
      <c r="L495" s="23"/>
      <c r="M495" s="456"/>
      <c r="N495" s="456"/>
      <c r="O495" s="239"/>
      <c r="P495" s="240"/>
      <c r="Q495" s="240"/>
      <c r="R495" s="243"/>
      <c r="S495" s="224"/>
      <c r="T495" s="243"/>
      <c r="V495" s="243"/>
    </row>
    <row r="496" spans="1:28" ht="16.5" customHeight="1" x14ac:dyDescent="0.2">
      <c r="A496" s="112"/>
      <c r="B496" s="106"/>
      <c r="C496" s="520"/>
      <c r="D496" s="520"/>
      <c r="E496" s="520"/>
      <c r="F496" s="520"/>
      <c r="G496" s="520"/>
      <c r="H496" s="520"/>
      <c r="I496" s="520"/>
      <c r="J496" s="520"/>
      <c r="K496" s="22"/>
      <c r="L496" s="23"/>
      <c r="M496" s="456"/>
      <c r="N496" s="456"/>
      <c r="O496" s="239"/>
      <c r="P496" s="240"/>
      <c r="Q496" s="240"/>
      <c r="R496" s="243"/>
      <c r="S496" s="224"/>
      <c r="T496" s="243"/>
      <c r="V496" s="243"/>
    </row>
    <row r="497" spans="1:38" ht="12" customHeight="1" x14ac:dyDescent="0.2">
      <c r="A497" s="112"/>
      <c r="B497" s="106"/>
      <c r="C497" s="520"/>
      <c r="D497" s="520"/>
      <c r="E497" s="520"/>
      <c r="F497" s="520"/>
      <c r="G497" s="520"/>
      <c r="H497" s="520"/>
      <c r="I497" s="520"/>
      <c r="J497" s="520"/>
      <c r="K497" s="22"/>
      <c r="L497" s="23"/>
      <c r="M497" s="456"/>
      <c r="N497" s="456"/>
      <c r="O497" s="239"/>
      <c r="P497" s="240"/>
      <c r="Q497" s="240"/>
      <c r="R497" s="243"/>
      <c r="S497" s="224"/>
      <c r="T497" s="243"/>
      <c r="V497" s="243"/>
    </row>
    <row r="498" spans="1:38" ht="11.25" hidden="1" customHeight="1" x14ac:dyDescent="0.2">
      <c r="A498" s="112"/>
      <c r="B498" s="106"/>
      <c r="C498" s="520"/>
      <c r="D498" s="520"/>
      <c r="E498" s="520"/>
      <c r="F498" s="520"/>
      <c r="G498" s="520"/>
      <c r="H498" s="520"/>
      <c r="I498" s="520"/>
      <c r="J498" s="520"/>
      <c r="K498" s="22"/>
      <c r="L498" s="23"/>
      <c r="M498" s="456"/>
      <c r="N498" s="456"/>
      <c r="O498" s="239"/>
      <c r="P498" s="240"/>
      <c r="Q498" s="240"/>
      <c r="R498" s="243"/>
      <c r="S498" s="224"/>
      <c r="T498" s="243"/>
      <c r="V498" s="243"/>
    </row>
    <row r="499" spans="1:38" ht="10.5" customHeight="1" x14ac:dyDescent="0.2">
      <c r="A499" s="112"/>
      <c r="B499" s="106"/>
      <c r="C499" s="520"/>
      <c r="D499" s="520"/>
      <c r="E499" s="520"/>
      <c r="F499" s="520"/>
      <c r="G499" s="520"/>
      <c r="H499" s="520"/>
      <c r="I499" s="520"/>
      <c r="J499" s="520"/>
      <c r="K499" s="22"/>
      <c r="L499" s="23"/>
      <c r="M499" s="456"/>
      <c r="N499" s="456"/>
      <c r="O499" s="239"/>
      <c r="P499" s="240"/>
      <c r="Q499" s="240"/>
      <c r="R499" s="243"/>
      <c r="S499" s="224"/>
      <c r="T499" s="243"/>
      <c r="V499" s="243"/>
    </row>
    <row r="500" spans="1:38" ht="34.5" customHeight="1" x14ac:dyDescent="0.2">
      <c r="A500" s="112"/>
      <c r="B500" s="106"/>
      <c r="C500" s="700" t="s">
        <v>245</v>
      </c>
      <c r="D500" s="700"/>
      <c r="E500" s="700"/>
      <c r="F500" s="700"/>
      <c r="G500" s="700"/>
      <c r="H500" s="700"/>
      <c r="I500" s="700"/>
      <c r="J500" s="700"/>
      <c r="K500" s="22"/>
      <c r="L500" s="23"/>
      <c r="M500" s="456"/>
      <c r="N500" s="456"/>
      <c r="O500" s="239"/>
      <c r="P500" s="240"/>
      <c r="Q500" s="240"/>
      <c r="R500" s="243"/>
      <c r="S500" s="224"/>
      <c r="T500" s="243"/>
      <c r="V500" s="243"/>
    </row>
    <row r="501" spans="1:38" ht="16.5" customHeight="1" x14ac:dyDescent="0.2">
      <c r="A501" s="50"/>
      <c r="B501" s="106" t="s">
        <v>102</v>
      </c>
      <c r="C501" s="520" t="s">
        <v>246</v>
      </c>
      <c r="D501" s="520"/>
      <c r="E501" s="520"/>
      <c r="F501" s="520"/>
      <c r="G501" s="520"/>
      <c r="H501" s="520"/>
      <c r="I501" s="520"/>
      <c r="J501" s="520"/>
      <c r="K501" s="12"/>
      <c r="L501" s="13"/>
      <c r="M501" s="394"/>
      <c r="N501" s="394"/>
      <c r="O501" s="239"/>
      <c r="P501" s="240" t="s">
        <v>266</v>
      </c>
      <c r="Q501" s="240" t="s">
        <v>327</v>
      </c>
      <c r="R501" s="243" t="b">
        <v>0</v>
      </c>
      <c r="S501" s="220">
        <f>IF(AND(R501=TRUE,T501=FALSE,U501=FALSE),1,0)</f>
        <v>0</v>
      </c>
      <c r="T501" s="242"/>
      <c r="U501" s="270"/>
      <c r="V501" s="243"/>
      <c r="Z501" s="243" t="str">
        <f>IF(OR(T501=TRUE,U501=TRUE),CONCATENATE(P501," "),"")</f>
        <v/>
      </c>
      <c r="AA501" s="243" t="str">
        <f>IF(OR(R501=TRUE,T501=TRUE,U501=TRUE),"",CONCATENATE(P501," "))</f>
        <v xml:space="preserve">7.1c, </v>
      </c>
    </row>
    <row r="502" spans="1:38" ht="16.5" customHeight="1" x14ac:dyDescent="0.2">
      <c r="A502" s="50"/>
      <c r="B502" s="106"/>
      <c r="C502" s="520"/>
      <c r="D502" s="520"/>
      <c r="E502" s="520"/>
      <c r="F502" s="520"/>
      <c r="G502" s="520"/>
      <c r="H502" s="520"/>
      <c r="I502" s="520"/>
      <c r="J502" s="520"/>
      <c r="K502" s="12"/>
      <c r="L502" s="13"/>
      <c r="M502" s="394"/>
      <c r="N502" s="394"/>
      <c r="O502" s="239"/>
      <c r="P502" s="240"/>
      <c r="Q502" s="240"/>
      <c r="R502" s="243"/>
      <c r="S502" s="224"/>
      <c r="T502" s="243"/>
      <c r="V502" s="243"/>
    </row>
    <row r="503" spans="1:38" ht="3.75" customHeight="1" x14ac:dyDescent="0.2">
      <c r="A503" s="50"/>
      <c r="B503" s="106"/>
      <c r="C503" s="520"/>
      <c r="D503" s="520"/>
      <c r="E503" s="520"/>
      <c r="F503" s="520"/>
      <c r="G503" s="520"/>
      <c r="H503" s="520"/>
      <c r="I503" s="520"/>
      <c r="J503" s="520"/>
      <c r="K503" s="12"/>
      <c r="L503" s="13"/>
      <c r="M503" s="394"/>
      <c r="N503" s="394"/>
      <c r="O503" s="239"/>
      <c r="P503" s="240"/>
      <c r="Q503" s="240"/>
      <c r="R503" s="243"/>
      <c r="S503" s="224"/>
      <c r="T503" s="243"/>
      <c r="V503" s="243"/>
    </row>
    <row r="504" spans="1:38" ht="16.5" customHeight="1" x14ac:dyDescent="0.2">
      <c r="A504" s="50"/>
      <c r="B504" s="106" t="s">
        <v>41</v>
      </c>
      <c r="C504" s="520" t="s">
        <v>247</v>
      </c>
      <c r="D504" s="520"/>
      <c r="E504" s="520"/>
      <c r="F504" s="520"/>
      <c r="G504" s="520"/>
      <c r="H504" s="520"/>
      <c r="I504" s="520"/>
      <c r="J504" s="520"/>
      <c r="K504" s="12"/>
      <c r="L504" s="13"/>
      <c r="M504" s="394"/>
      <c r="N504" s="394"/>
      <c r="O504" s="239"/>
      <c r="P504" s="240" t="s">
        <v>529</v>
      </c>
      <c r="Q504" s="240" t="s">
        <v>248</v>
      </c>
      <c r="R504" s="243" t="b">
        <v>0</v>
      </c>
      <c r="S504" s="220">
        <f>IF(AND(R504=TRUE,T504=FALSE,U504=FALSE),1,0)</f>
        <v>0</v>
      </c>
      <c r="T504" s="242"/>
      <c r="U504" s="270"/>
      <c r="V504" s="243"/>
      <c r="Z504" s="243" t="str">
        <f>IF(OR(T504=TRUE,U504=TRUE),CONCATENATE(P504," "),"")</f>
        <v/>
      </c>
      <c r="AA504" s="243" t="str">
        <f>IF(OR(R504=TRUE,T504=TRUE,U504=TRUE),"",CONCATENATE(P504," "))</f>
        <v xml:space="preserve">7.1d, </v>
      </c>
    </row>
    <row r="505" spans="1:38" ht="16.5" customHeight="1" x14ac:dyDescent="0.2">
      <c r="A505" s="50"/>
      <c r="B505" s="106"/>
      <c r="C505" s="520"/>
      <c r="D505" s="520"/>
      <c r="E505" s="520"/>
      <c r="F505" s="520"/>
      <c r="G505" s="520"/>
      <c r="H505" s="520"/>
      <c r="I505" s="520"/>
      <c r="J505" s="520"/>
      <c r="K505" s="12"/>
      <c r="L505" s="13"/>
      <c r="M505" s="394"/>
      <c r="N505" s="394"/>
      <c r="O505" s="239"/>
      <c r="P505" s="240"/>
      <c r="Q505" s="240"/>
      <c r="R505" s="243"/>
      <c r="S505" s="224"/>
      <c r="T505" s="243"/>
      <c r="V505" s="243"/>
    </row>
    <row r="506" spans="1:38" ht="16.5" customHeight="1" x14ac:dyDescent="0.2">
      <c r="A506" s="50"/>
      <c r="B506" s="106"/>
      <c r="C506" s="520"/>
      <c r="D506" s="520"/>
      <c r="E506" s="520"/>
      <c r="F506" s="520"/>
      <c r="G506" s="520"/>
      <c r="H506" s="520"/>
      <c r="I506" s="520"/>
      <c r="J506" s="520"/>
      <c r="K506" s="12"/>
      <c r="L506" s="13"/>
      <c r="M506" s="394"/>
      <c r="N506" s="394"/>
      <c r="O506" s="239"/>
      <c r="P506" s="240"/>
      <c r="Q506" s="240"/>
      <c r="R506" s="243"/>
      <c r="S506" s="224"/>
      <c r="T506" s="243"/>
      <c r="V506" s="243"/>
    </row>
    <row r="507" spans="1:38" ht="16.5" hidden="1" customHeight="1" x14ac:dyDescent="0.2">
      <c r="A507" s="50"/>
      <c r="B507" s="106"/>
      <c r="C507" s="520"/>
      <c r="D507" s="520"/>
      <c r="E507" s="520"/>
      <c r="F507" s="520"/>
      <c r="G507" s="520"/>
      <c r="H507" s="520"/>
      <c r="I507" s="520"/>
      <c r="J507" s="520"/>
      <c r="K507" s="12"/>
      <c r="L507" s="13"/>
      <c r="M507" s="394"/>
      <c r="N507" s="394"/>
      <c r="O507" s="239"/>
      <c r="P507" s="240"/>
      <c r="Q507" s="240"/>
      <c r="R507" s="243"/>
      <c r="S507" s="224"/>
      <c r="T507" s="243"/>
      <c r="V507" s="243"/>
    </row>
    <row r="508" spans="1:38" ht="19.5" customHeight="1" x14ac:dyDescent="0.2">
      <c r="A508" s="50"/>
      <c r="B508" s="106" t="s">
        <v>43</v>
      </c>
      <c r="C508" s="520" t="s">
        <v>249</v>
      </c>
      <c r="D508" s="520"/>
      <c r="E508" s="520"/>
      <c r="F508" s="520"/>
      <c r="G508" s="520"/>
      <c r="H508" s="520"/>
      <c r="I508" s="520"/>
      <c r="J508" s="520"/>
      <c r="K508" s="12"/>
      <c r="L508" s="13"/>
      <c r="M508" s="394"/>
      <c r="N508" s="394"/>
      <c r="O508" s="239"/>
      <c r="P508" s="240" t="s">
        <v>530</v>
      </c>
      <c r="Q508" s="240" t="s">
        <v>250</v>
      </c>
      <c r="R508" s="243" t="b">
        <v>0</v>
      </c>
      <c r="S508" s="220">
        <f>IF(AND(R508=TRUE,T508=FALSE,U508=FALSE),1,0)</f>
        <v>0</v>
      </c>
      <c r="T508" s="242"/>
      <c r="U508" s="270"/>
      <c r="V508" s="243"/>
      <c r="Z508" s="243" t="str">
        <f>IF(OR(T508=TRUE,U508=TRUE),CONCATENATE(P508," "),"")</f>
        <v/>
      </c>
      <c r="AA508" s="243" t="str">
        <f>IF(OR(R508=TRUE,T508=TRUE,U508=TRUE),"",CONCATENATE(P508," "))</f>
        <v xml:space="preserve">7.1e, </v>
      </c>
    </row>
    <row r="509" spans="1:38" ht="6" customHeight="1" x14ac:dyDescent="0.2">
      <c r="A509" s="50"/>
      <c r="B509" s="106"/>
      <c r="C509" s="520"/>
      <c r="D509" s="520"/>
      <c r="E509" s="520"/>
      <c r="F509" s="520"/>
      <c r="G509" s="520"/>
      <c r="H509" s="520"/>
      <c r="I509" s="520"/>
      <c r="J509" s="520"/>
      <c r="K509" s="12"/>
      <c r="L509" s="13"/>
      <c r="M509" s="394"/>
      <c r="N509" s="394"/>
      <c r="O509" s="239"/>
      <c r="P509" s="240"/>
      <c r="Q509" s="240"/>
      <c r="R509" s="243"/>
      <c r="S509" s="224"/>
      <c r="T509" s="243"/>
      <c r="V509" s="243"/>
    </row>
    <row r="510" spans="1:38" ht="16.5" customHeight="1" x14ac:dyDescent="0.2">
      <c r="A510" s="50"/>
      <c r="B510" s="106" t="s">
        <v>50</v>
      </c>
      <c r="C510" s="520" t="s">
        <v>251</v>
      </c>
      <c r="D510" s="520"/>
      <c r="E510" s="520"/>
      <c r="F510" s="520"/>
      <c r="G510" s="520"/>
      <c r="H510" s="520"/>
      <c r="I510" s="520"/>
      <c r="J510" s="520"/>
      <c r="K510" s="12"/>
      <c r="L510" s="13"/>
      <c r="M510" s="394"/>
      <c r="N510" s="394"/>
      <c r="O510" s="239"/>
      <c r="P510" s="240" t="s">
        <v>531</v>
      </c>
      <c r="Q510" s="240" t="s">
        <v>252</v>
      </c>
      <c r="R510" s="243" t="b">
        <v>0</v>
      </c>
      <c r="S510" s="220">
        <f>IF(AND(R510=TRUE,T510=FALSE,U510=FALSE),1,0)</f>
        <v>0</v>
      </c>
      <c r="T510" s="242"/>
      <c r="U510" s="270"/>
      <c r="V510" s="243"/>
      <c r="Z510" s="243" t="str">
        <f>IF(OR(T510=TRUE,U510=TRUE),CONCATENATE(P510," "),"")</f>
        <v/>
      </c>
      <c r="AA510" s="243" t="str">
        <f>IF(OR(R510=TRUE,T510=TRUE,U510=TRUE),"",CONCATENATE(P510," "))</f>
        <v xml:space="preserve">7.1f, </v>
      </c>
    </row>
    <row r="511" spans="1:38" ht="16.5" customHeight="1" x14ac:dyDescent="0.2">
      <c r="A511" s="50"/>
      <c r="B511" s="106"/>
      <c r="C511" s="520"/>
      <c r="D511" s="520"/>
      <c r="E511" s="520"/>
      <c r="F511" s="520"/>
      <c r="G511" s="520"/>
      <c r="H511" s="520"/>
      <c r="I511" s="520"/>
      <c r="J511" s="520"/>
      <c r="K511" s="12"/>
      <c r="L511" s="13"/>
      <c r="M511" s="394"/>
      <c r="N511" s="394"/>
      <c r="O511" s="239"/>
      <c r="P511" s="240"/>
      <c r="Q511" s="240"/>
      <c r="R511" s="243"/>
      <c r="S511" s="224"/>
      <c r="T511" s="243"/>
      <c r="V511" s="243"/>
    </row>
    <row r="512" spans="1:38" s="149" customFormat="1" ht="16.5" customHeight="1" x14ac:dyDescent="0.2">
      <c r="A512" s="111" t="s">
        <v>268</v>
      </c>
      <c r="B512" s="569" t="s">
        <v>253</v>
      </c>
      <c r="C512" s="569"/>
      <c r="D512" s="569"/>
      <c r="E512" s="569"/>
      <c r="F512" s="569"/>
      <c r="G512" s="569"/>
      <c r="H512" s="569"/>
      <c r="I512" s="569"/>
      <c r="J512" s="569"/>
      <c r="K512" s="27"/>
      <c r="L512" s="28"/>
      <c r="M512" s="456"/>
      <c r="N512" s="456"/>
      <c r="O512" s="239"/>
      <c r="P512" s="240" t="s">
        <v>532</v>
      </c>
      <c r="Q512" s="240" t="s">
        <v>255</v>
      </c>
      <c r="R512" s="220" t="b">
        <v>0</v>
      </c>
      <c r="S512" s="220">
        <f>IF(AND(R512=TRUE,T512=FALSE,U512=FALSE),1,0)</f>
        <v>0</v>
      </c>
      <c r="T512" s="242"/>
      <c r="U512" s="270"/>
      <c r="V512" s="278"/>
      <c r="W512" s="221"/>
      <c r="X512" s="221"/>
      <c r="Y512" s="221"/>
      <c r="Z512" s="243" t="str">
        <f>IF(OR(T512=TRUE,U512=TRUE),CONCATENATE(P512," "),"")</f>
        <v/>
      </c>
      <c r="AA512" s="243" t="str">
        <f>IF(OR(R512=TRUE,T512=TRUE,U512=TRUE),"",CONCATENATE(P512," "))</f>
        <v xml:space="preserve">7.2, </v>
      </c>
      <c r="AB512" s="256"/>
      <c r="AC512" s="256"/>
      <c r="AD512" s="310"/>
      <c r="AE512" s="310"/>
      <c r="AF512" s="310"/>
      <c r="AG512" s="310"/>
      <c r="AH512" s="310"/>
      <c r="AI512" s="310"/>
      <c r="AJ512" s="310"/>
      <c r="AK512" s="310"/>
      <c r="AL512" s="311"/>
    </row>
    <row r="513" spans="1:38" s="149" customFormat="1" ht="16.5" customHeight="1" x14ac:dyDescent="0.2">
      <c r="A513" s="112"/>
      <c r="B513" s="570"/>
      <c r="C513" s="570"/>
      <c r="D513" s="570"/>
      <c r="E513" s="570"/>
      <c r="F513" s="570"/>
      <c r="G513" s="570"/>
      <c r="H513" s="570"/>
      <c r="I513" s="570"/>
      <c r="J513" s="570"/>
      <c r="K513" s="22"/>
      <c r="L513" s="23"/>
      <c r="M513" s="456"/>
      <c r="N513" s="456"/>
      <c r="O513" s="239"/>
      <c r="P513" s="240"/>
      <c r="Q513" s="240"/>
      <c r="R513" s="220"/>
      <c r="S513" s="220"/>
      <c r="T513" s="278"/>
      <c r="U513" s="241"/>
      <c r="V513" s="278"/>
      <c r="W513" s="221"/>
      <c r="X513" s="221"/>
      <c r="Y513" s="221"/>
      <c r="Z513" s="221"/>
      <c r="AA513" s="221"/>
      <c r="AB513" s="256"/>
      <c r="AC513" s="256"/>
      <c r="AD513" s="310"/>
      <c r="AE513" s="310"/>
      <c r="AF513" s="310"/>
      <c r="AG513" s="310"/>
      <c r="AH513" s="310"/>
      <c r="AI513" s="310"/>
      <c r="AJ513" s="310"/>
      <c r="AK513" s="310"/>
      <c r="AL513" s="311"/>
    </row>
    <row r="514" spans="1:38" s="149" customFormat="1" ht="16.5" customHeight="1" x14ac:dyDescent="0.2">
      <c r="A514" s="112"/>
      <c r="B514" s="570"/>
      <c r="C514" s="570"/>
      <c r="D514" s="570"/>
      <c r="E514" s="570"/>
      <c r="F514" s="570"/>
      <c r="G514" s="570"/>
      <c r="H514" s="570"/>
      <c r="I514" s="570"/>
      <c r="J514" s="570"/>
      <c r="K514" s="22"/>
      <c r="L514" s="23"/>
      <c r="M514" s="456"/>
      <c r="N514" s="456"/>
      <c r="O514" s="239"/>
      <c r="P514" s="240"/>
      <c r="Q514" s="240"/>
      <c r="R514" s="220"/>
      <c r="S514" s="220"/>
      <c r="T514" s="278"/>
      <c r="U514" s="241"/>
      <c r="V514" s="278"/>
      <c r="W514" s="221"/>
      <c r="X514" s="221"/>
      <c r="Y514" s="221"/>
      <c r="Z514" s="221"/>
      <c r="AA514" s="221"/>
      <c r="AB514" s="256"/>
      <c r="AC514" s="256"/>
      <c r="AD514" s="310"/>
      <c r="AE514" s="310"/>
      <c r="AF514" s="310"/>
      <c r="AG514" s="310"/>
      <c r="AH514" s="310"/>
      <c r="AI514" s="310"/>
      <c r="AJ514" s="310"/>
      <c r="AK514" s="310"/>
      <c r="AL514" s="311"/>
    </row>
    <row r="515" spans="1:38" s="149" customFormat="1" ht="11.25" customHeight="1" x14ac:dyDescent="0.2">
      <c r="A515" s="112"/>
      <c r="B515" s="570"/>
      <c r="C515" s="570"/>
      <c r="D515" s="570"/>
      <c r="E515" s="570"/>
      <c r="F515" s="570"/>
      <c r="G515" s="570"/>
      <c r="H515" s="570"/>
      <c r="I515" s="570"/>
      <c r="J515" s="570"/>
      <c r="K515" s="22"/>
      <c r="L515" s="23"/>
      <c r="M515" s="456"/>
      <c r="N515" s="456"/>
      <c r="O515" s="239"/>
      <c r="P515" s="240"/>
      <c r="Q515" s="240"/>
      <c r="R515" s="220"/>
      <c r="S515" s="220"/>
      <c r="T515" s="278"/>
      <c r="U515" s="241"/>
      <c r="V515" s="278"/>
      <c r="W515" s="221"/>
      <c r="X515" s="221"/>
      <c r="Y515" s="221"/>
      <c r="Z515" s="221"/>
      <c r="AA515" s="221"/>
      <c r="AB515" s="256"/>
      <c r="AC515" s="256"/>
      <c r="AD515" s="310"/>
      <c r="AE515" s="310"/>
      <c r="AF515" s="310"/>
      <c r="AG515" s="310"/>
      <c r="AH515" s="310"/>
      <c r="AI515" s="310"/>
      <c r="AJ515" s="310"/>
      <c r="AK515" s="310"/>
      <c r="AL515" s="311"/>
    </row>
    <row r="516" spans="1:38" s="149" customFormat="1" ht="8.25" hidden="1" customHeight="1" x14ac:dyDescent="0.2">
      <c r="A516" s="24"/>
      <c r="B516" s="580"/>
      <c r="C516" s="580"/>
      <c r="D516" s="580"/>
      <c r="E516" s="580"/>
      <c r="F516" s="580"/>
      <c r="G516" s="580"/>
      <c r="H516" s="580"/>
      <c r="I516" s="580"/>
      <c r="J516" s="580"/>
      <c r="K516" s="25"/>
      <c r="L516" s="26"/>
      <c r="M516" s="456"/>
      <c r="N516" s="456"/>
      <c r="O516" s="239"/>
      <c r="P516" s="240"/>
      <c r="Q516" s="240"/>
      <c r="R516" s="220"/>
      <c r="S516" s="220"/>
      <c r="T516" s="279"/>
      <c r="U516" s="280"/>
      <c r="V516" s="279"/>
      <c r="W516" s="256"/>
      <c r="X516" s="256"/>
      <c r="Y516" s="221"/>
      <c r="Z516" s="221"/>
      <c r="AA516" s="221"/>
      <c r="AB516" s="256"/>
      <c r="AC516" s="256"/>
      <c r="AD516" s="310"/>
      <c r="AE516" s="310"/>
      <c r="AF516" s="310"/>
      <c r="AG516" s="310"/>
      <c r="AH516" s="310"/>
      <c r="AI516" s="310"/>
      <c r="AJ516" s="310"/>
      <c r="AK516" s="310"/>
      <c r="AL516" s="311"/>
    </row>
    <row r="517" spans="1:38" s="149" customFormat="1" ht="16.5" customHeight="1" x14ac:dyDescent="0.2">
      <c r="A517" s="111" t="s">
        <v>282</v>
      </c>
      <c r="B517" s="569" t="s">
        <v>566</v>
      </c>
      <c r="C517" s="569"/>
      <c r="D517" s="569"/>
      <c r="E517" s="569"/>
      <c r="F517" s="569"/>
      <c r="G517" s="569"/>
      <c r="H517" s="569"/>
      <c r="I517" s="569"/>
      <c r="J517" s="701"/>
      <c r="K517" s="27"/>
      <c r="L517" s="28"/>
      <c r="M517" s="456"/>
      <c r="N517" s="742"/>
      <c r="O517" s="239"/>
      <c r="P517" s="240" t="s">
        <v>533</v>
      </c>
      <c r="Q517" s="240" t="s">
        <v>86</v>
      </c>
      <c r="R517" s="220" t="b">
        <v>0</v>
      </c>
      <c r="S517" s="220">
        <f>IF(AND(R517=TRUE,T517=FALSE,U517=FALSE),1,0)</f>
        <v>0</v>
      </c>
      <c r="T517" s="242"/>
      <c r="U517" s="270"/>
      <c r="V517" s="278"/>
      <c r="W517" s="221"/>
      <c r="X517" s="221"/>
      <c r="Y517" s="221"/>
      <c r="Z517" s="243" t="str">
        <f>IF(OR(T517=TRUE,U517=TRUE),CONCATENATE(P517," "),"")</f>
        <v/>
      </c>
      <c r="AA517" s="243" t="str">
        <f>IF(OR(R517=TRUE,T517=TRUE,U517=TRUE),"",CONCATENATE(P517," "))</f>
        <v xml:space="preserve">7.3, </v>
      </c>
      <c r="AB517" s="256"/>
      <c r="AC517" s="256"/>
      <c r="AD517" s="310"/>
      <c r="AE517" s="310"/>
      <c r="AF517" s="310"/>
      <c r="AG517" s="444"/>
      <c r="AH517" s="310"/>
      <c r="AI517" s="310"/>
      <c r="AJ517" s="310"/>
      <c r="AK517" s="310"/>
      <c r="AL517" s="311"/>
    </row>
    <row r="518" spans="1:38" s="149" customFormat="1" ht="16.5" customHeight="1" x14ac:dyDescent="0.2">
      <c r="A518" s="112"/>
      <c r="B518" s="570"/>
      <c r="C518" s="570"/>
      <c r="D518" s="570"/>
      <c r="E518" s="570"/>
      <c r="F518" s="570"/>
      <c r="G518" s="570"/>
      <c r="H518" s="570"/>
      <c r="I518" s="570"/>
      <c r="J518" s="702"/>
      <c r="K518" s="22"/>
      <c r="L518" s="23"/>
      <c r="M518" s="456"/>
      <c r="N518" s="742"/>
      <c r="O518" s="239"/>
      <c r="P518" s="240"/>
      <c r="Q518" s="240"/>
      <c r="R518" s="220"/>
      <c r="S518" s="220"/>
      <c r="T518" s="279"/>
      <c r="U518" s="280"/>
      <c r="V518" s="279"/>
      <c r="W518" s="256"/>
      <c r="X518" s="256"/>
      <c r="Y518" s="221"/>
      <c r="Z518" s="221"/>
      <c r="AA518" s="221"/>
      <c r="AB518" s="256"/>
      <c r="AC518" s="256"/>
      <c r="AD518" s="310"/>
      <c r="AE518" s="310"/>
      <c r="AF518" s="310"/>
      <c r="AG518" s="744"/>
      <c r="AH518" s="744"/>
      <c r="AI518" s="744"/>
      <c r="AJ518" s="744"/>
      <c r="AK518" s="310"/>
      <c r="AL518" s="311"/>
    </row>
    <row r="519" spans="1:38" s="149" customFormat="1" ht="16.5" customHeight="1" x14ac:dyDescent="0.2">
      <c r="A519" s="112"/>
      <c r="B519" s="570"/>
      <c r="C519" s="570"/>
      <c r="D519" s="570"/>
      <c r="E519" s="570"/>
      <c r="F519" s="570"/>
      <c r="G519" s="570"/>
      <c r="H519" s="570"/>
      <c r="I519" s="570"/>
      <c r="J519" s="702"/>
      <c r="K519" s="22"/>
      <c r="L519" s="23"/>
      <c r="M519" s="456"/>
      <c r="N519" s="742"/>
      <c r="O519" s="239"/>
      <c r="P519" s="240"/>
      <c r="Q519" s="240"/>
      <c r="R519" s="280"/>
      <c r="S519" s="220"/>
      <c r="T519" s="279"/>
      <c r="U519" s="280"/>
      <c r="V519" s="279"/>
      <c r="W519" s="256"/>
      <c r="X519" s="256"/>
      <c r="Y519" s="221"/>
      <c r="Z519" s="221"/>
      <c r="AA519" s="221"/>
      <c r="AB519" s="256"/>
      <c r="AC519" s="256"/>
      <c r="AD519" s="310"/>
      <c r="AE519" s="310"/>
      <c r="AF519" s="310"/>
      <c r="AG519" s="744"/>
      <c r="AH519" s="744"/>
      <c r="AI519" s="744"/>
      <c r="AJ519" s="744"/>
      <c r="AK519" s="310"/>
      <c r="AL519" s="311"/>
    </row>
    <row r="520" spans="1:38" s="149" customFormat="1" ht="18" customHeight="1" x14ac:dyDescent="0.2">
      <c r="A520" s="24"/>
      <c r="B520" s="580"/>
      <c r="C520" s="580"/>
      <c r="D520" s="580"/>
      <c r="E520" s="580"/>
      <c r="F520" s="580"/>
      <c r="G520" s="580"/>
      <c r="H520" s="580"/>
      <c r="I520" s="580"/>
      <c r="J520" s="703"/>
      <c r="K520" s="25"/>
      <c r="L520" s="26"/>
      <c r="M520" s="456"/>
      <c r="N520" s="479"/>
      <c r="O520" s="239"/>
      <c r="P520" s="240"/>
      <c r="Q520" s="240"/>
      <c r="R520" s="280"/>
      <c r="S520" s="220"/>
      <c r="T520" s="279"/>
      <c r="U520" s="280"/>
      <c r="V520" s="279"/>
      <c r="W520" s="256"/>
      <c r="X520" s="256"/>
      <c r="Y520" s="221"/>
      <c r="Z520" s="389"/>
      <c r="AA520" s="390"/>
      <c r="AB520" s="256"/>
      <c r="AC520" s="256"/>
      <c r="AD520" s="310"/>
      <c r="AE520" s="310"/>
      <c r="AF520" s="310"/>
      <c r="AG520" s="744"/>
      <c r="AH520" s="744"/>
      <c r="AI520" s="744"/>
      <c r="AJ520" s="744"/>
      <c r="AK520" s="310"/>
      <c r="AL520" s="311"/>
    </row>
    <row r="521" spans="1:38" s="149" customFormat="1" ht="16.5" customHeight="1" x14ac:dyDescent="0.2">
      <c r="A521" s="355" t="s">
        <v>534</v>
      </c>
      <c r="B521" s="569" t="s">
        <v>477</v>
      </c>
      <c r="C521" s="569"/>
      <c r="D521" s="569"/>
      <c r="E521" s="569"/>
      <c r="F521" s="569"/>
      <c r="G521" s="569"/>
      <c r="H521" s="569"/>
      <c r="I521" s="569"/>
      <c r="J521" s="701"/>
      <c r="K521" s="27"/>
      <c r="L521" s="28"/>
      <c r="M521" s="456"/>
      <c r="N521" s="456"/>
      <c r="O521" s="239"/>
      <c r="P521" s="240" t="s">
        <v>535</v>
      </c>
      <c r="Q521" s="240" t="s">
        <v>412</v>
      </c>
      <c r="R521" s="220" t="b">
        <v>0</v>
      </c>
      <c r="S521" s="220">
        <f>IF(AND(R521=TRUE,T521=FALSE,U521=FALSE),1,0)</f>
        <v>0</v>
      </c>
      <c r="T521" s="242"/>
      <c r="U521" s="270"/>
      <c r="V521" s="278"/>
      <c r="W521" s="221"/>
      <c r="X521" s="221"/>
      <c r="Y521" s="221"/>
      <c r="Z521" s="391" t="str">
        <f>IF(OR(T521=TRUE,U521=TRUE),CONCATENATE(P521," "),"")</f>
        <v/>
      </c>
      <c r="AA521" s="391" t="str">
        <f>IF(OR(R521=TRUE,T521=TRUE,U521=TRUE),"",CONCATENATE(P521," "))</f>
        <v xml:space="preserve">7.4, </v>
      </c>
      <c r="AB521" s="256"/>
      <c r="AC521" s="256"/>
      <c r="AD521" s="310"/>
      <c r="AE521" s="310"/>
      <c r="AF521" s="310"/>
      <c r="AG521" s="310"/>
      <c r="AH521" s="310"/>
      <c r="AI521" s="310"/>
      <c r="AJ521" s="310"/>
      <c r="AK521" s="310"/>
      <c r="AL521" s="311"/>
    </row>
    <row r="522" spans="1:38" s="149" customFormat="1" ht="16.5" customHeight="1" x14ac:dyDescent="0.2">
      <c r="A522" s="356"/>
      <c r="B522" s="570"/>
      <c r="C522" s="570"/>
      <c r="D522" s="570"/>
      <c r="E522" s="570"/>
      <c r="F522" s="570"/>
      <c r="G522" s="570"/>
      <c r="H522" s="570"/>
      <c r="I522" s="570"/>
      <c r="J522" s="702"/>
      <c r="K522" s="22"/>
      <c r="L522" s="23"/>
      <c r="M522" s="456"/>
      <c r="N522" s="456"/>
      <c r="O522" s="239"/>
      <c r="P522" s="240"/>
      <c r="Q522" s="240"/>
      <c r="R522" s="280"/>
      <c r="S522" s="220"/>
      <c r="T522" s="279"/>
      <c r="U522" s="280"/>
      <c r="V522" s="279"/>
      <c r="W522" s="256"/>
      <c r="X522" s="256"/>
      <c r="Y522" s="221"/>
      <c r="Z522" s="389"/>
      <c r="AA522" s="390"/>
      <c r="AB522" s="256"/>
      <c r="AC522" s="256"/>
      <c r="AD522" s="310"/>
      <c r="AE522" s="310"/>
      <c r="AF522" s="310"/>
      <c r="AG522" s="310"/>
      <c r="AH522" s="310"/>
      <c r="AI522" s="310"/>
      <c r="AJ522" s="310"/>
      <c r="AK522" s="310"/>
      <c r="AL522" s="311"/>
    </row>
    <row r="523" spans="1:38" s="149" customFormat="1" ht="16.5" customHeight="1" x14ac:dyDescent="0.2">
      <c r="A523" s="356"/>
      <c r="B523" s="570"/>
      <c r="C523" s="570"/>
      <c r="D523" s="570"/>
      <c r="E523" s="570"/>
      <c r="F523" s="570"/>
      <c r="G523" s="570"/>
      <c r="H523" s="570"/>
      <c r="I523" s="570"/>
      <c r="J523" s="702"/>
      <c r="K523" s="22"/>
      <c r="L523" s="23"/>
      <c r="M523" s="456"/>
      <c r="N523" s="456"/>
      <c r="O523" s="239"/>
      <c r="P523" s="240"/>
      <c r="Q523" s="240"/>
      <c r="R523" s="280"/>
      <c r="S523" s="220"/>
      <c r="T523" s="279"/>
      <c r="U523" s="280"/>
      <c r="V523" s="279"/>
      <c r="W523" s="256"/>
      <c r="X523" s="256"/>
      <c r="Y523" s="221"/>
      <c r="Z523" s="389"/>
      <c r="AA523" s="390"/>
      <c r="AB523" s="256"/>
      <c r="AC523" s="256"/>
      <c r="AD523" s="310"/>
      <c r="AE523" s="310"/>
      <c r="AF523" s="310"/>
      <c r="AG523" s="310"/>
      <c r="AH523" s="310"/>
      <c r="AI523" s="310"/>
      <c r="AJ523" s="310"/>
      <c r="AK523" s="310"/>
      <c r="AL523" s="311"/>
    </row>
    <row r="524" spans="1:38" s="149" customFormat="1" ht="16.5" customHeight="1" x14ac:dyDescent="0.2">
      <c r="A524" s="24"/>
      <c r="B524" s="580"/>
      <c r="C524" s="580"/>
      <c r="D524" s="580"/>
      <c r="E524" s="580"/>
      <c r="F524" s="580"/>
      <c r="G524" s="580"/>
      <c r="H524" s="580"/>
      <c r="I524" s="580"/>
      <c r="J524" s="703"/>
      <c r="K524" s="25"/>
      <c r="L524" s="26"/>
      <c r="M524" s="456"/>
      <c r="N524" s="456"/>
      <c r="O524" s="239"/>
      <c r="P524" s="240"/>
      <c r="Q524" s="240"/>
      <c r="R524" s="280"/>
      <c r="S524" s="220"/>
      <c r="T524" s="279"/>
      <c r="U524" s="280"/>
      <c r="V524" s="279"/>
      <c r="W524" s="256"/>
      <c r="X524" s="256"/>
      <c r="Y524" s="221"/>
      <c r="Z524" s="389"/>
      <c r="AA524" s="390"/>
      <c r="AB524" s="256"/>
      <c r="AC524" s="256"/>
      <c r="AD524" s="310"/>
      <c r="AE524" s="310"/>
      <c r="AF524" s="310"/>
      <c r="AG524" s="310"/>
      <c r="AH524" s="310"/>
      <c r="AI524" s="310"/>
      <c r="AJ524" s="310"/>
      <c r="AK524" s="310"/>
      <c r="AL524" s="311"/>
    </row>
    <row r="525" spans="1:38" s="149" customFormat="1" ht="16.5" customHeight="1" x14ac:dyDescent="0.2">
      <c r="A525" s="593" t="s">
        <v>536</v>
      </c>
      <c r="B525" s="569" t="s">
        <v>413</v>
      </c>
      <c r="C525" s="569"/>
      <c r="D525" s="569"/>
      <c r="E525" s="569"/>
      <c r="F525" s="569"/>
      <c r="G525" s="569"/>
      <c r="H525" s="569"/>
      <c r="I525" s="569"/>
      <c r="J525" s="701"/>
      <c r="K525" s="727"/>
      <c r="L525" s="728"/>
      <c r="M525" s="462"/>
      <c r="N525" s="462"/>
      <c r="O525" s="239"/>
      <c r="P525" s="240" t="s">
        <v>537</v>
      </c>
      <c r="Q525" s="240" t="s">
        <v>419</v>
      </c>
      <c r="R525" s="220" t="b">
        <v>0</v>
      </c>
      <c r="S525" s="220">
        <f>IF(AND(R525=TRUE,T525=FALSE,U525=FALSE),1,0)</f>
        <v>0</v>
      </c>
      <c r="T525" s="279"/>
      <c r="U525" s="280"/>
      <c r="V525" s="279"/>
      <c r="W525" s="256"/>
      <c r="X525" s="256"/>
      <c r="Y525" s="221"/>
      <c r="Z525" s="391" t="str">
        <f>IF(OR(T525=TRUE,U525=TRUE),CONCATENATE(P525," "),"")</f>
        <v/>
      </c>
      <c r="AA525" s="391" t="str">
        <f>IF(OR(R525=TRUE,T525=TRUE,U525=TRUE),"",CONCATENATE(P525," "))</f>
        <v xml:space="preserve">7.5, </v>
      </c>
      <c r="AB525" s="256"/>
      <c r="AC525" s="256"/>
      <c r="AD525" s="310"/>
      <c r="AE525" s="310"/>
      <c r="AF525" s="310"/>
      <c r="AG525" s="310"/>
      <c r="AH525" s="310"/>
      <c r="AI525" s="310"/>
      <c r="AJ525" s="310"/>
      <c r="AK525" s="310"/>
      <c r="AL525" s="311"/>
    </row>
    <row r="526" spans="1:38" s="149" customFormat="1" ht="16.5" customHeight="1" x14ac:dyDescent="0.2">
      <c r="A526" s="594"/>
      <c r="B526" s="733"/>
      <c r="C526" s="733"/>
      <c r="D526" s="733"/>
      <c r="E526" s="733"/>
      <c r="F526" s="733"/>
      <c r="G526" s="733"/>
      <c r="H526" s="733"/>
      <c r="I526" s="733"/>
      <c r="J526" s="702"/>
      <c r="K526" s="729"/>
      <c r="L526" s="730"/>
      <c r="M526" s="462"/>
      <c r="N526" s="462"/>
      <c r="O526" s="239"/>
      <c r="P526" s="240"/>
      <c r="Q526" s="240"/>
      <c r="R526" s="280"/>
      <c r="S526" s="220"/>
      <c r="T526" s="279"/>
      <c r="U526" s="280"/>
      <c r="V526" s="279"/>
      <c r="W526" s="256"/>
      <c r="X526" s="256"/>
      <c r="Y526" s="221"/>
      <c r="Z526" s="389"/>
      <c r="AA526" s="390"/>
      <c r="AB526" s="256"/>
      <c r="AC526" s="256"/>
      <c r="AD526" s="310"/>
      <c r="AE526" s="310"/>
      <c r="AF526" s="310"/>
      <c r="AG526" s="310"/>
      <c r="AH526" s="310"/>
      <c r="AI526" s="310"/>
      <c r="AJ526" s="310"/>
      <c r="AK526" s="310"/>
      <c r="AL526" s="311"/>
    </row>
    <row r="527" spans="1:38" s="149" customFormat="1" ht="16.5" customHeight="1" x14ac:dyDescent="0.2">
      <c r="A527" s="594"/>
      <c r="B527" s="733"/>
      <c r="C527" s="733"/>
      <c r="D527" s="733"/>
      <c r="E527" s="733"/>
      <c r="F527" s="733"/>
      <c r="G527" s="733"/>
      <c r="H527" s="733"/>
      <c r="I527" s="733"/>
      <c r="J527" s="702"/>
      <c r="K527" s="729"/>
      <c r="L527" s="730"/>
      <c r="M527" s="462"/>
      <c r="N527" s="462"/>
      <c r="O527" s="239"/>
      <c r="P527" s="240"/>
      <c r="Q527" s="240"/>
      <c r="R527" s="280"/>
      <c r="S527" s="220"/>
      <c r="T527" s="279"/>
      <c r="U527" s="280"/>
      <c r="V527" s="279"/>
      <c r="W527" s="256"/>
      <c r="X527" s="256"/>
      <c r="Y527" s="221"/>
      <c r="Z527" s="389"/>
      <c r="AA527" s="390"/>
      <c r="AB527" s="256"/>
      <c r="AC527" s="256"/>
      <c r="AD527" s="310"/>
      <c r="AE527" s="310"/>
      <c r="AF527" s="310"/>
      <c r="AG527" s="310"/>
      <c r="AH527" s="310"/>
      <c r="AI527" s="310"/>
      <c r="AJ527" s="310"/>
      <c r="AK527" s="310"/>
      <c r="AL527" s="311"/>
    </row>
    <row r="528" spans="1:38" s="149" customFormat="1" ht="16.5" customHeight="1" x14ac:dyDescent="0.2">
      <c r="A528" s="594"/>
      <c r="B528" s="733"/>
      <c r="C528" s="733"/>
      <c r="D528" s="733"/>
      <c r="E528" s="733"/>
      <c r="F528" s="733"/>
      <c r="G528" s="733"/>
      <c r="H528" s="733"/>
      <c r="I528" s="733"/>
      <c r="J528" s="702"/>
      <c r="K528" s="729"/>
      <c r="L528" s="730"/>
      <c r="M528" s="462"/>
      <c r="N528" s="462"/>
      <c r="O528" s="239"/>
      <c r="P528" s="240"/>
      <c r="Q528" s="240"/>
      <c r="R528" s="280"/>
      <c r="S528" s="220"/>
      <c r="T528" s="279"/>
      <c r="U528" s="280"/>
      <c r="V528" s="279"/>
      <c r="W528" s="256"/>
      <c r="X528" s="256"/>
      <c r="Y528" s="221"/>
      <c r="Z528" s="389"/>
      <c r="AA528" s="390"/>
      <c r="AB528" s="256"/>
      <c r="AC528" s="256"/>
      <c r="AD528" s="310"/>
      <c r="AE528" s="310"/>
      <c r="AF528" s="310"/>
      <c r="AG528" s="310"/>
      <c r="AH528" s="310"/>
      <c r="AI528" s="310"/>
      <c r="AJ528" s="310"/>
      <c r="AK528" s="310"/>
      <c r="AL528" s="311"/>
    </row>
    <row r="529" spans="1:38" s="149" customFormat="1" ht="16.5" customHeight="1" x14ac:dyDescent="0.2">
      <c r="A529" s="594"/>
      <c r="B529" s="492" t="s">
        <v>414</v>
      </c>
      <c r="C529" s="485"/>
      <c r="D529" s="485"/>
      <c r="E529" s="485"/>
      <c r="F529" s="485"/>
      <c r="G529" s="485"/>
      <c r="H529" s="485"/>
      <c r="I529" s="485"/>
      <c r="J529" s="13"/>
      <c r="K529" s="729"/>
      <c r="L529" s="730"/>
      <c r="M529" s="462"/>
      <c r="N529" s="462"/>
      <c r="O529" s="239"/>
      <c r="P529" s="240"/>
      <c r="Q529" s="240"/>
      <c r="R529" s="280"/>
      <c r="S529" s="220"/>
      <c r="T529" s="279"/>
      <c r="U529" s="280"/>
      <c r="V529" s="279"/>
      <c r="W529" s="256"/>
      <c r="X529" s="256"/>
      <c r="Y529" s="221"/>
      <c r="Z529" s="389"/>
      <c r="AA529" s="390"/>
      <c r="AB529" s="256"/>
      <c r="AC529" s="256"/>
      <c r="AD529" s="310"/>
      <c r="AE529" s="310"/>
      <c r="AF529" s="310"/>
      <c r="AG529" s="310"/>
      <c r="AH529" s="310"/>
      <c r="AI529" s="310"/>
      <c r="AJ529" s="310"/>
      <c r="AK529" s="310"/>
      <c r="AL529" s="311"/>
    </row>
    <row r="530" spans="1:38" s="149" customFormat="1" ht="16.5" customHeight="1" x14ac:dyDescent="0.2">
      <c r="A530" s="594"/>
      <c r="B530" s="493" t="s">
        <v>478</v>
      </c>
      <c r="C530" s="494"/>
      <c r="D530" s="494"/>
      <c r="E530" s="494"/>
      <c r="F530" s="485"/>
      <c r="G530" s="485"/>
      <c r="H530" s="485"/>
      <c r="I530" s="485"/>
      <c r="J530" s="13"/>
      <c r="K530" s="729"/>
      <c r="L530" s="730"/>
      <c r="M530" s="462"/>
      <c r="N530" s="462"/>
      <c r="O530" s="239"/>
      <c r="P530" s="240"/>
      <c r="Q530" s="240"/>
      <c r="R530" s="280"/>
      <c r="S530" s="220"/>
      <c r="T530" s="279"/>
      <c r="U530" s="280"/>
      <c r="V530" s="279"/>
      <c r="W530" s="256"/>
      <c r="X530" s="256"/>
      <c r="Y530" s="221"/>
      <c r="Z530" s="389"/>
      <c r="AA530" s="390"/>
      <c r="AB530" s="256"/>
      <c r="AC530" s="256"/>
      <c r="AD530" s="310"/>
      <c r="AE530" s="310"/>
      <c r="AF530" s="310"/>
      <c r="AG530" s="310"/>
      <c r="AH530" s="310"/>
      <c r="AI530" s="310"/>
      <c r="AJ530" s="310"/>
      <c r="AK530" s="310"/>
      <c r="AL530" s="311"/>
    </row>
    <row r="531" spans="1:38" s="149" customFormat="1" ht="16.5" customHeight="1" x14ac:dyDescent="0.2">
      <c r="A531" s="594"/>
      <c r="B531" s="529"/>
      <c r="C531" s="522" t="s">
        <v>415</v>
      </c>
      <c r="D531" s="522"/>
      <c r="E531" s="522"/>
      <c r="F531" s="522"/>
      <c r="G531" s="522"/>
      <c r="H531" s="522"/>
      <c r="I531" s="522"/>
      <c r="J531" s="695"/>
      <c r="K531" s="729"/>
      <c r="L531" s="730"/>
      <c r="M531" s="462"/>
      <c r="N531" s="462"/>
      <c r="O531" s="239"/>
      <c r="P531" s="240"/>
      <c r="Q531" s="240"/>
      <c r="R531" s="280"/>
      <c r="S531" s="220"/>
      <c r="T531" s="279"/>
      <c r="U531" s="280"/>
      <c r="V531" s="279"/>
      <c r="W531" s="256"/>
      <c r="X531" s="256"/>
      <c r="Y531" s="221"/>
      <c r="Z531" s="389"/>
      <c r="AA531" s="390"/>
      <c r="AB531" s="256"/>
      <c r="AC531" s="256"/>
      <c r="AD531" s="310"/>
      <c r="AE531" s="310"/>
      <c r="AF531" s="310"/>
      <c r="AG531" s="310"/>
      <c r="AH531" s="310"/>
      <c r="AI531" s="310"/>
      <c r="AJ531" s="310"/>
      <c r="AK531" s="310"/>
      <c r="AL531" s="311"/>
    </row>
    <row r="532" spans="1:38" s="149" customFormat="1" ht="16.5" customHeight="1" x14ac:dyDescent="0.2">
      <c r="A532" s="594"/>
      <c r="B532" s="529"/>
      <c r="C532" s="522"/>
      <c r="D532" s="522"/>
      <c r="E532" s="522"/>
      <c r="F532" s="522"/>
      <c r="G532" s="522"/>
      <c r="H532" s="522"/>
      <c r="I532" s="522"/>
      <c r="J532" s="695"/>
      <c r="K532" s="729"/>
      <c r="L532" s="730"/>
      <c r="M532" s="462"/>
      <c r="N532" s="462"/>
      <c r="O532" s="239"/>
      <c r="P532" s="240"/>
      <c r="Q532" s="240"/>
      <c r="R532" s="280"/>
      <c r="S532" s="220"/>
      <c r="T532" s="279"/>
      <c r="U532" s="280"/>
      <c r="V532" s="279"/>
      <c r="W532" s="256"/>
      <c r="X532" s="256"/>
      <c r="Y532" s="221"/>
      <c r="Z532" s="389"/>
      <c r="AA532" s="390"/>
      <c r="AB532" s="256"/>
      <c r="AC532" s="256"/>
      <c r="AD532" s="310"/>
      <c r="AE532" s="310"/>
      <c r="AF532" s="310"/>
      <c r="AG532" s="310"/>
      <c r="AH532" s="310"/>
      <c r="AI532" s="310"/>
      <c r="AJ532" s="310"/>
      <c r="AK532" s="310"/>
      <c r="AL532" s="311"/>
    </row>
    <row r="533" spans="1:38" s="149" customFormat="1" ht="16.5" customHeight="1" x14ac:dyDescent="0.2">
      <c r="A533" s="594"/>
      <c r="B533" s="529"/>
      <c r="C533" s="522" t="s">
        <v>416</v>
      </c>
      <c r="D533" s="522"/>
      <c r="E533" s="522"/>
      <c r="F533" s="522"/>
      <c r="G533" s="522"/>
      <c r="H533" s="522"/>
      <c r="I533" s="522"/>
      <c r="J533" s="695"/>
      <c r="K533" s="729"/>
      <c r="L533" s="730"/>
      <c r="M533" s="462"/>
      <c r="N533" s="462"/>
      <c r="O533" s="239"/>
      <c r="P533" s="240"/>
      <c r="Q533" s="240"/>
      <c r="R533" s="280"/>
      <c r="S533" s="220"/>
      <c r="T533" s="279"/>
      <c r="U533" s="280"/>
      <c r="V533" s="279"/>
      <c r="W533" s="256"/>
      <c r="X533" s="256"/>
      <c r="Y533" s="221"/>
      <c r="Z533" s="389"/>
      <c r="AA533" s="390"/>
      <c r="AB533" s="256"/>
      <c r="AC533" s="256"/>
      <c r="AD533" s="310"/>
      <c r="AE533" s="310"/>
      <c r="AF533" s="310"/>
      <c r="AG533" s="310"/>
      <c r="AH533" s="310"/>
      <c r="AI533" s="310"/>
      <c r="AJ533" s="310"/>
      <c r="AK533" s="310"/>
      <c r="AL533" s="311"/>
    </row>
    <row r="534" spans="1:38" s="149" customFormat="1" ht="16.5" customHeight="1" x14ac:dyDescent="0.2">
      <c r="A534" s="594"/>
      <c r="B534" s="529"/>
      <c r="C534" s="522"/>
      <c r="D534" s="522"/>
      <c r="E534" s="522"/>
      <c r="F534" s="522"/>
      <c r="G534" s="522"/>
      <c r="H534" s="522"/>
      <c r="I534" s="522"/>
      <c r="J534" s="695"/>
      <c r="K534" s="729"/>
      <c r="L534" s="730"/>
      <c r="M534" s="462"/>
      <c r="N534" s="462"/>
      <c r="O534" s="239"/>
      <c r="P534" s="240"/>
      <c r="Q534" s="240"/>
      <c r="R534" s="280"/>
      <c r="S534" s="220"/>
      <c r="T534" s="279"/>
      <c r="U534" s="280"/>
      <c r="V534" s="279"/>
      <c r="W534" s="256"/>
      <c r="X534" s="256"/>
      <c r="Y534" s="221"/>
      <c r="Z534" s="389"/>
      <c r="AA534" s="390"/>
      <c r="AB534" s="256"/>
      <c r="AC534" s="256"/>
      <c r="AD534" s="310"/>
      <c r="AE534" s="310"/>
      <c r="AF534" s="310"/>
      <c r="AG534" s="310"/>
      <c r="AH534" s="310"/>
      <c r="AI534" s="310"/>
      <c r="AJ534" s="310"/>
      <c r="AK534" s="310"/>
      <c r="AL534" s="311"/>
    </row>
    <row r="535" spans="1:38" s="149" customFormat="1" ht="14.25" customHeight="1" x14ac:dyDescent="0.2">
      <c r="A535" s="594"/>
      <c r="B535" s="529"/>
      <c r="C535" s="522" t="s">
        <v>417</v>
      </c>
      <c r="D535" s="522"/>
      <c r="E535" s="522"/>
      <c r="F535" s="522"/>
      <c r="G535" s="522"/>
      <c r="H535" s="522"/>
      <c r="I535" s="522"/>
      <c r="J535" s="695"/>
      <c r="K535" s="729"/>
      <c r="L535" s="730"/>
      <c r="M535" s="462"/>
      <c r="N535" s="462"/>
      <c r="O535" s="239"/>
      <c r="P535" s="240"/>
      <c r="Q535" s="240"/>
      <c r="R535" s="280"/>
      <c r="S535" s="220"/>
      <c r="T535" s="279"/>
      <c r="U535" s="280"/>
      <c r="V535" s="279"/>
      <c r="W535" s="256"/>
      <c r="X535" s="256"/>
      <c r="Y535" s="221"/>
      <c r="Z535" s="389"/>
      <c r="AA535" s="390"/>
      <c r="AB535" s="256"/>
      <c r="AC535" s="256"/>
      <c r="AD535" s="310"/>
      <c r="AE535" s="310"/>
      <c r="AF535" s="310"/>
      <c r="AG535" s="310"/>
      <c r="AH535" s="310"/>
      <c r="AI535" s="310"/>
      <c r="AJ535" s="310"/>
      <c r="AK535" s="310"/>
      <c r="AL535" s="311"/>
    </row>
    <row r="536" spans="1:38" s="149" customFormat="1" ht="16.5" customHeight="1" x14ac:dyDescent="0.2">
      <c r="A536" s="594"/>
      <c r="B536" s="529"/>
      <c r="C536" s="522"/>
      <c r="D536" s="522"/>
      <c r="E536" s="522"/>
      <c r="F536" s="522"/>
      <c r="G536" s="522"/>
      <c r="H536" s="522"/>
      <c r="I536" s="522"/>
      <c r="J536" s="695"/>
      <c r="K536" s="729"/>
      <c r="L536" s="730"/>
      <c r="M536" s="462"/>
      <c r="N536" s="462"/>
      <c r="O536" s="239"/>
      <c r="P536" s="240"/>
      <c r="Q536" s="240"/>
      <c r="R536" s="280"/>
      <c r="S536" s="220"/>
      <c r="T536" s="279"/>
      <c r="U536" s="280"/>
      <c r="V536" s="279"/>
      <c r="W536" s="256"/>
      <c r="X536" s="256"/>
      <c r="Y536" s="221"/>
      <c r="Z536" s="389"/>
      <c r="AA536" s="390"/>
      <c r="AB536" s="256"/>
      <c r="AC536" s="256"/>
      <c r="AD536" s="310"/>
      <c r="AE536" s="310"/>
      <c r="AF536" s="310"/>
      <c r="AG536" s="310"/>
      <c r="AH536" s="310"/>
      <c r="AI536" s="310"/>
      <c r="AJ536" s="310"/>
      <c r="AK536" s="310"/>
      <c r="AL536" s="311"/>
    </row>
    <row r="537" spans="1:38" s="149" customFormat="1" ht="16.5" customHeight="1" x14ac:dyDescent="0.2">
      <c r="A537" s="594"/>
      <c r="B537" s="486"/>
      <c r="C537" s="522" t="s">
        <v>418</v>
      </c>
      <c r="D537" s="522"/>
      <c r="E537" s="522"/>
      <c r="F537" s="522"/>
      <c r="G537" s="522"/>
      <c r="H537" s="522"/>
      <c r="I537" s="522"/>
      <c r="J537" s="695"/>
      <c r="K537" s="729"/>
      <c r="L537" s="730"/>
      <c r="M537" s="462"/>
      <c r="N537" s="462"/>
      <c r="O537" s="239"/>
      <c r="P537" s="240"/>
      <c r="Q537" s="240"/>
      <c r="R537" s="280"/>
      <c r="S537" s="220"/>
      <c r="T537" s="279"/>
      <c r="U537" s="280"/>
      <c r="V537" s="279"/>
      <c r="W537" s="256"/>
      <c r="X537" s="256"/>
      <c r="Y537" s="221"/>
      <c r="Z537" s="389"/>
      <c r="AA537" s="390"/>
      <c r="AB537" s="256"/>
      <c r="AC537" s="256"/>
      <c r="AD537" s="310"/>
      <c r="AE537" s="310"/>
      <c r="AF537" s="310"/>
      <c r="AG537" s="310"/>
      <c r="AH537" s="310"/>
      <c r="AI537" s="310"/>
      <c r="AJ537" s="310"/>
      <c r="AK537" s="310"/>
      <c r="AL537" s="311"/>
    </row>
    <row r="538" spans="1:38" s="149" customFormat="1" ht="16.5" customHeight="1" x14ac:dyDescent="0.2">
      <c r="A538" s="721"/>
      <c r="B538" s="490"/>
      <c r="C538" s="557"/>
      <c r="D538" s="557"/>
      <c r="E538" s="557"/>
      <c r="F538" s="557"/>
      <c r="G538" s="557"/>
      <c r="H538" s="557"/>
      <c r="I538" s="557"/>
      <c r="J538" s="734"/>
      <c r="K538" s="731"/>
      <c r="L538" s="732"/>
      <c r="M538" s="462"/>
      <c r="N538" s="462"/>
      <c r="O538" s="239"/>
      <c r="P538" s="240"/>
      <c r="Q538" s="240"/>
      <c r="R538" s="280"/>
      <c r="S538" s="220"/>
      <c r="T538" s="279"/>
      <c r="U538" s="280"/>
      <c r="V538" s="279"/>
      <c r="W538" s="256"/>
      <c r="X538" s="256"/>
      <c r="Y538" s="221"/>
      <c r="Z538" s="389"/>
      <c r="AA538" s="390"/>
      <c r="AB538" s="256"/>
      <c r="AC538" s="256"/>
      <c r="AD538" s="310"/>
      <c r="AE538" s="310"/>
      <c r="AF538" s="310"/>
      <c r="AG538" s="310"/>
      <c r="AH538" s="310"/>
      <c r="AI538" s="310"/>
      <c r="AJ538" s="310"/>
      <c r="AK538" s="310"/>
      <c r="AL538" s="311"/>
    </row>
    <row r="539" spans="1:38" s="149" customFormat="1" ht="30" customHeight="1" x14ac:dyDescent="0.25">
      <c r="A539" s="599" t="s">
        <v>257</v>
      </c>
      <c r="B539" s="600"/>
      <c r="C539" s="600"/>
      <c r="D539" s="600"/>
      <c r="E539" s="600"/>
      <c r="F539" s="600"/>
      <c r="G539" s="600"/>
      <c r="H539" s="600"/>
      <c r="I539" s="600"/>
      <c r="J539" s="600"/>
      <c r="K539" s="600"/>
      <c r="L539" s="601"/>
      <c r="M539" s="476"/>
      <c r="N539" s="476"/>
      <c r="O539" s="239"/>
      <c r="P539" s="310"/>
      <c r="Q539" s="312"/>
      <c r="R539" s="231" t="s">
        <v>4</v>
      </c>
      <c r="S539" s="232" t="s">
        <v>5</v>
      </c>
      <c r="T539" s="231" t="s">
        <v>124</v>
      </c>
      <c r="U539" s="371" t="s">
        <v>125</v>
      </c>
      <c r="V539" s="301"/>
      <c r="W539" s="301"/>
      <c r="X539" s="301"/>
      <c r="Y539" s="231" t="s">
        <v>126</v>
      </c>
      <c r="Z539" s="231" t="s">
        <v>6</v>
      </c>
      <c r="AA539" s="231" t="s">
        <v>7</v>
      </c>
      <c r="AB539" s="301"/>
      <c r="AC539" s="256"/>
      <c r="AD539" s="310"/>
      <c r="AE539" s="310"/>
      <c r="AF539" s="310"/>
      <c r="AG539" s="310"/>
      <c r="AH539" s="310"/>
      <c r="AI539" s="310"/>
      <c r="AJ539" s="310"/>
      <c r="AK539" s="310"/>
      <c r="AL539" s="311"/>
    </row>
    <row r="540" spans="1:38" ht="16.5" customHeight="1" x14ac:dyDescent="0.25">
      <c r="A540" s="593" t="s">
        <v>538</v>
      </c>
      <c r="B540" s="698" t="s">
        <v>88</v>
      </c>
      <c r="C540" s="698"/>
      <c r="D540" s="698"/>
      <c r="E540" s="698"/>
      <c r="F540" s="698"/>
      <c r="G540" s="698"/>
      <c r="H540" s="698"/>
      <c r="I540" s="698"/>
      <c r="J540" s="699"/>
      <c r="K540" s="38"/>
      <c r="L540" s="29"/>
      <c r="M540" s="463"/>
      <c r="N540" s="463"/>
      <c r="O540" s="281"/>
      <c r="P540" s="277" t="s">
        <v>259</v>
      </c>
      <c r="Q540" s="235" t="s">
        <v>128</v>
      </c>
      <c r="R540" s="236">
        <f>COUNTA(R542:R653)</f>
        <v>15</v>
      </c>
      <c r="S540" s="237">
        <f>SUM(S542:S653)</f>
        <v>0</v>
      </c>
      <c r="T540" s="238">
        <f>COUNTIF(T542:T653, TRUE)</f>
        <v>0</v>
      </c>
      <c r="U540" s="367">
        <f>COUNTIF(U542:U637, TRUE)</f>
        <v>0</v>
      </c>
      <c r="V540" s="219"/>
      <c r="X540" s="301"/>
      <c r="Y540" s="238">
        <f>COUNTIF(Y542:Y653,"TRUE")</f>
        <v>0</v>
      </c>
      <c r="Z540" s="245" t="str">
        <f>Z542&amp;Z552&amp;Z554&amp;Z558&amp;Z567&amp;Z570&amp;Z574&amp;Z582&amp;Z597&amp;Z601&amp;Z608&amp;Z642&amp;Z644&amp;Z646&amp;Z653</f>
        <v/>
      </c>
      <c r="AA540" s="245" t="str">
        <f>AA542&amp;AA552&amp;AA554&amp;AA558&amp;AA567&amp;AA570&amp;AA574&amp;AA582&amp;AA597&amp;AA601&amp;AA608&amp;AA642&amp;AA644&amp;AA646&amp;AA653</f>
        <v xml:space="preserve">8.1a, 8.1bi, 8.1bii, 8.1c, 8.2a, 8.2b, 8.2c, 8.2d, 8.2e, 8.2f, 8.2g, 8.3a, 8.3b, 8.3c, 8.3d, </v>
      </c>
    </row>
    <row r="541" spans="1:38" ht="16.5" customHeight="1" x14ac:dyDescent="0.2">
      <c r="A541" s="594"/>
      <c r="B541" s="572"/>
      <c r="C541" s="572"/>
      <c r="D541" s="572"/>
      <c r="E541" s="572"/>
      <c r="F541" s="572"/>
      <c r="G541" s="572"/>
      <c r="H541" s="572"/>
      <c r="I541" s="572"/>
      <c r="J541" s="573"/>
      <c r="K541" s="32"/>
      <c r="L541" s="30"/>
      <c r="M541" s="463"/>
      <c r="N541" s="463"/>
      <c r="O541" s="281"/>
      <c r="R541" s="241"/>
      <c r="S541" s="224"/>
    </row>
    <row r="542" spans="1:38" ht="16.5" customHeight="1" x14ac:dyDescent="0.2">
      <c r="A542" s="536"/>
      <c r="B542" s="540" t="s">
        <v>38</v>
      </c>
      <c r="C542" s="520" t="s">
        <v>89</v>
      </c>
      <c r="D542" s="520"/>
      <c r="E542" s="520"/>
      <c r="F542" s="520"/>
      <c r="G542" s="520"/>
      <c r="H542" s="520"/>
      <c r="I542" s="520"/>
      <c r="J542" s="519"/>
      <c r="K542" s="35"/>
      <c r="L542" s="31"/>
      <c r="M542" s="464"/>
      <c r="N542" s="464"/>
      <c r="O542" s="281"/>
      <c r="P542" s="218" t="s">
        <v>539</v>
      </c>
      <c r="Q542" s="218" t="s">
        <v>90</v>
      </c>
      <c r="R542" s="241" t="b">
        <v>0</v>
      </c>
      <c r="S542" s="220">
        <f>IF(AND(R542=TRUE,T542=FALSE,U542=FALSE),1,0)</f>
        <v>0</v>
      </c>
      <c r="T542" s="242"/>
      <c r="U542" s="270"/>
      <c r="Z542" s="243" t="str">
        <f>IF(OR(T542=TRUE,U542=TRUE),CONCATENATE(P542," "),"")</f>
        <v/>
      </c>
      <c r="AA542" s="243" t="str">
        <f>IF(OR(R542=TRUE,T542=TRUE,U542=TRUE),"",CONCATENATE(P542," "))</f>
        <v xml:space="preserve">8.1a, </v>
      </c>
    </row>
    <row r="543" spans="1:38" ht="16.5" customHeight="1" x14ac:dyDescent="0.2">
      <c r="A543" s="536"/>
      <c r="B543" s="540"/>
      <c r="C543" s="520"/>
      <c r="D543" s="520"/>
      <c r="E543" s="520"/>
      <c r="F543" s="520"/>
      <c r="G543" s="520"/>
      <c r="H543" s="520"/>
      <c r="I543" s="520"/>
      <c r="J543" s="519"/>
      <c r="K543" s="32"/>
      <c r="L543" s="30"/>
      <c r="M543" s="463"/>
      <c r="N543" s="463"/>
      <c r="O543" s="281"/>
      <c r="R543" s="241"/>
      <c r="S543" s="224"/>
    </row>
    <row r="544" spans="1:38" ht="9" customHeight="1" x14ac:dyDescent="0.2">
      <c r="A544" s="536"/>
      <c r="B544" s="540"/>
      <c r="C544" s="520"/>
      <c r="D544" s="520"/>
      <c r="E544" s="520"/>
      <c r="F544" s="520"/>
      <c r="G544" s="520"/>
      <c r="H544" s="520"/>
      <c r="I544" s="520"/>
      <c r="J544" s="519"/>
      <c r="K544" s="32"/>
      <c r="L544" s="30"/>
      <c r="M544" s="463"/>
      <c r="N544" s="463"/>
      <c r="O544" s="281"/>
      <c r="R544" s="241"/>
      <c r="S544" s="224"/>
    </row>
    <row r="545" spans="1:27" ht="11.25" customHeight="1" x14ac:dyDescent="0.2">
      <c r="A545" s="536"/>
      <c r="B545" s="540"/>
      <c r="C545" s="520"/>
      <c r="D545" s="520"/>
      <c r="E545" s="520"/>
      <c r="F545" s="520"/>
      <c r="G545" s="520"/>
      <c r="H545" s="520"/>
      <c r="I545" s="520"/>
      <c r="J545" s="519"/>
      <c r="K545" s="32"/>
      <c r="L545" s="30"/>
      <c r="M545" s="463"/>
      <c r="N545" s="463"/>
      <c r="O545" s="281"/>
      <c r="R545" s="241"/>
      <c r="S545" s="224"/>
    </row>
    <row r="546" spans="1:27" x14ac:dyDescent="0.2">
      <c r="A546" s="114"/>
      <c r="B546" s="115"/>
      <c r="C546" s="106" t="s">
        <v>91</v>
      </c>
      <c r="D546" s="520" t="s">
        <v>92</v>
      </c>
      <c r="E546" s="520"/>
      <c r="F546" s="520"/>
      <c r="G546" s="520"/>
      <c r="H546" s="520"/>
      <c r="I546" s="520"/>
      <c r="J546" s="519"/>
      <c r="K546" s="32"/>
      <c r="L546" s="30"/>
      <c r="M546" s="463"/>
      <c r="N546" s="463"/>
      <c r="O546" s="281"/>
      <c r="R546" s="241"/>
      <c r="S546" s="224"/>
    </row>
    <row r="547" spans="1:27" ht="16.5" customHeight="1" x14ac:dyDescent="0.2">
      <c r="A547" s="114"/>
      <c r="B547" s="115"/>
      <c r="C547" s="106" t="s">
        <v>91</v>
      </c>
      <c r="D547" s="520" t="s">
        <v>479</v>
      </c>
      <c r="E547" s="520"/>
      <c r="F547" s="520"/>
      <c r="G547" s="520"/>
      <c r="H547" s="520"/>
      <c r="I547" s="520"/>
      <c r="J547" s="519"/>
      <c r="K547" s="32"/>
      <c r="L547" s="30"/>
      <c r="M547" s="463"/>
      <c r="N547" s="463"/>
      <c r="O547" s="281"/>
      <c r="R547" s="241"/>
      <c r="S547" s="224"/>
    </row>
    <row r="548" spans="1:27" ht="16.5" customHeight="1" x14ac:dyDescent="0.2">
      <c r="A548" s="114"/>
      <c r="B548" s="115"/>
      <c r="C548" s="106"/>
      <c r="D548" s="520"/>
      <c r="E548" s="520"/>
      <c r="F548" s="520"/>
      <c r="G548" s="520"/>
      <c r="H548" s="520"/>
      <c r="I548" s="520"/>
      <c r="J548" s="519"/>
      <c r="K548" s="32"/>
      <c r="L548" s="30"/>
      <c r="M548" s="463"/>
      <c r="N548" s="463"/>
      <c r="O548" s="281"/>
      <c r="R548" s="241"/>
      <c r="S548" s="224"/>
    </row>
    <row r="549" spans="1:27" ht="59.25" customHeight="1" x14ac:dyDescent="0.2">
      <c r="A549" s="114"/>
      <c r="B549" s="115"/>
      <c r="C549" s="106" t="s">
        <v>91</v>
      </c>
      <c r="D549" s="520" t="s">
        <v>480</v>
      </c>
      <c r="E549" s="520"/>
      <c r="F549" s="520"/>
      <c r="G549" s="520"/>
      <c r="H549" s="520"/>
      <c r="I549" s="520"/>
      <c r="J549" s="519"/>
      <c r="K549" s="32"/>
      <c r="L549" s="30"/>
      <c r="M549" s="463"/>
      <c r="N549" s="463"/>
      <c r="O549" s="281"/>
      <c r="R549" s="241"/>
      <c r="S549" s="224"/>
    </row>
    <row r="550" spans="1:27" ht="16.5" customHeight="1" x14ac:dyDescent="0.2">
      <c r="A550" s="536"/>
      <c r="B550" s="540" t="s">
        <v>39</v>
      </c>
      <c r="C550" s="520" t="s">
        <v>261</v>
      </c>
      <c r="D550" s="520"/>
      <c r="E550" s="520"/>
      <c r="F550" s="520"/>
      <c r="G550" s="520"/>
      <c r="H550" s="520"/>
      <c r="I550" s="520"/>
      <c r="J550" s="519"/>
      <c r="K550" s="32"/>
      <c r="L550" s="30"/>
      <c r="M550" s="463"/>
      <c r="N550" s="463"/>
      <c r="O550" s="281"/>
      <c r="R550" s="241"/>
      <c r="S550" s="224"/>
    </row>
    <row r="551" spans="1:27" ht="16.5" customHeight="1" x14ac:dyDescent="0.2">
      <c r="A551" s="536"/>
      <c r="B551" s="540"/>
      <c r="C551" s="520"/>
      <c r="D551" s="520"/>
      <c r="E551" s="520"/>
      <c r="F551" s="520"/>
      <c r="G551" s="520"/>
      <c r="H551" s="520"/>
      <c r="I551" s="520"/>
      <c r="J551" s="519"/>
      <c r="K551" s="32"/>
      <c r="L551" s="30"/>
      <c r="M551" s="463"/>
      <c r="N551" s="463"/>
      <c r="O551" s="281"/>
      <c r="R551" s="241"/>
      <c r="S551" s="224"/>
    </row>
    <row r="552" spans="1:27" ht="16.5" customHeight="1" x14ac:dyDescent="0.2">
      <c r="A552" s="536"/>
      <c r="B552" s="540"/>
      <c r="C552" s="106" t="s">
        <v>48</v>
      </c>
      <c r="D552" s="520" t="s">
        <v>481</v>
      </c>
      <c r="E552" s="520"/>
      <c r="F552" s="520"/>
      <c r="G552" s="520"/>
      <c r="H552" s="520"/>
      <c r="I552" s="520"/>
      <c r="J552" s="519"/>
      <c r="K552" s="35"/>
      <c r="L552" s="31"/>
      <c r="M552" s="464"/>
      <c r="N552" s="464"/>
      <c r="O552" s="281"/>
      <c r="P552" s="218" t="s">
        <v>540</v>
      </c>
      <c r="Q552" s="218" t="s">
        <v>262</v>
      </c>
      <c r="R552" s="241" t="b">
        <v>0</v>
      </c>
      <c r="S552" s="220">
        <f>IF(AND(R552=TRUE,T552=FALSE,U552=FALSE),1,0)</f>
        <v>0</v>
      </c>
      <c r="T552" s="242"/>
      <c r="U552" s="270"/>
      <c r="Z552" s="243" t="str">
        <f>IF(OR(T552=TRUE,U552=TRUE),CONCATENATE(P552," "),"")</f>
        <v/>
      </c>
      <c r="AA552" s="243" t="str">
        <f>IF(OR(R552=TRUE,T552=TRUE,U552=TRUE),"",CONCATENATE(P552," "))</f>
        <v xml:space="preserve">8.1bi, </v>
      </c>
    </row>
    <row r="553" spans="1:27" ht="16.5" customHeight="1" x14ac:dyDescent="0.2">
      <c r="A553" s="536"/>
      <c r="B553" s="540"/>
      <c r="C553" s="106"/>
      <c r="D553" s="520"/>
      <c r="E553" s="520"/>
      <c r="F553" s="520"/>
      <c r="G553" s="520"/>
      <c r="H553" s="520"/>
      <c r="I553" s="520"/>
      <c r="J553" s="519"/>
      <c r="K553" s="35"/>
      <c r="L553" s="31"/>
      <c r="M553" s="464"/>
      <c r="N553" s="464"/>
      <c r="O553" s="281"/>
      <c r="R553" s="241"/>
    </row>
    <row r="554" spans="1:27" ht="16.5" customHeight="1" x14ac:dyDescent="0.2">
      <c r="A554" s="536"/>
      <c r="B554" s="115"/>
      <c r="C554" s="106" t="s">
        <v>263</v>
      </c>
      <c r="D554" s="520" t="s">
        <v>482</v>
      </c>
      <c r="E554" s="520"/>
      <c r="F554" s="520"/>
      <c r="G554" s="520"/>
      <c r="H554" s="520"/>
      <c r="I554" s="520"/>
      <c r="J554" s="519"/>
      <c r="K554" s="35"/>
      <c r="L554" s="31"/>
      <c r="M554" s="464"/>
      <c r="N554" s="464"/>
      <c r="O554" s="281"/>
      <c r="P554" s="218" t="s">
        <v>541</v>
      </c>
      <c r="Q554" s="218" t="s">
        <v>264</v>
      </c>
      <c r="R554" s="241" t="b">
        <v>0</v>
      </c>
      <c r="S554" s="220">
        <f>IF(AND(R554=TRUE,T554=FALSE,U554=FALSE),1,0)</f>
        <v>0</v>
      </c>
      <c r="T554" s="242"/>
      <c r="U554" s="270"/>
      <c r="Z554" s="243" t="str">
        <f>IF(OR(T554=TRUE,U554=TRUE),CONCATENATE(P554," "),"")</f>
        <v/>
      </c>
      <c r="AA554" s="243" t="str">
        <f>IF(OR(R554=TRUE,T554=TRUE,U554=TRUE),"",CONCATENATE(P554," "))</f>
        <v xml:space="preserve">8.1bii, </v>
      </c>
    </row>
    <row r="555" spans="1:27" ht="16.5" customHeight="1" x14ac:dyDescent="0.2">
      <c r="A555" s="536"/>
      <c r="B555" s="115"/>
      <c r="C555" s="106"/>
      <c r="D555" s="520"/>
      <c r="E555" s="520"/>
      <c r="F555" s="520"/>
      <c r="G555" s="520"/>
      <c r="H555" s="520"/>
      <c r="I555" s="520"/>
      <c r="J555" s="519"/>
      <c r="K555" s="35"/>
      <c r="L555" s="31"/>
      <c r="M555" s="464"/>
      <c r="N555" s="464"/>
      <c r="O555" s="281"/>
      <c r="R555" s="241"/>
      <c r="S555" s="224"/>
    </row>
    <row r="556" spans="1:27" ht="16.5" customHeight="1" x14ac:dyDescent="0.2">
      <c r="A556" s="536"/>
      <c r="B556" s="115"/>
      <c r="C556" s="106"/>
      <c r="D556" s="520"/>
      <c r="E556" s="520"/>
      <c r="F556" s="520"/>
      <c r="G556" s="520"/>
      <c r="H556" s="520"/>
      <c r="I556" s="520"/>
      <c r="J556" s="519"/>
      <c r="K556" s="35"/>
      <c r="L556" s="31"/>
      <c r="M556" s="464"/>
      <c r="N556" s="464"/>
      <c r="O556" s="281"/>
      <c r="R556" s="241"/>
      <c r="S556" s="224"/>
    </row>
    <row r="557" spans="1:27" ht="4.5" customHeight="1" x14ac:dyDescent="0.2">
      <c r="A557" s="536"/>
      <c r="B557" s="115"/>
      <c r="C557" s="106"/>
      <c r="D557" s="520"/>
      <c r="E557" s="520"/>
      <c r="F557" s="520"/>
      <c r="G557" s="520"/>
      <c r="H557" s="520"/>
      <c r="I557" s="520"/>
      <c r="J557" s="519"/>
      <c r="K557" s="35"/>
      <c r="L557" s="31"/>
      <c r="M557" s="464"/>
      <c r="N557" s="464"/>
      <c r="O557" s="281"/>
      <c r="R557" s="241"/>
      <c r="S557" s="224"/>
    </row>
    <row r="558" spans="1:27" ht="16.5" customHeight="1" x14ac:dyDescent="0.2">
      <c r="A558" s="536"/>
      <c r="B558" s="115" t="s">
        <v>102</v>
      </c>
      <c r="C558" s="520" t="s">
        <v>265</v>
      </c>
      <c r="D558" s="520"/>
      <c r="E558" s="520"/>
      <c r="F558" s="520"/>
      <c r="G558" s="520"/>
      <c r="H558" s="520"/>
      <c r="I558" s="520"/>
      <c r="J558" s="519"/>
      <c r="K558" s="35"/>
      <c r="L558" s="31"/>
      <c r="M558" s="464"/>
      <c r="N558" s="464"/>
      <c r="O558" s="281"/>
      <c r="P558" s="218" t="s">
        <v>542</v>
      </c>
      <c r="Q558" s="218" t="s">
        <v>267</v>
      </c>
      <c r="R558" s="241" t="b">
        <v>0</v>
      </c>
      <c r="S558" s="220">
        <f>IF(AND(R558=TRUE,T558=FALSE,U558=FALSE),1,0)</f>
        <v>0</v>
      </c>
      <c r="T558" s="242"/>
      <c r="U558" s="270"/>
      <c r="Z558" s="243" t="str">
        <f>IF(OR(T558=TRUE,U558=TRUE),CONCATENATE(P558," "),"")</f>
        <v/>
      </c>
      <c r="AA558" s="243" t="str">
        <f>IF(OR(R558=TRUE,T558=TRUE,U558=TRUE),"",CONCATENATE(P558," "))</f>
        <v xml:space="preserve">8.1c, </v>
      </c>
    </row>
    <row r="559" spans="1:27" ht="16.5" customHeight="1" x14ac:dyDescent="0.2">
      <c r="A559" s="536"/>
      <c r="B559" s="115"/>
      <c r="C559" s="520"/>
      <c r="D559" s="520"/>
      <c r="E559" s="520"/>
      <c r="F559" s="520"/>
      <c r="G559" s="520"/>
      <c r="H559" s="520"/>
      <c r="I559" s="520"/>
      <c r="J559" s="519"/>
      <c r="K559" s="35"/>
      <c r="L559" s="31"/>
      <c r="M559" s="464"/>
      <c r="N559" s="464"/>
      <c r="O559" s="281"/>
      <c r="R559" s="241"/>
      <c r="S559" s="224"/>
    </row>
    <row r="560" spans="1:27" ht="10.9" customHeight="1" x14ac:dyDescent="0.2">
      <c r="A560" s="536"/>
      <c r="B560" s="115"/>
      <c r="C560" s="520"/>
      <c r="D560" s="520"/>
      <c r="E560" s="520"/>
      <c r="F560" s="520"/>
      <c r="G560" s="520"/>
      <c r="H560" s="520"/>
      <c r="I560" s="520"/>
      <c r="J560" s="519"/>
      <c r="K560" s="35"/>
      <c r="L560" s="31"/>
      <c r="M560" s="464"/>
      <c r="N560" s="464"/>
      <c r="O560" s="281"/>
      <c r="R560" s="241"/>
      <c r="S560" s="224"/>
    </row>
    <row r="561" spans="1:27" ht="5.25" customHeight="1" x14ac:dyDescent="0.2">
      <c r="A561" s="536"/>
      <c r="B561" s="115"/>
      <c r="C561" s="520"/>
      <c r="D561" s="520"/>
      <c r="E561" s="520"/>
      <c r="F561" s="520"/>
      <c r="G561" s="520"/>
      <c r="H561" s="520"/>
      <c r="I561" s="520"/>
      <c r="J561" s="519"/>
      <c r="K561" s="35"/>
      <c r="L561" s="31"/>
      <c r="M561" s="464"/>
      <c r="N561" s="464"/>
      <c r="O561" s="281"/>
      <c r="R561" s="241"/>
      <c r="S561" s="224"/>
    </row>
    <row r="562" spans="1:27" ht="16.5" customHeight="1" x14ac:dyDescent="0.2">
      <c r="A562" s="536"/>
      <c r="B562" s="115" t="s">
        <v>41</v>
      </c>
      <c r="C562" s="572" t="s">
        <v>69</v>
      </c>
      <c r="D562" s="572"/>
      <c r="E562" s="572"/>
      <c r="F562" s="572"/>
      <c r="G562" s="572"/>
      <c r="H562" s="572"/>
      <c r="I562" s="572"/>
      <c r="J562" s="573"/>
      <c r="K562" s="551"/>
      <c r="L562" s="552"/>
      <c r="M562" s="460"/>
      <c r="N562" s="460"/>
      <c r="O562" s="281"/>
      <c r="R562" s="241"/>
      <c r="S562" s="224"/>
    </row>
    <row r="563" spans="1:27" ht="16.5" customHeight="1" x14ac:dyDescent="0.2">
      <c r="A563" s="571"/>
      <c r="B563" s="116"/>
      <c r="C563" s="574"/>
      <c r="D563" s="574"/>
      <c r="E563" s="574"/>
      <c r="F563" s="574"/>
      <c r="G563" s="574"/>
      <c r="H563" s="574"/>
      <c r="I563" s="574"/>
      <c r="J563" s="575"/>
      <c r="K563" s="553"/>
      <c r="L563" s="554"/>
      <c r="M563" s="460"/>
      <c r="N563" s="460"/>
      <c r="O563" s="281"/>
      <c r="R563" s="241"/>
      <c r="S563" s="224"/>
    </row>
    <row r="564" spans="1:27" ht="16.5" customHeight="1" x14ac:dyDescent="0.2">
      <c r="A564" s="593" t="s">
        <v>543</v>
      </c>
      <c r="B564" s="526" t="s">
        <v>94</v>
      </c>
      <c r="C564" s="526"/>
      <c r="D564" s="526"/>
      <c r="E564" s="526"/>
      <c r="F564" s="526"/>
      <c r="G564" s="526"/>
      <c r="H564" s="526"/>
      <c r="I564" s="526"/>
      <c r="J564" s="527"/>
      <c r="K564" s="33"/>
      <c r="L564" s="34"/>
      <c r="M564" s="464"/>
      <c r="N564" s="464"/>
      <c r="O564" s="281"/>
      <c r="R564" s="241"/>
      <c r="S564" s="224"/>
    </row>
    <row r="565" spans="1:27" ht="16.5" customHeight="1" x14ac:dyDescent="0.2">
      <c r="A565" s="594"/>
      <c r="B565" s="518"/>
      <c r="C565" s="518"/>
      <c r="D565" s="518"/>
      <c r="E565" s="518"/>
      <c r="F565" s="518"/>
      <c r="G565" s="518"/>
      <c r="H565" s="518"/>
      <c r="I565" s="518"/>
      <c r="J565" s="519"/>
      <c r="K565" s="32"/>
      <c r="L565" s="30"/>
      <c r="M565" s="463"/>
      <c r="N565" s="463"/>
      <c r="O565" s="281"/>
      <c r="R565" s="241"/>
      <c r="S565" s="224"/>
    </row>
    <row r="566" spans="1:27" ht="13.15" customHeight="1" x14ac:dyDescent="0.2">
      <c r="A566" s="594"/>
      <c r="B566" s="518"/>
      <c r="C566" s="518"/>
      <c r="D566" s="518"/>
      <c r="E566" s="518"/>
      <c r="F566" s="518"/>
      <c r="G566" s="518"/>
      <c r="H566" s="518"/>
      <c r="I566" s="518"/>
      <c r="J566" s="519"/>
      <c r="K566" s="32"/>
      <c r="L566" s="30"/>
      <c r="M566" s="463"/>
      <c r="N566" s="463"/>
      <c r="O566" s="281"/>
      <c r="R566" s="241"/>
      <c r="S566" s="224"/>
    </row>
    <row r="567" spans="1:27" ht="16.5" customHeight="1" x14ac:dyDescent="0.2">
      <c r="A567" s="536"/>
      <c r="B567" s="529" t="s">
        <v>38</v>
      </c>
      <c r="C567" s="518" t="s">
        <v>269</v>
      </c>
      <c r="D567" s="518"/>
      <c r="E567" s="518"/>
      <c r="F567" s="518"/>
      <c r="G567" s="518"/>
      <c r="H567" s="518"/>
      <c r="I567" s="518"/>
      <c r="J567" s="519"/>
      <c r="K567" s="35"/>
      <c r="L567" s="31"/>
      <c r="M567" s="464"/>
      <c r="N567" s="464"/>
      <c r="O567" s="281"/>
      <c r="P567" s="218" t="s">
        <v>544</v>
      </c>
      <c r="Q567" s="218" t="s">
        <v>270</v>
      </c>
      <c r="R567" s="241" t="b">
        <v>0</v>
      </c>
      <c r="S567" s="220">
        <f>IF(AND(R567=TRUE,T567=FALSE,U567=FALSE),1,0)</f>
        <v>0</v>
      </c>
      <c r="T567" s="242"/>
      <c r="U567" s="270"/>
      <c r="Z567" s="243" t="str">
        <f>IF(OR(T567=TRUE,U567=TRUE),CONCATENATE(P567," "),"")</f>
        <v/>
      </c>
      <c r="AA567" s="243" t="str">
        <f>IF(OR(R567=TRUE,T567=TRUE,U567=TRUE),"",CONCATENATE(P567," "))</f>
        <v xml:space="preserve">8.2a, </v>
      </c>
    </row>
    <row r="568" spans="1:27" ht="14.25" customHeight="1" x14ac:dyDescent="0.2">
      <c r="A568" s="536"/>
      <c r="B568" s="529"/>
      <c r="C568" s="518"/>
      <c r="D568" s="518"/>
      <c r="E568" s="518"/>
      <c r="F568" s="518"/>
      <c r="G568" s="518"/>
      <c r="H568" s="518"/>
      <c r="I568" s="518"/>
      <c r="J568" s="519"/>
      <c r="K568" s="32"/>
      <c r="L568" s="30"/>
      <c r="M568" s="463"/>
      <c r="N568" s="463"/>
      <c r="O568" s="281"/>
      <c r="R568" s="241"/>
      <c r="S568" s="224"/>
    </row>
    <row r="569" spans="1:27" ht="4.5" customHeight="1" x14ac:dyDescent="0.2">
      <c r="A569" s="343"/>
      <c r="B569" s="350"/>
      <c r="C569" s="349"/>
      <c r="D569" s="349"/>
      <c r="E569" s="349"/>
      <c r="F569" s="349"/>
      <c r="G569" s="349"/>
      <c r="H569" s="349"/>
      <c r="I569" s="349"/>
      <c r="J569" s="340"/>
      <c r="K569" s="32"/>
      <c r="L569" s="30"/>
      <c r="M569" s="463"/>
      <c r="N569" s="463"/>
      <c r="O569" s="281"/>
      <c r="R569" s="241"/>
      <c r="S569" s="224"/>
    </row>
    <row r="570" spans="1:27" ht="16.5" customHeight="1" x14ac:dyDescent="0.2">
      <c r="A570" s="536"/>
      <c r="B570" s="529" t="s">
        <v>39</v>
      </c>
      <c r="C570" s="518" t="s">
        <v>271</v>
      </c>
      <c r="D570" s="518"/>
      <c r="E570" s="518"/>
      <c r="F570" s="518"/>
      <c r="G570" s="518"/>
      <c r="H570" s="518"/>
      <c r="I570" s="518"/>
      <c r="J570" s="519"/>
      <c r="K570" s="35"/>
      <c r="L570" s="31"/>
      <c r="M570" s="464"/>
      <c r="N570" s="464"/>
      <c r="O570" s="281"/>
      <c r="P570" s="218" t="s">
        <v>545</v>
      </c>
      <c r="Q570" s="218" t="s">
        <v>272</v>
      </c>
      <c r="R570" s="241" t="b">
        <v>0</v>
      </c>
      <c r="S570" s="220">
        <f>IF(AND(R570=TRUE,T570=FALSE,U570=FALSE),1,0)</f>
        <v>0</v>
      </c>
      <c r="T570" s="242"/>
      <c r="U570" s="270"/>
      <c r="Z570" s="243" t="str">
        <f>IF(OR(T570=TRUE,U570=TRUE),CONCATENATE(P570," "),"")</f>
        <v/>
      </c>
      <c r="AA570" s="243" t="str">
        <f>IF(OR(R570=TRUE,T570=TRUE,U570=TRUE),"",CONCATENATE(P570," "))</f>
        <v xml:space="preserve">8.2b, </v>
      </c>
    </row>
    <row r="571" spans="1:27" ht="18" customHeight="1" x14ac:dyDescent="0.2">
      <c r="A571" s="536"/>
      <c r="B571" s="529"/>
      <c r="C571" s="518"/>
      <c r="D571" s="518"/>
      <c r="E571" s="518"/>
      <c r="F571" s="518"/>
      <c r="G571" s="518"/>
      <c r="H571" s="518"/>
      <c r="I571" s="518"/>
      <c r="J571" s="519"/>
      <c r="K571" s="35"/>
      <c r="L571" s="31"/>
      <c r="M571" s="464"/>
      <c r="N571" s="464"/>
      <c r="O571" s="281"/>
      <c r="R571" s="241"/>
    </row>
    <row r="572" spans="1:27" ht="2.25" hidden="1" customHeight="1" x14ac:dyDescent="0.2">
      <c r="A572" s="536"/>
      <c r="B572" s="529"/>
      <c r="C572" s="518"/>
      <c r="D572" s="518"/>
      <c r="E572" s="518"/>
      <c r="F572" s="518"/>
      <c r="G572" s="518"/>
      <c r="H572" s="518"/>
      <c r="I572" s="518"/>
      <c r="J572" s="519"/>
      <c r="K572" s="32"/>
      <c r="L572" s="30"/>
      <c r="M572" s="463"/>
      <c r="N572" s="463"/>
      <c r="O572" s="281"/>
      <c r="R572" s="241"/>
      <c r="S572" s="224"/>
    </row>
    <row r="573" spans="1:27" ht="2.25" customHeight="1" x14ac:dyDescent="0.2">
      <c r="A573" s="343"/>
      <c r="B573" s="350"/>
      <c r="C573" s="349"/>
      <c r="D573" s="349"/>
      <c r="E573" s="349"/>
      <c r="F573" s="349"/>
      <c r="G573" s="349"/>
      <c r="H573" s="349"/>
      <c r="I573" s="349"/>
      <c r="J573" s="340"/>
      <c r="K573" s="32"/>
      <c r="L573" s="30"/>
      <c r="M573" s="463"/>
      <c r="N573" s="463"/>
      <c r="O573" s="281"/>
      <c r="R573" s="241"/>
      <c r="S573" s="224"/>
    </row>
    <row r="574" spans="1:27" x14ac:dyDescent="0.2">
      <c r="A574" s="536"/>
      <c r="B574" s="529" t="s">
        <v>102</v>
      </c>
      <c r="C574" s="518" t="s">
        <v>483</v>
      </c>
      <c r="D574" s="518"/>
      <c r="E574" s="518"/>
      <c r="F574" s="518"/>
      <c r="G574" s="518"/>
      <c r="H574" s="518"/>
      <c r="I574" s="518"/>
      <c r="J574" s="519"/>
      <c r="K574" s="35"/>
      <c r="L574" s="31"/>
      <c r="M574" s="464"/>
      <c r="N574" s="464"/>
      <c r="O574" s="281"/>
      <c r="P574" s="218" t="s">
        <v>546</v>
      </c>
      <c r="Q574" s="218" t="s">
        <v>273</v>
      </c>
      <c r="R574" s="241" t="b">
        <v>0</v>
      </c>
      <c r="S574" s="220">
        <f>IF(AND(R574=TRUE,T574=FALSE,U574=FALSE),1,0)</f>
        <v>0</v>
      </c>
      <c r="T574" s="242"/>
      <c r="U574" s="270"/>
      <c r="Z574" s="243" t="str">
        <f>IF(OR(T574=TRUE,U574=TRUE),CONCATENATE(P574," "),"")</f>
        <v/>
      </c>
      <c r="AA574" s="243" t="str">
        <f>IF(OR(R574=TRUE,T574=TRUE,U574=TRUE),"",CONCATENATE(P574," "))</f>
        <v xml:space="preserve">8.2c, </v>
      </c>
    </row>
    <row r="575" spans="1:27" ht="16.5" customHeight="1" x14ac:dyDescent="0.2">
      <c r="A575" s="536"/>
      <c r="B575" s="529"/>
      <c r="C575" s="518"/>
      <c r="D575" s="518"/>
      <c r="E575" s="518"/>
      <c r="F575" s="518"/>
      <c r="G575" s="518"/>
      <c r="H575" s="518"/>
      <c r="I575" s="518"/>
      <c r="J575" s="519"/>
      <c r="K575" s="32"/>
      <c r="L575" s="30"/>
      <c r="M575" s="463"/>
      <c r="N575" s="463"/>
      <c r="O575" s="281"/>
      <c r="R575" s="241"/>
      <c r="S575" s="224"/>
    </row>
    <row r="576" spans="1:27" ht="16.5" customHeight="1" x14ac:dyDescent="0.2">
      <c r="A576" s="536"/>
      <c r="B576" s="529"/>
      <c r="C576" s="518"/>
      <c r="D576" s="518"/>
      <c r="E576" s="518"/>
      <c r="F576" s="518"/>
      <c r="G576" s="518"/>
      <c r="H576" s="518"/>
      <c r="I576" s="518"/>
      <c r="J576" s="519"/>
      <c r="K576" s="32"/>
      <c r="L576" s="30"/>
      <c r="M576" s="463"/>
      <c r="N576" s="463"/>
      <c r="O576" s="281"/>
      <c r="R576" s="241"/>
      <c r="S576" s="224"/>
    </row>
    <row r="577" spans="1:27" ht="16.5" customHeight="1" x14ac:dyDescent="0.2">
      <c r="A577" s="536"/>
      <c r="B577" s="529"/>
      <c r="C577" s="518"/>
      <c r="D577" s="518"/>
      <c r="E577" s="518"/>
      <c r="F577" s="518"/>
      <c r="G577" s="518"/>
      <c r="H577" s="518"/>
      <c r="I577" s="518"/>
      <c r="J577" s="519"/>
      <c r="K577" s="32"/>
      <c r="L577" s="30"/>
      <c r="M577" s="463"/>
      <c r="N577" s="463"/>
      <c r="O577" s="281"/>
      <c r="R577" s="241"/>
      <c r="S577" s="224"/>
    </row>
    <row r="578" spans="1:27" ht="16.5" customHeight="1" x14ac:dyDescent="0.2">
      <c r="A578" s="536"/>
      <c r="B578" s="529"/>
      <c r="C578" s="518"/>
      <c r="D578" s="518"/>
      <c r="E578" s="518"/>
      <c r="F578" s="518"/>
      <c r="G578" s="518"/>
      <c r="H578" s="518"/>
      <c r="I578" s="518"/>
      <c r="J578" s="519"/>
      <c r="K578" s="32"/>
      <c r="L578" s="30"/>
      <c r="M578" s="463"/>
      <c r="N578" s="463"/>
      <c r="O578" s="281"/>
      <c r="R578" s="241"/>
      <c r="S578" s="224"/>
    </row>
    <row r="579" spans="1:27" ht="16.5" customHeight="1" x14ac:dyDescent="0.2">
      <c r="A579" s="536"/>
      <c r="B579" s="529"/>
      <c r="C579" s="518"/>
      <c r="D579" s="518"/>
      <c r="E579" s="518"/>
      <c r="F579" s="518"/>
      <c r="G579" s="518"/>
      <c r="H579" s="518"/>
      <c r="I579" s="518"/>
      <c r="J579" s="519"/>
      <c r="K579" s="32"/>
      <c r="L579" s="30"/>
      <c r="M579" s="463"/>
      <c r="N579" s="463"/>
      <c r="O579" s="281"/>
      <c r="R579" s="241"/>
      <c r="S579" s="224"/>
    </row>
    <row r="580" spans="1:27" ht="16.5" customHeight="1" x14ac:dyDescent="0.2">
      <c r="A580" s="536"/>
      <c r="B580" s="529"/>
      <c r="C580" s="518"/>
      <c r="D580" s="518"/>
      <c r="E580" s="518"/>
      <c r="F580" s="518"/>
      <c r="G580" s="518"/>
      <c r="H580" s="518"/>
      <c r="I580" s="518"/>
      <c r="J580" s="519"/>
      <c r="K580" s="32"/>
      <c r="L580" s="30"/>
      <c r="M580" s="463"/>
      <c r="N580" s="463"/>
      <c r="O580" s="281"/>
      <c r="R580" s="241"/>
      <c r="S580" s="224"/>
    </row>
    <row r="581" spans="1:27" ht="18.75" customHeight="1" x14ac:dyDescent="0.2">
      <c r="A581" s="589"/>
      <c r="B581" s="590"/>
      <c r="C581" s="591"/>
      <c r="D581" s="591"/>
      <c r="E581" s="591"/>
      <c r="F581" s="591"/>
      <c r="G581" s="591"/>
      <c r="H581" s="591"/>
      <c r="I581" s="591"/>
      <c r="J581" s="592"/>
      <c r="K581" s="513"/>
      <c r="L581" s="514"/>
      <c r="M581" s="463"/>
      <c r="N581" s="463"/>
      <c r="O581" s="281"/>
      <c r="R581" s="241"/>
      <c r="S581" s="224"/>
    </row>
    <row r="582" spans="1:27" x14ac:dyDescent="0.2">
      <c r="A582" s="114"/>
      <c r="B582" s="115" t="s">
        <v>41</v>
      </c>
      <c r="C582" s="520" t="s">
        <v>564</v>
      </c>
      <c r="D582" s="520"/>
      <c r="E582" s="520"/>
      <c r="F582" s="520"/>
      <c r="G582" s="520"/>
      <c r="H582" s="520"/>
      <c r="I582" s="520"/>
      <c r="J582" s="519"/>
      <c r="K582" s="32"/>
      <c r="L582" s="30"/>
      <c r="M582" s="463"/>
      <c r="N582" s="463"/>
      <c r="O582" s="281"/>
      <c r="P582" s="218" t="s">
        <v>547</v>
      </c>
      <c r="Q582" s="218" t="s">
        <v>95</v>
      </c>
      <c r="R582" s="241" t="b">
        <v>0</v>
      </c>
      <c r="S582" s="220">
        <f>IF(AND(R582=TRUE,T582=FALSE,U582=FALSE),1,0)</f>
        <v>0</v>
      </c>
      <c r="T582" s="242"/>
      <c r="U582" s="270"/>
      <c r="Z582" s="243" t="str">
        <f>IF(OR(T582=TRUE,U582=TRUE),CONCATENATE(P582," "),"")</f>
        <v/>
      </c>
      <c r="AA582" s="243" t="str">
        <f>IF(OR(R582=TRUE,T582=TRUE,U582=TRUE),"",CONCATENATE(P582," "))</f>
        <v xml:space="preserve">8.2d, </v>
      </c>
    </row>
    <row r="583" spans="1:27" x14ac:dyDescent="0.2">
      <c r="A583" s="114"/>
      <c r="B583" s="115"/>
      <c r="C583" s="520"/>
      <c r="D583" s="520"/>
      <c r="E583" s="520"/>
      <c r="F583" s="520"/>
      <c r="G583" s="520"/>
      <c r="H583" s="520"/>
      <c r="I583" s="520"/>
      <c r="J583" s="519"/>
      <c r="K583" s="32"/>
      <c r="L583" s="30"/>
      <c r="M583" s="463"/>
      <c r="N583" s="463"/>
      <c r="O583" s="281"/>
      <c r="R583" s="241"/>
      <c r="S583" s="224"/>
    </row>
    <row r="584" spans="1:27" x14ac:dyDescent="0.2">
      <c r="A584" s="114"/>
      <c r="B584" s="115"/>
      <c r="C584" s="520"/>
      <c r="D584" s="520"/>
      <c r="E584" s="520"/>
      <c r="F584" s="520"/>
      <c r="G584" s="520"/>
      <c r="H584" s="520"/>
      <c r="I584" s="520"/>
      <c r="J584" s="519"/>
      <c r="K584" s="32"/>
      <c r="L584" s="30"/>
      <c r="M584" s="463"/>
      <c r="N584" s="463"/>
      <c r="O584" s="281"/>
      <c r="R584" s="241"/>
      <c r="S584" s="224"/>
    </row>
    <row r="585" spans="1:27" x14ac:dyDescent="0.2">
      <c r="A585" s="114"/>
      <c r="B585" s="115"/>
      <c r="C585" s="520"/>
      <c r="D585" s="520"/>
      <c r="E585" s="520"/>
      <c r="F585" s="520"/>
      <c r="G585" s="520"/>
      <c r="H585" s="520"/>
      <c r="I585" s="520"/>
      <c r="J585" s="519"/>
      <c r="K585" s="32"/>
      <c r="L585" s="30"/>
      <c r="M585" s="463"/>
      <c r="N585" s="463"/>
      <c r="O585" s="281"/>
      <c r="R585" s="241"/>
      <c r="S585" s="224"/>
    </row>
    <row r="586" spans="1:27" x14ac:dyDescent="0.2">
      <c r="A586" s="114"/>
      <c r="B586" s="115"/>
      <c r="C586" s="520"/>
      <c r="D586" s="520"/>
      <c r="E586" s="520"/>
      <c r="F586" s="520"/>
      <c r="G586" s="520"/>
      <c r="H586" s="520"/>
      <c r="I586" s="520"/>
      <c r="J586" s="519"/>
      <c r="K586" s="32"/>
      <c r="L586" s="30"/>
      <c r="M586" s="463"/>
      <c r="N586" s="463"/>
      <c r="O586" s="281"/>
      <c r="R586" s="241"/>
      <c r="S586" s="224"/>
    </row>
    <row r="587" spans="1:27" ht="9.75" customHeight="1" x14ac:dyDescent="0.2">
      <c r="A587" s="114"/>
      <c r="B587" s="115"/>
      <c r="C587" s="520"/>
      <c r="D587" s="520"/>
      <c r="E587" s="520"/>
      <c r="F587" s="520"/>
      <c r="G587" s="520"/>
      <c r="H587" s="520"/>
      <c r="I587" s="520"/>
      <c r="J587" s="519"/>
      <c r="K587" s="32"/>
      <c r="L587" s="30"/>
      <c r="M587" s="463"/>
      <c r="N587" s="463"/>
      <c r="O587" s="281"/>
      <c r="R587" s="241"/>
      <c r="S587" s="224"/>
    </row>
    <row r="588" spans="1:27" ht="5.25" hidden="1" customHeight="1" x14ac:dyDescent="0.2">
      <c r="A588" s="114"/>
      <c r="B588" s="115"/>
      <c r="C588" s="109"/>
      <c r="D588" s="109"/>
      <c r="E588" s="109"/>
      <c r="F588" s="109"/>
      <c r="G588" s="109"/>
      <c r="H588" s="109"/>
      <c r="I588" s="109"/>
      <c r="J588" s="118"/>
      <c r="K588" s="32"/>
      <c r="L588" s="30"/>
      <c r="M588" s="463"/>
      <c r="N588" s="463"/>
      <c r="O588" s="281"/>
      <c r="R588" s="241"/>
      <c r="S588" s="224"/>
    </row>
    <row r="589" spans="1:27" x14ac:dyDescent="0.2">
      <c r="A589" s="114"/>
      <c r="B589" s="115"/>
      <c r="C589" s="719" t="s">
        <v>484</v>
      </c>
      <c r="D589" s="719"/>
      <c r="E589" s="719"/>
      <c r="F589" s="719"/>
      <c r="G589" s="719"/>
      <c r="H589" s="719"/>
      <c r="I589" s="719"/>
      <c r="J589" s="720"/>
      <c r="K589" s="32"/>
      <c r="L589" s="30"/>
      <c r="M589" s="463"/>
      <c r="N589" s="463"/>
      <c r="O589" s="281"/>
      <c r="R589" s="241"/>
      <c r="S589" s="224"/>
    </row>
    <row r="590" spans="1:27" x14ac:dyDescent="0.2">
      <c r="A590" s="114"/>
      <c r="B590" s="115"/>
      <c r="C590" s="719"/>
      <c r="D590" s="719"/>
      <c r="E590" s="719"/>
      <c r="F590" s="719"/>
      <c r="G590" s="719"/>
      <c r="H590" s="719"/>
      <c r="I590" s="719"/>
      <c r="J590" s="720"/>
      <c r="K590" s="32"/>
      <c r="L590" s="30"/>
      <c r="M590" s="463"/>
      <c r="N590" s="463"/>
      <c r="O590" s="281"/>
      <c r="R590" s="241"/>
      <c r="S590" s="224"/>
    </row>
    <row r="591" spans="1:27" x14ac:dyDescent="0.2">
      <c r="A591" s="114"/>
      <c r="B591" s="115"/>
      <c r="C591" s="719"/>
      <c r="D591" s="719"/>
      <c r="E591" s="719"/>
      <c r="F591" s="719"/>
      <c r="G591" s="719"/>
      <c r="H591" s="719"/>
      <c r="I591" s="719"/>
      <c r="J591" s="720"/>
      <c r="K591" s="32"/>
      <c r="L591" s="30"/>
      <c r="M591" s="463"/>
      <c r="N591" s="463"/>
      <c r="O591" s="281"/>
      <c r="R591" s="241"/>
      <c r="S591" s="224"/>
    </row>
    <row r="592" spans="1:27" ht="16.5" customHeight="1" x14ac:dyDescent="0.2">
      <c r="A592" s="114"/>
      <c r="B592" s="115"/>
      <c r="C592" s="719"/>
      <c r="D592" s="719"/>
      <c r="E592" s="719"/>
      <c r="F592" s="719"/>
      <c r="G592" s="719"/>
      <c r="H592" s="719"/>
      <c r="I592" s="719"/>
      <c r="J592" s="720"/>
      <c r="K592" s="32"/>
      <c r="L592" s="30"/>
      <c r="M592" s="463"/>
      <c r="N592" s="463"/>
      <c r="O592" s="281"/>
      <c r="R592" s="241"/>
      <c r="S592" s="224"/>
    </row>
    <row r="593" spans="1:27" ht="6.75" customHeight="1" x14ac:dyDescent="0.2">
      <c r="A593" s="114"/>
      <c r="B593" s="115"/>
      <c r="C593" s="719"/>
      <c r="D593" s="719"/>
      <c r="E593" s="719"/>
      <c r="F593" s="719"/>
      <c r="G593" s="719"/>
      <c r="H593" s="719"/>
      <c r="I593" s="719"/>
      <c r="J593" s="720"/>
      <c r="K593" s="32"/>
      <c r="L593" s="30"/>
      <c r="M593" s="463"/>
      <c r="N593" s="463"/>
      <c r="O593" s="281"/>
      <c r="R593" s="241"/>
      <c r="S593" s="224"/>
    </row>
    <row r="594" spans="1:27" ht="2.25" customHeight="1" x14ac:dyDescent="0.2">
      <c r="A594" s="114"/>
      <c r="B594" s="115"/>
      <c r="C594" s="719"/>
      <c r="D594" s="719"/>
      <c r="E594" s="719"/>
      <c r="F594" s="719"/>
      <c r="G594" s="719"/>
      <c r="H594" s="719"/>
      <c r="I594" s="719"/>
      <c r="J594" s="720"/>
      <c r="K594" s="32"/>
      <c r="L594" s="30"/>
      <c r="M594" s="463"/>
      <c r="N594" s="463"/>
      <c r="O594" s="281"/>
      <c r="R594" s="241"/>
      <c r="S594" s="224"/>
    </row>
    <row r="595" spans="1:27" ht="6.75" customHeight="1" x14ac:dyDescent="0.2">
      <c r="A595" s="114"/>
      <c r="B595" s="115"/>
      <c r="C595" s="719"/>
      <c r="D595" s="719"/>
      <c r="E595" s="719"/>
      <c r="F595" s="719"/>
      <c r="G595" s="719"/>
      <c r="H595" s="719"/>
      <c r="I595" s="719"/>
      <c r="J595" s="720"/>
      <c r="K595" s="32"/>
      <c r="L595" s="30"/>
      <c r="M595" s="463"/>
      <c r="N595" s="463"/>
      <c r="O595" s="281"/>
      <c r="R595" s="241"/>
      <c r="S595" s="224"/>
    </row>
    <row r="596" spans="1:27" ht="47.25" customHeight="1" x14ac:dyDescent="0.2">
      <c r="A596" s="114"/>
      <c r="B596" s="115"/>
      <c r="C596" s="719"/>
      <c r="D596" s="719"/>
      <c r="E596" s="719"/>
      <c r="F596" s="719"/>
      <c r="G596" s="719"/>
      <c r="H596" s="719"/>
      <c r="I596" s="719"/>
      <c r="J596" s="720"/>
      <c r="K596" s="32"/>
      <c r="L596" s="30"/>
      <c r="M596" s="463"/>
      <c r="N596" s="463"/>
      <c r="O596" s="281"/>
      <c r="R596" s="241"/>
      <c r="S596" s="224"/>
    </row>
    <row r="597" spans="1:27" x14ac:dyDescent="0.2">
      <c r="A597" s="114"/>
      <c r="B597" s="115" t="s">
        <v>274</v>
      </c>
      <c r="C597" s="520" t="s">
        <v>275</v>
      </c>
      <c r="D597" s="520"/>
      <c r="E597" s="520"/>
      <c r="F597" s="520"/>
      <c r="G597" s="520"/>
      <c r="H597" s="520"/>
      <c r="I597" s="520"/>
      <c r="J597" s="519"/>
      <c r="K597" s="32"/>
      <c r="L597" s="30"/>
      <c r="M597" s="463"/>
      <c r="N597" s="463"/>
      <c r="O597" s="281"/>
      <c r="P597" s="218" t="s">
        <v>548</v>
      </c>
      <c r="Q597" s="218" t="s">
        <v>276</v>
      </c>
      <c r="R597" s="241" t="b">
        <v>0</v>
      </c>
      <c r="S597" s="220">
        <f>IF(AND(R597=TRUE,T597=FALSE,U597=FALSE),1,0)</f>
        <v>0</v>
      </c>
      <c r="T597" s="242"/>
      <c r="U597" s="270"/>
      <c r="Z597" s="243" t="str">
        <f>IF(OR(T597=TRUE,U597=TRUE),CONCATENATE(P597," "),"")</f>
        <v/>
      </c>
      <c r="AA597" s="243" t="str">
        <f>IF(OR(R597=TRUE,T597=TRUE,U597=TRUE),"",CONCATENATE(P597," "))</f>
        <v xml:space="preserve">8.2e, </v>
      </c>
    </row>
    <row r="598" spans="1:27" x14ac:dyDescent="0.2">
      <c r="A598" s="114"/>
      <c r="B598" s="115"/>
      <c r="C598" s="520"/>
      <c r="D598" s="520"/>
      <c r="E598" s="520"/>
      <c r="F598" s="520"/>
      <c r="G598" s="520"/>
      <c r="H598" s="520"/>
      <c r="I598" s="520"/>
      <c r="J598" s="519"/>
      <c r="K598" s="32"/>
      <c r="L598" s="30"/>
      <c r="M598" s="463"/>
      <c r="N598" s="463"/>
      <c r="O598" s="281"/>
      <c r="R598" s="241"/>
    </row>
    <row r="599" spans="1:27" x14ac:dyDescent="0.2">
      <c r="A599" s="114"/>
      <c r="B599" s="115"/>
      <c r="C599" s="520"/>
      <c r="D599" s="520"/>
      <c r="E599" s="520"/>
      <c r="F599" s="520"/>
      <c r="G599" s="520"/>
      <c r="H599" s="520"/>
      <c r="I599" s="520"/>
      <c r="J599" s="519"/>
      <c r="K599" s="32"/>
      <c r="L599" s="30"/>
      <c r="M599" s="463"/>
      <c r="N599" s="463"/>
      <c r="O599" s="281"/>
      <c r="R599" s="241"/>
    </row>
    <row r="600" spans="1:27" ht="20.25" customHeight="1" x14ac:dyDescent="0.2">
      <c r="A600" s="114"/>
      <c r="B600" s="115"/>
      <c r="C600" s="520"/>
      <c r="D600" s="520"/>
      <c r="E600" s="520"/>
      <c r="F600" s="520"/>
      <c r="G600" s="520"/>
      <c r="H600" s="520"/>
      <c r="I600" s="520"/>
      <c r="J600" s="519"/>
      <c r="K600" s="32"/>
      <c r="L600" s="30"/>
      <c r="M600" s="463"/>
      <c r="N600" s="463"/>
      <c r="O600" s="281"/>
      <c r="R600" s="241"/>
      <c r="S600" s="224"/>
    </row>
    <row r="601" spans="1:27" ht="14.25" customHeight="1" x14ac:dyDescent="0.2">
      <c r="A601" s="114"/>
      <c r="B601" s="540" t="s">
        <v>50</v>
      </c>
      <c r="C601" s="520" t="s">
        <v>485</v>
      </c>
      <c r="D601" s="520"/>
      <c r="E601" s="520"/>
      <c r="F601" s="520"/>
      <c r="G601" s="520"/>
      <c r="H601" s="520"/>
      <c r="I601" s="520"/>
      <c r="J601" s="519"/>
      <c r="K601" s="32"/>
      <c r="L601" s="30"/>
      <c r="M601" s="463"/>
      <c r="N601" s="463"/>
      <c r="O601" s="281"/>
      <c r="P601" s="218" t="s">
        <v>549</v>
      </c>
      <c r="Q601" s="218" t="s">
        <v>96</v>
      </c>
      <c r="R601" s="241" t="b">
        <v>0</v>
      </c>
      <c r="S601" s="220">
        <f>IF(AND(R601=TRUE,T601=FALSE,U601=FALSE),1,0)</f>
        <v>0</v>
      </c>
      <c r="T601" s="242"/>
      <c r="U601" s="270"/>
      <c r="Z601" s="243" t="str">
        <f>IF(OR(T601=TRUE,U601=TRUE),CONCATENATE(P601," "),"")</f>
        <v/>
      </c>
      <c r="AA601" s="243" t="str">
        <f>IF(OR(R601=TRUE,T601=TRUE,U601=TRUE),"",CONCATENATE(P601," "))</f>
        <v xml:space="preserve">8.2f, </v>
      </c>
    </row>
    <row r="602" spans="1:27" ht="14.25" customHeight="1" x14ac:dyDescent="0.2">
      <c r="A602" s="114"/>
      <c r="B602" s="540"/>
      <c r="C602" s="520"/>
      <c r="D602" s="520"/>
      <c r="E602" s="520"/>
      <c r="F602" s="520"/>
      <c r="G602" s="520"/>
      <c r="H602" s="520"/>
      <c r="I602" s="520"/>
      <c r="J602" s="519"/>
      <c r="K602" s="32"/>
      <c r="L602" s="30"/>
      <c r="M602" s="463"/>
      <c r="N602" s="463"/>
      <c r="O602" s="281"/>
      <c r="R602" s="241"/>
      <c r="S602" s="224"/>
    </row>
    <row r="603" spans="1:27" ht="14.25" customHeight="1" x14ac:dyDescent="0.2">
      <c r="A603" s="114"/>
      <c r="B603" s="540"/>
      <c r="C603" s="520"/>
      <c r="D603" s="520"/>
      <c r="E603" s="520"/>
      <c r="F603" s="520"/>
      <c r="G603" s="520"/>
      <c r="H603" s="520"/>
      <c r="I603" s="520"/>
      <c r="J603" s="519"/>
      <c r="K603" s="32"/>
      <c r="L603" s="30"/>
      <c r="M603" s="463"/>
      <c r="N603" s="463"/>
      <c r="O603" s="281"/>
      <c r="R603" s="241"/>
      <c r="S603" s="224"/>
    </row>
    <row r="604" spans="1:27" ht="14.25" customHeight="1" x14ac:dyDescent="0.2">
      <c r="A604" s="114"/>
      <c r="B604" s="540"/>
      <c r="C604" s="520"/>
      <c r="D604" s="520"/>
      <c r="E604" s="520"/>
      <c r="F604" s="520"/>
      <c r="G604" s="520"/>
      <c r="H604" s="520"/>
      <c r="I604" s="520"/>
      <c r="J604" s="519"/>
      <c r="K604" s="32"/>
      <c r="L604" s="30"/>
      <c r="M604" s="463"/>
      <c r="N604" s="463"/>
      <c r="O604" s="281"/>
      <c r="R604" s="241"/>
      <c r="S604" s="224"/>
    </row>
    <row r="605" spans="1:27" ht="14.25" customHeight="1" x14ac:dyDescent="0.2">
      <c r="A605" s="114"/>
      <c r="B605" s="540"/>
      <c r="C605" s="520"/>
      <c r="D605" s="520"/>
      <c r="E605" s="520"/>
      <c r="F605" s="520"/>
      <c r="G605" s="520"/>
      <c r="H605" s="520"/>
      <c r="I605" s="520"/>
      <c r="J605" s="519"/>
      <c r="K605" s="32"/>
      <c r="L605" s="30"/>
      <c r="M605" s="463"/>
      <c r="N605" s="463"/>
      <c r="O605" s="281"/>
      <c r="R605" s="241"/>
      <c r="S605" s="224"/>
    </row>
    <row r="606" spans="1:27" ht="25.5" customHeight="1" x14ac:dyDescent="0.2">
      <c r="A606" s="114"/>
      <c r="B606" s="540"/>
      <c r="C606" s="520"/>
      <c r="D606" s="520"/>
      <c r="E606" s="520"/>
      <c r="F606" s="520"/>
      <c r="G606" s="520"/>
      <c r="H606" s="520"/>
      <c r="I606" s="520"/>
      <c r="J606" s="519"/>
      <c r="K606" s="32"/>
      <c r="L606" s="30"/>
      <c r="M606" s="463"/>
      <c r="N606" s="463"/>
      <c r="O606" s="281"/>
      <c r="R606" s="241"/>
      <c r="S606" s="224"/>
    </row>
    <row r="607" spans="1:27" ht="7.5" customHeight="1" x14ac:dyDescent="0.2">
      <c r="A607" s="114"/>
      <c r="B607" s="540"/>
      <c r="C607" s="520"/>
      <c r="D607" s="520"/>
      <c r="E607" s="520"/>
      <c r="F607" s="520"/>
      <c r="G607" s="520"/>
      <c r="H607" s="520"/>
      <c r="I607" s="520"/>
      <c r="J607" s="519"/>
      <c r="K607" s="32"/>
      <c r="L607" s="30"/>
      <c r="M607" s="463"/>
      <c r="N607" s="463"/>
      <c r="O607" s="281"/>
      <c r="R607" s="241"/>
      <c r="S607" s="224"/>
    </row>
    <row r="608" spans="1:27" ht="16.5" customHeight="1" x14ac:dyDescent="0.2">
      <c r="A608" s="536"/>
      <c r="B608" s="540" t="s">
        <v>97</v>
      </c>
      <c r="C608" s="520" t="s">
        <v>98</v>
      </c>
      <c r="D608" s="520"/>
      <c r="E608" s="520"/>
      <c r="F608" s="520"/>
      <c r="G608" s="520"/>
      <c r="H608" s="520"/>
      <c r="I608" s="520"/>
      <c r="J608" s="519"/>
      <c r="K608" s="32"/>
      <c r="L608" s="30"/>
      <c r="M608" s="463"/>
      <c r="N608" s="463"/>
      <c r="O608" s="281"/>
      <c r="P608" s="218" t="s">
        <v>550</v>
      </c>
      <c r="Q608" s="218" t="s">
        <v>99</v>
      </c>
      <c r="R608" s="241" t="b">
        <v>0</v>
      </c>
      <c r="S608" s="220">
        <f>IF(AND(R608=TRUE,T608=FALSE,U608=FALSE),1,0)</f>
        <v>0</v>
      </c>
      <c r="T608" s="242"/>
      <c r="U608" s="270"/>
      <c r="Z608" s="243" t="str">
        <f>IF(OR(T608=TRUE,U608=TRUE),CONCATENATE(P608," "),"")</f>
        <v/>
      </c>
      <c r="AA608" s="243" t="str">
        <f>IF(OR(R608=TRUE,T608=TRUE,U608=TRUE),"",CONCATENATE(P608," "))</f>
        <v xml:space="preserve">8.2g, </v>
      </c>
    </row>
    <row r="609" spans="1:19" ht="15" customHeight="1" x14ac:dyDescent="0.2">
      <c r="A609" s="536"/>
      <c r="B609" s="540"/>
      <c r="C609" s="520"/>
      <c r="D609" s="520"/>
      <c r="E609" s="520"/>
      <c r="F609" s="520"/>
      <c r="G609" s="520"/>
      <c r="H609" s="520"/>
      <c r="I609" s="520"/>
      <c r="J609" s="519"/>
      <c r="K609" s="32"/>
      <c r="L609" s="30"/>
      <c r="M609" s="463"/>
      <c r="N609" s="463"/>
      <c r="O609" s="281"/>
      <c r="R609" s="241"/>
      <c r="S609" s="224"/>
    </row>
    <row r="610" spans="1:19" ht="13.15" customHeight="1" x14ac:dyDescent="0.2">
      <c r="A610" s="114"/>
      <c r="B610" s="117"/>
      <c r="C610" s="44" t="s">
        <v>277</v>
      </c>
      <c r="D610" s="9"/>
      <c r="E610" s="9"/>
      <c r="F610" s="9"/>
      <c r="G610" s="9"/>
      <c r="H610" s="9"/>
      <c r="I610" s="9"/>
      <c r="J610" s="43"/>
      <c r="K610" s="32"/>
      <c r="L610" s="30"/>
      <c r="M610" s="463"/>
      <c r="N610" s="463"/>
      <c r="O610" s="281"/>
      <c r="R610" s="241"/>
      <c r="S610" s="224"/>
    </row>
    <row r="611" spans="1:19" ht="12" customHeight="1" x14ac:dyDescent="0.2">
      <c r="A611" s="114"/>
      <c r="B611" s="117"/>
      <c r="C611" s="418" t="s">
        <v>478</v>
      </c>
      <c r="D611" s="419"/>
      <c r="E611" s="419"/>
      <c r="F611" s="419"/>
      <c r="G611" s="9"/>
      <c r="H611" s="9"/>
      <c r="I611" s="9"/>
      <c r="J611" s="43"/>
      <c r="K611" s="32"/>
      <c r="L611" s="30"/>
      <c r="M611" s="463"/>
      <c r="N611" s="463"/>
      <c r="O611" s="281"/>
      <c r="R611" s="241"/>
      <c r="S611" s="224"/>
    </row>
    <row r="612" spans="1:19" ht="16.5" customHeight="1" x14ac:dyDescent="0.2">
      <c r="A612" s="536"/>
      <c r="B612" s="714"/>
      <c r="C612" s="106"/>
      <c r="D612" s="520" t="s">
        <v>278</v>
      </c>
      <c r="E612" s="520"/>
      <c r="F612" s="520"/>
      <c r="G612" s="520"/>
      <c r="H612" s="520"/>
      <c r="I612" s="520"/>
      <c r="J612" s="519"/>
      <c r="K612" s="35"/>
      <c r="L612" s="31"/>
      <c r="M612" s="464"/>
      <c r="N612" s="464"/>
      <c r="O612" s="281"/>
      <c r="R612" s="241"/>
      <c r="S612" s="224"/>
    </row>
    <row r="613" spans="1:19" ht="0.75" customHeight="1" x14ac:dyDescent="0.2">
      <c r="A613" s="536"/>
      <c r="B613" s="714"/>
      <c r="C613" s="106"/>
      <c r="D613" s="520"/>
      <c r="E613" s="520"/>
      <c r="F613" s="520"/>
      <c r="G613" s="520"/>
      <c r="H613" s="520"/>
      <c r="I613" s="520"/>
      <c r="J613" s="519"/>
      <c r="K613" s="35"/>
      <c r="L613" s="31"/>
      <c r="M613" s="464"/>
      <c r="N613" s="464"/>
      <c r="O613" s="281"/>
      <c r="R613" s="241"/>
      <c r="S613" s="224"/>
    </row>
    <row r="614" spans="1:19" x14ac:dyDescent="0.2">
      <c r="A614" s="536"/>
      <c r="B614" s="714"/>
      <c r="C614" s="9"/>
      <c r="D614" s="520"/>
      <c r="E614" s="520"/>
      <c r="F614" s="520"/>
      <c r="G614" s="520"/>
      <c r="H614" s="520"/>
      <c r="I614" s="520"/>
      <c r="J614" s="519"/>
      <c r="K614" s="32"/>
      <c r="L614" s="30"/>
      <c r="M614" s="463"/>
      <c r="N614" s="463"/>
      <c r="O614" s="281"/>
      <c r="R614" s="241"/>
      <c r="S614" s="224"/>
    </row>
    <row r="615" spans="1:19" ht="2.4500000000000002" customHeight="1" x14ac:dyDescent="0.2">
      <c r="A615" s="536"/>
      <c r="B615" s="714"/>
      <c r="C615" s="9"/>
      <c r="D615" s="520"/>
      <c r="E615" s="520"/>
      <c r="F615" s="520"/>
      <c r="G615" s="520"/>
      <c r="H615" s="520"/>
      <c r="I615" s="520"/>
      <c r="J615" s="519"/>
      <c r="K615" s="32"/>
      <c r="L615" s="30"/>
      <c r="M615" s="463"/>
      <c r="N615" s="463"/>
      <c r="O615" s="281"/>
      <c r="R615" s="241"/>
      <c r="S615" s="224"/>
    </row>
    <row r="616" spans="1:19" ht="16.5" customHeight="1" x14ac:dyDescent="0.2">
      <c r="A616" s="536"/>
      <c r="B616" s="714"/>
      <c r="C616" s="106"/>
      <c r="D616" s="520" t="s">
        <v>279</v>
      </c>
      <c r="E616" s="520"/>
      <c r="F616" s="520"/>
      <c r="G616" s="520"/>
      <c r="H616" s="520"/>
      <c r="I616" s="520"/>
      <c r="J616" s="519"/>
      <c r="K616" s="35"/>
      <c r="L616" s="31"/>
      <c r="M616" s="464"/>
      <c r="N616" s="464"/>
      <c r="O616" s="281"/>
      <c r="R616" s="241"/>
      <c r="S616" s="224"/>
    </row>
    <row r="617" spans="1:19" ht="16.5" customHeight="1" x14ac:dyDescent="0.2">
      <c r="A617" s="536"/>
      <c r="B617" s="714"/>
      <c r="C617" s="9"/>
      <c r="D617" s="520"/>
      <c r="E617" s="520"/>
      <c r="F617" s="520"/>
      <c r="G617" s="520"/>
      <c r="H617" s="520"/>
      <c r="I617" s="520"/>
      <c r="J617" s="519"/>
      <c r="K617" s="32"/>
      <c r="L617" s="30"/>
      <c r="M617" s="463"/>
      <c r="N617" s="463"/>
      <c r="O617" s="281"/>
      <c r="R617" s="241"/>
      <c r="S617" s="224"/>
    </row>
    <row r="618" spans="1:19" ht="16.5" customHeight="1" x14ac:dyDescent="0.2">
      <c r="A618" s="536"/>
      <c r="B618" s="714"/>
      <c r="C618" s="106"/>
      <c r="D618" s="520" t="s">
        <v>486</v>
      </c>
      <c r="E618" s="520"/>
      <c r="F618" s="520"/>
      <c r="G618" s="520"/>
      <c r="H618" s="520"/>
      <c r="I618" s="520"/>
      <c r="J618" s="519"/>
      <c r="K618" s="35"/>
      <c r="L618" s="31"/>
      <c r="M618" s="464"/>
      <c r="N618" s="464"/>
      <c r="O618" s="281"/>
      <c r="R618" s="241"/>
      <c r="S618" s="224"/>
    </row>
    <row r="619" spans="1:19" ht="16.5" customHeight="1" x14ac:dyDescent="0.2">
      <c r="A619" s="536"/>
      <c r="B619" s="714"/>
      <c r="C619" s="9"/>
      <c r="D619" s="520"/>
      <c r="E619" s="520"/>
      <c r="F619" s="520"/>
      <c r="G619" s="520"/>
      <c r="H619" s="520"/>
      <c r="I619" s="520"/>
      <c r="J619" s="519"/>
      <c r="K619" s="32"/>
      <c r="L619" s="30"/>
      <c r="M619" s="463"/>
      <c r="N619" s="463"/>
      <c r="O619" s="281"/>
      <c r="R619" s="241"/>
      <c r="S619" s="224"/>
    </row>
    <row r="620" spans="1:19" ht="16.5" customHeight="1" x14ac:dyDescent="0.2">
      <c r="A620" s="536"/>
      <c r="B620" s="714"/>
      <c r="C620" s="9"/>
      <c r="D620" s="520"/>
      <c r="E620" s="520"/>
      <c r="F620" s="520"/>
      <c r="G620" s="520"/>
      <c r="H620" s="520"/>
      <c r="I620" s="520"/>
      <c r="J620" s="519"/>
      <c r="K620" s="32"/>
      <c r="L620" s="30"/>
      <c r="M620" s="463"/>
      <c r="N620" s="463"/>
      <c r="O620" s="281"/>
      <c r="R620" s="241"/>
      <c r="S620" s="224"/>
    </row>
    <row r="621" spans="1:19" ht="16.5" customHeight="1" x14ac:dyDescent="0.2">
      <c r="A621" s="536"/>
      <c r="B621" s="714"/>
      <c r="C621" s="9"/>
      <c r="D621" s="520"/>
      <c r="E621" s="520"/>
      <c r="F621" s="520"/>
      <c r="G621" s="520"/>
      <c r="H621" s="520"/>
      <c r="I621" s="520"/>
      <c r="J621" s="519"/>
      <c r="K621" s="32"/>
      <c r="L621" s="30"/>
      <c r="M621" s="463"/>
      <c r="N621" s="463"/>
      <c r="O621" s="281"/>
      <c r="R621" s="241"/>
      <c r="S621" s="224"/>
    </row>
    <row r="622" spans="1:19" ht="16.5" customHeight="1" x14ac:dyDescent="0.2">
      <c r="A622" s="536"/>
      <c r="B622" s="714"/>
      <c r="C622" s="9"/>
      <c r="D622" s="520"/>
      <c r="E622" s="520"/>
      <c r="F622" s="520"/>
      <c r="G622" s="520"/>
      <c r="H622" s="520"/>
      <c r="I622" s="520"/>
      <c r="J622" s="519"/>
      <c r="K622" s="32"/>
      <c r="L622" s="30"/>
      <c r="M622" s="463"/>
      <c r="N622" s="463"/>
      <c r="O622" s="281"/>
      <c r="R622" s="241"/>
      <c r="S622" s="224"/>
    </row>
    <row r="623" spans="1:19" ht="16.5" customHeight="1" x14ac:dyDescent="0.2">
      <c r="A623" s="536"/>
      <c r="B623" s="714"/>
      <c r="C623" s="9"/>
      <c r="D623" s="520"/>
      <c r="E623" s="520"/>
      <c r="F623" s="520"/>
      <c r="G623" s="520"/>
      <c r="H623" s="520"/>
      <c r="I623" s="520"/>
      <c r="J623" s="519"/>
      <c r="K623" s="32"/>
      <c r="L623" s="30"/>
      <c r="M623" s="463"/>
      <c r="N623" s="463"/>
      <c r="O623" s="281"/>
      <c r="R623" s="241"/>
      <c r="S623" s="224"/>
    </row>
    <row r="624" spans="1:19" ht="4.5" customHeight="1" x14ac:dyDescent="0.2">
      <c r="A624" s="536"/>
      <c r="B624" s="714"/>
      <c r="C624" s="9"/>
      <c r="D624" s="520"/>
      <c r="E624" s="520"/>
      <c r="F624" s="520"/>
      <c r="G624" s="520"/>
      <c r="H624" s="520"/>
      <c r="I624" s="520"/>
      <c r="J624" s="519"/>
      <c r="K624" s="32"/>
      <c r="L624" s="30"/>
      <c r="M624" s="463"/>
      <c r="N624" s="463"/>
      <c r="O624" s="281"/>
      <c r="R624" s="241"/>
      <c r="S624" s="224"/>
    </row>
    <row r="625" spans="1:25" x14ac:dyDescent="0.2">
      <c r="A625" s="114"/>
      <c r="B625" s="117"/>
      <c r="C625" s="106"/>
      <c r="D625" s="520" t="s">
        <v>280</v>
      </c>
      <c r="E625" s="520"/>
      <c r="F625" s="520"/>
      <c r="G625" s="520"/>
      <c r="H625" s="520"/>
      <c r="I625" s="520"/>
      <c r="J625" s="519"/>
      <c r="K625" s="32"/>
      <c r="L625" s="30"/>
      <c r="M625" s="463"/>
      <c r="N625" s="463"/>
      <c r="O625" s="281"/>
      <c r="R625" s="241"/>
      <c r="S625" s="224"/>
    </row>
    <row r="626" spans="1:25" x14ac:dyDescent="0.2">
      <c r="A626" s="114"/>
      <c r="B626" s="117"/>
      <c r="C626" s="106"/>
      <c r="D626" s="520"/>
      <c r="E626" s="520"/>
      <c r="F626" s="520"/>
      <c r="G626" s="520"/>
      <c r="H626" s="520"/>
      <c r="I626" s="520"/>
      <c r="J626" s="519"/>
      <c r="K626" s="32"/>
      <c r="L626" s="30"/>
      <c r="M626" s="463"/>
      <c r="N626" s="463"/>
      <c r="O626" s="281"/>
      <c r="R626" s="241"/>
      <c r="S626" s="224"/>
    </row>
    <row r="627" spans="1:25" ht="18.75" customHeight="1" x14ac:dyDescent="0.2">
      <c r="A627" s="114"/>
      <c r="B627" s="117"/>
      <c r="C627" s="106"/>
      <c r="D627" s="520"/>
      <c r="E627" s="520"/>
      <c r="F627" s="520"/>
      <c r="G627" s="520"/>
      <c r="H627" s="520"/>
      <c r="I627" s="520"/>
      <c r="J627" s="519"/>
      <c r="K627" s="32"/>
      <c r="L627" s="30"/>
      <c r="M627" s="463"/>
      <c r="N627" s="463"/>
      <c r="O627" s="281"/>
      <c r="R627" s="241"/>
      <c r="S627" s="224"/>
    </row>
    <row r="628" spans="1:25" x14ac:dyDescent="0.2">
      <c r="A628" s="114"/>
      <c r="B628" s="117"/>
      <c r="C628" s="106"/>
      <c r="D628" s="520" t="s">
        <v>565</v>
      </c>
      <c r="E628" s="520"/>
      <c r="F628" s="520"/>
      <c r="G628" s="520"/>
      <c r="H628" s="520"/>
      <c r="I628" s="520"/>
      <c r="J628" s="519"/>
      <c r="K628" s="32"/>
      <c r="L628" s="30"/>
      <c r="M628" s="463"/>
      <c r="N628" s="463"/>
      <c r="O628" s="281"/>
      <c r="R628" s="241"/>
      <c r="S628" s="224"/>
    </row>
    <row r="629" spans="1:25" x14ac:dyDescent="0.2">
      <c r="A629" s="114"/>
      <c r="B629" s="117"/>
      <c r="C629" s="106"/>
      <c r="D629" s="520"/>
      <c r="E629" s="520"/>
      <c r="F629" s="520"/>
      <c r="G629" s="520"/>
      <c r="H629" s="520"/>
      <c r="I629" s="520"/>
      <c r="J629" s="519"/>
      <c r="K629" s="32"/>
      <c r="L629" s="30"/>
      <c r="M629" s="463"/>
      <c r="N629" s="463"/>
      <c r="O629" s="281"/>
      <c r="R629" s="241"/>
      <c r="S629" s="224"/>
    </row>
    <row r="630" spans="1:25" x14ac:dyDescent="0.2">
      <c r="A630" s="114"/>
      <c r="B630" s="117"/>
      <c r="C630" s="106"/>
      <c r="D630" s="520"/>
      <c r="E630" s="520"/>
      <c r="F630" s="520"/>
      <c r="G630" s="520"/>
      <c r="H630" s="520"/>
      <c r="I630" s="520"/>
      <c r="J630" s="519"/>
      <c r="K630" s="32"/>
      <c r="L630" s="30"/>
      <c r="M630" s="463"/>
      <c r="N630" s="477"/>
      <c r="O630" s="281"/>
      <c r="R630" s="241"/>
      <c r="S630" s="224"/>
    </row>
    <row r="631" spans="1:25" x14ac:dyDescent="0.2">
      <c r="A631" s="114"/>
      <c r="B631" s="117"/>
      <c r="C631" s="106"/>
      <c r="D631" s="520"/>
      <c r="E631" s="520"/>
      <c r="F631" s="520"/>
      <c r="G631" s="520"/>
      <c r="H631" s="520"/>
      <c r="I631" s="520"/>
      <c r="J631" s="519"/>
      <c r="K631" s="32"/>
      <c r="L631" s="30"/>
      <c r="M631" s="463"/>
      <c r="N631" s="463"/>
      <c r="O631" s="281"/>
      <c r="R631" s="241"/>
      <c r="S631" s="224"/>
    </row>
    <row r="632" spans="1:25" x14ac:dyDescent="0.2">
      <c r="A632" s="114"/>
      <c r="B632" s="117"/>
      <c r="C632" s="106"/>
      <c r="D632" s="520"/>
      <c r="E632" s="520"/>
      <c r="F632" s="520"/>
      <c r="G632" s="520"/>
      <c r="H632" s="520"/>
      <c r="I632" s="520"/>
      <c r="J632" s="519"/>
      <c r="K632" s="32"/>
      <c r="L632" s="30"/>
      <c r="M632" s="463"/>
      <c r="N632" s="463"/>
      <c r="O632" s="281"/>
      <c r="R632" s="241"/>
      <c r="S632" s="224"/>
    </row>
    <row r="633" spans="1:25" x14ac:dyDescent="0.2">
      <c r="A633" s="114"/>
      <c r="B633" s="117"/>
      <c r="C633" s="106"/>
      <c r="D633" s="520"/>
      <c r="E633" s="520"/>
      <c r="F633" s="520"/>
      <c r="G633" s="520"/>
      <c r="H633" s="520"/>
      <c r="I633" s="520"/>
      <c r="J633" s="519"/>
      <c r="K633" s="32"/>
      <c r="L633" s="30"/>
      <c r="M633" s="463"/>
      <c r="N633" s="463"/>
      <c r="O633" s="281"/>
      <c r="R633" s="241"/>
      <c r="S633" s="224"/>
    </row>
    <row r="634" spans="1:25" ht="4.5" customHeight="1" x14ac:dyDescent="0.2">
      <c r="A634" s="114"/>
      <c r="B634" s="117"/>
      <c r="C634" s="9"/>
      <c r="D634" s="520"/>
      <c r="E634" s="520"/>
      <c r="F634" s="520"/>
      <c r="G634" s="520"/>
      <c r="H634" s="520"/>
      <c r="I634" s="520"/>
      <c r="J634" s="519"/>
      <c r="K634" s="32"/>
      <c r="L634" s="30"/>
      <c r="M634" s="463"/>
      <c r="N634" s="463"/>
      <c r="O634" s="281"/>
      <c r="R634" s="241"/>
      <c r="S634" s="224"/>
    </row>
    <row r="635" spans="1:25" ht="16.5" customHeight="1" x14ac:dyDescent="0.2">
      <c r="A635" s="536"/>
      <c r="B635" s="714"/>
      <c r="C635" s="113"/>
      <c r="D635" s="572" t="s">
        <v>281</v>
      </c>
      <c r="E635" s="572"/>
      <c r="F635" s="572"/>
      <c r="G635" s="572"/>
      <c r="H635" s="572"/>
      <c r="I635" s="572"/>
      <c r="J635" s="573"/>
      <c r="K635" s="35"/>
      <c r="L635" s="31"/>
      <c r="M635" s="464"/>
      <c r="N635" s="464"/>
      <c r="O635" s="281"/>
      <c r="R635" s="241"/>
      <c r="S635" s="224"/>
    </row>
    <row r="636" spans="1:25" ht="14.25" customHeight="1" x14ac:dyDescent="0.2">
      <c r="A636" s="536"/>
      <c r="B636" s="714"/>
      <c r="C636" s="40"/>
      <c r="D636" s="572"/>
      <c r="E636" s="572"/>
      <c r="F636" s="572"/>
      <c r="G636" s="572"/>
      <c r="H636" s="572"/>
      <c r="I636" s="572"/>
      <c r="J636" s="573"/>
      <c r="K636" s="32"/>
      <c r="L636" s="30"/>
      <c r="M636" s="463"/>
      <c r="N636" s="463"/>
      <c r="O636" s="281"/>
      <c r="R636" s="241"/>
      <c r="S636" s="224"/>
    </row>
    <row r="637" spans="1:25" ht="8.25" customHeight="1" x14ac:dyDescent="0.2">
      <c r="A637" s="446"/>
      <c r="B637" s="481"/>
      <c r="C637" s="482"/>
      <c r="D637" s="447"/>
      <c r="E637" s="447"/>
      <c r="F637" s="447"/>
      <c r="G637" s="447"/>
      <c r="H637" s="447"/>
      <c r="I637" s="447"/>
      <c r="J637" s="448"/>
      <c r="K637" s="483"/>
      <c r="L637" s="484"/>
      <c r="M637" s="463"/>
      <c r="N637" s="463"/>
      <c r="O637" s="281"/>
      <c r="R637" s="241"/>
      <c r="S637" s="224"/>
    </row>
    <row r="638" spans="1:25" ht="12" customHeight="1" thickBot="1" x14ac:dyDescent="0.25">
      <c r="A638" s="586"/>
      <c r="B638" s="582" t="s">
        <v>487</v>
      </c>
      <c r="C638" s="582"/>
      <c r="D638" s="582"/>
      <c r="E638" s="582"/>
      <c r="F638" s="582"/>
      <c r="G638" s="582"/>
      <c r="H638" s="582"/>
      <c r="I638" s="582"/>
      <c r="J638" s="583"/>
      <c r="K638" s="548" t="str">
        <f>IF(Y639&gt;0,"Check selection!","")</f>
        <v/>
      </c>
      <c r="L638" s="547"/>
      <c r="M638" s="469"/>
      <c r="N638" s="469"/>
      <c r="O638" s="281"/>
      <c r="R638" s="241"/>
      <c r="S638" s="224"/>
    </row>
    <row r="639" spans="1:25" ht="38.25" customHeight="1" thickBot="1" x14ac:dyDescent="0.25">
      <c r="A639" s="587"/>
      <c r="B639" s="584"/>
      <c r="C639" s="584"/>
      <c r="D639" s="584"/>
      <c r="E639" s="584"/>
      <c r="F639" s="584"/>
      <c r="G639" s="584"/>
      <c r="H639" s="584"/>
      <c r="I639" s="584"/>
      <c r="J639" s="585"/>
      <c r="K639" s="395" t="s">
        <v>189</v>
      </c>
      <c r="L639" s="396"/>
      <c r="M639" s="463"/>
      <c r="N639" s="463"/>
      <c r="O639" s="281"/>
      <c r="R639" s="241"/>
      <c r="S639" s="224"/>
      <c r="X639" s="282" t="b">
        <v>0</v>
      </c>
      <c r="Y639" s="283">
        <f>COUNTIF(Y642:Y653, TRUE)</f>
        <v>0</v>
      </c>
    </row>
    <row r="640" spans="1:25" ht="16.5" customHeight="1" x14ac:dyDescent="0.2">
      <c r="A640" s="594" t="s">
        <v>551</v>
      </c>
      <c r="B640" s="520" t="s">
        <v>101</v>
      </c>
      <c r="C640" s="520"/>
      <c r="D640" s="520"/>
      <c r="E640" s="520"/>
      <c r="F640" s="520"/>
      <c r="G640" s="520"/>
      <c r="H640" s="520"/>
      <c r="I640" s="520"/>
      <c r="J640" s="519"/>
      <c r="K640" s="32"/>
      <c r="L640" s="30"/>
      <c r="M640" s="463"/>
      <c r="N640" s="463"/>
      <c r="O640" s="281"/>
      <c r="R640" s="241"/>
      <c r="S640" s="224"/>
      <c r="T640" s="243"/>
      <c r="V640" s="243"/>
      <c r="W640" s="243"/>
    </row>
    <row r="641" spans="1:27" ht="16.5" customHeight="1" x14ac:dyDescent="0.2">
      <c r="A641" s="594"/>
      <c r="B641" s="520"/>
      <c r="C641" s="520"/>
      <c r="D641" s="520"/>
      <c r="E641" s="520"/>
      <c r="F641" s="520"/>
      <c r="G641" s="520"/>
      <c r="H641" s="520"/>
      <c r="I641" s="520"/>
      <c r="J641" s="519"/>
      <c r="K641" s="32"/>
      <c r="L641" s="30"/>
      <c r="M641" s="463"/>
      <c r="N641" s="463"/>
      <c r="O641" s="281"/>
      <c r="R641" s="241"/>
      <c r="S641" s="224"/>
      <c r="T641" s="243"/>
    </row>
    <row r="642" spans="1:27" ht="16.5" customHeight="1" x14ac:dyDescent="0.2">
      <c r="A642" s="594"/>
      <c r="B642" s="540" t="s">
        <v>38</v>
      </c>
      <c r="C642" s="520" t="s">
        <v>283</v>
      </c>
      <c r="D642" s="520"/>
      <c r="E642" s="520"/>
      <c r="F642" s="520"/>
      <c r="G642" s="520"/>
      <c r="H642" s="520"/>
      <c r="I642" s="520"/>
      <c r="J642" s="519"/>
      <c r="K642" s="35"/>
      <c r="L642" s="31"/>
      <c r="M642" s="464"/>
      <c r="N642" s="464"/>
      <c r="O642" s="281"/>
      <c r="P642" s="218" t="s">
        <v>552</v>
      </c>
      <c r="Q642" s="218" t="s">
        <v>284</v>
      </c>
      <c r="R642" s="241" t="b">
        <v>0</v>
      </c>
      <c r="S642" s="220">
        <f>IF(AND(R642=TRUE,T642=FALSE,U642=FALSE),1,0)</f>
        <v>0</v>
      </c>
      <c r="T642" s="242" t="b">
        <f>IF(X639=TRUE,TRUE)</f>
        <v>0</v>
      </c>
      <c r="U642" s="427" t="b">
        <f>IF(X639=TRUE,TRUE)</f>
        <v>0</v>
      </c>
      <c r="Y642" s="245" t="str">
        <f>IF(AND(R642=TRUE,U642=TRUE),TRUE,"")</f>
        <v/>
      </c>
      <c r="Z642" s="243" t="str">
        <f>IF(OR(T642=TRUE,U642=TRUE),CONCATENATE(P642," "),"")</f>
        <v/>
      </c>
      <c r="AA642" s="243" t="str">
        <f>IF(OR(R642=TRUE,T642=TRUE,U642=TRUE),"",CONCATENATE(P642," "))</f>
        <v xml:space="preserve">8.3a, </v>
      </c>
    </row>
    <row r="643" spans="1:27" ht="16.5" customHeight="1" x14ac:dyDescent="0.2">
      <c r="A643" s="594"/>
      <c r="B643" s="540"/>
      <c r="C643" s="520"/>
      <c r="D643" s="520"/>
      <c r="E643" s="520"/>
      <c r="F643" s="520"/>
      <c r="G643" s="520"/>
      <c r="H643" s="520"/>
      <c r="I643" s="520"/>
      <c r="J643" s="519"/>
      <c r="K643" s="82" t="str">
        <f>IF(Y642=TRUE,"Check selection!","")</f>
        <v/>
      </c>
      <c r="L643" s="31"/>
      <c r="M643" s="464"/>
      <c r="N643" s="464"/>
      <c r="O643" s="281"/>
      <c r="R643" s="241"/>
      <c r="S643" s="224"/>
      <c r="T643" s="243"/>
    </row>
    <row r="644" spans="1:27" ht="16.5" customHeight="1" x14ac:dyDescent="0.2">
      <c r="A644" s="594"/>
      <c r="B644" s="540" t="s">
        <v>39</v>
      </c>
      <c r="C644" s="520" t="s">
        <v>285</v>
      </c>
      <c r="D644" s="520"/>
      <c r="E644" s="520"/>
      <c r="F644" s="520"/>
      <c r="G644" s="520"/>
      <c r="H644" s="520"/>
      <c r="I644" s="520"/>
      <c r="J644" s="519"/>
      <c r="K644" s="35"/>
      <c r="L644" s="31"/>
      <c r="M644" s="464"/>
      <c r="N644" s="464"/>
      <c r="O644" s="281"/>
      <c r="P644" s="218" t="s">
        <v>553</v>
      </c>
      <c r="Q644" s="218" t="s">
        <v>286</v>
      </c>
      <c r="R644" s="241" t="b">
        <v>0</v>
      </c>
      <c r="S644" s="220">
        <f>IF(AND(R644=TRUE,T644=FALSE,U644=FALSE),1,0)</f>
        <v>0</v>
      </c>
      <c r="T644" s="242" t="b">
        <f>IF(X639=TRUE,TRUE)</f>
        <v>0</v>
      </c>
      <c r="U644" s="427" t="b">
        <f>IF(X639=TRUE,TRUE)</f>
        <v>0</v>
      </c>
      <c r="Y644" s="245" t="str">
        <f>IF(AND(R644=TRUE,U644=TRUE),TRUE,"")</f>
        <v/>
      </c>
      <c r="Z644" s="243" t="str">
        <f>IF(OR(T644=TRUE,U644=TRUE),CONCATENATE(P644," "),"")</f>
        <v/>
      </c>
      <c r="AA644" s="243" t="str">
        <f>IF(OR(R644=TRUE,T644=TRUE,U644=TRUE),"",CONCATENATE(P644," "))</f>
        <v xml:space="preserve">8.3b, </v>
      </c>
    </row>
    <row r="645" spans="1:27" ht="16.5" customHeight="1" x14ac:dyDescent="0.2">
      <c r="A645" s="594"/>
      <c r="B645" s="540"/>
      <c r="C645" s="520"/>
      <c r="D645" s="520"/>
      <c r="E645" s="520"/>
      <c r="F645" s="520"/>
      <c r="G645" s="520"/>
      <c r="H645" s="520"/>
      <c r="I645" s="520"/>
      <c r="J645" s="519"/>
      <c r="K645" s="82" t="str">
        <f>IF(Y644=TRUE,"Check selection!","")</f>
        <v/>
      </c>
      <c r="L645" s="31"/>
      <c r="M645" s="464"/>
      <c r="N645" s="464"/>
      <c r="O645" s="281"/>
      <c r="R645" s="241"/>
      <c r="T645" s="243"/>
    </row>
    <row r="646" spans="1:27" x14ac:dyDescent="0.2">
      <c r="A646" s="594"/>
      <c r="B646" s="540" t="s">
        <v>102</v>
      </c>
      <c r="C646" s="520" t="s">
        <v>488</v>
      </c>
      <c r="D646" s="520"/>
      <c r="E646" s="520"/>
      <c r="F646" s="520"/>
      <c r="G646" s="520"/>
      <c r="H646" s="520"/>
      <c r="I646" s="520"/>
      <c r="J646" s="519"/>
      <c r="K646" s="35"/>
      <c r="L646" s="31"/>
      <c r="M646" s="464"/>
      <c r="N646" s="464"/>
      <c r="O646" s="281"/>
      <c r="P646" s="218" t="s">
        <v>554</v>
      </c>
      <c r="Q646" s="218" t="s">
        <v>103</v>
      </c>
      <c r="R646" s="241" t="b">
        <v>0</v>
      </c>
      <c r="S646" s="220">
        <f>IF(AND(R646=TRUE,T646=FALSE,U646=FALSE),1,0)</f>
        <v>0</v>
      </c>
      <c r="T646" s="242" t="b">
        <f>IF(X639=TRUE,TRUE)</f>
        <v>0</v>
      </c>
      <c r="U646" s="427" t="b">
        <f>IF(X639=TRUE,TRUE)</f>
        <v>0</v>
      </c>
      <c r="Y646" s="245" t="str">
        <f>IF(AND(R646=TRUE,U646=TRUE),TRUE,"")</f>
        <v/>
      </c>
      <c r="Z646" s="243" t="str">
        <f>IF(OR(T646=TRUE,U646=TRUE),CONCATENATE(P646," "),"")</f>
        <v/>
      </c>
      <c r="AA646" s="243" t="str">
        <f>IF(OR(R646=TRUE,T646=TRUE,U646=TRUE),"",CONCATENATE(P646," "))</f>
        <v xml:space="preserve">8.3c, </v>
      </c>
    </row>
    <row r="647" spans="1:27" x14ac:dyDescent="0.2">
      <c r="A647" s="594"/>
      <c r="B647" s="540"/>
      <c r="C647" s="520"/>
      <c r="D647" s="520"/>
      <c r="E647" s="520"/>
      <c r="F647" s="520"/>
      <c r="G647" s="520"/>
      <c r="H647" s="520"/>
      <c r="I647" s="520"/>
      <c r="J647" s="519"/>
      <c r="K647" s="82" t="str">
        <f>IF(Y646=TRUE,"Check selection!","")</f>
        <v/>
      </c>
      <c r="L647" s="31"/>
      <c r="M647" s="464"/>
      <c r="N647" s="464"/>
      <c r="O647" s="281"/>
      <c r="R647" s="241"/>
      <c r="S647" s="224"/>
      <c r="T647" s="243"/>
    </row>
    <row r="648" spans="1:27" x14ac:dyDescent="0.2">
      <c r="A648" s="594"/>
      <c r="B648" s="540"/>
      <c r="C648" s="520"/>
      <c r="D648" s="520"/>
      <c r="E648" s="520"/>
      <c r="F648" s="520"/>
      <c r="G648" s="520"/>
      <c r="H648" s="520"/>
      <c r="I648" s="520"/>
      <c r="J648" s="519"/>
      <c r="K648" s="35"/>
      <c r="L648" s="31"/>
      <c r="M648" s="464"/>
      <c r="N648" s="464"/>
      <c r="O648" s="281"/>
      <c r="R648" s="241"/>
      <c r="S648" s="224"/>
      <c r="T648" s="243"/>
      <c r="V648" s="243"/>
      <c r="W648" s="243"/>
    </row>
    <row r="649" spans="1:27" x14ac:dyDescent="0.2">
      <c r="A649" s="594"/>
      <c r="B649" s="540"/>
      <c r="C649" s="520"/>
      <c r="D649" s="520"/>
      <c r="E649" s="520"/>
      <c r="F649" s="520"/>
      <c r="G649" s="520"/>
      <c r="H649" s="520"/>
      <c r="I649" s="520"/>
      <c r="J649" s="519"/>
      <c r="K649" s="35"/>
      <c r="L649" s="31"/>
      <c r="M649" s="464"/>
      <c r="N649" s="464"/>
      <c r="O649" s="281"/>
      <c r="R649" s="241"/>
      <c r="S649" s="224"/>
      <c r="T649" s="243"/>
      <c r="V649" s="243"/>
      <c r="W649" s="243"/>
    </row>
    <row r="650" spans="1:27" x14ac:dyDescent="0.2">
      <c r="A650" s="594"/>
      <c r="B650" s="540"/>
      <c r="C650" s="520"/>
      <c r="D650" s="520"/>
      <c r="E650" s="520"/>
      <c r="F650" s="520"/>
      <c r="G650" s="520"/>
      <c r="H650" s="520"/>
      <c r="I650" s="520"/>
      <c r="J650" s="519"/>
      <c r="K650" s="35"/>
      <c r="L650" s="31"/>
      <c r="M650" s="464"/>
      <c r="N650" s="464"/>
      <c r="O650" s="281"/>
      <c r="R650" s="241"/>
      <c r="S650" s="224"/>
      <c r="T650" s="243"/>
      <c r="V650" s="243"/>
      <c r="W650" s="243"/>
    </row>
    <row r="651" spans="1:27" ht="9.75" customHeight="1" x14ac:dyDescent="0.2">
      <c r="A651" s="594"/>
      <c r="B651" s="540"/>
      <c r="C651" s="520"/>
      <c r="D651" s="520"/>
      <c r="E651" s="520"/>
      <c r="F651" s="520"/>
      <c r="G651" s="520"/>
      <c r="H651" s="520"/>
      <c r="I651" s="520"/>
      <c r="J651" s="519"/>
      <c r="K651" s="35"/>
      <c r="L651" s="31"/>
      <c r="M651" s="464"/>
      <c r="N651" s="464"/>
      <c r="O651" s="281"/>
      <c r="R651" s="241"/>
      <c r="S651" s="224"/>
      <c r="T651" s="243"/>
      <c r="V651" s="243"/>
      <c r="W651" s="243"/>
    </row>
    <row r="652" spans="1:27" ht="5.25" customHeight="1" x14ac:dyDescent="0.2">
      <c r="A652" s="594"/>
      <c r="B652" s="540"/>
      <c r="C652" s="520"/>
      <c r="D652" s="520"/>
      <c r="E652" s="520"/>
      <c r="F652" s="520"/>
      <c r="G652" s="520"/>
      <c r="H652" s="520"/>
      <c r="I652" s="520"/>
      <c r="J652" s="519"/>
      <c r="K652" s="35"/>
      <c r="L652" s="31"/>
      <c r="M652" s="464"/>
      <c r="N652" s="464"/>
      <c r="O652" s="281"/>
      <c r="R652" s="241"/>
      <c r="S652" s="224"/>
      <c r="T652" s="243"/>
      <c r="V652" s="243"/>
      <c r="W652" s="243"/>
    </row>
    <row r="653" spans="1:27" ht="16.5" customHeight="1" x14ac:dyDescent="0.2">
      <c r="A653" s="594"/>
      <c r="B653" s="540" t="s">
        <v>41</v>
      </c>
      <c r="C653" s="520" t="s">
        <v>287</v>
      </c>
      <c r="D653" s="520"/>
      <c r="E653" s="520"/>
      <c r="F653" s="520"/>
      <c r="G653" s="520"/>
      <c r="H653" s="520"/>
      <c r="I653" s="520"/>
      <c r="J653" s="519"/>
      <c r="K653" s="35"/>
      <c r="L653" s="31"/>
      <c r="M653" s="464"/>
      <c r="N653" s="464"/>
      <c r="O653" s="281"/>
      <c r="P653" s="218" t="s">
        <v>555</v>
      </c>
      <c r="Q653" s="218" t="s">
        <v>288</v>
      </c>
      <c r="R653" s="241" t="b">
        <v>0</v>
      </c>
      <c r="S653" s="220">
        <f>IF(AND(R653=TRUE,T653=FALSE,U653=FALSE),1,0)</f>
        <v>0</v>
      </c>
      <c r="T653" s="242" t="b">
        <f>IF(X639=TRUE,TRUE)</f>
        <v>0</v>
      </c>
      <c r="U653" s="427" t="b">
        <f>IF(X639=TRUE,TRUE)</f>
        <v>0</v>
      </c>
      <c r="Y653" s="245" t="str">
        <f>IF(AND(R653=TRUE,U653=TRUE),TRUE,"")</f>
        <v/>
      </c>
      <c r="Z653" s="243" t="str">
        <f>IF(OR(T653=TRUE,U653=TRUE),CONCATENATE(P653," "),"")</f>
        <v/>
      </c>
      <c r="AA653" s="243" t="str">
        <f>IF(OR(R653=TRUE,T653=TRUE,U653=TRUE),"",CONCATENATE(P653," "))</f>
        <v xml:space="preserve">8.3d, </v>
      </c>
    </row>
    <row r="654" spans="1:27" ht="16.5" customHeight="1" x14ac:dyDescent="0.2">
      <c r="A654" s="594"/>
      <c r="B654" s="540"/>
      <c r="C654" s="520"/>
      <c r="D654" s="520"/>
      <c r="E654" s="520"/>
      <c r="F654" s="520"/>
      <c r="G654" s="520"/>
      <c r="H654" s="520"/>
      <c r="I654" s="520"/>
      <c r="J654" s="519"/>
      <c r="K654" s="83" t="str">
        <f>IF(Y653=TRUE,"Check selection!","")</f>
        <v/>
      </c>
      <c r="L654" s="31"/>
      <c r="M654" s="464"/>
      <c r="N654" s="464"/>
      <c r="O654" s="281"/>
      <c r="R654" s="241"/>
      <c r="S654" s="224"/>
      <c r="T654" s="243"/>
      <c r="V654" s="243"/>
      <c r="W654" s="243"/>
    </row>
    <row r="655" spans="1:27" ht="16.5" customHeight="1" x14ac:dyDescent="0.2">
      <c r="A655" s="721"/>
      <c r="B655" s="631"/>
      <c r="C655" s="528"/>
      <c r="D655" s="528"/>
      <c r="E655" s="528"/>
      <c r="F655" s="528"/>
      <c r="G655" s="528"/>
      <c r="H655" s="528"/>
      <c r="I655" s="528"/>
      <c r="J655" s="676"/>
      <c r="K655" s="36"/>
      <c r="L655" s="37"/>
      <c r="M655" s="464"/>
      <c r="N655" s="464"/>
      <c r="O655" s="281"/>
      <c r="R655" s="241"/>
      <c r="S655" s="224"/>
      <c r="T655" s="243"/>
      <c r="V655" s="243"/>
      <c r="W655" s="243"/>
    </row>
    <row r="656" spans="1:27" ht="15" x14ac:dyDescent="0.25">
      <c r="A656" s="145"/>
      <c r="B656" s="145"/>
      <c r="C656" s="145"/>
      <c r="D656" s="145"/>
      <c r="E656" s="145"/>
      <c r="F656" s="145"/>
      <c r="G656" s="145"/>
      <c r="H656" s="145"/>
      <c r="I656" s="145"/>
      <c r="J656" s="145"/>
      <c r="K656" s="145"/>
      <c r="L656" s="145"/>
      <c r="M656" s="145"/>
      <c r="N656" s="145"/>
      <c r="O656" s="301"/>
      <c r="P656" s="299"/>
      <c r="Q656" s="299"/>
    </row>
    <row r="657" spans="1:38" ht="24.75" customHeight="1" x14ac:dyDescent="0.25">
      <c r="A657" s="150"/>
      <c r="B657" s="151" t="s">
        <v>104</v>
      </c>
      <c r="C657" s="152"/>
      <c r="D657" s="152"/>
      <c r="E657" s="152"/>
      <c r="F657" s="152"/>
      <c r="G657" s="152"/>
      <c r="H657" s="152"/>
      <c r="I657" s="152"/>
      <c r="J657" s="152"/>
      <c r="K657" s="152"/>
      <c r="L657" s="152"/>
      <c r="O657" s="301"/>
      <c r="P657" s="299"/>
      <c r="Q657" s="299"/>
      <c r="R657" s="301"/>
      <c r="S657" s="313"/>
      <c r="T657" s="301"/>
    </row>
    <row r="658" spans="1:38" ht="15.75" thickBot="1" x14ac:dyDescent="0.3">
      <c r="B658" s="154"/>
      <c r="L658" s="145"/>
      <c r="M658" s="145"/>
      <c r="N658" s="145"/>
      <c r="O658" s="301"/>
      <c r="P658" s="299"/>
      <c r="Q658" s="299"/>
      <c r="R658" s="301"/>
      <c r="S658" s="313"/>
      <c r="T658" s="301"/>
    </row>
    <row r="659" spans="1:38" ht="15" customHeight="1" thickTop="1" thickBot="1" x14ac:dyDescent="0.3">
      <c r="A659" s="155"/>
      <c r="B659" s="156" t="s">
        <v>289</v>
      </c>
      <c r="C659" s="156"/>
      <c r="D659" s="156"/>
      <c r="E659" s="156"/>
      <c r="F659" s="156"/>
      <c r="G659" s="156"/>
      <c r="H659" s="156"/>
      <c r="I659" s="156"/>
      <c r="J659" s="549">
        <f>IF(X669&gt;0,"Check selection!",T671)</f>
        <v>0</v>
      </c>
      <c r="K659" s="550"/>
      <c r="L659" s="145"/>
      <c r="M659" s="145"/>
      <c r="N659" s="145"/>
      <c r="R659" s="221"/>
      <c r="S659" s="224"/>
    </row>
    <row r="660" spans="1:38" ht="15.75" thickTop="1" x14ac:dyDescent="0.25">
      <c r="A660" s="155"/>
      <c r="B660" s="157"/>
      <c r="C660" s="158"/>
      <c r="D660" s="158"/>
      <c r="E660" s="158"/>
      <c r="F660" s="158"/>
      <c r="G660" s="158"/>
      <c r="H660" s="158"/>
      <c r="I660" s="158"/>
      <c r="J660" s="158"/>
      <c r="K660" s="159"/>
      <c r="L660" s="145"/>
      <c r="M660" s="145"/>
      <c r="N660" s="145"/>
      <c r="R660" s="221"/>
      <c r="S660" s="224"/>
    </row>
    <row r="661" spans="1:38" ht="7.5" customHeight="1" x14ac:dyDescent="0.25">
      <c r="A661" s="155"/>
      <c r="B661" s="157"/>
      <c r="C661" s="160"/>
      <c r="D661" s="158"/>
      <c r="E661" s="158"/>
      <c r="F661" s="158"/>
      <c r="G661" s="158"/>
      <c r="H661" s="158"/>
      <c r="I661" s="158"/>
      <c r="J661" s="158"/>
      <c r="K661" s="158"/>
      <c r="L661" s="158"/>
      <c r="M661" s="158"/>
      <c r="N661" s="158"/>
      <c r="Q661" s="314"/>
      <c r="R661" s="301"/>
      <c r="S661" s="313"/>
      <c r="T661" s="301"/>
      <c r="U661" s="372"/>
      <c r="V661" s="301"/>
      <c r="W661" s="301"/>
      <c r="X661" s="301"/>
      <c r="Y661" s="301"/>
      <c r="Z661" s="301"/>
    </row>
    <row r="662" spans="1:38" ht="21.75" customHeight="1" x14ac:dyDescent="0.25">
      <c r="A662" s="161" t="s">
        <v>107</v>
      </c>
      <c r="B662" s="157"/>
      <c r="C662" s="158"/>
      <c r="D662" s="158"/>
      <c r="E662" s="158"/>
      <c r="F662" s="158"/>
      <c r="G662" s="158"/>
      <c r="H662" s="158"/>
      <c r="I662" s="158"/>
      <c r="J662" s="158"/>
      <c r="K662" s="158"/>
      <c r="L662" s="158"/>
      <c r="M662" s="158"/>
      <c r="N662" s="158"/>
      <c r="Q662" s="314"/>
      <c r="R662" s="315" t="s">
        <v>290</v>
      </c>
      <c r="S662" s="316" t="s">
        <v>105</v>
      </c>
      <c r="T662" s="317" t="s">
        <v>291</v>
      </c>
      <c r="U662" s="373" t="s">
        <v>292</v>
      </c>
      <c r="V662" s="317" t="s">
        <v>293</v>
      </c>
      <c r="W662" s="317" t="s">
        <v>294</v>
      </c>
      <c r="X662" s="317" t="s">
        <v>126</v>
      </c>
      <c r="Y662" s="301"/>
      <c r="Z662" s="301"/>
    </row>
    <row r="663" spans="1:38" s="123" customFormat="1" ht="15" x14ac:dyDescent="0.25">
      <c r="A663" s="162" t="s">
        <v>108</v>
      </c>
      <c r="B663" s="539" t="s">
        <v>295</v>
      </c>
      <c r="C663" s="539"/>
      <c r="D663" s="539"/>
      <c r="E663" s="539"/>
      <c r="F663" s="539"/>
      <c r="G663" s="539"/>
      <c r="H663" s="539"/>
      <c r="I663" s="539"/>
      <c r="J663" s="539"/>
      <c r="K663" s="539"/>
      <c r="L663" s="539"/>
      <c r="M663" s="439"/>
      <c r="N663" s="439"/>
      <c r="O663" s="284"/>
      <c r="P663" s="285"/>
      <c r="Q663" s="314"/>
      <c r="R663" s="318"/>
      <c r="S663" s="319"/>
      <c r="T663" s="320"/>
      <c r="U663" s="374"/>
      <c r="V663" s="320"/>
      <c r="W663" s="320"/>
      <c r="X663" s="320"/>
      <c r="Y663" s="301"/>
      <c r="Z663" s="301"/>
      <c r="AA663" s="221"/>
      <c r="AB663" s="221"/>
      <c r="AC663" s="221"/>
      <c r="AD663" s="221"/>
      <c r="AE663" s="221"/>
      <c r="AF663" s="221"/>
      <c r="AG663" s="221"/>
      <c r="AH663" s="221"/>
      <c r="AI663" s="221"/>
      <c r="AJ663" s="221"/>
      <c r="AK663" s="221"/>
      <c r="AL663" s="321"/>
    </row>
    <row r="664" spans="1:38" s="123" customFormat="1" ht="12" customHeight="1" x14ac:dyDescent="0.25">
      <c r="A664" s="162"/>
      <c r="B664" s="539"/>
      <c r="C664" s="539"/>
      <c r="D664" s="539"/>
      <c r="E664" s="539"/>
      <c r="F664" s="539"/>
      <c r="G664" s="539"/>
      <c r="H664" s="539"/>
      <c r="I664" s="539"/>
      <c r="J664" s="539"/>
      <c r="K664" s="539"/>
      <c r="L664" s="539"/>
      <c r="M664" s="439"/>
      <c r="N664" s="439"/>
      <c r="O664" s="284"/>
      <c r="P664" s="285"/>
      <c r="Q664" s="314"/>
      <c r="R664" s="291" t="s">
        <v>296</v>
      </c>
      <c r="S664" s="322">
        <f>R28</f>
        <v>7</v>
      </c>
      <c r="T664" s="291">
        <f>S28</f>
        <v>0</v>
      </c>
      <c r="U664" s="375">
        <f>T28</f>
        <v>0</v>
      </c>
      <c r="V664" s="323">
        <f>U28</f>
        <v>0</v>
      </c>
      <c r="W664" s="291">
        <f>T664+U664+V664</f>
        <v>0</v>
      </c>
      <c r="X664" s="324" t="str">
        <f>IF(Y28&gt;0,"Check selection!","")</f>
        <v/>
      </c>
      <c r="Y664" s="301"/>
      <c r="Z664" s="301"/>
      <c r="AA664" s="221"/>
      <c r="AB664" s="221"/>
      <c r="AC664" s="221"/>
      <c r="AD664" s="221"/>
      <c r="AE664" s="221"/>
      <c r="AF664" s="221"/>
      <c r="AG664" s="221"/>
      <c r="AH664" s="221"/>
      <c r="AI664" s="221"/>
      <c r="AJ664" s="221"/>
      <c r="AK664" s="221"/>
      <c r="AL664" s="321"/>
    </row>
    <row r="665" spans="1:38" s="123" customFormat="1" ht="16.5" customHeight="1" x14ac:dyDescent="0.25">
      <c r="A665" s="162"/>
      <c r="B665" s="539"/>
      <c r="C665" s="539"/>
      <c r="D665" s="539"/>
      <c r="E665" s="539"/>
      <c r="F665" s="539"/>
      <c r="G665" s="539"/>
      <c r="H665" s="539"/>
      <c r="I665" s="539"/>
      <c r="J665" s="539"/>
      <c r="K665" s="539"/>
      <c r="L665" s="539"/>
      <c r="M665" s="439"/>
      <c r="N665" s="439"/>
      <c r="O665" s="284"/>
      <c r="P665" s="285"/>
      <c r="Q665" s="314"/>
      <c r="R665" s="291" t="s">
        <v>140</v>
      </c>
      <c r="S665" s="322">
        <f>R70</f>
        <v>40</v>
      </c>
      <c r="T665" s="291">
        <f>S70</f>
        <v>0</v>
      </c>
      <c r="U665" s="375">
        <f>T70</f>
        <v>0</v>
      </c>
      <c r="V665" s="323">
        <f>U70</f>
        <v>0</v>
      </c>
      <c r="W665" s="291">
        <f t="shared" ref="W665:W668" si="0">T665+U665+V665</f>
        <v>0</v>
      </c>
      <c r="X665" s="324" t="str">
        <f>IF(Y70&gt;0,"Check selection!","")</f>
        <v/>
      </c>
      <c r="Y665" s="301"/>
      <c r="Z665" s="301"/>
      <c r="AA665" s="221"/>
      <c r="AB665" s="221"/>
      <c r="AC665" s="221"/>
      <c r="AD665" s="221"/>
      <c r="AE665" s="221"/>
      <c r="AF665" s="221"/>
      <c r="AG665" s="221"/>
      <c r="AH665" s="221"/>
      <c r="AI665" s="221"/>
      <c r="AJ665" s="221"/>
      <c r="AK665" s="221"/>
      <c r="AL665" s="321"/>
    </row>
    <row r="666" spans="1:38" s="123" customFormat="1" ht="77.25" customHeight="1" x14ac:dyDescent="0.25">
      <c r="A666" s="162" t="s">
        <v>109</v>
      </c>
      <c r="B666" s="539" t="s">
        <v>489</v>
      </c>
      <c r="C666" s="539"/>
      <c r="D666" s="539"/>
      <c r="E666" s="539"/>
      <c r="F666" s="539"/>
      <c r="G666" s="539"/>
      <c r="H666" s="539"/>
      <c r="I666" s="539"/>
      <c r="J666" s="539"/>
      <c r="K666" s="539"/>
      <c r="L666" s="539"/>
      <c r="M666" s="439"/>
      <c r="N666" s="439"/>
      <c r="O666" s="284"/>
      <c r="P666" s="285"/>
      <c r="Q666" s="314"/>
      <c r="R666" s="291"/>
      <c r="S666" s="322"/>
      <c r="T666" s="291"/>
      <c r="U666" s="375"/>
      <c r="V666" s="323"/>
      <c r="W666" s="291"/>
      <c r="X666" s="324"/>
      <c r="Y666" s="301"/>
      <c r="Z666" s="301"/>
      <c r="AA666" s="221"/>
      <c r="AB666" s="221"/>
      <c r="AC666" s="221"/>
      <c r="AD666" s="221"/>
      <c r="AE666" s="221"/>
      <c r="AF666" s="221"/>
      <c r="AG666" s="221"/>
      <c r="AH666" s="221"/>
      <c r="AI666" s="221"/>
      <c r="AJ666" s="221"/>
      <c r="AK666" s="221"/>
      <c r="AL666" s="321"/>
    </row>
    <row r="667" spans="1:38" s="123" customFormat="1" ht="16.5" customHeight="1" x14ac:dyDescent="0.25">
      <c r="A667" s="162" t="s">
        <v>110</v>
      </c>
      <c r="B667" s="539" t="s">
        <v>111</v>
      </c>
      <c r="C667" s="688"/>
      <c r="D667" s="688"/>
      <c r="E667" s="688"/>
      <c r="F667" s="688"/>
      <c r="G667" s="688"/>
      <c r="H667" s="688"/>
      <c r="I667" s="688"/>
      <c r="J667" s="688"/>
      <c r="K667" s="688"/>
      <c r="L667" s="688"/>
      <c r="M667" s="438"/>
      <c r="N667" s="438"/>
      <c r="O667" s="286"/>
      <c r="P667" s="287"/>
      <c r="Q667" s="314"/>
      <c r="R667" s="291" t="s">
        <v>242</v>
      </c>
      <c r="S667" s="325">
        <f>R484</f>
        <v>10</v>
      </c>
      <c r="T667" s="291">
        <f>S484</f>
        <v>0</v>
      </c>
      <c r="U667" s="375">
        <f>T484</f>
        <v>0</v>
      </c>
      <c r="V667" s="323">
        <f>U484</f>
        <v>0</v>
      </c>
      <c r="W667" s="291">
        <f t="shared" si="0"/>
        <v>0</v>
      </c>
      <c r="X667" s="324" t="str">
        <f>IF(Y484&gt;0,"Check selection!","")</f>
        <v/>
      </c>
      <c r="Y667" s="301"/>
      <c r="Z667" s="301"/>
      <c r="AA667" s="221"/>
      <c r="AB667" s="221"/>
      <c r="AC667" s="221"/>
      <c r="AD667" s="221"/>
      <c r="AE667" s="221"/>
      <c r="AF667" s="221"/>
      <c r="AG667" s="221"/>
      <c r="AH667" s="221"/>
      <c r="AI667" s="221"/>
      <c r="AJ667" s="221"/>
      <c r="AK667" s="221"/>
      <c r="AL667" s="321"/>
    </row>
    <row r="668" spans="1:38" s="123" customFormat="1" ht="16.5" customHeight="1" x14ac:dyDescent="0.25">
      <c r="A668" s="162" t="s">
        <v>112</v>
      </c>
      <c r="B668" s="688" t="s">
        <v>360</v>
      </c>
      <c r="C668" s="688"/>
      <c r="D668" s="688"/>
      <c r="E668" s="688"/>
      <c r="F668" s="688"/>
      <c r="G668" s="688"/>
      <c r="H668" s="688"/>
      <c r="I668" s="688"/>
      <c r="J668" s="688"/>
      <c r="K668" s="688"/>
      <c r="L668" s="688"/>
      <c r="M668" s="438"/>
      <c r="N668" s="438"/>
      <c r="O668" s="286"/>
      <c r="P668" s="287"/>
      <c r="Q668" s="314"/>
      <c r="R668" s="291" t="s">
        <v>259</v>
      </c>
      <c r="S668" s="322">
        <f>R540</f>
        <v>15</v>
      </c>
      <c r="T668" s="291">
        <f>S540</f>
        <v>0</v>
      </c>
      <c r="U668" s="375">
        <f>T540</f>
        <v>0</v>
      </c>
      <c r="V668" s="323">
        <f>U540</f>
        <v>0</v>
      </c>
      <c r="W668" s="291">
        <f t="shared" si="0"/>
        <v>0</v>
      </c>
      <c r="X668" s="324" t="str">
        <f>IF(Y540&gt;0,"Check selection!","")</f>
        <v/>
      </c>
      <c r="Y668" s="301"/>
      <c r="Z668" s="301"/>
      <c r="AA668" s="221"/>
      <c r="AB668" s="221"/>
      <c r="AC668" s="221"/>
      <c r="AD668" s="221"/>
      <c r="AE668" s="221"/>
      <c r="AF668" s="221"/>
      <c r="AG668" s="221"/>
      <c r="AH668" s="221"/>
      <c r="AI668" s="221"/>
      <c r="AJ668" s="221"/>
      <c r="AK668" s="221"/>
      <c r="AL668" s="321"/>
    </row>
    <row r="669" spans="1:38" s="123" customFormat="1" ht="16.5" customHeight="1" x14ac:dyDescent="0.25">
      <c r="A669" s="162" t="s">
        <v>113</v>
      </c>
      <c r="B669" s="539" t="s">
        <v>114</v>
      </c>
      <c r="C669" s="539"/>
      <c r="D669" s="539"/>
      <c r="E669" s="539"/>
      <c r="F669" s="539"/>
      <c r="G669" s="539"/>
      <c r="H669" s="539"/>
      <c r="I669" s="539"/>
      <c r="J669" s="539"/>
      <c r="K669" s="539"/>
      <c r="L669" s="539"/>
      <c r="M669" s="439"/>
      <c r="N669" s="439"/>
      <c r="O669" s="286"/>
      <c r="P669" s="287"/>
      <c r="Q669" s="314"/>
      <c r="R669" s="326" t="s">
        <v>106</v>
      </c>
      <c r="S669" s="327">
        <f>SUM(S664:S668)</f>
        <v>72</v>
      </c>
      <c r="T669" s="326">
        <f t="shared" ref="T669:W669" si="1">SUM(T664:T668)</f>
        <v>0</v>
      </c>
      <c r="U669" s="376">
        <f t="shared" si="1"/>
        <v>0</v>
      </c>
      <c r="V669" s="328">
        <f t="shared" si="1"/>
        <v>0</v>
      </c>
      <c r="W669" s="328">
        <f t="shared" si="1"/>
        <v>0</v>
      </c>
      <c r="X669" s="324">
        <f>COUNTIF(X664:X668,"Check selection!")</f>
        <v>0</v>
      </c>
      <c r="Y669" s="301"/>
      <c r="Z669" s="301"/>
      <c r="AA669" s="221"/>
      <c r="AB669" s="221"/>
      <c r="AC669" s="221"/>
      <c r="AD669" s="221"/>
      <c r="AE669" s="221"/>
      <c r="AF669" s="221"/>
      <c r="AG669" s="221"/>
      <c r="AH669" s="221"/>
      <c r="AI669" s="221"/>
      <c r="AJ669" s="221"/>
      <c r="AK669" s="221"/>
      <c r="AL669" s="321"/>
    </row>
    <row r="670" spans="1:38" s="123" customFormat="1" ht="21" customHeight="1" x14ac:dyDescent="0.25">
      <c r="A670" s="162"/>
      <c r="B670" s="539"/>
      <c r="C670" s="539"/>
      <c r="D670" s="539"/>
      <c r="E670" s="539"/>
      <c r="F670" s="539"/>
      <c r="G670" s="539"/>
      <c r="H670" s="539"/>
      <c r="I670" s="539"/>
      <c r="J670" s="539"/>
      <c r="K670" s="539"/>
      <c r="L670" s="539"/>
      <c r="M670" s="439"/>
      <c r="N670" s="439"/>
      <c r="O670" s="284"/>
      <c r="P670" s="285"/>
      <c r="Q670" s="314"/>
      <c r="R670" s="301"/>
      <c r="S670" s="313"/>
      <c r="T670" s="301"/>
      <c r="U670" s="372"/>
      <c r="V670" s="301"/>
      <c r="W670" s="301"/>
      <c r="X670" s="301"/>
      <c r="Y670" s="301"/>
      <c r="Z670" s="301"/>
      <c r="AA670" s="221"/>
      <c r="AB670" s="221"/>
      <c r="AC670" s="221"/>
      <c r="AD670" s="221"/>
      <c r="AE670" s="221"/>
      <c r="AF670" s="221"/>
      <c r="AG670" s="221"/>
      <c r="AH670" s="221"/>
      <c r="AI670" s="221"/>
      <c r="AJ670" s="221"/>
      <c r="AK670" s="221"/>
      <c r="AL670" s="321"/>
    </row>
    <row r="671" spans="1:38" s="123" customFormat="1" ht="72.75" customHeight="1" thickBot="1" x14ac:dyDescent="0.3">
      <c r="A671" s="162" t="s">
        <v>115</v>
      </c>
      <c r="B671" s="539" t="s">
        <v>435</v>
      </c>
      <c r="C671" s="539"/>
      <c r="D671" s="539"/>
      <c r="E671" s="539"/>
      <c r="F671" s="539"/>
      <c r="G671" s="539"/>
      <c r="H671" s="539"/>
      <c r="I671" s="539"/>
      <c r="J671" s="539"/>
      <c r="K671" s="539"/>
      <c r="L671" s="539"/>
      <c r="M671" s="439"/>
      <c r="N671" s="439"/>
      <c r="O671" s="284"/>
      <c r="P671" s="285"/>
      <c r="Q671" s="314"/>
      <c r="R671" s="315" t="s">
        <v>297</v>
      </c>
      <c r="S671" s="313"/>
      <c r="T671" s="329">
        <f>ROUNDDOWN(((T669+U669)/(S669-V669)),2)</f>
        <v>0</v>
      </c>
      <c r="U671" s="377" t="s">
        <v>298</v>
      </c>
      <c r="V671" s="301"/>
      <c r="W671" s="301"/>
      <c r="X671" s="301"/>
      <c r="Y671" s="301"/>
      <c r="Z671" s="301"/>
      <c r="AA671" s="221"/>
      <c r="AB671" s="221"/>
      <c r="AC671" s="221"/>
      <c r="AD671" s="221"/>
      <c r="AE671" s="221"/>
      <c r="AF671" s="221"/>
      <c r="AG671" s="221"/>
      <c r="AH671" s="221"/>
      <c r="AI671" s="221"/>
      <c r="AJ671" s="221"/>
      <c r="AK671" s="221"/>
      <c r="AL671" s="321"/>
    </row>
    <row r="672" spans="1:38" s="123" customFormat="1" ht="16.5" customHeight="1" x14ac:dyDescent="0.2">
      <c r="A672" s="162"/>
      <c r="B672" s="539"/>
      <c r="C672" s="539"/>
      <c r="D672" s="539"/>
      <c r="E672" s="539"/>
      <c r="F672" s="539"/>
      <c r="G672" s="539"/>
      <c r="H672" s="539"/>
      <c r="I672" s="539"/>
      <c r="J672" s="539"/>
      <c r="K672" s="539"/>
      <c r="L672" s="539"/>
      <c r="M672" s="439"/>
      <c r="N672" s="439"/>
      <c r="O672" s="284"/>
      <c r="P672" s="285"/>
      <c r="Q672" s="285"/>
      <c r="R672" s="288" t="s">
        <v>426</v>
      </c>
      <c r="S672" s="220"/>
      <c r="T672" s="221"/>
      <c r="U672" s="241"/>
      <c r="V672" s="221"/>
      <c r="W672" s="221"/>
      <c r="X672" s="221"/>
      <c r="Y672" s="221"/>
      <c r="Z672" s="221"/>
      <c r="AA672" s="221"/>
      <c r="AB672" s="221"/>
      <c r="AC672" s="221"/>
      <c r="AD672" s="221"/>
      <c r="AE672" s="221"/>
      <c r="AF672" s="221"/>
      <c r="AG672" s="221"/>
      <c r="AH672" s="221"/>
      <c r="AI672" s="221"/>
      <c r="AJ672" s="221"/>
      <c r="AK672" s="221"/>
      <c r="AL672" s="321"/>
    </row>
    <row r="673" spans="1:38" s="123" customFormat="1" ht="46.5" customHeight="1" x14ac:dyDescent="0.2">
      <c r="A673" s="162" t="s">
        <v>299</v>
      </c>
      <c r="B673" s="539" t="s">
        <v>437</v>
      </c>
      <c r="C673" s="539"/>
      <c r="D673" s="539"/>
      <c r="E673" s="539"/>
      <c r="F673" s="539"/>
      <c r="G673" s="539"/>
      <c r="H673" s="539"/>
      <c r="I673" s="539"/>
      <c r="J673" s="539"/>
      <c r="K673" s="539"/>
      <c r="L673" s="539"/>
      <c r="M673" s="439"/>
      <c r="N673" s="439"/>
      <c r="O673" s="284"/>
      <c r="P673" s="285"/>
      <c r="Q673" s="285"/>
      <c r="R673" s="219"/>
      <c r="S673" s="220"/>
      <c r="T673" s="221"/>
      <c r="U673" s="241"/>
      <c r="V673" s="221"/>
      <c r="W673" s="221"/>
      <c r="X673" s="221"/>
      <c r="Y673" s="221"/>
      <c r="Z673" s="221"/>
      <c r="AA673" s="221"/>
      <c r="AB673" s="221"/>
      <c r="AC673" s="221"/>
      <c r="AD673" s="221"/>
      <c r="AE673" s="221"/>
      <c r="AF673" s="221"/>
      <c r="AG673" s="221"/>
      <c r="AH673" s="221"/>
      <c r="AI673" s="221"/>
      <c r="AJ673" s="221"/>
      <c r="AK673" s="221"/>
      <c r="AL673" s="321"/>
    </row>
    <row r="674" spans="1:38" s="123" customFormat="1" ht="51.75" customHeight="1" x14ac:dyDescent="0.25">
      <c r="A674" s="162" t="s">
        <v>300</v>
      </c>
      <c r="B674" s="539" t="s">
        <v>340</v>
      </c>
      <c r="C674" s="539"/>
      <c r="D674" s="539"/>
      <c r="E674" s="539"/>
      <c r="F674" s="539"/>
      <c r="G674" s="539"/>
      <c r="H674" s="539"/>
      <c r="I674" s="539"/>
      <c r="J674" s="539"/>
      <c r="K674" s="539"/>
      <c r="L674" s="539"/>
      <c r="M674" s="439"/>
      <c r="N674" s="439"/>
      <c r="O674" s="301"/>
      <c r="P674" s="299"/>
      <c r="Q674" s="299"/>
      <c r="R674" s="219"/>
      <c r="S674" s="220"/>
      <c r="T674" s="221"/>
      <c r="U674" s="241"/>
      <c r="V674" s="221"/>
      <c r="W674" s="221"/>
      <c r="X674" s="221"/>
      <c r="Y674" s="221"/>
      <c r="Z674" s="221"/>
      <c r="AA674" s="221"/>
      <c r="AB674" s="221"/>
      <c r="AC674" s="221"/>
      <c r="AD674" s="221"/>
      <c r="AE674" s="221"/>
      <c r="AF674" s="221"/>
      <c r="AG674" s="221"/>
      <c r="AH674" s="221"/>
      <c r="AI674" s="221"/>
      <c r="AJ674" s="221"/>
      <c r="AK674" s="221"/>
      <c r="AL674" s="321"/>
    </row>
    <row r="675" spans="1:38" s="123" customFormat="1" ht="63.75" customHeight="1" x14ac:dyDescent="0.25">
      <c r="A675" s="165" t="s">
        <v>301</v>
      </c>
      <c r="B675" s="539" t="s">
        <v>443</v>
      </c>
      <c r="C675" s="539"/>
      <c r="D675" s="539"/>
      <c r="E675" s="539"/>
      <c r="F675" s="539"/>
      <c r="G675" s="539"/>
      <c r="H675" s="539"/>
      <c r="I675" s="539"/>
      <c r="J675" s="539"/>
      <c r="K675" s="539"/>
      <c r="L675" s="539"/>
      <c r="M675" s="439"/>
      <c r="N675" s="439"/>
      <c r="O675" s="301"/>
      <c r="P675" s="299"/>
      <c r="Q675" s="299"/>
      <c r="R675" s="219"/>
      <c r="S675" s="220"/>
      <c r="T675" s="221"/>
      <c r="U675" s="241"/>
      <c r="V675" s="221"/>
      <c r="W675" s="221"/>
      <c r="X675" s="221"/>
      <c r="Y675" s="221"/>
      <c r="Z675" s="221"/>
      <c r="AA675" s="221"/>
      <c r="AB675" s="221"/>
      <c r="AC675" s="221"/>
      <c r="AD675" s="221"/>
      <c r="AE675" s="221"/>
      <c r="AF675" s="221"/>
      <c r="AG675" s="221"/>
      <c r="AH675" s="221"/>
      <c r="AI675" s="221"/>
      <c r="AJ675" s="221"/>
      <c r="AK675" s="221"/>
      <c r="AL675" s="321"/>
    </row>
    <row r="676" spans="1:38" ht="30.75" customHeight="1" x14ac:dyDescent="0.25">
      <c r="A676" s="162" t="s">
        <v>302</v>
      </c>
      <c r="B676" s="539" t="s">
        <v>304</v>
      </c>
      <c r="C676" s="539"/>
      <c r="D676" s="539"/>
      <c r="E676" s="539"/>
      <c r="F676" s="539"/>
      <c r="G676" s="539"/>
      <c r="H676" s="539"/>
      <c r="I676" s="539"/>
      <c r="J676" s="539"/>
      <c r="K676" s="539"/>
      <c r="L676" s="539"/>
      <c r="M676" s="439"/>
      <c r="N676" s="439"/>
      <c r="O676" s="301"/>
      <c r="P676" s="299"/>
      <c r="Q676" s="299"/>
    </row>
    <row r="677" spans="1:38" ht="33.75" customHeight="1" x14ac:dyDescent="0.25">
      <c r="A677" s="162" t="s">
        <v>303</v>
      </c>
      <c r="B677" s="539" t="s">
        <v>379</v>
      </c>
      <c r="C677" s="539"/>
      <c r="D677" s="539"/>
      <c r="E677" s="539"/>
      <c r="F677" s="539"/>
      <c r="G677" s="539"/>
      <c r="H677" s="539"/>
      <c r="I677" s="539"/>
      <c r="J677" s="539"/>
      <c r="K677" s="539"/>
      <c r="L677" s="539"/>
      <c r="M677" s="439"/>
      <c r="N677" s="439"/>
      <c r="O677" s="301"/>
      <c r="P677" s="299"/>
      <c r="Q677" s="299"/>
    </row>
    <row r="678" spans="1:38" ht="27" customHeight="1" x14ac:dyDescent="0.25">
      <c r="A678" s="162"/>
      <c r="B678" s="166"/>
      <c r="C678" s="166"/>
      <c r="D678" s="166"/>
      <c r="E678" s="166"/>
      <c r="F678" s="166"/>
      <c r="G678" s="166"/>
      <c r="H678" s="166"/>
      <c r="I678" s="166"/>
      <c r="J678" s="166"/>
      <c r="K678" s="166"/>
      <c r="L678" s="166"/>
      <c r="M678" s="439"/>
      <c r="N678" s="439"/>
      <c r="O678" s="301"/>
      <c r="P678" s="299"/>
      <c r="Q678" s="299"/>
    </row>
    <row r="679" spans="1:38" ht="31.5" customHeight="1" x14ac:dyDescent="0.25">
      <c r="A679" s="556" t="s">
        <v>305</v>
      </c>
      <c r="B679" s="556"/>
      <c r="C679" s="556"/>
      <c r="D679" s="556"/>
      <c r="E679" s="556"/>
      <c r="F679" s="556"/>
      <c r="G679" s="556"/>
      <c r="H679" s="556"/>
      <c r="I679" s="556"/>
      <c r="J679" s="556"/>
      <c r="K679" s="556"/>
      <c r="L679" s="556"/>
      <c r="M679" s="168"/>
      <c r="N679" s="168"/>
      <c r="O679" s="301"/>
      <c r="P679" s="299"/>
      <c r="Q679" s="299"/>
    </row>
    <row r="680" spans="1:38" ht="15" x14ac:dyDescent="0.25">
      <c r="A680" s="167"/>
      <c r="B680" s="168"/>
      <c r="C680" s="153"/>
      <c r="D680" s="153"/>
      <c r="E680" s="153"/>
      <c r="F680" s="153"/>
      <c r="G680" s="153"/>
      <c r="H680" s="153"/>
      <c r="I680" s="153"/>
      <c r="J680" s="153"/>
      <c r="K680" s="153"/>
      <c r="L680" s="153"/>
      <c r="M680" s="153"/>
      <c r="N680" s="153"/>
      <c r="O680" s="301"/>
      <c r="P680" s="299"/>
      <c r="Q680" s="299"/>
    </row>
    <row r="681" spans="1:38" ht="15" x14ac:dyDescent="0.25">
      <c r="A681" s="181" t="s">
        <v>306</v>
      </c>
      <c r="B681" s="182"/>
      <c r="C681" s="183"/>
      <c r="D681" s="515"/>
      <c r="E681" s="515"/>
      <c r="F681" s="515"/>
      <c r="G681" s="515"/>
      <c r="H681" s="515"/>
      <c r="I681" s="169" t="s">
        <v>307</v>
      </c>
      <c r="J681" s="515"/>
      <c r="K681" s="515"/>
      <c r="L681" s="169" t="s">
        <v>308</v>
      </c>
      <c r="M681" s="169"/>
      <c r="N681" s="169"/>
      <c r="O681" s="301"/>
      <c r="P681" s="299"/>
      <c r="Q681" s="299"/>
    </row>
    <row r="682" spans="1:38" ht="15" x14ac:dyDescent="0.25">
      <c r="A682" s="167"/>
      <c r="B682" s="168"/>
      <c r="C682" s="153"/>
      <c r="D682" s="170" t="s">
        <v>309</v>
      </c>
      <c r="E682" s="153"/>
      <c r="F682" s="153"/>
      <c r="G682" s="153"/>
      <c r="H682" s="153"/>
      <c r="I682" s="153"/>
      <c r="J682" s="170" t="s">
        <v>354</v>
      </c>
      <c r="K682" s="153"/>
      <c r="L682" s="153"/>
      <c r="M682" s="153"/>
      <c r="N682" s="153"/>
      <c r="O682" s="301"/>
      <c r="P682" s="299"/>
      <c r="Q682" s="299"/>
    </row>
    <row r="683" spans="1:38" s="163" customFormat="1" ht="12" x14ac:dyDescent="0.2">
      <c r="A683" s="555" t="s">
        <v>341</v>
      </c>
      <c r="B683" s="555"/>
      <c r="C683" s="555"/>
      <c r="D683" s="555"/>
      <c r="E683" s="555"/>
      <c r="F683" s="555"/>
      <c r="G683" s="555"/>
      <c r="H683" s="555"/>
      <c r="I683" s="555"/>
      <c r="J683" s="555"/>
      <c r="K683" s="555"/>
      <c r="L683" s="555"/>
      <c r="M683" s="442"/>
      <c r="N683" s="442"/>
      <c r="O683" s="323"/>
      <c r="P683" s="330"/>
      <c r="Q683" s="330"/>
      <c r="R683" s="289"/>
      <c r="S683" s="290"/>
      <c r="T683" s="291"/>
      <c r="U683" s="377"/>
      <c r="V683" s="291"/>
      <c r="W683" s="291"/>
      <c r="X683" s="291"/>
      <c r="Y683" s="291"/>
      <c r="Z683" s="291"/>
      <c r="AA683" s="291"/>
      <c r="AB683" s="291"/>
      <c r="AC683" s="291"/>
      <c r="AD683" s="291"/>
      <c r="AE683" s="291"/>
      <c r="AF683" s="291"/>
      <c r="AG683" s="291"/>
      <c r="AH683" s="291"/>
      <c r="AI683" s="291"/>
      <c r="AJ683" s="291"/>
      <c r="AK683" s="291"/>
      <c r="AL683" s="331"/>
    </row>
    <row r="684" spans="1:38" ht="27" customHeight="1" x14ac:dyDescent="0.25">
      <c r="A684" s="155"/>
      <c r="B684" s="166"/>
      <c r="C684" s="166"/>
      <c r="D684" s="166"/>
      <c r="E684" s="166"/>
      <c r="F684" s="166"/>
      <c r="G684" s="166"/>
      <c r="H684" s="166"/>
      <c r="I684" s="166"/>
      <c r="J684" s="166"/>
      <c r="K684" s="166"/>
      <c r="L684" s="166"/>
      <c r="M684" s="439"/>
      <c r="N684" s="439"/>
      <c r="O684" s="301"/>
      <c r="P684" s="299"/>
      <c r="Q684" s="299"/>
    </row>
    <row r="685" spans="1:38" ht="15" x14ac:dyDescent="0.25">
      <c r="A685" s="155"/>
      <c r="B685" s="166"/>
      <c r="C685" s="166"/>
      <c r="D685" s="166"/>
      <c r="E685" s="166"/>
      <c r="F685" s="166"/>
      <c r="G685" s="166"/>
      <c r="H685" s="166"/>
      <c r="I685" s="166"/>
      <c r="J685" s="166"/>
      <c r="K685" s="166"/>
      <c r="L685" s="166"/>
      <c r="M685" s="439"/>
      <c r="N685" s="439"/>
      <c r="O685" s="301"/>
      <c r="P685" s="299"/>
      <c r="Q685" s="299"/>
    </row>
    <row r="686" spans="1:38" ht="15" x14ac:dyDescent="0.25">
      <c r="A686" s="164"/>
      <c r="B686" s="171"/>
      <c r="C686" s="172" t="s">
        <v>310</v>
      </c>
      <c r="D686" s="537"/>
      <c r="E686" s="537"/>
      <c r="F686" s="537"/>
      <c r="G686" s="537"/>
      <c r="H686" s="537"/>
      <c r="I686" s="171"/>
      <c r="J686" s="172" t="s">
        <v>311</v>
      </c>
      <c r="K686" s="538"/>
      <c r="L686" s="538"/>
      <c r="M686" s="465"/>
      <c r="N686" s="465"/>
      <c r="O686" s="301"/>
      <c r="P686" s="299"/>
      <c r="Q686" s="299"/>
    </row>
    <row r="687" spans="1:38" ht="15" x14ac:dyDescent="0.25">
      <c r="A687" s="173"/>
      <c r="B687" s="171"/>
      <c r="C687" s="171"/>
      <c r="D687" s="171"/>
      <c r="E687" s="171"/>
      <c r="F687" s="171"/>
      <c r="G687" s="171"/>
      <c r="H687" s="171"/>
      <c r="I687" s="171"/>
      <c r="J687" s="171"/>
      <c r="K687" s="171"/>
      <c r="L687" s="171"/>
      <c r="M687" s="171"/>
      <c r="N687" s="171"/>
      <c r="O687" s="301"/>
      <c r="P687" s="299"/>
      <c r="Q687" s="299"/>
    </row>
    <row r="688" spans="1:38" s="163" customFormat="1" ht="12" x14ac:dyDescent="0.2">
      <c r="A688" s="174"/>
      <c r="B688" s="171"/>
      <c r="C688" s="172" t="s">
        <v>312</v>
      </c>
      <c r="D688" s="537"/>
      <c r="E688" s="537"/>
      <c r="F688" s="537"/>
      <c r="G688" s="537"/>
      <c r="H688" s="537"/>
      <c r="I688" s="171"/>
      <c r="J688" s="171"/>
      <c r="K688" s="171"/>
      <c r="L688" s="171"/>
      <c r="M688" s="171"/>
      <c r="N688" s="171"/>
      <c r="O688" s="323"/>
      <c r="P688" s="330"/>
      <c r="Q688" s="330"/>
      <c r="R688" s="289"/>
      <c r="S688" s="290"/>
      <c r="T688" s="291"/>
      <c r="U688" s="377"/>
      <c r="V688" s="291"/>
      <c r="W688" s="291"/>
      <c r="X688" s="291"/>
      <c r="Y688" s="291"/>
      <c r="Z688" s="291"/>
      <c r="AA688" s="291"/>
      <c r="AB688" s="291"/>
      <c r="AC688" s="291"/>
      <c r="AD688" s="291"/>
      <c r="AE688" s="291"/>
      <c r="AF688" s="291"/>
      <c r="AG688" s="291"/>
      <c r="AH688" s="291"/>
      <c r="AI688" s="291"/>
      <c r="AJ688" s="291"/>
      <c r="AK688" s="291"/>
      <c r="AL688" s="331"/>
    </row>
    <row r="689" spans="1:38" s="163" customFormat="1" ht="12" x14ac:dyDescent="0.2">
      <c r="A689" s="162"/>
      <c r="B689" s="166"/>
      <c r="C689" s="166"/>
      <c r="D689" s="166"/>
      <c r="E689" s="166"/>
      <c r="F689" s="166"/>
      <c r="G689" s="166"/>
      <c r="H689" s="166"/>
      <c r="I689" s="166"/>
      <c r="J689" s="166"/>
      <c r="K689" s="166"/>
      <c r="L689" s="166"/>
      <c r="M689" s="439"/>
      <c r="N689" s="439"/>
      <c r="O689" s="323"/>
      <c r="P689" s="330"/>
      <c r="Q689" s="330"/>
      <c r="R689" s="289"/>
      <c r="S689" s="290"/>
      <c r="T689" s="291"/>
      <c r="U689" s="377"/>
      <c r="V689" s="291"/>
      <c r="W689" s="291"/>
      <c r="X689" s="291"/>
      <c r="Y689" s="291"/>
      <c r="Z689" s="291"/>
      <c r="AA689" s="291"/>
      <c r="AB689" s="291"/>
      <c r="AC689" s="291"/>
      <c r="AD689" s="291"/>
      <c r="AE689" s="291"/>
      <c r="AF689" s="291"/>
      <c r="AG689" s="291"/>
      <c r="AH689" s="291"/>
      <c r="AI689" s="291"/>
      <c r="AJ689" s="291"/>
      <c r="AK689" s="291"/>
      <c r="AL689" s="331"/>
    </row>
    <row r="690" spans="1:38" s="163" customFormat="1" ht="12.75" x14ac:dyDescent="0.2">
      <c r="A690" s="175" t="s">
        <v>313</v>
      </c>
      <c r="B690" s="166"/>
      <c r="C690" s="166"/>
      <c r="D690" s="166"/>
      <c r="E690" s="166"/>
      <c r="F690" s="166"/>
      <c r="G690" s="166"/>
      <c r="H690" s="166"/>
      <c r="I690" s="166"/>
      <c r="J690" s="166"/>
      <c r="K690" s="166"/>
      <c r="L690" s="166"/>
      <c r="M690" s="439"/>
      <c r="N690" s="439"/>
      <c r="O690" s="323"/>
      <c r="P690" s="330"/>
      <c r="Q690" s="330"/>
      <c r="R690" s="289"/>
      <c r="S690" s="290"/>
      <c r="T690" s="291"/>
      <c r="U690" s="377"/>
      <c r="V690" s="291"/>
      <c r="W690" s="291"/>
      <c r="X690" s="291"/>
      <c r="Y690" s="291"/>
      <c r="Z690" s="291"/>
      <c r="AA690" s="291"/>
      <c r="AB690" s="291"/>
      <c r="AC690" s="291"/>
      <c r="AD690" s="291"/>
      <c r="AE690" s="291"/>
      <c r="AF690" s="291"/>
      <c r="AG690" s="291"/>
      <c r="AH690" s="291"/>
      <c r="AI690" s="291"/>
      <c r="AJ690" s="291"/>
      <c r="AK690" s="291"/>
      <c r="AL690" s="331"/>
    </row>
    <row r="691" spans="1:38" ht="15" x14ac:dyDescent="0.25">
      <c r="A691" s="175" t="s">
        <v>314</v>
      </c>
      <c r="B691" s="166"/>
      <c r="C691" s="166"/>
      <c r="D691" s="166"/>
      <c r="E691" s="166"/>
      <c r="F691" s="166"/>
      <c r="G691" s="166"/>
      <c r="H691" s="166"/>
      <c r="I691" s="166"/>
      <c r="J691" s="166"/>
      <c r="K691" s="166"/>
      <c r="L691" s="166"/>
      <c r="M691" s="439"/>
      <c r="N691" s="439"/>
      <c r="O691" s="301"/>
      <c r="P691" s="299"/>
      <c r="Q691" s="299"/>
    </row>
    <row r="692" spans="1:38" ht="15" x14ac:dyDescent="0.25">
      <c r="A692" s="162"/>
      <c r="B692" s="166"/>
      <c r="C692" s="166"/>
      <c r="D692" s="166"/>
      <c r="E692" s="166"/>
      <c r="F692" s="166"/>
      <c r="G692" s="166"/>
      <c r="H692" s="166"/>
      <c r="I692" s="166"/>
      <c r="J692" s="166"/>
      <c r="K692" s="166"/>
      <c r="L692" s="166"/>
      <c r="M692" s="439"/>
      <c r="N692" s="439"/>
      <c r="O692" s="301"/>
      <c r="P692" s="299"/>
      <c r="Q692" s="299"/>
    </row>
    <row r="693" spans="1:38" ht="15" x14ac:dyDescent="0.25">
      <c r="B693" s="176" t="s">
        <v>116</v>
      </c>
      <c r="C693" s="177"/>
      <c r="D693" s="177"/>
      <c r="E693" s="177"/>
      <c r="F693" s="177"/>
      <c r="G693" s="177"/>
      <c r="H693" s="178"/>
      <c r="I693" s="178"/>
      <c r="J693" s="70"/>
      <c r="K693" s="71"/>
      <c r="L693" s="71"/>
      <c r="M693" s="71"/>
      <c r="N693" s="71"/>
      <c r="O693" s="301"/>
      <c r="P693" s="299"/>
      <c r="Q693" s="299"/>
    </row>
    <row r="694" spans="1:38" ht="59.25" customHeight="1" x14ac:dyDescent="0.25">
      <c r="B694" s="665" t="str">
        <f>CONCATENATE("Not selected [",S669-T669-U669-V669,"]")</f>
        <v>Not selected [72]</v>
      </c>
      <c r="C694" s="665"/>
      <c r="D694" s="664" t="str">
        <f>AA28&amp;AA70&amp;AA484&amp;AA540</f>
        <v xml:space="preserve">1.1, 1.2, 1.3, 1.4, 1.5, 1.6, 1.7, 2.1, 2.2, 2.3, 2.4, 2.5, 2.6, 2.7, 2.8, 2.9, 2.10a, 2.10b, 2.10c, 2.10d, 3.1, 3.2, 3.3, 3.4, 3.5, 3.6, 3.7, 4.1, 4.2, 4.3, 4.4, 4.5, 4.6, 4.7, 4.8, 4.9, 4.10, 5.1, 5.2, 5.3, 5.4, 5.5, 6.1, 6.2, 6.3, 6.4, 6.5, 7.1a, 7.1b, 7.1c, 7.1d, 7.1e, 7.1f, 7.2, 7.3, 7.4, 7.5, 8.1a, 8.1bi, 8.1bii, 8.1c, 8.2a, 8.2b, 8.2c, 8.2d, 8.2e, 8.2f, 8.2g, 8.3a, 8.3b, 8.3c, 8.3d, </v>
      </c>
      <c r="E694" s="664"/>
      <c r="F694" s="664"/>
      <c r="G694" s="664"/>
      <c r="H694" s="664"/>
      <c r="I694" s="664"/>
      <c r="J694" s="664"/>
      <c r="K694" s="664"/>
      <c r="L694" s="664"/>
      <c r="M694" s="466"/>
      <c r="N694" s="466"/>
      <c r="O694" s="301"/>
      <c r="P694" s="299"/>
      <c r="Q694" s="299"/>
    </row>
    <row r="695" spans="1:38" ht="40.5" customHeight="1" x14ac:dyDescent="0.2">
      <c r="B695" s="663" t="str">
        <f>CONCATENATE("N.A (per selection)[",U669+V669,"]")</f>
        <v>N.A (per selection)[0]</v>
      </c>
      <c r="C695" s="663"/>
      <c r="D695" s="664" t="str">
        <f>Z28&amp;Z70&amp;Z484&amp;Z540</f>
        <v/>
      </c>
      <c r="E695" s="664"/>
      <c r="F695" s="664"/>
      <c r="G695" s="664"/>
      <c r="H695" s="664"/>
      <c r="I695" s="664"/>
      <c r="J695" s="664"/>
      <c r="K695" s="664"/>
      <c r="L695" s="664"/>
      <c r="M695" s="466"/>
      <c r="N695" s="466"/>
      <c r="O695" s="292"/>
      <c r="P695" s="293"/>
      <c r="Q695" s="293"/>
      <c r="T695" s="219"/>
      <c r="V695" s="219"/>
      <c r="W695" s="219"/>
      <c r="X695" s="219"/>
      <c r="Y695" s="219"/>
      <c r="AA695" s="219"/>
    </row>
    <row r="696" spans="1:38" ht="26.25" customHeight="1" x14ac:dyDescent="0.2">
      <c r="A696" s="162"/>
      <c r="B696" s="179"/>
      <c r="C696" s="179"/>
      <c r="D696" s="179"/>
      <c r="E696" s="179"/>
      <c r="F696" s="179"/>
      <c r="G696" s="179"/>
      <c r="H696" s="179"/>
      <c r="I696" s="179"/>
      <c r="J696" s="179"/>
      <c r="K696" s="179"/>
      <c r="L696" s="179"/>
      <c r="M696" s="179"/>
      <c r="N696" s="179"/>
      <c r="O696" s="292"/>
      <c r="P696" s="293"/>
      <c r="Q696" s="293"/>
      <c r="T696" s="219"/>
      <c r="V696" s="219"/>
      <c r="W696" s="219"/>
      <c r="X696" s="219"/>
      <c r="Y696" s="219"/>
      <c r="AA696" s="219"/>
    </row>
    <row r="697" spans="1:38" ht="44.25" customHeight="1" x14ac:dyDescent="0.2">
      <c r="O697" s="292"/>
      <c r="P697" s="293"/>
      <c r="Q697" s="293"/>
      <c r="T697" s="219"/>
      <c r="V697" s="219"/>
      <c r="W697" s="219"/>
      <c r="X697" s="219"/>
      <c r="Y697" s="219"/>
      <c r="AA697" s="219"/>
    </row>
    <row r="698" spans="1:38" ht="14.25" customHeight="1" x14ac:dyDescent="0.2">
      <c r="O698" s="294"/>
      <c r="P698" s="272"/>
      <c r="Q698" s="272"/>
      <c r="R698" s="294"/>
      <c r="S698" s="295"/>
      <c r="T698" s="294"/>
      <c r="U698" s="378"/>
      <c r="V698" s="294"/>
      <c r="W698" s="294"/>
      <c r="X698" s="294"/>
      <c r="Y698" s="294"/>
      <c r="AA698" s="294"/>
    </row>
    <row r="851" spans="1:19" x14ac:dyDescent="0.2">
      <c r="A851" s="124"/>
      <c r="B851" s="124"/>
    </row>
    <row r="853" spans="1:19" x14ac:dyDescent="0.2">
      <c r="P853" s="299"/>
      <c r="Q853" s="299"/>
      <c r="R853" s="221"/>
      <c r="S853" s="224"/>
    </row>
  </sheetData>
  <sheetProtection algorithmName="SHA-512" hashValue="OjguZqWtBGcr8qSXz3Xv4ZA36YYB+ASq6BtXhKByA4S3a77v2f6G96bcwIDtPQ3BXtMtnIh7nwkcI1/a0ygaIA==" saltValue="M5adfLLcJdCMaCHGEiTycg==" spinCount="100000" sheet="1" objects="1" scenarios="1"/>
  <customSheetViews>
    <customSheetView guid="{81D58C07-7B0A-4EDF-A96F-127BA60419EB}" scale="145" showPageBreaks="1" fitToPage="1" printArea="1" hiddenRows="1" view="pageBreakPreview" topLeftCell="A89">
      <selection activeCell="L132" sqref="L132"/>
      <rowBreaks count="17" manualBreakCount="17">
        <brk id="12" max="11" man="1"/>
        <brk id="49" max="11" man="1"/>
        <brk id="56" max="11" man="1"/>
        <brk id="77" max="11" man="1"/>
        <brk id="130" max="11" man="1"/>
        <brk id="166" max="11" man="1"/>
        <brk id="211" max="11" man="1"/>
        <brk id="256" max="11" man="1"/>
        <brk id="295" max="11" man="1"/>
        <brk id="339" max="11" man="1"/>
        <brk id="384" max="11" man="1"/>
        <brk id="406" max="11" man="1"/>
        <brk id="445" max="11" man="1"/>
        <brk id="486" max="11" man="1"/>
        <brk id="512" max="11" man="1"/>
        <brk id="560" max="16383" man="1"/>
        <brk id="582" max="11" man="1"/>
      </rowBreaks>
      <pageMargins left="0.70866141732283472" right="0.19685039370078741" top="0.47244094488188981" bottom="0.55118110236220474" header="0.31496062992125984" footer="0.31496062992125984"/>
      <pageSetup paperSize="9" fitToHeight="0" orientation="portrait" blackAndWhite="1" cellComments="asDisplayed" r:id="rId1"/>
      <headerFooter>
        <oddFooter>&amp;L&amp;8SRC-&amp;A/0119/ACAP&amp;RPage &amp;P</oddFooter>
      </headerFooter>
    </customSheetView>
    <customSheetView guid="{5995A1A3-5354-4C1E-87A2-F9C01D64FBCF}" showPageBreaks="1" showGridLines="0" fitToPage="1" printArea="1" hiddenRows="1" hiddenColumns="1" view="pageBreakPreview" topLeftCell="A101">
      <selection activeCell="B107" sqref="B107:I108"/>
      <rowBreaks count="6" manualBreakCount="6">
        <brk id="43" max="32" man="1"/>
        <brk id="80" max="32" man="1"/>
        <brk id="118" max="32" man="1"/>
        <brk id="159" max="32" man="1"/>
        <brk id="210" max="32" man="1"/>
        <brk id="231" max="32" man="1"/>
      </rowBreaks>
      <pageMargins left="0" right="0" top="0" bottom="0" header="0" footer="0"/>
      <pageSetup paperSize="9" scale="77" fitToHeight="0" orientation="portrait" cellComments="asDisplayed" r:id="rId2"/>
      <headerFooter>
        <oddFooter>&amp;L&amp;F,  &amp;A&amp;RPage &amp;P</oddFooter>
      </headerFooter>
    </customSheetView>
  </customSheetViews>
  <mergeCells count="351">
    <mergeCell ref="N124:N134"/>
    <mergeCell ref="N171:N175"/>
    <mergeCell ref="N402:N407"/>
    <mergeCell ref="N517:N519"/>
    <mergeCell ref="AG125:AL134"/>
    <mergeCell ref="AG169:AK173"/>
    <mergeCell ref="AG279:AJ282"/>
    <mergeCell ref="B289:J292"/>
    <mergeCell ref="AG518:AJ520"/>
    <mergeCell ref="D321:J321"/>
    <mergeCell ref="D322:J322"/>
    <mergeCell ref="D323:J323"/>
    <mergeCell ref="C324:J324"/>
    <mergeCell ref="C433:J433"/>
    <mergeCell ref="C431:J431"/>
    <mergeCell ref="B346:J350"/>
    <mergeCell ref="C351:J351"/>
    <mergeCell ref="C352:J352"/>
    <mergeCell ref="B455:J457"/>
    <mergeCell ref="C465:J465"/>
    <mergeCell ref="C466:J466"/>
    <mergeCell ref="D467:J467"/>
    <mergeCell ref="C372:J375"/>
    <mergeCell ref="C380:J386"/>
    <mergeCell ref="C8:L8"/>
    <mergeCell ref="C9:L9"/>
    <mergeCell ref="C10:L10"/>
    <mergeCell ref="C11:L11"/>
    <mergeCell ref="C12:L12"/>
    <mergeCell ref="B15:L15"/>
    <mergeCell ref="C318:J318"/>
    <mergeCell ref="C319:J319"/>
    <mergeCell ref="C320:J320"/>
    <mergeCell ref="B64:J64"/>
    <mergeCell ref="C17:L17"/>
    <mergeCell ref="C18:L18"/>
    <mergeCell ref="C61:J61"/>
    <mergeCell ref="B38:B44"/>
    <mergeCell ref="C54:J56"/>
    <mergeCell ref="B54:B56"/>
    <mergeCell ref="B248:J249"/>
    <mergeCell ref="B91:J92"/>
    <mergeCell ref="B93:J93"/>
    <mergeCell ref="B101:J101"/>
    <mergeCell ref="A640:A655"/>
    <mergeCell ref="B642:B643"/>
    <mergeCell ref="C642:J643"/>
    <mergeCell ref="B644:B645"/>
    <mergeCell ref="C644:J645"/>
    <mergeCell ref="A618:A624"/>
    <mergeCell ref="B618:B624"/>
    <mergeCell ref="D618:J624"/>
    <mergeCell ref="D625:J627"/>
    <mergeCell ref="D628:J634"/>
    <mergeCell ref="A635:A636"/>
    <mergeCell ref="B635:B636"/>
    <mergeCell ref="D635:J636"/>
    <mergeCell ref="B646:B652"/>
    <mergeCell ref="C646:J652"/>
    <mergeCell ref="B653:B655"/>
    <mergeCell ref="C653:J655"/>
    <mergeCell ref="B640:J641"/>
    <mergeCell ref="C608:J609"/>
    <mergeCell ref="C589:J596"/>
    <mergeCell ref="A525:A538"/>
    <mergeCell ref="A416:A420"/>
    <mergeCell ref="B13:L13"/>
    <mergeCell ref="B14:L14"/>
    <mergeCell ref="B21:L21"/>
    <mergeCell ref="A608:A609"/>
    <mergeCell ref="A612:A615"/>
    <mergeCell ref="B612:B615"/>
    <mergeCell ref="D612:J615"/>
    <mergeCell ref="K525:L538"/>
    <mergeCell ref="B525:J528"/>
    <mergeCell ref="C531:J532"/>
    <mergeCell ref="C533:J534"/>
    <mergeCell ref="C535:J536"/>
    <mergeCell ref="C537:J538"/>
    <mergeCell ref="B521:J524"/>
    <mergeCell ref="B531:B532"/>
    <mergeCell ref="B533:B534"/>
    <mergeCell ref="B535:B536"/>
    <mergeCell ref="B461:J463"/>
    <mergeCell ref="B464:J464"/>
    <mergeCell ref="C567:J568"/>
    <mergeCell ref="A616:A617"/>
    <mergeCell ref="B616:B617"/>
    <mergeCell ref="D616:J617"/>
    <mergeCell ref="A570:A572"/>
    <mergeCell ref="C151:J154"/>
    <mergeCell ref="C155:J161"/>
    <mergeCell ref="B137:J137"/>
    <mergeCell ref="C138:J139"/>
    <mergeCell ref="C140:J140"/>
    <mergeCell ref="C141:J141"/>
    <mergeCell ref="D142:J142"/>
    <mergeCell ref="D143:J144"/>
    <mergeCell ref="C145:J150"/>
    <mergeCell ref="C597:J600"/>
    <mergeCell ref="B601:B607"/>
    <mergeCell ref="C601:J607"/>
    <mergeCell ref="B608:B609"/>
    <mergeCell ref="C212:J217"/>
    <mergeCell ref="B273:J276"/>
    <mergeCell ref="C218:J220"/>
    <mergeCell ref="A250:J255"/>
    <mergeCell ref="A558:A561"/>
    <mergeCell ref="C558:J561"/>
    <mergeCell ref="B512:J516"/>
    <mergeCell ref="C282:J282"/>
    <mergeCell ref="B480:J480"/>
    <mergeCell ref="B517:J520"/>
    <mergeCell ref="B458:J458"/>
    <mergeCell ref="C459:J459"/>
    <mergeCell ref="C437:J439"/>
    <mergeCell ref="C460:J460"/>
    <mergeCell ref="D469:J469"/>
    <mergeCell ref="D468:J468"/>
    <mergeCell ref="C470:J470"/>
    <mergeCell ref="D471:J471"/>
    <mergeCell ref="B451:L454"/>
    <mergeCell ref="A482:L483"/>
    <mergeCell ref="D472:J472"/>
    <mergeCell ref="C474:J474"/>
    <mergeCell ref="C475:J475"/>
    <mergeCell ref="D549:J549"/>
    <mergeCell ref="A413:A415"/>
    <mergeCell ref="B413:J415"/>
    <mergeCell ref="K446:L447"/>
    <mergeCell ref="B540:J541"/>
    <mergeCell ref="C542:J545"/>
    <mergeCell ref="A540:A541"/>
    <mergeCell ref="A552:A553"/>
    <mergeCell ref="C486:J491"/>
    <mergeCell ref="C492:J499"/>
    <mergeCell ref="C500:J500"/>
    <mergeCell ref="C501:J503"/>
    <mergeCell ref="C476:J476"/>
    <mergeCell ref="C477:J477"/>
    <mergeCell ref="A455:A457"/>
    <mergeCell ref="A458:A460"/>
    <mergeCell ref="B443:J445"/>
    <mergeCell ref="A123:A125"/>
    <mergeCell ref="B123:J126"/>
    <mergeCell ref="C128:J128"/>
    <mergeCell ref="C129:J129"/>
    <mergeCell ref="C130:J131"/>
    <mergeCell ref="C132:J132"/>
    <mergeCell ref="C133:J136"/>
    <mergeCell ref="A110:A113"/>
    <mergeCell ref="B110:J113"/>
    <mergeCell ref="C114:J115"/>
    <mergeCell ref="C116:J116"/>
    <mergeCell ref="C117:J117"/>
    <mergeCell ref="C118:J118"/>
    <mergeCell ref="C119:J119"/>
    <mergeCell ref="C120:J120"/>
    <mergeCell ref="C121:J122"/>
    <mergeCell ref="E3:L3"/>
    <mergeCell ref="E4:L4"/>
    <mergeCell ref="K23:L26"/>
    <mergeCell ref="A79:A82"/>
    <mergeCell ref="B78:J78"/>
    <mergeCell ref="C45:J52"/>
    <mergeCell ref="B668:L668"/>
    <mergeCell ref="D694:L694"/>
    <mergeCell ref="B356:J360"/>
    <mergeCell ref="C376:J379"/>
    <mergeCell ref="A421:A424"/>
    <mergeCell ref="B421:J424"/>
    <mergeCell ref="A446:A447"/>
    <mergeCell ref="B446:J447"/>
    <mergeCell ref="B674:L674"/>
    <mergeCell ref="B675:L675"/>
    <mergeCell ref="A550:A551"/>
    <mergeCell ref="B671:L672"/>
    <mergeCell ref="B663:L665"/>
    <mergeCell ref="C127:J127"/>
    <mergeCell ref="B667:L667"/>
    <mergeCell ref="B297:J297"/>
    <mergeCell ref="C298:J300"/>
    <mergeCell ref="B105:J109"/>
    <mergeCell ref="B7:L7"/>
    <mergeCell ref="B20:L20"/>
    <mergeCell ref="A27:L29"/>
    <mergeCell ref="A23:J26"/>
    <mergeCell ref="B695:C695"/>
    <mergeCell ref="D695:L695"/>
    <mergeCell ref="B694:C694"/>
    <mergeCell ref="B30:J35"/>
    <mergeCell ref="B36:J37"/>
    <mergeCell ref="C301:J303"/>
    <mergeCell ref="C304:J307"/>
    <mergeCell ref="C308:J310"/>
    <mergeCell ref="D311:J312"/>
    <mergeCell ref="D313:J317"/>
    <mergeCell ref="C328:J332"/>
    <mergeCell ref="C333:J335"/>
    <mergeCell ref="C340:J341"/>
    <mergeCell ref="C342:J343"/>
    <mergeCell ref="C344:J345"/>
    <mergeCell ref="C280:J280"/>
    <mergeCell ref="A221:A229"/>
    <mergeCell ref="B221:J222"/>
    <mergeCell ref="C223:J223"/>
    <mergeCell ref="C224:J229"/>
    <mergeCell ref="A230:A233"/>
    <mergeCell ref="A1:L1"/>
    <mergeCell ref="A169:A170"/>
    <mergeCell ref="A171:A175"/>
    <mergeCell ref="B171:J175"/>
    <mergeCell ref="A176:A182"/>
    <mergeCell ref="B176:J182"/>
    <mergeCell ref="A57:A58"/>
    <mergeCell ref="A60:A63"/>
    <mergeCell ref="A66:A68"/>
    <mergeCell ref="B57:J58"/>
    <mergeCell ref="B59:J59"/>
    <mergeCell ref="B66:J68"/>
    <mergeCell ref="B71:J72"/>
    <mergeCell ref="A102:A104"/>
    <mergeCell ref="A105:A109"/>
    <mergeCell ref="C53:J53"/>
    <mergeCell ref="B60:J60"/>
    <mergeCell ref="C62:J62"/>
    <mergeCell ref="B77:J77"/>
    <mergeCell ref="B102:J104"/>
    <mergeCell ref="A30:A35"/>
    <mergeCell ref="C38:J44"/>
    <mergeCell ref="A36:A56"/>
    <mergeCell ref="A243:A247"/>
    <mergeCell ref="B243:J247"/>
    <mergeCell ref="A248:A249"/>
    <mergeCell ref="B169:L170"/>
    <mergeCell ref="A69:L70"/>
    <mergeCell ref="A162:J168"/>
    <mergeCell ref="K162:L162"/>
    <mergeCell ref="B230:J233"/>
    <mergeCell ref="A234:A242"/>
    <mergeCell ref="B234:J242"/>
    <mergeCell ref="B183:J185"/>
    <mergeCell ref="C188:J190"/>
    <mergeCell ref="C191:J193"/>
    <mergeCell ref="B187:J187"/>
    <mergeCell ref="C194:J197"/>
    <mergeCell ref="C198:J202"/>
    <mergeCell ref="C203:J208"/>
    <mergeCell ref="C209:J211"/>
    <mergeCell ref="K248:L249"/>
    <mergeCell ref="B79:J80"/>
    <mergeCell ref="B81:J82"/>
    <mergeCell ref="B83:J84"/>
    <mergeCell ref="C89:J89"/>
    <mergeCell ref="C90:J90"/>
    <mergeCell ref="A256:A258"/>
    <mergeCell ref="A259:A263"/>
    <mergeCell ref="B259:J263"/>
    <mergeCell ref="A264:A272"/>
    <mergeCell ref="B264:J272"/>
    <mergeCell ref="C281:J281"/>
    <mergeCell ref="B638:J639"/>
    <mergeCell ref="B542:B545"/>
    <mergeCell ref="B550:B551"/>
    <mergeCell ref="C550:J551"/>
    <mergeCell ref="B552:B553"/>
    <mergeCell ref="D473:J473"/>
    <mergeCell ref="A638:A639"/>
    <mergeCell ref="A402:J408"/>
    <mergeCell ref="A409:A412"/>
    <mergeCell ref="B409:L412"/>
    <mergeCell ref="B416:J420"/>
    <mergeCell ref="A574:A581"/>
    <mergeCell ref="B574:B581"/>
    <mergeCell ref="C574:J581"/>
    <mergeCell ref="A564:A566"/>
    <mergeCell ref="A484:A485"/>
    <mergeCell ref="A400:A401"/>
    <mergeCell ref="A539:L539"/>
    <mergeCell ref="D688:H688"/>
    <mergeCell ref="A683:L683"/>
    <mergeCell ref="A679:L679"/>
    <mergeCell ref="B283:B287"/>
    <mergeCell ref="C283:J287"/>
    <mergeCell ref="A273:A276"/>
    <mergeCell ref="B256:L258"/>
    <mergeCell ref="D552:J553"/>
    <mergeCell ref="C442:J442"/>
    <mergeCell ref="B570:B572"/>
    <mergeCell ref="A451:A454"/>
    <mergeCell ref="A294:A296"/>
    <mergeCell ref="B294:J296"/>
    <mergeCell ref="A567:A568"/>
    <mergeCell ref="B387:J392"/>
    <mergeCell ref="A562:A563"/>
    <mergeCell ref="C562:J563"/>
    <mergeCell ref="A542:A545"/>
    <mergeCell ref="B484:J485"/>
    <mergeCell ref="A425:A428"/>
    <mergeCell ref="B425:J428"/>
    <mergeCell ref="C429:J430"/>
    <mergeCell ref="C440:J441"/>
    <mergeCell ref="A443:A445"/>
    <mergeCell ref="D686:H686"/>
    <mergeCell ref="K686:L686"/>
    <mergeCell ref="B666:L666"/>
    <mergeCell ref="C582:J587"/>
    <mergeCell ref="C504:J506"/>
    <mergeCell ref="C507:J507"/>
    <mergeCell ref="C94:J94"/>
    <mergeCell ref="C95:J95"/>
    <mergeCell ref="C96:J96"/>
    <mergeCell ref="C97:J97"/>
    <mergeCell ref="B98:J98"/>
    <mergeCell ref="C99:J99"/>
    <mergeCell ref="C100:J100"/>
    <mergeCell ref="K250:L250"/>
    <mergeCell ref="K638:L638"/>
    <mergeCell ref="B676:L676"/>
    <mergeCell ref="B677:L677"/>
    <mergeCell ref="K402:L402"/>
    <mergeCell ref="J659:K659"/>
    <mergeCell ref="B673:L673"/>
    <mergeCell ref="B669:L670"/>
    <mergeCell ref="C508:J509"/>
    <mergeCell ref="C510:J511"/>
    <mergeCell ref="K562:L563"/>
    <mergeCell ref="D681:H681"/>
    <mergeCell ref="J681:K681"/>
    <mergeCell ref="K400:L401"/>
    <mergeCell ref="C570:J572"/>
    <mergeCell ref="B336:J339"/>
    <mergeCell ref="B277:J278"/>
    <mergeCell ref="C279:J279"/>
    <mergeCell ref="C353:J353"/>
    <mergeCell ref="B354:J355"/>
    <mergeCell ref="B361:J362"/>
    <mergeCell ref="C363:J367"/>
    <mergeCell ref="C368:J371"/>
    <mergeCell ref="B564:J566"/>
    <mergeCell ref="B393:J395"/>
    <mergeCell ref="B396:J399"/>
    <mergeCell ref="B400:J401"/>
    <mergeCell ref="B567:B568"/>
    <mergeCell ref="A448:J450"/>
    <mergeCell ref="B478:J478"/>
    <mergeCell ref="B479:J479"/>
    <mergeCell ref="A554:A557"/>
    <mergeCell ref="D554:J557"/>
    <mergeCell ref="D546:J546"/>
    <mergeCell ref="D547:J548"/>
  </mergeCells>
  <conditionalFormatting sqref="K512:N517 K520:N520 K518:M519">
    <cfRule type="expression" dxfId="48" priority="73">
      <formula>$Y$368=TRUE</formula>
    </cfRule>
  </conditionalFormatting>
  <conditionalFormatting sqref="K540:N549 K564:N637 K639:N639 K638">
    <cfRule type="cellIs" dxfId="47" priority="71" operator="equal">
      <formula>"Insufficient control features"</formula>
    </cfRule>
    <cfRule type="cellIs" dxfId="46" priority="72" operator="equal">
      <formula>"Key control present"</formula>
    </cfRule>
  </conditionalFormatting>
  <conditionalFormatting sqref="K102:N104">
    <cfRule type="expression" dxfId="45" priority="56">
      <formula>$Y$102=TRUE</formula>
    </cfRule>
  </conditionalFormatting>
  <conditionalFormatting sqref="K110:N122">
    <cfRule type="expression" dxfId="44" priority="55">
      <formula>$Y$110=TRUE</formula>
    </cfRule>
  </conditionalFormatting>
  <conditionalFormatting sqref="K123:N124 K135:N136 K125:M134">
    <cfRule type="expression" dxfId="43" priority="54">
      <formula>$Y$123=TRUE</formula>
    </cfRule>
  </conditionalFormatting>
  <conditionalFormatting sqref="L550:N561 K550:K562">
    <cfRule type="cellIs" dxfId="42" priority="52" operator="equal">
      <formula>"Insufficient control features"</formula>
    </cfRule>
    <cfRule type="cellIs" dxfId="41" priority="53" operator="equal">
      <formula>"Key control present"</formula>
    </cfRule>
  </conditionalFormatting>
  <conditionalFormatting sqref="K562">
    <cfRule type="containsText" dxfId="40" priority="50" operator="containsText" text="Insufficient control features">
      <formula>NOT(ISERROR(SEARCH("Insufficient control features",K562)))</formula>
    </cfRule>
    <cfRule type="cellIs" dxfId="39" priority="51" operator="equal">
      <formula>"Key control present"</formula>
    </cfRule>
  </conditionalFormatting>
  <conditionalFormatting sqref="K562">
    <cfRule type="cellIs" dxfId="38" priority="48" operator="equal">
      <formula>"Insufficient control features"</formula>
    </cfRule>
    <cfRule type="cellIs" dxfId="37" priority="49" operator="equal">
      <formula>"Key control present"</formula>
    </cfRule>
  </conditionalFormatting>
  <conditionalFormatting sqref="K137:N140">
    <cfRule type="expression" dxfId="36" priority="41">
      <formula>$X$488=TRUE</formula>
    </cfRule>
  </conditionalFormatting>
  <conditionalFormatting sqref="K171:N171 K172:M175">
    <cfRule type="expression" dxfId="35" priority="40">
      <formula>$Y$171=TRUE</formula>
    </cfRule>
  </conditionalFormatting>
  <conditionalFormatting sqref="K176:N182">
    <cfRule type="expression" dxfId="34" priority="39">
      <formula>$Y$176=TRUE</formula>
    </cfRule>
  </conditionalFormatting>
  <conditionalFormatting sqref="K183:N220">
    <cfRule type="expression" dxfId="33" priority="38">
      <formula>$Y$183=TRUE</formula>
    </cfRule>
  </conditionalFormatting>
  <conditionalFormatting sqref="K221:N229">
    <cfRule type="expression" dxfId="32" priority="37">
      <formula>$Y$221=TRUE</formula>
    </cfRule>
  </conditionalFormatting>
  <conditionalFormatting sqref="K230:N233">
    <cfRule type="expression" dxfId="31" priority="36">
      <formula>$Y$230=TRUE</formula>
    </cfRule>
  </conditionalFormatting>
  <conditionalFormatting sqref="K234:N242">
    <cfRule type="expression" dxfId="30" priority="35">
      <formula>$Y$234=TRUE</formula>
    </cfRule>
  </conditionalFormatting>
  <conditionalFormatting sqref="K243:N247">
    <cfRule type="expression" dxfId="29" priority="34">
      <formula>$Y$243=TRUE</formula>
    </cfRule>
  </conditionalFormatting>
  <conditionalFormatting sqref="K259:N263">
    <cfRule type="expression" dxfId="28" priority="33">
      <formula>$Y$259=TRUE</formula>
    </cfRule>
  </conditionalFormatting>
  <conditionalFormatting sqref="K264:N272">
    <cfRule type="expression" dxfId="27" priority="32">
      <formula>$Y$264=TRUE</formula>
    </cfRule>
  </conditionalFormatting>
  <conditionalFormatting sqref="K273:N293">
    <cfRule type="expression" dxfId="26" priority="31">
      <formula>$Y$273=TRUE</formula>
    </cfRule>
  </conditionalFormatting>
  <conditionalFormatting sqref="K294:N335">
    <cfRule type="expression" dxfId="25" priority="30">
      <formula>$Y$294=TRUE</formula>
    </cfRule>
  </conditionalFormatting>
  <conditionalFormatting sqref="K336:N345">
    <cfRule type="expression" dxfId="24" priority="29">
      <formula>$Y$336=TRUE</formula>
    </cfRule>
  </conditionalFormatting>
  <conditionalFormatting sqref="K346:N355">
    <cfRule type="expression" dxfId="23" priority="28">
      <formula>$Y$346=TRUE</formula>
    </cfRule>
  </conditionalFormatting>
  <conditionalFormatting sqref="K356:N360">
    <cfRule type="expression" dxfId="22" priority="27">
      <formula>$Y$356=TRUE</formula>
    </cfRule>
  </conditionalFormatting>
  <conditionalFormatting sqref="K361:N386">
    <cfRule type="expression" dxfId="21" priority="26">
      <formula>$Y$361=TRUE</formula>
    </cfRule>
  </conditionalFormatting>
  <conditionalFormatting sqref="K387:N395">
    <cfRule type="expression" dxfId="20" priority="25">
      <formula>$Y$387=TRUE</formula>
    </cfRule>
  </conditionalFormatting>
  <conditionalFormatting sqref="K396:N399">
    <cfRule type="expression" dxfId="19" priority="24">
      <formula>$Y$396=TRUE</formula>
    </cfRule>
  </conditionalFormatting>
  <conditionalFormatting sqref="K413:N415">
    <cfRule type="expression" dxfId="18" priority="23">
      <formula>$Y$413=TRUE</formula>
    </cfRule>
  </conditionalFormatting>
  <conditionalFormatting sqref="K416:N420">
    <cfRule type="expression" dxfId="17" priority="22">
      <formula>$Y$416=TRUE</formula>
    </cfRule>
  </conditionalFormatting>
  <conditionalFormatting sqref="K421:N424">
    <cfRule type="expression" dxfId="16" priority="21">
      <formula>$Y$421=TRUE</formula>
    </cfRule>
  </conditionalFormatting>
  <conditionalFormatting sqref="K425:N442">
    <cfRule type="expression" dxfId="15" priority="20">
      <formula>$Y$425=TRUE</formula>
    </cfRule>
  </conditionalFormatting>
  <conditionalFormatting sqref="K443:N445">
    <cfRule type="expression" dxfId="14" priority="19">
      <formula>$Y$443=TRUE</formula>
    </cfRule>
  </conditionalFormatting>
  <conditionalFormatting sqref="J659">
    <cfRule type="expression" dxfId="13" priority="17">
      <formula>$X$669&gt;0</formula>
    </cfRule>
  </conditionalFormatting>
  <conditionalFormatting sqref="K640:N643">
    <cfRule type="expression" dxfId="12" priority="16">
      <formula>$Y$642=TRUE</formula>
    </cfRule>
  </conditionalFormatting>
  <conditionalFormatting sqref="K644:N645">
    <cfRule type="expression" dxfId="11" priority="15">
      <formula>$Y$644=TRUE</formula>
    </cfRule>
  </conditionalFormatting>
  <conditionalFormatting sqref="K646:N652">
    <cfRule type="expression" dxfId="10" priority="14">
      <formula>$Y$646=TRUE</formula>
    </cfRule>
  </conditionalFormatting>
  <conditionalFormatting sqref="K653:N655">
    <cfRule type="expression" dxfId="9" priority="13">
      <formula>$Y$653=TRUE</formula>
    </cfRule>
  </conditionalFormatting>
  <conditionalFormatting sqref="K93:N101">
    <cfRule type="expression" dxfId="8" priority="11">
      <formula>$Y$93=TRUE</formula>
    </cfRule>
  </conditionalFormatting>
  <conditionalFormatting sqref="K79:N90">
    <cfRule type="expression" dxfId="7" priority="10">
      <formula>$Y$79=TRUE</formula>
    </cfRule>
  </conditionalFormatting>
  <conditionalFormatting sqref="K91:N92">
    <cfRule type="expression" dxfId="6" priority="9">
      <formula>$Y$91=TRUE</formula>
    </cfRule>
  </conditionalFormatting>
  <conditionalFormatting sqref="K455:N457">
    <cfRule type="expression" dxfId="5" priority="8">
      <formula>$Y$455=TRUE</formula>
    </cfRule>
  </conditionalFormatting>
  <conditionalFormatting sqref="K458:N460">
    <cfRule type="expression" dxfId="4" priority="7">
      <formula>$Y$458=TRUE</formula>
    </cfRule>
  </conditionalFormatting>
  <conditionalFormatting sqref="K461:N463">
    <cfRule type="expression" dxfId="3" priority="6">
      <formula>$Y$461=TRUE</formula>
    </cfRule>
  </conditionalFormatting>
  <conditionalFormatting sqref="K464:N477">
    <cfRule type="expression" dxfId="2" priority="5">
      <formula>$Y$464=TRUE</formula>
    </cfRule>
  </conditionalFormatting>
  <conditionalFormatting sqref="K478:N479">
    <cfRule type="expression" dxfId="1" priority="4">
      <formula>$Y$478=TRUE</formula>
    </cfRule>
  </conditionalFormatting>
  <conditionalFormatting sqref="K521:N524">
    <cfRule type="expression" dxfId="0" priority="3">
      <formula>$Y$368=TRUE</formula>
    </cfRule>
  </conditionalFormatting>
  <pageMargins left="0.70866141732283472" right="0.19685039370078741" top="0.47244094488188981" bottom="0.55118110236220474" header="0.31496062992125984" footer="0.31496062992125984"/>
  <pageSetup paperSize="9" scale="96" fitToHeight="0" orientation="portrait" blackAndWhite="1" cellComments="asDisplayed" r:id="rId3"/>
  <headerFooter>
    <oddFooter>&amp;L&amp;8RC/OVR/CA Control Checklist/0123/ACAP&amp;R&amp;9Page &amp;P</oddFooter>
  </headerFooter>
  <rowBreaks count="25" manualBreakCount="25">
    <brk id="22" max="11" man="1"/>
    <brk id="63" max="16383" man="1"/>
    <brk id="68" max="11" man="1"/>
    <brk id="92" max="11" man="1"/>
    <brk id="104" max="16383" man="1"/>
    <brk id="136" max="11" man="1"/>
    <brk id="161" max="11" man="1"/>
    <brk id="182" max="11" man="1"/>
    <brk id="229" max="11" man="1"/>
    <brk id="249" max="11" man="1"/>
    <brk id="293" max="11" man="1"/>
    <brk id="332" max="11" man="1"/>
    <brk id="379" max="11" man="1"/>
    <brk id="401" max="11" man="1"/>
    <brk id="424" max="11" man="1"/>
    <brk id="447" max="11" man="1"/>
    <brk id="463" max="11" man="1"/>
    <brk id="475" max="11" man="1"/>
    <brk id="481" max="11" man="1"/>
    <brk id="524" max="11" man="1"/>
    <brk id="538" max="11" man="1"/>
    <brk id="581" max="11" man="1"/>
    <brk id="637" max="11" man="1"/>
    <brk id="656" max="11" man="1"/>
    <brk id="678" max="11" man="1"/>
  </rowBreaks>
  <drawing r:id="rId4"/>
  <legacyDrawing r:id="rId5"/>
  <mc:AlternateContent xmlns:mc="http://schemas.openxmlformats.org/markup-compatibility/2006">
    <mc:Choice Requires="x14">
      <controls>
        <mc:AlternateContent xmlns:mc="http://schemas.openxmlformats.org/markup-compatibility/2006">
          <mc:Choice Requires="x14">
            <control shapeId="46298" r:id="rId6" name="Check Box 2.1">
              <controlPr defaultSize="0" autoFill="0" autoLine="0" autoPict="0">
                <anchor moveWithCells="1">
                  <from>
                    <xdr:col>10</xdr:col>
                    <xdr:colOff>9525</xdr:colOff>
                    <xdr:row>29</xdr:row>
                    <xdr:rowOff>9525</xdr:rowOff>
                  </from>
                  <to>
                    <xdr:col>10</xdr:col>
                    <xdr:colOff>304800</xdr:colOff>
                    <xdr:row>30</xdr:row>
                    <xdr:rowOff>38100</xdr:rowOff>
                  </to>
                </anchor>
              </controlPr>
            </control>
          </mc:Choice>
        </mc:AlternateContent>
        <mc:AlternateContent xmlns:mc="http://schemas.openxmlformats.org/markup-compatibility/2006">
          <mc:Choice Requires="x14">
            <control shapeId="46299" r:id="rId7" name="Check Box 3.2">
              <controlPr defaultSize="0" autoFill="0" autoLine="0" autoPict="0">
                <anchor moveWithCells="1">
                  <from>
                    <xdr:col>10</xdr:col>
                    <xdr:colOff>19050</xdr:colOff>
                    <xdr:row>35</xdr:row>
                    <xdr:rowOff>9525</xdr:rowOff>
                  </from>
                  <to>
                    <xdr:col>10</xdr:col>
                    <xdr:colOff>352425</xdr:colOff>
                    <xdr:row>36</xdr:row>
                    <xdr:rowOff>9525</xdr:rowOff>
                  </to>
                </anchor>
              </controlPr>
            </control>
          </mc:Choice>
        </mc:AlternateContent>
        <mc:AlternateContent xmlns:mc="http://schemas.openxmlformats.org/markup-compatibility/2006">
          <mc:Choice Requires="x14">
            <control shapeId="46300" r:id="rId8" name="Check Box 3.3.1">
              <controlPr defaultSize="0" autoFill="0" autoLine="0" autoPict="0">
                <anchor moveWithCells="1">
                  <from>
                    <xdr:col>10</xdr:col>
                    <xdr:colOff>19050</xdr:colOff>
                    <xdr:row>56</xdr:row>
                    <xdr:rowOff>9525</xdr:rowOff>
                  </from>
                  <to>
                    <xdr:col>10</xdr:col>
                    <xdr:colOff>352425</xdr:colOff>
                    <xdr:row>57</xdr:row>
                    <xdr:rowOff>57150</xdr:rowOff>
                  </to>
                </anchor>
              </controlPr>
            </control>
          </mc:Choice>
        </mc:AlternateContent>
        <mc:AlternateContent xmlns:mc="http://schemas.openxmlformats.org/markup-compatibility/2006">
          <mc:Choice Requires="x14">
            <control shapeId="46301" r:id="rId9" name="Check Box 3.3.3">
              <controlPr defaultSize="0" autoFill="0" autoLine="0" autoPict="0">
                <anchor moveWithCells="1">
                  <from>
                    <xdr:col>10</xdr:col>
                    <xdr:colOff>19050</xdr:colOff>
                    <xdr:row>58</xdr:row>
                    <xdr:rowOff>9525</xdr:rowOff>
                  </from>
                  <to>
                    <xdr:col>10</xdr:col>
                    <xdr:colOff>352425</xdr:colOff>
                    <xdr:row>58</xdr:row>
                    <xdr:rowOff>228600</xdr:rowOff>
                  </to>
                </anchor>
              </controlPr>
            </control>
          </mc:Choice>
        </mc:AlternateContent>
        <mc:AlternateContent xmlns:mc="http://schemas.openxmlformats.org/markup-compatibility/2006">
          <mc:Choice Requires="x14">
            <control shapeId="46302" r:id="rId10" name="Check Box 3.3.4">
              <controlPr defaultSize="0" autoFill="0" autoLine="0" autoPict="0">
                <anchor moveWithCells="1">
                  <from>
                    <xdr:col>10</xdr:col>
                    <xdr:colOff>9525</xdr:colOff>
                    <xdr:row>59</xdr:row>
                    <xdr:rowOff>9525</xdr:rowOff>
                  </from>
                  <to>
                    <xdr:col>10</xdr:col>
                    <xdr:colOff>333375</xdr:colOff>
                    <xdr:row>59</xdr:row>
                    <xdr:rowOff>238125</xdr:rowOff>
                  </to>
                </anchor>
              </controlPr>
            </control>
          </mc:Choice>
        </mc:AlternateContent>
        <mc:AlternateContent xmlns:mc="http://schemas.openxmlformats.org/markup-compatibility/2006">
          <mc:Choice Requires="x14">
            <control shapeId="46303" r:id="rId11" name="Check Box 2271">
              <controlPr defaultSize="0" autoFill="0" autoLine="0" autoPict="0">
                <anchor moveWithCells="1">
                  <from>
                    <xdr:col>10</xdr:col>
                    <xdr:colOff>19050</xdr:colOff>
                    <xdr:row>65</xdr:row>
                    <xdr:rowOff>19050</xdr:rowOff>
                  </from>
                  <to>
                    <xdr:col>32</xdr:col>
                    <xdr:colOff>266700</xdr:colOff>
                    <xdr:row>66</xdr:row>
                    <xdr:rowOff>19050</xdr:rowOff>
                  </to>
                </anchor>
              </controlPr>
            </control>
          </mc:Choice>
        </mc:AlternateContent>
        <mc:AlternateContent xmlns:mc="http://schemas.openxmlformats.org/markup-compatibility/2006">
          <mc:Choice Requires="x14">
            <control shapeId="46310" r:id="rId12" name="Check Box 2278">
              <controlPr defaultSize="0" autoFill="0" autoLine="0" autoPict="0">
                <anchor moveWithCells="1">
                  <from>
                    <xdr:col>10</xdr:col>
                    <xdr:colOff>19050</xdr:colOff>
                    <xdr:row>70</xdr:row>
                    <xdr:rowOff>9525</xdr:rowOff>
                  </from>
                  <to>
                    <xdr:col>32</xdr:col>
                    <xdr:colOff>266700</xdr:colOff>
                    <xdr:row>71</xdr:row>
                    <xdr:rowOff>9525</xdr:rowOff>
                  </to>
                </anchor>
              </controlPr>
            </control>
          </mc:Choice>
        </mc:AlternateContent>
        <mc:AlternateContent xmlns:mc="http://schemas.openxmlformats.org/markup-compatibility/2006">
          <mc:Choice Requires="x14">
            <control shapeId="46311" r:id="rId13" name="Check Box 2279">
              <controlPr defaultSize="0" autoFill="0" autoLine="0" autoPict="0">
                <anchor moveWithCells="1">
                  <from>
                    <xdr:col>10</xdr:col>
                    <xdr:colOff>19050</xdr:colOff>
                    <xdr:row>77</xdr:row>
                    <xdr:rowOff>9525</xdr:rowOff>
                  </from>
                  <to>
                    <xdr:col>32</xdr:col>
                    <xdr:colOff>266700</xdr:colOff>
                    <xdr:row>77</xdr:row>
                    <xdr:rowOff>228600</xdr:rowOff>
                  </to>
                </anchor>
              </controlPr>
            </control>
          </mc:Choice>
        </mc:AlternateContent>
        <mc:AlternateContent xmlns:mc="http://schemas.openxmlformats.org/markup-compatibility/2006">
          <mc:Choice Requires="x14">
            <control shapeId="46312" r:id="rId14" name="Check Box 2280">
              <controlPr defaultSize="0" autoFill="0" autoLine="0" autoPict="0">
                <anchor moveWithCells="1">
                  <from>
                    <xdr:col>10</xdr:col>
                    <xdr:colOff>19050</xdr:colOff>
                    <xdr:row>78</xdr:row>
                    <xdr:rowOff>9525</xdr:rowOff>
                  </from>
                  <to>
                    <xdr:col>32</xdr:col>
                    <xdr:colOff>276225</xdr:colOff>
                    <xdr:row>79</xdr:row>
                    <xdr:rowOff>9525</xdr:rowOff>
                  </to>
                </anchor>
              </controlPr>
            </control>
          </mc:Choice>
        </mc:AlternateContent>
        <mc:AlternateContent xmlns:mc="http://schemas.openxmlformats.org/markup-compatibility/2006">
          <mc:Choice Requires="x14">
            <control shapeId="46313" r:id="rId15" name="Check Box 2281">
              <controlPr defaultSize="0" autoFill="0" autoLine="0" autoPict="0">
                <anchor moveWithCells="1">
                  <from>
                    <xdr:col>10</xdr:col>
                    <xdr:colOff>19050</xdr:colOff>
                    <xdr:row>101</xdr:row>
                    <xdr:rowOff>9525</xdr:rowOff>
                  </from>
                  <to>
                    <xdr:col>32</xdr:col>
                    <xdr:colOff>266700</xdr:colOff>
                    <xdr:row>101</xdr:row>
                    <xdr:rowOff>228600</xdr:rowOff>
                  </to>
                </anchor>
              </controlPr>
            </control>
          </mc:Choice>
        </mc:AlternateContent>
        <mc:AlternateContent xmlns:mc="http://schemas.openxmlformats.org/markup-compatibility/2006">
          <mc:Choice Requires="x14">
            <control shapeId="46314" r:id="rId16" name="Check Box 2282">
              <controlPr defaultSize="0" autoFill="0" autoLine="0" autoPict="0">
                <anchor moveWithCells="1">
                  <from>
                    <xdr:col>10</xdr:col>
                    <xdr:colOff>19050</xdr:colOff>
                    <xdr:row>104</xdr:row>
                    <xdr:rowOff>9525</xdr:rowOff>
                  </from>
                  <to>
                    <xdr:col>32</xdr:col>
                    <xdr:colOff>266700</xdr:colOff>
                    <xdr:row>105</xdr:row>
                    <xdr:rowOff>9525</xdr:rowOff>
                  </to>
                </anchor>
              </controlPr>
            </control>
          </mc:Choice>
        </mc:AlternateContent>
        <mc:AlternateContent xmlns:mc="http://schemas.openxmlformats.org/markup-compatibility/2006">
          <mc:Choice Requires="x14">
            <control shapeId="46315" r:id="rId17" name="Check Box 2283">
              <controlPr defaultSize="0" autoFill="0" autoLine="0" autoPict="0">
                <anchor moveWithCells="1">
                  <from>
                    <xdr:col>10</xdr:col>
                    <xdr:colOff>19050</xdr:colOff>
                    <xdr:row>109</xdr:row>
                    <xdr:rowOff>9525</xdr:rowOff>
                  </from>
                  <to>
                    <xdr:col>32</xdr:col>
                    <xdr:colOff>266700</xdr:colOff>
                    <xdr:row>110</xdr:row>
                    <xdr:rowOff>9525</xdr:rowOff>
                  </to>
                </anchor>
              </controlPr>
            </control>
          </mc:Choice>
        </mc:AlternateContent>
        <mc:AlternateContent xmlns:mc="http://schemas.openxmlformats.org/markup-compatibility/2006">
          <mc:Choice Requires="x14">
            <control shapeId="46316" r:id="rId18" name="Check Box 2284">
              <controlPr defaultSize="0" autoFill="0" autoLine="0" autoPict="0">
                <anchor moveWithCells="1">
                  <from>
                    <xdr:col>10</xdr:col>
                    <xdr:colOff>19050</xdr:colOff>
                    <xdr:row>122</xdr:row>
                    <xdr:rowOff>9525</xdr:rowOff>
                  </from>
                  <to>
                    <xdr:col>32</xdr:col>
                    <xdr:colOff>266700</xdr:colOff>
                    <xdr:row>122</xdr:row>
                    <xdr:rowOff>219075</xdr:rowOff>
                  </to>
                </anchor>
              </controlPr>
            </control>
          </mc:Choice>
        </mc:AlternateContent>
        <mc:AlternateContent xmlns:mc="http://schemas.openxmlformats.org/markup-compatibility/2006">
          <mc:Choice Requires="x14">
            <control shapeId="46317" r:id="rId19" name="Check Box 2285">
              <controlPr defaultSize="0" autoFill="0" autoLine="0" autoPict="0">
                <anchor moveWithCells="1">
                  <from>
                    <xdr:col>10</xdr:col>
                    <xdr:colOff>19050</xdr:colOff>
                    <xdr:row>137</xdr:row>
                    <xdr:rowOff>0</xdr:rowOff>
                  </from>
                  <to>
                    <xdr:col>32</xdr:col>
                    <xdr:colOff>266700</xdr:colOff>
                    <xdr:row>138</xdr:row>
                    <xdr:rowOff>0</xdr:rowOff>
                  </to>
                </anchor>
              </controlPr>
            </control>
          </mc:Choice>
        </mc:AlternateContent>
        <mc:AlternateContent xmlns:mc="http://schemas.openxmlformats.org/markup-compatibility/2006">
          <mc:Choice Requires="x14">
            <control shapeId="46318" r:id="rId20" name="Check Box 2286">
              <controlPr defaultSize="0" autoFill="0" autoLine="0" autoPict="0">
                <anchor moveWithCells="1">
                  <from>
                    <xdr:col>10</xdr:col>
                    <xdr:colOff>19050</xdr:colOff>
                    <xdr:row>144</xdr:row>
                    <xdr:rowOff>0</xdr:rowOff>
                  </from>
                  <to>
                    <xdr:col>32</xdr:col>
                    <xdr:colOff>266700</xdr:colOff>
                    <xdr:row>145</xdr:row>
                    <xdr:rowOff>0</xdr:rowOff>
                  </to>
                </anchor>
              </controlPr>
            </control>
          </mc:Choice>
        </mc:AlternateContent>
        <mc:AlternateContent xmlns:mc="http://schemas.openxmlformats.org/markup-compatibility/2006">
          <mc:Choice Requires="x14">
            <control shapeId="46319" r:id="rId21" name="Check Box 2287">
              <controlPr defaultSize="0" autoFill="0" autoLine="0" autoPict="0">
                <anchor moveWithCells="1">
                  <from>
                    <xdr:col>10</xdr:col>
                    <xdr:colOff>19050</xdr:colOff>
                    <xdr:row>150</xdr:row>
                    <xdr:rowOff>0</xdr:rowOff>
                  </from>
                  <to>
                    <xdr:col>32</xdr:col>
                    <xdr:colOff>266700</xdr:colOff>
                    <xdr:row>151</xdr:row>
                    <xdr:rowOff>0</xdr:rowOff>
                  </to>
                </anchor>
              </controlPr>
            </control>
          </mc:Choice>
        </mc:AlternateContent>
        <mc:AlternateContent xmlns:mc="http://schemas.openxmlformats.org/markup-compatibility/2006">
          <mc:Choice Requires="x14">
            <control shapeId="46320" r:id="rId22" name="Check Box 2288">
              <controlPr defaultSize="0" autoFill="0" autoLine="0" autoPict="0">
                <anchor moveWithCells="1">
                  <from>
                    <xdr:col>10</xdr:col>
                    <xdr:colOff>19050</xdr:colOff>
                    <xdr:row>154</xdr:row>
                    <xdr:rowOff>0</xdr:rowOff>
                  </from>
                  <to>
                    <xdr:col>32</xdr:col>
                    <xdr:colOff>266700</xdr:colOff>
                    <xdr:row>155</xdr:row>
                    <xdr:rowOff>0</xdr:rowOff>
                  </to>
                </anchor>
              </controlPr>
            </control>
          </mc:Choice>
        </mc:AlternateContent>
        <mc:AlternateContent xmlns:mc="http://schemas.openxmlformats.org/markup-compatibility/2006">
          <mc:Choice Requires="x14">
            <control shapeId="46321" r:id="rId23" name="Check Box 2289">
              <controlPr defaultSize="0" autoFill="0" autoLine="0" autoPict="0">
                <anchor moveWithCells="1">
                  <from>
                    <xdr:col>10</xdr:col>
                    <xdr:colOff>19050</xdr:colOff>
                    <xdr:row>161</xdr:row>
                    <xdr:rowOff>190500</xdr:rowOff>
                  </from>
                  <to>
                    <xdr:col>32</xdr:col>
                    <xdr:colOff>266700</xdr:colOff>
                    <xdr:row>162</xdr:row>
                    <xdr:rowOff>190500</xdr:rowOff>
                  </to>
                </anchor>
              </controlPr>
            </control>
          </mc:Choice>
        </mc:AlternateContent>
        <mc:AlternateContent xmlns:mc="http://schemas.openxmlformats.org/markup-compatibility/2006">
          <mc:Choice Requires="x14">
            <control shapeId="46322" r:id="rId24" name="Check Box 2290">
              <controlPr defaultSize="0" autoFill="0" autoLine="0" autoPict="0">
                <anchor moveWithCells="1">
                  <from>
                    <xdr:col>10</xdr:col>
                    <xdr:colOff>19050</xdr:colOff>
                    <xdr:row>170</xdr:row>
                    <xdr:rowOff>0</xdr:rowOff>
                  </from>
                  <to>
                    <xdr:col>32</xdr:col>
                    <xdr:colOff>266700</xdr:colOff>
                    <xdr:row>171</xdr:row>
                    <xdr:rowOff>0</xdr:rowOff>
                  </to>
                </anchor>
              </controlPr>
            </control>
          </mc:Choice>
        </mc:AlternateContent>
        <mc:AlternateContent xmlns:mc="http://schemas.openxmlformats.org/markup-compatibility/2006">
          <mc:Choice Requires="x14">
            <control shapeId="46323" r:id="rId25" name="Check Box 2291">
              <controlPr defaultSize="0" autoFill="0" autoLine="0" autoPict="0">
                <anchor moveWithCells="1">
                  <from>
                    <xdr:col>10</xdr:col>
                    <xdr:colOff>19050</xdr:colOff>
                    <xdr:row>175</xdr:row>
                    <xdr:rowOff>0</xdr:rowOff>
                  </from>
                  <to>
                    <xdr:col>32</xdr:col>
                    <xdr:colOff>266700</xdr:colOff>
                    <xdr:row>176</xdr:row>
                    <xdr:rowOff>0</xdr:rowOff>
                  </to>
                </anchor>
              </controlPr>
            </control>
          </mc:Choice>
        </mc:AlternateContent>
        <mc:AlternateContent xmlns:mc="http://schemas.openxmlformats.org/markup-compatibility/2006">
          <mc:Choice Requires="x14">
            <control shapeId="46324" r:id="rId26" name="Check Box 2292">
              <controlPr defaultSize="0" autoFill="0" autoLine="0" autoPict="0">
                <anchor moveWithCells="1">
                  <from>
                    <xdr:col>10</xdr:col>
                    <xdr:colOff>19050</xdr:colOff>
                    <xdr:row>182</xdr:row>
                    <xdr:rowOff>0</xdr:rowOff>
                  </from>
                  <to>
                    <xdr:col>32</xdr:col>
                    <xdr:colOff>266700</xdr:colOff>
                    <xdr:row>183</xdr:row>
                    <xdr:rowOff>0</xdr:rowOff>
                  </to>
                </anchor>
              </controlPr>
            </control>
          </mc:Choice>
        </mc:AlternateContent>
        <mc:AlternateContent xmlns:mc="http://schemas.openxmlformats.org/markup-compatibility/2006">
          <mc:Choice Requires="x14">
            <control shapeId="46325" r:id="rId27" name="Check Box 2293">
              <controlPr defaultSize="0" autoFill="0" autoLine="0" autoPict="0">
                <anchor moveWithCells="1">
                  <from>
                    <xdr:col>10</xdr:col>
                    <xdr:colOff>19050</xdr:colOff>
                    <xdr:row>220</xdr:row>
                    <xdr:rowOff>0</xdr:rowOff>
                  </from>
                  <to>
                    <xdr:col>32</xdr:col>
                    <xdr:colOff>266700</xdr:colOff>
                    <xdr:row>221</xdr:row>
                    <xdr:rowOff>0</xdr:rowOff>
                  </to>
                </anchor>
              </controlPr>
            </control>
          </mc:Choice>
        </mc:AlternateContent>
        <mc:AlternateContent xmlns:mc="http://schemas.openxmlformats.org/markup-compatibility/2006">
          <mc:Choice Requires="x14">
            <control shapeId="46326" r:id="rId28" name="Check Box 2294">
              <controlPr defaultSize="0" autoFill="0" autoLine="0" autoPict="0">
                <anchor moveWithCells="1">
                  <from>
                    <xdr:col>10</xdr:col>
                    <xdr:colOff>19050</xdr:colOff>
                    <xdr:row>229</xdr:row>
                    <xdr:rowOff>0</xdr:rowOff>
                  </from>
                  <to>
                    <xdr:col>32</xdr:col>
                    <xdr:colOff>266700</xdr:colOff>
                    <xdr:row>230</xdr:row>
                    <xdr:rowOff>0</xdr:rowOff>
                  </to>
                </anchor>
              </controlPr>
            </control>
          </mc:Choice>
        </mc:AlternateContent>
        <mc:AlternateContent xmlns:mc="http://schemas.openxmlformats.org/markup-compatibility/2006">
          <mc:Choice Requires="x14">
            <control shapeId="46327" r:id="rId29" name="Check Box 2295">
              <controlPr defaultSize="0" autoFill="0" autoLine="0" autoPict="0">
                <anchor moveWithCells="1">
                  <from>
                    <xdr:col>10</xdr:col>
                    <xdr:colOff>19050</xdr:colOff>
                    <xdr:row>233</xdr:row>
                    <xdr:rowOff>0</xdr:rowOff>
                  </from>
                  <to>
                    <xdr:col>32</xdr:col>
                    <xdr:colOff>266700</xdr:colOff>
                    <xdr:row>234</xdr:row>
                    <xdr:rowOff>0</xdr:rowOff>
                  </to>
                </anchor>
              </controlPr>
            </control>
          </mc:Choice>
        </mc:AlternateContent>
        <mc:AlternateContent xmlns:mc="http://schemas.openxmlformats.org/markup-compatibility/2006">
          <mc:Choice Requires="x14">
            <control shapeId="46328" r:id="rId30" name="Check Box 2296">
              <controlPr defaultSize="0" autoFill="0" autoLine="0" autoPict="0">
                <anchor moveWithCells="1">
                  <from>
                    <xdr:col>10</xdr:col>
                    <xdr:colOff>19050</xdr:colOff>
                    <xdr:row>242</xdr:row>
                    <xdr:rowOff>0</xdr:rowOff>
                  </from>
                  <to>
                    <xdr:col>32</xdr:col>
                    <xdr:colOff>266700</xdr:colOff>
                    <xdr:row>243</xdr:row>
                    <xdr:rowOff>0</xdr:rowOff>
                  </to>
                </anchor>
              </controlPr>
            </control>
          </mc:Choice>
        </mc:AlternateContent>
        <mc:AlternateContent xmlns:mc="http://schemas.openxmlformats.org/markup-compatibility/2006">
          <mc:Choice Requires="x14">
            <control shapeId="46329" r:id="rId31" name="Check Box 2297">
              <controlPr defaultSize="0" autoFill="0" autoLine="0" autoPict="0">
                <anchor moveWithCells="1">
                  <from>
                    <xdr:col>10</xdr:col>
                    <xdr:colOff>19050</xdr:colOff>
                    <xdr:row>247</xdr:row>
                    <xdr:rowOff>0</xdr:rowOff>
                  </from>
                  <to>
                    <xdr:col>32</xdr:col>
                    <xdr:colOff>266700</xdr:colOff>
                    <xdr:row>248</xdr:row>
                    <xdr:rowOff>0</xdr:rowOff>
                  </to>
                </anchor>
              </controlPr>
            </control>
          </mc:Choice>
        </mc:AlternateContent>
        <mc:AlternateContent xmlns:mc="http://schemas.openxmlformats.org/markup-compatibility/2006">
          <mc:Choice Requires="x14">
            <control shapeId="46330" r:id="rId32" name="Check Box 2298">
              <controlPr defaultSize="0" autoFill="0" autoLine="0" autoPict="0">
                <anchor moveWithCells="1">
                  <from>
                    <xdr:col>10</xdr:col>
                    <xdr:colOff>0</xdr:colOff>
                    <xdr:row>249</xdr:row>
                    <xdr:rowOff>200025</xdr:rowOff>
                  </from>
                  <to>
                    <xdr:col>32</xdr:col>
                    <xdr:colOff>257175</xdr:colOff>
                    <xdr:row>250</xdr:row>
                    <xdr:rowOff>200025</xdr:rowOff>
                  </to>
                </anchor>
              </controlPr>
            </control>
          </mc:Choice>
        </mc:AlternateContent>
        <mc:AlternateContent xmlns:mc="http://schemas.openxmlformats.org/markup-compatibility/2006">
          <mc:Choice Requires="x14">
            <control shapeId="46332" r:id="rId33" name="Check Box 2300">
              <controlPr defaultSize="0" autoFill="0" autoLine="0" autoPict="0">
                <anchor moveWithCells="1">
                  <from>
                    <xdr:col>10</xdr:col>
                    <xdr:colOff>19050</xdr:colOff>
                    <xdr:row>258</xdr:row>
                    <xdr:rowOff>0</xdr:rowOff>
                  </from>
                  <to>
                    <xdr:col>32</xdr:col>
                    <xdr:colOff>266700</xdr:colOff>
                    <xdr:row>259</xdr:row>
                    <xdr:rowOff>0</xdr:rowOff>
                  </to>
                </anchor>
              </controlPr>
            </control>
          </mc:Choice>
        </mc:AlternateContent>
        <mc:AlternateContent xmlns:mc="http://schemas.openxmlformats.org/markup-compatibility/2006">
          <mc:Choice Requires="x14">
            <control shapeId="46333" r:id="rId34" name="Check Box 2301">
              <controlPr defaultSize="0" autoFill="0" autoLine="0" autoPict="0">
                <anchor moveWithCells="1">
                  <from>
                    <xdr:col>10</xdr:col>
                    <xdr:colOff>19050</xdr:colOff>
                    <xdr:row>263</xdr:row>
                    <xdr:rowOff>0</xdr:rowOff>
                  </from>
                  <to>
                    <xdr:col>32</xdr:col>
                    <xdr:colOff>266700</xdr:colOff>
                    <xdr:row>264</xdr:row>
                    <xdr:rowOff>0</xdr:rowOff>
                  </to>
                </anchor>
              </controlPr>
            </control>
          </mc:Choice>
        </mc:AlternateContent>
        <mc:AlternateContent xmlns:mc="http://schemas.openxmlformats.org/markup-compatibility/2006">
          <mc:Choice Requires="x14">
            <control shapeId="46334" r:id="rId35" name="Check Box 2302">
              <controlPr defaultSize="0" autoFill="0" autoLine="0" autoPict="0">
                <anchor moveWithCells="1">
                  <from>
                    <xdr:col>10</xdr:col>
                    <xdr:colOff>19050</xdr:colOff>
                    <xdr:row>272</xdr:row>
                    <xdr:rowOff>0</xdr:rowOff>
                  </from>
                  <to>
                    <xdr:col>32</xdr:col>
                    <xdr:colOff>266700</xdr:colOff>
                    <xdr:row>273</xdr:row>
                    <xdr:rowOff>0</xdr:rowOff>
                  </to>
                </anchor>
              </controlPr>
            </control>
          </mc:Choice>
        </mc:AlternateContent>
        <mc:AlternateContent xmlns:mc="http://schemas.openxmlformats.org/markup-compatibility/2006">
          <mc:Choice Requires="x14">
            <control shapeId="46335" r:id="rId36" name="Check Box 2303">
              <controlPr defaultSize="0" autoFill="0" autoLine="0" autoPict="0">
                <anchor moveWithCells="1">
                  <from>
                    <xdr:col>10</xdr:col>
                    <xdr:colOff>19050</xdr:colOff>
                    <xdr:row>293</xdr:row>
                    <xdr:rowOff>0</xdr:rowOff>
                  </from>
                  <to>
                    <xdr:col>32</xdr:col>
                    <xdr:colOff>266700</xdr:colOff>
                    <xdr:row>294</xdr:row>
                    <xdr:rowOff>0</xdr:rowOff>
                  </to>
                </anchor>
              </controlPr>
            </control>
          </mc:Choice>
        </mc:AlternateContent>
        <mc:AlternateContent xmlns:mc="http://schemas.openxmlformats.org/markup-compatibility/2006">
          <mc:Choice Requires="x14">
            <control shapeId="46336" r:id="rId37" name="Check Box 2304">
              <controlPr defaultSize="0" autoFill="0" autoLine="0" autoPict="0">
                <anchor moveWithCells="1">
                  <from>
                    <xdr:col>10</xdr:col>
                    <xdr:colOff>19050</xdr:colOff>
                    <xdr:row>335</xdr:row>
                    <xdr:rowOff>0</xdr:rowOff>
                  </from>
                  <to>
                    <xdr:col>32</xdr:col>
                    <xdr:colOff>266700</xdr:colOff>
                    <xdr:row>336</xdr:row>
                    <xdr:rowOff>0</xdr:rowOff>
                  </to>
                </anchor>
              </controlPr>
            </control>
          </mc:Choice>
        </mc:AlternateContent>
        <mc:AlternateContent xmlns:mc="http://schemas.openxmlformats.org/markup-compatibility/2006">
          <mc:Choice Requires="x14">
            <control shapeId="46337" r:id="rId38" name="Check Box 2305">
              <controlPr defaultSize="0" autoFill="0" autoLine="0" autoPict="0">
                <anchor moveWithCells="1">
                  <from>
                    <xdr:col>10</xdr:col>
                    <xdr:colOff>19050</xdr:colOff>
                    <xdr:row>345</xdr:row>
                    <xdr:rowOff>0</xdr:rowOff>
                  </from>
                  <to>
                    <xdr:col>32</xdr:col>
                    <xdr:colOff>266700</xdr:colOff>
                    <xdr:row>346</xdr:row>
                    <xdr:rowOff>0</xdr:rowOff>
                  </to>
                </anchor>
              </controlPr>
            </control>
          </mc:Choice>
        </mc:AlternateContent>
        <mc:AlternateContent xmlns:mc="http://schemas.openxmlformats.org/markup-compatibility/2006">
          <mc:Choice Requires="x14">
            <control shapeId="46338" r:id="rId39" name="Check Box 2306">
              <controlPr defaultSize="0" autoFill="0" autoLine="0" autoPict="0">
                <anchor moveWithCells="1">
                  <from>
                    <xdr:col>10</xdr:col>
                    <xdr:colOff>19050</xdr:colOff>
                    <xdr:row>355</xdr:row>
                    <xdr:rowOff>0</xdr:rowOff>
                  </from>
                  <to>
                    <xdr:col>32</xdr:col>
                    <xdr:colOff>266700</xdr:colOff>
                    <xdr:row>356</xdr:row>
                    <xdr:rowOff>0</xdr:rowOff>
                  </to>
                </anchor>
              </controlPr>
            </control>
          </mc:Choice>
        </mc:AlternateContent>
        <mc:AlternateContent xmlns:mc="http://schemas.openxmlformats.org/markup-compatibility/2006">
          <mc:Choice Requires="x14">
            <control shapeId="46339" r:id="rId40" name="Check Box 2307">
              <controlPr defaultSize="0" autoFill="0" autoLine="0" autoPict="0">
                <anchor moveWithCells="1">
                  <from>
                    <xdr:col>10</xdr:col>
                    <xdr:colOff>19050</xdr:colOff>
                    <xdr:row>360</xdr:row>
                    <xdr:rowOff>0</xdr:rowOff>
                  </from>
                  <to>
                    <xdr:col>32</xdr:col>
                    <xdr:colOff>266700</xdr:colOff>
                    <xdr:row>361</xdr:row>
                    <xdr:rowOff>0</xdr:rowOff>
                  </to>
                </anchor>
              </controlPr>
            </control>
          </mc:Choice>
        </mc:AlternateContent>
        <mc:AlternateContent xmlns:mc="http://schemas.openxmlformats.org/markup-compatibility/2006">
          <mc:Choice Requires="x14">
            <control shapeId="46341" r:id="rId41" name="Check Box 2309">
              <controlPr defaultSize="0" autoFill="0" autoLine="0" autoPict="0">
                <anchor moveWithCells="1">
                  <from>
                    <xdr:col>10</xdr:col>
                    <xdr:colOff>19050</xdr:colOff>
                    <xdr:row>386</xdr:row>
                    <xdr:rowOff>0</xdr:rowOff>
                  </from>
                  <to>
                    <xdr:col>32</xdr:col>
                    <xdr:colOff>266700</xdr:colOff>
                    <xdr:row>387</xdr:row>
                    <xdr:rowOff>0</xdr:rowOff>
                  </to>
                </anchor>
              </controlPr>
            </control>
          </mc:Choice>
        </mc:AlternateContent>
        <mc:AlternateContent xmlns:mc="http://schemas.openxmlformats.org/markup-compatibility/2006">
          <mc:Choice Requires="x14">
            <control shapeId="46342" r:id="rId42" name="Check Box 2310">
              <controlPr defaultSize="0" autoFill="0" autoLine="0" autoPict="0">
                <anchor moveWithCells="1">
                  <from>
                    <xdr:col>10</xdr:col>
                    <xdr:colOff>19050</xdr:colOff>
                    <xdr:row>395</xdr:row>
                    <xdr:rowOff>0</xdr:rowOff>
                  </from>
                  <to>
                    <xdr:col>32</xdr:col>
                    <xdr:colOff>266700</xdr:colOff>
                    <xdr:row>396</xdr:row>
                    <xdr:rowOff>0</xdr:rowOff>
                  </to>
                </anchor>
              </controlPr>
            </control>
          </mc:Choice>
        </mc:AlternateContent>
        <mc:AlternateContent xmlns:mc="http://schemas.openxmlformats.org/markup-compatibility/2006">
          <mc:Choice Requires="x14">
            <control shapeId="46343" r:id="rId43" name="Check Box 2311">
              <controlPr defaultSize="0" autoFill="0" autoLine="0" autoPict="0">
                <anchor moveWithCells="1">
                  <from>
                    <xdr:col>10</xdr:col>
                    <xdr:colOff>19050</xdr:colOff>
                    <xdr:row>399</xdr:row>
                    <xdr:rowOff>0</xdr:rowOff>
                  </from>
                  <to>
                    <xdr:col>32</xdr:col>
                    <xdr:colOff>266700</xdr:colOff>
                    <xdr:row>400</xdr:row>
                    <xdr:rowOff>0</xdr:rowOff>
                  </to>
                </anchor>
              </controlPr>
            </control>
          </mc:Choice>
        </mc:AlternateContent>
        <mc:AlternateContent xmlns:mc="http://schemas.openxmlformats.org/markup-compatibility/2006">
          <mc:Choice Requires="x14">
            <control shapeId="46344" r:id="rId44" name="Check Box 2312">
              <controlPr defaultSize="0" autoFill="0" autoLine="0" autoPict="0">
                <anchor moveWithCells="1">
                  <from>
                    <xdr:col>10</xdr:col>
                    <xdr:colOff>19050</xdr:colOff>
                    <xdr:row>401</xdr:row>
                    <xdr:rowOff>247650</xdr:rowOff>
                  </from>
                  <to>
                    <xdr:col>32</xdr:col>
                    <xdr:colOff>276225</xdr:colOff>
                    <xdr:row>402</xdr:row>
                    <xdr:rowOff>200025</xdr:rowOff>
                  </to>
                </anchor>
              </controlPr>
            </control>
          </mc:Choice>
        </mc:AlternateContent>
        <mc:AlternateContent xmlns:mc="http://schemas.openxmlformats.org/markup-compatibility/2006">
          <mc:Choice Requires="x14">
            <control shapeId="46345" r:id="rId45" name="Check Box 2313">
              <controlPr defaultSize="0" autoFill="0" autoLine="0" autoPict="0">
                <anchor moveWithCells="1">
                  <from>
                    <xdr:col>10</xdr:col>
                    <xdr:colOff>19050</xdr:colOff>
                    <xdr:row>412</xdr:row>
                    <xdr:rowOff>0</xdr:rowOff>
                  </from>
                  <to>
                    <xdr:col>32</xdr:col>
                    <xdr:colOff>266700</xdr:colOff>
                    <xdr:row>413</xdr:row>
                    <xdr:rowOff>0</xdr:rowOff>
                  </to>
                </anchor>
              </controlPr>
            </control>
          </mc:Choice>
        </mc:AlternateContent>
        <mc:AlternateContent xmlns:mc="http://schemas.openxmlformats.org/markup-compatibility/2006">
          <mc:Choice Requires="x14">
            <control shapeId="46346" r:id="rId46" name="Check Box 2314">
              <controlPr defaultSize="0" autoFill="0" autoLine="0" autoPict="0">
                <anchor moveWithCells="1">
                  <from>
                    <xdr:col>10</xdr:col>
                    <xdr:colOff>19050</xdr:colOff>
                    <xdr:row>415</xdr:row>
                    <xdr:rowOff>0</xdr:rowOff>
                  </from>
                  <to>
                    <xdr:col>32</xdr:col>
                    <xdr:colOff>266700</xdr:colOff>
                    <xdr:row>416</xdr:row>
                    <xdr:rowOff>0</xdr:rowOff>
                  </to>
                </anchor>
              </controlPr>
            </control>
          </mc:Choice>
        </mc:AlternateContent>
        <mc:AlternateContent xmlns:mc="http://schemas.openxmlformats.org/markup-compatibility/2006">
          <mc:Choice Requires="x14">
            <control shapeId="46347" r:id="rId47" name="Check Box 2315">
              <controlPr defaultSize="0" autoFill="0" autoLine="0" autoPict="0">
                <anchor moveWithCells="1">
                  <from>
                    <xdr:col>10</xdr:col>
                    <xdr:colOff>19050</xdr:colOff>
                    <xdr:row>420</xdr:row>
                    <xdr:rowOff>0</xdr:rowOff>
                  </from>
                  <to>
                    <xdr:col>32</xdr:col>
                    <xdr:colOff>266700</xdr:colOff>
                    <xdr:row>421</xdr:row>
                    <xdr:rowOff>0</xdr:rowOff>
                  </to>
                </anchor>
              </controlPr>
            </control>
          </mc:Choice>
        </mc:AlternateContent>
        <mc:AlternateContent xmlns:mc="http://schemas.openxmlformats.org/markup-compatibility/2006">
          <mc:Choice Requires="x14">
            <control shapeId="46348" r:id="rId48" name="Check Box 2316">
              <controlPr defaultSize="0" autoFill="0" autoLine="0" autoPict="0">
                <anchor moveWithCells="1">
                  <from>
                    <xdr:col>10</xdr:col>
                    <xdr:colOff>19050</xdr:colOff>
                    <xdr:row>424</xdr:row>
                    <xdr:rowOff>0</xdr:rowOff>
                  </from>
                  <to>
                    <xdr:col>32</xdr:col>
                    <xdr:colOff>266700</xdr:colOff>
                    <xdr:row>425</xdr:row>
                    <xdr:rowOff>0</xdr:rowOff>
                  </to>
                </anchor>
              </controlPr>
            </control>
          </mc:Choice>
        </mc:AlternateContent>
        <mc:AlternateContent xmlns:mc="http://schemas.openxmlformats.org/markup-compatibility/2006">
          <mc:Choice Requires="x14">
            <control shapeId="46349" r:id="rId49" name="Check Box 2317">
              <controlPr defaultSize="0" autoFill="0" autoLine="0" autoPict="0">
                <anchor moveWithCells="1">
                  <from>
                    <xdr:col>10</xdr:col>
                    <xdr:colOff>19050</xdr:colOff>
                    <xdr:row>442</xdr:row>
                    <xdr:rowOff>0</xdr:rowOff>
                  </from>
                  <to>
                    <xdr:col>32</xdr:col>
                    <xdr:colOff>266700</xdr:colOff>
                    <xdr:row>443</xdr:row>
                    <xdr:rowOff>0</xdr:rowOff>
                  </to>
                </anchor>
              </controlPr>
            </control>
          </mc:Choice>
        </mc:AlternateContent>
        <mc:AlternateContent xmlns:mc="http://schemas.openxmlformats.org/markup-compatibility/2006">
          <mc:Choice Requires="x14">
            <control shapeId="46350" r:id="rId50" name="Check Box 2318">
              <controlPr defaultSize="0" autoFill="0" autoLine="0" autoPict="0">
                <anchor moveWithCells="1">
                  <from>
                    <xdr:col>10</xdr:col>
                    <xdr:colOff>19050</xdr:colOff>
                    <xdr:row>445</xdr:row>
                    <xdr:rowOff>0</xdr:rowOff>
                  </from>
                  <to>
                    <xdr:col>32</xdr:col>
                    <xdr:colOff>266700</xdr:colOff>
                    <xdr:row>446</xdr:row>
                    <xdr:rowOff>0</xdr:rowOff>
                  </to>
                </anchor>
              </controlPr>
            </control>
          </mc:Choice>
        </mc:AlternateContent>
        <mc:AlternateContent xmlns:mc="http://schemas.openxmlformats.org/markup-compatibility/2006">
          <mc:Choice Requires="x14">
            <control shapeId="46351" r:id="rId51" name="Check Box 2319">
              <controlPr defaultSize="0" autoFill="0" autoLine="0" autoPict="0">
                <anchor moveWithCells="1">
                  <from>
                    <xdr:col>10</xdr:col>
                    <xdr:colOff>19050</xdr:colOff>
                    <xdr:row>485</xdr:row>
                    <xdr:rowOff>19050</xdr:rowOff>
                  </from>
                  <to>
                    <xdr:col>32</xdr:col>
                    <xdr:colOff>266700</xdr:colOff>
                    <xdr:row>486</xdr:row>
                    <xdr:rowOff>19050</xdr:rowOff>
                  </to>
                </anchor>
              </controlPr>
            </control>
          </mc:Choice>
        </mc:AlternateContent>
        <mc:AlternateContent xmlns:mc="http://schemas.openxmlformats.org/markup-compatibility/2006">
          <mc:Choice Requires="x14">
            <control shapeId="46352" r:id="rId52" name="Check Box 2320">
              <controlPr defaultSize="0" autoFill="0" autoLine="0" autoPict="0">
                <anchor moveWithCells="1">
                  <from>
                    <xdr:col>10</xdr:col>
                    <xdr:colOff>19050</xdr:colOff>
                    <xdr:row>491</xdr:row>
                    <xdr:rowOff>0</xdr:rowOff>
                  </from>
                  <to>
                    <xdr:col>32</xdr:col>
                    <xdr:colOff>266700</xdr:colOff>
                    <xdr:row>492</xdr:row>
                    <xdr:rowOff>0</xdr:rowOff>
                  </to>
                </anchor>
              </controlPr>
            </control>
          </mc:Choice>
        </mc:AlternateContent>
        <mc:AlternateContent xmlns:mc="http://schemas.openxmlformats.org/markup-compatibility/2006">
          <mc:Choice Requires="x14">
            <control shapeId="46353" r:id="rId53" name="Check Box 2321">
              <controlPr defaultSize="0" autoFill="0" autoLine="0" autoPict="0">
                <anchor moveWithCells="1">
                  <from>
                    <xdr:col>10</xdr:col>
                    <xdr:colOff>19050</xdr:colOff>
                    <xdr:row>500</xdr:row>
                    <xdr:rowOff>0</xdr:rowOff>
                  </from>
                  <to>
                    <xdr:col>32</xdr:col>
                    <xdr:colOff>266700</xdr:colOff>
                    <xdr:row>501</xdr:row>
                    <xdr:rowOff>0</xdr:rowOff>
                  </to>
                </anchor>
              </controlPr>
            </control>
          </mc:Choice>
        </mc:AlternateContent>
        <mc:AlternateContent xmlns:mc="http://schemas.openxmlformats.org/markup-compatibility/2006">
          <mc:Choice Requires="x14">
            <control shapeId="46354" r:id="rId54" name="Check Box 2322">
              <controlPr defaultSize="0" autoFill="0" autoLine="0" autoPict="0">
                <anchor moveWithCells="1">
                  <from>
                    <xdr:col>10</xdr:col>
                    <xdr:colOff>19050</xdr:colOff>
                    <xdr:row>511</xdr:row>
                    <xdr:rowOff>0</xdr:rowOff>
                  </from>
                  <to>
                    <xdr:col>32</xdr:col>
                    <xdr:colOff>266700</xdr:colOff>
                    <xdr:row>512</xdr:row>
                    <xdr:rowOff>0</xdr:rowOff>
                  </to>
                </anchor>
              </controlPr>
            </control>
          </mc:Choice>
        </mc:AlternateContent>
        <mc:AlternateContent xmlns:mc="http://schemas.openxmlformats.org/markup-compatibility/2006">
          <mc:Choice Requires="x14">
            <control shapeId="46355" r:id="rId55" name="Check Box 2323">
              <controlPr defaultSize="0" autoFill="0" autoLine="0" autoPict="0">
                <anchor moveWithCells="1">
                  <from>
                    <xdr:col>10</xdr:col>
                    <xdr:colOff>19050</xdr:colOff>
                    <xdr:row>507</xdr:row>
                    <xdr:rowOff>0</xdr:rowOff>
                  </from>
                  <to>
                    <xdr:col>32</xdr:col>
                    <xdr:colOff>266700</xdr:colOff>
                    <xdr:row>507</xdr:row>
                    <xdr:rowOff>209550</xdr:rowOff>
                  </to>
                </anchor>
              </controlPr>
            </control>
          </mc:Choice>
        </mc:AlternateContent>
        <mc:AlternateContent xmlns:mc="http://schemas.openxmlformats.org/markup-compatibility/2006">
          <mc:Choice Requires="x14">
            <control shapeId="46356" r:id="rId56" name="Check Box 2324">
              <controlPr defaultSize="0" autoFill="0" autoLine="0" autoPict="0">
                <anchor moveWithCells="1">
                  <from>
                    <xdr:col>10</xdr:col>
                    <xdr:colOff>19050</xdr:colOff>
                    <xdr:row>509</xdr:row>
                    <xdr:rowOff>0</xdr:rowOff>
                  </from>
                  <to>
                    <xdr:col>32</xdr:col>
                    <xdr:colOff>266700</xdr:colOff>
                    <xdr:row>510</xdr:row>
                    <xdr:rowOff>0</xdr:rowOff>
                  </to>
                </anchor>
              </controlPr>
            </control>
          </mc:Choice>
        </mc:AlternateContent>
        <mc:AlternateContent xmlns:mc="http://schemas.openxmlformats.org/markup-compatibility/2006">
          <mc:Choice Requires="x14">
            <control shapeId="46357" r:id="rId57" name="Check Box 2325">
              <controlPr defaultSize="0" autoFill="0" autoLine="0" autoPict="0">
                <anchor moveWithCells="1">
                  <from>
                    <xdr:col>10</xdr:col>
                    <xdr:colOff>19050</xdr:colOff>
                    <xdr:row>516</xdr:row>
                    <xdr:rowOff>0</xdr:rowOff>
                  </from>
                  <to>
                    <xdr:col>32</xdr:col>
                    <xdr:colOff>266700</xdr:colOff>
                    <xdr:row>517</xdr:row>
                    <xdr:rowOff>0</xdr:rowOff>
                  </to>
                </anchor>
              </controlPr>
            </control>
          </mc:Choice>
        </mc:AlternateContent>
        <mc:AlternateContent xmlns:mc="http://schemas.openxmlformats.org/markup-compatibility/2006">
          <mc:Choice Requires="x14">
            <control shapeId="46358" r:id="rId58" name="Check Box 2326">
              <controlPr defaultSize="0" autoFill="0" autoLine="0" autoPict="0">
                <anchor moveWithCells="1">
                  <from>
                    <xdr:col>10</xdr:col>
                    <xdr:colOff>19050</xdr:colOff>
                    <xdr:row>503</xdr:row>
                    <xdr:rowOff>0</xdr:rowOff>
                  </from>
                  <to>
                    <xdr:col>32</xdr:col>
                    <xdr:colOff>266700</xdr:colOff>
                    <xdr:row>504</xdr:row>
                    <xdr:rowOff>0</xdr:rowOff>
                  </to>
                </anchor>
              </controlPr>
            </control>
          </mc:Choice>
        </mc:AlternateContent>
        <mc:AlternateContent xmlns:mc="http://schemas.openxmlformats.org/markup-compatibility/2006">
          <mc:Choice Requires="x14">
            <control shapeId="46359" r:id="rId59" name="Check Box 2327">
              <controlPr defaultSize="0" autoFill="0" autoLine="0" autoPict="0">
                <anchor moveWithCells="1">
                  <from>
                    <xdr:col>10</xdr:col>
                    <xdr:colOff>19050</xdr:colOff>
                    <xdr:row>541</xdr:row>
                    <xdr:rowOff>0</xdr:rowOff>
                  </from>
                  <to>
                    <xdr:col>32</xdr:col>
                    <xdr:colOff>266700</xdr:colOff>
                    <xdr:row>542</xdr:row>
                    <xdr:rowOff>0</xdr:rowOff>
                  </to>
                </anchor>
              </controlPr>
            </control>
          </mc:Choice>
        </mc:AlternateContent>
        <mc:AlternateContent xmlns:mc="http://schemas.openxmlformats.org/markup-compatibility/2006">
          <mc:Choice Requires="x14">
            <control shapeId="46360" r:id="rId60" name="Check Box 2328">
              <controlPr defaultSize="0" autoFill="0" autoLine="0" autoPict="0">
                <anchor moveWithCells="1">
                  <from>
                    <xdr:col>10</xdr:col>
                    <xdr:colOff>19050</xdr:colOff>
                    <xdr:row>551</xdr:row>
                    <xdr:rowOff>0</xdr:rowOff>
                  </from>
                  <to>
                    <xdr:col>32</xdr:col>
                    <xdr:colOff>266700</xdr:colOff>
                    <xdr:row>552</xdr:row>
                    <xdr:rowOff>0</xdr:rowOff>
                  </to>
                </anchor>
              </controlPr>
            </control>
          </mc:Choice>
        </mc:AlternateContent>
        <mc:AlternateContent xmlns:mc="http://schemas.openxmlformats.org/markup-compatibility/2006">
          <mc:Choice Requires="x14">
            <control shapeId="46361" r:id="rId61" name="Check Box 2329">
              <controlPr defaultSize="0" autoFill="0" autoLine="0" autoPict="0">
                <anchor moveWithCells="1">
                  <from>
                    <xdr:col>10</xdr:col>
                    <xdr:colOff>19050</xdr:colOff>
                    <xdr:row>553</xdr:row>
                    <xdr:rowOff>0</xdr:rowOff>
                  </from>
                  <to>
                    <xdr:col>32</xdr:col>
                    <xdr:colOff>266700</xdr:colOff>
                    <xdr:row>554</xdr:row>
                    <xdr:rowOff>0</xdr:rowOff>
                  </to>
                </anchor>
              </controlPr>
            </control>
          </mc:Choice>
        </mc:AlternateContent>
        <mc:AlternateContent xmlns:mc="http://schemas.openxmlformats.org/markup-compatibility/2006">
          <mc:Choice Requires="x14">
            <control shapeId="46362" r:id="rId62" name="Check Box 2330">
              <controlPr defaultSize="0" autoFill="0" autoLine="0" autoPict="0">
                <anchor moveWithCells="1">
                  <from>
                    <xdr:col>10</xdr:col>
                    <xdr:colOff>19050</xdr:colOff>
                    <xdr:row>557</xdr:row>
                    <xdr:rowOff>0</xdr:rowOff>
                  </from>
                  <to>
                    <xdr:col>32</xdr:col>
                    <xdr:colOff>266700</xdr:colOff>
                    <xdr:row>558</xdr:row>
                    <xdr:rowOff>0</xdr:rowOff>
                  </to>
                </anchor>
              </controlPr>
            </control>
          </mc:Choice>
        </mc:AlternateContent>
        <mc:AlternateContent xmlns:mc="http://schemas.openxmlformats.org/markup-compatibility/2006">
          <mc:Choice Requires="x14">
            <control shapeId="46363" r:id="rId63" name="Check Box 2331">
              <controlPr defaultSize="0" autoFill="0" autoLine="0" autoPict="0">
                <anchor moveWithCells="1">
                  <from>
                    <xdr:col>10</xdr:col>
                    <xdr:colOff>19050</xdr:colOff>
                    <xdr:row>561</xdr:row>
                    <xdr:rowOff>0</xdr:rowOff>
                  </from>
                  <to>
                    <xdr:col>32</xdr:col>
                    <xdr:colOff>266700</xdr:colOff>
                    <xdr:row>562</xdr:row>
                    <xdr:rowOff>0</xdr:rowOff>
                  </to>
                </anchor>
              </controlPr>
            </control>
          </mc:Choice>
        </mc:AlternateContent>
        <mc:AlternateContent xmlns:mc="http://schemas.openxmlformats.org/markup-compatibility/2006">
          <mc:Choice Requires="x14">
            <control shapeId="46364" r:id="rId64" name="Check Box 2332">
              <controlPr defaultSize="0" autoFill="0" autoLine="0" autoPict="0">
                <anchor moveWithCells="1">
                  <from>
                    <xdr:col>10</xdr:col>
                    <xdr:colOff>19050</xdr:colOff>
                    <xdr:row>566</xdr:row>
                    <xdr:rowOff>0</xdr:rowOff>
                  </from>
                  <to>
                    <xdr:col>32</xdr:col>
                    <xdr:colOff>266700</xdr:colOff>
                    <xdr:row>567</xdr:row>
                    <xdr:rowOff>0</xdr:rowOff>
                  </to>
                </anchor>
              </controlPr>
            </control>
          </mc:Choice>
        </mc:AlternateContent>
        <mc:AlternateContent xmlns:mc="http://schemas.openxmlformats.org/markup-compatibility/2006">
          <mc:Choice Requires="x14">
            <control shapeId="46365" r:id="rId65" name="Check Box 2333">
              <controlPr defaultSize="0" autoFill="0" autoLine="0" autoPict="0">
                <anchor moveWithCells="1">
                  <from>
                    <xdr:col>10</xdr:col>
                    <xdr:colOff>19050</xdr:colOff>
                    <xdr:row>569</xdr:row>
                    <xdr:rowOff>0</xdr:rowOff>
                  </from>
                  <to>
                    <xdr:col>32</xdr:col>
                    <xdr:colOff>266700</xdr:colOff>
                    <xdr:row>570</xdr:row>
                    <xdr:rowOff>0</xdr:rowOff>
                  </to>
                </anchor>
              </controlPr>
            </control>
          </mc:Choice>
        </mc:AlternateContent>
        <mc:AlternateContent xmlns:mc="http://schemas.openxmlformats.org/markup-compatibility/2006">
          <mc:Choice Requires="x14">
            <control shapeId="46366" r:id="rId66" name="Check Box 2334">
              <controlPr defaultSize="0" autoFill="0" autoLine="0" autoPict="0">
                <anchor moveWithCells="1">
                  <from>
                    <xdr:col>10</xdr:col>
                    <xdr:colOff>19050</xdr:colOff>
                    <xdr:row>573</xdr:row>
                    <xdr:rowOff>0</xdr:rowOff>
                  </from>
                  <to>
                    <xdr:col>32</xdr:col>
                    <xdr:colOff>266700</xdr:colOff>
                    <xdr:row>574</xdr:row>
                    <xdr:rowOff>38100</xdr:rowOff>
                  </to>
                </anchor>
              </controlPr>
            </control>
          </mc:Choice>
        </mc:AlternateContent>
        <mc:AlternateContent xmlns:mc="http://schemas.openxmlformats.org/markup-compatibility/2006">
          <mc:Choice Requires="x14">
            <control shapeId="46367" r:id="rId67" name="Check Box 2335">
              <controlPr defaultSize="0" autoFill="0" autoLine="0" autoPict="0">
                <anchor moveWithCells="1">
                  <from>
                    <xdr:col>10</xdr:col>
                    <xdr:colOff>19050</xdr:colOff>
                    <xdr:row>581</xdr:row>
                    <xdr:rowOff>0</xdr:rowOff>
                  </from>
                  <to>
                    <xdr:col>32</xdr:col>
                    <xdr:colOff>266700</xdr:colOff>
                    <xdr:row>582</xdr:row>
                    <xdr:rowOff>38100</xdr:rowOff>
                  </to>
                </anchor>
              </controlPr>
            </control>
          </mc:Choice>
        </mc:AlternateContent>
        <mc:AlternateContent xmlns:mc="http://schemas.openxmlformats.org/markup-compatibility/2006">
          <mc:Choice Requires="x14">
            <control shapeId="46368" r:id="rId68" name="Check Box 2336">
              <controlPr defaultSize="0" autoFill="0" autoLine="0" autoPict="0">
                <anchor moveWithCells="1">
                  <from>
                    <xdr:col>10</xdr:col>
                    <xdr:colOff>19050</xdr:colOff>
                    <xdr:row>596</xdr:row>
                    <xdr:rowOff>0</xdr:rowOff>
                  </from>
                  <to>
                    <xdr:col>32</xdr:col>
                    <xdr:colOff>266700</xdr:colOff>
                    <xdr:row>597</xdr:row>
                    <xdr:rowOff>38100</xdr:rowOff>
                  </to>
                </anchor>
              </controlPr>
            </control>
          </mc:Choice>
        </mc:AlternateContent>
        <mc:AlternateContent xmlns:mc="http://schemas.openxmlformats.org/markup-compatibility/2006">
          <mc:Choice Requires="x14">
            <control shapeId="46369" r:id="rId69" name="Check Box 2337">
              <controlPr defaultSize="0" autoFill="0" autoLine="0" autoPict="0">
                <anchor moveWithCells="1">
                  <from>
                    <xdr:col>10</xdr:col>
                    <xdr:colOff>19050</xdr:colOff>
                    <xdr:row>600</xdr:row>
                    <xdr:rowOff>0</xdr:rowOff>
                  </from>
                  <to>
                    <xdr:col>32</xdr:col>
                    <xdr:colOff>266700</xdr:colOff>
                    <xdr:row>601</xdr:row>
                    <xdr:rowOff>38100</xdr:rowOff>
                  </to>
                </anchor>
              </controlPr>
            </control>
          </mc:Choice>
        </mc:AlternateContent>
        <mc:AlternateContent xmlns:mc="http://schemas.openxmlformats.org/markup-compatibility/2006">
          <mc:Choice Requires="x14">
            <control shapeId="46370" r:id="rId70" name="Check Box 2338">
              <controlPr defaultSize="0" autoFill="0" autoLine="0" autoPict="0">
                <anchor moveWithCells="1">
                  <from>
                    <xdr:col>10</xdr:col>
                    <xdr:colOff>19050</xdr:colOff>
                    <xdr:row>607</xdr:row>
                    <xdr:rowOff>0</xdr:rowOff>
                  </from>
                  <to>
                    <xdr:col>32</xdr:col>
                    <xdr:colOff>266700</xdr:colOff>
                    <xdr:row>608</xdr:row>
                    <xdr:rowOff>0</xdr:rowOff>
                  </to>
                </anchor>
              </controlPr>
            </control>
          </mc:Choice>
        </mc:AlternateContent>
        <mc:AlternateContent xmlns:mc="http://schemas.openxmlformats.org/markup-compatibility/2006">
          <mc:Choice Requires="x14">
            <control shapeId="46371" r:id="rId71" name="Check Box 2339">
              <controlPr defaultSize="0" autoFill="0" autoLine="0" autoPict="0">
                <anchor moveWithCells="1">
                  <from>
                    <xdr:col>10</xdr:col>
                    <xdr:colOff>19050</xdr:colOff>
                    <xdr:row>638</xdr:row>
                    <xdr:rowOff>0</xdr:rowOff>
                  </from>
                  <to>
                    <xdr:col>32</xdr:col>
                    <xdr:colOff>266700</xdr:colOff>
                    <xdr:row>638</xdr:row>
                    <xdr:rowOff>209550</xdr:rowOff>
                  </to>
                </anchor>
              </controlPr>
            </control>
          </mc:Choice>
        </mc:AlternateContent>
        <mc:AlternateContent xmlns:mc="http://schemas.openxmlformats.org/markup-compatibility/2006">
          <mc:Choice Requires="x14">
            <control shapeId="46372" r:id="rId72" name="Check Box 2340">
              <controlPr defaultSize="0" autoFill="0" autoLine="0" autoPict="0">
                <anchor moveWithCells="1">
                  <from>
                    <xdr:col>10</xdr:col>
                    <xdr:colOff>19050</xdr:colOff>
                    <xdr:row>641</xdr:row>
                    <xdr:rowOff>0</xdr:rowOff>
                  </from>
                  <to>
                    <xdr:col>32</xdr:col>
                    <xdr:colOff>276225</xdr:colOff>
                    <xdr:row>642</xdr:row>
                    <xdr:rowOff>0</xdr:rowOff>
                  </to>
                </anchor>
              </controlPr>
            </control>
          </mc:Choice>
        </mc:AlternateContent>
        <mc:AlternateContent xmlns:mc="http://schemas.openxmlformats.org/markup-compatibility/2006">
          <mc:Choice Requires="x14">
            <control shapeId="46373" r:id="rId73" name="Check Box 2341">
              <controlPr defaultSize="0" autoFill="0" autoLine="0" autoPict="0">
                <anchor moveWithCells="1">
                  <from>
                    <xdr:col>10</xdr:col>
                    <xdr:colOff>19050</xdr:colOff>
                    <xdr:row>643</xdr:row>
                    <xdr:rowOff>0</xdr:rowOff>
                  </from>
                  <to>
                    <xdr:col>32</xdr:col>
                    <xdr:colOff>276225</xdr:colOff>
                    <xdr:row>644</xdr:row>
                    <xdr:rowOff>0</xdr:rowOff>
                  </to>
                </anchor>
              </controlPr>
            </control>
          </mc:Choice>
        </mc:AlternateContent>
        <mc:AlternateContent xmlns:mc="http://schemas.openxmlformats.org/markup-compatibility/2006">
          <mc:Choice Requires="x14">
            <control shapeId="46374" r:id="rId74" name="Check Box 2342">
              <controlPr defaultSize="0" autoFill="0" autoLine="0" autoPict="0">
                <anchor moveWithCells="1">
                  <from>
                    <xdr:col>10</xdr:col>
                    <xdr:colOff>19050</xdr:colOff>
                    <xdr:row>645</xdr:row>
                    <xdr:rowOff>0</xdr:rowOff>
                  </from>
                  <to>
                    <xdr:col>32</xdr:col>
                    <xdr:colOff>276225</xdr:colOff>
                    <xdr:row>646</xdr:row>
                    <xdr:rowOff>38100</xdr:rowOff>
                  </to>
                </anchor>
              </controlPr>
            </control>
          </mc:Choice>
        </mc:AlternateContent>
        <mc:AlternateContent xmlns:mc="http://schemas.openxmlformats.org/markup-compatibility/2006">
          <mc:Choice Requires="x14">
            <control shapeId="46375" r:id="rId75" name="Check Box 2343">
              <controlPr defaultSize="0" autoFill="0" autoLine="0" autoPict="0">
                <anchor moveWithCells="1">
                  <from>
                    <xdr:col>10</xdr:col>
                    <xdr:colOff>19050</xdr:colOff>
                    <xdr:row>652</xdr:row>
                    <xdr:rowOff>0</xdr:rowOff>
                  </from>
                  <to>
                    <xdr:col>32</xdr:col>
                    <xdr:colOff>276225</xdr:colOff>
                    <xdr:row>653</xdr:row>
                    <xdr:rowOff>0</xdr:rowOff>
                  </to>
                </anchor>
              </controlPr>
            </control>
          </mc:Choice>
        </mc:AlternateContent>
        <mc:AlternateContent xmlns:mc="http://schemas.openxmlformats.org/markup-compatibility/2006">
          <mc:Choice Requires="x14">
            <control shapeId="46376" r:id="rId76" name="Check Box 2344">
              <controlPr defaultSize="0" autoFill="0" autoLine="0" autoPict="0">
                <anchor moveWithCells="1">
                  <from>
                    <xdr:col>10</xdr:col>
                    <xdr:colOff>19050</xdr:colOff>
                    <xdr:row>79</xdr:row>
                    <xdr:rowOff>123825</xdr:rowOff>
                  </from>
                  <to>
                    <xdr:col>10</xdr:col>
                    <xdr:colOff>514350</xdr:colOff>
                    <xdr:row>79</xdr:row>
                    <xdr:rowOff>314325</xdr:rowOff>
                  </to>
                </anchor>
              </controlPr>
            </control>
          </mc:Choice>
        </mc:AlternateContent>
        <mc:AlternateContent xmlns:mc="http://schemas.openxmlformats.org/markup-compatibility/2006">
          <mc:Choice Requires="x14">
            <control shapeId="46377" r:id="rId77" name="Check Box 2345">
              <controlPr defaultSize="0" autoFill="0" autoLine="0" autoPict="0">
                <anchor moveWithCells="1">
                  <from>
                    <xdr:col>10</xdr:col>
                    <xdr:colOff>19050</xdr:colOff>
                    <xdr:row>102</xdr:row>
                    <xdr:rowOff>28575</xdr:rowOff>
                  </from>
                  <to>
                    <xdr:col>10</xdr:col>
                    <xdr:colOff>514350</xdr:colOff>
                    <xdr:row>103</xdr:row>
                    <xdr:rowOff>9525</xdr:rowOff>
                  </to>
                </anchor>
              </controlPr>
            </control>
          </mc:Choice>
        </mc:AlternateContent>
        <mc:AlternateContent xmlns:mc="http://schemas.openxmlformats.org/markup-compatibility/2006">
          <mc:Choice Requires="x14">
            <control shapeId="46378" r:id="rId78" name="Check Box 2346">
              <controlPr defaultSize="0" autoFill="0" autoLine="0" autoPict="0">
                <anchor moveWithCells="1">
                  <from>
                    <xdr:col>10</xdr:col>
                    <xdr:colOff>19050</xdr:colOff>
                    <xdr:row>110</xdr:row>
                    <xdr:rowOff>66675</xdr:rowOff>
                  </from>
                  <to>
                    <xdr:col>10</xdr:col>
                    <xdr:colOff>514350</xdr:colOff>
                    <xdr:row>111</xdr:row>
                    <xdr:rowOff>66675</xdr:rowOff>
                  </to>
                </anchor>
              </controlPr>
            </control>
          </mc:Choice>
        </mc:AlternateContent>
        <mc:AlternateContent xmlns:mc="http://schemas.openxmlformats.org/markup-compatibility/2006">
          <mc:Choice Requires="x14">
            <control shapeId="46380" r:id="rId79" name="Check Box 2348">
              <controlPr defaultSize="0" autoFill="0" autoLine="0" autoPict="0">
                <anchor moveWithCells="1">
                  <from>
                    <xdr:col>10</xdr:col>
                    <xdr:colOff>28575</xdr:colOff>
                    <xdr:row>122</xdr:row>
                    <xdr:rowOff>333375</xdr:rowOff>
                  </from>
                  <to>
                    <xdr:col>10</xdr:col>
                    <xdr:colOff>523875</xdr:colOff>
                    <xdr:row>124</xdr:row>
                    <xdr:rowOff>28575</xdr:rowOff>
                  </to>
                </anchor>
              </controlPr>
            </control>
          </mc:Choice>
        </mc:AlternateContent>
        <mc:AlternateContent xmlns:mc="http://schemas.openxmlformats.org/markup-compatibility/2006">
          <mc:Choice Requires="x14">
            <control shapeId="46381" r:id="rId80" name="Check Box 2349">
              <controlPr defaultSize="0" autoFill="0" autoLine="0" autoPict="0">
                <anchor moveWithCells="1">
                  <from>
                    <xdr:col>2</xdr:col>
                    <xdr:colOff>19050</xdr:colOff>
                    <xdr:row>611</xdr:row>
                    <xdr:rowOff>0</xdr:rowOff>
                  </from>
                  <to>
                    <xdr:col>3</xdr:col>
                    <xdr:colOff>581025</xdr:colOff>
                    <xdr:row>612</xdr:row>
                    <xdr:rowOff>0</xdr:rowOff>
                  </to>
                </anchor>
              </controlPr>
            </control>
          </mc:Choice>
        </mc:AlternateContent>
        <mc:AlternateContent xmlns:mc="http://schemas.openxmlformats.org/markup-compatibility/2006">
          <mc:Choice Requires="x14">
            <control shapeId="46382" r:id="rId81" name="Check Box 2350">
              <controlPr defaultSize="0" autoFill="0" autoLine="0" autoPict="0">
                <anchor moveWithCells="1">
                  <from>
                    <xdr:col>2</xdr:col>
                    <xdr:colOff>19050</xdr:colOff>
                    <xdr:row>615</xdr:row>
                    <xdr:rowOff>0</xdr:rowOff>
                  </from>
                  <to>
                    <xdr:col>3</xdr:col>
                    <xdr:colOff>581025</xdr:colOff>
                    <xdr:row>616</xdr:row>
                    <xdr:rowOff>0</xdr:rowOff>
                  </to>
                </anchor>
              </controlPr>
            </control>
          </mc:Choice>
        </mc:AlternateContent>
        <mc:AlternateContent xmlns:mc="http://schemas.openxmlformats.org/markup-compatibility/2006">
          <mc:Choice Requires="x14">
            <control shapeId="46383" r:id="rId82" name="Check Box 2351">
              <controlPr defaultSize="0" autoFill="0" autoLine="0" autoPict="0">
                <anchor moveWithCells="1">
                  <from>
                    <xdr:col>2</xdr:col>
                    <xdr:colOff>19050</xdr:colOff>
                    <xdr:row>617</xdr:row>
                    <xdr:rowOff>0</xdr:rowOff>
                  </from>
                  <to>
                    <xdr:col>3</xdr:col>
                    <xdr:colOff>581025</xdr:colOff>
                    <xdr:row>618</xdr:row>
                    <xdr:rowOff>0</xdr:rowOff>
                  </to>
                </anchor>
              </controlPr>
            </control>
          </mc:Choice>
        </mc:AlternateContent>
        <mc:AlternateContent xmlns:mc="http://schemas.openxmlformats.org/markup-compatibility/2006">
          <mc:Choice Requires="x14">
            <control shapeId="46384" r:id="rId83" name="Check Box 2352">
              <controlPr defaultSize="0" autoFill="0" autoLine="0" autoPict="0">
                <anchor moveWithCells="1">
                  <from>
                    <xdr:col>2</xdr:col>
                    <xdr:colOff>19050</xdr:colOff>
                    <xdr:row>624</xdr:row>
                    <xdr:rowOff>0</xdr:rowOff>
                  </from>
                  <to>
                    <xdr:col>3</xdr:col>
                    <xdr:colOff>581025</xdr:colOff>
                    <xdr:row>625</xdr:row>
                    <xdr:rowOff>38100</xdr:rowOff>
                  </to>
                </anchor>
              </controlPr>
            </control>
          </mc:Choice>
        </mc:AlternateContent>
        <mc:AlternateContent xmlns:mc="http://schemas.openxmlformats.org/markup-compatibility/2006">
          <mc:Choice Requires="x14">
            <control shapeId="46385" r:id="rId84" name="Check Box 2353">
              <controlPr defaultSize="0" autoFill="0" autoLine="0" autoPict="0">
                <anchor moveWithCells="1">
                  <from>
                    <xdr:col>2</xdr:col>
                    <xdr:colOff>19050</xdr:colOff>
                    <xdr:row>627</xdr:row>
                    <xdr:rowOff>0</xdr:rowOff>
                  </from>
                  <to>
                    <xdr:col>3</xdr:col>
                    <xdr:colOff>581025</xdr:colOff>
                    <xdr:row>628</xdr:row>
                    <xdr:rowOff>38100</xdr:rowOff>
                  </to>
                </anchor>
              </controlPr>
            </control>
          </mc:Choice>
        </mc:AlternateContent>
        <mc:AlternateContent xmlns:mc="http://schemas.openxmlformats.org/markup-compatibility/2006">
          <mc:Choice Requires="x14">
            <control shapeId="46386" r:id="rId85" name="Check Box 2354">
              <controlPr defaultSize="0" autoFill="0" autoLine="0" autoPict="0">
                <anchor moveWithCells="1">
                  <from>
                    <xdr:col>2</xdr:col>
                    <xdr:colOff>19050</xdr:colOff>
                    <xdr:row>634</xdr:row>
                    <xdr:rowOff>0</xdr:rowOff>
                  </from>
                  <to>
                    <xdr:col>3</xdr:col>
                    <xdr:colOff>581025</xdr:colOff>
                    <xdr:row>635</xdr:row>
                    <xdr:rowOff>0</xdr:rowOff>
                  </to>
                </anchor>
              </controlPr>
            </control>
          </mc:Choice>
        </mc:AlternateContent>
        <mc:AlternateContent xmlns:mc="http://schemas.openxmlformats.org/markup-compatibility/2006">
          <mc:Choice Requires="x14">
            <control shapeId="46388" r:id="rId86" name="Check Box 2356">
              <controlPr defaultSize="0" autoFill="0" autoLine="0" autoPict="0">
                <anchor moveWithCells="1">
                  <from>
                    <xdr:col>10</xdr:col>
                    <xdr:colOff>19050</xdr:colOff>
                    <xdr:row>63</xdr:row>
                    <xdr:rowOff>19050</xdr:rowOff>
                  </from>
                  <to>
                    <xdr:col>32</xdr:col>
                    <xdr:colOff>266700</xdr:colOff>
                    <xdr:row>63</xdr:row>
                    <xdr:rowOff>228600</xdr:rowOff>
                  </to>
                </anchor>
              </controlPr>
            </control>
          </mc:Choice>
        </mc:AlternateContent>
        <mc:AlternateContent xmlns:mc="http://schemas.openxmlformats.org/markup-compatibility/2006">
          <mc:Choice Requires="x14">
            <control shapeId="46391" r:id="rId87" name="Check Box 2359">
              <controlPr defaultSize="0" autoFill="0" autoLine="0" autoPict="0">
                <anchor moveWithCells="1">
                  <from>
                    <xdr:col>10</xdr:col>
                    <xdr:colOff>9525</xdr:colOff>
                    <xdr:row>90</xdr:row>
                    <xdr:rowOff>9525</xdr:rowOff>
                  </from>
                  <to>
                    <xdr:col>32</xdr:col>
                    <xdr:colOff>276225</xdr:colOff>
                    <xdr:row>90</xdr:row>
                    <xdr:rowOff>228600</xdr:rowOff>
                  </to>
                </anchor>
              </controlPr>
            </control>
          </mc:Choice>
        </mc:AlternateContent>
        <mc:AlternateContent xmlns:mc="http://schemas.openxmlformats.org/markup-compatibility/2006">
          <mc:Choice Requires="x14">
            <control shapeId="46392" r:id="rId88" name="Check Box 2360">
              <controlPr defaultSize="0" autoFill="0" autoLine="0" autoPict="0">
                <anchor moveWithCells="1">
                  <from>
                    <xdr:col>10</xdr:col>
                    <xdr:colOff>9525</xdr:colOff>
                    <xdr:row>90</xdr:row>
                    <xdr:rowOff>333375</xdr:rowOff>
                  </from>
                  <to>
                    <xdr:col>10</xdr:col>
                    <xdr:colOff>514350</xdr:colOff>
                    <xdr:row>90</xdr:row>
                    <xdr:rowOff>523875</xdr:rowOff>
                  </to>
                </anchor>
              </controlPr>
            </control>
          </mc:Choice>
        </mc:AlternateContent>
        <mc:AlternateContent xmlns:mc="http://schemas.openxmlformats.org/markup-compatibility/2006">
          <mc:Choice Requires="x14">
            <control shapeId="46393" r:id="rId89" name="Check Box 2361">
              <controlPr defaultSize="0" autoFill="0" autoLine="0" autoPict="0">
                <anchor moveWithCells="1">
                  <from>
                    <xdr:col>10</xdr:col>
                    <xdr:colOff>9525</xdr:colOff>
                    <xdr:row>92</xdr:row>
                    <xdr:rowOff>9525</xdr:rowOff>
                  </from>
                  <to>
                    <xdr:col>32</xdr:col>
                    <xdr:colOff>276225</xdr:colOff>
                    <xdr:row>92</xdr:row>
                    <xdr:rowOff>228600</xdr:rowOff>
                  </to>
                </anchor>
              </controlPr>
            </control>
          </mc:Choice>
        </mc:AlternateContent>
        <mc:AlternateContent xmlns:mc="http://schemas.openxmlformats.org/markup-compatibility/2006">
          <mc:Choice Requires="x14">
            <control shapeId="46394" r:id="rId90" name="Check Box 2362">
              <controlPr defaultSize="0" autoFill="0" autoLine="0" autoPict="0">
                <anchor moveWithCells="1">
                  <from>
                    <xdr:col>10</xdr:col>
                    <xdr:colOff>9525</xdr:colOff>
                    <xdr:row>92</xdr:row>
                    <xdr:rowOff>333375</xdr:rowOff>
                  </from>
                  <to>
                    <xdr:col>10</xdr:col>
                    <xdr:colOff>514350</xdr:colOff>
                    <xdr:row>92</xdr:row>
                    <xdr:rowOff>523875</xdr:rowOff>
                  </to>
                </anchor>
              </controlPr>
            </control>
          </mc:Choice>
        </mc:AlternateContent>
        <mc:AlternateContent xmlns:mc="http://schemas.openxmlformats.org/markup-compatibility/2006">
          <mc:Choice Requires="x14">
            <control shapeId="46397" r:id="rId91" name="Check Box 2365">
              <controlPr defaultSize="0" autoFill="0" autoLine="0" autoPict="0">
                <anchor moveWithCells="1">
                  <from>
                    <xdr:col>10</xdr:col>
                    <xdr:colOff>19050</xdr:colOff>
                    <xdr:row>447</xdr:row>
                    <xdr:rowOff>238125</xdr:rowOff>
                  </from>
                  <to>
                    <xdr:col>32</xdr:col>
                    <xdr:colOff>276225</xdr:colOff>
                    <xdr:row>449</xdr:row>
                    <xdr:rowOff>19050</xdr:rowOff>
                  </to>
                </anchor>
              </controlPr>
            </control>
          </mc:Choice>
        </mc:AlternateContent>
        <mc:AlternateContent xmlns:mc="http://schemas.openxmlformats.org/markup-compatibility/2006">
          <mc:Choice Requires="x14">
            <control shapeId="46399" r:id="rId92" name="Check Box 2367">
              <controlPr defaultSize="0" autoFill="0" autoLine="0" autoPict="0">
                <anchor moveWithCells="1">
                  <from>
                    <xdr:col>10</xdr:col>
                    <xdr:colOff>19050</xdr:colOff>
                    <xdr:row>454</xdr:row>
                    <xdr:rowOff>0</xdr:rowOff>
                  </from>
                  <to>
                    <xdr:col>32</xdr:col>
                    <xdr:colOff>266700</xdr:colOff>
                    <xdr:row>455</xdr:row>
                    <xdr:rowOff>0</xdr:rowOff>
                  </to>
                </anchor>
              </controlPr>
            </control>
          </mc:Choice>
        </mc:AlternateContent>
        <mc:AlternateContent xmlns:mc="http://schemas.openxmlformats.org/markup-compatibility/2006">
          <mc:Choice Requires="x14">
            <control shapeId="46400" r:id="rId93" name="Check Box 2368">
              <controlPr defaultSize="0" autoFill="0" autoLine="0" autoPict="0">
                <anchor moveWithCells="1">
                  <from>
                    <xdr:col>10</xdr:col>
                    <xdr:colOff>19050</xdr:colOff>
                    <xdr:row>457</xdr:row>
                    <xdr:rowOff>0</xdr:rowOff>
                  </from>
                  <to>
                    <xdr:col>32</xdr:col>
                    <xdr:colOff>266700</xdr:colOff>
                    <xdr:row>458</xdr:row>
                    <xdr:rowOff>9525</xdr:rowOff>
                  </to>
                </anchor>
              </controlPr>
            </control>
          </mc:Choice>
        </mc:AlternateContent>
        <mc:AlternateContent xmlns:mc="http://schemas.openxmlformats.org/markup-compatibility/2006">
          <mc:Choice Requires="x14">
            <control shapeId="46401" r:id="rId94" name="Check Box 2369">
              <controlPr defaultSize="0" autoFill="0" autoLine="0" autoPict="0">
                <anchor moveWithCells="1">
                  <from>
                    <xdr:col>10</xdr:col>
                    <xdr:colOff>19050</xdr:colOff>
                    <xdr:row>460</xdr:row>
                    <xdr:rowOff>0</xdr:rowOff>
                  </from>
                  <to>
                    <xdr:col>32</xdr:col>
                    <xdr:colOff>266700</xdr:colOff>
                    <xdr:row>461</xdr:row>
                    <xdr:rowOff>0</xdr:rowOff>
                  </to>
                </anchor>
              </controlPr>
            </control>
          </mc:Choice>
        </mc:AlternateContent>
        <mc:AlternateContent xmlns:mc="http://schemas.openxmlformats.org/markup-compatibility/2006">
          <mc:Choice Requires="x14">
            <control shapeId="46402" r:id="rId95" name="Check Box 2370">
              <controlPr defaultSize="0" autoFill="0" autoLine="0" autoPict="0">
                <anchor moveWithCells="1">
                  <from>
                    <xdr:col>10</xdr:col>
                    <xdr:colOff>19050</xdr:colOff>
                    <xdr:row>463</xdr:row>
                    <xdr:rowOff>0</xdr:rowOff>
                  </from>
                  <to>
                    <xdr:col>32</xdr:col>
                    <xdr:colOff>266700</xdr:colOff>
                    <xdr:row>463</xdr:row>
                    <xdr:rowOff>209550</xdr:rowOff>
                  </to>
                </anchor>
              </controlPr>
            </control>
          </mc:Choice>
        </mc:AlternateContent>
        <mc:AlternateContent xmlns:mc="http://schemas.openxmlformats.org/markup-compatibility/2006">
          <mc:Choice Requires="x14">
            <control shapeId="46403" r:id="rId96" name="Check Box 2371">
              <controlPr defaultSize="0" autoFill="0" autoLine="0" autoPict="0">
                <anchor moveWithCells="1">
                  <from>
                    <xdr:col>10</xdr:col>
                    <xdr:colOff>19050</xdr:colOff>
                    <xdr:row>477</xdr:row>
                    <xdr:rowOff>0</xdr:rowOff>
                  </from>
                  <to>
                    <xdr:col>32</xdr:col>
                    <xdr:colOff>266700</xdr:colOff>
                    <xdr:row>477</xdr:row>
                    <xdr:rowOff>209550</xdr:rowOff>
                  </to>
                </anchor>
              </controlPr>
            </control>
          </mc:Choice>
        </mc:AlternateContent>
        <mc:AlternateContent xmlns:mc="http://schemas.openxmlformats.org/markup-compatibility/2006">
          <mc:Choice Requires="x14">
            <control shapeId="46404" r:id="rId97" name="Check Box 2372">
              <controlPr defaultSize="0" autoFill="0" autoLine="0" autoPict="0">
                <anchor moveWithCells="1">
                  <from>
                    <xdr:col>10</xdr:col>
                    <xdr:colOff>28575</xdr:colOff>
                    <xdr:row>479</xdr:row>
                    <xdr:rowOff>0</xdr:rowOff>
                  </from>
                  <to>
                    <xdr:col>32</xdr:col>
                    <xdr:colOff>276225</xdr:colOff>
                    <xdr:row>479</xdr:row>
                    <xdr:rowOff>209550</xdr:rowOff>
                  </to>
                </anchor>
              </controlPr>
            </control>
          </mc:Choice>
        </mc:AlternateContent>
        <mc:AlternateContent xmlns:mc="http://schemas.openxmlformats.org/markup-compatibility/2006">
          <mc:Choice Requires="x14">
            <control shapeId="46405" r:id="rId98" name="Check Box 2373">
              <controlPr defaultSize="0" autoFill="0" autoLine="0" autoPict="0">
                <anchor moveWithCells="1">
                  <from>
                    <xdr:col>10</xdr:col>
                    <xdr:colOff>19050</xdr:colOff>
                    <xdr:row>520</xdr:row>
                    <xdr:rowOff>0</xdr:rowOff>
                  </from>
                  <to>
                    <xdr:col>32</xdr:col>
                    <xdr:colOff>266700</xdr:colOff>
                    <xdr:row>521</xdr:row>
                    <xdr:rowOff>0</xdr:rowOff>
                  </to>
                </anchor>
              </controlPr>
            </control>
          </mc:Choice>
        </mc:AlternateContent>
        <mc:AlternateContent xmlns:mc="http://schemas.openxmlformats.org/markup-compatibility/2006">
          <mc:Choice Requires="x14">
            <control shapeId="46407" r:id="rId99" name="Check Box 2375">
              <controlPr defaultSize="0" autoFill="0" autoLine="0" autoPict="0">
                <anchor moveWithCells="1">
                  <from>
                    <xdr:col>1</xdr:col>
                    <xdr:colOff>0</xdr:colOff>
                    <xdr:row>530</xdr:row>
                    <xdr:rowOff>76200</xdr:rowOff>
                  </from>
                  <to>
                    <xdr:col>1</xdr:col>
                    <xdr:colOff>304800</xdr:colOff>
                    <xdr:row>531</xdr:row>
                    <xdr:rowOff>95250</xdr:rowOff>
                  </to>
                </anchor>
              </controlPr>
            </control>
          </mc:Choice>
        </mc:AlternateContent>
        <mc:AlternateContent xmlns:mc="http://schemas.openxmlformats.org/markup-compatibility/2006">
          <mc:Choice Requires="x14">
            <control shapeId="46408" r:id="rId100" name="Check Box 2376">
              <controlPr defaultSize="0" autoFill="0" autoLine="0" autoPict="0">
                <anchor moveWithCells="1">
                  <from>
                    <xdr:col>1</xdr:col>
                    <xdr:colOff>0</xdr:colOff>
                    <xdr:row>532</xdr:row>
                    <xdr:rowOff>76200</xdr:rowOff>
                  </from>
                  <to>
                    <xdr:col>1</xdr:col>
                    <xdr:colOff>304800</xdr:colOff>
                    <xdr:row>533</xdr:row>
                    <xdr:rowOff>95250</xdr:rowOff>
                  </to>
                </anchor>
              </controlPr>
            </control>
          </mc:Choice>
        </mc:AlternateContent>
        <mc:AlternateContent xmlns:mc="http://schemas.openxmlformats.org/markup-compatibility/2006">
          <mc:Choice Requires="x14">
            <control shapeId="46409" r:id="rId101" name="Check Box 2377">
              <controlPr defaultSize="0" autoFill="0" autoLine="0" autoPict="0">
                <anchor moveWithCells="1">
                  <from>
                    <xdr:col>1</xdr:col>
                    <xdr:colOff>0</xdr:colOff>
                    <xdr:row>534</xdr:row>
                    <xdr:rowOff>76200</xdr:rowOff>
                  </from>
                  <to>
                    <xdr:col>1</xdr:col>
                    <xdr:colOff>304800</xdr:colOff>
                    <xdr:row>535</xdr:row>
                    <xdr:rowOff>123825</xdr:rowOff>
                  </to>
                </anchor>
              </controlPr>
            </control>
          </mc:Choice>
        </mc:AlternateContent>
        <mc:AlternateContent xmlns:mc="http://schemas.openxmlformats.org/markup-compatibility/2006">
          <mc:Choice Requires="x14">
            <control shapeId="46410" r:id="rId102" name="Check Box 2378">
              <controlPr defaultSize="0" autoFill="0" autoLine="0" autoPict="0">
                <anchor moveWithCells="1">
                  <from>
                    <xdr:col>1</xdr:col>
                    <xdr:colOff>0</xdr:colOff>
                    <xdr:row>536</xdr:row>
                    <xdr:rowOff>76200</xdr:rowOff>
                  </from>
                  <to>
                    <xdr:col>1</xdr:col>
                    <xdr:colOff>304800</xdr:colOff>
                    <xdr:row>537</xdr:row>
                    <xdr:rowOff>95250</xdr:rowOff>
                  </to>
                </anchor>
              </controlPr>
            </control>
          </mc:Choice>
        </mc:AlternateContent>
        <mc:AlternateContent xmlns:mc="http://schemas.openxmlformats.org/markup-compatibility/2006">
          <mc:Choice Requires="x14">
            <control shapeId="46411" r:id="rId103" name="Check Box 2379">
              <controlPr defaultSize="0" autoFill="0" autoLine="0" autoPict="0">
                <anchor moveWithCells="1">
                  <from>
                    <xdr:col>10</xdr:col>
                    <xdr:colOff>19050</xdr:colOff>
                    <xdr:row>524</xdr:row>
                    <xdr:rowOff>0</xdr:rowOff>
                  </from>
                  <to>
                    <xdr:col>32</xdr:col>
                    <xdr:colOff>266700</xdr:colOff>
                    <xdr:row>525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C65"/>
  <sheetViews>
    <sheetView showGridLines="0" zoomScaleNormal="100" zoomScaleSheetLayoutView="55" workbookViewId="0">
      <selection sqref="A1:L1"/>
    </sheetView>
  </sheetViews>
  <sheetFormatPr defaultColWidth="9.140625" defaultRowHeight="15" x14ac:dyDescent="0.25"/>
  <cols>
    <col min="1" max="3" width="5.7109375" style="193" customWidth="1"/>
    <col min="4" max="4" width="7.42578125" style="193" customWidth="1"/>
    <col min="5" max="12" width="5.7109375" style="193" customWidth="1"/>
    <col min="13" max="13" width="11" style="193" customWidth="1"/>
    <col min="14" max="14" width="4.7109375" style="193" customWidth="1"/>
    <col min="15" max="15" width="10.5703125" style="193" customWidth="1"/>
    <col min="16" max="16" width="15" style="184" hidden="1" customWidth="1"/>
    <col min="17" max="17" width="15" style="5" hidden="1" customWidth="1"/>
    <col min="18" max="18" width="16.140625" style="5" hidden="1" customWidth="1"/>
    <col min="19" max="24" width="9.140625" style="5" hidden="1" customWidth="1"/>
    <col min="25" max="26" width="9.140625" style="216" hidden="1" customWidth="1"/>
    <col min="27" max="29" width="9.140625" style="4" hidden="1" customWidth="1"/>
    <col min="30" max="30" width="9.140625" style="184" customWidth="1"/>
    <col min="31" max="16384" width="9.140625" style="184"/>
  </cols>
  <sheetData>
    <row r="1" spans="1:22" ht="15.75" x14ac:dyDescent="0.25">
      <c r="A1" s="754" t="s">
        <v>325</v>
      </c>
      <c r="B1" s="754"/>
      <c r="C1" s="754"/>
      <c r="D1" s="754"/>
      <c r="E1" s="754"/>
      <c r="F1" s="754"/>
      <c r="G1" s="754"/>
      <c r="H1" s="754"/>
      <c r="I1" s="754"/>
      <c r="J1" s="754"/>
      <c r="K1" s="754"/>
      <c r="L1" s="754"/>
      <c r="M1" s="184"/>
      <c r="N1" s="184"/>
      <c r="O1" s="184"/>
    </row>
    <row r="2" spans="1:22" x14ac:dyDescent="0.25">
      <c r="A2" s="184"/>
      <c r="B2" s="184"/>
      <c r="C2" s="184"/>
      <c r="D2" s="184"/>
      <c r="E2" s="184"/>
      <c r="F2" s="184"/>
      <c r="G2" s="184"/>
      <c r="H2" s="184"/>
      <c r="I2" s="184"/>
      <c r="J2" s="184"/>
      <c r="K2" s="184"/>
      <c r="L2" s="184"/>
      <c r="M2" s="184"/>
      <c r="N2" s="184"/>
      <c r="O2" s="184"/>
    </row>
    <row r="3" spans="1:22" ht="15.75" x14ac:dyDescent="0.25">
      <c r="A3" s="69" t="s">
        <v>117</v>
      </c>
      <c r="B3" s="65"/>
      <c r="C3" s="2"/>
      <c r="D3" s="2"/>
      <c r="E3" s="756" t="str">
        <f>IF(ISBLANK('Control Checklist '!E3),"",'Control Checklist '!E3)</f>
        <v/>
      </c>
      <c r="F3" s="756"/>
      <c r="G3" s="756"/>
      <c r="H3" s="756"/>
      <c r="I3" s="756"/>
      <c r="J3" s="756"/>
      <c r="K3" s="756"/>
      <c r="L3" s="756"/>
      <c r="M3" s="756"/>
      <c r="N3" s="756"/>
      <c r="O3" s="425"/>
    </row>
    <row r="4" spans="1:22" ht="15.75" x14ac:dyDescent="0.25">
      <c r="A4" s="69" t="s">
        <v>1</v>
      </c>
      <c r="B4" s="65"/>
      <c r="C4" s="2"/>
      <c r="D4" s="2"/>
      <c r="E4" s="756" t="str">
        <f>IF(ISBLANK('Control Checklist '!E3),"",'Control Checklist '!E4)</f>
        <v/>
      </c>
      <c r="F4" s="756"/>
      <c r="G4" s="756"/>
      <c r="H4" s="756"/>
      <c r="I4" s="756"/>
      <c r="J4" s="756"/>
      <c r="K4" s="756"/>
      <c r="L4" s="756"/>
      <c r="M4" s="756"/>
      <c r="N4" s="756"/>
      <c r="O4" s="425"/>
    </row>
    <row r="5" spans="1:22" x14ac:dyDescent="0.25">
      <c r="A5" s="184"/>
      <c r="B5" s="184"/>
      <c r="C5" s="184"/>
      <c r="D5" s="184"/>
      <c r="E5" s="184"/>
      <c r="F5" s="184"/>
      <c r="G5" s="184"/>
      <c r="H5" s="184"/>
      <c r="I5" s="184"/>
      <c r="J5" s="184"/>
      <c r="K5" s="184"/>
      <c r="L5" s="184"/>
      <c r="M5" s="184"/>
      <c r="N5" s="184"/>
      <c r="O5" s="184"/>
    </row>
    <row r="6" spans="1:22" ht="20.25" customHeight="1" x14ac:dyDescent="0.25">
      <c r="A6" s="91">
        <v>1</v>
      </c>
      <c r="B6" s="65" t="s">
        <v>499</v>
      </c>
      <c r="C6" s="184"/>
      <c r="D6" s="184"/>
      <c r="E6" s="184"/>
      <c r="F6" s="184"/>
      <c r="G6" s="184"/>
      <c r="H6" s="184"/>
      <c r="I6" s="184"/>
      <c r="J6" s="184"/>
      <c r="K6" s="184"/>
      <c r="L6" s="184"/>
      <c r="M6" s="184"/>
      <c r="N6" s="185"/>
      <c r="O6" s="184"/>
      <c r="R6" s="332" t="s">
        <v>345</v>
      </c>
      <c r="S6" s="332" t="s">
        <v>346</v>
      </c>
      <c r="T6" s="5" t="s">
        <v>350</v>
      </c>
      <c r="U6" s="5" t="s">
        <v>351</v>
      </c>
    </row>
    <row r="7" spans="1:22" ht="17.25" customHeight="1" x14ac:dyDescent="0.25">
      <c r="A7" s="184"/>
      <c r="B7" s="8" t="s">
        <v>38</v>
      </c>
      <c r="C7" s="755" t="s">
        <v>353</v>
      </c>
      <c r="D7" s="755"/>
      <c r="E7" s="755"/>
      <c r="F7" s="755"/>
      <c r="G7" s="755"/>
      <c r="H7" s="755"/>
      <c r="I7" s="755"/>
      <c r="J7" s="755"/>
      <c r="K7" s="755"/>
      <c r="L7" s="755"/>
      <c r="M7" s="755"/>
      <c r="P7" s="392" t="s">
        <v>421</v>
      </c>
      <c r="Q7" s="5" t="s">
        <v>342</v>
      </c>
      <c r="R7" s="333" t="b">
        <f>'Control Checklist '!X163</f>
        <v>0</v>
      </c>
      <c r="S7" s="333" t="b">
        <v>0</v>
      </c>
      <c r="T7" s="7" t="str">
        <f>IF(AND(R7=TRUE,S7=TRUE),"You have indicated N.A. in the Control Checklist. Please check your selection","")</f>
        <v/>
      </c>
      <c r="U7" s="334" t="str">
        <f>IF(AND('Control Checklist '!AD171=0, S7=TRUE,'Control Checklist '!X163=FALSE),"Please complete Control Ref No. 3 in the Control Checklist.","")</f>
        <v/>
      </c>
      <c r="V7" s="216"/>
    </row>
    <row r="8" spans="1:22" ht="17.25" customHeight="1" x14ac:dyDescent="0.25">
      <c r="A8" s="184"/>
      <c r="B8" s="8"/>
      <c r="C8" s="186" t="s">
        <v>352</v>
      </c>
      <c r="D8" s="187"/>
      <c r="E8" s="187"/>
      <c r="F8" s="187"/>
      <c r="G8" s="187"/>
      <c r="H8" s="187"/>
      <c r="I8" s="187"/>
      <c r="J8" s="187"/>
      <c r="K8" s="187"/>
      <c r="L8" s="187"/>
      <c r="M8" s="187"/>
      <c r="P8" s="392" t="s">
        <v>422</v>
      </c>
      <c r="Q8" s="5" t="s">
        <v>343</v>
      </c>
      <c r="R8" s="333" t="b">
        <f>'Control Checklist '!X251</f>
        <v>0</v>
      </c>
      <c r="S8" s="333" t="b">
        <v>0</v>
      </c>
      <c r="T8" s="7" t="str">
        <f>IF(AND(R8=TRUE,S8=TRUE),"You have indicated N.A. in the Control Checklist. Please check your selection.","")</f>
        <v/>
      </c>
      <c r="U8" s="334" t="str">
        <f>IF(AND('Control Checklist '!AD251=0, S8=TRUE,'Control Checklist '!X251=FALSE),"Please complete Control Ref No. 4 in the Control Checklist.","")</f>
        <v/>
      </c>
      <c r="V8" s="216"/>
    </row>
    <row r="9" spans="1:22" ht="16.5" customHeight="1" x14ac:dyDescent="0.25">
      <c r="A9" s="184"/>
      <c r="B9" s="8"/>
      <c r="C9" s="188" t="str">
        <f>IF(AND(R7=TRUE,S7=TRUE),"You have indicated N.A. in Control Ref No. 3 in the Control Checklist. Please check your selection.",IF(AND('Control Checklist '!AD171=0, S7=TRUE,'Control Checklist '!X163=FALSE),"Please complete Control Ref No. 3 in the Control Checklist.",""))</f>
        <v/>
      </c>
      <c r="D9" s="187"/>
      <c r="E9" s="187"/>
      <c r="F9" s="187"/>
      <c r="G9" s="187"/>
      <c r="H9" s="187"/>
      <c r="I9" s="187"/>
      <c r="J9" s="187"/>
      <c r="K9" s="187"/>
      <c r="L9" s="187"/>
      <c r="M9" s="187"/>
      <c r="P9" s="392" t="s">
        <v>423</v>
      </c>
      <c r="Q9" s="5" t="s">
        <v>343</v>
      </c>
      <c r="R9" s="333" t="b">
        <f>'Control Checklist '!X251</f>
        <v>0</v>
      </c>
      <c r="S9" s="333" t="b">
        <v>0</v>
      </c>
      <c r="T9" s="7" t="str">
        <f>IF(AND(R8=TRUE,S8=TRUE),"You have indicated N.A. in the Control Checklist. Please check your selection.","")</f>
        <v/>
      </c>
      <c r="U9" s="334" t="str">
        <f>IF(AND('Control Checklist '!AD251=0, S8=TRUE,'Control Checklist '!X251=FALSE),"Please complete Control Ref No. 4 in the Control Checklist.","")</f>
        <v/>
      </c>
      <c r="V9" s="216"/>
    </row>
    <row r="10" spans="1:22" ht="18" customHeight="1" x14ac:dyDescent="0.25">
      <c r="A10" s="184"/>
      <c r="B10" s="8" t="s">
        <v>39</v>
      </c>
      <c r="C10" s="189" t="s">
        <v>402</v>
      </c>
      <c r="D10" s="190"/>
      <c r="E10" s="190"/>
      <c r="F10" s="190"/>
      <c r="G10" s="190"/>
      <c r="H10" s="190"/>
      <c r="I10" s="190"/>
      <c r="J10" s="190"/>
      <c r="K10" s="190"/>
      <c r="L10" s="190"/>
      <c r="M10" s="190"/>
      <c r="P10" s="392" t="s">
        <v>424</v>
      </c>
      <c r="Q10" s="5" t="s">
        <v>344</v>
      </c>
      <c r="R10" s="333" t="b">
        <f>'Control Checklist '!X403</f>
        <v>0</v>
      </c>
      <c r="S10" s="333" t="b">
        <v>0</v>
      </c>
      <c r="T10" s="7" t="str">
        <f>IF(AND(R10=TRUE,S10=TRUE),"You have indicated N.A. in the Control Checklist. Please check your selection.","")</f>
        <v/>
      </c>
      <c r="U10" s="334" t="str">
        <f>IF(AND('Control Checklist '!AD403=0, S10=TRUE,'Control Checklist '!X403=FALSE),"Please complete Control Ref No. 5 in the Control Checklist.","")</f>
        <v/>
      </c>
    </row>
    <row r="11" spans="1:22" ht="11.25" customHeight="1" x14ac:dyDescent="0.25">
      <c r="A11" s="184"/>
      <c r="B11" s="8"/>
      <c r="C11" s="188" t="str">
        <f>IF(AND(R8=TRUE,S8=TRUE),"You have indicated N.A. in Control Ref No. 4 in the Control Checklist. Please check your selection.",IF(AND('Control Checklist '!AD251=0, S8=TRUE,'Control Checklist '!X251=FALSE),"Please complete Control Ref No. 4 in the Control Checklist.",""))</f>
        <v/>
      </c>
      <c r="D11" s="190"/>
      <c r="E11" s="190"/>
      <c r="F11" s="190"/>
      <c r="G11" s="190"/>
      <c r="H11" s="190"/>
      <c r="I11" s="190"/>
      <c r="J11" s="190"/>
      <c r="K11" s="190"/>
      <c r="L11" s="190"/>
      <c r="M11" s="190"/>
      <c r="P11" s="392" t="s">
        <v>425</v>
      </c>
      <c r="Q11" s="5" t="s">
        <v>420</v>
      </c>
      <c r="R11" s="333" t="b">
        <f>'Control Checklist '!X448</f>
        <v>0</v>
      </c>
      <c r="S11" s="333" t="b">
        <v>0</v>
      </c>
      <c r="T11" s="7" t="str">
        <f>IF(AND(R11=TRUE,S11=TRUE),"You have indicated N.A. in the Control Checklist. Please check your selection.","")</f>
        <v/>
      </c>
      <c r="U11" s="334" t="str">
        <f>IF(AND('Control Checklist '!AD448=0, S11=TRUE,'Control Checklist '!X448=FALSE),"Please complete Control Ref No. 6 in the Control Checklist.","")</f>
        <v/>
      </c>
    </row>
    <row r="12" spans="1:22" x14ac:dyDescent="0.25">
      <c r="A12" s="184"/>
      <c r="B12" s="8" t="s">
        <v>102</v>
      </c>
      <c r="C12" s="755" t="s">
        <v>403</v>
      </c>
      <c r="D12" s="755"/>
      <c r="E12" s="755"/>
      <c r="F12" s="755"/>
      <c r="G12" s="755"/>
      <c r="H12" s="755"/>
      <c r="I12" s="755"/>
      <c r="J12" s="755"/>
      <c r="K12" s="755"/>
      <c r="L12" s="755"/>
      <c r="M12" s="755"/>
    </row>
    <row r="13" spans="1:22" x14ac:dyDescent="0.25">
      <c r="A13" s="184"/>
      <c r="B13" s="8"/>
      <c r="C13" s="188" t="str">
        <f>IF(AND(R9=TRUE,S9=TRUE),"You have indicated N.A. in Control Ref No. 4 in the Control Checklist. Please check your selection.",IF(AND('Control Checklist '!AD251=0, S9=TRUE,'Control Checklist '!X251=FALSE),"Please complete Control Ref No. 4 in the Control Checklist.",""))</f>
        <v/>
      </c>
      <c r="D13" s="358"/>
      <c r="E13" s="358"/>
      <c r="F13" s="358"/>
      <c r="G13" s="358"/>
      <c r="H13" s="358"/>
      <c r="I13" s="358"/>
      <c r="J13" s="358"/>
      <c r="K13" s="358"/>
      <c r="L13" s="358"/>
      <c r="M13" s="358"/>
    </row>
    <row r="14" spans="1:22" ht="30" customHeight="1" x14ac:dyDescent="0.25">
      <c r="A14" s="184"/>
      <c r="B14" s="8" t="s">
        <v>41</v>
      </c>
      <c r="C14" s="755" t="s">
        <v>404</v>
      </c>
      <c r="D14" s="755"/>
      <c r="E14" s="755"/>
      <c r="F14" s="755"/>
      <c r="G14" s="755"/>
      <c r="H14" s="755"/>
      <c r="I14" s="755"/>
      <c r="J14" s="755"/>
      <c r="K14" s="755"/>
      <c r="L14" s="755"/>
      <c r="M14" s="358"/>
    </row>
    <row r="15" spans="1:22" x14ac:dyDescent="0.25">
      <c r="A15" s="184"/>
      <c r="B15" s="8"/>
      <c r="C15" s="188" t="str">
        <f>IF(AND(R10=TRUE,S10=TRUE),"You have indicated N.A. in Control Ref No. 5 in the Control Checklist. Please check your selection.",IF(AND('Control Checklist '!AD403=0, S10=TRUE,'Control Checklist '!X403=FALSE),"Please complete Control Ref No. 5 in the Control Checklist.",""))</f>
        <v/>
      </c>
      <c r="D15" s="358"/>
      <c r="E15" s="358"/>
      <c r="F15" s="358"/>
      <c r="G15" s="358"/>
      <c r="H15" s="358"/>
      <c r="I15" s="358"/>
      <c r="J15" s="358"/>
      <c r="K15" s="358"/>
      <c r="L15" s="358"/>
      <c r="M15" s="358"/>
    </row>
    <row r="16" spans="1:22" ht="30" customHeight="1" x14ac:dyDescent="0.25">
      <c r="A16" s="184"/>
      <c r="B16" s="8" t="s">
        <v>274</v>
      </c>
      <c r="C16" s="755" t="s">
        <v>405</v>
      </c>
      <c r="D16" s="755"/>
      <c r="E16" s="755"/>
      <c r="F16" s="755"/>
      <c r="G16" s="755"/>
      <c r="H16" s="755"/>
      <c r="I16" s="755"/>
      <c r="J16" s="755"/>
      <c r="K16" s="755"/>
      <c r="L16" s="755"/>
      <c r="M16" s="358"/>
    </row>
    <row r="17" spans="1:26" x14ac:dyDescent="0.25">
      <c r="A17" s="184"/>
      <c r="B17" s="8"/>
      <c r="C17" s="188" t="str">
        <f>IF(AND(R11=TRUE,S11=TRUE),"You have indicated N.A. in Control Ref No. 6 in the Control Checklist. Please check your selection.",IF(AND('Control Checklist '!AD448=0, S11=TRUE,'Control Checklist '!X448=FALSE),"Please complete Control Ref No. 6 in the Control Checklist.",""))</f>
        <v/>
      </c>
      <c r="D17" s="187"/>
      <c r="E17" s="187"/>
      <c r="F17" s="187"/>
      <c r="G17" s="187"/>
      <c r="H17" s="187"/>
      <c r="I17" s="187"/>
      <c r="J17" s="187"/>
      <c r="K17" s="187"/>
      <c r="L17" s="187"/>
      <c r="M17" s="187"/>
      <c r="N17" s="184"/>
      <c r="O17" s="184"/>
    </row>
    <row r="18" spans="1:26" ht="18.75" customHeight="1" x14ac:dyDescent="0.25">
      <c r="A18" s="91">
        <v>2</v>
      </c>
      <c r="B18" s="757" t="s">
        <v>500</v>
      </c>
      <c r="C18" s="757"/>
      <c r="D18" s="757"/>
      <c r="E18" s="757"/>
      <c r="F18" s="757"/>
      <c r="G18" s="757"/>
      <c r="H18" s="757"/>
      <c r="I18" s="757"/>
      <c r="J18" s="757"/>
      <c r="K18" s="757"/>
      <c r="L18" s="757"/>
      <c r="M18" s="757"/>
      <c r="N18" s="757"/>
      <c r="O18" s="184"/>
    </row>
    <row r="19" spans="1:26" ht="15.75" x14ac:dyDescent="0.25">
      <c r="A19" s="66"/>
      <c r="B19" s="4"/>
      <c r="C19" s="4"/>
      <c r="D19" s="4"/>
      <c r="E19" s="4"/>
      <c r="F19" s="4"/>
      <c r="G19" s="4"/>
      <c r="H19" s="4"/>
      <c r="I19" s="184"/>
      <c r="J19" s="184"/>
      <c r="K19" s="184"/>
      <c r="L19" s="184"/>
      <c r="M19" s="184"/>
      <c r="N19" s="184"/>
      <c r="O19" s="184"/>
    </row>
    <row r="20" spans="1:26" ht="27.75" customHeight="1" x14ac:dyDescent="0.25">
      <c r="A20" s="67">
        <v>2.1</v>
      </c>
      <c r="B20" s="614" t="s">
        <v>501</v>
      </c>
      <c r="C20" s="614"/>
      <c r="D20" s="614"/>
      <c r="E20" s="614"/>
      <c r="F20" s="614"/>
      <c r="G20" s="614"/>
      <c r="H20" s="614"/>
      <c r="I20" s="614"/>
      <c r="J20" s="614"/>
      <c r="K20" s="614"/>
      <c r="L20" s="614"/>
      <c r="M20" s="614"/>
      <c r="N20" s="614"/>
      <c r="O20" s="122"/>
    </row>
    <row r="21" spans="1:26" ht="17.45" customHeight="1" x14ac:dyDescent="0.25">
      <c r="A21" s="184"/>
      <c r="B21" s="614"/>
      <c r="C21" s="614"/>
      <c r="D21" s="614"/>
      <c r="E21" s="614"/>
      <c r="F21" s="614"/>
      <c r="G21" s="614"/>
      <c r="H21" s="614"/>
      <c r="I21" s="614"/>
      <c r="J21" s="614"/>
      <c r="K21" s="614"/>
      <c r="L21" s="614"/>
      <c r="M21" s="614"/>
      <c r="N21" s="614"/>
      <c r="O21" s="122"/>
    </row>
    <row r="22" spans="1:26" ht="17.45" customHeight="1" x14ac:dyDescent="0.25">
      <c r="B22" s="745" t="s">
        <v>498</v>
      </c>
      <c r="C22" s="746"/>
      <c r="D22" s="746"/>
      <c r="E22" s="746"/>
      <c r="F22" s="746"/>
      <c r="G22" s="746"/>
      <c r="H22" s="746"/>
      <c r="I22" s="746"/>
      <c r="J22" s="746"/>
      <c r="K22" s="746"/>
      <c r="L22" s="746"/>
      <c r="M22" s="746"/>
      <c r="N22" s="747"/>
      <c r="O22" s="408"/>
      <c r="P22"/>
    </row>
    <row r="23" spans="1:26" ht="17.45" customHeight="1" x14ac:dyDescent="0.25">
      <c r="B23" s="748"/>
      <c r="C23" s="749"/>
      <c r="D23" s="749"/>
      <c r="E23" s="749"/>
      <c r="F23" s="749"/>
      <c r="G23" s="749"/>
      <c r="H23" s="749"/>
      <c r="I23" s="749"/>
      <c r="J23" s="749"/>
      <c r="K23" s="749"/>
      <c r="L23" s="749"/>
      <c r="M23" s="749"/>
      <c r="N23" s="750"/>
      <c r="O23" s="408"/>
      <c r="P23"/>
    </row>
    <row r="24" spans="1:26" ht="30.75" customHeight="1" x14ac:dyDescent="0.25">
      <c r="B24" s="748"/>
      <c r="C24" s="749"/>
      <c r="D24" s="749"/>
      <c r="E24" s="749"/>
      <c r="F24" s="749"/>
      <c r="G24" s="749"/>
      <c r="H24" s="749"/>
      <c r="I24" s="749"/>
      <c r="J24" s="749"/>
      <c r="K24" s="749"/>
      <c r="L24" s="749"/>
      <c r="M24" s="749"/>
      <c r="N24" s="750"/>
      <c r="O24"/>
      <c r="P24"/>
      <c r="Q24"/>
    </row>
    <row r="25" spans="1:26" s="4" customFormat="1" ht="14.45" customHeight="1" x14ac:dyDescent="0.25">
      <c r="A25" s="3"/>
      <c r="B25" s="748"/>
      <c r="C25" s="749"/>
      <c r="D25" s="749"/>
      <c r="E25" s="749"/>
      <c r="F25" s="749"/>
      <c r="G25" s="749"/>
      <c r="H25" s="749"/>
      <c r="I25" s="749"/>
      <c r="J25" s="749"/>
      <c r="K25" s="749"/>
      <c r="L25" s="749"/>
      <c r="M25" s="749"/>
      <c r="N25" s="750"/>
      <c r="O25"/>
      <c r="P25"/>
      <c r="Q25"/>
      <c r="R25" s="5"/>
      <c r="S25" s="5"/>
      <c r="T25" s="5"/>
      <c r="U25" s="5"/>
      <c r="V25" s="5"/>
      <c r="W25" s="5"/>
      <c r="X25" s="5"/>
      <c r="Y25" s="216"/>
      <c r="Z25" s="216"/>
    </row>
    <row r="26" spans="1:26" x14ac:dyDescent="0.25">
      <c r="B26" s="748"/>
      <c r="C26" s="749"/>
      <c r="D26" s="749"/>
      <c r="E26" s="749"/>
      <c r="F26" s="749"/>
      <c r="G26" s="749"/>
      <c r="H26" s="749"/>
      <c r="I26" s="749"/>
      <c r="J26" s="749"/>
      <c r="K26" s="749"/>
      <c r="L26" s="749"/>
      <c r="M26" s="749"/>
      <c r="N26" s="750"/>
      <c r="O26"/>
      <c r="P26"/>
      <c r="Q26"/>
    </row>
    <row r="27" spans="1:26" ht="20.45" customHeight="1" x14ac:dyDescent="0.25">
      <c r="B27" s="751"/>
      <c r="C27" s="752"/>
      <c r="D27" s="752"/>
      <c r="E27" s="752"/>
      <c r="F27" s="752"/>
      <c r="G27" s="752"/>
      <c r="H27" s="752"/>
      <c r="I27" s="752"/>
      <c r="J27" s="752"/>
      <c r="K27" s="752"/>
      <c r="L27" s="752"/>
      <c r="M27" s="752"/>
      <c r="N27" s="753"/>
      <c r="O27"/>
      <c r="P27"/>
      <c r="Q27"/>
    </row>
    <row r="28" spans="1:26" ht="20.45" customHeight="1" x14ac:dyDescent="0.25">
      <c r="B28" s="195"/>
      <c r="C28" s="195"/>
      <c r="D28" s="195"/>
      <c r="E28" s="195"/>
      <c r="F28" s="195"/>
      <c r="G28" s="195"/>
      <c r="H28" s="195"/>
      <c r="I28" s="195"/>
      <c r="J28" s="195"/>
      <c r="K28" s="195"/>
      <c r="L28" s="195"/>
      <c r="M28" s="195"/>
      <c r="N28" s="195"/>
      <c r="O28" s="409"/>
      <c r="P28" s="410"/>
      <c r="Q28" s="410"/>
    </row>
    <row r="29" spans="1:26" ht="20.45" customHeight="1" x14ac:dyDescent="0.25">
      <c r="A29" s="67">
        <v>2.2000000000000002</v>
      </c>
      <c r="B29" s="614" t="s">
        <v>502</v>
      </c>
      <c r="C29" s="614"/>
      <c r="D29" s="614"/>
      <c r="E29" s="614"/>
      <c r="F29" s="614"/>
      <c r="G29" s="614"/>
      <c r="H29" s="614"/>
      <c r="I29" s="614"/>
      <c r="J29" s="614"/>
      <c r="K29" s="614"/>
      <c r="L29" s="614"/>
      <c r="M29" s="614"/>
      <c r="N29" s="614"/>
      <c r="O29" s="195"/>
    </row>
    <row r="30" spans="1:26" ht="20.45" customHeight="1" x14ac:dyDescent="0.25">
      <c r="B30" s="614"/>
      <c r="C30" s="614"/>
      <c r="D30" s="614"/>
      <c r="E30" s="614"/>
      <c r="F30" s="614"/>
      <c r="G30" s="614"/>
      <c r="H30" s="614"/>
      <c r="I30" s="614"/>
      <c r="J30" s="614"/>
      <c r="K30" s="614"/>
      <c r="L30" s="614"/>
      <c r="M30" s="614"/>
      <c r="N30" s="614"/>
      <c r="O30" s="195"/>
    </row>
    <row r="31" spans="1:26" ht="20.45" customHeight="1" x14ac:dyDescent="0.25">
      <c r="B31" s="614"/>
      <c r="C31" s="614"/>
      <c r="D31" s="614"/>
      <c r="E31" s="614"/>
      <c r="F31" s="614"/>
      <c r="G31" s="614"/>
      <c r="H31" s="614"/>
      <c r="I31" s="614"/>
      <c r="J31" s="614"/>
      <c r="K31" s="614"/>
      <c r="L31" s="614"/>
      <c r="M31" s="614"/>
      <c r="N31" s="614"/>
      <c r="O31" s="195"/>
    </row>
    <row r="32" spans="1:26" ht="20.45" customHeight="1" x14ac:dyDescent="0.25">
      <c r="B32" s="768" t="s">
        <v>503</v>
      </c>
      <c r="C32" s="769"/>
      <c r="D32" s="769"/>
      <c r="E32" s="769"/>
      <c r="F32" s="769"/>
      <c r="G32" s="769"/>
      <c r="H32" s="769"/>
      <c r="I32" s="769"/>
      <c r="J32" s="769"/>
      <c r="K32" s="769"/>
      <c r="L32" s="769"/>
      <c r="M32" s="769"/>
      <c r="N32" s="770"/>
      <c r="O32" s="408"/>
      <c r="P32"/>
    </row>
    <row r="33" spans="1:19" ht="20.45" customHeight="1" x14ac:dyDescent="0.25">
      <c r="B33" s="771"/>
      <c r="C33" s="772"/>
      <c r="D33" s="772"/>
      <c r="E33" s="772"/>
      <c r="F33" s="772"/>
      <c r="G33" s="772"/>
      <c r="H33" s="772"/>
      <c r="I33" s="772"/>
      <c r="J33" s="772"/>
      <c r="K33" s="772"/>
      <c r="L33" s="772"/>
      <c r="M33" s="772"/>
      <c r="N33" s="773"/>
      <c r="O33" s="408"/>
      <c r="P33"/>
    </row>
    <row r="34" spans="1:19" ht="20.45" customHeight="1" x14ac:dyDescent="0.25">
      <c r="B34" s="771"/>
      <c r="C34" s="772"/>
      <c r="D34" s="772"/>
      <c r="E34" s="772"/>
      <c r="F34" s="772"/>
      <c r="G34" s="772"/>
      <c r="H34" s="772"/>
      <c r="I34" s="772"/>
      <c r="J34" s="772"/>
      <c r="K34" s="772"/>
      <c r="L34" s="772"/>
      <c r="M34" s="772"/>
      <c r="N34" s="773"/>
      <c r="O34" s="408"/>
      <c r="P34"/>
    </row>
    <row r="35" spans="1:19" ht="20.45" customHeight="1" x14ac:dyDescent="0.25">
      <c r="B35" s="771"/>
      <c r="C35" s="772"/>
      <c r="D35" s="772"/>
      <c r="E35" s="772"/>
      <c r="F35" s="772"/>
      <c r="G35" s="772"/>
      <c r="H35" s="772"/>
      <c r="I35" s="772"/>
      <c r="J35" s="772"/>
      <c r="K35" s="772"/>
      <c r="L35" s="772"/>
      <c r="M35" s="772"/>
      <c r="N35" s="773"/>
      <c r="O35" s="408"/>
      <c r="P35"/>
    </row>
    <row r="36" spans="1:19" ht="43.5" customHeight="1" x14ac:dyDescent="0.25">
      <c r="B36" s="771"/>
      <c r="C36" s="772"/>
      <c r="D36" s="772"/>
      <c r="E36" s="772"/>
      <c r="F36" s="772"/>
      <c r="G36" s="772"/>
      <c r="H36" s="772"/>
      <c r="I36" s="772"/>
      <c r="J36" s="772"/>
      <c r="K36" s="772"/>
      <c r="L36" s="772"/>
      <c r="M36" s="772"/>
      <c r="N36" s="773"/>
      <c r="O36" s="408"/>
      <c r="P36"/>
    </row>
    <row r="37" spans="1:19" ht="20.45" customHeight="1" x14ac:dyDescent="0.25">
      <c r="B37" s="771"/>
      <c r="C37" s="772"/>
      <c r="D37" s="772"/>
      <c r="E37" s="772"/>
      <c r="F37" s="772"/>
      <c r="G37" s="772"/>
      <c r="H37" s="772"/>
      <c r="I37" s="772"/>
      <c r="J37" s="772"/>
      <c r="K37" s="772"/>
      <c r="L37" s="772"/>
      <c r="M37" s="772"/>
      <c r="N37" s="773"/>
      <c r="O37" s="408"/>
      <c r="P37"/>
    </row>
    <row r="38" spans="1:19" ht="20.45" customHeight="1" x14ac:dyDescent="0.25">
      <c r="B38" s="771"/>
      <c r="C38" s="772"/>
      <c r="D38" s="772"/>
      <c r="E38" s="772"/>
      <c r="F38" s="772"/>
      <c r="G38" s="772"/>
      <c r="H38" s="772"/>
      <c r="I38" s="772"/>
      <c r="J38" s="772"/>
      <c r="K38" s="772"/>
      <c r="L38" s="772"/>
      <c r="M38" s="772"/>
      <c r="N38" s="773"/>
      <c r="O38" s="408"/>
      <c r="P38"/>
    </row>
    <row r="39" spans="1:19" ht="20.45" customHeight="1" x14ac:dyDescent="0.25">
      <c r="B39" s="771"/>
      <c r="C39" s="772"/>
      <c r="D39" s="772"/>
      <c r="E39" s="772"/>
      <c r="F39" s="772"/>
      <c r="G39" s="772"/>
      <c r="H39" s="772"/>
      <c r="I39" s="772"/>
      <c r="J39" s="772"/>
      <c r="K39" s="772"/>
      <c r="L39" s="772"/>
      <c r="M39" s="772"/>
      <c r="N39" s="773"/>
      <c r="O39" s="408"/>
      <c r="P39" s="421"/>
    </row>
    <row r="40" spans="1:19" ht="20.45" customHeight="1" x14ac:dyDescent="0.25">
      <c r="B40" s="771"/>
      <c r="C40" s="772"/>
      <c r="D40" s="772"/>
      <c r="E40" s="772"/>
      <c r="F40" s="772"/>
      <c r="G40" s="772"/>
      <c r="H40" s="772"/>
      <c r="I40" s="772"/>
      <c r="J40" s="772"/>
      <c r="K40" s="772"/>
      <c r="L40" s="772"/>
      <c r="M40" s="772"/>
      <c r="N40" s="773"/>
      <c r="O40" s="408"/>
      <c r="P40"/>
    </row>
    <row r="41" spans="1:19" ht="20.45" customHeight="1" x14ac:dyDescent="0.25">
      <c r="B41" s="771"/>
      <c r="C41" s="772"/>
      <c r="D41" s="772"/>
      <c r="E41" s="772"/>
      <c r="F41" s="772"/>
      <c r="G41" s="772"/>
      <c r="H41" s="772"/>
      <c r="I41" s="772"/>
      <c r="J41" s="772"/>
      <c r="K41" s="772"/>
      <c r="L41" s="772"/>
      <c r="M41" s="772"/>
      <c r="N41" s="773"/>
      <c r="O41" s="408"/>
      <c r="P41"/>
    </row>
    <row r="42" spans="1:19" ht="20.45" customHeight="1" x14ac:dyDescent="0.25">
      <c r="B42" s="774"/>
      <c r="C42" s="775"/>
      <c r="D42" s="775"/>
      <c r="E42" s="775"/>
      <c r="F42" s="775"/>
      <c r="G42" s="775"/>
      <c r="H42" s="775"/>
      <c r="I42" s="775"/>
      <c r="J42" s="775"/>
      <c r="K42" s="775"/>
      <c r="L42" s="775"/>
      <c r="M42" s="775"/>
      <c r="N42" s="776"/>
      <c r="O42" s="408"/>
      <c r="P42"/>
    </row>
    <row r="43" spans="1:19" ht="20.45" customHeight="1" x14ac:dyDescent="0.25">
      <c r="B43" s="195"/>
      <c r="C43" s="195"/>
      <c r="D43" s="195"/>
      <c r="E43" s="195"/>
      <c r="F43" s="195"/>
      <c r="G43" s="195"/>
      <c r="H43" s="195"/>
      <c r="I43" s="195"/>
      <c r="J43" s="195"/>
      <c r="K43" s="195"/>
      <c r="L43" s="195"/>
      <c r="M43" s="195"/>
      <c r="N43" s="195"/>
      <c r="O43" s="195"/>
    </row>
    <row r="44" spans="1:19" x14ac:dyDescent="0.25">
      <c r="A44" s="67">
        <v>2.2999999999999998</v>
      </c>
      <c r="B44" s="570" t="s">
        <v>504</v>
      </c>
      <c r="C44" s="570"/>
      <c r="D44" s="570"/>
      <c r="E44" s="570"/>
      <c r="F44" s="570"/>
      <c r="G44" s="570"/>
      <c r="H44" s="570"/>
      <c r="I44" s="570"/>
      <c r="J44" s="570"/>
      <c r="K44" s="570"/>
      <c r="L44" s="570"/>
      <c r="M44" s="570"/>
      <c r="N44" s="570"/>
      <c r="O44" s="122"/>
      <c r="R44" s="184"/>
      <c r="S44" s="184"/>
    </row>
    <row r="45" spans="1:19" ht="106.5" customHeight="1" x14ac:dyDescent="0.25">
      <c r="A45" s="184"/>
      <c r="B45" s="570"/>
      <c r="C45" s="570"/>
      <c r="D45" s="570"/>
      <c r="E45" s="570"/>
      <c r="F45" s="570"/>
      <c r="G45" s="570"/>
      <c r="H45" s="570"/>
      <c r="I45" s="570"/>
      <c r="J45" s="570"/>
      <c r="K45" s="570"/>
      <c r="L45" s="570"/>
      <c r="M45" s="570"/>
      <c r="N45" s="570"/>
      <c r="O45" s="122"/>
      <c r="R45" s="338" t="s">
        <v>356</v>
      </c>
      <c r="S45" s="338" t="s">
        <v>357</v>
      </c>
    </row>
    <row r="46" spans="1:19" x14ac:dyDescent="0.25">
      <c r="A46" s="184"/>
      <c r="B46" s="194"/>
      <c r="C46" s="196"/>
      <c r="D46" s="194"/>
      <c r="E46" s="194"/>
      <c r="F46" s="194"/>
      <c r="G46" s="194"/>
      <c r="H46" s="194"/>
      <c r="I46" s="194"/>
      <c r="J46" s="194"/>
      <c r="K46" s="194"/>
      <c r="L46" s="194"/>
      <c r="M46" s="194"/>
      <c r="N46" s="194"/>
      <c r="O46" s="337"/>
      <c r="R46" s="6"/>
      <c r="S46" s="6"/>
    </row>
    <row r="47" spans="1:19" x14ac:dyDescent="0.25">
      <c r="A47" s="184"/>
      <c r="B47" s="759"/>
      <c r="C47" s="760"/>
      <c r="D47" s="760"/>
      <c r="E47" s="760"/>
      <c r="F47" s="760"/>
      <c r="G47" s="760"/>
      <c r="H47" s="760"/>
      <c r="I47" s="760"/>
      <c r="J47" s="760"/>
      <c r="K47" s="760"/>
      <c r="L47" s="760"/>
      <c r="M47" s="760"/>
      <c r="N47" s="761"/>
      <c r="O47" s="393"/>
      <c r="R47" s="6"/>
      <c r="S47" s="6"/>
    </row>
    <row r="48" spans="1:19" x14ac:dyDescent="0.25">
      <c r="A48" s="184"/>
      <c r="B48" s="762"/>
      <c r="C48" s="763"/>
      <c r="D48" s="763"/>
      <c r="E48" s="763"/>
      <c r="F48" s="763"/>
      <c r="G48" s="763"/>
      <c r="H48" s="763"/>
      <c r="I48" s="763"/>
      <c r="J48" s="763"/>
      <c r="K48" s="763"/>
      <c r="L48" s="763"/>
      <c r="M48" s="763"/>
      <c r="N48" s="764"/>
      <c r="O48" s="393"/>
      <c r="R48" s="6"/>
      <c r="S48" s="6"/>
    </row>
    <row r="49" spans="1:29" x14ac:dyDescent="0.25">
      <c r="A49" s="184"/>
      <c r="B49" s="762"/>
      <c r="C49" s="763"/>
      <c r="D49" s="763"/>
      <c r="E49" s="763"/>
      <c r="F49" s="763"/>
      <c r="G49" s="763"/>
      <c r="H49" s="763"/>
      <c r="I49" s="763"/>
      <c r="J49" s="763"/>
      <c r="K49" s="763"/>
      <c r="L49" s="763"/>
      <c r="M49" s="763"/>
      <c r="N49" s="764"/>
      <c r="O49" s="393"/>
      <c r="R49" s="6"/>
      <c r="S49" s="6"/>
    </row>
    <row r="50" spans="1:29" x14ac:dyDescent="0.25">
      <c r="A50" s="184"/>
      <c r="B50" s="762"/>
      <c r="C50" s="763"/>
      <c r="D50" s="763"/>
      <c r="E50" s="763"/>
      <c r="F50" s="763"/>
      <c r="G50" s="763"/>
      <c r="H50" s="763"/>
      <c r="I50" s="763"/>
      <c r="J50" s="763"/>
      <c r="K50" s="763"/>
      <c r="L50" s="763"/>
      <c r="M50" s="763"/>
      <c r="N50" s="764"/>
      <c r="O50" s="393"/>
      <c r="R50" s="6"/>
      <c r="S50" s="6"/>
    </row>
    <row r="51" spans="1:29" x14ac:dyDescent="0.25">
      <c r="A51" s="184"/>
      <c r="B51" s="765"/>
      <c r="C51" s="766"/>
      <c r="D51" s="766"/>
      <c r="E51" s="766"/>
      <c r="F51" s="766"/>
      <c r="G51" s="766"/>
      <c r="H51" s="766"/>
      <c r="I51" s="766"/>
      <c r="J51" s="766"/>
      <c r="K51" s="766"/>
      <c r="L51" s="766"/>
      <c r="M51" s="766"/>
      <c r="N51" s="767"/>
      <c r="O51" s="393"/>
      <c r="R51" s="6"/>
      <c r="S51" s="6"/>
    </row>
    <row r="52" spans="1:29" x14ac:dyDescent="0.25">
      <c r="A52" s="184"/>
      <c r="B52" s="198"/>
      <c r="C52" s="199"/>
      <c r="D52" s="200"/>
      <c r="E52" s="68"/>
      <c r="F52" s="68"/>
      <c r="G52" s="68"/>
      <c r="H52" s="68"/>
      <c r="I52" s="68"/>
      <c r="J52" s="68"/>
      <c r="K52" s="68"/>
      <c r="L52" s="68"/>
      <c r="M52" s="68"/>
      <c r="N52" s="68"/>
      <c r="O52" s="337"/>
      <c r="R52" s="6" t="b">
        <v>1</v>
      </c>
      <c r="S52" s="6" t="b">
        <v>0</v>
      </c>
    </row>
    <row r="53" spans="1:29" x14ac:dyDescent="0.25">
      <c r="B53" s="758"/>
      <c r="C53" s="758"/>
      <c r="D53" s="758"/>
      <c r="E53" s="758"/>
      <c r="F53" s="758"/>
      <c r="G53" s="758"/>
      <c r="H53" s="758"/>
      <c r="I53" s="758"/>
      <c r="J53" s="758"/>
      <c r="K53" s="758"/>
      <c r="L53" s="758"/>
      <c r="M53" s="758"/>
      <c r="N53" s="758"/>
      <c r="O53" s="337"/>
    </row>
    <row r="54" spans="1:29" x14ac:dyDescent="0.25">
      <c r="O54" s="337"/>
    </row>
    <row r="55" spans="1:29" x14ac:dyDescent="0.25">
      <c r="O55" s="337"/>
    </row>
    <row r="56" spans="1:29" x14ac:dyDescent="0.25">
      <c r="O56" s="337"/>
    </row>
    <row r="57" spans="1:29" s="192" customFormat="1" x14ac:dyDescent="0.25">
      <c r="A57" s="193"/>
      <c r="B57" s="193"/>
      <c r="C57" s="193"/>
      <c r="D57" s="193"/>
      <c r="E57" s="193"/>
      <c r="F57" s="193"/>
      <c r="G57" s="193"/>
      <c r="H57" s="193"/>
      <c r="I57" s="193"/>
      <c r="J57" s="193"/>
      <c r="K57" s="193"/>
      <c r="L57" s="193"/>
      <c r="M57" s="193"/>
      <c r="N57" s="193"/>
      <c r="O57" s="122"/>
      <c r="Q57" s="5"/>
      <c r="R57" s="5"/>
      <c r="S57" s="5"/>
      <c r="T57" s="5"/>
      <c r="U57" s="5"/>
      <c r="V57" s="5"/>
      <c r="W57" s="5"/>
      <c r="X57" s="5"/>
      <c r="Y57" s="335"/>
      <c r="Z57" s="335"/>
      <c r="AA57" s="336"/>
      <c r="AB57" s="336"/>
      <c r="AC57" s="336"/>
    </row>
    <row r="58" spans="1:29" x14ac:dyDescent="0.25">
      <c r="O58" s="194"/>
    </row>
    <row r="59" spans="1:29" x14ac:dyDescent="0.25">
      <c r="A59" s="68"/>
      <c r="O59" s="197"/>
    </row>
    <row r="60" spans="1:29" x14ac:dyDescent="0.25">
      <c r="A60" s="3"/>
      <c r="O60" s="197"/>
    </row>
    <row r="61" spans="1:29" x14ac:dyDescent="0.25">
      <c r="O61" s="197"/>
    </row>
    <row r="62" spans="1:29" x14ac:dyDescent="0.25">
      <c r="O62" s="197"/>
    </row>
    <row r="63" spans="1:29" ht="16.149999999999999" customHeight="1" x14ac:dyDescent="0.25">
      <c r="O63" s="197"/>
    </row>
    <row r="64" spans="1:29" s="191" customFormat="1" x14ac:dyDescent="0.25">
      <c r="A64" s="193"/>
      <c r="B64" s="193"/>
      <c r="C64" s="193"/>
      <c r="D64" s="193"/>
      <c r="E64" s="193"/>
      <c r="F64" s="193"/>
      <c r="G64" s="193"/>
      <c r="H64" s="193"/>
      <c r="I64" s="193"/>
      <c r="J64" s="193"/>
      <c r="K64" s="193"/>
      <c r="L64" s="193"/>
      <c r="M64" s="193"/>
      <c r="N64" s="193"/>
      <c r="O64" s="68"/>
      <c r="Q64" s="5"/>
      <c r="R64" s="5"/>
      <c r="S64" s="5"/>
      <c r="T64" s="5"/>
      <c r="U64" s="5"/>
      <c r="V64" s="5"/>
      <c r="W64" s="5"/>
      <c r="X64" s="5"/>
      <c r="Y64" s="1"/>
      <c r="Z64" s="1"/>
      <c r="AA64" s="2"/>
      <c r="AB64" s="2"/>
      <c r="AC64" s="2"/>
    </row>
    <row r="65" spans="15:15" x14ac:dyDescent="0.25">
      <c r="O65" s="194"/>
    </row>
  </sheetData>
  <sheetProtection algorithmName="SHA-512" hashValue="nR0DkFDhteGoQ2G72SwvSboywg/vrel+uB/6hsxbx2EW0oROg2VbJMD/1UM+P1fEQdAFrH/Mck2d+uj0fILPiw==" saltValue="6JD9hxj+XfgV0mxUtFSvRA==" spinCount="100000" sheet="1" formatCells="0" formatRows="0" insertRows="0"/>
  <customSheetViews>
    <customSheetView guid="{81D58C07-7B0A-4EDF-A96F-127BA60419EB}" scale="70" showGridLines="0">
      <selection activeCell="B64" sqref="B64"/>
      <pageMargins left="0.70866141732283472" right="0.19685039370078741" top="0.47244094488188981" bottom="0.74803149606299213" header="0.31496062992125984" footer="0.31496062992125984"/>
      <pageSetup paperSize="9" orientation="portrait" cellComments="asDisplayed" r:id="rId1"/>
      <headerFooter>
        <oddFooter>&amp;LSRC/0119/ACAP&amp;RPage &amp;P</oddFooter>
      </headerFooter>
    </customSheetView>
  </customSheetViews>
  <mergeCells count="15">
    <mergeCell ref="B53:N53"/>
    <mergeCell ref="B44:N45"/>
    <mergeCell ref="B47:N51"/>
    <mergeCell ref="B29:N31"/>
    <mergeCell ref="B32:N42"/>
    <mergeCell ref="B22:N27"/>
    <mergeCell ref="B20:N21"/>
    <mergeCell ref="A1:L1"/>
    <mergeCell ref="C7:M7"/>
    <mergeCell ref="C12:M12"/>
    <mergeCell ref="E3:N3"/>
    <mergeCell ref="E4:N4"/>
    <mergeCell ref="C14:L14"/>
    <mergeCell ref="C16:L16"/>
    <mergeCell ref="B18:N18"/>
  </mergeCells>
  <pageMargins left="0.70866141732283472" right="0.19685039370078741" top="0.47244094488188981" bottom="0.74803149606299213" header="0.31496062992125984" footer="0.31496062992125984"/>
  <pageSetup paperSize="9" fitToHeight="0" orientation="portrait" cellComments="asDisplayed" r:id="rId2"/>
  <headerFooter>
    <oddFooter>&amp;LRC/OVR/CA Control Checklist/0123/ACAP&amp;RPage &amp;P</oddFooter>
  </headerFooter>
  <rowBreaks count="1" manualBreakCount="1">
    <brk id="28" max="13" man="1"/>
  </rowBreaks>
  <drawing r:id="rId3"/>
  <legacyDrawing r:id="rId4"/>
  <mc:AlternateContent xmlns:mc="http://schemas.openxmlformats.org/markup-compatibility/2006">
    <mc:Choice Requires="x14">
      <controls>
        <mc:AlternateContent xmlns:mc="http://schemas.openxmlformats.org/markup-compatibility/2006">
          <mc:Choice Requires="x14">
            <control shapeId="48131" r:id="rId5" name="Check Box 3.2">
              <controlPr locked="0" defaultSize="0" autoFill="0" autoLine="0" autoPict="0">
                <anchor moveWithCells="1">
                  <from>
                    <xdr:col>12</xdr:col>
                    <xdr:colOff>723900</xdr:colOff>
                    <xdr:row>5</xdr:row>
                    <xdr:rowOff>247650</xdr:rowOff>
                  </from>
                  <to>
                    <xdr:col>14</xdr:col>
                    <xdr:colOff>0</xdr:colOff>
                    <xdr:row>6</xdr:row>
                    <xdr:rowOff>200025</xdr:rowOff>
                  </to>
                </anchor>
              </controlPr>
            </control>
          </mc:Choice>
        </mc:AlternateContent>
        <mc:AlternateContent xmlns:mc="http://schemas.openxmlformats.org/markup-compatibility/2006">
          <mc:Choice Requires="x14">
            <control shapeId="48133" r:id="rId6" name="Check Box 5">
              <controlPr locked="0" defaultSize="0" autoFill="0" autoLine="0" autoPict="0">
                <anchor moveWithCells="1">
                  <from>
                    <xdr:col>13</xdr:col>
                    <xdr:colOff>9525</xdr:colOff>
                    <xdr:row>9</xdr:row>
                    <xdr:rowOff>0</xdr:rowOff>
                  </from>
                  <to>
                    <xdr:col>14</xdr:col>
                    <xdr:colOff>19050</xdr:colOff>
                    <xdr:row>9</xdr:row>
                    <xdr:rowOff>209550</xdr:rowOff>
                  </to>
                </anchor>
              </controlPr>
            </control>
          </mc:Choice>
        </mc:AlternateContent>
        <mc:AlternateContent xmlns:mc="http://schemas.openxmlformats.org/markup-compatibility/2006">
          <mc:Choice Requires="x14">
            <control shapeId="48134" r:id="rId7" name="Check Box 6">
              <controlPr locked="0" defaultSize="0" autoFill="0" autoLine="0" autoPict="0">
                <anchor moveWithCells="1">
                  <from>
                    <xdr:col>13</xdr:col>
                    <xdr:colOff>9525</xdr:colOff>
                    <xdr:row>11</xdr:row>
                    <xdr:rowOff>28575</xdr:rowOff>
                  </from>
                  <to>
                    <xdr:col>14</xdr:col>
                    <xdr:colOff>19050</xdr:colOff>
                    <xdr:row>12</xdr:row>
                    <xdr:rowOff>47625</xdr:rowOff>
                  </to>
                </anchor>
              </controlPr>
            </control>
          </mc:Choice>
        </mc:AlternateContent>
        <mc:AlternateContent xmlns:mc="http://schemas.openxmlformats.org/markup-compatibility/2006">
          <mc:Choice Requires="x14">
            <control shapeId="48139" r:id="rId8" name="Check Box 11">
              <controlPr locked="0" defaultSize="0" autoFill="0" autoLine="0" autoPict="0">
                <anchor moveWithCells="1">
                  <from>
                    <xdr:col>13</xdr:col>
                    <xdr:colOff>9525</xdr:colOff>
                    <xdr:row>13</xdr:row>
                    <xdr:rowOff>28575</xdr:rowOff>
                  </from>
                  <to>
                    <xdr:col>14</xdr:col>
                    <xdr:colOff>19050</xdr:colOff>
                    <xdr:row>13</xdr:row>
                    <xdr:rowOff>238125</xdr:rowOff>
                  </to>
                </anchor>
              </controlPr>
            </control>
          </mc:Choice>
        </mc:AlternateContent>
        <mc:AlternateContent xmlns:mc="http://schemas.openxmlformats.org/markup-compatibility/2006">
          <mc:Choice Requires="x14">
            <control shapeId="48140" r:id="rId9" name="Check Box 12">
              <controlPr locked="0" defaultSize="0" autoFill="0" autoLine="0" autoPict="0">
                <anchor moveWithCells="1">
                  <from>
                    <xdr:col>13</xdr:col>
                    <xdr:colOff>9525</xdr:colOff>
                    <xdr:row>15</xdr:row>
                    <xdr:rowOff>28575</xdr:rowOff>
                  </from>
                  <to>
                    <xdr:col>14</xdr:col>
                    <xdr:colOff>19050</xdr:colOff>
                    <xdr:row>15</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G35"/>
  <sheetViews>
    <sheetView showGridLines="0" zoomScaleNormal="100" zoomScaleSheetLayoutView="100" workbookViewId="0"/>
  </sheetViews>
  <sheetFormatPr defaultRowHeight="15" x14ac:dyDescent="0.25"/>
  <cols>
    <col min="1" max="1" width="5.140625" style="193" customWidth="1"/>
    <col min="2" max="2" width="15.85546875" style="193" customWidth="1"/>
    <col min="3" max="3" width="24.140625" style="193" customWidth="1"/>
    <col min="4" max="4" width="18.85546875" style="193" customWidth="1"/>
    <col min="5" max="5" width="5.140625" style="193" customWidth="1"/>
    <col min="6" max="6" width="17.140625" style="193" customWidth="1"/>
    <col min="7" max="7" width="2.140625" style="202" customWidth="1"/>
    <col min="8" max="16384" width="9.140625" style="184"/>
  </cols>
  <sheetData>
    <row r="1" spans="1:7" x14ac:dyDescent="0.25">
      <c r="A1" s="201"/>
      <c r="B1" s="201"/>
      <c r="C1" s="201"/>
      <c r="D1" s="201"/>
      <c r="E1" s="201"/>
      <c r="F1" s="201"/>
    </row>
    <row r="2" spans="1:7" ht="15.75" x14ac:dyDescent="0.25">
      <c r="A2" s="203" t="s">
        <v>324</v>
      </c>
      <c r="B2" s="201"/>
      <c r="C2" s="201"/>
      <c r="D2" s="201"/>
      <c r="E2" s="201"/>
      <c r="F2" s="201"/>
    </row>
    <row r="3" spans="1:7" s="205" customFormat="1" ht="15.75" x14ac:dyDescent="0.2">
      <c r="A3" s="203" t="s">
        <v>336</v>
      </c>
      <c r="B3" s="203"/>
      <c r="C3" s="203"/>
      <c r="D3" s="203"/>
      <c r="E3" s="203"/>
      <c r="F3" s="203"/>
      <c r="G3" s="204"/>
    </row>
    <row r="4" spans="1:7" s="205" customFormat="1" ht="18" x14ac:dyDescent="0.2">
      <c r="A4" s="206"/>
      <c r="B4" s="206"/>
      <c r="C4" s="206"/>
      <c r="D4" s="206"/>
      <c r="E4" s="206"/>
      <c r="F4" s="206"/>
      <c r="G4" s="204"/>
    </row>
    <row r="5" spans="1:7" s="205" customFormat="1" ht="39" customHeight="1" x14ac:dyDescent="0.2">
      <c r="A5" s="779" t="s">
        <v>117</v>
      </c>
      <c r="B5" s="779"/>
      <c r="C5" s="780"/>
      <c r="D5" s="781"/>
      <c r="E5" s="782"/>
      <c r="F5" s="783"/>
      <c r="G5" s="204"/>
    </row>
    <row r="6" spans="1:7" s="205" customFormat="1" ht="33" customHeight="1" x14ac:dyDescent="0.2">
      <c r="A6" s="784" t="s">
        <v>337</v>
      </c>
      <c r="B6" s="784"/>
      <c r="C6" s="785"/>
      <c r="D6" s="781"/>
      <c r="E6" s="782"/>
      <c r="F6" s="783"/>
      <c r="G6" s="204"/>
    </row>
    <row r="7" spans="1:7" s="205" customFormat="1" ht="18" x14ac:dyDescent="0.2">
      <c r="A7" s="207"/>
      <c r="B7" s="207"/>
      <c r="C7" s="207"/>
      <c r="D7" s="207"/>
      <c r="E7" s="207"/>
      <c r="F7" s="207"/>
      <c r="G7" s="204"/>
    </row>
    <row r="8" spans="1:7" s="205" customFormat="1" ht="18.75" customHeight="1" x14ac:dyDescent="0.2">
      <c r="A8" s="213" t="s">
        <v>329</v>
      </c>
      <c r="B8" s="214"/>
      <c r="C8" s="214"/>
      <c r="D8" s="214"/>
      <c r="E8" s="214"/>
      <c r="F8" s="214"/>
      <c r="G8" s="204"/>
    </row>
    <row r="9" spans="1:7" s="205" customFormat="1" ht="34.5" customHeight="1" x14ac:dyDescent="0.2">
      <c r="A9" s="215" t="s">
        <v>330</v>
      </c>
      <c r="B9" s="789" t="s">
        <v>505</v>
      </c>
      <c r="C9" s="789"/>
      <c r="D9" s="789"/>
      <c r="E9" s="789"/>
      <c r="F9" s="789"/>
      <c r="G9" s="204"/>
    </row>
    <row r="10" spans="1:7" ht="48.6" customHeight="1" x14ac:dyDescent="0.25">
      <c r="A10" s="215" t="s">
        <v>331</v>
      </c>
      <c r="B10" s="789" t="s">
        <v>506</v>
      </c>
      <c r="C10" s="790"/>
      <c r="D10" s="790"/>
      <c r="E10" s="790"/>
      <c r="F10" s="790"/>
    </row>
    <row r="11" spans="1:7" ht="9.6" customHeight="1" x14ac:dyDescent="0.25">
      <c r="A11" s="208"/>
      <c r="B11" s="209"/>
      <c r="C11" s="210"/>
      <c r="D11" s="210"/>
      <c r="E11" s="210"/>
      <c r="F11" s="210"/>
    </row>
    <row r="12" spans="1:7" ht="34.5" customHeight="1" x14ac:dyDescent="0.25">
      <c r="A12" s="777" t="s">
        <v>332</v>
      </c>
      <c r="B12" s="778" t="s">
        <v>333</v>
      </c>
      <c r="C12" s="778" t="s">
        <v>334</v>
      </c>
      <c r="D12" s="778"/>
      <c r="E12" s="778"/>
      <c r="F12" s="778" t="s">
        <v>297</v>
      </c>
    </row>
    <row r="13" spans="1:7" ht="12" customHeight="1" x14ac:dyDescent="0.25">
      <c r="A13" s="777"/>
      <c r="B13" s="778"/>
      <c r="C13" s="778"/>
      <c r="D13" s="778"/>
      <c r="E13" s="778"/>
      <c r="F13" s="778"/>
    </row>
    <row r="14" spans="1:7" x14ac:dyDescent="0.25">
      <c r="A14" s="93"/>
      <c r="B14" s="94"/>
      <c r="C14" s="786"/>
      <c r="D14" s="787"/>
      <c r="E14" s="788"/>
      <c r="F14" s="96"/>
    </row>
    <row r="15" spans="1:7" x14ac:dyDescent="0.25">
      <c r="A15" s="93"/>
      <c r="B15" s="95"/>
      <c r="C15" s="786"/>
      <c r="D15" s="787"/>
      <c r="E15" s="788"/>
      <c r="F15" s="96"/>
    </row>
    <row r="16" spans="1:7" x14ac:dyDescent="0.25">
      <c r="A16" s="93"/>
      <c r="B16" s="95"/>
      <c r="C16" s="786"/>
      <c r="D16" s="787"/>
      <c r="E16" s="788"/>
      <c r="F16" s="96"/>
    </row>
    <row r="17" spans="1:6" x14ac:dyDescent="0.25">
      <c r="A17" s="93"/>
      <c r="B17" s="95"/>
      <c r="C17" s="786"/>
      <c r="D17" s="787"/>
      <c r="E17" s="788"/>
      <c r="F17" s="96"/>
    </row>
    <row r="18" spans="1:6" x14ac:dyDescent="0.25">
      <c r="A18" s="93"/>
      <c r="B18" s="95"/>
      <c r="C18" s="786"/>
      <c r="D18" s="787"/>
      <c r="E18" s="788"/>
      <c r="F18" s="96"/>
    </row>
    <row r="19" spans="1:6" x14ac:dyDescent="0.25">
      <c r="A19" s="93"/>
      <c r="B19" s="95"/>
      <c r="C19" s="786"/>
      <c r="D19" s="787"/>
      <c r="E19" s="788"/>
      <c r="F19" s="96"/>
    </row>
    <row r="20" spans="1:6" x14ac:dyDescent="0.25">
      <c r="A20" s="93"/>
      <c r="B20" s="95"/>
      <c r="C20" s="786"/>
      <c r="D20" s="787"/>
      <c r="E20" s="788"/>
      <c r="F20" s="96"/>
    </row>
    <row r="21" spans="1:6" x14ac:dyDescent="0.25">
      <c r="A21" s="93"/>
      <c r="B21" s="95"/>
      <c r="C21" s="786"/>
      <c r="D21" s="787"/>
      <c r="E21" s="788"/>
      <c r="F21" s="96"/>
    </row>
    <row r="22" spans="1:6" x14ac:dyDescent="0.25">
      <c r="A22" s="93"/>
      <c r="B22" s="95"/>
      <c r="C22" s="786"/>
      <c r="D22" s="787"/>
      <c r="E22" s="788"/>
      <c r="F22" s="96"/>
    </row>
    <row r="23" spans="1:6" x14ac:dyDescent="0.25">
      <c r="A23" s="93"/>
      <c r="B23" s="95"/>
      <c r="C23" s="786"/>
      <c r="D23" s="787"/>
      <c r="E23" s="788"/>
      <c r="F23" s="96"/>
    </row>
    <row r="24" spans="1:6" x14ac:dyDescent="0.25">
      <c r="A24" s="93"/>
      <c r="B24" s="95"/>
      <c r="C24" s="786"/>
      <c r="D24" s="787"/>
      <c r="E24" s="788"/>
      <c r="F24" s="96"/>
    </row>
    <row r="25" spans="1:6" x14ac:dyDescent="0.25">
      <c r="A25" s="93"/>
      <c r="B25" s="95"/>
      <c r="C25" s="786"/>
      <c r="D25" s="787"/>
      <c r="E25" s="788"/>
      <c r="F25" s="96"/>
    </row>
    <row r="26" spans="1:6" x14ac:dyDescent="0.25">
      <c r="A26" s="93"/>
      <c r="B26" s="95"/>
      <c r="C26" s="786"/>
      <c r="D26" s="787"/>
      <c r="E26" s="788"/>
      <c r="F26" s="96"/>
    </row>
    <row r="27" spans="1:6" x14ac:dyDescent="0.25">
      <c r="A27" s="93"/>
      <c r="B27" s="95"/>
      <c r="C27" s="786"/>
      <c r="D27" s="787"/>
      <c r="E27" s="788"/>
      <c r="F27" s="96"/>
    </row>
    <row r="28" spans="1:6" x14ac:dyDescent="0.25">
      <c r="A28" s="93"/>
      <c r="B28" s="95"/>
      <c r="C28" s="786"/>
      <c r="D28" s="787"/>
      <c r="E28" s="788"/>
      <c r="F28" s="96"/>
    </row>
    <row r="29" spans="1:6" x14ac:dyDescent="0.25">
      <c r="A29" s="93"/>
      <c r="B29" s="95"/>
      <c r="C29" s="786"/>
      <c r="D29" s="787"/>
      <c r="E29" s="788"/>
      <c r="F29" s="96"/>
    </row>
    <row r="30" spans="1:6" x14ac:dyDescent="0.25">
      <c r="A30" s="93"/>
      <c r="B30" s="95"/>
      <c r="C30" s="786"/>
      <c r="D30" s="787"/>
      <c r="E30" s="788"/>
      <c r="F30" s="96"/>
    </row>
    <row r="31" spans="1:6" x14ac:dyDescent="0.25">
      <c r="A31" s="93"/>
      <c r="B31" s="95"/>
      <c r="C31" s="786"/>
      <c r="D31" s="787"/>
      <c r="E31" s="788"/>
      <c r="F31" s="96"/>
    </row>
    <row r="32" spans="1:6" x14ac:dyDescent="0.25">
      <c r="A32" s="93"/>
      <c r="B32" s="95"/>
      <c r="C32" s="786"/>
      <c r="D32" s="787"/>
      <c r="E32" s="788"/>
      <c r="F32" s="96"/>
    </row>
    <row r="33" spans="1:7" x14ac:dyDescent="0.25">
      <c r="A33" s="93"/>
      <c r="B33" s="95"/>
      <c r="C33" s="786"/>
      <c r="D33" s="787"/>
      <c r="E33" s="788"/>
      <c r="F33" s="96"/>
    </row>
    <row r="34" spans="1:7" ht="9" customHeight="1" x14ac:dyDescent="0.25">
      <c r="A34" s="211"/>
      <c r="B34" s="211"/>
      <c r="C34" s="211"/>
      <c r="D34" s="211"/>
      <c r="E34" s="211"/>
      <c r="F34" s="211"/>
      <c r="G34" s="92"/>
    </row>
    <row r="35" spans="1:7" ht="26.25" customHeight="1" x14ac:dyDescent="0.25">
      <c r="A35" s="791" t="s">
        <v>335</v>
      </c>
      <c r="B35" s="791"/>
      <c r="C35" s="791"/>
      <c r="D35" s="791"/>
      <c r="E35" s="791"/>
      <c r="F35" s="97" t="str">
        <f>IF(ISERR(ROUNDUP(AVERAGE(F14:F33),2)),"",(ROUNDUP(AVERAGE(F14:F33),2)))</f>
        <v/>
      </c>
      <c r="G35" s="92"/>
    </row>
  </sheetData>
  <sheetProtection algorithmName="SHA-512" hashValue="GCNGtRiUD8s5rWG7IQ1kYl31ZNez6zgEd1uTMYgjYK9rHO/lQwZE3ePLS+NXla32SxF9lwh4J4pk747MaiwFew==" saltValue="PJbCRFX3SMnPz3ohLTn17g==" spinCount="100000" sheet="1" objects="1" scenarios="1" formatCells="0" formatRows="0"/>
  <mergeCells count="31">
    <mergeCell ref="A35:E35"/>
    <mergeCell ref="C29:E29"/>
    <mergeCell ref="C30:E30"/>
    <mergeCell ref="C31:E31"/>
    <mergeCell ref="C32:E32"/>
    <mergeCell ref="C33:E33"/>
    <mergeCell ref="C28:E28"/>
    <mergeCell ref="C17:E17"/>
    <mergeCell ref="C18:E18"/>
    <mergeCell ref="C19:E19"/>
    <mergeCell ref="C20:E20"/>
    <mergeCell ref="C21:E21"/>
    <mergeCell ref="C22:E22"/>
    <mergeCell ref="C23:E23"/>
    <mergeCell ref="C24:E24"/>
    <mergeCell ref="C25:E25"/>
    <mergeCell ref="C26:E26"/>
    <mergeCell ref="C27:E27"/>
    <mergeCell ref="C14:E14"/>
    <mergeCell ref="C15:E15"/>
    <mergeCell ref="C16:E16"/>
    <mergeCell ref="B9:F9"/>
    <mergeCell ref="B10:F10"/>
    <mergeCell ref="A12:A13"/>
    <mergeCell ref="B12:B13"/>
    <mergeCell ref="F12:F13"/>
    <mergeCell ref="A5:C5"/>
    <mergeCell ref="D5:F5"/>
    <mergeCell ref="A6:C6"/>
    <mergeCell ref="D6:F6"/>
    <mergeCell ref="C12:E13"/>
  </mergeCells>
  <dataValidations count="1">
    <dataValidation operator="lessThanOrEqual" allowBlank="1" showInputMessage="1" showErrorMessage="1" sqref="F14:F33" xr:uid="{00000000-0002-0000-0300-000000000000}"/>
  </dataValidations>
  <pageMargins left="0.70866141732283472" right="0.19685039370078741" top="0.47244094488188981" bottom="0.74803149606299213" header="0.31496062992125984" footer="0.31496062992125984"/>
  <pageSetup paperSize="9" orientation="portrait" blackAndWhite="1" cellComments="asDisplayed" r:id="rId1"/>
  <headerFooter>
    <oddFooter>&amp;LRC/OVR/CA Control Checklist/0123/ACAP&amp;RPage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5" tint="0.39997558519241921"/>
  </sheetPr>
  <dimension ref="A1:L45"/>
  <sheetViews>
    <sheetView zoomScaleNormal="100" zoomScaleSheetLayoutView="100" workbookViewId="0"/>
  </sheetViews>
  <sheetFormatPr defaultColWidth="9.140625" defaultRowHeight="15" x14ac:dyDescent="0.25"/>
  <cols>
    <col min="1" max="9" width="9.140625" style="74"/>
    <col min="10" max="10" width="2" style="74" customWidth="1"/>
    <col min="11" max="11" width="9.140625" style="74" customWidth="1"/>
    <col min="12" max="16384" width="9.140625" style="74"/>
  </cols>
  <sheetData>
    <row r="1" spans="1:12" ht="15.75" x14ac:dyDescent="0.25">
      <c r="A1" s="72" t="s">
        <v>315</v>
      </c>
      <c r="B1" s="73"/>
      <c r="C1" s="73"/>
      <c r="D1" s="73"/>
      <c r="E1" s="73"/>
      <c r="F1" s="73"/>
      <c r="G1" s="73"/>
      <c r="H1" s="73"/>
      <c r="I1" s="73"/>
    </row>
    <row r="2" spans="1:12" ht="15.75" x14ac:dyDescent="0.25">
      <c r="A2" s="73"/>
      <c r="B2" s="73"/>
      <c r="C2" s="73"/>
      <c r="D2" s="73"/>
      <c r="E2" s="73"/>
      <c r="F2" s="73"/>
      <c r="G2" s="73"/>
      <c r="H2" s="73"/>
      <c r="I2" s="73"/>
    </row>
    <row r="3" spans="1:12" ht="15.75" x14ac:dyDescent="0.25">
      <c r="A3" s="75" t="s">
        <v>316</v>
      </c>
      <c r="B3" s="73"/>
      <c r="C3" s="73"/>
      <c r="D3" s="73"/>
      <c r="E3" s="73"/>
      <c r="F3" s="73"/>
      <c r="G3" s="73"/>
      <c r="H3" s="73"/>
      <c r="I3" s="73"/>
    </row>
    <row r="4" spans="1:12" ht="15.75" x14ac:dyDescent="0.25">
      <c r="A4" s="75"/>
      <c r="B4" s="73"/>
      <c r="C4" s="73"/>
      <c r="D4" s="73"/>
      <c r="E4" s="73"/>
      <c r="F4" s="73"/>
      <c r="G4" s="73"/>
      <c r="H4" s="73"/>
      <c r="I4" s="73"/>
    </row>
    <row r="5" spans="1:12" ht="15.75" x14ac:dyDescent="0.25">
      <c r="A5" s="76"/>
      <c r="B5" s="73"/>
      <c r="C5" s="73"/>
      <c r="D5" s="73"/>
      <c r="E5" s="73"/>
      <c r="F5" s="73"/>
      <c r="G5" s="73"/>
      <c r="H5" s="73"/>
      <c r="I5" s="73"/>
    </row>
    <row r="6" spans="1:12" ht="15.75" x14ac:dyDescent="0.25">
      <c r="A6" s="73"/>
      <c r="B6" s="73"/>
      <c r="C6" s="73"/>
      <c r="D6" s="73"/>
      <c r="E6" s="73"/>
      <c r="F6" s="73"/>
      <c r="G6" s="73"/>
      <c r="H6" s="73"/>
      <c r="I6" s="73"/>
    </row>
    <row r="7" spans="1:12" ht="15.75" x14ac:dyDescent="0.25">
      <c r="A7" s="73"/>
      <c r="B7" s="73"/>
      <c r="C7" s="73"/>
      <c r="D7" s="73"/>
      <c r="E7" s="73"/>
      <c r="F7" s="73"/>
      <c r="G7" s="73"/>
      <c r="H7" s="73"/>
      <c r="I7" s="73"/>
    </row>
    <row r="8" spans="1:12" ht="35.25" customHeight="1" x14ac:dyDescent="0.25">
      <c r="A8" s="73"/>
      <c r="B8" s="73"/>
      <c r="C8" s="73"/>
      <c r="D8" s="73"/>
      <c r="E8" s="73"/>
      <c r="F8" s="73"/>
      <c r="G8" s="73"/>
      <c r="H8" s="73"/>
      <c r="I8" s="73"/>
    </row>
    <row r="9" spans="1:12" ht="35.25" customHeight="1" x14ac:dyDescent="0.25">
      <c r="A9" s="73"/>
      <c r="B9" s="73"/>
      <c r="C9" s="73"/>
      <c r="D9" s="73"/>
      <c r="E9" s="73"/>
      <c r="F9" s="73"/>
      <c r="G9" s="73"/>
      <c r="H9" s="73"/>
      <c r="I9" s="73"/>
    </row>
    <row r="10" spans="1:12" ht="15.75" x14ac:dyDescent="0.25">
      <c r="A10" s="77" t="s">
        <v>317</v>
      </c>
      <c r="B10" s="792" t="s">
        <v>318</v>
      </c>
      <c r="C10" s="792"/>
      <c r="D10" s="792"/>
      <c r="E10" s="792"/>
      <c r="F10" s="792"/>
      <c r="G10" s="792"/>
      <c r="H10" s="792"/>
      <c r="I10" s="792"/>
      <c r="J10" s="792"/>
    </row>
    <row r="11" spans="1:12" ht="15.75" x14ac:dyDescent="0.25">
      <c r="A11" s="77" t="s">
        <v>319</v>
      </c>
      <c r="B11" s="793" t="s">
        <v>320</v>
      </c>
      <c r="C11" s="793"/>
      <c r="D11" s="793"/>
      <c r="E11" s="793"/>
      <c r="F11" s="793"/>
      <c r="G11" s="793"/>
      <c r="H11" s="793"/>
      <c r="I11" s="793"/>
      <c r="J11" s="793"/>
      <c r="K11" s="212"/>
      <c r="L11" s="212"/>
    </row>
    <row r="12" spans="1:12" ht="15.75" x14ac:dyDescent="0.25">
      <c r="A12" s="73"/>
      <c r="B12" s="73"/>
      <c r="C12" s="73"/>
      <c r="D12" s="73"/>
      <c r="E12" s="73"/>
      <c r="F12" s="73"/>
      <c r="G12" s="73"/>
      <c r="H12" s="73"/>
      <c r="I12" s="73"/>
    </row>
    <row r="13" spans="1:12" ht="15.75" x14ac:dyDescent="0.25">
      <c r="A13" s="73"/>
      <c r="B13" s="73"/>
      <c r="C13" s="73"/>
      <c r="D13" s="73"/>
      <c r="E13" s="73"/>
      <c r="F13" s="73"/>
      <c r="G13" s="73"/>
      <c r="H13" s="73"/>
      <c r="I13" s="73"/>
    </row>
    <row r="14" spans="1:12" ht="15.75" x14ac:dyDescent="0.25">
      <c r="A14" s="75" t="s">
        <v>321</v>
      </c>
      <c r="B14" s="73"/>
      <c r="C14" s="73"/>
      <c r="D14" s="73"/>
      <c r="E14" s="73"/>
      <c r="F14" s="73"/>
      <c r="G14" s="73"/>
      <c r="H14" s="73"/>
      <c r="I14" s="73"/>
    </row>
    <row r="15" spans="1:12" ht="15.75" x14ac:dyDescent="0.25">
      <c r="A15" s="73"/>
      <c r="B15" s="73"/>
      <c r="C15" s="73"/>
      <c r="D15" s="73"/>
      <c r="E15" s="73"/>
      <c r="F15" s="73"/>
      <c r="G15" s="73"/>
      <c r="H15" s="73"/>
      <c r="I15" s="73"/>
    </row>
    <row r="16" spans="1:12" ht="15.75" x14ac:dyDescent="0.25">
      <c r="A16" s="73"/>
      <c r="B16" s="73"/>
      <c r="C16" s="73"/>
      <c r="D16" s="73"/>
      <c r="E16" s="73"/>
      <c r="F16" s="73"/>
      <c r="G16" s="73"/>
      <c r="H16" s="73"/>
      <c r="I16" s="73"/>
    </row>
    <row r="17" spans="1:9" ht="15.75" x14ac:dyDescent="0.25">
      <c r="A17" s="73"/>
      <c r="B17" s="73"/>
      <c r="C17" s="73"/>
      <c r="D17" s="73"/>
      <c r="E17" s="73"/>
      <c r="F17" s="73"/>
      <c r="G17" s="73"/>
      <c r="H17" s="73"/>
      <c r="I17" s="73"/>
    </row>
    <row r="18" spans="1:9" ht="15.75" x14ac:dyDescent="0.25">
      <c r="A18" s="73"/>
      <c r="B18" s="73"/>
      <c r="C18" s="73"/>
      <c r="D18" s="73"/>
      <c r="E18" s="73"/>
      <c r="F18" s="73"/>
      <c r="G18" s="73"/>
      <c r="H18" s="73"/>
      <c r="I18" s="73"/>
    </row>
    <row r="19" spans="1:9" ht="15.75" x14ac:dyDescent="0.25">
      <c r="A19" s="73"/>
      <c r="B19" s="73"/>
      <c r="C19" s="73"/>
      <c r="D19" s="73"/>
      <c r="E19" s="73"/>
      <c r="F19" s="73"/>
      <c r="G19" s="73"/>
      <c r="H19" s="73"/>
      <c r="I19" s="73"/>
    </row>
    <row r="20" spans="1:9" ht="15.75" x14ac:dyDescent="0.25">
      <c r="A20" s="73"/>
      <c r="B20" s="73"/>
      <c r="C20" s="73"/>
      <c r="D20" s="73"/>
      <c r="E20" s="73"/>
      <c r="F20" s="73"/>
      <c r="G20" s="73"/>
      <c r="H20" s="73"/>
      <c r="I20" s="73"/>
    </row>
    <row r="21" spans="1:9" ht="15.75" x14ac:dyDescent="0.25">
      <c r="A21" s="73"/>
      <c r="B21" s="73"/>
      <c r="C21" s="73"/>
      <c r="D21" s="73"/>
      <c r="E21" s="73"/>
      <c r="F21" s="73"/>
      <c r="G21" s="73"/>
      <c r="H21" s="73"/>
      <c r="I21" s="73"/>
    </row>
    <row r="22" spans="1:9" ht="15.75" x14ac:dyDescent="0.25">
      <c r="A22" s="73"/>
      <c r="B22" s="73"/>
      <c r="C22" s="73"/>
      <c r="D22" s="73"/>
      <c r="E22" s="73"/>
      <c r="F22" s="73"/>
      <c r="G22" s="73"/>
      <c r="H22" s="73"/>
      <c r="I22" s="73"/>
    </row>
    <row r="23" spans="1:9" ht="15.75" x14ac:dyDescent="0.25">
      <c r="A23" s="73"/>
      <c r="B23" s="73"/>
      <c r="C23" s="73"/>
      <c r="D23" s="73"/>
      <c r="E23" s="73"/>
      <c r="F23" s="73"/>
      <c r="G23" s="73"/>
      <c r="H23" s="73"/>
      <c r="I23" s="73"/>
    </row>
    <row r="24" spans="1:9" ht="15.75" x14ac:dyDescent="0.25">
      <c r="A24" s="73"/>
      <c r="B24" s="73"/>
      <c r="C24" s="73"/>
      <c r="D24" s="73"/>
      <c r="E24" s="73"/>
      <c r="F24" s="73"/>
      <c r="G24" s="73"/>
      <c r="H24" s="73"/>
      <c r="I24" s="73"/>
    </row>
    <row r="25" spans="1:9" ht="15.75" x14ac:dyDescent="0.25">
      <c r="A25" s="73"/>
      <c r="B25" s="73"/>
      <c r="C25" s="73"/>
      <c r="D25" s="73"/>
      <c r="E25" s="73"/>
      <c r="F25" s="73"/>
      <c r="G25" s="73"/>
      <c r="H25" s="73"/>
      <c r="I25" s="73"/>
    </row>
    <row r="26" spans="1:9" ht="15.75" x14ac:dyDescent="0.25">
      <c r="A26" s="73"/>
      <c r="B26" s="73"/>
      <c r="C26" s="73"/>
      <c r="D26" s="73"/>
      <c r="E26" s="73"/>
      <c r="F26" s="73"/>
      <c r="G26" s="73"/>
      <c r="H26" s="73"/>
      <c r="I26" s="73"/>
    </row>
    <row r="27" spans="1:9" ht="15.75" x14ac:dyDescent="0.25">
      <c r="A27" s="73"/>
      <c r="B27" s="73"/>
      <c r="C27" s="73"/>
      <c r="D27" s="73"/>
      <c r="E27" s="73"/>
      <c r="F27" s="73"/>
      <c r="G27" s="73"/>
      <c r="H27" s="73"/>
      <c r="I27" s="73"/>
    </row>
    <row r="28" spans="1:9" ht="15.75" x14ac:dyDescent="0.25">
      <c r="A28" s="73"/>
      <c r="B28" s="73"/>
      <c r="C28" s="73"/>
      <c r="D28" s="73"/>
      <c r="E28" s="73"/>
      <c r="F28" s="73"/>
      <c r="G28" s="73"/>
      <c r="H28" s="73"/>
      <c r="I28" s="73"/>
    </row>
    <row r="29" spans="1:9" ht="15.75" x14ac:dyDescent="0.25">
      <c r="A29" s="73"/>
      <c r="B29" s="73"/>
      <c r="C29" s="73"/>
      <c r="D29" s="73"/>
      <c r="E29" s="73"/>
      <c r="F29" s="73"/>
      <c r="G29" s="73"/>
      <c r="H29" s="73"/>
      <c r="I29" s="73"/>
    </row>
    <row r="30" spans="1:9" ht="15.75" x14ac:dyDescent="0.25">
      <c r="A30" s="73"/>
      <c r="B30" s="73"/>
      <c r="C30" s="73"/>
      <c r="D30" s="73"/>
      <c r="E30" s="73"/>
      <c r="F30" s="73"/>
      <c r="G30" s="73"/>
      <c r="H30" s="73"/>
      <c r="I30" s="73"/>
    </row>
    <row r="31" spans="1:9" ht="15.75" x14ac:dyDescent="0.25">
      <c r="A31" s="73"/>
      <c r="B31" s="73"/>
      <c r="C31" s="73"/>
      <c r="D31" s="73"/>
      <c r="E31" s="73"/>
      <c r="F31" s="73"/>
      <c r="G31" s="73"/>
      <c r="H31" s="73"/>
      <c r="I31" s="73"/>
    </row>
    <row r="32" spans="1:9" ht="15.75" x14ac:dyDescent="0.25">
      <c r="A32" s="73"/>
      <c r="B32" s="73"/>
      <c r="C32" s="73"/>
      <c r="D32" s="73"/>
      <c r="E32" s="73"/>
      <c r="F32" s="73"/>
      <c r="G32" s="73"/>
      <c r="H32" s="73"/>
      <c r="I32" s="73"/>
    </row>
    <row r="33" spans="1:10" ht="15.75" x14ac:dyDescent="0.25">
      <c r="A33" s="73"/>
      <c r="B33" s="73"/>
      <c r="C33" s="73"/>
      <c r="D33" s="73"/>
      <c r="E33" s="73"/>
      <c r="F33" s="73"/>
      <c r="G33" s="73"/>
      <c r="H33" s="73"/>
      <c r="I33" s="73"/>
    </row>
    <row r="34" spans="1:10" ht="15.75" x14ac:dyDescent="0.25">
      <c r="A34" s="78" t="s">
        <v>317</v>
      </c>
      <c r="B34" s="794" t="s">
        <v>355</v>
      </c>
      <c r="C34" s="795"/>
      <c r="D34" s="795"/>
      <c r="E34" s="795"/>
      <c r="F34" s="795"/>
      <c r="G34" s="795"/>
      <c r="H34" s="795"/>
      <c r="I34" s="795"/>
      <c r="J34" s="796"/>
    </row>
    <row r="35" spans="1:10" ht="15.75" x14ac:dyDescent="0.25">
      <c r="A35" s="78" t="s">
        <v>319</v>
      </c>
      <c r="B35" s="793" t="s">
        <v>322</v>
      </c>
      <c r="C35" s="793"/>
      <c r="D35" s="793"/>
      <c r="E35" s="793"/>
      <c r="F35" s="793"/>
      <c r="G35" s="793"/>
      <c r="H35" s="793"/>
      <c r="I35" s="793"/>
      <c r="J35" s="793"/>
    </row>
    <row r="36" spans="1:10" ht="15.75" x14ac:dyDescent="0.25">
      <c r="A36" s="73"/>
      <c r="B36" s="73"/>
      <c r="C36" s="73"/>
      <c r="D36" s="73"/>
      <c r="E36" s="73"/>
      <c r="F36" s="73"/>
      <c r="G36" s="73"/>
      <c r="H36" s="73"/>
      <c r="I36" s="73"/>
    </row>
    <row r="37" spans="1:10" ht="15.75" customHeight="1" x14ac:dyDescent="0.25"/>
    <row r="38" spans="1:10" ht="15.75" x14ac:dyDescent="0.25">
      <c r="A38" s="75"/>
      <c r="B38" s="73"/>
      <c r="C38" s="73"/>
      <c r="D38" s="73"/>
      <c r="E38" s="73"/>
      <c r="F38" s="73"/>
      <c r="G38" s="73"/>
      <c r="H38" s="73"/>
      <c r="I38" s="73"/>
    </row>
    <row r="39" spans="1:10" ht="21.75" customHeight="1" x14ac:dyDescent="0.25">
      <c r="A39" s="73"/>
      <c r="B39" s="73"/>
      <c r="C39" s="73"/>
      <c r="D39" s="73"/>
      <c r="E39" s="73"/>
      <c r="F39" s="73"/>
      <c r="G39" s="73"/>
      <c r="H39" s="73"/>
      <c r="I39" s="73"/>
    </row>
    <row r="40" spans="1:10" ht="15.75" x14ac:dyDescent="0.25">
      <c r="A40" s="73"/>
      <c r="B40" s="73"/>
      <c r="C40" s="73"/>
      <c r="D40" s="73"/>
      <c r="E40" s="73"/>
      <c r="F40" s="73"/>
      <c r="G40" s="73"/>
      <c r="H40" s="73"/>
      <c r="I40" s="73"/>
    </row>
    <row r="41" spans="1:10" ht="15.75" x14ac:dyDescent="0.25">
      <c r="A41" s="73"/>
      <c r="B41" s="73"/>
      <c r="C41" s="73"/>
      <c r="D41" s="73"/>
      <c r="E41" s="73"/>
      <c r="F41" s="73"/>
      <c r="G41" s="73"/>
      <c r="H41" s="73"/>
      <c r="I41" s="73"/>
    </row>
    <row r="42" spans="1:10" ht="15.75" x14ac:dyDescent="0.25">
      <c r="A42" s="73"/>
      <c r="B42" s="73"/>
      <c r="C42" s="73"/>
      <c r="D42" s="73"/>
      <c r="E42" s="73"/>
      <c r="F42" s="73"/>
      <c r="G42" s="73"/>
      <c r="H42" s="73"/>
      <c r="I42" s="73"/>
    </row>
    <row r="43" spans="1:10" ht="15.75" x14ac:dyDescent="0.25">
      <c r="A43" s="73"/>
      <c r="B43" s="73"/>
      <c r="C43" s="73"/>
      <c r="D43" s="73"/>
      <c r="E43" s="73"/>
      <c r="F43" s="73"/>
      <c r="G43" s="73"/>
      <c r="H43" s="73"/>
      <c r="I43" s="73"/>
    </row>
    <row r="44" spans="1:10" ht="15.75" x14ac:dyDescent="0.25">
      <c r="A44" s="73"/>
      <c r="B44" s="73"/>
      <c r="C44" s="73"/>
      <c r="D44" s="73"/>
      <c r="E44" s="73"/>
      <c r="F44" s="73"/>
      <c r="G44" s="73"/>
      <c r="H44" s="73"/>
      <c r="I44" s="73"/>
    </row>
    <row r="45" spans="1:10" ht="15.75" x14ac:dyDescent="0.25">
      <c r="A45" s="73"/>
      <c r="B45" s="73"/>
      <c r="C45" s="73"/>
      <c r="D45" s="73"/>
      <c r="E45" s="73"/>
      <c r="F45" s="73"/>
      <c r="G45" s="73"/>
      <c r="H45" s="73"/>
      <c r="I45" s="73"/>
    </row>
  </sheetData>
  <sheetProtection algorithmName="SHA-512" hashValue="MMEvP1NhDxtEM1ykkNNhlXPIkraX2bzSgjXK8lV+9qtlUk/0BaXiY2FDBhOSMvnvTzv+qALjhIpB11+hfMarQA==" saltValue="OfERHsKtYNBqBIYIO0be8w==" spinCount="100000" sheet="1" objects="1" scenarios="1"/>
  <customSheetViews>
    <customSheetView guid="{81D58C07-7B0A-4EDF-A96F-127BA60419EB}">
      <selection activeCell="P30" sqref="P30"/>
      <pageMargins left="0.70866141732283472" right="0.19685039370078741" top="0.47244094488188981" bottom="0.74803149606299213" header="0.31496062992125984" footer="0.31496062992125984"/>
      <pageSetup paperSize="9" fitToHeight="0" orientation="portrait" cellComments="asDisplayed" r:id="rId1"/>
      <headerFooter>
        <oddFooter>&amp;LSRC/0119/ACAP&amp;RPage &amp;P</oddFooter>
      </headerFooter>
    </customSheetView>
    <customSheetView guid="{5995A1A3-5354-4C1E-87A2-F9C01D64FBCF}" scale="115" showGridLines="0" fitToPage="1" topLeftCell="A22">
      <selection activeCell="L13" sqref="L13"/>
      <pageMargins left="0" right="0" top="0" bottom="0" header="0" footer="0"/>
      <pageSetup paperSize="9" fitToHeight="0" orientation="portrait" r:id="rId2"/>
      <headerFooter>
        <oddFooter>&amp;L&amp;F,  &amp;A&amp;RPage &amp;P</oddFooter>
      </headerFooter>
    </customSheetView>
  </customSheetViews>
  <mergeCells count="4">
    <mergeCell ref="B10:J10"/>
    <mergeCell ref="B11:J11"/>
    <mergeCell ref="B34:J34"/>
    <mergeCell ref="B35:J35"/>
  </mergeCells>
  <pageMargins left="0.70866141732283472" right="0.19685039370078741" top="0.47244094488188981" bottom="0.74803149606299213" header="0.31496062992125984" footer="0.31496062992125984"/>
  <pageSetup paperSize="9" fitToHeight="0" orientation="portrait" cellComments="asDisplayed" r:id="rId3"/>
  <headerFooter>
    <oddFooter>&amp;LRC/OVR/CA Control Checklist/0123/ACAP&amp;RPage &amp;P</oddFoot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64DA0AF08CD3C4DA423AF2326BBA5F7" ma:contentTypeVersion="5" ma:contentTypeDescription="Create a new document." ma:contentTypeScope="" ma:versionID="60cd0d95e3e952eb91358e5c63435b5c">
  <xsd:schema xmlns:xsd="http://www.w3.org/2001/XMLSchema" xmlns:xs="http://www.w3.org/2001/XMLSchema" xmlns:p="http://schemas.microsoft.com/office/2006/metadata/properties" xmlns:ns2="1b1de938-5bb5-4b65-8133-1128415929f2" targetNamespace="http://schemas.microsoft.com/office/2006/metadata/properties" ma:root="true" ma:fieldsID="ea31ba939d4a88e4dbca365089a8e114" ns2:_="">
    <xsd:import namespace="1b1de938-5bb5-4b65-8133-1128415929f2"/>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1de938-5bb5-4b65-8133-1128415929f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spe:Receivers xmlns:spe="http://schemas.microsoft.com/sharepoint/event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55CB77-CBA8-4988-A468-2815C6C285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1de938-5bb5-4b65-8133-1128415929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9F3B4F-0677-43EC-B509-9381C20B7F69}">
  <ds:schemaRefs>
    <ds:schemaRef ds:uri="http://www.w3.org/XML/1998/namespace"/>
    <ds:schemaRef ds:uri="http://purl.org/dc/elements/1.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b1de938-5bb5-4b65-8133-1128415929f2"/>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99D63165-3956-4BC1-8BBE-AE1FCE08C43E}">
  <ds:schemaRefs>
    <ds:schemaRef ds:uri="http://schemas.microsoft.com/sharepoint/events"/>
  </ds:schemaRefs>
</ds:datastoreItem>
</file>

<file path=customXml/itemProps4.xml><?xml version="1.0" encoding="utf-8"?>
<ds:datastoreItem xmlns:ds="http://schemas.openxmlformats.org/officeDocument/2006/customXml" ds:itemID="{DAEC9687-E517-417A-8234-2F3B4F1F3B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Control Checklist </vt:lpstr>
      <vt:lpstr>Remarks</vt:lpstr>
      <vt:lpstr>Summary (Group or Divn)</vt:lpstr>
      <vt:lpstr>Error Message</vt:lpstr>
      <vt:lpstr>'Control Checklist '!Print_Area</vt:lpstr>
      <vt:lpstr>'Error Message'!Print_Area</vt:lpstr>
      <vt:lpstr>Remarks!Print_Area</vt:lpstr>
      <vt:lpstr>'Summary (Group or Divn)'!Print_Area</vt:lpstr>
      <vt:lpstr>'Control Checklist '!Print_Titles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IRAS</dc:creator>
  <cp:keywords/>
  <dc:description/>
  <cp:lastModifiedBy>Noraini ISMAIL (IRAS)</cp:lastModifiedBy>
  <cp:revision/>
  <cp:lastPrinted>2022-12-30T04:00:12Z</cp:lastPrinted>
  <dcterms:created xsi:type="dcterms:W3CDTF">2006-09-16T00:00:00Z</dcterms:created>
  <dcterms:modified xsi:type="dcterms:W3CDTF">2022-12-30T04:02:21Z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0x010100E64DA0AF08CD3C4DA423AF2326BBA5F7</vt:lpwstr>
  </property>
  <property fmtid="{D5CDD505-2E9C-101B-9397-08002B2CF9AE}" pid="3" name="MSIP_Label_5434c4c7-833e-41e4-b0ab-cdb227a2f6f7_Enabled">
    <vt:lpwstr>true</vt:lpwstr>
  </property>
  <property fmtid="{D5CDD505-2E9C-101B-9397-08002B2CF9AE}" pid="4" name="MSIP_Label_5434c4c7-833e-41e4-b0ab-cdb227a2f6f7_SetDate">
    <vt:lpwstr>2022-12-30T03:48:32Z</vt:lpwstr>
  </property>
  <property fmtid="{D5CDD505-2E9C-101B-9397-08002B2CF9AE}" pid="5" name="MSIP_Label_5434c4c7-833e-41e4-b0ab-cdb227a2f6f7_Method">
    <vt:lpwstr>Privileged</vt:lpwstr>
  </property>
  <property fmtid="{D5CDD505-2E9C-101B-9397-08002B2CF9AE}" pid="6" name="MSIP_Label_5434c4c7-833e-41e4-b0ab-cdb227a2f6f7_Name">
    <vt:lpwstr>Official (Open)</vt:lpwstr>
  </property>
  <property fmtid="{D5CDD505-2E9C-101B-9397-08002B2CF9AE}" pid="7" name="MSIP_Label_5434c4c7-833e-41e4-b0ab-cdb227a2f6f7_SiteId">
    <vt:lpwstr>0b11c524-9a1c-4e1b-84cb-6336aefc2243</vt:lpwstr>
  </property>
  <property fmtid="{D5CDD505-2E9C-101B-9397-08002B2CF9AE}" pid="8" name="MSIP_Label_5434c4c7-833e-41e4-b0ab-cdb227a2f6f7_ActionId">
    <vt:lpwstr>34cc2ed5-d1b7-402a-b8b6-26936df44c55</vt:lpwstr>
  </property>
  <property fmtid="{D5CDD505-2E9C-101B-9397-08002B2CF9AE}" pid="9" name="MSIP_Label_5434c4c7-833e-41e4-b0ab-cdb227a2f6f7_ContentBits">
    <vt:lpwstr>0</vt:lpwstr>
  </property>
</Properties>
</file>