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C:\Users\inlyjxa\Desktop\"/>
    </mc:Choice>
  </mc:AlternateContent>
  <xr:revisionPtr revIDLastSave="0" documentId="13_ncr:1_{471D1A88-9814-4C23-8A7D-1E1509404F82}" xr6:coauthVersionLast="47" xr6:coauthVersionMax="47" xr10:uidLastSave="{00000000-0000-0000-0000-000000000000}"/>
  <bookViews>
    <workbookView xWindow="-120" yWindow="-120" windowWidth="29040" windowHeight="15840" xr2:uid="{00000000-000D-0000-FFFF-FFFF00000000}"/>
  </bookViews>
  <sheets>
    <sheet name="Explanatory Notes" sheetId="19" r:id="rId1"/>
    <sheet name="EEBR" sheetId="17" r:id="rId2"/>
    <sheet name="ERIS" sheetId="16" r:id="rId3"/>
    <sheet name="workings" sheetId="7" state="hidden" r:id="rId4"/>
  </sheets>
  <definedNames>
    <definedName name="ESOP">workings!$D$2</definedName>
    <definedName name="ESOW">workings!$D$3</definedName>
    <definedName name="Open_market_value_per_share__as_at_date_of_exerci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6" l="1"/>
  <c r="G20" i="17"/>
  <c r="Q97" i="16" l="1"/>
  <c r="Q82" i="16"/>
  <c r="Q67" i="16"/>
  <c r="Q52" i="16"/>
  <c r="Q35" i="16"/>
  <c r="H53" i="16" l="1"/>
  <c r="H98" i="16"/>
  <c r="H83" i="16"/>
  <c r="H68" i="16"/>
  <c r="H36" i="16"/>
  <c r="H21" i="16"/>
  <c r="K88" i="16"/>
  <c r="G48" i="17" l="1"/>
  <c r="P91" i="17"/>
  <c r="G91" i="17"/>
  <c r="P63" i="17"/>
  <c r="P77" i="17"/>
  <c r="G77" i="17"/>
  <c r="G63" i="17"/>
  <c r="P48" i="17"/>
  <c r="P34" i="17"/>
  <c r="G34" i="17"/>
  <c r="P20" i="17"/>
  <c r="K73" i="16" l="1"/>
  <c r="K58" i="16"/>
  <c r="K43" i="16"/>
  <c r="K26" i="16"/>
  <c r="K11" i="16"/>
  <c r="K63" i="16" l="1"/>
  <c r="K18" i="16" l="1"/>
  <c r="A94" i="16"/>
  <c r="A79" i="16"/>
  <c r="A64" i="16"/>
  <c r="A49" i="16"/>
  <c r="A32" i="16"/>
  <c r="A17" i="16"/>
  <c r="K95" i="16"/>
  <c r="K94" i="16"/>
  <c r="K93" i="16"/>
  <c r="K92" i="16"/>
  <c r="K80" i="16"/>
  <c r="K79" i="16"/>
  <c r="K78" i="16"/>
  <c r="K77" i="16"/>
  <c r="K65" i="16"/>
  <c r="K64" i="16"/>
  <c r="K62" i="16"/>
  <c r="K50" i="16"/>
  <c r="K49" i="16"/>
  <c r="K48" i="16"/>
  <c r="K47" i="16"/>
  <c r="K33" i="16"/>
  <c r="K32" i="16"/>
  <c r="K31" i="16"/>
  <c r="K30" i="16"/>
  <c r="K17" i="16"/>
  <c r="K16" i="16"/>
  <c r="K15" i="16"/>
  <c r="A88" i="17" l="1"/>
  <c r="A74" i="17"/>
  <c r="A60" i="17"/>
  <c r="A45" i="17"/>
  <c r="A31" i="17"/>
  <c r="A17" i="17"/>
  <c r="J89" i="17"/>
  <c r="J88" i="17"/>
  <c r="J87" i="17"/>
  <c r="J86" i="17"/>
  <c r="J75" i="17"/>
  <c r="J74" i="17"/>
  <c r="J73" i="17"/>
  <c r="J72" i="17"/>
  <c r="J61" i="17"/>
  <c r="J60" i="17"/>
  <c r="J59" i="17"/>
  <c r="J58" i="17"/>
  <c r="J46" i="17"/>
  <c r="J45" i="17"/>
  <c r="J44" i="17"/>
  <c r="J43" i="17"/>
  <c r="J32" i="17"/>
  <c r="J31" i="17"/>
  <c r="J30" i="17"/>
  <c r="J29" i="17"/>
  <c r="J18" i="17"/>
  <c r="J17" i="17"/>
  <c r="J16" i="17"/>
  <c r="J15" i="17"/>
  <c r="J82" i="17" l="1"/>
  <c r="J68" i="17"/>
  <c r="J54" i="17"/>
  <c r="J39" i="17"/>
  <c r="J25" i="17"/>
  <c r="J11" i="17"/>
  <c r="N95" i="16" l="1"/>
  <c r="N80" i="16"/>
  <c r="N65" i="16"/>
  <c r="N33" i="16"/>
  <c r="N18" i="16"/>
</calcChain>
</file>

<file path=xl/sharedStrings.xml><?xml version="1.0" encoding="utf-8"?>
<sst xmlns="http://schemas.openxmlformats.org/spreadsheetml/2006/main" count="422" uniqueCount="70">
  <si>
    <t>Date of grant</t>
  </si>
  <si>
    <t>ESOW</t>
  </si>
  <si>
    <t>ESOP</t>
  </si>
  <si>
    <t>:</t>
  </si>
  <si>
    <t>No. of shares forfeited (if any)</t>
  </si>
  <si>
    <t>Type of plan granted</t>
  </si>
  <si>
    <t>(Please provide supporting documents)</t>
  </si>
  <si>
    <t>S$</t>
  </si>
  <si>
    <t>Exercise price per share</t>
  </si>
  <si>
    <t>Price paid or payable per share</t>
  </si>
  <si>
    <t>Date</t>
  </si>
  <si>
    <t>Signature</t>
  </si>
  <si>
    <t>I hereby declare that all the information given above and in any documents attached is true, correct and complete.</t>
  </si>
  <si>
    <t>Information reported in the Form IR21 for gains under the deemed exercise rule:</t>
  </si>
  <si>
    <t>Declaration</t>
  </si>
  <si>
    <t>No. of shares granted</t>
  </si>
  <si>
    <t xml:space="preserve">Open market value per share as at date of deemed exercise </t>
  </si>
  <si>
    <t>GENERAL</t>
  </si>
  <si>
    <t>COMPLETING THE TEMPLATE</t>
  </si>
  <si>
    <t>The date format is DD/MM/YYYY.</t>
  </si>
  <si>
    <t>- Company’s in-house exchange rate</t>
  </si>
  <si>
    <t>- Local banks</t>
  </si>
  <si>
    <t>- Locally circulated newspapers</t>
  </si>
  <si>
    <t>- Reputable news agencies</t>
  </si>
  <si>
    <t>EXPLANATORY NOTES FOR COMPLETION OF THE TEMPLATE</t>
  </si>
  <si>
    <t>Deemed gains</t>
  </si>
  <si>
    <t>Actual gains</t>
  </si>
  <si>
    <t>Any applicable tax exemption under the Equity Remuneration Incentive Schemes (ERIS)  is not computed in this template. The applicable tax exemption and net taxable share gains will be computed and shown in the statement of account on the net taxable gains issued with the revised Notice of Assessment.</t>
  </si>
  <si>
    <t>Reassessment of Tax on Deemed Share Gains for Employee Equity-Based Remuneration (EEBR) Scheme</t>
  </si>
  <si>
    <t>Please read the explanatory notes before you complete this template.</t>
  </si>
  <si>
    <t>Full name of employee:</t>
  </si>
  <si>
    <t>Name of company which granted the ESOP / shares under ESOW Plan:</t>
  </si>
  <si>
    <t xml:space="preserve">Full name of employee / authorised personnel of employer                                     </t>
  </si>
  <si>
    <t>Designation (if completed by authorised personnel of employer)</t>
  </si>
  <si>
    <t>Contact no.</t>
  </si>
  <si>
    <t>Reassessment of Tax on Deemed Share Gains for Equity Remuneration Incentive Schemes (ERIS)</t>
  </si>
  <si>
    <t>Open market value per share as at date of grant</t>
  </si>
  <si>
    <r>
      <t>The application for reassessment of tax liability on the deemed share gains has to be submitted within 4 years from the Year of Assessment following the year in which the "deemed exercise" rule</t>
    </r>
    <r>
      <rPr>
        <sz val="11"/>
        <rFont val="Arial"/>
        <family val="2"/>
      </rPr>
      <t xml:space="preserve"> is applied </t>
    </r>
    <r>
      <rPr>
        <sz val="11"/>
        <color theme="1"/>
        <rFont val="Arial"/>
        <family val="2"/>
      </rPr>
      <t>(e.g.,</t>
    </r>
    <r>
      <rPr>
        <sz val="11"/>
        <rFont val="Arial"/>
        <family val="2"/>
      </rPr>
      <t xml:space="preserve"> for deemed gains taxed in the</t>
    </r>
    <r>
      <rPr>
        <sz val="11"/>
        <color theme="1"/>
        <rFont val="Arial"/>
        <family val="2"/>
      </rPr>
      <t xml:space="preserve"> Year of Assessment 2022, the application for reassessment has to be submitted by 31 Dec 2026). </t>
    </r>
  </si>
  <si>
    <t>NRIC / FIN of employee:</t>
  </si>
  <si>
    <r>
      <t xml:space="preserve">If the gains arising from the actual exercise / actual vesting / lifting of moratorium of the share options / awards are less than the deemed gains assessed previously, or if the share options / awards have been forfeited, the employee or employer can apply for a reassessment of </t>
    </r>
    <r>
      <rPr>
        <sz val="11"/>
        <rFont val="Arial"/>
        <family val="2"/>
      </rPr>
      <t>the employee's</t>
    </r>
    <r>
      <rPr>
        <sz val="11"/>
        <color theme="1"/>
        <rFont val="Arial"/>
        <family val="2"/>
      </rPr>
      <t xml:space="preserve"> tax liability.</t>
    </r>
  </si>
  <si>
    <t>Please submit the completed, signed and password-protected PDF copy of the template to us via myTax Mail e-Service at myTax Portal. Alternatively, you can send it to us via www.iras.gov.sg/contact-us/individual-income-tax &gt; Send an enquiry &gt; Income Tax for Individuals.</t>
  </si>
  <si>
    <t>FOR REASSESSMENT OF TAX ON DEEMED SHARE GAINS</t>
  </si>
  <si>
    <t>Please also attach the relevant supporting documents to show that the actual tax liability is lower than that computed under the "deemed exercise" rule, highlighting / underlining the following information -</t>
  </si>
  <si>
    <t>For share options:</t>
  </si>
  <si>
    <t>(b) date of exercise / lifting of moratorium / forfeiture;</t>
  </si>
  <si>
    <t>(c) open market price of the shares on the date of exercise / lifting of moratorium; and</t>
  </si>
  <si>
    <t>(a) number of share options exercised / affected by the lifting of moratorium / forfeited;</t>
  </si>
  <si>
    <t>(d) exercise price of the shares.</t>
  </si>
  <si>
    <t>For share awards:</t>
  </si>
  <si>
    <t>(a) number of shares vested / affected by the lifting of moratorium / forfeited;</t>
  </si>
  <si>
    <t>(b) date of vesting / lifting of moratorium / forfeiture;</t>
  </si>
  <si>
    <t>(c) open market price of the shares on the date of vesting / lifting of moratorium; and</t>
  </si>
  <si>
    <t>(d) price paid / payable for the shares.</t>
  </si>
  <si>
    <t>You are required to convert share prices in foreign currencies to S$ when completing the template. The actual exchange rate as at the date of exercise / vesting / lifting of moratorium of the share options / awards should be used.</t>
  </si>
  <si>
    <t>Where the actual exchange rate as at the date of exercise / vesting / lifting of moratorium is not available, IRAS will accept the exchange rate from any one of the following sources:</t>
  </si>
  <si>
    <t xml:space="preserve">This template allows you to enter information on the actual exercise / vesting / lifting of moratorium / forfeiture of up to 6 tranches of share options or awards. 
If you have more than 6 tranches for review, please use a new template. </t>
  </si>
  <si>
    <t>Exercise / vesting / lifting of moratorium / forfeiture of share options / awards (Tranche 1):</t>
  </si>
  <si>
    <t>Exercise / vesting / lifting of moratorium / forfeiture of share options / awards (Tranche 2):</t>
  </si>
  <si>
    <t>Exercise / vesting / lifting of moratorium / forfeiture of share options / awards (Tranche 3):</t>
  </si>
  <si>
    <t>Exercise / vesting / lifting of moratorium / forfeiture of share options / awards (Tranche 4):</t>
  </si>
  <si>
    <t>Exercise / vesting / lifting of moratorium / forfeiture of share options / awards (Tranche 5):</t>
  </si>
  <si>
    <t>Exercise / vesting / lifting of moratorium / forfeiture of share options / awards (Tranche 6):</t>
  </si>
  <si>
    <t xml:space="preserve">Actual exercise / lifting of moratorium / forfeiture of share options: </t>
  </si>
  <si>
    <t>Date of exercise / lifting of moratorium / forfeiture</t>
  </si>
  <si>
    <t>Actual vesting / lifting of moratorium / forfeiture of shares:</t>
  </si>
  <si>
    <t>Date of vesting / lifting of moratorium / forfeiture</t>
  </si>
  <si>
    <t>No. of shares exercised / affected by lifting of moratorium</t>
  </si>
  <si>
    <t>No. of shares vested / affected by lifting of moratorium</t>
  </si>
  <si>
    <t>Open market value per share as at date of exercise / lifting of moratorium</t>
  </si>
  <si>
    <t>Open market value per share as at date of vesting / lifting of moratorium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</si>
</sst>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14809]dd/mm/yyyy;@"/>
    <numFmt numFmtId="166" formatCode="_(* #,##0.0000_);_(* \(#,##0.0000\);_(* &quot;-&quot;??_);_(@_)"/>
  </numFmts>
  <fonts count="19">
    <font>
      <sz val="11"/>
      <color theme="1"/>
      <name val="Calibri"/>
      <family val="2"/>
      <scheme val="minor"/>
    </font>
    <font>
      <sz val="11"/>
      <color theme="1"/>
      <name val="Calibri"/>
      <family val="2"/>
      <scheme val="minor"/>
    </font>
    <font>
      <b/>
      <sz val="14"/>
      <color theme="1"/>
      <name val="Arial"/>
      <family val="2"/>
    </font>
    <font>
      <sz val="11"/>
      <color theme="1"/>
      <name val="Arial"/>
      <family val="2"/>
    </font>
    <font>
      <sz val="12"/>
      <color theme="1"/>
      <name val="Arial"/>
      <family val="2"/>
    </font>
    <font>
      <b/>
      <sz val="12"/>
      <color theme="1"/>
      <name val="Arial"/>
      <family val="2"/>
    </font>
    <font>
      <u/>
      <sz val="12"/>
      <color theme="1"/>
      <name val="Arial"/>
      <family val="2"/>
    </font>
    <font>
      <b/>
      <sz val="8"/>
      <name val="Arial"/>
      <family val="2"/>
    </font>
    <font>
      <b/>
      <sz val="10"/>
      <name val="Arial"/>
      <family val="2"/>
    </font>
    <font>
      <sz val="8"/>
      <color theme="1"/>
      <name val="Arial"/>
      <family val="2"/>
    </font>
    <font>
      <b/>
      <u/>
      <sz val="8"/>
      <name val="Arial"/>
      <family val="2"/>
    </font>
    <font>
      <b/>
      <sz val="12"/>
      <name val="Arial"/>
      <family val="2"/>
    </font>
    <font>
      <sz val="11"/>
      <name val="Arial"/>
      <family val="2"/>
    </font>
    <font>
      <b/>
      <sz val="12"/>
      <color theme="1"/>
      <name val="Arial,Bold"/>
    </font>
    <font>
      <b/>
      <u/>
      <sz val="11"/>
      <color theme="1"/>
      <name val="Arial"/>
      <family val="2"/>
    </font>
    <font>
      <sz val="11"/>
      <color rgb="FF0000FF"/>
      <name val="Arial"/>
      <family val="2"/>
    </font>
    <font>
      <sz val="10"/>
      <color theme="1"/>
      <name val="Arial"/>
      <family val="2"/>
    </font>
    <font>
      <sz val="11"/>
      <color rgb="FFFF0000"/>
      <name val="Calibri"/>
      <family val="2"/>
      <scheme val="minor"/>
    </font>
    <font>
      <b/>
      <sz val="11"/>
      <name val="Arial"/>
      <family val="2"/>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142">
    <xf numFmtId="0" fontId="0" fillId="0" borderId="0" xfId="0"/>
    <xf numFmtId="0" fontId="3" fillId="0" borderId="0" xfId="0" applyFont="1"/>
    <xf numFmtId="0" fontId="4" fillId="0" borderId="0" xfId="0" applyFont="1"/>
    <xf numFmtId="0" fontId="3" fillId="0" borderId="2" xfId="0" applyFont="1" applyBorder="1"/>
    <xf numFmtId="0" fontId="3" fillId="0" borderId="1" xfId="0" applyFont="1" applyBorder="1" applyAlignment="1" applyProtection="1">
      <alignment horizontal="center" vertical="center"/>
      <protection locked="0"/>
    </xf>
    <xf numFmtId="0" fontId="3" fillId="0" borderId="0" xfId="0" applyFont="1" applyBorder="1" applyAlignment="1">
      <alignment horizontal="center"/>
    </xf>
    <xf numFmtId="0" fontId="3" fillId="0" borderId="0" xfId="0" applyFont="1" applyBorder="1" applyAlignment="1">
      <alignment horizontal="left" vertical="top"/>
    </xf>
    <xf numFmtId="0" fontId="4" fillId="0" borderId="8" xfId="0" applyFont="1" applyBorder="1"/>
    <xf numFmtId="0" fontId="3" fillId="0" borderId="9" xfId="0" applyFont="1" applyBorder="1"/>
    <xf numFmtId="0" fontId="4" fillId="0" borderId="7" xfId="0" applyFont="1" applyBorder="1"/>
    <xf numFmtId="0" fontId="0" fillId="0" borderId="5" xfId="0" applyBorder="1"/>
    <xf numFmtId="0" fontId="3" fillId="0" borderId="0" xfId="0" applyFont="1" applyBorder="1"/>
    <xf numFmtId="0" fontId="0" fillId="0" borderId="0" xfId="0" applyBorder="1"/>
    <xf numFmtId="0" fontId="3" fillId="0" borderId="8" xfId="0" applyFont="1" applyBorder="1"/>
    <xf numFmtId="0" fontId="3" fillId="0" borderId="5" xfId="0" applyFont="1" applyBorder="1"/>
    <xf numFmtId="0" fontId="3" fillId="0" borderId="5" xfId="0" applyFont="1" applyBorder="1" applyAlignment="1">
      <alignment horizontal="center" vertical="center"/>
    </xf>
    <xf numFmtId="0" fontId="0" fillId="0" borderId="9" xfId="0" applyBorder="1"/>
    <xf numFmtId="0" fontId="4" fillId="0" borderId="0" xfId="0" applyFont="1" applyBorder="1"/>
    <xf numFmtId="0" fontId="4" fillId="0" borderId="5" xfId="0" applyFont="1" applyBorder="1"/>
    <xf numFmtId="0" fontId="0" fillId="0" borderId="0" xfId="0" applyAlignment="1">
      <alignment horizontal="left" vertical="top"/>
    </xf>
    <xf numFmtId="0" fontId="0" fillId="0" borderId="7" xfId="0" applyBorder="1"/>
    <xf numFmtId="0" fontId="4" fillId="0" borderId="0" xfId="0" applyFont="1" applyBorder="1" applyAlignment="1">
      <alignment horizontal="left" vertical="top"/>
    </xf>
    <xf numFmtId="0" fontId="4" fillId="0" borderId="0" xfId="0" applyFont="1" applyAlignment="1">
      <alignment horizontal="left" vertical="top"/>
    </xf>
    <xf numFmtId="0" fontId="5" fillId="0" borderId="0" xfId="0" applyFont="1"/>
    <xf numFmtId="0" fontId="3" fillId="0" borderId="0" xfId="0" applyFont="1" applyBorder="1" applyAlignment="1">
      <alignment vertical="center"/>
    </xf>
    <xf numFmtId="0" fontId="3" fillId="0" borderId="0" xfId="0" applyFont="1" applyBorder="1" applyAlignment="1">
      <alignment horizontal="center" vertical="center"/>
    </xf>
    <xf numFmtId="166" fontId="3" fillId="0" borderId="1" xfId="1" applyNumberFormat="1" applyFont="1" applyBorder="1" applyAlignment="1" applyProtection="1">
      <alignment horizontal="center" vertical="center"/>
      <protection locked="0"/>
    </xf>
    <xf numFmtId="165" fontId="3" fillId="0" borderId="0" xfId="0" applyNumberFormat="1" applyFont="1" applyBorder="1" applyAlignment="1">
      <alignment vertical="center"/>
    </xf>
    <xf numFmtId="164" fontId="3" fillId="0" borderId="0" xfId="1" applyFont="1" applyBorder="1" applyAlignment="1"/>
    <xf numFmtId="0" fontId="3" fillId="0" borderId="0" xfId="0" applyFont="1" applyBorder="1" applyAlignment="1"/>
    <xf numFmtId="164" fontId="3" fillId="0" borderId="0" xfId="1" applyFont="1" applyBorder="1" applyAlignment="1">
      <alignment vertical="center"/>
    </xf>
    <xf numFmtId="0" fontId="3" fillId="0" borderId="5" xfId="0" applyFont="1" applyBorder="1" applyAlignment="1">
      <alignment horizontal="center"/>
    </xf>
    <xf numFmtId="0" fontId="3" fillId="0" borderId="0" xfId="0" applyFont="1" applyProtection="1">
      <protection locked="0"/>
    </xf>
    <xf numFmtId="165" fontId="3" fillId="0" borderId="1" xfId="0" applyNumberFormat="1" applyFont="1" applyBorder="1" applyAlignment="1" applyProtection="1">
      <alignment vertical="center"/>
      <protection locked="0"/>
    </xf>
    <xf numFmtId="166" fontId="3" fillId="0" borderId="1" xfId="1" applyNumberFormat="1" applyFont="1" applyBorder="1" applyAlignment="1" applyProtection="1">
      <alignment horizontal="center" vertical="center" readingOrder="1"/>
      <protection locked="0"/>
    </xf>
    <xf numFmtId="164" fontId="3" fillId="0" borderId="1" xfId="1" applyFont="1" applyBorder="1" applyAlignment="1" applyProtection="1">
      <alignment horizontal="center" vertical="center"/>
      <protection locked="0"/>
    </xf>
    <xf numFmtId="166" fontId="3" fillId="0" borderId="5" xfId="1" applyNumberFormat="1" applyFont="1" applyBorder="1" applyAlignment="1">
      <alignment horizontal="center" vertical="center" readingOrder="1"/>
    </xf>
    <xf numFmtId="0" fontId="4" fillId="0" borderId="6" xfId="0" applyFont="1" applyBorder="1"/>
    <xf numFmtId="0" fontId="4" fillId="0" borderId="10" xfId="0" applyFont="1" applyBorder="1"/>
    <xf numFmtId="0" fontId="3" fillId="0" borderId="10" xfId="0" applyFont="1" applyBorder="1" applyAlignment="1">
      <alignment horizontal="center"/>
    </xf>
    <xf numFmtId="0" fontId="3" fillId="0" borderId="3" xfId="0" applyFont="1" applyBorder="1"/>
    <xf numFmtId="0" fontId="3" fillId="0" borderId="6" xfId="0" applyFont="1" applyBorder="1"/>
    <xf numFmtId="0" fontId="3" fillId="0" borderId="10" xfId="0" applyFont="1" applyBorder="1"/>
    <xf numFmtId="0" fontId="6" fillId="0" borderId="0" xfId="0" applyFont="1" applyFill="1" applyAlignment="1"/>
    <xf numFmtId="166" fontId="3" fillId="0" borderId="5" xfId="1" applyNumberFormat="1" applyFont="1" applyBorder="1" applyAlignment="1" applyProtection="1">
      <alignment horizontal="center" vertical="center" readingOrder="1"/>
      <protection locked="0"/>
    </xf>
    <xf numFmtId="164" fontId="3" fillId="0" borderId="5" xfId="1" applyFont="1" applyBorder="1" applyAlignment="1" applyProtection="1">
      <alignment horizontal="center" vertical="center"/>
      <protection locked="0"/>
    </xf>
    <xf numFmtId="164" fontId="3" fillId="0" borderId="0" xfId="1" applyFont="1" applyBorder="1" applyAlignment="1" applyProtection="1">
      <alignment horizontal="center" vertical="center"/>
      <protection locked="0"/>
    </xf>
    <xf numFmtId="166" fontId="3" fillId="0" borderId="4" xfId="1" applyNumberFormat="1" applyFont="1" applyBorder="1" applyAlignment="1">
      <alignment horizontal="center" vertical="center" readingOrder="1"/>
    </xf>
    <xf numFmtId="0" fontId="3" fillId="0" borderId="7" xfId="0" applyFont="1" applyBorder="1" applyAlignment="1">
      <alignment vertical="top"/>
    </xf>
    <xf numFmtId="0" fontId="3" fillId="0" borderId="5" xfId="0" applyFont="1" applyBorder="1" applyAlignment="1">
      <alignment vertical="top"/>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5" xfId="0" applyFont="1" applyBorder="1" applyAlignment="1"/>
    <xf numFmtId="164" fontId="3" fillId="0" borderId="1" xfId="1" applyNumberFormat="1" applyFont="1" applyBorder="1" applyAlignment="1" applyProtection="1">
      <alignment horizontal="center" vertical="center" readingOrder="1"/>
      <protection locked="0"/>
    </xf>
    <xf numFmtId="0" fontId="7" fillId="0" borderId="0" xfId="0" applyFont="1" applyAlignment="1">
      <alignment horizontal="left" vertical="center" wrapText="1"/>
    </xf>
    <xf numFmtId="0" fontId="6" fillId="0" borderId="0" xfId="0" applyFont="1" applyFill="1" applyAlignment="1">
      <alignment horizontal="left"/>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xf numFmtId="0" fontId="0" fillId="0" borderId="0" xfId="0" applyFill="1" applyBorder="1"/>
    <xf numFmtId="0" fontId="3" fillId="0" borderId="0" xfId="0" applyFont="1" applyFill="1"/>
    <xf numFmtId="0" fontId="0" fillId="0" borderId="0" xfId="0" applyFill="1"/>
    <xf numFmtId="0" fontId="3" fillId="0" borderId="8" xfId="0" applyFont="1" applyBorder="1" applyAlignment="1">
      <alignment horizontal="left" vertical="top"/>
    </xf>
    <xf numFmtId="0" fontId="3" fillId="0" borderId="0" xfId="0" applyFont="1" applyBorder="1" applyAlignment="1">
      <alignment horizontal="left" vertical="top"/>
    </xf>
    <xf numFmtId="0" fontId="8" fillId="0" borderId="0" xfId="0" applyFont="1" applyAlignment="1">
      <alignment horizontal="left" vertical="center" wrapText="1"/>
    </xf>
    <xf numFmtId="164" fontId="3" fillId="0" borderId="0" xfId="1" applyFont="1" applyBorder="1" applyAlignment="1" applyProtection="1">
      <alignment horizontal="center" vertical="center"/>
    </xf>
    <xf numFmtId="0" fontId="3" fillId="0" borderId="0" xfId="0" applyFont="1" applyBorder="1" applyProtection="1">
      <protection locked="0"/>
    </xf>
    <xf numFmtId="0" fontId="8" fillId="0" borderId="0" xfId="0" applyFont="1" applyAlignment="1">
      <alignment horizontal="left" vertical="center" wrapText="1"/>
    </xf>
    <xf numFmtId="0" fontId="3" fillId="0" borderId="0" xfId="0" applyFont="1" applyBorder="1" applyAlignment="1">
      <alignment horizontal="left" vertical="top"/>
    </xf>
    <xf numFmtId="0" fontId="6" fillId="0" borderId="0" xfId="0" applyFont="1" applyFill="1" applyAlignment="1">
      <alignment vertical="top"/>
    </xf>
    <xf numFmtId="0" fontId="9" fillId="0" borderId="10" xfId="0" applyFont="1" applyBorder="1" applyAlignment="1">
      <alignment horizontal="center" vertical="top" wrapText="1"/>
    </xf>
    <xf numFmtId="0" fontId="9" fillId="0" borderId="0" xfId="0" applyFont="1" applyBorder="1" applyAlignment="1">
      <alignment horizontal="center" vertical="top" wrapText="1"/>
    </xf>
    <xf numFmtId="0" fontId="7" fillId="0" borderId="0" xfId="0" applyFont="1" applyBorder="1" applyAlignment="1">
      <alignment horizontal="left" vertical="center" wrapText="1"/>
    </xf>
    <xf numFmtId="0" fontId="0" fillId="0" borderId="0" xfId="0" applyBorder="1" applyAlignment="1"/>
    <xf numFmtId="0" fontId="9" fillId="0" borderId="0" xfId="0" applyFont="1" applyBorder="1" applyAlignment="1">
      <alignment vertical="top" wrapText="1"/>
    </xf>
    <xf numFmtId="165" fontId="3" fillId="0" borderId="1" xfId="1" applyNumberFormat="1" applyFont="1" applyBorder="1" applyAlignment="1" applyProtection="1">
      <alignment horizontal="center" vertical="center"/>
      <protection locked="0"/>
    </xf>
    <xf numFmtId="166" fontId="3" fillId="0" borderId="1" xfId="1" applyNumberFormat="1" applyFont="1" applyBorder="1" applyAlignment="1" applyProtection="1">
      <alignment vertical="center"/>
      <protection locked="0"/>
    </xf>
    <xf numFmtId="0" fontId="3" fillId="0" borderId="0" xfId="0" applyFont="1" applyAlignment="1">
      <alignment horizontal="left" vertical="top"/>
    </xf>
    <xf numFmtId="0" fontId="13" fillId="0" borderId="0" xfId="0" applyFont="1" applyAlignment="1">
      <alignment horizontal="justify"/>
    </xf>
    <xf numFmtId="0" fontId="0" fillId="0" borderId="0" xfId="0" applyAlignment="1">
      <alignment vertical="top"/>
    </xf>
    <xf numFmtId="0" fontId="3" fillId="0" borderId="0" xfId="0" applyFont="1" applyAlignment="1">
      <alignment vertical="top"/>
    </xf>
    <xf numFmtId="166" fontId="3" fillId="0" borderId="0" xfId="1" applyNumberFormat="1" applyFont="1" applyBorder="1" applyAlignment="1">
      <alignment horizontal="center" vertical="center" readingOrder="1"/>
    </xf>
    <xf numFmtId="0" fontId="3" fillId="0" borderId="0" xfId="0" applyFont="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0" xfId="0" applyFont="1" applyAlignment="1">
      <alignment horizontal="left" vertical="top"/>
    </xf>
    <xf numFmtId="0" fontId="15" fillId="0" borderId="0" xfId="0" applyFont="1" applyBorder="1" applyAlignment="1">
      <alignment horizontal="left" vertical="top"/>
    </xf>
    <xf numFmtId="0" fontId="3" fillId="0" borderId="8" xfId="0" applyFont="1" applyBorder="1" applyAlignment="1">
      <alignment horizontal="left" vertical="top"/>
    </xf>
    <xf numFmtId="0" fontId="3" fillId="0" borderId="0" xfId="0" applyFont="1" applyBorder="1" applyAlignment="1">
      <alignment horizontal="left" vertical="top"/>
    </xf>
    <xf numFmtId="0" fontId="0" fillId="0" borderId="0" xfId="0" applyFont="1"/>
    <xf numFmtId="164" fontId="3" fillId="0" borderId="1" xfId="1" applyFont="1" applyBorder="1" applyAlignment="1" applyProtection="1">
      <alignment horizontal="center" vertical="center"/>
    </xf>
    <xf numFmtId="0" fontId="3" fillId="0" borderId="0" xfId="0" applyFont="1" applyBorder="1" applyAlignment="1">
      <alignment vertical="top"/>
    </xf>
    <xf numFmtId="166" fontId="3" fillId="0" borderId="0" xfId="1" applyNumberFormat="1" applyFont="1" applyBorder="1" applyAlignment="1" applyProtection="1">
      <alignment horizontal="center" vertical="center" readingOrder="1"/>
      <protection locked="0"/>
    </xf>
    <xf numFmtId="0" fontId="13" fillId="0" borderId="0" xfId="0" applyFont="1" applyBorder="1" applyAlignment="1">
      <alignment horizontal="center" vertical="center" wrapText="1"/>
    </xf>
    <xf numFmtId="164" fontId="3" fillId="0" borderId="1" xfId="1" applyNumberFormat="1" applyFont="1" applyBorder="1" applyAlignment="1" applyProtection="1">
      <alignment horizontal="center" vertical="center" readingOrder="1"/>
    </xf>
    <xf numFmtId="0" fontId="17" fillId="0" borderId="0" xfId="0" applyFont="1"/>
    <xf numFmtId="0" fontId="17" fillId="0" borderId="0" xfId="0" applyFont="1" applyAlignment="1"/>
    <xf numFmtId="0" fontId="1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xf>
    <xf numFmtId="0" fontId="12" fillId="0" borderId="0" xfId="0" applyFont="1" applyAlignment="1">
      <alignment horizontal="left" vertical="top" wrapText="1"/>
    </xf>
    <xf numFmtId="0" fontId="14" fillId="0" borderId="0" xfId="0" applyFont="1" applyAlignment="1">
      <alignment horizontal="left"/>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8" xfId="0" applyFont="1" applyBorder="1" applyAlignment="1">
      <alignment horizontal="left" vertical="top"/>
    </xf>
    <xf numFmtId="0" fontId="3" fillId="0" borderId="0" xfId="0" applyFont="1" applyBorder="1" applyAlignment="1">
      <alignment horizontal="left" vertical="top"/>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9" fillId="0" borderId="10" xfId="0" applyFont="1" applyBorder="1" applyAlignment="1">
      <alignment horizontal="center" vertical="top" wrapText="1"/>
    </xf>
    <xf numFmtId="0" fontId="9" fillId="0" borderId="10" xfId="0" applyFont="1" applyBorder="1" applyAlignment="1">
      <alignment horizontal="left" vertical="top"/>
    </xf>
    <xf numFmtId="0" fontId="12"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top"/>
    </xf>
    <xf numFmtId="0" fontId="16" fillId="0" borderId="0" xfId="0" applyFont="1" applyAlignment="1">
      <alignment horizontal="left" vertical="top"/>
    </xf>
    <xf numFmtId="0" fontId="5"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1" xfId="0" applyFont="1" applyBorder="1" applyAlignment="1" applyProtection="1">
      <alignment horizontal="left" vertical="top" wrapText="1"/>
      <protection locked="0"/>
    </xf>
    <xf numFmtId="0" fontId="16" fillId="0" borderId="0" xfId="0" applyFont="1" applyAlignment="1">
      <alignment horizontal="left" wrapText="1"/>
    </xf>
    <xf numFmtId="0" fontId="9" fillId="0" borderId="0" xfId="0" applyFont="1" applyBorder="1" applyAlignment="1">
      <alignment horizontal="center" vertical="top" wrapText="1"/>
    </xf>
    <xf numFmtId="0" fontId="10" fillId="0" borderId="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12" fillId="0" borderId="0" xfId="0" applyFont="1" applyAlignment="1">
      <alignment vertical="top" wrapText="1"/>
    </xf>
    <xf numFmtId="0" fontId="18" fillId="0" borderId="0" xfId="0" applyFont="1" applyAlignment="1">
      <alignment horizontal="left" vertical="top" wrapText="1"/>
    </xf>
    <xf numFmtId="0" fontId="6" fillId="0" borderId="0" xfId="0" applyFont="1" applyFill="1" applyAlignment="1">
      <alignment horizontal="center"/>
    </xf>
    <xf numFmtId="0" fontId="6" fillId="0" borderId="0" xfId="0" applyFont="1" applyFill="1" applyAlignment="1">
      <alignment horizontal="center" vertical="top"/>
    </xf>
    <xf numFmtId="166" fontId="3" fillId="0" borderId="1" xfId="0" applyNumberFormat="1" applyFont="1" applyBorder="1" applyAlignment="1" applyProtection="1">
      <alignment vertical="center"/>
      <protection locked="0"/>
    </xf>
    <xf numFmtId="164" fontId="3" fillId="0" borderId="1" xfId="1" applyNumberFormat="1" applyFont="1" applyBorder="1" applyAlignment="1" applyProtection="1">
      <alignment horizontal="center" vertical="center"/>
      <protection locked="0"/>
    </xf>
  </cellXfs>
  <cellStyles count="2">
    <cellStyle name="Comma"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10.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6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activeX/activeX9.xml><?xml version="1.0" encoding="utf-8"?>
<ax:ocx xmlns:ax="http://schemas.microsoft.com/office/2006/activeX" xmlns:r="http://schemas.openxmlformats.org/officeDocument/2006/relationships" ax:classid="{8BD21D6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17</xdr:col>
      <xdr:colOff>133350</xdr:colOff>
      <xdr:row>18</xdr:row>
      <xdr:rowOff>28575</xdr:rowOff>
    </xdr:from>
    <xdr:to>
      <xdr:col>17</xdr:col>
      <xdr:colOff>609600</xdr:colOff>
      <xdr:row>20</xdr:row>
      <xdr:rowOff>3810</xdr:rowOff>
    </xdr:to>
    <xdr:sp macro="" textlink="">
      <xdr:nvSpPr>
        <xdr:cNvPr id="2"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02000000}"/>
            </a:ext>
          </a:extLst>
        </xdr:cNvPr>
        <xdr:cNvSpPr/>
      </xdr:nvSpPr>
      <xdr:spPr>
        <a:xfrm>
          <a:off x="11268075" y="3562350"/>
          <a:ext cx="904875" cy="361950"/>
        </a:xfrm>
        <a:prstGeom prst="rect">
          <a:avLst/>
        </a:prstGeom>
      </xdr:spPr>
    </xdr:sp>
    <xdr:clientData/>
  </xdr:twoCellAnchor>
  <xdr:twoCellAnchor editAs="oneCell">
    <xdr:from>
      <xdr:col>17</xdr:col>
      <xdr:colOff>85725</xdr:colOff>
      <xdr:row>17</xdr:row>
      <xdr:rowOff>47625</xdr:rowOff>
    </xdr:from>
    <xdr:to>
      <xdr:col>17</xdr:col>
      <xdr:colOff>609600</xdr:colOff>
      <xdr:row>19</xdr:row>
      <xdr:rowOff>3810</xdr:rowOff>
    </xdr:to>
    <xdr:sp macro="" textlink="">
      <xdr:nvSpPr>
        <xdr:cNvPr id="3"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03000000}"/>
            </a:ext>
          </a:extLst>
        </xdr:cNvPr>
        <xdr:cNvSpPr/>
      </xdr:nvSpPr>
      <xdr:spPr>
        <a:xfrm>
          <a:off x="11220450" y="3390900"/>
          <a:ext cx="895350" cy="352425"/>
        </a:xfrm>
        <a:prstGeom prst="rect">
          <a:avLst/>
        </a:prstGeom>
      </xdr:spPr>
    </xdr:sp>
    <xdr:clientData/>
  </xdr:twoCellAnchor>
  <xdr:twoCellAnchor editAs="oneCell">
    <xdr:from>
      <xdr:col>17</xdr:col>
      <xdr:colOff>161925</xdr:colOff>
      <xdr:row>16</xdr:row>
      <xdr:rowOff>47625</xdr:rowOff>
    </xdr:from>
    <xdr:to>
      <xdr:col>17</xdr:col>
      <xdr:colOff>638175</xdr:colOff>
      <xdr:row>19</xdr:row>
      <xdr:rowOff>34290</xdr:rowOff>
    </xdr:to>
    <xdr:sp macro="" textlink="">
      <xdr:nvSpPr>
        <xdr:cNvPr id="4"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04000000}"/>
            </a:ext>
          </a:extLst>
        </xdr:cNvPr>
        <xdr:cNvSpPr/>
      </xdr:nvSpPr>
      <xdr:spPr>
        <a:xfrm>
          <a:off x="11296650" y="3200400"/>
          <a:ext cx="914400" cy="581025"/>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sp macro="" textlink="">
      <xdr:nvSpPr>
        <xdr:cNvPr id="5"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05000000}"/>
            </a:ext>
          </a:extLst>
        </xdr:cNvPr>
        <xdr:cNvSpPr/>
      </xdr:nvSpPr>
      <xdr:spPr>
        <a:xfrm>
          <a:off x="11487150" y="3152775"/>
          <a:ext cx="9525" cy="9525"/>
        </a:xfrm>
        <a:prstGeom prst="rect">
          <a:avLst/>
        </a:prstGeom>
      </xdr:spPr>
    </xdr:sp>
    <xdr:clientData/>
  </xdr:twoCellAnchor>
  <xdr:twoCellAnchor editAs="oneCell">
    <xdr:from>
      <xdr:col>17</xdr:col>
      <xdr:colOff>390525</xdr:colOff>
      <xdr:row>17</xdr:row>
      <xdr:rowOff>85725</xdr:rowOff>
    </xdr:from>
    <xdr:to>
      <xdr:col>18</xdr:col>
      <xdr:colOff>171450</xdr:colOff>
      <xdr:row>20</xdr:row>
      <xdr:rowOff>15240</xdr:rowOff>
    </xdr:to>
    <xdr:sp macro="" textlink="">
      <xdr:nvSpPr>
        <xdr:cNvPr id="6"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06000000}"/>
            </a:ext>
          </a:extLst>
        </xdr:cNvPr>
        <xdr:cNvSpPr/>
      </xdr:nvSpPr>
      <xdr:spPr>
        <a:xfrm>
          <a:off x="11525250" y="3429000"/>
          <a:ext cx="1657350" cy="523875"/>
        </a:xfrm>
        <a:prstGeom prst="rect">
          <a:avLst/>
        </a:prstGeom>
      </xdr:spPr>
    </xdr:sp>
    <xdr:clientData/>
  </xdr:twoCellAnchor>
  <xdr:twoCellAnchor editAs="oneCell">
    <xdr:from>
      <xdr:col>17</xdr:col>
      <xdr:colOff>133350</xdr:colOff>
      <xdr:row>18</xdr:row>
      <xdr:rowOff>28575</xdr:rowOff>
    </xdr:from>
    <xdr:to>
      <xdr:col>17</xdr:col>
      <xdr:colOff>609600</xdr:colOff>
      <xdr:row>20</xdr:row>
      <xdr:rowOff>3810</xdr:rowOff>
    </xdr:to>
    <xdr:sp macro="" textlink="">
      <xdr:nvSpPr>
        <xdr:cNvPr id="7"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07000000}"/>
            </a:ext>
          </a:extLst>
        </xdr:cNvPr>
        <xdr:cNvSpPr/>
      </xdr:nvSpPr>
      <xdr:spPr>
        <a:xfrm>
          <a:off x="11268075" y="3562350"/>
          <a:ext cx="904875" cy="361950"/>
        </a:xfrm>
        <a:prstGeom prst="rect">
          <a:avLst/>
        </a:prstGeom>
      </xdr:spPr>
    </xdr:sp>
    <xdr:clientData/>
  </xdr:twoCellAnchor>
  <xdr:twoCellAnchor editAs="oneCell">
    <xdr:from>
      <xdr:col>17</xdr:col>
      <xdr:colOff>85725</xdr:colOff>
      <xdr:row>17</xdr:row>
      <xdr:rowOff>47625</xdr:rowOff>
    </xdr:from>
    <xdr:to>
      <xdr:col>17</xdr:col>
      <xdr:colOff>609600</xdr:colOff>
      <xdr:row>19</xdr:row>
      <xdr:rowOff>3810</xdr:rowOff>
    </xdr:to>
    <xdr:sp macro="" textlink="">
      <xdr:nvSpPr>
        <xdr:cNvPr id="8"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08000000}"/>
            </a:ext>
          </a:extLst>
        </xdr:cNvPr>
        <xdr:cNvSpPr/>
      </xdr:nvSpPr>
      <xdr:spPr>
        <a:xfrm>
          <a:off x="11220450" y="3390900"/>
          <a:ext cx="895350" cy="352425"/>
        </a:xfrm>
        <a:prstGeom prst="rect">
          <a:avLst/>
        </a:prstGeom>
      </xdr:spPr>
    </xdr:sp>
    <xdr:clientData/>
  </xdr:twoCellAnchor>
  <xdr:twoCellAnchor editAs="oneCell">
    <xdr:from>
      <xdr:col>17</xdr:col>
      <xdr:colOff>161925</xdr:colOff>
      <xdr:row>16</xdr:row>
      <xdr:rowOff>47625</xdr:rowOff>
    </xdr:from>
    <xdr:to>
      <xdr:col>17</xdr:col>
      <xdr:colOff>638175</xdr:colOff>
      <xdr:row>19</xdr:row>
      <xdr:rowOff>34290</xdr:rowOff>
    </xdr:to>
    <xdr:sp macro="" textlink="">
      <xdr:nvSpPr>
        <xdr:cNvPr id="9"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09000000}"/>
            </a:ext>
          </a:extLst>
        </xdr:cNvPr>
        <xdr:cNvSpPr/>
      </xdr:nvSpPr>
      <xdr:spPr>
        <a:xfrm>
          <a:off x="11296650" y="3200400"/>
          <a:ext cx="914400" cy="581025"/>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sp macro="" textlink="">
      <xdr:nvSpPr>
        <xdr:cNvPr id="10"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0A000000}"/>
            </a:ext>
          </a:extLst>
        </xdr:cNvPr>
        <xdr:cNvSpPr/>
      </xdr:nvSpPr>
      <xdr:spPr>
        <a:xfrm>
          <a:off x="11487150" y="3152775"/>
          <a:ext cx="9525" cy="9525"/>
        </a:xfrm>
        <a:prstGeom prst="rect">
          <a:avLst/>
        </a:prstGeom>
      </xdr:spPr>
    </xdr:sp>
    <xdr:clientData/>
  </xdr:twoCellAnchor>
  <xdr:twoCellAnchor editAs="oneCell">
    <xdr:from>
      <xdr:col>17</xdr:col>
      <xdr:colOff>390525</xdr:colOff>
      <xdr:row>17</xdr:row>
      <xdr:rowOff>85725</xdr:rowOff>
    </xdr:from>
    <xdr:to>
      <xdr:col>18</xdr:col>
      <xdr:colOff>171450</xdr:colOff>
      <xdr:row>20</xdr:row>
      <xdr:rowOff>15240</xdr:rowOff>
    </xdr:to>
    <xdr:sp macro="" textlink="">
      <xdr:nvSpPr>
        <xdr:cNvPr id="11"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0B000000}"/>
            </a:ext>
          </a:extLst>
        </xdr:cNvPr>
        <xdr:cNvSpPr/>
      </xdr:nvSpPr>
      <xdr:spPr>
        <a:xfrm>
          <a:off x="11525250" y="3429000"/>
          <a:ext cx="1657350" cy="523875"/>
        </a:xfrm>
        <a:prstGeom prst="rect">
          <a:avLst/>
        </a:prstGeom>
      </xdr:spPr>
    </xdr:sp>
    <xdr:clientData/>
  </xdr:twoCellAnchor>
  <xdr:twoCellAnchor editAs="oneCell">
    <xdr:from>
      <xdr:col>17</xdr:col>
      <xdr:colOff>142875</xdr:colOff>
      <xdr:row>18</xdr:row>
      <xdr:rowOff>47625</xdr:rowOff>
    </xdr:from>
    <xdr:to>
      <xdr:col>17</xdr:col>
      <xdr:colOff>609600</xdr:colOff>
      <xdr:row>19</xdr:row>
      <xdr:rowOff>116205</xdr:rowOff>
    </xdr:to>
    <xdr:sp macro="" textlink="">
      <xdr:nvSpPr>
        <xdr:cNvPr id="12"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100-00000C000000}"/>
            </a:ext>
          </a:extLst>
        </xdr:cNvPr>
        <xdr:cNvSpPr/>
      </xdr:nvSpPr>
      <xdr:spPr>
        <a:xfrm>
          <a:off x="11277600" y="3581400"/>
          <a:ext cx="771525" cy="266700"/>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pic>
      <xdr:nvPicPr>
        <xdr:cNvPr id="13" name="ToggleButton4">
          <a:extLst>
            <a:ext uri="{FF2B5EF4-FFF2-40B4-BE49-F238E27FC236}">
              <a16:creationId xmlns:a16="http://schemas.microsoft.com/office/drawing/2014/main" id="{00000000-0008-0000-0100-00000D000000}"/>
            </a:ext>
          </a:extLst>
        </xdr:cNvPr>
        <xdr:cNvPicPr preferRelativeResize="0">
          <a:picLocks noChangeArrowheads="1" noChangeShapeType="1"/>
        </xdr:cNvPicPr>
      </xdr:nvPicPr>
      <xdr:blipFill>
        <a:blip xmlns:r="http://schemas.openxmlformats.org/officeDocument/2006/relationships" cstate="print">
          <a:extLst>
            <a:ext uri="{28A0092B-C50C-407E-A947-70E740481C1C}">
              <a14:useLocalDpi xmlns:a14="http://schemas.microsoft.com/office/drawing/2010/main" val="0"/>
            </a:ext>
          </a:extLst>
        </a:blip>
        <a:srcRect/>
        <a:stretch>
          <a:fillRect/>
        </a:stretch>
      </xdr:blipFill>
      <xdr:spPr bwMode="auto">
        <a:xfrm>
          <a:off x="11487150" y="3152775"/>
          <a:ext cx="9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17</xdr:col>
      <xdr:colOff>114300</xdr:colOff>
      <xdr:row>18</xdr:row>
      <xdr:rowOff>9525</xdr:rowOff>
    </xdr:from>
    <xdr:to>
      <xdr:col>17</xdr:col>
      <xdr:colOff>609600</xdr:colOff>
      <xdr:row>19</xdr:row>
      <xdr:rowOff>173355</xdr:rowOff>
    </xdr:to>
    <xdr:sp macro="" textlink="">
      <xdr:nvSpPr>
        <xdr:cNvPr id="14"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100-00000E000000}"/>
            </a:ext>
          </a:extLst>
        </xdr:cNvPr>
        <xdr:cNvSpPr/>
      </xdr:nvSpPr>
      <xdr:spPr>
        <a:xfrm>
          <a:off x="11249025" y="3543300"/>
          <a:ext cx="914400" cy="361950"/>
        </a:xfrm>
        <a:prstGeom prst="rect">
          <a:avLst/>
        </a:prstGeom>
      </xdr:spPr>
    </xdr:sp>
    <xdr:clientData/>
  </xdr:twoCellAnchor>
  <xdr:twoCellAnchor editAs="oneCell">
    <xdr:from>
      <xdr:col>17</xdr:col>
      <xdr:colOff>133350</xdr:colOff>
      <xdr:row>18</xdr:row>
      <xdr:rowOff>28575</xdr:rowOff>
    </xdr:from>
    <xdr:to>
      <xdr:col>17</xdr:col>
      <xdr:colOff>609600</xdr:colOff>
      <xdr:row>20</xdr:row>
      <xdr:rowOff>3810</xdr:rowOff>
    </xdr:to>
    <xdr:sp macro="" textlink="">
      <xdr:nvSpPr>
        <xdr:cNvPr id="20"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14000000}"/>
            </a:ext>
          </a:extLst>
        </xdr:cNvPr>
        <xdr:cNvSpPr/>
      </xdr:nvSpPr>
      <xdr:spPr>
        <a:xfrm>
          <a:off x="11268075" y="4048125"/>
          <a:ext cx="476250" cy="371475"/>
        </a:xfrm>
        <a:prstGeom prst="rect">
          <a:avLst/>
        </a:prstGeom>
      </xdr:spPr>
    </xdr:sp>
    <xdr:clientData/>
  </xdr:twoCellAnchor>
  <xdr:twoCellAnchor editAs="oneCell">
    <xdr:from>
      <xdr:col>17</xdr:col>
      <xdr:colOff>85725</xdr:colOff>
      <xdr:row>17</xdr:row>
      <xdr:rowOff>47625</xdr:rowOff>
    </xdr:from>
    <xdr:to>
      <xdr:col>17</xdr:col>
      <xdr:colOff>609600</xdr:colOff>
      <xdr:row>19</xdr:row>
      <xdr:rowOff>3810</xdr:rowOff>
    </xdr:to>
    <xdr:sp macro="" textlink="">
      <xdr:nvSpPr>
        <xdr:cNvPr id="21"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15000000}"/>
            </a:ext>
          </a:extLst>
        </xdr:cNvPr>
        <xdr:cNvSpPr/>
      </xdr:nvSpPr>
      <xdr:spPr>
        <a:xfrm>
          <a:off x="11220450" y="3876675"/>
          <a:ext cx="523875" cy="352425"/>
        </a:xfrm>
        <a:prstGeom prst="rect">
          <a:avLst/>
        </a:prstGeom>
      </xdr:spPr>
    </xdr:sp>
    <xdr:clientData/>
  </xdr:twoCellAnchor>
  <xdr:twoCellAnchor editAs="oneCell">
    <xdr:from>
      <xdr:col>17</xdr:col>
      <xdr:colOff>161925</xdr:colOff>
      <xdr:row>16</xdr:row>
      <xdr:rowOff>47625</xdr:rowOff>
    </xdr:from>
    <xdr:to>
      <xdr:col>17</xdr:col>
      <xdr:colOff>638175</xdr:colOff>
      <xdr:row>19</xdr:row>
      <xdr:rowOff>34290</xdr:rowOff>
    </xdr:to>
    <xdr:sp macro="" textlink="">
      <xdr:nvSpPr>
        <xdr:cNvPr id="22"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16000000}"/>
            </a:ext>
          </a:extLst>
        </xdr:cNvPr>
        <xdr:cNvSpPr/>
      </xdr:nvSpPr>
      <xdr:spPr>
        <a:xfrm>
          <a:off x="11296650" y="3686175"/>
          <a:ext cx="476250" cy="581025"/>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sp macro="" textlink="">
      <xdr:nvSpPr>
        <xdr:cNvPr id="23"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17000000}"/>
            </a:ext>
          </a:extLst>
        </xdr:cNvPr>
        <xdr:cNvSpPr/>
      </xdr:nvSpPr>
      <xdr:spPr>
        <a:xfrm>
          <a:off x="11487150" y="3638550"/>
          <a:ext cx="9525" cy="9525"/>
        </a:xfrm>
        <a:prstGeom prst="rect">
          <a:avLst/>
        </a:prstGeom>
      </xdr:spPr>
    </xdr:sp>
    <xdr:clientData/>
  </xdr:twoCellAnchor>
  <xdr:twoCellAnchor editAs="oneCell">
    <xdr:from>
      <xdr:col>17</xdr:col>
      <xdr:colOff>390525</xdr:colOff>
      <xdr:row>17</xdr:row>
      <xdr:rowOff>85725</xdr:rowOff>
    </xdr:from>
    <xdr:to>
      <xdr:col>18</xdr:col>
      <xdr:colOff>171450</xdr:colOff>
      <xdr:row>20</xdr:row>
      <xdr:rowOff>15240</xdr:rowOff>
    </xdr:to>
    <xdr:sp macro="" textlink="">
      <xdr:nvSpPr>
        <xdr:cNvPr id="24"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18000000}"/>
            </a:ext>
          </a:extLst>
        </xdr:cNvPr>
        <xdr:cNvSpPr/>
      </xdr:nvSpPr>
      <xdr:spPr>
        <a:xfrm>
          <a:off x="11525250" y="3914775"/>
          <a:ext cx="828675" cy="523875"/>
        </a:xfrm>
        <a:prstGeom prst="rect">
          <a:avLst/>
        </a:prstGeom>
      </xdr:spPr>
    </xdr:sp>
    <xdr:clientData/>
  </xdr:twoCellAnchor>
  <xdr:twoCellAnchor editAs="oneCell">
    <xdr:from>
      <xdr:col>17</xdr:col>
      <xdr:colOff>133350</xdr:colOff>
      <xdr:row>18</xdr:row>
      <xdr:rowOff>28575</xdr:rowOff>
    </xdr:from>
    <xdr:to>
      <xdr:col>17</xdr:col>
      <xdr:colOff>609600</xdr:colOff>
      <xdr:row>20</xdr:row>
      <xdr:rowOff>3810</xdr:rowOff>
    </xdr:to>
    <xdr:sp macro="" textlink="">
      <xdr:nvSpPr>
        <xdr:cNvPr id="25"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19000000}"/>
            </a:ext>
          </a:extLst>
        </xdr:cNvPr>
        <xdr:cNvSpPr/>
      </xdr:nvSpPr>
      <xdr:spPr>
        <a:xfrm>
          <a:off x="11268075" y="4048125"/>
          <a:ext cx="476250" cy="371475"/>
        </a:xfrm>
        <a:prstGeom prst="rect">
          <a:avLst/>
        </a:prstGeom>
      </xdr:spPr>
    </xdr:sp>
    <xdr:clientData/>
  </xdr:twoCellAnchor>
  <xdr:twoCellAnchor editAs="oneCell">
    <xdr:from>
      <xdr:col>17</xdr:col>
      <xdr:colOff>85725</xdr:colOff>
      <xdr:row>17</xdr:row>
      <xdr:rowOff>47625</xdr:rowOff>
    </xdr:from>
    <xdr:to>
      <xdr:col>17</xdr:col>
      <xdr:colOff>609600</xdr:colOff>
      <xdr:row>19</xdr:row>
      <xdr:rowOff>3810</xdr:rowOff>
    </xdr:to>
    <xdr:sp macro="" textlink="">
      <xdr:nvSpPr>
        <xdr:cNvPr id="26"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1A000000}"/>
            </a:ext>
          </a:extLst>
        </xdr:cNvPr>
        <xdr:cNvSpPr/>
      </xdr:nvSpPr>
      <xdr:spPr>
        <a:xfrm>
          <a:off x="11220450" y="3876675"/>
          <a:ext cx="523875" cy="352425"/>
        </a:xfrm>
        <a:prstGeom prst="rect">
          <a:avLst/>
        </a:prstGeom>
      </xdr:spPr>
    </xdr:sp>
    <xdr:clientData/>
  </xdr:twoCellAnchor>
  <xdr:twoCellAnchor editAs="oneCell">
    <xdr:from>
      <xdr:col>17</xdr:col>
      <xdr:colOff>161925</xdr:colOff>
      <xdr:row>16</xdr:row>
      <xdr:rowOff>47625</xdr:rowOff>
    </xdr:from>
    <xdr:to>
      <xdr:col>17</xdr:col>
      <xdr:colOff>638175</xdr:colOff>
      <xdr:row>19</xdr:row>
      <xdr:rowOff>34290</xdr:rowOff>
    </xdr:to>
    <xdr:sp macro="" textlink="">
      <xdr:nvSpPr>
        <xdr:cNvPr id="27"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1B000000}"/>
            </a:ext>
          </a:extLst>
        </xdr:cNvPr>
        <xdr:cNvSpPr/>
      </xdr:nvSpPr>
      <xdr:spPr>
        <a:xfrm>
          <a:off x="11296650" y="3686175"/>
          <a:ext cx="476250" cy="581025"/>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sp macro="" textlink="">
      <xdr:nvSpPr>
        <xdr:cNvPr id="28"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1C000000}"/>
            </a:ext>
          </a:extLst>
        </xdr:cNvPr>
        <xdr:cNvSpPr/>
      </xdr:nvSpPr>
      <xdr:spPr>
        <a:xfrm>
          <a:off x="11487150" y="3638550"/>
          <a:ext cx="9525" cy="9525"/>
        </a:xfrm>
        <a:prstGeom prst="rect">
          <a:avLst/>
        </a:prstGeom>
      </xdr:spPr>
    </xdr:sp>
    <xdr:clientData/>
  </xdr:twoCellAnchor>
  <xdr:twoCellAnchor editAs="oneCell">
    <xdr:from>
      <xdr:col>17</xdr:col>
      <xdr:colOff>390525</xdr:colOff>
      <xdr:row>17</xdr:row>
      <xdr:rowOff>85725</xdr:rowOff>
    </xdr:from>
    <xdr:to>
      <xdr:col>18</xdr:col>
      <xdr:colOff>171450</xdr:colOff>
      <xdr:row>20</xdr:row>
      <xdr:rowOff>15240</xdr:rowOff>
    </xdr:to>
    <xdr:sp macro="" textlink="">
      <xdr:nvSpPr>
        <xdr:cNvPr id="29"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1D000000}"/>
            </a:ext>
          </a:extLst>
        </xdr:cNvPr>
        <xdr:cNvSpPr/>
      </xdr:nvSpPr>
      <xdr:spPr>
        <a:xfrm>
          <a:off x="11525250" y="3914775"/>
          <a:ext cx="828675" cy="523875"/>
        </a:xfrm>
        <a:prstGeom prst="rect">
          <a:avLst/>
        </a:prstGeom>
      </xdr:spPr>
    </xdr:sp>
    <xdr:clientData/>
  </xdr:twoCellAnchor>
  <xdr:twoCellAnchor editAs="oneCell">
    <xdr:from>
      <xdr:col>17</xdr:col>
      <xdr:colOff>142875</xdr:colOff>
      <xdr:row>18</xdr:row>
      <xdr:rowOff>47625</xdr:rowOff>
    </xdr:from>
    <xdr:to>
      <xdr:col>17</xdr:col>
      <xdr:colOff>609600</xdr:colOff>
      <xdr:row>19</xdr:row>
      <xdr:rowOff>116205</xdr:rowOff>
    </xdr:to>
    <xdr:sp macro="" textlink="">
      <xdr:nvSpPr>
        <xdr:cNvPr id="30"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100-00001E000000}"/>
            </a:ext>
          </a:extLst>
        </xdr:cNvPr>
        <xdr:cNvSpPr/>
      </xdr:nvSpPr>
      <xdr:spPr>
        <a:xfrm>
          <a:off x="11277600" y="4067175"/>
          <a:ext cx="466725" cy="266700"/>
        </a:xfrm>
        <a:prstGeom prst="rect">
          <a:avLst/>
        </a:prstGeom>
      </xdr:spPr>
    </xdr:sp>
    <xdr:clientData/>
  </xdr:twoCellAnchor>
  <xdr:twoCellAnchor editAs="oneCell">
    <xdr:from>
      <xdr:col>9</xdr:col>
      <xdr:colOff>352425</xdr:colOff>
      <xdr:row>17</xdr:row>
      <xdr:rowOff>0</xdr:rowOff>
    </xdr:from>
    <xdr:to>
      <xdr:col>9</xdr:col>
      <xdr:colOff>361950</xdr:colOff>
      <xdr:row>17</xdr:row>
      <xdr:rowOff>9525</xdr:rowOff>
    </xdr:to>
    <xdr:pic>
      <xdr:nvPicPr>
        <xdr:cNvPr id="31" name="ToggleButton4">
          <a:extLst>
            <a:ext uri="{FF2B5EF4-FFF2-40B4-BE49-F238E27FC236}">
              <a16:creationId xmlns:a16="http://schemas.microsoft.com/office/drawing/2014/main" id="{00000000-0008-0000-0100-00001F000000}"/>
            </a:ext>
          </a:extLst>
        </xdr:cNvPr>
        <xdr:cNvPicPr preferRelativeResize="0">
          <a:picLocks noChangeArrowheads="1" noChangeShapeType="1"/>
        </xdr:cNvPicPr>
      </xdr:nvPicPr>
      <xdr:blipFill>
        <a:blip xmlns:r="http://schemas.openxmlformats.org/officeDocument/2006/relationships" cstate="print">
          <a:extLst>
            <a:ext uri="{28A0092B-C50C-407E-A947-70E740481C1C}">
              <a14:useLocalDpi xmlns:a14="http://schemas.microsoft.com/office/drawing/2010/main" val="0"/>
            </a:ext>
          </a:extLst>
        </a:blip>
        <a:srcRect/>
        <a:stretch>
          <a:fillRect/>
        </a:stretch>
      </xdr:blipFill>
      <xdr:spPr bwMode="auto">
        <a:xfrm>
          <a:off x="11487150" y="3638550"/>
          <a:ext cx="9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17</xdr:col>
      <xdr:colOff>114300</xdr:colOff>
      <xdr:row>18</xdr:row>
      <xdr:rowOff>9525</xdr:rowOff>
    </xdr:from>
    <xdr:to>
      <xdr:col>17</xdr:col>
      <xdr:colOff>609600</xdr:colOff>
      <xdr:row>19</xdr:row>
      <xdr:rowOff>173355</xdr:rowOff>
    </xdr:to>
    <xdr:sp macro="" textlink="">
      <xdr:nvSpPr>
        <xdr:cNvPr id="32"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100-000020000000}"/>
            </a:ext>
          </a:extLst>
        </xdr:cNvPr>
        <xdr:cNvSpPr/>
      </xdr:nvSpPr>
      <xdr:spPr>
        <a:xfrm>
          <a:off x="11249025" y="4029075"/>
          <a:ext cx="495300" cy="361950"/>
        </a:xfrm>
        <a:prstGeom prst="rect">
          <a:avLst/>
        </a:prstGeom>
      </xdr:spPr>
    </xdr:sp>
    <xdr:clientData/>
  </xdr:twoCellAnchor>
  <mc:AlternateContent xmlns:mc="http://schemas.openxmlformats.org/markup-compatibility/2006">
    <mc:Choice xmlns:a14="http://schemas.microsoft.com/office/drawing/2010/main" Requires="a14">
      <xdr:twoCellAnchor>
        <xdr:from>
          <xdr:col>1</xdr:col>
          <xdr:colOff>0</xdr:colOff>
          <xdr:row>7</xdr:row>
          <xdr:rowOff>0</xdr:rowOff>
        </xdr:from>
        <xdr:to>
          <xdr:col>1</xdr:col>
          <xdr:colOff>838200</xdr:colOff>
          <xdr:row>7</xdr:row>
          <xdr:rowOff>0</xdr:rowOff>
        </xdr:to>
        <xdr:sp macro="" textlink="">
          <xdr:nvSpPr>
            <xdr:cNvPr id="22541" name="ToggleButton21"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866775</xdr:colOff>
          <xdr:row>7</xdr:row>
          <xdr:rowOff>0</xdr:rowOff>
        </xdr:from>
        <xdr:to>
          <xdr:col>2</xdr:col>
          <xdr:colOff>438150</xdr:colOff>
          <xdr:row>7</xdr:row>
          <xdr:rowOff>0</xdr:rowOff>
        </xdr:to>
        <xdr:sp macro="" textlink="">
          <xdr:nvSpPr>
            <xdr:cNvPr id="22542" name="ToggleButton22"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371475</xdr:colOff>
          <xdr:row>7</xdr:row>
          <xdr:rowOff>0</xdr:rowOff>
        </xdr:from>
        <xdr:to>
          <xdr:col>5</xdr:col>
          <xdr:colOff>257175</xdr:colOff>
          <xdr:row>7</xdr:row>
          <xdr:rowOff>0</xdr:rowOff>
        </xdr:to>
        <xdr:sp macro="" textlink="">
          <xdr:nvSpPr>
            <xdr:cNvPr id="22544" name="ToggleButton24"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276225</xdr:colOff>
          <xdr:row>7</xdr:row>
          <xdr:rowOff>0</xdr:rowOff>
        </xdr:from>
        <xdr:to>
          <xdr:col>6</xdr:col>
          <xdr:colOff>857250</xdr:colOff>
          <xdr:row>7</xdr:row>
          <xdr:rowOff>0</xdr:rowOff>
        </xdr:to>
        <xdr:sp macro="" textlink="">
          <xdr:nvSpPr>
            <xdr:cNvPr id="22545" name="ToggleButton25"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485775</xdr:colOff>
          <xdr:row>7</xdr:row>
          <xdr:rowOff>0</xdr:rowOff>
        </xdr:from>
        <xdr:to>
          <xdr:col>3</xdr:col>
          <xdr:colOff>333375</xdr:colOff>
          <xdr:row>7</xdr:row>
          <xdr:rowOff>0</xdr:rowOff>
        </xdr:to>
        <xdr:sp macro="" textlink="">
          <xdr:nvSpPr>
            <xdr:cNvPr id="22547" name="ToggleButton23"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18</xdr:col>
      <xdr:colOff>133350</xdr:colOff>
      <xdr:row>21</xdr:row>
      <xdr:rowOff>28575</xdr:rowOff>
    </xdr:from>
    <xdr:to>
      <xdr:col>18</xdr:col>
      <xdr:colOff>609600</xdr:colOff>
      <xdr:row>74</xdr:row>
      <xdr:rowOff>15240</xdr:rowOff>
    </xdr:to>
    <xdr:sp macro="" textlink="">
      <xdr:nvSpPr>
        <xdr:cNvPr id="2"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02000000}"/>
            </a:ext>
          </a:extLst>
        </xdr:cNvPr>
        <xdr:cNvSpPr/>
      </xdr:nvSpPr>
      <xdr:spPr>
        <a:xfrm>
          <a:off x="11610975" y="4381500"/>
          <a:ext cx="476250" cy="352425"/>
        </a:xfrm>
        <a:prstGeom prst="rect">
          <a:avLst/>
        </a:prstGeom>
      </xdr:spPr>
    </xdr:sp>
    <xdr:clientData/>
  </xdr:twoCellAnchor>
  <xdr:twoCellAnchor editAs="oneCell">
    <xdr:from>
      <xdr:col>18</xdr:col>
      <xdr:colOff>85725</xdr:colOff>
      <xdr:row>18</xdr:row>
      <xdr:rowOff>47625</xdr:rowOff>
    </xdr:from>
    <xdr:to>
      <xdr:col>18</xdr:col>
      <xdr:colOff>609600</xdr:colOff>
      <xdr:row>20</xdr:row>
      <xdr:rowOff>19050</xdr:rowOff>
    </xdr:to>
    <xdr:sp macro="" textlink="">
      <xdr:nvSpPr>
        <xdr:cNvPr id="3"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03000000}"/>
            </a:ext>
          </a:extLst>
        </xdr:cNvPr>
        <xdr:cNvSpPr/>
      </xdr:nvSpPr>
      <xdr:spPr>
        <a:xfrm>
          <a:off x="11563350" y="4019550"/>
          <a:ext cx="523875" cy="352425"/>
        </a:xfrm>
        <a:prstGeom prst="rect">
          <a:avLst/>
        </a:prstGeom>
      </xdr:spPr>
    </xdr:sp>
    <xdr:clientData/>
  </xdr:twoCellAnchor>
  <xdr:twoCellAnchor editAs="oneCell">
    <xdr:from>
      <xdr:col>18</xdr:col>
      <xdr:colOff>161925</xdr:colOff>
      <xdr:row>16</xdr:row>
      <xdr:rowOff>47625</xdr:rowOff>
    </xdr:from>
    <xdr:to>
      <xdr:col>18</xdr:col>
      <xdr:colOff>609600</xdr:colOff>
      <xdr:row>19</xdr:row>
      <xdr:rowOff>57150</xdr:rowOff>
    </xdr:to>
    <xdr:sp macro="" textlink="">
      <xdr:nvSpPr>
        <xdr:cNvPr id="4"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04000000}"/>
            </a:ext>
          </a:extLst>
        </xdr:cNvPr>
        <xdr:cNvSpPr/>
      </xdr:nvSpPr>
      <xdr:spPr>
        <a:xfrm>
          <a:off x="11639550" y="3638550"/>
          <a:ext cx="447675" cy="581025"/>
        </a:xfrm>
        <a:prstGeom prst="rect">
          <a:avLst/>
        </a:prstGeom>
      </xdr:spPr>
    </xdr:sp>
    <xdr:clientData/>
  </xdr:twoCellAnchor>
  <xdr:twoCellAnchor editAs="oneCell">
    <xdr:from>
      <xdr:col>18</xdr:col>
      <xdr:colOff>352425</xdr:colOff>
      <xdr:row>16</xdr:row>
      <xdr:rowOff>0</xdr:rowOff>
    </xdr:from>
    <xdr:to>
      <xdr:col>18</xdr:col>
      <xdr:colOff>361950</xdr:colOff>
      <xdr:row>16</xdr:row>
      <xdr:rowOff>9525</xdr:rowOff>
    </xdr:to>
    <xdr:sp macro="" textlink="">
      <xdr:nvSpPr>
        <xdr:cNvPr id="5"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05000000}"/>
            </a:ext>
          </a:extLst>
        </xdr:cNvPr>
        <xdr:cNvSpPr/>
      </xdr:nvSpPr>
      <xdr:spPr>
        <a:xfrm>
          <a:off x="11830050" y="3590925"/>
          <a:ext cx="9525" cy="9525"/>
        </a:xfrm>
        <a:prstGeom prst="rect">
          <a:avLst/>
        </a:prstGeom>
      </xdr:spPr>
    </xdr:sp>
    <xdr:clientData/>
  </xdr:twoCellAnchor>
  <xdr:twoCellAnchor editAs="oneCell">
    <xdr:from>
      <xdr:col>18</xdr:col>
      <xdr:colOff>390525</xdr:colOff>
      <xdr:row>18</xdr:row>
      <xdr:rowOff>85725</xdr:rowOff>
    </xdr:from>
    <xdr:to>
      <xdr:col>18</xdr:col>
      <xdr:colOff>609600</xdr:colOff>
      <xdr:row>21</xdr:row>
      <xdr:rowOff>24765</xdr:rowOff>
    </xdr:to>
    <xdr:sp macro="" textlink="">
      <xdr:nvSpPr>
        <xdr:cNvPr id="6"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200-000006000000}"/>
            </a:ext>
          </a:extLst>
        </xdr:cNvPr>
        <xdr:cNvSpPr/>
      </xdr:nvSpPr>
      <xdr:spPr>
        <a:xfrm>
          <a:off x="11868150" y="4057650"/>
          <a:ext cx="219075" cy="514350"/>
        </a:xfrm>
        <a:prstGeom prst="rect">
          <a:avLst/>
        </a:prstGeom>
      </xdr:spPr>
    </xdr:sp>
    <xdr:clientData/>
  </xdr:twoCellAnchor>
  <xdr:twoCellAnchor editAs="oneCell">
    <xdr:from>
      <xdr:col>18</xdr:col>
      <xdr:colOff>133350</xdr:colOff>
      <xdr:row>21</xdr:row>
      <xdr:rowOff>28575</xdr:rowOff>
    </xdr:from>
    <xdr:to>
      <xdr:col>18</xdr:col>
      <xdr:colOff>609600</xdr:colOff>
      <xdr:row>74</xdr:row>
      <xdr:rowOff>15240</xdr:rowOff>
    </xdr:to>
    <xdr:sp macro="" textlink="">
      <xdr:nvSpPr>
        <xdr:cNvPr id="7"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07000000}"/>
            </a:ext>
          </a:extLst>
        </xdr:cNvPr>
        <xdr:cNvSpPr/>
      </xdr:nvSpPr>
      <xdr:spPr>
        <a:xfrm>
          <a:off x="11610975" y="4381500"/>
          <a:ext cx="476250" cy="352425"/>
        </a:xfrm>
        <a:prstGeom prst="rect">
          <a:avLst/>
        </a:prstGeom>
      </xdr:spPr>
    </xdr:sp>
    <xdr:clientData/>
  </xdr:twoCellAnchor>
  <xdr:twoCellAnchor editAs="oneCell">
    <xdr:from>
      <xdr:col>18</xdr:col>
      <xdr:colOff>85725</xdr:colOff>
      <xdr:row>18</xdr:row>
      <xdr:rowOff>47625</xdr:rowOff>
    </xdr:from>
    <xdr:to>
      <xdr:col>18</xdr:col>
      <xdr:colOff>609600</xdr:colOff>
      <xdr:row>20</xdr:row>
      <xdr:rowOff>19050</xdr:rowOff>
    </xdr:to>
    <xdr:sp macro="" textlink="">
      <xdr:nvSpPr>
        <xdr:cNvPr id="8"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08000000}"/>
            </a:ext>
          </a:extLst>
        </xdr:cNvPr>
        <xdr:cNvSpPr/>
      </xdr:nvSpPr>
      <xdr:spPr>
        <a:xfrm>
          <a:off x="11563350" y="4019550"/>
          <a:ext cx="523875" cy="352425"/>
        </a:xfrm>
        <a:prstGeom prst="rect">
          <a:avLst/>
        </a:prstGeom>
      </xdr:spPr>
    </xdr:sp>
    <xdr:clientData/>
  </xdr:twoCellAnchor>
  <xdr:twoCellAnchor editAs="oneCell">
    <xdr:from>
      <xdr:col>18</xdr:col>
      <xdr:colOff>161925</xdr:colOff>
      <xdr:row>16</xdr:row>
      <xdr:rowOff>47625</xdr:rowOff>
    </xdr:from>
    <xdr:to>
      <xdr:col>18</xdr:col>
      <xdr:colOff>609600</xdr:colOff>
      <xdr:row>19</xdr:row>
      <xdr:rowOff>57150</xdr:rowOff>
    </xdr:to>
    <xdr:sp macro="" textlink="">
      <xdr:nvSpPr>
        <xdr:cNvPr id="9"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09000000}"/>
            </a:ext>
          </a:extLst>
        </xdr:cNvPr>
        <xdr:cNvSpPr/>
      </xdr:nvSpPr>
      <xdr:spPr>
        <a:xfrm>
          <a:off x="11639550" y="3638550"/>
          <a:ext cx="447675" cy="581025"/>
        </a:xfrm>
        <a:prstGeom prst="rect">
          <a:avLst/>
        </a:prstGeom>
      </xdr:spPr>
    </xdr:sp>
    <xdr:clientData/>
  </xdr:twoCellAnchor>
  <xdr:twoCellAnchor editAs="oneCell">
    <xdr:from>
      <xdr:col>18</xdr:col>
      <xdr:colOff>352425</xdr:colOff>
      <xdr:row>16</xdr:row>
      <xdr:rowOff>0</xdr:rowOff>
    </xdr:from>
    <xdr:to>
      <xdr:col>18</xdr:col>
      <xdr:colOff>361950</xdr:colOff>
      <xdr:row>16</xdr:row>
      <xdr:rowOff>9525</xdr:rowOff>
    </xdr:to>
    <xdr:sp macro="" textlink="">
      <xdr:nvSpPr>
        <xdr:cNvPr id="10"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0A000000}"/>
            </a:ext>
          </a:extLst>
        </xdr:cNvPr>
        <xdr:cNvSpPr/>
      </xdr:nvSpPr>
      <xdr:spPr>
        <a:xfrm>
          <a:off x="11830050" y="3590925"/>
          <a:ext cx="9525" cy="9525"/>
        </a:xfrm>
        <a:prstGeom prst="rect">
          <a:avLst/>
        </a:prstGeom>
      </xdr:spPr>
    </xdr:sp>
    <xdr:clientData/>
  </xdr:twoCellAnchor>
  <xdr:twoCellAnchor editAs="oneCell">
    <xdr:from>
      <xdr:col>18</xdr:col>
      <xdr:colOff>390525</xdr:colOff>
      <xdr:row>18</xdr:row>
      <xdr:rowOff>85725</xdr:rowOff>
    </xdr:from>
    <xdr:to>
      <xdr:col>18</xdr:col>
      <xdr:colOff>609600</xdr:colOff>
      <xdr:row>21</xdr:row>
      <xdr:rowOff>24765</xdr:rowOff>
    </xdr:to>
    <xdr:sp macro="" textlink="">
      <xdr:nvSpPr>
        <xdr:cNvPr id="11" name="ToggleButton5" hidden="1">
          <a:extLst>
            <a:ext uri="{63B3BB69-23CF-44E3-9099-C40C66FF867C}">
              <a14:compatExt xmlns:a14="http://schemas.microsoft.com/office/drawing/2010/main" spid="_x0000_s10261"/>
            </a:ext>
            <a:ext uri="{FF2B5EF4-FFF2-40B4-BE49-F238E27FC236}">
              <a16:creationId xmlns:a16="http://schemas.microsoft.com/office/drawing/2014/main" id="{00000000-0008-0000-0200-00000B000000}"/>
            </a:ext>
          </a:extLst>
        </xdr:cNvPr>
        <xdr:cNvSpPr/>
      </xdr:nvSpPr>
      <xdr:spPr>
        <a:xfrm>
          <a:off x="11868150" y="4057650"/>
          <a:ext cx="219075" cy="514350"/>
        </a:xfrm>
        <a:prstGeom prst="rect">
          <a:avLst/>
        </a:prstGeom>
      </xdr:spPr>
    </xdr:sp>
    <xdr:clientData/>
  </xdr:twoCellAnchor>
  <xdr:twoCellAnchor editAs="oneCell">
    <xdr:from>
      <xdr:col>18</xdr:col>
      <xdr:colOff>142875</xdr:colOff>
      <xdr:row>21</xdr:row>
      <xdr:rowOff>47625</xdr:rowOff>
    </xdr:from>
    <xdr:to>
      <xdr:col>18</xdr:col>
      <xdr:colOff>609600</xdr:colOff>
      <xdr:row>40</xdr:row>
      <xdr:rowOff>47625</xdr:rowOff>
    </xdr:to>
    <xdr:sp macro="" textlink="">
      <xdr:nvSpPr>
        <xdr:cNvPr id="12"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0C000000}"/>
            </a:ext>
          </a:extLst>
        </xdr:cNvPr>
        <xdr:cNvSpPr/>
      </xdr:nvSpPr>
      <xdr:spPr>
        <a:xfrm>
          <a:off x="11620500" y="4400550"/>
          <a:ext cx="466725" cy="257175"/>
        </a:xfrm>
        <a:prstGeom prst="rect">
          <a:avLst/>
        </a:prstGeom>
      </xdr:spPr>
    </xdr:sp>
    <xdr:clientData/>
  </xdr:twoCellAnchor>
  <xdr:twoCellAnchor editAs="oneCell">
    <xdr:from>
      <xdr:col>18</xdr:col>
      <xdr:colOff>352425</xdr:colOff>
      <xdr:row>16</xdr:row>
      <xdr:rowOff>0</xdr:rowOff>
    </xdr:from>
    <xdr:to>
      <xdr:col>18</xdr:col>
      <xdr:colOff>361950</xdr:colOff>
      <xdr:row>16</xdr:row>
      <xdr:rowOff>9525</xdr:rowOff>
    </xdr:to>
    <xdr:pic>
      <xdr:nvPicPr>
        <xdr:cNvPr id="13" name="ToggleButton4">
          <a:extLst>
            <a:ext uri="{FF2B5EF4-FFF2-40B4-BE49-F238E27FC236}">
              <a16:creationId xmlns:a16="http://schemas.microsoft.com/office/drawing/2014/main" id="{00000000-0008-0000-0200-00000D000000}"/>
            </a:ext>
          </a:extLst>
        </xdr:cNvPr>
        <xdr:cNvPicPr preferRelativeResize="0">
          <a:picLocks noChangeArrowheads="1" noChangeShapeType="1"/>
        </xdr:cNvPicPr>
      </xdr:nvPicPr>
      <xdr:blipFill>
        <a:blip xmlns:r="http://schemas.openxmlformats.org/officeDocument/2006/relationships" cstate="print">
          <a:extLst>
            <a:ext uri="{28A0092B-C50C-407E-A947-70E740481C1C}">
              <a14:useLocalDpi xmlns:a14="http://schemas.microsoft.com/office/drawing/2010/main" val="0"/>
            </a:ext>
          </a:extLst>
        </a:blip>
        <a:srcRect/>
        <a:stretch>
          <a:fillRect/>
        </a:stretch>
      </xdr:blipFill>
      <xdr:spPr bwMode="auto">
        <a:xfrm>
          <a:off x="11830050" y="3590925"/>
          <a:ext cx="9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18</xdr:col>
      <xdr:colOff>114300</xdr:colOff>
      <xdr:row>21</xdr:row>
      <xdr:rowOff>9525</xdr:rowOff>
    </xdr:from>
    <xdr:to>
      <xdr:col>18</xdr:col>
      <xdr:colOff>609600</xdr:colOff>
      <xdr:row>57</xdr:row>
      <xdr:rowOff>7620</xdr:rowOff>
    </xdr:to>
    <xdr:sp macro="" textlink="">
      <xdr:nvSpPr>
        <xdr:cNvPr id="14"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200-00000E000000}"/>
            </a:ext>
          </a:extLst>
        </xdr:cNvPr>
        <xdr:cNvSpPr/>
      </xdr:nvSpPr>
      <xdr:spPr>
        <a:xfrm>
          <a:off x="11591925" y="4362450"/>
          <a:ext cx="495300" cy="352425"/>
        </a:xfrm>
        <a:prstGeom prst="rect">
          <a:avLst/>
        </a:prstGeom>
      </xdr:spPr>
    </xdr:sp>
    <xdr:clientData/>
  </xdr:twoCellAnchor>
  <xdr:twoCellAnchor editAs="oneCell">
    <xdr:from>
      <xdr:col>18</xdr:col>
      <xdr:colOff>133350</xdr:colOff>
      <xdr:row>36</xdr:row>
      <xdr:rowOff>28575</xdr:rowOff>
    </xdr:from>
    <xdr:to>
      <xdr:col>18</xdr:col>
      <xdr:colOff>609600</xdr:colOff>
      <xdr:row>171</xdr:row>
      <xdr:rowOff>36195</xdr:rowOff>
    </xdr:to>
    <xdr:sp macro="" textlink="">
      <xdr:nvSpPr>
        <xdr:cNvPr id="15"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0F000000}"/>
            </a:ext>
          </a:extLst>
        </xdr:cNvPr>
        <xdr:cNvSpPr/>
      </xdr:nvSpPr>
      <xdr:spPr>
        <a:xfrm>
          <a:off x="11610975" y="4610100"/>
          <a:ext cx="476250" cy="13973175"/>
        </a:xfrm>
        <a:prstGeom prst="rect">
          <a:avLst/>
        </a:prstGeom>
      </xdr:spPr>
    </xdr:sp>
    <xdr:clientData/>
  </xdr:twoCellAnchor>
  <xdr:twoCellAnchor editAs="oneCell">
    <xdr:from>
      <xdr:col>18</xdr:col>
      <xdr:colOff>85725</xdr:colOff>
      <xdr:row>33</xdr:row>
      <xdr:rowOff>47625</xdr:rowOff>
    </xdr:from>
    <xdr:to>
      <xdr:col>18</xdr:col>
      <xdr:colOff>609600</xdr:colOff>
      <xdr:row>172</xdr:row>
      <xdr:rowOff>7620</xdr:rowOff>
    </xdr:to>
    <xdr:sp macro="" textlink="">
      <xdr:nvSpPr>
        <xdr:cNvPr id="16"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10000000}"/>
            </a:ext>
          </a:extLst>
        </xdr:cNvPr>
        <xdr:cNvSpPr/>
      </xdr:nvSpPr>
      <xdr:spPr>
        <a:xfrm>
          <a:off x="11563350" y="4610100"/>
          <a:ext cx="523875" cy="14325600"/>
        </a:xfrm>
        <a:prstGeom prst="rect">
          <a:avLst/>
        </a:prstGeom>
      </xdr:spPr>
    </xdr:sp>
    <xdr:clientData/>
  </xdr:twoCellAnchor>
  <xdr:twoCellAnchor editAs="oneCell">
    <xdr:from>
      <xdr:col>18</xdr:col>
      <xdr:colOff>161925</xdr:colOff>
      <xdr:row>31</xdr:row>
      <xdr:rowOff>47625</xdr:rowOff>
    </xdr:from>
    <xdr:to>
      <xdr:col>18</xdr:col>
      <xdr:colOff>609600</xdr:colOff>
      <xdr:row>175</xdr:row>
      <xdr:rowOff>45720</xdr:rowOff>
    </xdr:to>
    <xdr:sp macro="" textlink="">
      <xdr:nvSpPr>
        <xdr:cNvPr id="17"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11000000}"/>
            </a:ext>
          </a:extLst>
        </xdr:cNvPr>
        <xdr:cNvSpPr/>
      </xdr:nvSpPr>
      <xdr:spPr>
        <a:xfrm>
          <a:off x="11639550" y="4610100"/>
          <a:ext cx="447675" cy="14935200"/>
        </a:xfrm>
        <a:prstGeom prst="rect">
          <a:avLst/>
        </a:prstGeom>
      </xdr:spPr>
    </xdr:sp>
    <xdr:clientData/>
  </xdr:twoCellAnchor>
  <xdr:twoCellAnchor editAs="oneCell">
    <xdr:from>
      <xdr:col>18</xdr:col>
      <xdr:colOff>352425</xdr:colOff>
      <xdr:row>31</xdr:row>
      <xdr:rowOff>0</xdr:rowOff>
    </xdr:from>
    <xdr:to>
      <xdr:col>18</xdr:col>
      <xdr:colOff>361950</xdr:colOff>
      <xdr:row>106</xdr:row>
      <xdr:rowOff>371475</xdr:rowOff>
    </xdr:to>
    <xdr:sp macro="" textlink="">
      <xdr:nvSpPr>
        <xdr:cNvPr id="18"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12000000}"/>
            </a:ext>
          </a:extLst>
        </xdr:cNvPr>
        <xdr:cNvSpPr/>
      </xdr:nvSpPr>
      <xdr:spPr>
        <a:xfrm>
          <a:off x="11830050" y="4610100"/>
          <a:ext cx="9525" cy="1533525"/>
        </a:xfrm>
        <a:prstGeom prst="rect">
          <a:avLst/>
        </a:prstGeom>
      </xdr:spPr>
    </xdr:sp>
    <xdr:clientData/>
  </xdr:twoCellAnchor>
  <xdr:twoCellAnchor editAs="oneCell">
    <xdr:from>
      <xdr:col>18</xdr:col>
      <xdr:colOff>133350</xdr:colOff>
      <xdr:row>36</xdr:row>
      <xdr:rowOff>28575</xdr:rowOff>
    </xdr:from>
    <xdr:to>
      <xdr:col>18</xdr:col>
      <xdr:colOff>609600</xdr:colOff>
      <xdr:row>171</xdr:row>
      <xdr:rowOff>36195</xdr:rowOff>
    </xdr:to>
    <xdr:sp macro="" textlink="">
      <xdr:nvSpPr>
        <xdr:cNvPr id="19"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13000000}"/>
            </a:ext>
          </a:extLst>
        </xdr:cNvPr>
        <xdr:cNvSpPr/>
      </xdr:nvSpPr>
      <xdr:spPr>
        <a:xfrm>
          <a:off x="11610975" y="4610100"/>
          <a:ext cx="476250" cy="13973175"/>
        </a:xfrm>
        <a:prstGeom prst="rect">
          <a:avLst/>
        </a:prstGeom>
      </xdr:spPr>
    </xdr:sp>
    <xdr:clientData/>
  </xdr:twoCellAnchor>
  <xdr:twoCellAnchor editAs="oneCell">
    <xdr:from>
      <xdr:col>18</xdr:col>
      <xdr:colOff>85725</xdr:colOff>
      <xdr:row>33</xdr:row>
      <xdr:rowOff>47625</xdr:rowOff>
    </xdr:from>
    <xdr:to>
      <xdr:col>18</xdr:col>
      <xdr:colOff>609600</xdr:colOff>
      <xdr:row>172</xdr:row>
      <xdr:rowOff>7620</xdr:rowOff>
    </xdr:to>
    <xdr:sp macro="" textlink="">
      <xdr:nvSpPr>
        <xdr:cNvPr id="20"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14000000}"/>
            </a:ext>
          </a:extLst>
        </xdr:cNvPr>
        <xdr:cNvSpPr/>
      </xdr:nvSpPr>
      <xdr:spPr>
        <a:xfrm>
          <a:off x="11563350" y="4610100"/>
          <a:ext cx="523875" cy="14325600"/>
        </a:xfrm>
        <a:prstGeom prst="rect">
          <a:avLst/>
        </a:prstGeom>
      </xdr:spPr>
    </xdr:sp>
    <xdr:clientData/>
  </xdr:twoCellAnchor>
  <xdr:twoCellAnchor editAs="oneCell">
    <xdr:from>
      <xdr:col>18</xdr:col>
      <xdr:colOff>161925</xdr:colOff>
      <xdr:row>31</xdr:row>
      <xdr:rowOff>47625</xdr:rowOff>
    </xdr:from>
    <xdr:to>
      <xdr:col>18</xdr:col>
      <xdr:colOff>609600</xdr:colOff>
      <xdr:row>175</xdr:row>
      <xdr:rowOff>45720</xdr:rowOff>
    </xdr:to>
    <xdr:sp macro="" textlink="">
      <xdr:nvSpPr>
        <xdr:cNvPr id="21"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15000000}"/>
            </a:ext>
          </a:extLst>
        </xdr:cNvPr>
        <xdr:cNvSpPr/>
      </xdr:nvSpPr>
      <xdr:spPr>
        <a:xfrm>
          <a:off x="11639550" y="4610100"/>
          <a:ext cx="447675" cy="14935200"/>
        </a:xfrm>
        <a:prstGeom prst="rect">
          <a:avLst/>
        </a:prstGeom>
      </xdr:spPr>
    </xdr:sp>
    <xdr:clientData/>
  </xdr:twoCellAnchor>
  <xdr:twoCellAnchor editAs="oneCell">
    <xdr:from>
      <xdr:col>18</xdr:col>
      <xdr:colOff>352425</xdr:colOff>
      <xdr:row>31</xdr:row>
      <xdr:rowOff>0</xdr:rowOff>
    </xdr:from>
    <xdr:to>
      <xdr:col>18</xdr:col>
      <xdr:colOff>361950</xdr:colOff>
      <xdr:row>106</xdr:row>
      <xdr:rowOff>371475</xdr:rowOff>
    </xdr:to>
    <xdr:sp macro="" textlink="">
      <xdr:nvSpPr>
        <xdr:cNvPr id="22"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16000000}"/>
            </a:ext>
          </a:extLst>
        </xdr:cNvPr>
        <xdr:cNvSpPr/>
      </xdr:nvSpPr>
      <xdr:spPr>
        <a:xfrm>
          <a:off x="11830050" y="4610100"/>
          <a:ext cx="9525" cy="1533525"/>
        </a:xfrm>
        <a:prstGeom prst="rect">
          <a:avLst/>
        </a:prstGeom>
      </xdr:spPr>
    </xdr:sp>
    <xdr:clientData/>
  </xdr:twoCellAnchor>
  <xdr:twoCellAnchor editAs="oneCell">
    <xdr:from>
      <xdr:col>18</xdr:col>
      <xdr:colOff>142875</xdr:colOff>
      <xdr:row>36</xdr:row>
      <xdr:rowOff>47625</xdr:rowOff>
    </xdr:from>
    <xdr:to>
      <xdr:col>18</xdr:col>
      <xdr:colOff>609600</xdr:colOff>
      <xdr:row>156</xdr:row>
      <xdr:rowOff>104775</xdr:rowOff>
    </xdr:to>
    <xdr:sp macro="" textlink="">
      <xdr:nvSpPr>
        <xdr:cNvPr id="23"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17000000}"/>
            </a:ext>
          </a:extLst>
        </xdr:cNvPr>
        <xdr:cNvSpPr/>
      </xdr:nvSpPr>
      <xdr:spPr>
        <a:xfrm>
          <a:off x="11620500" y="4610100"/>
          <a:ext cx="466725" cy="11191875"/>
        </a:xfrm>
        <a:prstGeom prst="rect">
          <a:avLst/>
        </a:prstGeom>
      </xdr:spPr>
    </xdr:sp>
    <xdr:clientData/>
  </xdr:twoCellAnchor>
  <xdr:twoCellAnchor editAs="oneCell">
    <xdr:from>
      <xdr:col>18</xdr:col>
      <xdr:colOff>114300</xdr:colOff>
      <xdr:row>36</xdr:row>
      <xdr:rowOff>9525</xdr:rowOff>
    </xdr:from>
    <xdr:to>
      <xdr:col>18</xdr:col>
      <xdr:colOff>609600</xdr:colOff>
      <xdr:row>171</xdr:row>
      <xdr:rowOff>55245</xdr:rowOff>
    </xdr:to>
    <xdr:sp macro="" textlink="">
      <xdr:nvSpPr>
        <xdr:cNvPr id="25"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200-000019000000}"/>
            </a:ext>
          </a:extLst>
        </xdr:cNvPr>
        <xdr:cNvSpPr/>
      </xdr:nvSpPr>
      <xdr:spPr>
        <a:xfrm>
          <a:off x="11591925" y="4610100"/>
          <a:ext cx="495300" cy="13992225"/>
        </a:xfrm>
        <a:prstGeom prst="rect">
          <a:avLst/>
        </a:prstGeom>
      </xdr:spPr>
    </xdr:sp>
    <xdr:clientData/>
  </xdr:twoCellAnchor>
  <xdr:twoCellAnchor editAs="oneCell">
    <xdr:from>
      <xdr:col>18</xdr:col>
      <xdr:colOff>133350</xdr:colOff>
      <xdr:row>53</xdr:row>
      <xdr:rowOff>28575</xdr:rowOff>
    </xdr:from>
    <xdr:to>
      <xdr:col>18</xdr:col>
      <xdr:colOff>609600</xdr:colOff>
      <xdr:row>152</xdr:row>
      <xdr:rowOff>116205</xdr:rowOff>
    </xdr:to>
    <xdr:sp macro="" textlink="">
      <xdr:nvSpPr>
        <xdr:cNvPr id="26"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1A000000}"/>
            </a:ext>
          </a:extLst>
        </xdr:cNvPr>
        <xdr:cNvSpPr/>
      </xdr:nvSpPr>
      <xdr:spPr>
        <a:xfrm>
          <a:off x="11610975" y="4667250"/>
          <a:ext cx="476250" cy="10620375"/>
        </a:xfrm>
        <a:prstGeom prst="rect">
          <a:avLst/>
        </a:prstGeom>
      </xdr:spPr>
    </xdr:sp>
    <xdr:clientData/>
  </xdr:twoCellAnchor>
  <xdr:twoCellAnchor editAs="oneCell">
    <xdr:from>
      <xdr:col>18</xdr:col>
      <xdr:colOff>85725</xdr:colOff>
      <xdr:row>50</xdr:row>
      <xdr:rowOff>47625</xdr:rowOff>
    </xdr:from>
    <xdr:to>
      <xdr:col>18</xdr:col>
      <xdr:colOff>609600</xdr:colOff>
      <xdr:row>153</xdr:row>
      <xdr:rowOff>87630</xdr:rowOff>
    </xdr:to>
    <xdr:sp macro="" textlink="">
      <xdr:nvSpPr>
        <xdr:cNvPr id="27"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1B000000}"/>
            </a:ext>
          </a:extLst>
        </xdr:cNvPr>
        <xdr:cNvSpPr/>
      </xdr:nvSpPr>
      <xdr:spPr>
        <a:xfrm>
          <a:off x="11563350" y="4667250"/>
          <a:ext cx="523875" cy="10972800"/>
        </a:xfrm>
        <a:prstGeom prst="rect">
          <a:avLst/>
        </a:prstGeom>
      </xdr:spPr>
    </xdr:sp>
    <xdr:clientData/>
  </xdr:twoCellAnchor>
  <xdr:twoCellAnchor editAs="oneCell">
    <xdr:from>
      <xdr:col>18</xdr:col>
      <xdr:colOff>161925</xdr:colOff>
      <xdr:row>48</xdr:row>
      <xdr:rowOff>47625</xdr:rowOff>
    </xdr:from>
    <xdr:to>
      <xdr:col>18</xdr:col>
      <xdr:colOff>609600</xdr:colOff>
      <xdr:row>156</xdr:row>
      <xdr:rowOff>125730</xdr:rowOff>
    </xdr:to>
    <xdr:sp macro="" textlink="">
      <xdr:nvSpPr>
        <xdr:cNvPr id="28"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1C000000}"/>
            </a:ext>
          </a:extLst>
        </xdr:cNvPr>
        <xdr:cNvSpPr/>
      </xdr:nvSpPr>
      <xdr:spPr>
        <a:xfrm>
          <a:off x="11639550" y="4667250"/>
          <a:ext cx="447675" cy="11582400"/>
        </a:xfrm>
        <a:prstGeom prst="rect">
          <a:avLst/>
        </a:prstGeom>
      </xdr:spPr>
    </xdr:sp>
    <xdr:clientData/>
  </xdr:twoCellAnchor>
  <xdr:twoCellAnchor editAs="oneCell">
    <xdr:from>
      <xdr:col>18</xdr:col>
      <xdr:colOff>352425</xdr:colOff>
      <xdr:row>48</xdr:row>
      <xdr:rowOff>0</xdr:rowOff>
    </xdr:from>
    <xdr:to>
      <xdr:col>18</xdr:col>
      <xdr:colOff>361950</xdr:colOff>
      <xdr:row>106</xdr:row>
      <xdr:rowOff>127635</xdr:rowOff>
    </xdr:to>
    <xdr:sp macro="" textlink="">
      <xdr:nvSpPr>
        <xdr:cNvPr id="29"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1D000000}"/>
            </a:ext>
          </a:extLst>
        </xdr:cNvPr>
        <xdr:cNvSpPr/>
      </xdr:nvSpPr>
      <xdr:spPr>
        <a:xfrm>
          <a:off x="11830050" y="4667250"/>
          <a:ext cx="9525" cy="1533525"/>
        </a:xfrm>
        <a:prstGeom prst="rect">
          <a:avLst/>
        </a:prstGeom>
      </xdr:spPr>
    </xdr:sp>
    <xdr:clientData/>
  </xdr:twoCellAnchor>
  <xdr:twoCellAnchor editAs="oneCell">
    <xdr:from>
      <xdr:col>18</xdr:col>
      <xdr:colOff>133350</xdr:colOff>
      <xdr:row>53</xdr:row>
      <xdr:rowOff>28575</xdr:rowOff>
    </xdr:from>
    <xdr:to>
      <xdr:col>18</xdr:col>
      <xdr:colOff>609600</xdr:colOff>
      <xdr:row>152</xdr:row>
      <xdr:rowOff>116205</xdr:rowOff>
    </xdr:to>
    <xdr:sp macro="" textlink="">
      <xdr:nvSpPr>
        <xdr:cNvPr id="30"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1E000000}"/>
            </a:ext>
          </a:extLst>
        </xdr:cNvPr>
        <xdr:cNvSpPr/>
      </xdr:nvSpPr>
      <xdr:spPr>
        <a:xfrm>
          <a:off x="11610975" y="4667250"/>
          <a:ext cx="476250" cy="10620375"/>
        </a:xfrm>
        <a:prstGeom prst="rect">
          <a:avLst/>
        </a:prstGeom>
      </xdr:spPr>
    </xdr:sp>
    <xdr:clientData/>
  </xdr:twoCellAnchor>
  <xdr:twoCellAnchor editAs="oneCell">
    <xdr:from>
      <xdr:col>18</xdr:col>
      <xdr:colOff>85725</xdr:colOff>
      <xdr:row>50</xdr:row>
      <xdr:rowOff>47625</xdr:rowOff>
    </xdr:from>
    <xdr:to>
      <xdr:col>18</xdr:col>
      <xdr:colOff>609600</xdr:colOff>
      <xdr:row>153</xdr:row>
      <xdr:rowOff>87630</xdr:rowOff>
    </xdr:to>
    <xdr:sp macro="" textlink="">
      <xdr:nvSpPr>
        <xdr:cNvPr id="31"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1F000000}"/>
            </a:ext>
          </a:extLst>
        </xdr:cNvPr>
        <xdr:cNvSpPr/>
      </xdr:nvSpPr>
      <xdr:spPr>
        <a:xfrm>
          <a:off x="11563350" y="4667250"/>
          <a:ext cx="523875" cy="10972800"/>
        </a:xfrm>
        <a:prstGeom prst="rect">
          <a:avLst/>
        </a:prstGeom>
      </xdr:spPr>
    </xdr:sp>
    <xdr:clientData/>
  </xdr:twoCellAnchor>
  <xdr:twoCellAnchor editAs="oneCell">
    <xdr:from>
      <xdr:col>18</xdr:col>
      <xdr:colOff>161925</xdr:colOff>
      <xdr:row>48</xdr:row>
      <xdr:rowOff>47625</xdr:rowOff>
    </xdr:from>
    <xdr:to>
      <xdr:col>18</xdr:col>
      <xdr:colOff>609600</xdr:colOff>
      <xdr:row>156</xdr:row>
      <xdr:rowOff>125730</xdr:rowOff>
    </xdr:to>
    <xdr:sp macro="" textlink="">
      <xdr:nvSpPr>
        <xdr:cNvPr id="32"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20000000}"/>
            </a:ext>
          </a:extLst>
        </xdr:cNvPr>
        <xdr:cNvSpPr/>
      </xdr:nvSpPr>
      <xdr:spPr>
        <a:xfrm>
          <a:off x="11639550" y="4667250"/>
          <a:ext cx="447675" cy="11582400"/>
        </a:xfrm>
        <a:prstGeom prst="rect">
          <a:avLst/>
        </a:prstGeom>
      </xdr:spPr>
    </xdr:sp>
    <xdr:clientData/>
  </xdr:twoCellAnchor>
  <xdr:twoCellAnchor editAs="oneCell">
    <xdr:from>
      <xdr:col>18</xdr:col>
      <xdr:colOff>352425</xdr:colOff>
      <xdr:row>48</xdr:row>
      <xdr:rowOff>0</xdr:rowOff>
    </xdr:from>
    <xdr:to>
      <xdr:col>18</xdr:col>
      <xdr:colOff>361950</xdr:colOff>
      <xdr:row>106</xdr:row>
      <xdr:rowOff>127635</xdr:rowOff>
    </xdr:to>
    <xdr:sp macro="" textlink="">
      <xdr:nvSpPr>
        <xdr:cNvPr id="33"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21000000}"/>
            </a:ext>
          </a:extLst>
        </xdr:cNvPr>
        <xdr:cNvSpPr/>
      </xdr:nvSpPr>
      <xdr:spPr>
        <a:xfrm>
          <a:off x="11830050" y="4667250"/>
          <a:ext cx="9525" cy="1533525"/>
        </a:xfrm>
        <a:prstGeom prst="rect">
          <a:avLst/>
        </a:prstGeom>
      </xdr:spPr>
    </xdr:sp>
    <xdr:clientData/>
  </xdr:twoCellAnchor>
  <xdr:twoCellAnchor editAs="oneCell">
    <xdr:from>
      <xdr:col>18</xdr:col>
      <xdr:colOff>142875</xdr:colOff>
      <xdr:row>53</xdr:row>
      <xdr:rowOff>47625</xdr:rowOff>
    </xdr:from>
    <xdr:to>
      <xdr:col>18</xdr:col>
      <xdr:colOff>609600</xdr:colOff>
      <xdr:row>152</xdr:row>
      <xdr:rowOff>1905</xdr:rowOff>
    </xdr:to>
    <xdr:sp macro="" textlink="">
      <xdr:nvSpPr>
        <xdr:cNvPr id="34"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22000000}"/>
            </a:ext>
          </a:extLst>
        </xdr:cNvPr>
        <xdr:cNvSpPr/>
      </xdr:nvSpPr>
      <xdr:spPr>
        <a:xfrm>
          <a:off x="11620500" y="4667250"/>
          <a:ext cx="466725" cy="10506075"/>
        </a:xfrm>
        <a:prstGeom prst="rect">
          <a:avLst/>
        </a:prstGeom>
      </xdr:spPr>
    </xdr:sp>
    <xdr:clientData/>
  </xdr:twoCellAnchor>
  <xdr:twoCellAnchor editAs="oneCell">
    <xdr:from>
      <xdr:col>18</xdr:col>
      <xdr:colOff>114300</xdr:colOff>
      <xdr:row>53</xdr:row>
      <xdr:rowOff>9525</xdr:rowOff>
    </xdr:from>
    <xdr:to>
      <xdr:col>18</xdr:col>
      <xdr:colOff>609600</xdr:colOff>
      <xdr:row>152</xdr:row>
      <xdr:rowOff>127635</xdr:rowOff>
    </xdr:to>
    <xdr:sp macro="" textlink="">
      <xdr:nvSpPr>
        <xdr:cNvPr id="36"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200-000024000000}"/>
            </a:ext>
          </a:extLst>
        </xdr:cNvPr>
        <xdr:cNvSpPr/>
      </xdr:nvSpPr>
      <xdr:spPr>
        <a:xfrm>
          <a:off x="11591925" y="4667250"/>
          <a:ext cx="495300" cy="10639425"/>
        </a:xfrm>
        <a:prstGeom prst="rect">
          <a:avLst/>
        </a:prstGeom>
      </xdr:spPr>
    </xdr:sp>
    <xdr:clientData/>
  </xdr:twoCellAnchor>
  <xdr:twoCellAnchor editAs="oneCell">
    <xdr:from>
      <xdr:col>18</xdr:col>
      <xdr:colOff>133350</xdr:colOff>
      <xdr:row>68</xdr:row>
      <xdr:rowOff>28575</xdr:rowOff>
    </xdr:from>
    <xdr:to>
      <xdr:col>18</xdr:col>
      <xdr:colOff>609600</xdr:colOff>
      <xdr:row>133</xdr:row>
      <xdr:rowOff>140970</xdr:rowOff>
    </xdr:to>
    <xdr:sp macro="" textlink="">
      <xdr:nvSpPr>
        <xdr:cNvPr id="37"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25000000}"/>
            </a:ext>
          </a:extLst>
        </xdr:cNvPr>
        <xdr:cNvSpPr/>
      </xdr:nvSpPr>
      <xdr:spPr>
        <a:xfrm>
          <a:off x="11610975" y="4724400"/>
          <a:ext cx="476250" cy="7248525"/>
        </a:xfrm>
        <a:prstGeom prst="rect">
          <a:avLst/>
        </a:prstGeom>
      </xdr:spPr>
    </xdr:sp>
    <xdr:clientData/>
  </xdr:twoCellAnchor>
  <xdr:twoCellAnchor editAs="oneCell">
    <xdr:from>
      <xdr:col>18</xdr:col>
      <xdr:colOff>85725</xdr:colOff>
      <xdr:row>65</xdr:row>
      <xdr:rowOff>47625</xdr:rowOff>
    </xdr:from>
    <xdr:to>
      <xdr:col>18</xdr:col>
      <xdr:colOff>609600</xdr:colOff>
      <xdr:row>134</xdr:row>
      <xdr:rowOff>120015</xdr:rowOff>
    </xdr:to>
    <xdr:sp macro="" textlink="">
      <xdr:nvSpPr>
        <xdr:cNvPr id="38"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26000000}"/>
            </a:ext>
          </a:extLst>
        </xdr:cNvPr>
        <xdr:cNvSpPr/>
      </xdr:nvSpPr>
      <xdr:spPr>
        <a:xfrm>
          <a:off x="11563350" y="4724400"/>
          <a:ext cx="523875" cy="7600950"/>
        </a:xfrm>
        <a:prstGeom prst="rect">
          <a:avLst/>
        </a:prstGeom>
      </xdr:spPr>
    </xdr:sp>
    <xdr:clientData/>
  </xdr:twoCellAnchor>
  <xdr:twoCellAnchor editAs="oneCell">
    <xdr:from>
      <xdr:col>18</xdr:col>
      <xdr:colOff>161925</xdr:colOff>
      <xdr:row>63</xdr:row>
      <xdr:rowOff>47625</xdr:rowOff>
    </xdr:from>
    <xdr:to>
      <xdr:col>18</xdr:col>
      <xdr:colOff>609600</xdr:colOff>
      <xdr:row>137</xdr:row>
      <xdr:rowOff>150495</xdr:rowOff>
    </xdr:to>
    <xdr:sp macro="" textlink="">
      <xdr:nvSpPr>
        <xdr:cNvPr id="39"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27000000}"/>
            </a:ext>
          </a:extLst>
        </xdr:cNvPr>
        <xdr:cNvSpPr/>
      </xdr:nvSpPr>
      <xdr:spPr>
        <a:xfrm>
          <a:off x="11639550" y="4724400"/>
          <a:ext cx="447675" cy="8210550"/>
        </a:xfrm>
        <a:prstGeom prst="rect">
          <a:avLst/>
        </a:prstGeom>
      </xdr:spPr>
    </xdr:sp>
    <xdr:clientData/>
  </xdr:twoCellAnchor>
  <xdr:twoCellAnchor editAs="oneCell">
    <xdr:from>
      <xdr:col>18</xdr:col>
      <xdr:colOff>352425</xdr:colOff>
      <xdr:row>63</xdr:row>
      <xdr:rowOff>0</xdr:rowOff>
    </xdr:from>
    <xdr:to>
      <xdr:col>18</xdr:col>
      <xdr:colOff>361950</xdr:colOff>
      <xdr:row>105</xdr:row>
      <xdr:rowOff>53340</xdr:rowOff>
    </xdr:to>
    <xdr:sp macro="" textlink="">
      <xdr:nvSpPr>
        <xdr:cNvPr id="40"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28000000}"/>
            </a:ext>
          </a:extLst>
        </xdr:cNvPr>
        <xdr:cNvSpPr/>
      </xdr:nvSpPr>
      <xdr:spPr>
        <a:xfrm>
          <a:off x="11830050" y="4724400"/>
          <a:ext cx="9525" cy="1533525"/>
        </a:xfrm>
        <a:prstGeom prst="rect">
          <a:avLst/>
        </a:prstGeom>
      </xdr:spPr>
    </xdr:sp>
    <xdr:clientData/>
  </xdr:twoCellAnchor>
  <xdr:twoCellAnchor editAs="oneCell">
    <xdr:from>
      <xdr:col>18</xdr:col>
      <xdr:colOff>133350</xdr:colOff>
      <xdr:row>68</xdr:row>
      <xdr:rowOff>28575</xdr:rowOff>
    </xdr:from>
    <xdr:to>
      <xdr:col>18</xdr:col>
      <xdr:colOff>609600</xdr:colOff>
      <xdr:row>133</xdr:row>
      <xdr:rowOff>140970</xdr:rowOff>
    </xdr:to>
    <xdr:sp macro="" textlink="">
      <xdr:nvSpPr>
        <xdr:cNvPr id="41"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29000000}"/>
            </a:ext>
          </a:extLst>
        </xdr:cNvPr>
        <xdr:cNvSpPr/>
      </xdr:nvSpPr>
      <xdr:spPr>
        <a:xfrm>
          <a:off x="11610975" y="4724400"/>
          <a:ext cx="476250" cy="7248525"/>
        </a:xfrm>
        <a:prstGeom prst="rect">
          <a:avLst/>
        </a:prstGeom>
      </xdr:spPr>
    </xdr:sp>
    <xdr:clientData/>
  </xdr:twoCellAnchor>
  <xdr:twoCellAnchor editAs="oneCell">
    <xdr:from>
      <xdr:col>18</xdr:col>
      <xdr:colOff>85725</xdr:colOff>
      <xdr:row>65</xdr:row>
      <xdr:rowOff>47625</xdr:rowOff>
    </xdr:from>
    <xdr:to>
      <xdr:col>18</xdr:col>
      <xdr:colOff>609600</xdr:colOff>
      <xdr:row>134</xdr:row>
      <xdr:rowOff>120015</xdr:rowOff>
    </xdr:to>
    <xdr:sp macro="" textlink="">
      <xdr:nvSpPr>
        <xdr:cNvPr id="42"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2A000000}"/>
            </a:ext>
          </a:extLst>
        </xdr:cNvPr>
        <xdr:cNvSpPr/>
      </xdr:nvSpPr>
      <xdr:spPr>
        <a:xfrm>
          <a:off x="11563350" y="4724400"/>
          <a:ext cx="523875" cy="7600950"/>
        </a:xfrm>
        <a:prstGeom prst="rect">
          <a:avLst/>
        </a:prstGeom>
      </xdr:spPr>
    </xdr:sp>
    <xdr:clientData/>
  </xdr:twoCellAnchor>
  <xdr:twoCellAnchor editAs="oneCell">
    <xdr:from>
      <xdr:col>18</xdr:col>
      <xdr:colOff>161925</xdr:colOff>
      <xdr:row>63</xdr:row>
      <xdr:rowOff>47625</xdr:rowOff>
    </xdr:from>
    <xdr:to>
      <xdr:col>18</xdr:col>
      <xdr:colOff>609600</xdr:colOff>
      <xdr:row>137</xdr:row>
      <xdr:rowOff>150495</xdr:rowOff>
    </xdr:to>
    <xdr:sp macro="" textlink="">
      <xdr:nvSpPr>
        <xdr:cNvPr id="43"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2B000000}"/>
            </a:ext>
          </a:extLst>
        </xdr:cNvPr>
        <xdr:cNvSpPr/>
      </xdr:nvSpPr>
      <xdr:spPr>
        <a:xfrm>
          <a:off x="11639550" y="4724400"/>
          <a:ext cx="447675" cy="8210550"/>
        </a:xfrm>
        <a:prstGeom prst="rect">
          <a:avLst/>
        </a:prstGeom>
      </xdr:spPr>
    </xdr:sp>
    <xdr:clientData/>
  </xdr:twoCellAnchor>
  <xdr:twoCellAnchor editAs="oneCell">
    <xdr:from>
      <xdr:col>18</xdr:col>
      <xdr:colOff>352425</xdr:colOff>
      <xdr:row>63</xdr:row>
      <xdr:rowOff>0</xdr:rowOff>
    </xdr:from>
    <xdr:to>
      <xdr:col>18</xdr:col>
      <xdr:colOff>361950</xdr:colOff>
      <xdr:row>105</xdr:row>
      <xdr:rowOff>53340</xdr:rowOff>
    </xdr:to>
    <xdr:sp macro="" textlink="">
      <xdr:nvSpPr>
        <xdr:cNvPr id="44"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2C000000}"/>
            </a:ext>
          </a:extLst>
        </xdr:cNvPr>
        <xdr:cNvSpPr/>
      </xdr:nvSpPr>
      <xdr:spPr>
        <a:xfrm>
          <a:off x="11830050" y="4724400"/>
          <a:ext cx="9525" cy="1533525"/>
        </a:xfrm>
        <a:prstGeom prst="rect">
          <a:avLst/>
        </a:prstGeom>
      </xdr:spPr>
    </xdr:sp>
    <xdr:clientData/>
  </xdr:twoCellAnchor>
  <xdr:twoCellAnchor editAs="oneCell">
    <xdr:from>
      <xdr:col>18</xdr:col>
      <xdr:colOff>142875</xdr:colOff>
      <xdr:row>68</xdr:row>
      <xdr:rowOff>47625</xdr:rowOff>
    </xdr:from>
    <xdr:to>
      <xdr:col>18</xdr:col>
      <xdr:colOff>609600</xdr:colOff>
      <xdr:row>133</xdr:row>
      <xdr:rowOff>26670</xdr:rowOff>
    </xdr:to>
    <xdr:sp macro="" textlink="">
      <xdr:nvSpPr>
        <xdr:cNvPr id="45"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2D000000}"/>
            </a:ext>
          </a:extLst>
        </xdr:cNvPr>
        <xdr:cNvSpPr/>
      </xdr:nvSpPr>
      <xdr:spPr>
        <a:xfrm>
          <a:off x="11620500" y="4724400"/>
          <a:ext cx="466725" cy="7134225"/>
        </a:xfrm>
        <a:prstGeom prst="rect">
          <a:avLst/>
        </a:prstGeom>
      </xdr:spPr>
    </xdr:sp>
    <xdr:clientData/>
  </xdr:twoCellAnchor>
  <xdr:twoCellAnchor editAs="oneCell">
    <xdr:from>
      <xdr:col>18</xdr:col>
      <xdr:colOff>114300</xdr:colOff>
      <xdr:row>68</xdr:row>
      <xdr:rowOff>9525</xdr:rowOff>
    </xdr:from>
    <xdr:to>
      <xdr:col>18</xdr:col>
      <xdr:colOff>609600</xdr:colOff>
      <xdr:row>133</xdr:row>
      <xdr:rowOff>160020</xdr:rowOff>
    </xdr:to>
    <xdr:sp macro="" textlink="">
      <xdr:nvSpPr>
        <xdr:cNvPr id="47"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200-00002F000000}"/>
            </a:ext>
          </a:extLst>
        </xdr:cNvPr>
        <xdr:cNvSpPr/>
      </xdr:nvSpPr>
      <xdr:spPr>
        <a:xfrm>
          <a:off x="11591925" y="4724400"/>
          <a:ext cx="495300" cy="7267575"/>
        </a:xfrm>
        <a:prstGeom prst="rect">
          <a:avLst/>
        </a:prstGeom>
      </xdr:spPr>
    </xdr:sp>
    <xdr:clientData/>
  </xdr:twoCellAnchor>
  <xdr:twoCellAnchor editAs="oneCell">
    <xdr:from>
      <xdr:col>18</xdr:col>
      <xdr:colOff>133350</xdr:colOff>
      <xdr:row>85</xdr:row>
      <xdr:rowOff>0</xdr:rowOff>
    </xdr:from>
    <xdr:to>
      <xdr:col>18</xdr:col>
      <xdr:colOff>609600</xdr:colOff>
      <xdr:row>114</xdr:row>
      <xdr:rowOff>135255</xdr:rowOff>
    </xdr:to>
    <xdr:sp macro="" textlink="">
      <xdr:nvSpPr>
        <xdr:cNvPr id="48"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30000000}"/>
            </a:ext>
          </a:extLst>
        </xdr:cNvPr>
        <xdr:cNvSpPr/>
      </xdr:nvSpPr>
      <xdr:spPr>
        <a:xfrm>
          <a:off x="11610975" y="4781550"/>
          <a:ext cx="476250" cy="3695700"/>
        </a:xfrm>
        <a:prstGeom prst="rect">
          <a:avLst/>
        </a:prstGeom>
      </xdr:spPr>
    </xdr:sp>
    <xdr:clientData/>
  </xdr:twoCellAnchor>
  <xdr:twoCellAnchor editAs="oneCell">
    <xdr:from>
      <xdr:col>18</xdr:col>
      <xdr:colOff>85725</xdr:colOff>
      <xdr:row>80</xdr:row>
      <xdr:rowOff>47625</xdr:rowOff>
    </xdr:from>
    <xdr:to>
      <xdr:col>18</xdr:col>
      <xdr:colOff>609600</xdr:colOff>
      <xdr:row>115</xdr:row>
      <xdr:rowOff>106680</xdr:rowOff>
    </xdr:to>
    <xdr:sp macro="" textlink="">
      <xdr:nvSpPr>
        <xdr:cNvPr id="49"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31000000}"/>
            </a:ext>
          </a:extLst>
        </xdr:cNvPr>
        <xdr:cNvSpPr/>
      </xdr:nvSpPr>
      <xdr:spPr>
        <a:xfrm>
          <a:off x="11563350" y="4781550"/>
          <a:ext cx="523875" cy="4238625"/>
        </a:xfrm>
        <a:prstGeom prst="rect">
          <a:avLst/>
        </a:prstGeom>
      </xdr:spPr>
    </xdr:sp>
    <xdr:clientData/>
  </xdr:twoCellAnchor>
  <xdr:twoCellAnchor editAs="oneCell">
    <xdr:from>
      <xdr:col>18</xdr:col>
      <xdr:colOff>161925</xdr:colOff>
      <xdr:row>78</xdr:row>
      <xdr:rowOff>47625</xdr:rowOff>
    </xdr:from>
    <xdr:to>
      <xdr:col>18</xdr:col>
      <xdr:colOff>609600</xdr:colOff>
      <xdr:row>118</xdr:row>
      <xdr:rowOff>135255</xdr:rowOff>
    </xdr:to>
    <xdr:sp macro="" textlink="">
      <xdr:nvSpPr>
        <xdr:cNvPr id="50"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32000000}"/>
            </a:ext>
          </a:extLst>
        </xdr:cNvPr>
        <xdr:cNvSpPr/>
      </xdr:nvSpPr>
      <xdr:spPr>
        <a:xfrm>
          <a:off x="11639550" y="4781550"/>
          <a:ext cx="447675" cy="4838700"/>
        </a:xfrm>
        <a:prstGeom prst="rect">
          <a:avLst/>
        </a:prstGeom>
      </xdr:spPr>
    </xdr:sp>
    <xdr:clientData/>
  </xdr:twoCellAnchor>
  <xdr:twoCellAnchor editAs="oneCell">
    <xdr:from>
      <xdr:col>18</xdr:col>
      <xdr:colOff>352425</xdr:colOff>
      <xdr:row>78</xdr:row>
      <xdr:rowOff>0</xdr:rowOff>
    </xdr:from>
    <xdr:to>
      <xdr:col>18</xdr:col>
      <xdr:colOff>361950</xdr:colOff>
      <xdr:row>103</xdr:row>
      <xdr:rowOff>106680</xdr:rowOff>
    </xdr:to>
    <xdr:sp macro="" textlink="">
      <xdr:nvSpPr>
        <xdr:cNvPr id="51"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33000000}"/>
            </a:ext>
          </a:extLst>
        </xdr:cNvPr>
        <xdr:cNvSpPr/>
      </xdr:nvSpPr>
      <xdr:spPr>
        <a:xfrm>
          <a:off x="11830050" y="4781550"/>
          <a:ext cx="9525" cy="1533525"/>
        </a:xfrm>
        <a:prstGeom prst="rect">
          <a:avLst/>
        </a:prstGeom>
      </xdr:spPr>
    </xdr:sp>
    <xdr:clientData/>
  </xdr:twoCellAnchor>
  <xdr:twoCellAnchor editAs="oneCell">
    <xdr:from>
      <xdr:col>18</xdr:col>
      <xdr:colOff>133350</xdr:colOff>
      <xdr:row>85</xdr:row>
      <xdr:rowOff>0</xdr:rowOff>
    </xdr:from>
    <xdr:to>
      <xdr:col>18</xdr:col>
      <xdr:colOff>609600</xdr:colOff>
      <xdr:row>114</xdr:row>
      <xdr:rowOff>135255</xdr:rowOff>
    </xdr:to>
    <xdr:sp macro="" textlink="">
      <xdr:nvSpPr>
        <xdr:cNvPr id="52" name="ToggleButton1" hidden="1">
          <a:extLst>
            <a:ext uri="{63B3BB69-23CF-44E3-9099-C40C66FF867C}">
              <a14:compatExt xmlns:a14="http://schemas.microsoft.com/office/drawing/2010/main" spid="_x0000_s10256"/>
            </a:ext>
            <a:ext uri="{FF2B5EF4-FFF2-40B4-BE49-F238E27FC236}">
              <a16:creationId xmlns:a16="http://schemas.microsoft.com/office/drawing/2014/main" id="{00000000-0008-0000-0200-000034000000}"/>
            </a:ext>
          </a:extLst>
        </xdr:cNvPr>
        <xdr:cNvSpPr/>
      </xdr:nvSpPr>
      <xdr:spPr>
        <a:xfrm>
          <a:off x="11610975" y="4781550"/>
          <a:ext cx="476250" cy="3695700"/>
        </a:xfrm>
        <a:prstGeom prst="rect">
          <a:avLst/>
        </a:prstGeom>
      </xdr:spPr>
    </xdr:sp>
    <xdr:clientData/>
  </xdr:twoCellAnchor>
  <xdr:twoCellAnchor editAs="oneCell">
    <xdr:from>
      <xdr:col>18</xdr:col>
      <xdr:colOff>85725</xdr:colOff>
      <xdr:row>80</xdr:row>
      <xdr:rowOff>47625</xdr:rowOff>
    </xdr:from>
    <xdr:to>
      <xdr:col>18</xdr:col>
      <xdr:colOff>609600</xdr:colOff>
      <xdr:row>115</xdr:row>
      <xdr:rowOff>106680</xdr:rowOff>
    </xdr:to>
    <xdr:sp macro="" textlink="">
      <xdr:nvSpPr>
        <xdr:cNvPr id="53"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35000000}"/>
            </a:ext>
          </a:extLst>
        </xdr:cNvPr>
        <xdr:cNvSpPr/>
      </xdr:nvSpPr>
      <xdr:spPr>
        <a:xfrm>
          <a:off x="11563350" y="4781550"/>
          <a:ext cx="523875" cy="4238625"/>
        </a:xfrm>
        <a:prstGeom prst="rect">
          <a:avLst/>
        </a:prstGeom>
      </xdr:spPr>
    </xdr:sp>
    <xdr:clientData/>
  </xdr:twoCellAnchor>
  <xdr:twoCellAnchor editAs="oneCell">
    <xdr:from>
      <xdr:col>18</xdr:col>
      <xdr:colOff>161925</xdr:colOff>
      <xdr:row>78</xdr:row>
      <xdr:rowOff>47625</xdr:rowOff>
    </xdr:from>
    <xdr:to>
      <xdr:col>18</xdr:col>
      <xdr:colOff>609600</xdr:colOff>
      <xdr:row>118</xdr:row>
      <xdr:rowOff>135255</xdr:rowOff>
    </xdr:to>
    <xdr:sp macro="" textlink="">
      <xdr:nvSpPr>
        <xdr:cNvPr id="54"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36000000}"/>
            </a:ext>
          </a:extLst>
        </xdr:cNvPr>
        <xdr:cNvSpPr/>
      </xdr:nvSpPr>
      <xdr:spPr>
        <a:xfrm>
          <a:off x="11639550" y="4781550"/>
          <a:ext cx="447675" cy="4838700"/>
        </a:xfrm>
        <a:prstGeom prst="rect">
          <a:avLst/>
        </a:prstGeom>
      </xdr:spPr>
    </xdr:sp>
    <xdr:clientData/>
  </xdr:twoCellAnchor>
  <xdr:twoCellAnchor editAs="oneCell">
    <xdr:from>
      <xdr:col>18</xdr:col>
      <xdr:colOff>352425</xdr:colOff>
      <xdr:row>78</xdr:row>
      <xdr:rowOff>0</xdr:rowOff>
    </xdr:from>
    <xdr:to>
      <xdr:col>18</xdr:col>
      <xdr:colOff>361950</xdr:colOff>
      <xdr:row>103</xdr:row>
      <xdr:rowOff>106680</xdr:rowOff>
    </xdr:to>
    <xdr:sp macro="" textlink="">
      <xdr:nvSpPr>
        <xdr:cNvPr id="55"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37000000}"/>
            </a:ext>
          </a:extLst>
        </xdr:cNvPr>
        <xdr:cNvSpPr/>
      </xdr:nvSpPr>
      <xdr:spPr>
        <a:xfrm>
          <a:off x="11830050" y="4781550"/>
          <a:ext cx="9525" cy="1533525"/>
        </a:xfrm>
        <a:prstGeom prst="rect">
          <a:avLst/>
        </a:prstGeom>
      </xdr:spPr>
    </xdr:sp>
    <xdr:clientData/>
  </xdr:twoCellAnchor>
  <xdr:twoCellAnchor editAs="oneCell">
    <xdr:from>
      <xdr:col>18</xdr:col>
      <xdr:colOff>142875</xdr:colOff>
      <xdr:row>85</xdr:row>
      <xdr:rowOff>0</xdr:rowOff>
    </xdr:from>
    <xdr:to>
      <xdr:col>18</xdr:col>
      <xdr:colOff>609600</xdr:colOff>
      <xdr:row>114</xdr:row>
      <xdr:rowOff>59055</xdr:rowOff>
    </xdr:to>
    <xdr:sp macro="" textlink="">
      <xdr:nvSpPr>
        <xdr:cNvPr id="56"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38000000}"/>
            </a:ext>
          </a:extLst>
        </xdr:cNvPr>
        <xdr:cNvSpPr/>
      </xdr:nvSpPr>
      <xdr:spPr>
        <a:xfrm>
          <a:off x="11620500" y="4781550"/>
          <a:ext cx="466725" cy="3619500"/>
        </a:xfrm>
        <a:prstGeom prst="rect">
          <a:avLst/>
        </a:prstGeom>
      </xdr:spPr>
    </xdr:sp>
    <xdr:clientData/>
  </xdr:twoCellAnchor>
  <xdr:twoCellAnchor editAs="oneCell">
    <xdr:from>
      <xdr:col>18</xdr:col>
      <xdr:colOff>114300</xdr:colOff>
      <xdr:row>85</xdr:row>
      <xdr:rowOff>0</xdr:rowOff>
    </xdr:from>
    <xdr:to>
      <xdr:col>18</xdr:col>
      <xdr:colOff>609600</xdr:colOff>
      <xdr:row>114</xdr:row>
      <xdr:rowOff>154305</xdr:rowOff>
    </xdr:to>
    <xdr:sp macro="" textlink="">
      <xdr:nvSpPr>
        <xdr:cNvPr id="58" name="ToggleButton1" hidden="1">
          <a:extLst>
            <a:ext uri="{63B3BB69-23CF-44E3-9099-C40C66FF867C}">
              <a14:compatExt xmlns:a14="http://schemas.microsoft.com/office/drawing/2010/main" spid="_x0000_s10263"/>
            </a:ext>
            <a:ext uri="{FF2B5EF4-FFF2-40B4-BE49-F238E27FC236}">
              <a16:creationId xmlns:a16="http://schemas.microsoft.com/office/drawing/2014/main" id="{00000000-0008-0000-0200-00003A000000}"/>
            </a:ext>
          </a:extLst>
        </xdr:cNvPr>
        <xdr:cNvSpPr/>
      </xdr:nvSpPr>
      <xdr:spPr>
        <a:xfrm>
          <a:off x="11591925" y="4781550"/>
          <a:ext cx="495300" cy="3714750"/>
        </a:xfrm>
        <a:prstGeom prst="rect">
          <a:avLst/>
        </a:prstGeom>
      </xdr:spPr>
    </xdr:sp>
    <xdr:clientData/>
  </xdr:twoCellAnchor>
  <xdr:twoCellAnchor editAs="oneCell">
    <xdr:from>
      <xdr:col>18</xdr:col>
      <xdr:colOff>85725</xdr:colOff>
      <xdr:row>95</xdr:row>
      <xdr:rowOff>47625</xdr:rowOff>
    </xdr:from>
    <xdr:to>
      <xdr:col>18</xdr:col>
      <xdr:colOff>609600</xdr:colOff>
      <xdr:row>101</xdr:row>
      <xdr:rowOff>43815</xdr:rowOff>
    </xdr:to>
    <xdr:sp macro="" textlink="">
      <xdr:nvSpPr>
        <xdr:cNvPr id="59"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3B000000}"/>
            </a:ext>
          </a:extLst>
        </xdr:cNvPr>
        <xdr:cNvSpPr/>
      </xdr:nvSpPr>
      <xdr:spPr>
        <a:xfrm>
          <a:off x="11563350" y="4838700"/>
          <a:ext cx="523875" cy="1038225"/>
        </a:xfrm>
        <a:prstGeom prst="rect">
          <a:avLst/>
        </a:prstGeom>
      </xdr:spPr>
    </xdr:sp>
    <xdr:clientData/>
  </xdr:twoCellAnchor>
  <xdr:twoCellAnchor editAs="oneCell">
    <xdr:from>
      <xdr:col>18</xdr:col>
      <xdr:colOff>161925</xdr:colOff>
      <xdr:row>93</xdr:row>
      <xdr:rowOff>47625</xdr:rowOff>
    </xdr:from>
    <xdr:to>
      <xdr:col>18</xdr:col>
      <xdr:colOff>609600</xdr:colOff>
      <xdr:row>102</xdr:row>
      <xdr:rowOff>38100</xdr:rowOff>
    </xdr:to>
    <xdr:sp macro="" textlink="">
      <xdr:nvSpPr>
        <xdr:cNvPr id="60"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3C000000}"/>
            </a:ext>
          </a:extLst>
        </xdr:cNvPr>
        <xdr:cNvSpPr/>
      </xdr:nvSpPr>
      <xdr:spPr>
        <a:xfrm>
          <a:off x="11639550" y="4838700"/>
          <a:ext cx="447675" cy="1619250"/>
        </a:xfrm>
        <a:prstGeom prst="rect">
          <a:avLst/>
        </a:prstGeom>
      </xdr:spPr>
    </xdr:sp>
    <xdr:clientData/>
  </xdr:twoCellAnchor>
  <xdr:twoCellAnchor editAs="oneCell">
    <xdr:from>
      <xdr:col>18</xdr:col>
      <xdr:colOff>352425</xdr:colOff>
      <xdr:row>93</xdr:row>
      <xdr:rowOff>0</xdr:rowOff>
    </xdr:from>
    <xdr:to>
      <xdr:col>18</xdr:col>
      <xdr:colOff>361950</xdr:colOff>
      <xdr:row>98</xdr:row>
      <xdr:rowOff>129540</xdr:rowOff>
    </xdr:to>
    <xdr:sp macro="" textlink="">
      <xdr:nvSpPr>
        <xdr:cNvPr id="61"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3D000000}"/>
            </a:ext>
          </a:extLst>
        </xdr:cNvPr>
        <xdr:cNvSpPr/>
      </xdr:nvSpPr>
      <xdr:spPr>
        <a:xfrm>
          <a:off x="11830050" y="4838700"/>
          <a:ext cx="9525" cy="1038225"/>
        </a:xfrm>
        <a:prstGeom prst="rect">
          <a:avLst/>
        </a:prstGeom>
      </xdr:spPr>
    </xdr:sp>
    <xdr:clientData/>
  </xdr:twoCellAnchor>
  <xdr:twoCellAnchor editAs="oneCell">
    <xdr:from>
      <xdr:col>18</xdr:col>
      <xdr:colOff>85725</xdr:colOff>
      <xdr:row>95</xdr:row>
      <xdr:rowOff>47625</xdr:rowOff>
    </xdr:from>
    <xdr:to>
      <xdr:col>18</xdr:col>
      <xdr:colOff>609600</xdr:colOff>
      <xdr:row>101</xdr:row>
      <xdr:rowOff>43815</xdr:rowOff>
    </xdr:to>
    <xdr:sp macro="" textlink="">
      <xdr:nvSpPr>
        <xdr:cNvPr id="62" name="ToggleButton2" hidden="1">
          <a:extLst>
            <a:ext uri="{63B3BB69-23CF-44E3-9099-C40C66FF867C}">
              <a14:compatExt xmlns:a14="http://schemas.microsoft.com/office/drawing/2010/main" spid="_x0000_s10257"/>
            </a:ext>
            <a:ext uri="{FF2B5EF4-FFF2-40B4-BE49-F238E27FC236}">
              <a16:creationId xmlns:a16="http://schemas.microsoft.com/office/drawing/2014/main" id="{00000000-0008-0000-0200-00003E000000}"/>
            </a:ext>
          </a:extLst>
        </xdr:cNvPr>
        <xdr:cNvSpPr/>
      </xdr:nvSpPr>
      <xdr:spPr>
        <a:xfrm>
          <a:off x="11563350" y="4838700"/>
          <a:ext cx="523875" cy="1038225"/>
        </a:xfrm>
        <a:prstGeom prst="rect">
          <a:avLst/>
        </a:prstGeom>
      </xdr:spPr>
    </xdr:sp>
    <xdr:clientData/>
  </xdr:twoCellAnchor>
  <xdr:twoCellAnchor editAs="oneCell">
    <xdr:from>
      <xdr:col>18</xdr:col>
      <xdr:colOff>161925</xdr:colOff>
      <xdr:row>93</xdr:row>
      <xdr:rowOff>47625</xdr:rowOff>
    </xdr:from>
    <xdr:to>
      <xdr:col>18</xdr:col>
      <xdr:colOff>609600</xdr:colOff>
      <xdr:row>102</xdr:row>
      <xdr:rowOff>38100</xdr:rowOff>
    </xdr:to>
    <xdr:sp macro="" textlink="">
      <xdr:nvSpPr>
        <xdr:cNvPr id="63" name="ToggleButton3" hidden="1">
          <a:extLst>
            <a:ext uri="{63B3BB69-23CF-44E3-9099-C40C66FF867C}">
              <a14:compatExt xmlns:a14="http://schemas.microsoft.com/office/drawing/2010/main" spid="_x0000_s10258"/>
            </a:ext>
            <a:ext uri="{FF2B5EF4-FFF2-40B4-BE49-F238E27FC236}">
              <a16:creationId xmlns:a16="http://schemas.microsoft.com/office/drawing/2014/main" id="{00000000-0008-0000-0200-00003F000000}"/>
            </a:ext>
          </a:extLst>
        </xdr:cNvPr>
        <xdr:cNvSpPr/>
      </xdr:nvSpPr>
      <xdr:spPr>
        <a:xfrm>
          <a:off x="11639550" y="4838700"/>
          <a:ext cx="447675" cy="1619250"/>
        </a:xfrm>
        <a:prstGeom prst="rect">
          <a:avLst/>
        </a:prstGeom>
      </xdr:spPr>
    </xdr:sp>
    <xdr:clientData/>
  </xdr:twoCellAnchor>
  <xdr:twoCellAnchor editAs="oneCell">
    <xdr:from>
      <xdr:col>18</xdr:col>
      <xdr:colOff>352425</xdr:colOff>
      <xdr:row>93</xdr:row>
      <xdr:rowOff>0</xdr:rowOff>
    </xdr:from>
    <xdr:to>
      <xdr:col>18</xdr:col>
      <xdr:colOff>361950</xdr:colOff>
      <xdr:row>98</xdr:row>
      <xdr:rowOff>129540</xdr:rowOff>
    </xdr:to>
    <xdr:sp macro="" textlink="">
      <xdr:nvSpPr>
        <xdr:cNvPr id="64" name="ToggleButton4" hidden="1">
          <a:extLst>
            <a:ext uri="{63B3BB69-23CF-44E3-9099-C40C66FF867C}">
              <a14:compatExt xmlns:a14="http://schemas.microsoft.com/office/drawing/2010/main" spid="_x0000_s10259"/>
            </a:ext>
            <a:ext uri="{FF2B5EF4-FFF2-40B4-BE49-F238E27FC236}">
              <a16:creationId xmlns:a16="http://schemas.microsoft.com/office/drawing/2014/main" id="{00000000-0008-0000-0200-000040000000}"/>
            </a:ext>
          </a:extLst>
        </xdr:cNvPr>
        <xdr:cNvSpPr/>
      </xdr:nvSpPr>
      <xdr:spPr>
        <a:xfrm>
          <a:off x="11830050" y="4838700"/>
          <a:ext cx="9525" cy="1038225"/>
        </a:xfrm>
        <a:prstGeom prst="rect">
          <a:avLst/>
        </a:prstGeom>
      </xdr:spPr>
    </xdr:sp>
    <xdr:clientData/>
  </xdr:twoCellAnchor>
  <xdr:twoCellAnchor editAs="oneCell">
    <xdr:from>
      <xdr:col>18</xdr:col>
      <xdr:colOff>142875</xdr:colOff>
      <xdr:row>98</xdr:row>
      <xdr:rowOff>47625</xdr:rowOff>
    </xdr:from>
    <xdr:to>
      <xdr:col>18</xdr:col>
      <xdr:colOff>609600</xdr:colOff>
      <xdr:row>100</xdr:row>
      <xdr:rowOff>133350</xdr:rowOff>
    </xdr:to>
    <xdr:sp macro="" textlink="">
      <xdr:nvSpPr>
        <xdr:cNvPr id="65" name="ToggleButton6" hidden="1">
          <a:extLst>
            <a:ext uri="{63B3BB69-23CF-44E3-9099-C40C66FF867C}">
              <a14:compatExt xmlns:a14="http://schemas.microsoft.com/office/drawing/2010/main" spid="_x0000_s10262"/>
            </a:ext>
            <a:ext uri="{FF2B5EF4-FFF2-40B4-BE49-F238E27FC236}">
              <a16:creationId xmlns:a16="http://schemas.microsoft.com/office/drawing/2014/main" id="{00000000-0008-0000-0200-000041000000}"/>
            </a:ext>
          </a:extLst>
        </xdr:cNvPr>
        <xdr:cNvSpPr/>
      </xdr:nvSpPr>
      <xdr:spPr>
        <a:xfrm>
          <a:off x="11620500" y="4838700"/>
          <a:ext cx="466725" cy="409575"/>
        </a:xfrm>
        <a:prstGeom prst="rect">
          <a:avLst/>
        </a:prstGeom>
      </xdr:spPr>
    </xdr:sp>
    <xdr:clientData/>
  </xdr:twoCellAnchor>
  <mc:AlternateContent xmlns:mc="http://schemas.openxmlformats.org/markup-compatibility/2006">
    <mc:Choice xmlns:a14="http://schemas.microsoft.com/office/drawing/2010/main" Requires="a14">
      <xdr:twoCellAnchor>
        <xdr:from>
          <xdr:col>1</xdr:col>
          <xdr:colOff>9525</xdr:colOff>
          <xdr:row>7</xdr:row>
          <xdr:rowOff>0</xdr:rowOff>
        </xdr:from>
        <xdr:to>
          <xdr:col>1</xdr:col>
          <xdr:colOff>857250</xdr:colOff>
          <xdr:row>7</xdr:row>
          <xdr:rowOff>0</xdr:rowOff>
        </xdr:to>
        <xdr:sp macro="" textlink="">
          <xdr:nvSpPr>
            <xdr:cNvPr id="16397" name="ToggleButton1"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xdr:row>
          <xdr:rowOff>0</xdr:rowOff>
        </xdr:from>
        <xdr:to>
          <xdr:col>2</xdr:col>
          <xdr:colOff>857250</xdr:colOff>
          <xdr:row>7</xdr:row>
          <xdr:rowOff>0</xdr:rowOff>
        </xdr:to>
        <xdr:sp macro="" textlink="">
          <xdr:nvSpPr>
            <xdr:cNvPr id="16398" name="ToggleButton2"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885825</xdr:colOff>
          <xdr:row>7</xdr:row>
          <xdr:rowOff>0</xdr:rowOff>
        </xdr:from>
        <xdr:to>
          <xdr:col>4</xdr:col>
          <xdr:colOff>152400</xdr:colOff>
          <xdr:row>7</xdr:row>
          <xdr:rowOff>0</xdr:rowOff>
        </xdr:to>
        <xdr:sp macro="" textlink="">
          <xdr:nvSpPr>
            <xdr:cNvPr id="16399" name="ToggleButton3"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7</xdr:row>
          <xdr:rowOff>0</xdr:rowOff>
        </xdr:from>
        <xdr:to>
          <xdr:col>5</xdr:col>
          <xdr:colOff>66675</xdr:colOff>
          <xdr:row>7</xdr:row>
          <xdr:rowOff>0</xdr:rowOff>
        </xdr:to>
        <xdr:sp macro="" textlink="">
          <xdr:nvSpPr>
            <xdr:cNvPr id="16400" name="ToggleButton4"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7</xdr:col>
          <xdr:colOff>581025</xdr:colOff>
          <xdr:row>7</xdr:row>
          <xdr:rowOff>0</xdr:rowOff>
        </xdr:to>
        <xdr:sp macro="" textlink="">
          <xdr:nvSpPr>
            <xdr:cNvPr id="16401" name="ToggleButton5"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0.emf"/><Relationship Id="rId3" Type="http://schemas.openxmlformats.org/officeDocument/2006/relationships/vmlDrawing" Target="../drawings/vmlDrawing2.vml"/><Relationship Id="rId7" Type="http://schemas.openxmlformats.org/officeDocument/2006/relationships/image" Target="../media/image7.emf"/><Relationship Id="rId12" Type="http://schemas.openxmlformats.org/officeDocument/2006/relationships/control" Target="../activeX/activeX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E40"/>
  <sheetViews>
    <sheetView showGridLines="0" tabSelected="1" zoomScaleNormal="100" workbookViewId="0">
      <selection activeCell="A2" sqref="A2:J2"/>
    </sheetView>
  </sheetViews>
  <sheetFormatPr defaultRowHeight="15"/>
  <cols>
    <col min="1" max="1" width="3.7109375" customWidth="1"/>
    <col min="2" max="2" width="4.85546875" style="79" customWidth="1"/>
  </cols>
  <sheetData>
    <row r="2" spans="1:31" ht="15.75" customHeight="1">
      <c r="A2" s="104" t="s">
        <v>24</v>
      </c>
      <c r="B2" s="104"/>
      <c r="C2" s="104"/>
      <c r="D2" s="104"/>
      <c r="E2" s="104"/>
      <c r="F2" s="104"/>
      <c r="G2" s="104"/>
      <c r="H2" s="104"/>
      <c r="I2" s="104"/>
      <c r="J2" s="104"/>
    </row>
    <row r="3" spans="1:31" ht="15.6" customHeight="1">
      <c r="A3" s="105" t="s">
        <v>41</v>
      </c>
      <c r="B3" s="105"/>
      <c r="C3" s="105"/>
      <c r="D3" s="105"/>
      <c r="E3" s="105"/>
      <c r="F3" s="105"/>
      <c r="G3" s="105"/>
      <c r="H3" s="105"/>
      <c r="I3" s="105"/>
      <c r="J3" s="105"/>
    </row>
    <row r="4" spans="1:31" ht="15.6" customHeight="1">
      <c r="A4" s="94"/>
      <c r="B4" s="94"/>
      <c r="C4" s="94"/>
      <c r="D4" s="94"/>
      <c r="E4" s="94"/>
      <c r="F4" s="94"/>
      <c r="G4" s="94"/>
      <c r="H4" s="94"/>
      <c r="I4" s="94"/>
      <c r="J4" s="94"/>
    </row>
    <row r="5" spans="1:31" ht="15.75">
      <c r="A5" s="78"/>
    </row>
    <row r="6" spans="1:31">
      <c r="A6" s="103" t="s">
        <v>17</v>
      </c>
      <c r="B6" s="103"/>
      <c r="C6" s="103"/>
      <c r="D6" s="103"/>
      <c r="E6" s="103"/>
      <c r="F6" s="103"/>
      <c r="G6" s="103"/>
      <c r="H6" s="103"/>
      <c r="I6" s="103"/>
    </row>
    <row r="8" spans="1:31" ht="58.5" customHeight="1">
      <c r="A8" s="77">
        <v>1</v>
      </c>
      <c r="B8" s="99" t="s">
        <v>39</v>
      </c>
      <c r="C8" s="99"/>
      <c r="D8" s="99"/>
      <c r="E8" s="99"/>
      <c r="F8" s="99"/>
      <c r="G8" s="99"/>
      <c r="H8" s="99"/>
      <c r="I8" s="99"/>
      <c r="J8" s="99"/>
      <c r="L8" s="99"/>
      <c r="M8" s="99"/>
      <c r="N8" s="99"/>
      <c r="O8" s="99"/>
      <c r="P8" s="99"/>
      <c r="Q8" s="99"/>
      <c r="R8" s="99"/>
      <c r="S8" s="99"/>
      <c r="T8" s="99"/>
      <c r="W8" s="99"/>
      <c r="X8" s="99"/>
      <c r="Y8" s="99"/>
      <c r="Z8" s="99"/>
      <c r="AA8" s="99"/>
      <c r="AB8" s="99"/>
      <c r="AC8" s="99"/>
      <c r="AD8" s="99"/>
      <c r="AE8" s="99"/>
    </row>
    <row r="9" spans="1:31">
      <c r="A9" s="77"/>
      <c r="B9" s="80"/>
      <c r="C9" s="1"/>
      <c r="D9" s="1"/>
      <c r="E9" s="1"/>
      <c r="F9" s="1"/>
      <c r="G9" s="1"/>
      <c r="H9" s="1"/>
      <c r="I9" s="1"/>
      <c r="J9" s="1"/>
      <c r="W9" s="100"/>
      <c r="X9" s="100"/>
      <c r="Y9" s="100"/>
      <c r="Z9" s="100"/>
      <c r="AA9" s="100"/>
      <c r="AB9" s="100"/>
      <c r="AC9" s="100"/>
      <c r="AD9" s="100"/>
      <c r="AE9" s="100"/>
    </row>
    <row r="10" spans="1:31" ht="72.95" customHeight="1">
      <c r="A10" s="77">
        <v>2</v>
      </c>
      <c r="B10" s="99" t="s">
        <v>37</v>
      </c>
      <c r="C10" s="99"/>
      <c r="D10" s="99"/>
      <c r="E10" s="99"/>
      <c r="F10" s="99"/>
      <c r="G10" s="99"/>
      <c r="H10" s="99"/>
      <c r="I10" s="99"/>
      <c r="J10" s="99"/>
      <c r="W10" s="101"/>
      <c r="X10" s="101"/>
      <c r="Y10" s="101"/>
      <c r="Z10" s="101"/>
      <c r="AA10" s="101"/>
      <c r="AB10" s="101"/>
      <c r="AC10" s="101"/>
      <c r="AD10" s="101"/>
      <c r="AE10" s="101"/>
    </row>
    <row r="11" spans="1:31">
      <c r="A11" s="80"/>
      <c r="B11" s="80"/>
      <c r="C11" s="1"/>
      <c r="D11" s="1"/>
      <c r="E11" s="1"/>
      <c r="F11" s="1"/>
      <c r="G11" s="1"/>
      <c r="H11" s="1"/>
      <c r="I11" s="1"/>
      <c r="J11" s="1"/>
    </row>
    <row r="12" spans="1:31" ht="59.25" customHeight="1">
      <c r="A12" s="77">
        <v>3</v>
      </c>
      <c r="B12" s="99" t="s">
        <v>40</v>
      </c>
      <c r="C12" s="99"/>
      <c r="D12" s="99"/>
      <c r="E12" s="99"/>
      <c r="F12" s="99"/>
      <c r="G12" s="99"/>
      <c r="H12" s="99"/>
      <c r="I12" s="99"/>
      <c r="J12" s="99"/>
      <c r="K12" s="97"/>
    </row>
    <row r="13" spans="1:31">
      <c r="A13" s="80"/>
      <c r="B13" s="80"/>
      <c r="C13" s="1"/>
      <c r="D13" s="1"/>
      <c r="E13" s="1"/>
      <c r="F13" s="1"/>
      <c r="G13" s="1"/>
      <c r="H13" s="1"/>
      <c r="I13" s="1"/>
      <c r="J13" s="1"/>
    </row>
    <row r="14" spans="1:31" ht="54.75" customHeight="1">
      <c r="A14" s="77">
        <v>4</v>
      </c>
      <c r="B14" s="102" t="s">
        <v>42</v>
      </c>
      <c r="C14" s="102"/>
      <c r="D14" s="102"/>
      <c r="E14" s="102"/>
      <c r="F14" s="102"/>
      <c r="G14" s="102"/>
      <c r="H14" s="102"/>
      <c r="I14" s="102"/>
      <c r="J14" s="102"/>
      <c r="K14" s="96"/>
    </row>
    <row r="15" spans="1:31" ht="18" customHeight="1">
      <c r="A15" s="86"/>
      <c r="B15" s="136"/>
      <c r="C15" s="137" t="s">
        <v>43</v>
      </c>
      <c r="D15" s="102"/>
      <c r="E15" s="102"/>
      <c r="F15" s="102"/>
      <c r="G15" s="102"/>
      <c r="H15" s="102"/>
      <c r="I15" s="102"/>
      <c r="J15" s="102"/>
      <c r="K15" s="96"/>
    </row>
    <row r="16" spans="1:31" ht="34.5" customHeight="1">
      <c r="A16" s="86"/>
      <c r="B16" s="98"/>
      <c r="C16" s="102" t="s">
        <v>46</v>
      </c>
      <c r="D16" s="102"/>
      <c r="E16" s="102"/>
      <c r="F16" s="102"/>
      <c r="G16" s="102"/>
      <c r="H16" s="102"/>
      <c r="I16" s="102"/>
      <c r="J16" s="102"/>
      <c r="K16" s="96"/>
    </row>
    <row r="17" spans="1:11" ht="22.5" customHeight="1">
      <c r="A17" s="86"/>
      <c r="B17" s="98"/>
      <c r="C17" s="102" t="s">
        <v>44</v>
      </c>
      <c r="D17" s="102"/>
      <c r="E17" s="102"/>
      <c r="F17" s="102"/>
      <c r="G17" s="102"/>
      <c r="H17" s="102"/>
      <c r="I17" s="102"/>
      <c r="J17" s="102"/>
      <c r="K17" s="96"/>
    </row>
    <row r="18" spans="1:11" ht="36" customHeight="1">
      <c r="A18" s="86"/>
      <c r="B18" s="98"/>
      <c r="C18" s="102" t="s">
        <v>45</v>
      </c>
      <c r="D18" s="102"/>
      <c r="E18" s="102"/>
      <c r="F18" s="102"/>
      <c r="G18" s="102"/>
      <c r="H18" s="102"/>
      <c r="I18" s="102"/>
      <c r="J18" s="102"/>
      <c r="K18" s="96"/>
    </row>
    <row r="19" spans="1:11" ht="30" customHeight="1">
      <c r="A19" s="86"/>
      <c r="B19" s="98"/>
      <c r="C19" s="102" t="s">
        <v>47</v>
      </c>
      <c r="D19" s="102"/>
      <c r="E19" s="102"/>
      <c r="F19" s="102"/>
      <c r="G19" s="102"/>
      <c r="H19" s="102"/>
      <c r="I19" s="102"/>
      <c r="J19" s="102"/>
      <c r="K19" s="96"/>
    </row>
    <row r="20" spans="1:11" ht="18" customHeight="1">
      <c r="A20" s="86"/>
      <c r="B20" s="136"/>
      <c r="C20" s="137" t="s">
        <v>48</v>
      </c>
      <c r="D20" s="137"/>
      <c r="E20" s="137"/>
      <c r="F20" s="137"/>
      <c r="G20" s="137"/>
      <c r="H20" s="137"/>
      <c r="I20" s="137"/>
      <c r="J20" s="137"/>
      <c r="K20" s="96"/>
    </row>
    <row r="21" spans="1:11" ht="23.25" customHeight="1">
      <c r="A21" s="86"/>
      <c r="B21" s="98"/>
      <c r="C21" s="102" t="s">
        <v>49</v>
      </c>
      <c r="D21" s="102"/>
      <c r="E21" s="102"/>
      <c r="F21" s="102"/>
      <c r="G21" s="102"/>
      <c r="H21" s="102"/>
      <c r="I21" s="102"/>
      <c r="J21" s="102"/>
      <c r="K21" s="96"/>
    </row>
    <row r="22" spans="1:11" ht="24.75" customHeight="1">
      <c r="A22" s="86"/>
      <c r="B22" s="98"/>
      <c r="C22" s="102" t="s">
        <v>50</v>
      </c>
      <c r="D22" s="102"/>
      <c r="E22" s="102"/>
      <c r="F22" s="102"/>
      <c r="G22" s="102"/>
      <c r="H22" s="102"/>
      <c r="I22" s="102"/>
      <c r="J22" s="102"/>
      <c r="K22" s="96"/>
    </row>
    <row r="23" spans="1:11" ht="36" customHeight="1">
      <c r="A23" s="86"/>
      <c r="B23" s="98"/>
      <c r="C23" s="102" t="s">
        <v>51</v>
      </c>
      <c r="D23" s="102"/>
      <c r="E23" s="102"/>
      <c r="F23" s="102"/>
      <c r="G23" s="102"/>
      <c r="H23" s="102"/>
      <c r="I23" s="102"/>
      <c r="J23" s="102"/>
      <c r="K23" s="96"/>
    </row>
    <row r="24" spans="1:11">
      <c r="A24" s="86"/>
      <c r="B24" s="98"/>
      <c r="C24" s="102" t="s">
        <v>52</v>
      </c>
      <c r="D24" s="102"/>
      <c r="E24" s="102"/>
      <c r="F24" s="102"/>
      <c r="G24" s="102"/>
      <c r="H24" s="102"/>
      <c r="I24" s="102"/>
      <c r="J24" s="102"/>
      <c r="K24" s="96"/>
    </row>
    <row r="25" spans="1:11" s="86" customFormat="1" ht="14.45" customHeight="1"/>
    <row r="26" spans="1:11" ht="57.75" customHeight="1">
      <c r="A26" s="86">
        <v>5</v>
      </c>
      <c r="B26" s="99" t="s">
        <v>27</v>
      </c>
      <c r="C26" s="99"/>
      <c r="D26" s="99"/>
      <c r="E26" s="99"/>
      <c r="F26" s="99"/>
      <c r="G26" s="99"/>
      <c r="H26" s="99"/>
      <c r="I26" s="99"/>
      <c r="J26" s="99"/>
    </row>
    <row r="27" spans="1:11">
      <c r="A27" s="79"/>
    </row>
    <row r="28" spans="1:11">
      <c r="A28" s="103" t="s">
        <v>18</v>
      </c>
      <c r="B28" s="103"/>
      <c r="C28" s="103"/>
      <c r="D28" s="103"/>
      <c r="E28" s="103"/>
      <c r="F28" s="103"/>
      <c r="G28" s="103"/>
      <c r="H28" s="103"/>
      <c r="I28" s="103"/>
      <c r="J28" s="103"/>
    </row>
    <row r="29" spans="1:11">
      <c r="A29" s="79"/>
    </row>
    <row r="30" spans="1:11">
      <c r="A30" s="82">
        <v>6</v>
      </c>
      <c r="B30" s="99" t="s">
        <v>19</v>
      </c>
      <c r="C30" s="99"/>
      <c r="D30" s="99"/>
      <c r="E30" s="99"/>
      <c r="F30" s="99"/>
      <c r="G30" s="99"/>
      <c r="H30" s="99"/>
      <c r="I30" s="99"/>
      <c r="J30" s="99"/>
    </row>
    <row r="31" spans="1:11">
      <c r="A31" s="80"/>
      <c r="B31" s="80"/>
      <c r="C31" s="80"/>
      <c r="D31" s="80"/>
      <c r="E31" s="80"/>
      <c r="F31" s="80"/>
      <c r="G31" s="80"/>
      <c r="H31" s="80"/>
      <c r="I31" s="80"/>
      <c r="J31" s="80"/>
    </row>
    <row r="32" spans="1:11" ht="48" customHeight="1">
      <c r="A32" s="86">
        <v>7</v>
      </c>
      <c r="B32" s="99" t="s">
        <v>53</v>
      </c>
      <c r="C32" s="99"/>
      <c r="D32" s="99"/>
      <c r="E32" s="99"/>
      <c r="F32" s="99"/>
      <c r="G32" s="99"/>
      <c r="H32" s="99"/>
      <c r="I32" s="99"/>
      <c r="J32" s="99"/>
    </row>
    <row r="33" spans="1:10">
      <c r="A33" s="80"/>
      <c r="B33" s="80"/>
      <c r="C33" s="80"/>
      <c r="D33" s="80"/>
      <c r="E33" s="80"/>
      <c r="F33" s="80"/>
      <c r="G33" s="80"/>
      <c r="H33" s="80"/>
      <c r="I33" s="80"/>
      <c r="J33" s="80"/>
    </row>
    <row r="34" spans="1:10" ht="45" customHeight="1">
      <c r="A34" s="83"/>
      <c r="B34" s="99" t="s">
        <v>54</v>
      </c>
      <c r="C34" s="99"/>
      <c r="D34" s="99"/>
      <c r="E34" s="99"/>
      <c r="F34" s="99"/>
      <c r="G34" s="99"/>
      <c r="H34" s="99"/>
      <c r="I34" s="99"/>
      <c r="J34" s="99"/>
    </row>
    <row r="35" spans="1:10">
      <c r="A35" s="80"/>
      <c r="B35" s="80" t="s">
        <v>20</v>
      </c>
      <c r="C35" s="80"/>
      <c r="D35" s="80"/>
      <c r="E35" s="80"/>
      <c r="F35" s="80"/>
      <c r="G35" s="80"/>
      <c r="H35" s="80"/>
      <c r="I35" s="80"/>
      <c r="J35" s="80"/>
    </row>
    <row r="36" spans="1:10">
      <c r="A36" s="80"/>
      <c r="B36" s="80" t="s">
        <v>21</v>
      </c>
      <c r="C36" s="80"/>
      <c r="D36" s="80"/>
      <c r="E36" s="80"/>
      <c r="F36" s="80"/>
      <c r="G36" s="80"/>
      <c r="H36" s="80"/>
      <c r="I36" s="80"/>
      <c r="J36" s="80"/>
    </row>
    <row r="37" spans="1:10">
      <c r="B37" s="80" t="s">
        <v>22</v>
      </c>
      <c r="C37" s="80"/>
      <c r="D37" s="80"/>
      <c r="E37" s="80"/>
      <c r="F37" s="80"/>
      <c r="G37" s="80"/>
      <c r="H37" s="80"/>
      <c r="I37" s="80"/>
      <c r="J37" s="80"/>
    </row>
    <row r="38" spans="1:10">
      <c r="B38" s="99" t="s">
        <v>23</v>
      </c>
      <c r="C38" s="99"/>
      <c r="D38" s="99"/>
      <c r="E38" s="99"/>
      <c r="F38" s="99"/>
      <c r="G38" s="99"/>
      <c r="H38" s="99"/>
      <c r="I38" s="99"/>
      <c r="J38" s="99"/>
    </row>
    <row r="40" spans="1:10" ht="48" customHeight="1">
      <c r="A40" s="86"/>
      <c r="B40" s="99"/>
      <c r="C40" s="99"/>
      <c r="D40" s="99"/>
      <c r="E40" s="99"/>
      <c r="F40" s="99"/>
      <c r="G40" s="99"/>
      <c r="H40" s="99"/>
      <c r="I40" s="99"/>
      <c r="J40" s="99"/>
    </row>
  </sheetData>
  <sheetProtection algorithmName="SHA-512" hashValue="8Zn+DpkaP3SAr9eOT6Lfl3m4/1ZNpdDwGegdfsiJVz7C1J+31nT2ekq0QmA54mP6KXtWkFerXM07GLSaMwtN5g==" saltValue="Fk9D1AAv7VqUJ9KXucDd4w==" spinCount="100000" sheet="1" selectLockedCells="1" selectUnlockedCells="1"/>
  <mergeCells count="28">
    <mergeCell ref="A2:J2"/>
    <mergeCell ref="A3:J3"/>
    <mergeCell ref="B12:J12"/>
    <mergeCell ref="B40:J40"/>
    <mergeCell ref="B30:J30"/>
    <mergeCell ref="B32:J32"/>
    <mergeCell ref="B34:J34"/>
    <mergeCell ref="B38:J38"/>
    <mergeCell ref="C15:J15"/>
    <mergeCell ref="C16:J16"/>
    <mergeCell ref="C17:J17"/>
    <mergeCell ref="C18:J18"/>
    <mergeCell ref="C19:J19"/>
    <mergeCell ref="C20:J20"/>
    <mergeCell ref="C21:J21"/>
    <mergeCell ref="A28:J28"/>
    <mergeCell ref="A6:I6"/>
    <mergeCell ref="B8:J8"/>
    <mergeCell ref="B10:J10"/>
    <mergeCell ref="B26:J26"/>
    <mergeCell ref="C22:J22"/>
    <mergeCell ref="C23:J23"/>
    <mergeCell ref="C24:J24"/>
    <mergeCell ref="L8:T8"/>
    <mergeCell ref="W8:AE8"/>
    <mergeCell ref="W9:AE9"/>
    <mergeCell ref="W10:AE10"/>
    <mergeCell ref="B14:J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100"/>
  <sheetViews>
    <sheetView showGridLines="0" zoomScaleNormal="100" workbookViewId="0">
      <selection activeCell="D5" sqref="D5:P5"/>
    </sheetView>
  </sheetViews>
  <sheetFormatPr defaultRowHeight="15"/>
  <cols>
    <col min="1" max="1" width="7.85546875" customWidth="1"/>
    <col min="2" max="2" width="19.140625" customWidth="1"/>
    <col min="3" max="3" width="15" customWidth="1"/>
    <col min="4" max="4" width="14.140625" customWidth="1"/>
    <col min="5" max="5" width="1.7109375" customWidth="1"/>
    <col min="6" max="6" width="4.7109375" customWidth="1"/>
    <col min="7" max="7" width="15.7109375" customWidth="1"/>
    <col min="8" max="8" width="9.7109375" customWidth="1"/>
    <col min="9" max="9" width="1.7109375" customWidth="1"/>
    <col min="10" max="10" width="34.5703125" customWidth="1"/>
    <col min="11" max="12" width="9.7109375" customWidth="1"/>
    <col min="13" max="13" width="14.7109375" customWidth="1"/>
    <col min="14" max="14" width="1.7109375" customWidth="1"/>
    <col min="15" max="15" width="3.7109375" customWidth="1"/>
    <col min="16" max="16" width="15.7109375" customWidth="1"/>
    <col min="17" max="17" width="9.7109375" customWidth="1"/>
    <col min="18" max="20" width="15.7109375" customWidth="1"/>
    <col min="21" max="21" width="9.140625" customWidth="1"/>
  </cols>
  <sheetData>
    <row r="1" spans="1:19" ht="18">
      <c r="A1" s="123" t="s">
        <v>28</v>
      </c>
      <c r="B1" s="123"/>
      <c r="C1" s="123"/>
      <c r="D1" s="123"/>
      <c r="E1" s="123"/>
      <c r="F1" s="123"/>
      <c r="G1" s="123"/>
      <c r="H1" s="123"/>
      <c r="I1" s="123"/>
      <c r="J1" s="123"/>
      <c r="K1" s="123"/>
      <c r="L1" s="123"/>
      <c r="M1" s="123"/>
      <c r="N1" s="1"/>
      <c r="O1" s="1"/>
      <c r="P1" s="1"/>
      <c r="Q1" s="1"/>
      <c r="R1" s="1"/>
      <c r="S1" s="1"/>
    </row>
    <row r="2" spans="1:19" s="90" customFormat="1" ht="15" customHeight="1">
      <c r="A2" s="124" t="s">
        <v>29</v>
      </c>
      <c r="B2" s="124"/>
      <c r="C2" s="124"/>
      <c r="D2" s="124"/>
      <c r="E2" s="124"/>
      <c r="F2" s="124"/>
      <c r="G2" s="124"/>
      <c r="H2" s="124"/>
      <c r="I2" s="124"/>
      <c r="J2" s="124"/>
      <c r="K2" s="124"/>
      <c r="L2" s="124"/>
      <c r="M2" s="124"/>
      <c r="N2" s="1"/>
      <c r="O2" s="1"/>
      <c r="P2" s="1"/>
      <c r="Q2" s="1"/>
      <c r="R2" s="1"/>
      <c r="S2" s="1"/>
    </row>
    <row r="3" spans="1:19" s="90" customFormat="1" ht="26.25" customHeight="1">
      <c r="A3" s="128" t="s">
        <v>55</v>
      </c>
      <c r="B3" s="128"/>
      <c r="C3" s="128"/>
      <c r="D3" s="128"/>
      <c r="E3" s="128"/>
      <c r="F3" s="128"/>
      <c r="G3" s="128"/>
      <c r="H3" s="128"/>
      <c r="I3" s="128"/>
      <c r="J3" s="128"/>
      <c r="K3" s="128"/>
      <c r="L3" s="128"/>
      <c r="M3" s="128"/>
      <c r="N3" s="128"/>
      <c r="O3" s="128"/>
      <c r="P3" s="128"/>
      <c r="Q3" s="1"/>
      <c r="R3" s="1"/>
      <c r="S3" s="1"/>
    </row>
    <row r="4" spans="1:19" ht="10.9" customHeight="1">
      <c r="A4" s="1"/>
      <c r="B4" s="1"/>
      <c r="C4" s="1"/>
      <c r="D4" s="1"/>
      <c r="E4" s="1"/>
      <c r="F4" s="1"/>
      <c r="G4" s="1"/>
      <c r="H4" s="1"/>
      <c r="I4" s="1"/>
      <c r="J4" s="1"/>
      <c r="K4" s="1"/>
      <c r="L4" s="1"/>
      <c r="M4" s="1"/>
      <c r="N4" s="1"/>
      <c r="O4" s="1"/>
      <c r="P4" s="1"/>
      <c r="Q4" s="1"/>
      <c r="R4" s="1"/>
      <c r="S4" s="1"/>
    </row>
    <row r="5" spans="1:19" ht="15" customHeight="1">
      <c r="A5" s="125" t="s">
        <v>30</v>
      </c>
      <c r="B5" s="125"/>
      <c r="C5" s="125"/>
      <c r="D5" s="127"/>
      <c r="E5" s="127"/>
      <c r="F5" s="127"/>
      <c r="G5" s="127"/>
      <c r="H5" s="127"/>
      <c r="I5" s="127"/>
      <c r="J5" s="127"/>
      <c r="K5" s="127"/>
      <c r="L5" s="127"/>
      <c r="M5" s="127"/>
      <c r="N5" s="127"/>
      <c r="O5" s="127"/>
      <c r="P5" s="127"/>
      <c r="Q5" s="66"/>
      <c r="R5" s="32"/>
      <c r="S5" s="32"/>
    </row>
    <row r="6" spans="1:19" ht="15" customHeight="1">
      <c r="A6" s="126" t="s">
        <v>38</v>
      </c>
      <c r="B6" s="126"/>
      <c r="C6" s="126"/>
      <c r="D6" s="127"/>
      <c r="E6" s="127"/>
      <c r="F6" s="127"/>
      <c r="G6" s="127"/>
      <c r="H6" s="127"/>
      <c r="I6" s="127"/>
      <c r="J6" s="127"/>
      <c r="K6" s="127"/>
      <c r="L6" s="127"/>
      <c r="M6" s="127"/>
      <c r="N6" s="127"/>
      <c r="O6" s="127"/>
      <c r="P6" s="127"/>
      <c r="Q6" s="66"/>
      <c r="R6" s="32"/>
      <c r="S6" s="32"/>
    </row>
    <row r="7" spans="1:19" ht="32.450000000000003" customHeight="1">
      <c r="A7" s="125" t="s">
        <v>31</v>
      </c>
      <c r="B7" s="125"/>
      <c r="C7" s="125"/>
      <c r="D7" s="127"/>
      <c r="E7" s="127"/>
      <c r="F7" s="127"/>
      <c r="G7" s="127"/>
      <c r="H7" s="127"/>
      <c r="I7" s="127"/>
      <c r="J7" s="127"/>
      <c r="K7" s="127"/>
      <c r="L7" s="127"/>
      <c r="M7" s="127"/>
      <c r="N7" s="127"/>
      <c r="O7" s="127"/>
      <c r="P7" s="127"/>
      <c r="Q7" s="66"/>
      <c r="R7" s="32"/>
      <c r="S7" s="32"/>
    </row>
    <row r="8" spans="1:19" ht="10.9" customHeight="1">
      <c r="A8" s="23"/>
      <c r="B8" s="23"/>
      <c r="C8" s="24"/>
      <c r="D8" s="24"/>
      <c r="E8" s="24"/>
      <c r="F8" s="24"/>
      <c r="G8" s="24"/>
      <c r="H8" s="1"/>
      <c r="I8" s="1"/>
      <c r="J8" s="1"/>
      <c r="K8" s="1"/>
      <c r="L8" s="1"/>
      <c r="M8" s="1"/>
      <c r="N8" s="1"/>
      <c r="O8" s="1"/>
      <c r="P8" s="1"/>
      <c r="Q8" s="1"/>
      <c r="R8" s="1"/>
      <c r="S8" s="1"/>
    </row>
    <row r="9" spans="1:19" s="61" customFormat="1" ht="15.75">
      <c r="A9" s="138" t="s">
        <v>56</v>
      </c>
      <c r="B9" s="138"/>
      <c r="C9" s="138"/>
      <c r="D9" s="138"/>
      <c r="E9" s="138"/>
      <c r="F9" s="138"/>
      <c r="G9" s="138"/>
      <c r="H9" s="138"/>
      <c r="I9" s="60"/>
      <c r="J9" s="60"/>
      <c r="K9" s="60"/>
      <c r="L9" s="60"/>
      <c r="M9" s="60"/>
      <c r="N9" s="60"/>
      <c r="O9" s="60"/>
      <c r="P9" s="60"/>
      <c r="Q9" s="60"/>
      <c r="R9" s="60"/>
      <c r="S9" s="60"/>
    </row>
    <row r="10" spans="1:19" ht="7.15" customHeight="1">
      <c r="A10" s="2"/>
      <c r="B10" s="2"/>
      <c r="C10" s="2"/>
      <c r="D10" s="5"/>
      <c r="E10" s="5"/>
      <c r="F10" s="5"/>
      <c r="G10" s="5"/>
      <c r="H10" s="1"/>
      <c r="I10" s="1"/>
      <c r="J10" s="1"/>
      <c r="K10" s="1"/>
      <c r="L10" s="1"/>
      <c r="M10" s="1"/>
      <c r="N10" s="1"/>
      <c r="O10" s="1"/>
      <c r="P10" s="1"/>
      <c r="Q10" s="1"/>
      <c r="R10" s="1"/>
      <c r="S10" s="1"/>
    </row>
    <row r="11" spans="1:19" ht="7.15" customHeight="1">
      <c r="A11" s="106" t="s">
        <v>13</v>
      </c>
      <c r="B11" s="107"/>
      <c r="C11" s="107"/>
      <c r="D11" s="107"/>
      <c r="E11" s="107"/>
      <c r="F11" s="107"/>
      <c r="G11" s="107"/>
      <c r="H11" s="108"/>
      <c r="I11" s="1"/>
      <c r="J11" s="106" t="str">
        <f>VLOOKUP(G15,workings!A2:G3,2,FALSE)</f>
        <v xml:space="preserve">Actual exercise / lifting of moratorium / forfeiture of share options: </v>
      </c>
      <c r="K11" s="107"/>
      <c r="L11" s="107"/>
      <c r="M11" s="107"/>
      <c r="N11" s="107"/>
      <c r="O11" s="107"/>
      <c r="P11" s="107"/>
      <c r="Q11" s="108"/>
      <c r="R11" s="1"/>
      <c r="S11" s="1"/>
    </row>
    <row r="12" spans="1:19" ht="15" customHeight="1">
      <c r="A12" s="109"/>
      <c r="B12" s="110"/>
      <c r="C12" s="110"/>
      <c r="D12" s="110"/>
      <c r="E12" s="110"/>
      <c r="F12" s="110"/>
      <c r="G12" s="110"/>
      <c r="H12" s="111"/>
      <c r="I12" s="1"/>
      <c r="J12" s="109"/>
      <c r="K12" s="110"/>
      <c r="L12" s="110"/>
      <c r="M12" s="110"/>
      <c r="N12" s="110"/>
      <c r="O12" s="110"/>
      <c r="P12" s="110"/>
      <c r="Q12" s="111"/>
      <c r="R12" s="1"/>
      <c r="S12" s="1"/>
    </row>
    <row r="13" spans="1:19" ht="7.15" customHeight="1">
      <c r="A13" s="112"/>
      <c r="B13" s="113"/>
      <c r="C13" s="113"/>
      <c r="D13" s="113"/>
      <c r="E13" s="113"/>
      <c r="F13" s="113"/>
      <c r="G13" s="113"/>
      <c r="H13" s="114"/>
      <c r="I13" s="11"/>
      <c r="J13" s="112"/>
      <c r="K13" s="113"/>
      <c r="L13" s="113"/>
      <c r="M13" s="113"/>
      <c r="N13" s="113"/>
      <c r="O13" s="113"/>
      <c r="P13" s="113"/>
      <c r="Q13" s="114"/>
      <c r="R13" s="1"/>
      <c r="S13" s="1"/>
    </row>
    <row r="14" spans="1:19" ht="9" customHeight="1">
      <c r="A14" s="7"/>
      <c r="B14" s="17"/>
      <c r="C14" s="17"/>
      <c r="D14" s="5"/>
      <c r="E14" s="5"/>
      <c r="F14" s="5"/>
      <c r="G14" s="5"/>
      <c r="H14" s="8"/>
      <c r="I14" s="11"/>
      <c r="J14" s="13"/>
      <c r="K14" s="11"/>
      <c r="L14" s="11"/>
      <c r="M14" s="11"/>
      <c r="N14" s="11"/>
      <c r="O14" s="11"/>
      <c r="P14" s="11"/>
      <c r="Q14" s="8"/>
      <c r="R14" s="1"/>
      <c r="S14" s="1"/>
    </row>
    <row r="15" spans="1:19" ht="15" customHeight="1">
      <c r="A15" s="115" t="s">
        <v>5</v>
      </c>
      <c r="B15" s="116"/>
      <c r="C15" s="116"/>
      <c r="D15" s="116"/>
      <c r="E15" s="5" t="s">
        <v>3</v>
      </c>
      <c r="F15" s="12"/>
      <c r="G15" s="4" t="s">
        <v>2</v>
      </c>
      <c r="H15" s="8"/>
      <c r="I15" s="11"/>
      <c r="J15" s="84" t="str">
        <f>VLOOKUP(G15,workings!A2:F3,3,FALSE)</f>
        <v>Date of exercise / lifting of moratorium / forfeiture</v>
      </c>
      <c r="K15" s="85"/>
      <c r="L15" s="85"/>
      <c r="M15" s="85"/>
      <c r="N15" s="11" t="s">
        <v>3</v>
      </c>
      <c r="O15" s="28"/>
      <c r="P15" s="75"/>
      <c r="Q15" s="16"/>
      <c r="R15" s="1"/>
      <c r="S15" s="1"/>
    </row>
    <row r="16" spans="1:19" ht="15" customHeight="1">
      <c r="A16" s="115" t="s">
        <v>0</v>
      </c>
      <c r="B16" s="116"/>
      <c r="C16" s="116"/>
      <c r="D16" s="116"/>
      <c r="E16" s="5" t="s">
        <v>3</v>
      </c>
      <c r="F16" s="12"/>
      <c r="G16" s="33"/>
      <c r="H16" s="8"/>
      <c r="I16" s="11"/>
      <c r="J16" s="84" t="str">
        <f>VLOOKUP(G15,workings!A2:F3,4,FALSE)</f>
        <v>Exercise price per share</v>
      </c>
      <c r="K16" s="85"/>
      <c r="L16" s="85"/>
      <c r="M16" s="85"/>
      <c r="N16" s="11" t="s">
        <v>3</v>
      </c>
      <c r="O16" s="11" t="s">
        <v>7</v>
      </c>
      <c r="P16" s="76"/>
      <c r="Q16" s="8"/>
      <c r="R16" s="1"/>
      <c r="S16" s="1"/>
    </row>
    <row r="17" spans="1:19" ht="15" customHeight="1">
      <c r="A17" s="115" t="str">
        <f>VLOOKUP(G15,workings!A2:F3,4,FALSE)</f>
        <v>Exercise price per share</v>
      </c>
      <c r="B17" s="116"/>
      <c r="C17" s="116"/>
      <c r="D17" s="116"/>
      <c r="E17" s="5" t="s">
        <v>3</v>
      </c>
      <c r="F17" s="5" t="s">
        <v>7</v>
      </c>
      <c r="G17" s="34"/>
      <c r="H17" s="8"/>
      <c r="I17" s="11"/>
      <c r="J17" s="84" t="str">
        <f>VLOOKUP(G15,workings!A2:F3,5,FALSE)</f>
        <v>Open market value per share as at date of exercise / lifting of moratorium</v>
      </c>
      <c r="K17" s="85"/>
      <c r="L17" s="85"/>
      <c r="M17" s="85"/>
      <c r="N17" s="11" t="s">
        <v>3</v>
      </c>
      <c r="O17" s="11" t="s">
        <v>7</v>
      </c>
      <c r="P17" s="26"/>
      <c r="Q17" s="8"/>
      <c r="S17" s="1"/>
    </row>
    <row r="18" spans="1:19" ht="15" customHeight="1">
      <c r="A18" s="115" t="s">
        <v>16</v>
      </c>
      <c r="B18" s="116"/>
      <c r="C18" s="116"/>
      <c r="D18" s="116"/>
      <c r="E18" s="5" t="s">
        <v>3</v>
      </c>
      <c r="F18" s="5" t="s">
        <v>7</v>
      </c>
      <c r="G18" s="34"/>
      <c r="H18" s="8"/>
      <c r="I18" s="11"/>
      <c r="J18" s="84" t="str">
        <f>VLOOKUP(G15,workings!A2:F3,6,FALSE)</f>
        <v>No. of shares exercised / affected by lifting of moratorium</v>
      </c>
      <c r="K18" s="85"/>
      <c r="L18" s="85"/>
      <c r="M18" s="85"/>
      <c r="N18" s="11" t="s">
        <v>3</v>
      </c>
      <c r="P18" s="35"/>
      <c r="Q18" s="8"/>
      <c r="R18" s="1"/>
      <c r="S18" s="1"/>
    </row>
    <row r="19" spans="1:19" ht="15" customHeight="1">
      <c r="A19" s="115" t="s">
        <v>15</v>
      </c>
      <c r="B19" s="116"/>
      <c r="C19" s="116"/>
      <c r="D19" s="116"/>
      <c r="E19" s="5" t="s">
        <v>3</v>
      </c>
      <c r="F19" s="5"/>
      <c r="G19" s="35"/>
      <c r="H19" s="8"/>
      <c r="I19" s="11"/>
      <c r="J19" s="84" t="s">
        <v>4</v>
      </c>
      <c r="K19" s="85"/>
      <c r="L19" s="85"/>
      <c r="M19" s="85"/>
      <c r="N19" s="11" t="s">
        <v>3</v>
      </c>
      <c r="O19" s="29"/>
      <c r="P19" s="35"/>
      <c r="Q19" s="8"/>
      <c r="R19" s="1"/>
      <c r="S19" s="1"/>
    </row>
    <row r="20" spans="1:19" ht="15" customHeight="1">
      <c r="A20" s="88" t="s">
        <v>25</v>
      </c>
      <c r="B20" s="87"/>
      <c r="C20" s="87"/>
      <c r="D20" s="87"/>
      <c r="E20" s="5" t="s">
        <v>3</v>
      </c>
      <c r="F20" s="5" t="s">
        <v>7</v>
      </c>
      <c r="G20" s="91">
        <f>(G18-G17)*G19</f>
        <v>0</v>
      </c>
      <c r="H20" s="8"/>
      <c r="I20" s="11"/>
      <c r="J20" s="88" t="s">
        <v>26</v>
      </c>
      <c r="K20" s="12"/>
      <c r="L20" s="12"/>
      <c r="M20" s="11"/>
      <c r="N20" s="5" t="s">
        <v>3</v>
      </c>
      <c r="O20" s="5" t="s">
        <v>7</v>
      </c>
      <c r="P20" s="91">
        <f>(P17-P16)*P18</f>
        <v>0</v>
      </c>
      <c r="Q20" s="8"/>
      <c r="R20" s="1"/>
      <c r="S20" s="1"/>
    </row>
    <row r="21" spans="1:19" ht="9" customHeight="1">
      <c r="A21" s="9"/>
      <c r="B21" s="18"/>
      <c r="C21" s="18"/>
      <c r="D21" s="31"/>
      <c r="E21" s="31"/>
      <c r="F21" s="31"/>
      <c r="G21" s="15"/>
      <c r="H21" s="3"/>
      <c r="I21" s="11"/>
      <c r="J21" s="20"/>
      <c r="K21" s="10"/>
      <c r="L21" s="10"/>
      <c r="M21" s="10"/>
      <c r="N21" s="10"/>
      <c r="O21" s="10"/>
      <c r="P21" s="10"/>
      <c r="Q21" s="3"/>
      <c r="R21" s="1"/>
      <c r="S21" s="1"/>
    </row>
    <row r="22" spans="1:19" ht="6.95" customHeight="1">
      <c r="A22" s="17"/>
      <c r="B22" s="17"/>
      <c r="C22" s="17"/>
      <c r="D22" s="5"/>
      <c r="E22" s="5"/>
      <c r="F22" s="5"/>
      <c r="G22" s="25"/>
      <c r="H22" s="11"/>
      <c r="I22" s="11"/>
      <c r="J22" s="12"/>
      <c r="K22" s="12"/>
      <c r="L22" s="12"/>
      <c r="M22" s="11"/>
      <c r="N22" s="11"/>
      <c r="O22" s="11"/>
      <c r="P22" s="12"/>
      <c r="Q22" s="11"/>
      <c r="R22" s="1"/>
      <c r="S22" s="1"/>
    </row>
    <row r="23" spans="1:19" s="61" customFormat="1" ht="15.75" customHeight="1">
      <c r="A23" s="139" t="s">
        <v>57</v>
      </c>
      <c r="B23" s="139"/>
      <c r="C23" s="139"/>
      <c r="D23" s="139"/>
      <c r="E23" s="139"/>
      <c r="F23" s="139"/>
      <c r="G23" s="139"/>
      <c r="H23" s="139"/>
      <c r="I23" s="58"/>
      <c r="J23" s="59"/>
      <c r="K23" s="59"/>
      <c r="L23" s="59"/>
      <c r="M23" s="58"/>
      <c r="N23" s="58"/>
      <c r="O23" s="58"/>
      <c r="P23" s="59"/>
      <c r="Q23" s="58"/>
      <c r="R23" s="60"/>
      <c r="S23" s="60"/>
    </row>
    <row r="24" spans="1:19" ht="7.15" customHeight="1">
      <c r="A24" s="2"/>
      <c r="B24" s="2"/>
      <c r="C24" s="2"/>
      <c r="D24" s="5"/>
      <c r="E24" s="5"/>
      <c r="F24" s="5"/>
      <c r="I24" s="12"/>
      <c r="M24" s="1"/>
      <c r="N24" s="1"/>
      <c r="O24" s="1"/>
      <c r="P24" s="1"/>
      <c r="Q24" s="1"/>
      <c r="R24" s="1"/>
      <c r="S24" s="1"/>
    </row>
    <row r="25" spans="1:19" ht="7.15" customHeight="1">
      <c r="A25" s="106" t="s">
        <v>13</v>
      </c>
      <c r="B25" s="107"/>
      <c r="C25" s="107"/>
      <c r="D25" s="107"/>
      <c r="E25" s="107"/>
      <c r="F25" s="107"/>
      <c r="G25" s="107"/>
      <c r="H25" s="108"/>
      <c r="I25" s="1"/>
      <c r="J25" s="106" t="str">
        <f>VLOOKUP(G29,workings!A2:G3,2,FALSE)</f>
        <v xml:space="preserve">Actual exercise / lifting of moratorium / forfeiture of share options: </v>
      </c>
      <c r="K25" s="107"/>
      <c r="L25" s="107"/>
      <c r="M25" s="107"/>
      <c r="N25" s="107"/>
      <c r="O25" s="107"/>
      <c r="P25" s="107"/>
      <c r="Q25" s="108"/>
      <c r="R25" s="1"/>
      <c r="S25" s="1"/>
    </row>
    <row r="26" spans="1:19" ht="15" customHeight="1">
      <c r="A26" s="109"/>
      <c r="B26" s="110"/>
      <c r="C26" s="110"/>
      <c r="D26" s="110"/>
      <c r="E26" s="110"/>
      <c r="F26" s="110"/>
      <c r="G26" s="110"/>
      <c r="H26" s="111"/>
      <c r="I26" s="1"/>
      <c r="J26" s="109"/>
      <c r="K26" s="110"/>
      <c r="L26" s="110"/>
      <c r="M26" s="110"/>
      <c r="N26" s="110"/>
      <c r="O26" s="110"/>
      <c r="P26" s="110"/>
      <c r="Q26" s="111"/>
      <c r="R26" s="1"/>
      <c r="S26" s="1"/>
    </row>
    <row r="27" spans="1:19" ht="7.15" customHeight="1">
      <c r="A27" s="112"/>
      <c r="B27" s="113"/>
      <c r="C27" s="113"/>
      <c r="D27" s="113"/>
      <c r="E27" s="113"/>
      <c r="F27" s="113"/>
      <c r="G27" s="113"/>
      <c r="H27" s="114"/>
      <c r="I27" s="11"/>
      <c r="J27" s="112"/>
      <c r="K27" s="113"/>
      <c r="L27" s="113"/>
      <c r="M27" s="113"/>
      <c r="N27" s="113"/>
      <c r="O27" s="113"/>
      <c r="P27" s="113"/>
      <c r="Q27" s="114"/>
      <c r="R27" s="1"/>
      <c r="S27" s="1"/>
    </row>
    <row r="28" spans="1:19" ht="9" customHeight="1">
      <c r="A28" s="7"/>
      <c r="B28" s="17"/>
      <c r="C28" s="17"/>
      <c r="D28" s="5"/>
      <c r="E28" s="5"/>
      <c r="F28" s="5"/>
      <c r="G28" s="5"/>
      <c r="H28" s="8"/>
      <c r="I28" s="11"/>
      <c r="J28" s="13"/>
      <c r="K28" s="11"/>
      <c r="L28" s="11"/>
      <c r="M28" s="11"/>
      <c r="N28" s="11"/>
      <c r="O28" s="11"/>
      <c r="P28" s="11"/>
      <c r="Q28" s="8"/>
      <c r="R28" s="1"/>
      <c r="S28" s="1"/>
    </row>
    <row r="29" spans="1:19" ht="15" customHeight="1">
      <c r="A29" s="115" t="s">
        <v>5</v>
      </c>
      <c r="B29" s="116"/>
      <c r="C29" s="116"/>
      <c r="D29" s="116"/>
      <c r="E29" s="5" t="s">
        <v>3</v>
      </c>
      <c r="F29" s="12"/>
      <c r="G29" s="4" t="s">
        <v>2</v>
      </c>
      <c r="H29" s="8"/>
      <c r="I29" s="11"/>
      <c r="J29" s="115" t="str">
        <f>VLOOKUP(G29,workings!A2:F3,3,FALSE)</f>
        <v>Date of exercise / lifting of moratorium / forfeiture</v>
      </c>
      <c r="K29" s="116"/>
      <c r="L29" s="116"/>
      <c r="M29" s="116"/>
      <c r="N29" s="11" t="s">
        <v>3</v>
      </c>
      <c r="O29" s="28"/>
      <c r="P29" s="75"/>
      <c r="Q29" s="16"/>
      <c r="R29" s="1"/>
      <c r="S29" s="1"/>
    </row>
    <row r="30" spans="1:19" ht="15" customHeight="1">
      <c r="A30" s="115" t="s">
        <v>0</v>
      </c>
      <c r="B30" s="116"/>
      <c r="C30" s="116"/>
      <c r="D30" s="116"/>
      <c r="E30" s="5" t="s">
        <v>3</v>
      </c>
      <c r="F30" s="27"/>
      <c r="G30" s="33"/>
      <c r="H30" s="8"/>
      <c r="I30" s="11"/>
      <c r="J30" s="115" t="str">
        <f>VLOOKUP(G29,workings!A2:F3,4,FALSE)</f>
        <v>Exercise price per share</v>
      </c>
      <c r="K30" s="116"/>
      <c r="L30" s="116"/>
      <c r="M30" s="116"/>
      <c r="N30" s="11" t="s">
        <v>3</v>
      </c>
      <c r="O30" s="11" t="s">
        <v>7</v>
      </c>
      <c r="P30" s="76"/>
      <c r="Q30" s="8"/>
      <c r="R30" s="1"/>
      <c r="S30" s="1"/>
    </row>
    <row r="31" spans="1:19" ht="15" customHeight="1">
      <c r="A31" s="115" t="str">
        <f>VLOOKUP(G29,workings!A2:F3,4,FALSE)</f>
        <v>Exercise price per share</v>
      </c>
      <c r="B31" s="116"/>
      <c r="C31" s="116"/>
      <c r="D31" s="116"/>
      <c r="E31" s="5" t="s">
        <v>3</v>
      </c>
      <c r="F31" s="5" t="s">
        <v>7</v>
      </c>
      <c r="G31" s="26"/>
      <c r="H31" s="8"/>
      <c r="I31" s="11"/>
      <c r="J31" s="115" t="str">
        <f>VLOOKUP(G29,workings!A2:F3,5,FALSE)</f>
        <v>Open market value per share as at date of exercise / lifting of moratorium</v>
      </c>
      <c r="K31" s="116"/>
      <c r="L31" s="116"/>
      <c r="M31" s="116"/>
      <c r="N31" s="11" t="s">
        <v>3</v>
      </c>
      <c r="O31" s="11" t="s">
        <v>7</v>
      </c>
      <c r="P31" s="26"/>
      <c r="Q31" s="8"/>
      <c r="R31" s="1"/>
      <c r="S31" s="1"/>
    </row>
    <row r="32" spans="1:19" ht="15" customHeight="1">
      <c r="A32" s="115" t="s">
        <v>16</v>
      </c>
      <c r="B32" s="116"/>
      <c r="C32" s="116"/>
      <c r="D32" s="116"/>
      <c r="E32" s="5" t="s">
        <v>3</v>
      </c>
      <c r="F32" s="5" t="s">
        <v>7</v>
      </c>
      <c r="G32" s="34"/>
      <c r="H32" s="8"/>
      <c r="I32" s="11"/>
      <c r="J32" s="115" t="str">
        <f>VLOOKUP(G29,workings!A2:F3,6,FALSE)</f>
        <v>No. of shares exercised / affected by lifting of moratorium</v>
      </c>
      <c r="K32" s="116"/>
      <c r="L32" s="116"/>
      <c r="M32" s="116"/>
      <c r="N32" s="11" t="s">
        <v>3</v>
      </c>
      <c r="P32" s="35"/>
      <c r="Q32" s="8"/>
      <c r="R32" s="1"/>
      <c r="S32" s="1"/>
    </row>
    <row r="33" spans="1:19" ht="15" customHeight="1">
      <c r="A33" s="115" t="s">
        <v>15</v>
      </c>
      <c r="B33" s="116"/>
      <c r="C33" s="116"/>
      <c r="D33" s="116"/>
      <c r="E33" s="5" t="s">
        <v>3</v>
      </c>
      <c r="F33" s="5"/>
      <c r="G33" s="53"/>
      <c r="H33" s="8"/>
      <c r="I33" s="11"/>
      <c r="J33" s="115" t="s">
        <v>4</v>
      </c>
      <c r="K33" s="116"/>
      <c r="L33" s="116"/>
      <c r="M33" s="116"/>
      <c r="N33" s="11" t="s">
        <v>3</v>
      </c>
      <c r="P33" s="35"/>
      <c r="Q33" s="8"/>
      <c r="R33" s="1"/>
      <c r="S33" s="1"/>
    </row>
    <row r="34" spans="1:19" ht="15" customHeight="1">
      <c r="A34" s="88" t="s">
        <v>25</v>
      </c>
      <c r="B34" s="87"/>
      <c r="E34" s="5" t="s">
        <v>3</v>
      </c>
      <c r="F34" s="5" t="s">
        <v>7</v>
      </c>
      <c r="G34" s="91">
        <f>(G32-G31)*G33</f>
        <v>0</v>
      </c>
      <c r="H34" s="8"/>
      <c r="I34" s="11"/>
      <c r="J34" s="115" t="s">
        <v>26</v>
      </c>
      <c r="K34" s="116"/>
      <c r="L34" s="116"/>
      <c r="M34" s="116"/>
      <c r="N34" s="11" t="s">
        <v>3</v>
      </c>
      <c r="O34" s="5" t="s">
        <v>7</v>
      </c>
      <c r="P34" s="91">
        <f>(P31-P30)*P32</f>
        <v>0</v>
      </c>
      <c r="Q34" s="8"/>
      <c r="R34" s="1"/>
      <c r="S34" s="1"/>
    </row>
    <row r="35" spans="1:19" ht="9" customHeight="1">
      <c r="A35" s="9"/>
      <c r="B35" s="18"/>
      <c r="C35" s="18"/>
      <c r="D35" s="31"/>
      <c r="E35" s="31"/>
      <c r="F35" s="31"/>
      <c r="G35" s="15"/>
      <c r="H35" s="3"/>
      <c r="I35" s="11"/>
      <c r="J35" s="20"/>
      <c r="K35" s="10"/>
      <c r="L35" s="10"/>
      <c r="M35" s="14"/>
      <c r="N35" s="14"/>
      <c r="O35" s="14"/>
      <c r="P35" s="10"/>
      <c r="Q35" s="3"/>
      <c r="R35" s="1"/>
      <c r="S35" s="1"/>
    </row>
    <row r="36" spans="1:19" ht="7.15" customHeight="1">
      <c r="A36" s="17"/>
      <c r="B36" s="17"/>
      <c r="C36" s="17"/>
      <c r="D36" s="5"/>
      <c r="E36" s="5"/>
      <c r="F36" s="5"/>
      <c r="G36" s="25"/>
      <c r="H36" s="11"/>
      <c r="I36" s="11"/>
      <c r="J36" s="12"/>
      <c r="K36" s="12"/>
      <c r="L36" s="12"/>
      <c r="M36" s="11"/>
      <c r="N36" s="11"/>
      <c r="O36" s="11"/>
      <c r="P36" s="12"/>
      <c r="Q36" s="11"/>
      <c r="R36" s="1"/>
      <c r="S36" s="1"/>
    </row>
    <row r="37" spans="1:19" s="61" customFormat="1" ht="15.75" customHeight="1">
      <c r="A37" s="69" t="s">
        <v>58</v>
      </c>
      <c r="B37" s="69"/>
      <c r="C37" s="69"/>
      <c r="D37" s="69"/>
      <c r="E37" s="69"/>
      <c r="F37" s="69"/>
      <c r="G37" s="69"/>
      <c r="H37" s="58"/>
      <c r="I37" s="58"/>
      <c r="J37" s="59"/>
      <c r="K37" s="59"/>
      <c r="L37" s="59"/>
      <c r="M37" s="58"/>
      <c r="N37" s="58"/>
      <c r="O37" s="58"/>
      <c r="P37" s="59"/>
      <c r="Q37" s="58"/>
      <c r="R37" s="60"/>
      <c r="S37" s="60"/>
    </row>
    <row r="38" spans="1:19" ht="7.15" customHeight="1">
      <c r="A38" s="17"/>
      <c r="B38" s="17"/>
      <c r="C38" s="17"/>
      <c r="D38" s="5"/>
      <c r="E38" s="5"/>
      <c r="F38" s="5"/>
      <c r="G38" s="25"/>
      <c r="H38" s="11"/>
      <c r="I38" s="11"/>
      <c r="J38" s="12"/>
      <c r="K38" s="12"/>
      <c r="L38" s="12"/>
      <c r="M38" s="11"/>
      <c r="N38" s="11"/>
      <c r="O38" s="11"/>
      <c r="P38" s="12"/>
      <c r="Q38" s="11"/>
      <c r="R38" s="1"/>
      <c r="S38" s="1"/>
    </row>
    <row r="39" spans="1:19" ht="7.15" customHeight="1">
      <c r="A39" s="106" t="s">
        <v>13</v>
      </c>
      <c r="B39" s="107"/>
      <c r="C39" s="107"/>
      <c r="D39" s="107"/>
      <c r="E39" s="107"/>
      <c r="F39" s="107"/>
      <c r="G39" s="107"/>
      <c r="H39" s="108"/>
      <c r="I39" s="1"/>
      <c r="J39" s="106" t="str">
        <f>VLOOKUP(G43,workings!A2:G3,2,FALSE)</f>
        <v xml:space="preserve">Actual exercise / lifting of moratorium / forfeiture of share options: </v>
      </c>
      <c r="K39" s="107"/>
      <c r="L39" s="107"/>
      <c r="M39" s="107"/>
      <c r="N39" s="107"/>
      <c r="O39" s="107"/>
      <c r="P39" s="107"/>
      <c r="Q39" s="108"/>
      <c r="R39" s="1"/>
      <c r="S39" s="1"/>
    </row>
    <row r="40" spans="1:19" ht="15" customHeight="1">
      <c r="A40" s="109"/>
      <c r="B40" s="110"/>
      <c r="C40" s="110"/>
      <c r="D40" s="110"/>
      <c r="E40" s="110"/>
      <c r="F40" s="110"/>
      <c r="G40" s="110"/>
      <c r="H40" s="111"/>
      <c r="I40" s="1"/>
      <c r="J40" s="109" t="s">
        <v>6</v>
      </c>
      <c r="K40" s="110"/>
      <c r="L40" s="110"/>
      <c r="M40" s="110"/>
      <c r="N40" s="110"/>
      <c r="O40" s="110"/>
      <c r="P40" s="110"/>
      <c r="Q40" s="111"/>
      <c r="R40" s="1"/>
      <c r="S40" s="1"/>
    </row>
    <row r="41" spans="1:19" ht="7.15" customHeight="1">
      <c r="A41" s="112"/>
      <c r="B41" s="113"/>
      <c r="C41" s="113"/>
      <c r="D41" s="113"/>
      <c r="E41" s="113"/>
      <c r="F41" s="113"/>
      <c r="G41" s="113"/>
      <c r="H41" s="114"/>
      <c r="I41" s="11"/>
      <c r="J41" s="112"/>
      <c r="K41" s="113"/>
      <c r="L41" s="113"/>
      <c r="M41" s="113"/>
      <c r="N41" s="113"/>
      <c r="O41" s="113"/>
      <c r="P41" s="113"/>
      <c r="Q41" s="114"/>
      <c r="R41" s="1"/>
      <c r="S41" s="1"/>
    </row>
    <row r="42" spans="1:19" ht="9" customHeight="1">
      <c r="A42" s="7"/>
      <c r="B42" s="17"/>
      <c r="C42" s="17"/>
      <c r="D42" s="5"/>
      <c r="E42" s="5"/>
      <c r="F42" s="5"/>
      <c r="G42" s="5"/>
      <c r="H42" s="8"/>
      <c r="I42" s="11"/>
      <c r="J42" s="13"/>
      <c r="K42" s="11"/>
      <c r="L42" s="11"/>
      <c r="M42" s="11"/>
      <c r="N42" s="11"/>
      <c r="O42" s="11"/>
      <c r="P42" s="11"/>
      <c r="Q42" s="8"/>
      <c r="R42" s="1"/>
      <c r="S42" s="1"/>
    </row>
    <row r="43" spans="1:19" ht="15" customHeight="1">
      <c r="A43" s="115" t="s">
        <v>5</v>
      </c>
      <c r="B43" s="116"/>
      <c r="C43" s="116"/>
      <c r="D43" s="116"/>
      <c r="E43" s="5" t="s">
        <v>3</v>
      </c>
      <c r="F43" s="12"/>
      <c r="G43" s="4" t="s">
        <v>2</v>
      </c>
      <c r="H43" s="8"/>
      <c r="I43" s="11"/>
      <c r="J43" s="115" t="str">
        <f>VLOOKUP(G43,workings!A2:F3,3,FALSE)</f>
        <v>Date of exercise / lifting of moratorium / forfeiture</v>
      </c>
      <c r="K43" s="116"/>
      <c r="L43" s="116"/>
      <c r="M43" s="116"/>
      <c r="N43" s="11" t="s">
        <v>3</v>
      </c>
      <c r="O43" s="28"/>
      <c r="P43" s="75"/>
      <c r="Q43" s="16"/>
      <c r="R43" s="1"/>
      <c r="S43" s="1"/>
    </row>
    <row r="44" spans="1:19" ht="15" customHeight="1">
      <c r="A44" s="115" t="s">
        <v>0</v>
      </c>
      <c r="B44" s="116"/>
      <c r="C44" s="116"/>
      <c r="D44" s="116"/>
      <c r="E44" s="5" t="s">
        <v>3</v>
      </c>
      <c r="F44" s="27"/>
      <c r="G44" s="33"/>
      <c r="H44" s="8"/>
      <c r="I44" s="11"/>
      <c r="J44" s="115" t="str">
        <f>VLOOKUP(G43,workings!A2:F3,4,FALSE)</f>
        <v>Exercise price per share</v>
      </c>
      <c r="K44" s="116"/>
      <c r="L44" s="116"/>
      <c r="M44" s="116"/>
      <c r="N44" s="11" t="s">
        <v>3</v>
      </c>
      <c r="O44" s="11" t="s">
        <v>7</v>
      </c>
      <c r="P44" s="76"/>
      <c r="Q44" s="8"/>
      <c r="R44" s="1"/>
      <c r="S44" s="1"/>
    </row>
    <row r="45" spans="1:19" ht="15" customHeight="1">
      <c r="A45" s="115" t="str">
        <f>VLOOKUP(G43,workings!A2:F3,4,FALSE)</f>
        <v>Exercise price per share</v>
      </c>
      <c r="B45" s="116"/>
      <c r="C45" s="116"/>
      <c r="D45" s="116"/>
      <c r="E45" s="5" t="s">
        <v>3</v>
      </c>
      <c r="F45" s="5" t="s">
        <v>7</v>
      </c>
      <c r="G45" s="26"/>
      <c r="H45" s="8"/>
      <c r="I45" s="11"/>
      <c r="J45" s="115" t="str">
        <f>VLOOKUP(G43,workings!A2:F3,5,FALSE)</f>
        <v>Open market value per share as at date of exercise / lifting of moratorium</v>
      </c>
      <c r="K45" s="116"/>
      <c r="L45" s="116"/>
      <c r="M45" s="116"/>
      <c r="N45" s="11" t="s">
        <v>3</v>
      </c>
      <c r="O45" s="11" t="s">
        <v>7</v>
      </c>
      <c r="P45" s="26"/>
      <c r="Q45" s="8"/>
      <c r="R45" s="1"/>
      <c r="S45" s="1"/>
    </row>
    <row r="46" spans="1:19" ht="15" customHeight="1">
      <c r="A46" s="115" t="s">
        <v>16</v>
      </c>
      <c r="B46" s="116"/>
      <c r="C46" s="116"/>
      <c r="D46" s="116"/>
      <c r="E46" s="5" t="s">
        <v>3</v>
      </c>
      <c r="F46" s="5" t="s">
        <v>7</v>
      </c>
      <c r="G46" s="26"/>
      <c r="H46" s="8"/>
      <c r="I46" s="11"/>
      <c r="J46" s="115" t="str">
        <f>VLOOKUP(G43,workings!A2:F3,6,FALSE)</f>
        <v>No. of shares exercised / affected by lifting of moratorium</v>
      </c>
      <c r="K46" s="116"/>
      <c r="L46" s="116"/>
      <c r="M46" s="116"/>
      <c r="N46" s="11" t="s">
        <v>3</v>
      </c>
      <c r="P46" s="35"/>
      <c r="Q46" s="8"/>
      <c r="R46" s="1"/>
      <c r="S46" s="1"/>
    </row>
    <row r="47" spans="1:19" ht="15" customHeight="1">
      <c r="A47" s="115" t="s">
        <v>15</v>
      </c>
      <c r="B47" s="116"/>
      <c r="C47" s="116"/>
      <c r="D47" s="116"/>
      <c r="E47" s="5" t="s">
        <v>3</v>
      </c>
      <c r="F47" s="5"/>
      <c r="G47" s="141"/>
      <c r="H47" s="8"/>
      <c r="I47" s="11"/>
      <c r="J47" s="115" t="s">
        <v>4</v>
      </c>
      <c r="K47" s="116"/>
      <c r="L47" s="116"/>
      <c r="M47" s="116"/>
      <c r="N47" s="11" t="s">
        <v>3</v>
      </c>
      <c r="P47" s="35"/>
      <c r="Q47" s="8"/>
      <c r="R47" s="1"/>
      <c r="S47" s="1"/>
    </row>
    <row r="48" spans="1:19" ht="15.75" customHeight="1">
      <c r="A48" s="115" t="s">
        <v>25</v>
      </c>
      <c r="B48" s="116"/>
      <c r="C48" s="116"/>
      <c r="D48" s="116"/>
      <c r="E48" s="5" t="s">
        <v>3</v>
      </c>
      <c r="F48" s="5" t="s">
        <v>7</v>
      </c>
      <c r="G48" s="91">
        <f>(G46-G45)*G47</f>
        <v>0</v>
      </c>
      <c r="H48" s="8"/>
      <c r="I48" s="11"/>
      <c r="J48" s="115" t="s">
        <v>26</v>
      </c>
      <c r="K48" s="116"/>
      <c r="L48" s="116"/>
      <c r="M48" s="116"/>
      <c r="N48" s="11" t="s">
        <v>3</v>
      </c>
      <c r="O48" s="5" t="s">
        <v>7</v>
      </c>
      <c r="P48" s="91">
        <f>(P45-P44)*P46</f>
        <v>0</v>
      </c>
      <c r="Q48" s="8"/>
      <c r="R48" s="1"/>
      <c r="S48" s="1"/>
    </row>
    <row r="49" spans="1:19" ht="9" customHeight="1">
      <c r="A49" s="9"/>
      <c r="B49" s="18"/>
      <c r="C49" s="18"/>
      <c r="D49" s="31"/>
      <c r="E49" s="31"/>
      <c r="F49" s="31"/>
      <c r="G49" s="15"/>
      <c r="H49" s="3"/>
      <c r="I49" s="11"/>
      <c r="J49" s="20"/>
      <c r="K49" s="10"/>
      <c r="L49" s="10"/>
      <c r="M49" s="14"/>
      <c r="N49" s="14"/>
      <c r="O49" s="14"/>
      <c r="P49" s="10"/>
      <c r="Q49" s="3"/>
      <c r="R49" s="1"/>
      <c r="S49" s="1"/>
    </row>
    <row r="50" spans="1:19" ht="6.95" customHeight="1">
      <c r="A50" s="17"/>
      <c r="B50" s="17"/>
      <c r="C50" s="17"/>
      <c r="D50" s="5"/>
      <c r="E50" s="5"/>
      <c r="F50" s="5"/>
      <c r="G50" s="25"/>
      <c r="H50" s="11"/>
      <c r="I50" s="11"/>
      <c r="J50" s="12"/>
      <c r="K50" s="12"/>
      <c r="L50" s="12"/>
      <c r="M50" s="11"/>
      <c r="N50" s="11"/>
      <c r="O50" s="11"/>
      <c r="P50" s="12"/>
      <c r="Q50" s="11"/>
      <c r="R50" s="1"/>
      <c r="S50" s="1"/>
    </row>
    <row r="51" spans="1:19" ht="6.95" customHeight="1">
      <c r="A51" s="17"/>
      <c r="B51" s="17"/>
      <c r="C51" s="17"/>
      <c r="D51" s="5"/>
      <c r="E51" s="5"/>
      <c r="F51" s="5"/>
      <c r="G51" s="25"/>
      <c r="H51" s="11"/>
      <c r="I51" s="11"/>
      <c r="J51" s="12"/>
      <c r="K51" s="12"/>
      <c r="L51" s="12"/>
      <c r="M51" s="11"/>
      <c r="N51" s="11"/>
      <c r="O51" s="11"/>
      <c r="P51" s="12"/>
      <c r="Q51" s="11"/>
      <c r="R51" s="1"/>
      <c r="S51" s="1"/>
    </row>
    <row r="52" spans="1:19" s="61" customFormat="1" ht="15.75" customHeight="1">
      <c r="A52" s="139" t="s">
        <v>59</v>
      </c>
      <c r="B52" s="139"/>
      <c r="C52" s="139"/>
      <c r="D52" s="139"/>
      <c r="E52" s="139"/>
      <c r="F52" s="139"/>
      <c r="G52" s="139"/>
      <c r="H52" s="139"/>
      <c r="I52" s="58"/>
      <c r="J52" s="59"/>
      <c r="K52" s="59"/>
      <c r="L52" s="59"/>
      <c r="M52" s="58"/>
      <c r="N52" s="58"/>
      <c r="O52" s="58"/>
      <c r="P52" s="59"/>
      <c r="Q52" s="58"/>
      <c r="R52" s="60"/>
      <c r="S52" s="60"/>
    </row>
    <row r="53" spans="1:19" ht="6.95" customHeight="1">
      <c r="A53" s="17"/>
      <c r="B53" s="17"/>
      <c r="C53" s="17"/>
      <c r="D53" s="5"/>
      <c r="E53" s="5"/>
      <c r="F53" s="5"/>
      <c r="G53" s="25"/>
      <c r="H53" s="11"/>
      <c r="I53" s="11"/>
      <c r="J53" s="12"/>
      <c r="K53" s="12"/>
      <c r="L53" s="12"/>
      <c r="M53" s="11"/>
      <c r="N53" s="11"/>
      <c r="O53" s="11"/>
      <c r="P53" s="12"/>
      <c r="Q53" s="11"/>
      <c r="R53" s="1"/>
      <c r="S53" s="1"/>
    </row>
    <row r="54" spans="1:19" ht="7.15" customHeight="1">
      <c r="A54" s="106" t="s">
        <v>13</v>
      </c>
      <c r="B54" s="107"/>
      <c r="C54" s="107"/>
      <c r="D54" s="107"/>
      <c r="E54" s="107"/>
      <c r="F54" s="107"/>
      <c r="G54" s="107"/>
      <c r="H54" s="108"/>
      <c r="I54" s="1"/>
      <c r="J54" s="106" t="str">
        <f>VLOOKUP(G58,workings!A2:G3,2,FALSE)</f>
        <v xml:space="preserve">Actual exercise / lifting of moratorium / forfeiture of share options: </v>
      </c>
      <c r="K54" s="107"/>
      <c r="L54" s="107"/>
      <c r="M54" s="107"/>
      <c r="N54" s="107"/>
      <c r="O54" s="107"/>
      <c r="P54" s="107"/>
      <c r="Q54" s="108"/>
      <c r="R54" s="1"/>
      <c r="S54" s="1"/>
    </row>
    <row r="55" spans="1:19" ht="15" customHeight="1">
      <c r="A55" s="109"/>
      <c r="B55" s="110"/>
      <c r="C55" s="110"/>
      <c r="D55" s="110"/>
      <c r="E55" s="110"/>
      <c r="F55" s="110"/>
      <c r="G55" s="110"/>
      <c r="H55" s="111"/>
      <c r="I55" s="1"/>
      <c r="J55" s="109" t="s">
        <v>6</v>
      </c>
      <c r="K55" s="110"/>
      <c r="L55" s="110"/>
      <c r="M55" s="110"/>
      <c r="N55" s="110"/>
      <c r="O55" s="110"/>
      <c r="P55" s="110"/>
      <c r="Q55" s="111"/>
      <c r="R55" s="1"/>
      <c r="S55" s="1"/>
    </row>
    <row r="56" spans="1:19" ht="7.15" customHeight="1">
      <c r="A56" s="112"/>
      <c r="B56" s="113"/>
      <c r="C56" s="113"/>
      <c r="D56" s="113"/>
      <c r="E56" s="113"/>
      <c r="F56" s="113"/>
      <c r="G56" s="113"/>
      <c r="H56" s="114"/>
      <c r="I56" s="11"/>
      <c r="J56" s="112"/>
      <c r="K56" s="113"/>
      <c r="L56" s="113"/>
      <c r="M56" s="113"/>
      <c r="N56" s="113"/>
      <c r="O56" s="113"/>
      <c r="P56" s="113"/>
      <c r="Q56" s="114"/>
      <c r="R56" s="1"/>
      <c r="S56" s="1"/>
    </row>
    <row r="57" spans="1:19" ht="9" customHeight="1">
      <c r="A57" s="7"/>
      <c r="B57" s="17"/>
      <c r="C57" s="17"/>
      <c r="D57" s="5"/>
      <c r="E57" s="5"/>
      <c r="F57" s="5"/>
      <c r="G57" s="5"/>
      <c r="H57" s="8"/>
      <c r="I57" s="11"/>
      <c r="J57" s="13"/>
      <c r="K57" s="11"/>
      <c r="L57" s="11"/>
      <c r="M57" s="11"/>
      <c r="N57" s="11"/>
      <c r="O57" s="11"/>
      <c r="P57" s="11"/>
      <c r="Q57" s="8"/>
      <c r="R57" s="1"/>
      <c r="S57" s="1"/>
    </row>
    <row r="58" spans="1:19" ht="15" customHeight="1">
      <c r="A58" s="115" t="s">
        <v>5</v>
      </c>
      <c r="B58" s="116"/>
      <c r="C58" s="116"/>
      <c r="D58" s="116"/>
      <c r="E58" s="5" t="s">
        <v>3</v>
      </c>
      <c r="F58" s="12"/>
      <c r="G58" s="4" t="s">
        <v>2</v>
      </c>
      <c r="H58" s="8"/>
      <c r="I58" s="11"/>
      <c r="J58" s="115" t="str">
        <f>VLOOKUP(G58,workings!A2:F3,3,FALSE)</f>
        <v>Date of exercise / lifting of moratorium / forfeiture</v>
      </c>
      <c r="K58" s="116"/>
      <c r="L58" s="116"/>
      <c r="M58" s="116"/>
      <c r="N58" s="11" t="s">
        <v>3</v>
      </c>
      <c r="O58" s="28"/>
      <c r="P58" s="75"/>
      <c r="Q58" s="16"/>
      <c r="R58" s="1"/>
      <c r="S58" s="1"/>
    </row>
    <row r="59" spans="1:19" ht="15" customHeight="1">
      <c r="A59" s="115" t="s">
        <v>0</v>
      </c>
      <c r="B59" s="116"/>
      <c r="C59" s="116"/>
      <c r="D59" s="116"/>
      <c r="E59" s="5" t="s">
        <v>3</v>
      </c>
      <c r="F59" s="27"/>
      <c r="G59" s="33"/>
      <c r="H59" s="8"/>
      <c r="I59" s="11"/>
      <c r="J59" s="115" t="str">
        <f>VLOOKUP(G58,workings!A2:F3,4,FALSE)</f>
        <v>Exercise price per share</v>
      </c>
      <c r="K59" s="116"/>
      <c r="L59" s="116"/>
      <c r="M59" s="116"/>
      <c r="N59" s="11" t="s">
        <v>3</v>
      </c>
      <c r="O59" s="11" t="s">
        <v>7</v>
      </c>
      <c r="P59" s="76"/>
      <c r="Q59" s="8"/>
      <c r="R59" s="1"/>
      <c r="S59" s="1"/>
    </row>
    <row r="60" spans="1:19" ht="15" customHeight="1">
      <c r="A60" s="115" t="str">
        <f>VLOOKUP(G58,workings!A2:F3,4,FALSE)</f>
        <v>Exercise price per share</v>
      </c>
      <c r="B60" s="116"/>
      <c r="C60" s="116"/>
      <c r="D60" s="116"/>
      <c r="E60" s="5" t="s">
        <v>3</v>
      </c>
      <c r="F60" s="5" t="s">
        <v>7</v>
      </c>
      <c r="G60" s="26"/>
      <c r="H60" s="8"/>
      <c r="I60" s="11"/>
      <c r="J60" s="115" t="str">
        <f>VLOOKUP(G58,workings!A2:F3,5,FALSE)</f>
        <v>Open market value per share as at date of exercise / lifting of moratorium</v>
      </c>
      <c r="K60" s="116"/>
      <c r="L60" s="116"/>
      <c r="M60" s="116"/>
      <c r="N60" s="11" t="s">
        <v>3</v>
      </c>
      <c r="O60" s="11" t="s">
        <v>7</v>
      </c>
      <c r="P60" s="26"/>
      <c r="Q60" s="8"/>
      <c r="R60" s="1"/>
      <c r="S60" s="1"/>
    </row>
    <row r="61" spans="1:19" ht="15" customHeight="1">
      <c r="A61" s="115" t="s">
        <v>16</v>
      </c>
      <c r="B61" s="116"/>
      <c r="C61" s="116"/>
      <c r="D61" s="116"/>
      <c r="E61" s="5" t="s">
        <v>3</v>
      </c>
      <c r="F61" s="5" t="s">
        <v>7</v>
      </c>
      <c r="G61" s="26"/>
      <c r="H61" s="8"/>
      <c r="I61" s="11"/>
      <c r="J61" s="115" t="str">
        <f>VLOOKUP(G58,workings!A2:F3,6,FALSE)</f>
        <v>No. of shares exercised / affected by lifting of moratorium</v>
      </c>
      <c r="K61" s="116"/>
      <c r="L61" s="116"/>
      <c r="M61" s="116"/>
      <c r="N61" s="11" t="s">
        <v>3</v>
      </c>
      <c r="P61" s="35"/>
      <c r="Q61" s="8"/>
      <c r="R61" s="1"/>
      <c r="S61" s="1"/>
    </row>
    <row r="62" spans="1:19" ht="15" customHeight="1">
      <c r="A62" s="115" t="s">
        <v>15</v>
      </c>
      <c r="B62" s="116"/>
      <c r="C62" s="116"/>
      <c r="D62" s="116"/>
      <c r="E62" s="5" t="s">
        <v>3</v>
      </c>
      <c r="F62" s="5"/>
      <c r="G62" s="141"/>
      <c r="H62" s="8"/>
      <c r="I62" s="11"/>
      <c r="J62" s="115" t="s">
        <v>4</v>
      </c>
      <c r="K62" s="116"/>
      <c r="L62" s="116"/>
      <c r="M62" s="116"/>
      <c r="N62" s="11" t="s">
        <v>3</v>
      </c>
      <c r="P62" s="35"/>
      <c r="Q62" s="8"/>
      <c r="R62" s="1"/>
      <c r="S62" s="1"/>
    </row>
    <row r="63" spans="1:19" ht="15.75" customHeight="1">
      <c r="A63" s="115" t="s">
        <v>25</v>
      </c>
      <c r="B63" s="116"/>
      <c r="C63" s="116"/>
      <c r="D63" s="116"/>
      <c r="E63" s="5" t="s">
        <v>3</v>
      </c>
      <c r="F63" s="5" t="s">
        <v>7</v>
      </c>
      <c r="G63" s="91">
        <f>(G61-G60)*G62</f>
        <v>0</v>
      </c>
      <c r="H63" s="8"/>
      <c r="I63" s="11"/>
      <c r="J63" s="115" t="s">
        <v>26</v>
      </c>
      <c r="K63" s="116"/>
      <c r="L63" s="116"/>
      <c r="M63" s="116"/>
      <c r="N63" s="11" t="s">
        <v>3</v>
      </c>
      <c r="O63" s="5" t="s">
        <v>7</v>
      </c>
      <c r="P63" s="91">
        <f>(P60-P59)*P61</f>
        <v>0</v>
      </c>
      <c r="Q63" s="8"/>
      <c r="R63" s="1"/>
      <c r="S63" s="1"/>
    </row>
    <row r="64" spans="1:19" ht="9" customHeight="1">
      <c r="A64" s="9"/>
      <c r="B64" s="18"/>
      <c r="C64" s="18"/>
      <c r="D64" s="31"/>
      <c r="E64" s="31"/>
      <c r="F64" s="31"/>
      <c r="G64" s="15"/>
      <c r="H64" s="3"/>
      <c r="I64" s="11"/>
      <c r="J64" s="20"/>
      <c r="K64" s="10"/>
      <c r="L64" s="10"/>
      <c r="M64" s="14"/>
      <c r="N64" s="14"/>
      <c r="O64" s="14"/>
      <c r="P64" s="10"/>
      <c r="Q64" s="3"/>
      <c r="R64" s="1"/>
      <c r="S64" s="1"/>
    </row>
    <row r="65" spans="1:19" ht="6.95" customHeight="1">
      <c r="A65" s="17"/>
      <c r="B65" s="17"/>
      <c r="C65" s="17"/>
      <c r="D65" s="5"/>
      <c r="E65" s="5"/>
      <c r="F65" s="5"/>
      <c r="G65" s="25"/>
      <c r="H65" s="11"/>
      <c r="I65" s="11"/>
      <c r="J65" s="12"/>
      <c r="K65" s="12"/>
      <c r="L65" s="12"/>
      <c r="M65" s="11"/>
      <c r="N65" s="11"/>
      <c r="O65" s="11"/>
      <c r="P65" s="12"/>
      <c r="Q65" s="11"/>
      <c r="R65" s="1"/>
      <c r="S65" s="1"/>
    </row>
    <row r="66" spans="1:19" s="61" customFormat="1" ht="15.75" customHeight="1">
      <c r="A66" s="139" t="s">
        <v>60</v>
      </c>
      <c r="B66" s="139"/>
      <c r="C66" s="139"/>
      <c r="D66" s="139"/>
      <c r="E66" s="139"/>
      <c r="F66" s="139"/>
      <c r="G66" s="139"/>
      <c r="H66" s="139"/>
      <c r="I66" s="58"/>
      <c r="J66" s="59"/>
      <c r="K66" s="59"/>
      <c r="L66" s="59"/>
      <c r="M66" s="58"/>
      <c r="N66" s="58"/>
      <c r="O66" s="58"/>
      <c r="P66" s="59"/>
      <c r="Q66" s="58"/>
      <c r="R66" s="60"/>
      <c r="S66" s="60"/>
    </row>
    <row r="67" spans="1:19" ht="6.95" customHeight="1">
      <c r="A67" s="17"/>
      <c r="B67" s="17"/>
      <c r="C67" s="17"/>
      <c r="D67" s="5"/>
      <c r="E67" s="5"/>
      <c r="F67" s="5"/>
      <c r="G67" s="25"/>
      <c r="H67" s="11"/>
      <c r="I67" s="11"/>
      <c r="J67" s="12"/>
      <c r="K67" s="12"/>
      <c r="L67" s="12"/>
      <c r="M67" s="11"/>
      <c r="N67" s="11"/>
      <c r="O67" s="11"/>
      <c r="P67" s="12"/>
      <c r="Q67" s="11"/>
      <c r="R67" s="1"/>
      <c r="S67" s="1"/>
    </row>
    <row r="68" spans="1:19" ht="6.95" customHeight="1">
      <c r="A68" s="106" t="s">
        <v>13</v>
      </c>
      <c r="B68" s="107"/>
      <c r="C68" s="107"/>
      <c r="D68" s="107"/>
      <c r="E68" s="107"/>
      <c r="F68" s="107"/>
      <c r="G68" s="107"/>
      <c r="H68" s="108"/>
      <c r="I68" s="1"/>
      <c r="J68" s="106" t="str">
        <f>VLOOKUP(G72,workings!A2:G3,2,FALSE)</f>
        <v xml:space="preserve">Actual exercise / lifting of moratorium / forfeiture of share options: </v>
      </c>
      <c r="K68" s="107"/>
      <c r="L68" s="107"/>
      <c r="M68" s="107"/>
      <c r="N68" s="107"/>
      <c r="O68" s="107"/>
      <c r="P68" s="107"/>
      <c r="Q68" s="108"/>
      <c r="R68" s="1"/>
      <c r="S68" s="1"/>
    </row>
    <row r="69" spans="1:19" ht="15" customHeight="1">
      <c r="A69" s="109"/>
      <c r="B69" s="110"/>
      <c r="C69" s="110"/>
      <c r="D69" s="110"/>
      <c r="E69" s="110"/>
      <c r="F69" s="110"/>
      <c r="G69" s="110"/>
      <c r="H69" s="111"/>
      <c r="I69" s="1"/>
      <c r="J69" s="109" t="s">
        <v>6</v>
      </c>
      <c r="K69" s="110"/>
      <c r="L69" s="110"/>
      <c r="M69" s="110"/>
      <c r="N69" s="110"/>
      <c r="O69" s="110"/>
      <c r="P69" s="110"/>
      <c r="Q69" s="111"/>
      <c r="R69" s="1"/>
      <c r="S69" s="1"/>
    </row>
    <row r="70" spans="1:19" ht="6.95" customHeight="1">
      <c r="A70" s="112"/>
      <c r="B70" s="113"/>
      <c r="C70" s="113"/>
      <c r="D70" s="113"/>
      <c r="E70" s="113"/>
      <c r="F70" s="113"/>
      <c r="G70" s="113"/>
      <c r="H70" s="114"/>
      <c r="I70" s="11"/>
      <c r="J70" s="112"/>
      <c r="K70" s="113"/>
      <c r="L70" s="113"/>
      <c r="M70" s="113"/>
      <c r="N70" s="113"/>
      <c r="O70" s="113"/>
      <c r="P70" s="113"/>
      <c r="Q70" s="114"/>
      <c r="R70" s="1"/>
      <c r="S70" s="1"/>
    </row>
    <row r="71" spans="1:19" ht="9" customHeight="1">
      <c r="A71" s="7"/>
      <c r="B71" s="17"/>
      <c r="C71" s="17"/>
      <c r="D71" s="5"/>
      <c r="E71" s="5"/>
      <c r="F71" s="5"/>
      <c r="G71" s="5"/>
      <c r="H71" s="8"/>
      <c r="I71" s="11"/>
      <c r="J71" s="13"/>
      <c r="K71" s="11"/>
      <c r="L71" s="11"/>
      <c r="M71" s="11"/>
      <c r="N71" s="11"/>
      <c r="O71" s="11"/>
      <c r="P71" s="11"/>
      <c r="Q71" s="8"/>
      <c r="R71" s="1"/>
      <c r="S71" s="1"/>
    </row>
    <row r="72" spans="1:19" ht="15" customHeight="1">
      <c r="A72" s="115" t="s">
        <v>5</v>
      </c>
      <c r="B72" s="116"/>
      <c r="C72" s="116"/>
      <c r="D72" s="116"/>
      <c r="E72" s="5" t="s">
        <v>3</v>
      </c>
      <c r="F72" s="12"/>
      <c r="G72" s="4" t="s">
        <v>2</v>
      </c>
      <c r="H72" s="8"/>
      <c r="I72" s="11"/>
      <c r="J72" s="115" t="str">
        <f>VLOOKUP(G72,workings!A2:F3,3,FALSE)</f>
        <v>Date of exercise / lifting of moratorium / forfeiture</v>
      </c>
      <c r="K72" s="116"/>
      <c r="L72" s="116"/>
      <c r="M72" s="116"/>
      <c r="N72" s="11" t="s">
        <v>3</v>
      </c>
      <c r="O72" s="30"/>
      <c r="P72" s="75"/>
      <c r="Q72" s="16"/>
      <c r="R72" s="1"/>
      <c r="S72" s="1"/>
    </row>
    <row r="73" spans="1:19" ht="15" customHeight="1">
      <c r="A73" s="115" t="s">
        <v>0</v>
      </c>
      <c r="B73" s="116"/>
      <c r="C73" s="116"/>
      <c r="D73" s="116"/>
      <c r="E73" s="5" t="s">
        <v>3</v>
      </c>
      <c r="F73" s="27"/>
      <c r="G73" s="33"/>
      <c r="H73" s="8"/>
      <c r="I73" s="11"/>
      <c r="J73" s="115" t="str">
        <f>VLOOKUP(G72,workings!A2:F3,4,FALSE)</f>
        <v>Exercise price per share</v>
      </c>
      <c r="K73" s="116"/>
      <c r="L73" s="116"/>
      <c r="M73" s="116"/>
      <c r="N73" s="11" t="s">
        <v>3</v>
      </c>
      <c r="O73" s="11" t="s">
        <v>7</v>
      </c>
      <c r="P73" s="76"/>
      <c r="Q73" s="8"/>
      <c r="R73" s="1"/>
      <c r="S73" s="1"/>
    </row>
    <row r="74" spans="1:19" ht="15" customHeight="1">
      <c r="A74" s="115" t="str">
        <f>VLOOKUP(G72,workings!A2:F3,4,FALSE)</f>
        <v>Exercise price per share</v>
      </c>
      <c r="B74" s="116"/>
      <c r="C74" s="116"/>
      <c r="D74" s="116"/>
      <c r="E74" s="5" t="s">
        <v>3</v>
      </c>
      <c r="F74" s="5" t="s">
        <v>7</v>
      </c>
      <c r="G74" s="26"/>
      <c r="H74" s="8"/>
      <c r="I74" s="11"/>
      <c r="J74" s="115" t="str">
        <f>VLOOKUP(G72,workings!A2:F3,5,FALSE)</f>
        <v>Open market value per share as at date of exercise / lifting of moratorium</v>
      </c>
      <c r="K74" s="116"/>
      <c r="L74" s="116"/>
      <c r="M74" s="116"/>
      <c r="N74" s="11" t="s">
        <v>3</v>
      </c>
      <c r="O74" s="11" t="s">
        <v>7</v>
      </c>
      <c r="P74" s="26"/>
      <c r="Q74" s="8"/>
      <c r="R74" s="1"/>
      <c r="S74" s="1"/>
    </row>
    <row r="75" spans="1:19" ht="15" customHeight="1">
      <c r="A75" s="115" t="s">
        <v>16</v>
      </c>
      <c r="B75" s="116"/>
      <c r="C75" s="116"/>
      <c r="D75" s="116"/>
      <c r="E75" s="5" t="s">
        <v>3</v>
      </c>
      <c r="F75" s="5" t="s">
        <v>7</v>
      </c>
      <c r="G75" s="26"/>
      <c r="H75" s="8"/>
      <c r="I75" s="11"/>
      <c r="J75" s="115" t="str">
        <f>VLOOKUP(G72,workings!A2:F3,6,FALSE)</f>
        <v>No. of shares exercised / affected by lifting of moratorium</v>
      </c>
      <c r="K75" s="116"/>
      <c r="L75" s="116"/>
      <c r="M75" s="116"/>
      <c r="N75" s="11" t="s">
        <v>3</v>
      </c>
      <c r="P75" s="35"/>
      <c r="Q75" s="8"/>
      <c r="R75" s="1"/>
      <c r="S75" s="1"/>
    </row>
    <row r="76" spans="1:19" ht="15" customHeight="1">
      <c r="A76" s="115" t="s">
        <v>15</v>
      </c>
      <c r="B76" s="116"/>
      <c r="C76" s="116"/>
      <c r="D76" s="116"/>
      <c r="E76" s="5" t="s">
        <v>3</v>
      </c>
      <c r="F76" s="5"/>
      <c r="G76" s="141"/>
      <c r="H76" s="8"/>
      <c r="I76" s="11"/>
      <c r="J76" s="115" t="s">
        <v>4</v>
      </c>
      <c r="K76" s="116"/>
      <c r="L76" s="116"/>
      <c r="M76" s="116"/>
      <c r="N76" s="11" t="s">
        <v>3</v>
      </c>
      <c r="P76" s="35"/>
      <c r="Q76" s="8"/>
      <c r="R76" s="1"/>
      <c r="S76" s="1"/>
    </row>
    <row r="77" spans="1:19" ht="15.75" customHeight="1">
      <c r="A77" s="115" t="s">
        <v>25</v>
      </c>
      <c r="B77" s="116"/>
      <c r="C77" s="116"/>
      <c r="D77" s="116"/>
      <c r="E77" s="5" t="s">
        <v>3</v>
      </c>
      <c r="F77" s="5" t="s">
        <v>7</v>
      </c>
      <c r="G77" s="91">
        <f>(G75-G74)*G76</f>
        <v>0</v>
      </c>
      <c r="H77" s="8"/>
      <c r="I77" s="11"/>
      <c r="J77" s="115" t="s">
        <v>26</v>
      </c>
      <c r="K77" s="116"/>
      <c r="L77" s="116"/>
      <c r="M77" s="116"/>
      <c r="N77" s="11" t="s">
        <v>3</v>
      </c>
      <c r="O77" s="5" t="s">
        <v>7</v>
      </c>
      <c r="P77" s="91">
        <f>(P74-P73)*P75</f>
        <v>0</v>
      </c>
      <c r="Q77" s="8"/>
      <c r="R77" s="1"/>
      <c r="S77" s="1"/>
    </row>
    <row r="78" spans="1:19" ht="9" customHeight="1">
      <c r="A78" s="9"/>
      <c r="B78" s="18"/>
      <c r="C78" s="18"/>
      <c r="D78" s="31"/>
      <c r="E78" s="31"/>
      <c r="F78" s="31"/>
      <c r="G78" s="15"/>
      <c r="H78" s="3"/>
      <c r="I78" s="11"/>
      <c r="J78" s="20"/>
      <c r="K78" s="10"/>
      <c r="L78" s="10"/>
      <c r="M78" s="14"/>
      <c r="N78" s="14"/>
      <c r="O78" s="14"/>
      <c r="P78" s="10"/>
      <c r="Q78" s="3"/>
      <c r="R78" s="1"/>
      <c r="S78" s="1"/>
    </row>
    <row r="79" spans="1:19" ht="6.95" customHeight="1">
      <c r="A79" s="17"/>
      <c r="B79" s="17"/>
      <c r="C79" s="17"/>
      <c r="D79" s="5"/>
      <c r="E79" s="5"/>
      <c r="F79" s="5"/>
      <c r="G79" s="25"/>
      <c r="H79" s="11"/>
      <c r="I79" s="11"/>
      <c r="J79" s="12"/>
      <c r="K79" s="12"/>
      <c r="L79" s="12"/>
      <c r="M79" s="11"/>
      <c r="N79" s="11"/>
      <c r="O79" s="11"/>
      <c r="P79" s="12"/>
      <c r="Q79" s="11"/>
      <c r="R79" s="1"/>
      <c r="S79" s="1"/>
    </row>
    <row r="80" spans="1:19" s="61" customFormat="1" ht="15.75" customHeight="1">
      <c r="A80" s="139" t="s">
        <v>61</v>
      </c>
      <c r="B80" s="139"/>
      <c r="C80" s="139"/>
      <c r="D80" s="139"/>
      <c r="E80" s="139"/>
      <c r="F80" s="139"/>
      <c r="G80" s="139"/>
      <c r="H80" s="139"/>
      <c r="I80" s="58"/>
      <c r="J80" s="59"/>
      <c r="K80" s="59"/>
      <c r="L80" s="59"/>
      <c r="M80" s="58"/>
      <c r="N80" s="58"/>
      <c r="O80" s="58"/>
      <c r="P80" s="59"/>
      <c r="Q80" s="58"/>
      <c r="R80" s="60"/>
      <c r="S80" s="60"/>
    </row>
    <row r="81" spans="1:19" ht="6.95" customHeight="1">
      <c r="A81" s="17"/>
      <c r="B81" s="17"/>
      <c r="C81" s="17"/>
      <c r="D81" s="5"/>
      <c r="E81" s="5"/>
      <c r="F81" s="5"/>
      <c r="G81" s="25"/>
      <c r="H81" s="11"/>
      <c r="I81" s="11"/>
      <c r="J81" s="12"/>
      <c r="K81" s="12"/>
      <c r="L81" s="12"/>
      <c r="M81" s="11"/>
      <c r="N81" s="11"/>
      <c r="O81" s="11"/>
      <c r="P81" s="12"/>
      <c r="Q81" s="11"/>
      <c r="R81" s="1"/>
      <c r="S81" s="1"/>
    </row>
    <row r="82" spans="1:19" ht="6.95" customHeight="1">
      <c r="A82" s="106" t="s">
        <v>13</v>
      </c>
      <c r="B82" s="107"/>
      <c r="C82" s="107"/>
      <c r="D82" s="107"/>
      <c r="E82" s="107"/>
      <c r="F82" s="107"/>
      <c r="G82" s="107"/>
      <c r="H82" s="108"/>
      <c r="I82" s="1"/>
      <c r="J82" s="106" t="str">
        <f>VLOOKUP(G86,workings!A2:G3,2,FALSE)</f>
        <v xml:space="preserve">Actual exercise / lifting of moratorium / forfeiture of share options: </v>
      </c>
      <c r="K82" s="107"/>
      <c r="L82" s="107"/>
      <c r="M82" s="107"/>
      <c r="N82" s="107"/>
      <c r="O82" s="107"/>
      <c r="P82" s="107"/>
      <c r="Q82" s="108"/>
      <c r="R82" s="1"/>
      <c r="S82" s="1"/>
    </row>
    <row r="83" spans="1:19" ht="15" customHeight="1">
      <c r="A83" s="109"/>
      <c r="B83" s="110"/>
      <c r="C83" s="110"/>
      <c r="D83" s="110"/>
      <c r="E83" s="110"/>
      <c r="F83" s="110"/>
      <c r="G83" s="110"/>
      <c r="H83" s="111"/>
      <c r="I83" s="1"/>
      <c r="J83" s="109" t="s">
        <v>6</v>
      </c>
      <c r="K83" s="110"/>
      <c r="L83" s="110"/>
      <c r="M83" s="110"/>
      <c r="N83" s="110"/>
      <c r="O83" s="110"/>
      <c r="P83" s="110"/>
      <c r="Q83" s="111"/>
      <c r="R83" s="1"/>
      <c r="S83" s="1"/>
    </row>
    <row r="84" spans="1:19" ht="6.95" customHeight="1">
      <c r="A84" s="112"/>
      <c r="B84" s="113"/>
      <c r="C84" s="113"/>
      <c r="D84" s="113"/>
      <c r="E84" s="113"/>
      <c r="F84" s="113"/>
      <c r="G84" s="113"/>
      <c r="H84" s="114"/>
      <c r="I84" s="11"/>
      <c r="J84" s="112"/>
      <c r="K84" s="113"/>
      <c r="L84" s="113"/>
      <c r="M84" s="113"/>
      <c r="N84" s="113"/>
      <c r="O84" s="113"/>
      <c r="P84" s="113"/>
      <c r="Q84" s="114"/>
      <c r="R84" s="1"/>
      <c r="S84" s="1"/>
    </row>
    <row r="85" spans="1:19" ht="9" customHeight="1">
      <c r="A85" s="7"/>
      <c r="B85" s="17"/>
      <c r="C85" s="17"/>
      <c r="D85" s="5"/>
      <c r="E85" s="5"/>
      <c r="F85" s="5"/>
      <c r="G85" s="5"/>
      <c r="H85" s="8"/>
      <c r="I85" s="11"/>
      <c r="J85" s="13"/>
      <c r="K85" s="11"/>
      <c r="L85" s="11"/>
      <c r="M85" s="11"/>
      <c r="N85" s="11"/>
      <c r="O85" s="11"/>
      <c r="P85" s="11"/>
      <c r="Q85" s="8"/>
      <c r="R85" s="1"/>
      <c r="S85" s="1"/>
    </row>
    <row r="86" spans="1:19" ht="15" customHeight="1">
      <c r="A86" s="115" t="s">
        <v>5</v>
      </c>
      <c r="B86" s="116"/>
      <c r="C86" s="116"/>
      <c r="D86" s="116"/>
      <c r="E86" s="5" t="s">
        <v>3</v>
      </c>
      <c r="F86" s="12"/>
      <c r="G86" s="4" t="s">
        <v>2</v>
      </c>
      <c r="H86" s="8"/>
      <c r="I86" s="11"/>
      <c r="J86" s="115" t="str">
        <f>VLOOKUP(G86,workings!A2:F3,3,FALSE)</f>
        <v>Date of exercise / lifting of moratorium / forfeiture</v>
      </c>
      <c r="K86" s="116"/>
      <c r="L86" s="116"/>
      <c r="M86" s="116"/>
      <c r="N86" s="11" t="s">
        <v>3</v>
      </c>
      <c r="O86" s="30"/>
      <c r="P86" s="75"/>
      <c r="Q86" s="16"/>
      <c r="R86" s="1"/>
      <c r="S86" s="1"/>
    </row>
    <row r="87" spans="1:19" ht="15" customHeight="1">
      <c r="A87" s="115" t="s">
        <v>0</v>
      </c>
      <c r="B87" s="116"/>
      <c r="C87" s="116"/>
      <c r="D87" s="116"/>
      <c r="E87" s="5" t="s">
        <v>3</v>
      </c>
      <c r="F87" s="27"/>
      <c r="G87" s="33"/>
      <c r="H87" s="8"/>
      <c r="I87" s="11"/>
      <c r="J87" s="115" t="str">
        <f>VLOOKUP(G86,workings!A2:F3,4,FALSE)</f>
        <v>Exercise price per share</v>
      </c>
      <c r="K87" s="116"/>
      <c r="L87" s="116"/>
      <c r="M87" s="116"/>
      <c r="N87" s="11" t="s">
        <v>3</v>
      </c>
      <c r="O87" s="11" t="s">
        <v>7</v>
      </c>
      <c r="P87" s="76"/>
      <c r="Q87" s="8"/>
      <c r="R87" s="1"/>
      <c r="S87" s="1"/>
    </row>
    <row r="88" spans="1:19" ht="15" customHeight="1">
      <c r="A88" s="115" t="str">
        <f>VLOOKUP(G86,workings!A2:F3,4,FALSE)</f>
        <v>Exercise price per share</v>
      </c>
      <c r="B88" s="116"/>
      <c r="C88" s="116"/>
      <c r="D88" s="116"/>
      <c r="E88" s="5" t="s">
        <v>3</v>
      </c>
      <c r="F88" s="5" t="s">
        <v>7</v>
      </c>
      <c r="G88" s="26"/>
      <c r="H88" s="8"/>
      <c r="I88" s="11"/>
      <c r="J88" s="115" t="str">
        <f>VLOOKUP(G86,workings!A2:F3,5,FALSE)</f>
        <v>Open market value per share as at date of exercise / lifting of moratorium</v>
      </c>
      <c r="K88" s="116"/>
      <c r="L88" s="116"/>
      <c r="M88" s="116"/>
      <c r="N88" s="11" t="s">
        <v>3</v>
      </c>
      <c r="O88" s="11" t="s">
        <v>7</v>
      </c>
      <c r="P88" s="26"/>
      <c r="Q88" s="8"/>
      <c r="R88" s="1"/>
      <c r="S88" s="1"/>
    </row>
    <row r="89" spans="1:19" ht="15" customHeight="1">
      <c r="A89" s="115" t="s">
        <v>16</v>
      </c>
      <c r="B89" s="116"/>
      <c r="C89" s="116"/>
      <c r="D89" s="116"/>
      <c r="E89" s="5" t="s">
        <v>3</v>
      </c>
      <c r="F89" s="5" t="s">
        <v>7</v>
      </c>
      <c r="G89" s="26"/>
      <c r="H89" s="8"/>
      <c r="I89" s="11"/>
      <c r="J89" s="115" t="str">
        <f>VLOOKUP(G86,workings!A2:F3,6,FALSE)</f>
        <v>No. of shares exercised / affected by lifting of moratorium</v>
      </c>
      <c r="K89" s="116"/>
      <c r="L89" s="116"/>
      <c r="M89" s="116"/>
      <c r="N89" s="11" t="s">
        <v>3</v>
      </c>
      <c r="P89" s="35"/>
      <c r="Q89" s="8"/>
      <c r="R89" s="1"/>
      <c r="S89" s="1"/>
    </row>
    <row r="90" spans="1:19" ht="15" customHeight="1">
      <c r="A90" s="115" t="s">
        <v>15</v>
      </c>
      <c r="B90" s="116"/>
      <c r="C90" s="116"/>
      <c r="D90" s="116"/>
      <c r="E90" s="5" t="s">
        <v>3</v>
      </c>
      <c r="F90" s="5"/>
      <c r="G90" s="141"/>
      <c r="H90" s="8"/>
      <c r="I90" s="11"/>
      <c r="J90" s="115" t="s">
        <v>4</v>
      </c>
      <c r="K90" s="116"/>
      <c r="L90" s="116"/>
      <c r="M90" s="116"/>
      <c r="N90" s="11" t="s">
        <v>3</v>
      </c>
      <c r="P90" s="35"/>
      <c r="Q90" s="8"/>
      <c r="R90" s="1"/>
      <c r="S90" s="1"/>
    </row>
    <row r="91" spans="1:19" ht="15.75" customHeight="1">
      <c r="A91" s="115" t="s">
        <v>25</v>
      </c>
      <c r="B91" s="116"/>
      <c r="C91" s="116"/>
      <c r="D91" s="116"/>
      <c r="E91" s="5" t="s">
        <v>3</v>
      </c>
      <c r="F91" s="5" t="s">
        <v>7</v>
      </c>
      <c r="G91" s="91">
        <f>(G89-G88)*G90</f>
        <v>0</v>
      </c>
      <c r="H91" s="8"/>
      <c r="I91" s="11"/>
      <c r="J91" s="115" t="s">
        <v>26</v>
      </c>
      <c r="K91" s="116"/>
      <c r="L91" s="116"/>
      <c r="M91" s="116"/>
      <c r="N91" s="11" t="s">
        <v>3</v>
      </c>
      <c r="O91" s="5" t="s">
        <v>7</v>
      </c>
      <c r="P91" s="91">
        <f>(P88-P87)*P89</f>
        <v>0</v>
      </c>
      <c r="Q91" s="8"/>
      <c r="R91" s="1"/>
      <c r="S91" s="1"/>
    </row>
    <row r="92" spans="1:19" ht="9" customHeight="1">
      <c r="A92" s="9"/>
      <c r="B92" s="18"/>
      <c r="C92" s="18"/>
      <c r="D92" s="31"/>
      <c r="E92" s="31"/>
      <c r="F92" s="31"/>
      <c r="G92" s="15"/>
      <c r="H92" s="3"/>
      <c r="I92" s="11"/>
      <c r="J92" s="20"/>
      <c r="K92" s="10"/>
      <c r="L92" s="10"/>
      <c r="M92" s="14"/>
      <c r="N92" s="14"/>
      <c r="O92" s="14"/>
      <c r="P92" s="10"/>
      <c r="Q92" s="3"/>
      <c r="R92" s="1"/>
      <c r="S92" s="1"/>
    </row>
    <row r="93" spans="1:19" ht="9" customHeight="1">
      <c r="A93" s="17"/>
      <c r="B93" s="17"/>
      <c r="C93" s="17"/>
      <c r="D93" s="5"/>
      <c r="E93" s="5"/>
      <c r="F93" s="5"/>
      <c r="G93" s="25"/>
      <c r="H93" s="11"/>
      <c r="I93" s="11"/>
      <c r="J93" s="12"/>
      <c r="K93" s="12"/>
      <c r="L93" s="12"/>
      <c r="M93" s="11"/>
      <c r="N93" s="11"/>
      <c r="O93" s="11"/>
      <c r="P93" s="12"/>
      <c r="Q93" s="11"/>
      <c r="R93" s="1"/>
      <c r="S93" s="1"/>
    </row>
    <row r="94" spans="1:19">
      <c r="D94" s="1"/>
      <c r="E94" s="1"/>
      <c r="F94" s="1"/>
      <c r="G94" s="1"/>
      <c r="H94" s="1"/>
      <c r="I94" s="1"/>
      <c r="J94" s="1"/>
      <c r="K94" s="1"/>
      <c r="L94" s="1"/>
      <c r="M94" s="1"/>
      <c r="N94" s="1"/>
      <c r="O94" s="1"/>
      <c r="P94" s="1"/>
      <c r="S94" s="1"/>
    </row>
    <row r="95" spans="1:19" ht="15" customHeight="1">
      <c r="A95" s="122" t="s">
        <v>14</v>
      </c>
      <c r="B95" s="122"/>
      <c r="C95" s="64"/>
      <c r="D95" s="64"/>
      <c r="E95" s="64"/>
      <c r="F95" s="64"/>
      <c r="G95" s="64"/>
      <c r="H95" s="64"/>
      <c r="I95" s="64"/>
      <c r="J95" s="64"/>
      <c r="K95" s="64"/>
      <c r="L95" s="67"/>
      <c r="M95" s="64"/>
      <c r="N95" s="64"/>
      <c r="O95" s="64"/>
      <c r="P95" s="64"/>
      <c r="Q95" s="64"/>
    </row>
    <row r="96" spans="1:19" ht="15.75" customHeight="1">
      <c r="A96" s="121" t="s">
        <v>12</v>
      </c>
      <c r="B96" s="121"/>
      <c r="C96" s="121"/>
      <c r="D96" s="121"/>
      <c r="E96" s="121"/>
      <c r="F96" s="121"/>
      <c r="G96" s="121"/>
      <c r="H96" s="121"/>
      <c r="I96" s="121"/>
      <c r="J96" s="121"/>
      <c r="K96" s="121"/>
      <c r="L96" s="121"/>
      <c r="M96" s="64"/>
      <c r="N96" s="64"/>
      <c r="O96" s="64"/>
      <c r="P96" s="64"/>
      <c r="Q96" s="64"/>
    </row>
    <row r="97" spans="1:17" ht="15.75" customHeight="1">
      <c r="A97" s="117"/>
      <c r="B97" s="117"/>
      <c r="C97" s="117"/>
      <c r="D97" s="54"/>
      <c r="E97" s="117"/>
      <c r="F97" s="117"/>
      <c r="G97" s="117"/>
      <c r="H97" s="54"/>
      <c r="I97" s="117"/>
      <c r="J97" s="117"/>
      <c r="K97" s="54"/>
      <c r="L97" s="117"/>
      <c r="M97" s="117"/>
      <c r="N97" s="54"/>
      <c r="O97" s="54"/>
      <c r="P97" s="117"/>
      <c r="Q97" s="72"/>
    </row>
    <row r="98" spans="1:17">
      <c r="A98" s="117"/>
      <c r="B98" s="117"/>
      <c r="C98" s="117"/>
      <c r="E98" s="117"/>
      <c r="F98" s="117"/>
      <c r="G98" s="117"/>
      <c r="I98" s="117"/>
      <c r="J98" s="117"/>
      <c r="K98" s="12"/>
      <c r="L98" s="117"/>
      <c r="M98" s="117"/>
      <c r="P98" s="117"/>
      <c r="Q98" s="12"/>
    </row>
    <row r="99" spans="1:17">
      <c r="A99" s="118"/>
      <c r="B99" s="118"/>
      <c r="C99" s="118"/>
      <c r="E99" s="118"/>
      <c r="F99" s="118"/>
      <c r="G99" s="118"/>
      <c r="H99" s="12"/>
      <c r="I99" s="118"/>
      <c r="J99" s="118"/>
      <c r="K99" s="12"/>
      <c r="L99" s="118"/>
      <c r="M99" s="118"/>
      <c r="N99" s="12"/>
      <c r="O99" s="12"/>
      <c r="P99" s="118"/>
      <c r="Q99" s="73"/>
    </row>
    <row r="100" spans="1:17" ht="40.5" customHeight="1">
      <c r="A100" s="120" t="s">
        <v>32</v>
      </c>
      <c r="B100" s="120"/>
      <c r="C100" s="120"/>
      <c r="E100" s="119" t="s">
        <v>33</v>
      </c>
      <c r="F100" s="119"/>
      <c r="G100" s="119"/>
      <c r="I100" s="119" t="s">
        <v>11</v>
      </c>
      <c r="J100" s="119"/>
      <c r="L100" s="119" t="s">
        <v>34</v>
      </c>
      <c r="M100" s="119"/>
      <c r="N100" s="71"/>
      <c r="O100" s="12"/>
      <c r="P100" s="71" t="s">
        <v>10</v>
      </c>
      <c r="Q100" s="74"/>
    </row>
  </sheetData>
  <sheetProtection algorithmName="SHA-512" hashValue="GkPi3ZODWexYyIre0Z85ogUok+Pwtm7DEfg6ou9jHrZlXDjg3qi6HPOMkJ7QEplSqIjNM+QJ/FDbDm8Vu79OAQ==" saltValue="l4IQqjfUn+G7im3EyCeVcA==" spinCount="100000" sheet="1" selectLockedCells="1"/>
  <mergeCells count="101">
    <mergeCell ref="A80:H80"/>
    <mergeCell ref="A73:D73"/>
    <mergeCell ref="A74:D74"/>
    <mergeCell ref="A75:D75"/>
    <mergeCell ref="A77:D77"/>
    <mergeCell ref="A11:H13"/>
    <mergeCell ref="A25:H27"/>
    <mergeCell ref="A19:D19"/>
    <mergeCell ref="A63:D63"/>
    <mergeCell ref="A1:M1"/>
    <mergeCell ref="A2:M2"/>
    <mergeCell ref="A7:C7"/>
    <mergeCell ref="A5:C5"/>
    <mergeCell ref="A6:C6"/>
    <mergeCell ref="D5:P5"/>
    <mergeCell ref="D6:P6"/>
    <mergeCell ref="D7:P7"/>
    <mergeCell ref="A3:P3"/>
    <mergeCell ref="J29:M29"/>
    <mergeCell ref="J30:M30"/>
    <mergeCell ref="J31:M31"/>
    <mergeCell ref="J32:M32"/>
    <mergeCell ref="J34:M34"/>
    <mergeCell ref="J33:M33"/>
    <mergeCell ref="A47:D47"/>
    <mergeCell ref="J47:M47"/>
    <mergeCell ref="A62:D62"/>
    <mergeCell ref="J62:M62"/>
    <mergeCell ref="J43:M43"/>
    <mergeCell ref="J44:M44"/>
    <mergeCell ref="J45:M45"/>
    <mergeCell ref="A96:L96"/>
    <mergeCell ref="A95:B95"/>
    <mergeCell ref="J86:M86"/>
    <mergeCell ref="J87:M87"/>
    <mergeCell ref="A82:H84"/>
    <mergeCell ref="A68:H70"/>
    <mergeCell ref="A72:D72"/>
    <mergeCell ref="J88:M88"/>
    <mergeCell ref="J89:M89"/>
    <mergeCell ref="J46:M46"/>
    <mergeCell ref="J48:M48"/>
    <mergeCell ref="A44:D44"/>
    <mergeCell ref="A45:D45"/>
    <mergeCell ref="A46:D46"/>
    <mergeCell ref="A48:D48"/>
    <mergeCell ref="J74:M74"/>
    <mergeCell ref="A76:D76"/>
    <mergeCell ref="A90:D90"/>
    <mergeCell ref="J76:M76"/>
    <mergeCell ref="J90:M90"/>
    <mergeCell ref="J75:M75"/>
    <mergeCell ref="J54:Q56"/>
    <mergeCell ref="J68:Q70"/>
    <mergeCell ref="J82:Q84"/>
    <mergeCell ref="J58:M58"/>
    <mergeCell ref="J59:M59"/>
    <mergeCell ref="J60:M60"/>
    <mergeCell ref="J61:M61"/>
    <mergeCell ref="J63:M63"/>
    <mergeCell ref="J72:M72"/>
    <mergeCell ref="J77:M77"/>
    <mergeCell ref="A58:D58"/>
    <mergeCell ref="A59:D59"/>
    <mergeCell ref="A30:D30"/>
    <mergeCell ref="A31:D31"/>
    <mergeCell ref="A32:D32"/>
    <mergeCell ref="A33:D33"/>
    <mergeCell ref="A54:H56"/>
    <mergeCell ref="A39:H41"/>
    <mergeCell ref="A60:D60"/>
    <mergeCell ref="A61:D61"/>
    <mergeCell ref="A43:D43"/>
    <mergeCell ref="A29:D29"/>
    <mergeCell ref="A9:H9"/>
    <mergeCell ref="A23:H23"/>
    <mergeCell ref="A52:H52"/>
    <mergeCell ref="A66:H66"/>
    <mergeCell ref="J11:Q13"/>
    <mergeCell ref="A15:D15"/>
    <mergeCell ref="A16:D16"/>
    <mergeCell ref="A17:D17"/>
    <mergeCell ref="A18:D18"/>
    <mergeCell ref="L97:M99"/>
    <mergeCell ref="L100:M100"/>
    <mergeCell ref="I100:J100"/>
    <mergeCell ref="A97:C99"/>
    <mergeCell ref="E97:G99"/>
    <mergeCell ref="A100:C100"/>
    <mergeCell ref="E100:G100"/>
    <mergeCell ref="I97:J99"/>
    <mergeCell ref="J91:M91"/>
    <mergeCell ref="A86:D86"/>
    <mergeCell ref="A87:D87"/>
    <mergeCell ref="A88:D88"/>
    <mergeCell ref="A89:D89"/>
    <mergeCell ref="A91:D91"/>
    <mergeCell ref="J73:M73"/>
    <mergeCell ref="P97:P99"/>
    <mergeCell ref="J25:Q27"/>
    <mergeCell ref="J39:Q41"/>
  </mergeCells>
  <conditionalFormatting sqref="G72 G58 G43 G29 G15">
    <cfRule type="cellIs" dxfId="2" priority="2" operator="equal">
      <formula>#REF!</formula>
    </cfRule>
  </conditionalFormatting>
  <conditionalFormatting sqref="G86">
    <cfRule type="cellIs" dxfId="1" priority="1" operator="equal">
      <formula>#REF!</formula>
    </cfRule>
  </conditionalFormatting>
  <dataValidations count="1">
    <dataValidation type="list" showErrorMessage="1" error="Please choose the type of plan granted - ESOP or ESOW" sqref="G58 G29 G43 G72 G15 G86" xr:uid="{00000000-0002-0000-0000-000000000000}">
      <formula1>"ESOP,ESOW"</formula1>
    </dataValidation>
  </dataValidations>
  <pageMargins left="0.7" right="0.7" top="0.75" bottom="0.75" header="0.3" footer="0.3"/>
  <pageSetup paperSize="9" scale="75" orientation="landscape" r:id="rId1"/>
  <ignoredErrors>
    <ignoredError sqref="P20 G34 P34 P48 G63 G77 P63 P77 G91 P91 G48" unlockedFormula="1"/>
  </ignoredErrors>
  <drawing r:id="rId2"/>
  <legacyDrawing r:id="rId3"/>
  <controls>
    <mc:AlternateContent xmlns:mc="http://schemas.openxmlformats.org/markup-compatibility/2006">
      <mc:Choice Requires="x14">
        <control shapeId="22545" r:id="rId4" name="ToggleButton25">
          <controlPr defaultSize="0" autoLine="0" r:id="rId5">
            <anchor moveWithCells="1" sizeWithCells="1">
              <from>
                <xdr:col>5</xdr:col>
                <xdr:colOff>276225</xdr:colOff>
                <xdr:row>7</xdr:row>
                <xdr:rowOff>0</xdr:rowOff>
              </from>
              <to>
                <xdr:col>6</xdr:col>
                <xdr:colOff>857250</xdr:colOff>
                <xdr:row>7</xdr:row>
                <xdr:rowOff>0</xdr:rowOff>
              </to>
            </anchor>
          </controlPr>
        </control>
      </mc:Choice>
      <mc:Fallback>
        <control shapeId="22545" r:id="rId4" name="ToggleButton25"/>
      </mc:Fallback>
    </mc:AlternateContent>
    <mc:AlternateContent xmlns:mc="http://schemas.openxmlformats.org/markup-compatibility/2006">
      <mc:Choice Requires="x14">
        <control shapeId="22544" r:id="rId6" name="ToggleButton24">
          <controlPr defaultSize="0" autoLine="0" r:id="rId7">
            <anchor moveWithCells="1" sizeWithCells="1">
              <from>
                <xdr:col>3</xdr:col>
                <xdr:colOff>371475</xdr:colOff>
                <xdr:row>7</xdr:row>
                <xdr:rowOff>0</xdr:rowOff>
              </from>
              <to>
                <xdr:col>5</xdr:col>
                <xdr:colOff>257175</xdr:colOff>
                <xdr:row>7</xdr:row>
                <xdr:rowOff>0</xdr:rowOff>
              </to>
            </anchor>
          </controlPr>
        </control>
      </mc:Choice>
      <mc:Fallback>
        <control shapeId="22544" r:id="rId6" name="ToggleButton24"/>
      </mc:Fallback>
    </mc:AlternateContent>
    <mc:AlternateContent xmlns:mc="http://schemas.openxmlformats.org/markup-compatibility/2006">
      <mc:Choice Requires="x14">
        <control shapeId="22542" r:id="rId8" name="ToggleButton22">
          <controlPr defaultSize="0" autoLine="0" r:id="rId9">
            <anchor moveWithCells="1" sizeWithCells="1">
              <from>
                <xdr:col>1</xdr:col>
                <xdr:colOff>866775</xdr:colOff>
                <xdr:row>7</xdr:row>
                <xdr:rowOff>0</xdr:rowOff>
              </from>
              <to>
                <xdr:col>2</xdr:col>
                <xdr:colOff>438150</xdr:colOff>
                <xdr:row>7</xdr:row>
                <xdr:rowOff>0</xdr:rowOff>
              </to>
            </anchor>
          </controlPr>
        </control>
      </mc:Choice>
      <mc:Fallback>
        <control shapeId="22542" r:id="rId8" name="ToggleButton22"/>
      </mc:Fallback>
    </mc:AlternateContent>
    <mc:AlternateContent xmlns:mc="http://schemas.openxmlformats.org/markup-compatibility/2006">
      <mc:Choice Requires="x14">
        <control shapeId="22541" r:id="rId10" name="ToggleButton21">
          <controlPr defaultSize="0" autoLine="0" r:id="rId11">
            <anchor moveWithCells="1" sizeWithCells="1">
              <from>
                <xdr:col>1</xdr:col>
                <xdr:colOff>0</xdr:colOff>
                <xdr:row>7</xdr:row>
                <xdr:rowOff>0</xdr:rowOff>
              </from>
              <to>
                <xdr:col>1</xdr:col>
                <xdr:colOff>838200</xdr:colOff>
                <xdr:row>7</xdr:row>
                <xdr:rowOff>0</xdr:rowOff>
              </to>
            </anchor>
          </controlPr>
        </control>
      </mc:Choice>
      <mc:Fallback>
        <control shapeId="22541" r:id="rId10" name="ToggleButton21"/>
      </mc:Fallback>
    </mc:AlternateContent>
    <mc:AlternateContent xmlns:mc="http://schemas.openxmlformats.org/markup-compatibility/2006">
      <mc:Choice Requires="x14">
        <control shapeId="22547" r:id="rId12" name="ToggleButton23">
          <controlPr defaultSize="0" autoLine="0" r:id="rId13">
            <anchor moveWithCells="1" sizeWithCells="1">
              <from>
                <xdr:col>2</xdr:col>
                <xdr:colOff>485775</xdr:colOff>
                <xdr:row>7</xdr:row>
                <xdr:rowOff>0</xdr:rowOff>
              </from>
              <to>
                <xdr:col>3</xdr:col>
                <xdr:colOff>333375</xdr:colOff>
                <xdr:row>7</xdr:row>
                <xdr:rowOff>0</xdr:rowOff>
              </to>
            </anchor>
          </controlPr>
        </control>
      </mc:Choice>
      <mc:Fallback>
        <control shapeId="22547" r:id="rId12" name="ToggleButton23"/>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T108"/>
  <sheetViews>
    <sheetView showGridLines="0" zoomScaleNormal="100" workbookViewId="0">
      <selection activeCell="E5" sqref="E5:Q5"/>
    </sheetView>
  </sheetViews>
  <sheetFormatPr defaultRowHeight="15"/>
  <cols>
    <col min="1" max="1" width="5.5703125" customWidth="1"/>
    <col min="2" max="2" width="13.140625" customWidth="1"/>
    <col min="3" max="3" width="13.42578125" customWidth="1"/>
    <col min="4" max="4" width="9.7109375" customWidth="1"/>
    <col min="5" max="5" width="14.5703125" customWidth="1"/>
    <col min="6" max="6" width="1.7109375" customWidth="1"/>
    <col min="7" max="7" width="3.7109375" customWidth="1"/>
    <col min="8" max="8" width="14.7109375" customWidth="1"/>
    <col min="9" max="9" width="11.42578125" customWidth="1"/>
    <col min="10" max="10" width="1.7109375" customWidth="1"/>
    <col min="11" max="11" width="16.28515625" customWidth="1"/>
    <col min="12" max="12" width="7.7109375" customWidth="1"/>
    <col min="13" max="13" width="9.140625" customWidth="1"/>
    <col min="14" max="14" width="35.7109375" customWidth="1"/>
    <col min="15" max="15" width="1.7109375" customWidth="1"/>
    <col min="16" max="16" width="3.28515625" customWidth="1"/>
    <col min="17" max="17" width="14.7109375" customWidth="1"/>
    <col min="18" max="18" width="5.7109375" customWidth="1"/>
    <col min="19" max="21" width="15.7109375" customWidth="1"/>
    <col min="22" max="22" width="9.140625" customWidth="1"/>
  </cols>
  <sheetData>
    <row r="1" spans="1:20" ht="18">
      <c r="A1" s="123" t="s">
        <v>35</v>
      </c>
      <c r="B1" s="123"/>
      <c r="C1" s="123"/>
      <c r="D1" s="123"/>
      <c r="E1" s="123"/>
      <c r="F1" s="123"/>
      <c r="G1" s="123"/>
      <c r="H1" s="123"/>
      <c r="I1" s="123"/>
      <c r="J1" s="123"/>
      <c r="K1" s="123"/>
      <c r="L1" s="123"/>
      <c r="M1" s="123"/>
      <c r="N1" s="123"/>
      <c r="O1" s="123"/>
      <c r="P1" s="123"/>
      <c r="Q1" s="123"/>
      <c r="R1" s="1"/>
      <c r="S1" s="1"/>
      <c r="T1" s="1"/>
    </row>
    <row r="2" spans="1:20" s="90" customFormat="1" ht="15" customHeight="1">
      <c r="A2" s="124" t="s">
        <v>29</v>
      </c>
      <c r="B2" s="124"/>
      <c r="C2" s="124"/>
      <c r="D2" s="124"/>
      <c r="E2" s="124"/>
      <c r="F2" s="124"/>
      <c r="G2" s="124"/>
      <c r="H2" s="124"/>
      <c r="I2" s="124"/>
      <c r="J2" s="124"/>
      <c r="K2" s="124"/>
      <c r="L2" s="124"/>
      <c r="M2" s="124"/>
      <c r="N2" s="1"/>
      <c r="O2" s="1"/>
      <c r="P2" s="1"/>
      <c r="Q2" s="1"/>
      <c r="R2" s="1"/>
      <c r="S2" s="1"/>
    </row>
    <row r="3" spans="1:20" s="90" customFormat="1" ht="26.25" customHeight="1">
      <c r="A3" s="128" t="s">
        <v>55</v>
      </c>
      <c r="B3" s="128"/>
      <c r="C3" s="128"/>
      <c r="D3" s="128"/>
      <c r="E3" s="128"/>
      <c r="F3" s="128"/>
      <c r="G3" s="128"/>
      <c r="H3" s="128"/>
      <c r="I3" s="128"/>
      <c r="J3" s="128"/>
      <c r="K3" s="128"/>
      <c r="L3" s="128"/>
      <c r="M3" s="128"/>
      <c r="N3" s="128"/>
      <c r="O3" s="128"/>
      <c r="P3" s="128"/>
      <c r="Q3" s="1"/>
      <c r="R3" s="1"/>
      <c r="S3" s="1"/>
    </row>
    <row r="4" spans="1:20" ht="15" customHeight="1">
      <c r="A4" s="1"/>
      <c r="B4" s="1"/>
      <c r="C4" s="1"/>
      <c r="D4" s="1"/>
      <c r="E4" s="1"/>
      <c r="F4" s="1"/>
      <c r="G4" s="1"/>
      <c r="H4" s="1"/>
      <c r="I4" s="1"/>
      <c r="J4" s="1"/>
      <c r="K4" s="1"/>
      <c r="L4" s="1"/>
      <c r="M4" s="1"/>
      <c r="N4" s="1"/>
      <c r="O4" s="1"/>
      <c r="P4" s="1"/>
      <c r="Q4" s="1"/>
      <c r="R4" s="1"/>
      <c r="S4" s="1"/>
    </row>
    <row r="5" spans="1:20" ht="15" customHeight="1">
      <c r="A5" s="125" t="s">
        <v>30</v>
      </c>
      <c r="B5" s="125"/>
      <c r="C5" s="125"/>
      <c r="D5" s="125"/>
      <c r="E5" s="127"/>
      <c r="F5" s="127"/>
      <c r="G5" s="127"/>
      <c r="H5" s="127"/>
      <c r="I5" s="127"/>
      <c r="J5" s="127"/>
      <c r="K5" s="127"/>
      <c r="L5" s="127"/>
      <c r="M5" s="127"/>
      <c r="N5" s="127"/>
      <c r="O5" s="127"/>
      <c r="P5" s="127"/>
      <c r="Q5" s="127"/>
      <c r="R5" s="32"/>
      <c r="S5" s="32"/>
    </row>
    <row r="6" spans="1:20" ht="15" customHeight="1">
      <c r="A6" s="126" t="s">
        <v>38</v>
      </c>
      <c r="B6" s="126"/>
      <c r="C6" s="126"/>
      <c r="D6" s="126"/>
      <c r="E6" s="127"/>
      <c r="F6" s="127"/>
      <c r="G6" s="127"/>
      <c r="H6" s="127"/>
      <c r="I6" s="127"/>
      <c r="J6" s="127"/>
      <c r="K6" s="127"/>
      <c r="L6" s="127"/>
      <c r="M6" s="127"/>
      <c r="N6" s="127"/>
      <c r="O6" s="127"/>
      <c r="P6" s="127"/>
      <c r="Q6" s="127"/>
      <c r="R6" s="32"/>
      <c r="S6" s="32"/>
    </row>
    <row r="7" spans="1:20" ht="32.450000000000003" customHeight="1">
      <c r="A7" s="125" t="s">
        <v>31</v>
      </c>
      <c r="B7" s="125"/>
      <c r="C7" s="125"/>
      <c r="D7" s="125"/>
      <c r="E7" s="127"/>
      <c r="F7" s="127"/>
      <c r="G7" s="127"/>
      <c r="H7" s="127"/>
      <c r="I7" s="127"/>
      <c r="J7" s="127"/>
      <c r="K7" s="127"/>
      <c r="L7" s="127"/>
      <c r="M7" s="127"/>
      <c r="N7" s="127"/>
      <c r="O7" s="127"/>
      <c r="P7" s="127"/>
      <c r="Q7" s="127"/>
      <c r="R7" s="32"/>
      <c r="S7" s="32"/>
    </row>
    <row r="8" spans="1:20" ht="15" customHeight="1">
      <c r="A8" s="23"/>
      <c r="B8" s="23"/>
      <c r="C8" s="24"/>
      <c r="D8" s="24"/>
      <c r="E8" s="24"/>
      <c r="F8" s="24"/>
      <c r="G8" s="24"/>
      <c r="H8" s="24"/>
      <c r="I8" s="1"/>
      <c r="J8" s="1"/>
      <c r="K8" s="1"/>
      <c r="L8" s="1"/>
      <c r="M8" s="1"/>
      <c r="N8" s="1"/>
      <c r="O8" s="1"/>
      <c r="P8" s="1"/>
      <c r="Q8" s="1"/>
      <c r="R8" s="1"/>
      <c r="S8" s="1"/>
      <c r="T8" s="1"/>
    </row>
    <row r="9" spans="1:20" s="61" customFormat="1">
      <c r="A9" s="139" t="s">
        <v>56</v>
      </c>
      <c r="B9" s="139"/>
      <c r="C9" s="139"/>
      <c r="D9" s="139"/>
      <c r="E9" s="139"/>
      <c r="F9" s="139"/>
      <c r="G9" s="139"/>
      <c r="H9" s="139"/>
      <c r="I9" s="139"/>
      <c r="J9" s="60"/>
      <c r="K9" s="60"/>
      <c r="L9" s="60"/>
      <c r="M9" s="60"/>
      <c r="N9" s="60"/>
      <c r="O9" s="60"/>
      <c r="P9" s="60"/>
      <c r="Q9" s="60"/>
      <c r="R9" s="60"/>
      <c r="S9" s="60"/>
      <c r="T9" s="60"/>
    </row>
    <row r="10" spans="1:20" ht="15" customHeight="1">
      <c r="A10" s="2"/>
      <c r="B10" s="2"/>
      <c r="C10" s="2"/>
      <c r="D10" s="2"/>
      <c r="E10" s="5"/>
      <c r="F10" s="5"/>
      <c r="G10" s="5"/>
      <c r="H10" s="5"/>
      <c r="I10" s="1"/>
      <c r="J10" s="1"/>
      <c r="K10" s="1"/>
      <c r="L10" s="1"/>
      <c r="M10" s="1"/>
      <c r="N10" s="1"/>
      <c r="O10" s="1"/>
      <c r="P10" s="1"/>
      <c r="Q10" s="1"/>
      <c r="R10" s="1"/>
      <c r="S10" s="1"/>
      <c r="T10" s="1"/>
    </row>
    <row r="11" spans="1:20" ht="6.95" customHeight="1">
      <c r="A11" s="106" t="s">
        <v>13</v>
      </c>
      <c r="B11" s="107"/>
      <c r="C11" s="107"/>
      <c r="D11" s="107"/>
      <c r="E11" s="107"/>
      <c r="F11" s="107"/>
      <c r="G11" s="107"/>
      <c r="H11" s="107"/>
      <c r="I11" s="108"/>
      <c r="J11" s="1"/>
      <c r="K11" s="106" t="str">
        <f>VLOOKUP(H15,workings!A2:G3,2,FALSE)</f>
        <v xml:space="preserve">Actual exercise / lifting of moratorium / forfeiture of share options: </v>
      </c>
      <c r="L11" s="107"/>
      <c r="M11" s="107"/>
      <c r="N11" s="107"/>
      <c r="O11" s="107"/>
      <c r="P11" s="107"/>
      <c r="Q11" s="107"/>
      <c r="R11" s="108"/>
      <c r="S11" s="1"/>
      <c r="T11" s="1"/>
    </row>
    <row r="12" spans="1:20" ht="15.75" customHeight="1">
      <c r="A12" s="109"/>
      <c r="B12" s="110"/>
      <c r="C12" s="110"/>
      <c r="D12" s="110"/>
      <c r="E12" s="110"/>
      <c r="F12" s="110"/>
      <c r="G12" s="110"/>
      <c r="H12" s="110"/>
      <c r="I12" s="111"/>
      <c r="J12" s="1"/>
      <c r="K12" s="109"/>
      <c r="L12" s="110"/>
      <c r="M12" s="110"/>
      <c r="N12" s="110"/>
      <c r="O12" s="110"/>
      <c r="P12" s="110"/>
      <c r="Q12" s="110"/>
      <c r="R12" s="111"/>
      <c r="S12" s="1"/>
      <c r="T12" s="1"/>
    </row>
    <row r="13" spans="1:20" ht="6.95" customHeight="1">
      <c r="A13" s="112"/>
      <c r="B13" s="113"/>
      <c r="C13" s="113"/>
      <c r="D13" s="113"/>
      <c r="E13" s="113"/>
      <c r="F13" s="113"/>
      <c r="G13" s="113"/>
      <c r="H13" s="113"/>
      <c r="I13" s="114"/>
      <c r="J13" s="11"/>
      <c r="K13" s="112"/>
      <c r="L13" s="113"/>
      <c r="M13" s="113"/>
      <c r="N13" s="113"/>
      <c r="O13" s="113"/>
      <c r="P13" s="113"/>
      <c r="Q13" s="113"/>
      <c r="R13" s="114"/>
      <c r="S13" s="1"/>
      <c r="T13" s="1"/>
    </row>
    <row r="14" spans="1:20" ht="15" customHeight="1">
      <c r="A14" s="7"/>
      <c r="B14" s="17"/>
      <c r="C14" s="17"/>
      <c r="D14" s="17"/>
      <c r="E14" s="5"/>
      <c r="F14" s="5"/>
      <c r="G14" s="5"/>
      <c r="H14" s="5"/>
      <c r="I14" s="8"/>
      <c r="J14" s="11"/>
      <c r="K14" s="13"/>
      <c r="L14" s="11"/>
      <c r="M14" s="11"/>
      <c r="N14" s="11"/>
      <c r="O14" s="11"/>
      <c r="P14" s="11"/>
      <c r="Q14" s="11"/>
      <c r="R14" s="8"/>
      <c r="S14" s="1"/>
      <c r="T14" s="1"/>
    </row>
    <row r="15" spans="1:20">
      <c r="A15" s="115" t="s">
        <v>5</v>
      </c>
      <c r="B15" s="116"/>
      <c r="C15" s="116"/>
      <c r="D15" s="116"/>
      <c r="E15" s="116"/>
      <c r="F15" s="5" t="s">
        <v>3</v>
      </c>
      <c r="G15" s="12"/>
      <c r="H15" s="4" t="s">
        <v>2</v>
      </c>
      <c r="I15" s="8"/>
      <c r="J15" s="11"/>
      <c r="K15" s="115" t="str">
        <f>VLOOKUP(H15,workings!A2:F3,3,FALSE)</f>
        <v>Date of exercise / lifting of moratorium / forfeiture</v>
      </c>
      <c r="L15" s="116"/>
      <c r="M15" s="116"/>
      <c r="N15" s="116"/>
      <c r="O15" s="11" t="s">
        <v>3</v>
      </c>
      <c r="P15" s="28"/>
      <c r="Q15" s="75"/>
      <c r="R15" s="16"/>
      <c r="S15" s="1"/>
      <c r="T15" s="1"/>
    </row>
    <row r="16" spans="1:20">
      <c r="A16" s="115" t="s">
        <v>0</v>
      </c>
      <c r="B16" s="116"/>
      <c r="C16" s="116"/>
      <c r="D16" s="116"/>
      <c r="E16" s="116"/>
      <c r="F16" s="5" t="s">
        <v>3</v>
      </c>
      <c r="G16" s="12"/>
      <c r="H16" s="33"/>
      <c r="I16" s="8"/>
      <c r="J16" s="11"/>
      <c r="K16" s="115" t="str">
        <f>VLOOKUP(H15,workings!A2:F3,4,FALSE)</f>
        <v>Exercise price per share</v>
      </c>
      <c r="L16" s="116"/>
      <c r="M16" s="116"/>
      <c r="N16" s="116"/>
      <c r="O16" s="11" t="s">
        <v>3</v>
      </c>
      <c r="P16" s="11" t="s">
        <v>7</v>
      </c>
      <c r="Q16" s="140"/>
      <c r="R16" s="8"/>
      <c r="S16" s="1"/>
      <c r="T16" s="1"/>
    </row>
    <row r="17" spans="1:20">
      <c r="A17" s="115" t="str">
        <f>VLOOKUP(H15,workings!A2:F3,4,FALSE)</f>
        <v>Exercise price per share</v>
      </c>
      <c r="B17" s="116"/>
      <c r="C17" s="116"/>
      <c r="D17" s="116"/>
      <c r="E17" s="116"/>
      <c r="F17" s="5" t="s">
        <v>3</v>
      </c>
      <c r="G17" s="5" t="s">
        <v>7</v>
      </c>
      <c r="H17" s="26"/>
      <c r="I17" s="8"/>
      <c r="J17" s="11"/>
      <c r="K17" s="115" t="str">
        <f>VLOOKUP(H15,workings!A2:F3,5,FALSE)</f>
        <v>Open market value per share as at date of exercise / lifting of moratorium</v>
      </c>
      <c r="L17" s="116"/>
      <c r="M17" s="116"/>
      <c r="N17" s="116"/>
      <c r="O17" s="11" t="s">
        <v>3</v>
      </c>
      <c r="P17" s="11" t="s">
        <v>7</v>
      </c>
      <c r="Q17" s="26"/>
      <c r="R17" s="8"/>
      <c r="S17" s="1"/>
      <c r="T17" s="1"/>
    </row>
    <row r="18" spans="1:20">
      <c r="A18" s="115" t="s">
        <v>36</v>
      </c>
      <c r="B18" s="116"/>
      <c r="C18" s="116"/>
      <c r="D18" s="116"/>
      <c r="E18" s="116"/>
      <c r="F18" s="5" t="s">
        <v>3</v>
      </c>
      <c r="G18" s="5" t="s">
        <v>7</v>
      </c>
      <c r="H18" s="34"/>
      <c r="I18" s="8"/>
      <c r="J18" s="11"/>
      <c r="K18" s="115" t="str">
        <f>VLOOKUP(H15,workings!A2:F3,6,FALSE)</f>
        <v>No. of shares exercised / affected by lifting of moratorium</v>
      </c>
      <c r="L18" s="116"/>
      <c r="M18" s="116"/>
      <c r="N18" s="116">
        <f>Q16</f>
        <v>0</v>
      </c>
      <c r="O18" s="11" t="s">
        <v>3</v>
      </c>
      <c r="Q18" s="141"/>
      <c r="R18" s="8"/>
      <c r="S18" s="1"/>
      <c r="T18" s="1"/>
    </row>
    <row r="19" spans="1:20">
      <c r="A19" s="115" t="s">
        <v>16</v>
      </c>
      <c r="B19" s="116"/>
      <c r="C19" s="116"/>
      <c r="D19" s="116"/>
      <c r="E19" s="116"/>
      <c r="F19" s="5" t="s">
        <v>3</v>
      </c>
      <c r="G19" s="5" t="s">
        <v>7</v>
      </c>
      <c r="H19" s="34"/>
      <c r="I19" s="8"/>
      <c r="J19" s="11"/>
      <c r="K19" s="115" t="s">
        <v>4</v>
      </c>
      <c r="L19" s="116"/>
      <c r="M19" s="116"/>
      <c r="N19" s="116"/>
      <c r="O19" s="11" t="s">
        <v>3</v>
      </c>
      <c r="P19" s="29"/>
      <c r="Q19" s="35"/>
      <c r="R19" s="8"/>
      <c r="S19" s="1"/>
      <c r="T19" s="1"/>
    </row>
    <row r="20" spans="1:20">
      <c r="A20" s="115" t="s">
        <v>15</v>
      </c>
      <c r="B20" s="116"/>
      <c r="C20" s="116"/>
      <c r="D20" s="116"/>
      <c r="E20" s="116"/>
      <c r="F20" s="5" t="s">
        <v>3</v>
      </c>
      <c r="G20" s="5"/>
      <c r="H20" s="53"/>
      <c r="I20" s="8"/>
      <c r="J20" s="11"/>
      <c r="K20" s="62" t="s">
        <v>26</v>
      </c>
      <c r="L20" s="68"/>
      <c r="M20" s="63"/>
      <c r="N20" s="63"/>
      <c r="O20" s="11" t="s">
        <v>3</v>
      </c>
      <c r="P20" s="11" t="s">
        <v>7</v>
      </c>
      <c r="Q20" s="91">
        <f>((Q17-H18)+(H18-Q16))*Q18</f>
        <v>0</v>
      </c>
      <c r="R20" s="8"/>
      <c r="S20" s="1"/>
      <c r="T20" s="1"/>
    </row>
    <row r="21" spans="1:20">
      <c r="A21" s="88" t="s">
        <v>25</v>
      </c>
      <c r="B21" s="89"/>
      <c r="C21" s="89"/>
      <c r="D21" s="89"/>
      <c r="E21" s="89"/>
      <c r="F21" s="5" t="s">
        <v>3</v>
      </c>
      <c r="G21" s="5" t="s">
        <v>7</v>
      </c>
      <c r="H21" s="95">
        <f>((H19-H18)+(H18-H17))*H20</f>
        <v>0</v>
      </c>
      <c r="I21" s="8"/>
      <c r="J21" s="11"/>
      <c r="K21" s="88"/>
      <c r="L21" s="89"/>
      <c r="M21" s="89"/>
      <c r="N21" s="89"/>
      <c r="O21" s="11"/>
      <c r="P21" s="29"/>
      <c r="Q21" s="65"/>
      <c r="R21" s="8"/>
      <c r="S21" s="1"/>
      <c r="T21" s="1"/>
    </row>
    <row r="22" spans="1:20" ht="15" customHeight="1">
      <c r="A22" s="9"/>
      <c r="B22" s="18"/>
      <c r="C22" s="18"/>
      <c r="D22" s="18"/>
      <c r="E22" s="31"/>
      <c r="F22" s="31"/>
      <c r="G22" s="31"/>
      <c r="H22" s="36"/>
      <c r="I22" s="3"/>
      <c r="J22" s="11"/>
      <c r="K22" s="20"/>
      <c r="L22" s="10"/>
      <c r="M22" s="10"/>
      <c r="N22" s="10"/>
      <c r="O22" s="10"/>
      <c r="P22" s="10"/>
      <c r="Q22" s="10"/>
      <c r="R22" s="3"/>
      <c r="S22" s="1"/>
      <c r="T22" s="1"/>
    </row>
    <row r="23" spans="1:20" ht="15" customHeight="1">
      <c r="A23" s="17"/>
      <c r="B23" s="17"/>
      <c r="C23" s="17"/>
      <c r="D23" s="17"/>
      <c r="E23" s="5"/>
      <c r="F23" s="5"/>
      <c r="G23" s="5"/>
      <c r="H23" s="25"/>
      <c r="I23" s="11"/>
      <c r="J23" s="11"/>
      <c r="K23" s="12"/>
      <c r="L23" s="12"/>
      <c r="M23" s="12"/>
      <c r="N23" s="11"/>
      <c r="O23" s="11"/>
      <c r="P23" s="11"/>
      <c r="Q23" s="12"/>
      <c r="R23" s="11"/>
      <c r="S23" s="1"/>
      <c r="T23" s="1"/>
    </row>
    <row r="24" spans="1:20">
      <c r="A24" s="139" t="s">
        <v>57</v>
      </c>
      <c r="B24" s="139"/>
      <c r="C24" s="139"/>
      <c r="D24" s="139"/>
      <c r="E24" s="139"/>
      <c r="F24" s="139"/>
      <c r="G24" s="139"/>
      <c r="H24" s="139"/>
      <c r="I24" s="139"/>
      <c r="J24" s="11"/>
      <c r="K24" s="12"/>
      <c r="L24" s="12"/>
      <c r="M24" s="12"/>
      <c r="N24" s="11"/>
      <c r="O24" s="11"/>
      <c r="P24" s="11"/>
      <c r="Q24" s="12"/>
      <c r="R24" s="11"/>
      <c r="S24" s="1"/>
      <c r="T24" s="1"/>
    </row>
    <row r="25" spans="1:20" s="61" customFormat="1" ht="15" customHeight="1">
      <c r="A25" s="55"/>
      <c r="B25" s="55"/>
      <c r="C25" s="55"/>
      <c r="D25" s="55"/>
      <c r="E25" s="55"/>
      <c r="F25" s="43"/>
      <c r="G25" s="56"/>
      <c r="H25" s="57"/>
      <c r="I25" s="58"/>
      <c r="J25" s="58"/>
      <c r="K25" s="59"/>
      <c r="L25" s="59"/>
      <c r="M25" s="59"/>
      <c r="N25" s="58"/>
      <c r="O25" s="58"/>
      <c r="P25" s="58"/>
      <c r="Q25" s="59"/>
      <c r="R25" s="58"/>
      <c r="S25" s="60"/>
      <c r="T25" s="60"/>
    </row>
    <row r="26" spans="1:20" ht="6.95" customHeight="1">
      <c r="A26" s="106" t="s">
        <v>13</v>
      </c>
      <c r="B26" s="107"/>
      <c r="C26" s="107"/>
      <c r="D26" s="107"/>
      <c r="E26" s="107"/>
      <c r="F26" s="107"/>
      <c r="G26" s="107"/>
      <c r="H26" s="107"/>
      <c r="I26" s="108"/>
      <c r="J26" s="11"/>
      <c r="K26" s="106" t="str">
        <f>VLOOKUP(H30,workings!A2:G3,2,FALSE)</f>
        <v xml:space="preserve">Actual exercise / lifting of moratorium / forfeiture of share options: </v>
      </c>
      <c r="L26" s="107"/>
      <c r="M26" s="107"/>
      <c r="N26" s="107"/>
      <c r="O26" s="107"/>
      <c r="P26" s="107"/>
      <c r="Q26" s="107"/>
      <c r="R26" s="108"/>
      <c r="S26" s="1"/>
      <c r="T26" s="1"/>
    </row>
    <row r="27" spans="1:20">
      <c r="A27" s="109"/>
      <c r="B27" s="110"/>
      <c r="C27" s="110"/>
      <c r="D27" s="110"/>
      <c r="E27" s="110"/>
      <c r="F27" s="110"/>
      <c r="G27" s="110"/>
      <c r="H27" s="110"/>
      <c r="I27" s="111"/>
      <c r="J27" s="11"/>
      <c r="K27" s="109"/>
      <c r="L27" s="110"/>
      <c r="M27" s="110"/>
      <c r="N27" s="110"/>
      <c r="O27" s="110"/>
      <c r="P27" s="110"/>
      <c r="Q27" s="110"/>
      <c r="R27" s="111"/>
      <c r="S27" s="1"/>
      <c r="T27" s="1"/>
    </row>
    <row r="28" spans="1:20" ht="6.95" customHeight="1">
      <c r="A28" s="112"/>
      <c r="B28" s="113"/>
      <c r="C28" s="113"/>
      <c r="D28" s="113"/>
      <c r="E28" s="113"/>
      <c r="F28" s="113"/>
      <c r="G28" s="113"/>
      <c r="H28" s="113"/>
      <c r="I28" s="114"/>
      <c r="J28" s="11"/>
      <c r="K28" s="112"/>
      <c r="L28" s="113"/>
      <c r="M28" s="113"/>
      <c r="N28" s="113"/>
      <c r="O28" s="113"/>
      <c r="P28" s="113"/>
      <c r="Q28" s="113"/>
      <c r="R28" s="114"/>
      <c r="S28" s="1"/>
      <c r="T28" s="1"/>
    </row>
    <row r="29" spans="1:20" ht="15" customHeight="1">
      <c r="A29" s="7"/>
      <c r="B29" s="17"/>
      <c r="C29" s="17"/>
      <c r="D29" s="17"/>
      <c r="E29" s="5"/>
      <c r="F29" s="5"/>
      <c r="G29" s="5"/>
      <c r="H29" s="5"/>
      <c r="I29" s="8"/>
      <c r="J29" s="11"/>
      <c r="K29" s="13"/>
      <c r="L29" s="11"/>
      <c r="M29" s="11"/>
      <c r="N29" s="11"/>
      <c r="O29" s="11"/>
      <c r="P29" s="11"/>
      <c r="Q29" s="11"/>
      <c r="R29" s="8"/>
      <c r="S29" s="1"/>
      <c r="T29" s="1"/>
    </row>
    <row r="30" spans="1:20">
      <c r="A30" s="115" t="s">
        <v>5</v>
      </c>
      <c r="B30" s="116"/>
      <c r="C30" s="116"/>
      <c r="D30" s="116"/>
      <c r="E30" s="116"/>
      <c r="F30" s="5" t="s">
        <v>3</v>
      </c>
      <c r="G30" s="12"/>
      <c r="H30" s="4" t="s">
        <v>2</v>
      </c>
      <c r="I30" s="8"/>
      <c r="J30" s="11"/>
      <c r="K30" s="115" t="str">
        <f>VLOOKUP(H30,workings!A2:F3,3,FALSE)</f>
        <v>Date of exercise / lifting of moratorium / forfeiture</v>
      </c>
      <c r="L30" s="116"/>
      <c r="M30" s="116"/>
      <c r="N30" s="116"/>
      <c r="O30" s="11" t="s">
        <v>3</v>
      </c>
      <c r="P30" s="28"/>
      <c r="Q30" s="75"/>
      <c r="R30" s="16"/>
      <c r="S30" s="1"/>
      <c r="T30" s="1"/>
    </row>
    <row r="31" spans="1:20">
      <c r="A31" s="115" t="s">
        <v>0</v>
      </c>
      <c r="B31" s="116"/>
      <c r="C31" s="116"/>
      <c r="D31" s="116"/>
      <c r="E31" s="116"/>
      <c r="F31" s="5" t="s">
        <v>3</v>
      </c>
      <c r="G31" s="12"/>
      <c r="H31" s="33"/>
      <c r="I31" s="8"/>
      <c r="J31" s="11"/>
      <c r="K31" s="115" t="str">
        <f>VLOOKUP(H30,workings!A2:F3,4,FALSE)</f>
        <v>Exercise price per share</v>
      </c>
      <c r="L31" s="116"/>
      <c r="M31" s="116"/>
      <c r="N31" s="116"/>
      <c r="O31" s="11" t="s">
        <v>3</v>
      </c>
      <c r="P31" s="11" t="s">
        <v>7</v>
      </c>
      <c r="Q31" s="140"/>
      <c r="R31" s="8"/>
      <c r="S31" s="1"/>
      <c r="T31" s="1"/>
    </row>
    <row r="32" spans="1:20">
      <c r="A32" s="115" t="str">
        <f>VLOOKUP(H30,workings!A2:F3,4,FALSE)</f>
        <v>Exercise price per share</v>
      </c>
      <c r="B32" s="116"/>
      <c r="C32" s="116"/>
      <c r="D32" s="116"/>
      <c r="E32" s="116"/>
      <c r="F32" s="5" t="s">
        <v>3</v>
      </c>
      <c r="G32" s="5" t="s">
        <v>7</v>
      </c>
      <c r="H32" s="34"/>
      <c r="I32" s="8"/>
      <c r="J32" s="11"/>
      <c r="K32" s="115" t="str">
        <f>VLOOKUP(H30,workings!A2:F3,5,FALSE)</f>
        <v>Open market value per share as at date of exercise / lifting of moratorium</v>
      </c>
      <c r="L32" s="116"/>
      <c r="M32" s="116"/>
      <c r="N32" s="116"/>
      <c r="O32" s="11" t="s">
        <v>3</v>
      </c>
      <c r="P32" s="11" t="s">
        <v>7</v>
      </c>
      <c r="Q32" s="26"/>
      <c r="R32" s="8"/>
      <c r="S32" s="1"/>
      <c r="T32" s="1"/>
    </row>
    <row r="33" spans="1:20">
      <c r="A33" s="115" t="s">
        <v>36</v>
      </c>
      <c r="B33" s="116"/>
      <c r="C33" s="116"/>
      <c r="D33" s="116"/>
      <c r="E33" s="116"/>
      <c r="F33" s="5" t="s">
        <v>3</v>
      </c>
      <c r="G33" s="5" t="s">
        <v>7</v>
      </c>
      <c r="H33" s="34"/>
      <c r="I33" s="8"/>
      <c r="J33" s="11"/>
      <c r="K33" s="115" t="str">
        <f>VLOOKUP(H30,workings!A2:F3,6,FALSE)</f>
        <v>No. of shares exercised / affected by lifting of moratorium</v>
      </c>
      <c r="L33" s="116"/>
      <c r="M33" s="116"/>
      <c r="N33" s="116">
        <f>Q31</f>
        <v>0</v>
      </c>
      <c r="O33" s="11" t="s">
        <v>3</v>
      </c>
      <c r="Q33" s="141"/>
      <c r="R33" s="8"/>
      <c r="S33" s="1"/>
      <c r="T33" s="1"/>
    </row>
    <row r="34" spans="1:20">
      <c r="A34" s="115" t="s">
        <v>16</v>
      </c>
      <c r="B34" s="116"/>
      <c r="C34" s="116"/>
      <c r="D34" s="116"/>
      <c r="E34" s="116"/>
      <c r="F34" s="5" t="s">
        <v>3</v>
      </c>
      <c r="G34" s="5" t="s">
        <v>7</v>
      </c>
      <c r="H34" s="34"/>
      <c r="I34" s="8"/>
      <c r="J34" s="11"/>
      <c r="K34" s="115" t="s">
        <v>4</v>
      </c>
      <c r="L34" s="116"/>
      <c r="M34" s="116"/>
      <c r="N34" s="116"/>
      <c r="O34" s="11" t="s">
        <v>3</v>
      </c>
      <c r="P34" s="29"/>
      <c r="Q34" s="35"/>
      <c r="R34" s="8"/>
      <c r="S34" s="1"/>
      <c r="T34" s="1"/>
    </row>
    <row r="35" spans="1:20">
      <c r="A35" s="115" t="s">
        <v>15</v>
      </c>
      <c r="B35" s="116"/>
      <c r="C35" s="116"/>
      <c r="D35" s="116"/>
      <c r="E35" s="116"/>
      <c r="F35" s="5" t="s">
        <v>3</v>
      </c>
      <c r="G35" s="5"/>
      <c r="H35" s="53"/>
      <c r="I35" s="8"/>
      <c r="J35" s="11"/>
      <c r="K35" s="88" t="s">
        <v>26</v>
      </c>
      <c r="L35" s="89"/>
      <c r="M35" s="89"/>
      <c r="N35" s="89"/>
      <c r="O35" s="11" t="s">
        <v>3</v>
      </c>
      <c r="P35" s="11" t="s">
        <v>7</v>
      </c>
      <c r="Q35" s="91">
        <f>((Q32-H33)+(H33-Q31))*Q33</f>
        <v>0</v>
      </c>
      <c r="R35" s="8"/>
      <c r="S35" s="1"/>
      <c r="T35" s="1"/>
    </row>
    <row r="36" spans="1:20">
      <c r="A36" s="88" t="s">
        <v>25</v>
      </c>
      <c r="B36" s="89"/>
      <c r="C36" s="89"/>
      <c r="D36" s="89"/>
      <c r="E36" s="89"/>
      <c r="F36" s="5" t="s">
        <v>3</v>
      </c>
      <c r="G36" s="5" t="s">
        <v>7</v>
      </c>
      <c r="H36" s="95">
        <f>((H34-H33)+(H33-H32))*H35</f>
        <v>0</v>
      </c>
      <c r="I36" s="8"/>
      <c r="J36" s="11"/>
      <c r="K36" s="88"/>
      <c r="L36" s="89"/>
      <c r="M36" s="89"/>
      <c r="N36" s="89"/>
      <c r="O36" s="11"/>
      <c r="P36" s="29"/>
      <c r="Q36" s="46"/>
      <c r="R36" s="8"/>
      <c r="S36" s="1"/>
      <c r="T36" s="1"/>
    </row>
    <row r="37" spans="1:20" ht="15" customHeight="1">
      <c r="A37" s="9"/>
      <c r="B37" s="18"/>
      <c r="C37" s="18"/>
      <c r="D37" s="18"/>
      <c r="E37" s="31"/>
      <c r="F37" s="31"/>
      <c r="G37" s="31"/>
      <c r="H37" s="36"/>
      <c r="I37" s="3"/>
      <c r="J37" s="11"/>
      <c r="K37" s="20"/>
      <c r="L37" s="10"/>
      <c r="M37" s="10"/>
      <c r="N37" s="10"/>
      <c r="O37" s="10"/>
      <c r="P37" s="10"/>
      <c r="Q37" s="10"/>
      <c r="R37" s="3"/>
      <c r="S37" s="1"/>
      <c r="T37" s="1"/>
    </row>
    <row r="38" spans="1:20" ht="6" customHeight="1">
      <c r="A38" s="17"/>
      <c r="B38" s="17"/>
      <c r="C38" s="17"/>
      <c r="D38" s="17"/>
      <c r="E38" s="5"/>
      <c r="F38" s="5"/>
      <c r="G38" s="5"/>
      <c r="H38" s="25"/>
      <c r="I38" s="11"/>
      <c r="J38" s="11"/>
      <c r="K38" s="12"/>
      <c r="L38" s="12"/>
      <c r="M38" s="12"/>
      <c r="N38" s="11"/>
      <c r="O38" s="11"/>
      <c r="P38" s="11"/>
      <c r="Q38" s="12"/>
      <c r="R38" s="11"/>
      <c r="S38" s="11"/>
      <c r="T38" s="11"/>
    </row>
    <row r="39" spans="1:20" ht="6" customHeight="1">
      <c r="A39" s="17"/>
      <c r="B39" s="17"/>
      <c r="C39" s="17"/>
      <c r="D39" s="17"/>
      <c r="E39" s="5"/>
      <c r="F39" s="5"/>
      <c r="G39" s="5"/>
      <c r="H39" s="25"/>
      <c r="I39" s="11"/>
      <c r="J39" s="11"/>
      <c r="K39" s="12"/>
      <c r="L39" s="12"/>
      <c r="M39" s="12"/>
      <c r="N39" s="11"/>
      <c r="O39" s="11"/>
      <c r="P39" s="11"/>
      <c r="Q39" s="12"/>
      <c r="R39" s="11"/>
      <c r="S39" s="11"/>
      <c r="T39" s="11"/>
    </row>
    <row r="40" spans="1:20" ht="4.5" customHeight="1">
      <c r="A40" s="17"/>
      <c r="B40" s="17"/>
      <c r="C40" s="17"/>
      <c r="D40" s="17"/>
      <c r="E40" s="5"/>
      <c r="F40" s="5"/>
      <c r="G40" s="5"/>
      <c r="H40" s="25"/>
      <c r="I40" s="11"/>
      <c r="J40" s="11"/>
      <c r="K40" s="12"/>
      <c r="L40" s="12"/>
      <c r="M40" s="12"/>
      <c r="N40" s="11"/>
      <c r="O40" s="11"/>
      <c r="P40" s="11"/>
      <c r="Q40" s="12"/>
      <c r="R40" s="11"/>
      <c r="S40" s="11"/>
      <c r="T40" s="11"/>
    </row>
    <row r="41" spans="1:20">
      <c r="A41" s="139" t="s">
        <v>58</v>
      </c>
      <c r="B41" s="139"/>
      <c r="C41" s="139"/>
      <c r="D41" s="139"/>
      <c r="E41" s="139"/>
      <c r="F41" s="139"/>
      <c r="G41" s="139"/>
      <c r="H41" s="139"/>
      <c r="I41" s="139"/>
      <c r="J41" s="11"/>
      <c r="K41" s="12"/>
      <c r="L41" s="12"/>
      <c r="M41" s="12"/>
      <c r="N41" s="11"/>
      <c r="O41" s="11"/>
      <c r="P41" s="11"/>
      <c r="Q41" s="12"/>
      <c r="R41" s="11"/>
      <c r="S41" s="11"/>
      <c r="T41" s="11"/>
    </row>
    <row r="42" spans="1:20" ht="9.75" customHeight="1">
      <c r="A42" s="17"/>
      <c r="B42" s="17"/>
      <c r="C42" s="17"/>
      <c r="D42" s="17"/>
      <c r="E42" s="5"/>
      <c r="F42" s="5"/>
      <c r="G42" s="5"/>
      <c r="H42" s="25"/>
      <c r="I42" s="11"/>
      <c r="J42" s="11"/>
      <c r="K42" s="12"/>
      <c r="L42" s="12"/>
      <c r="M42" s="12"/>
      <c r="N42" s="11"/>
      <c r="O42" s="11"/>
      <c r="P42" s="11"/>
      <c r="Q42" s="12"/>
      <c r="R42" s="11"/>
      <c r="S42" s="11"/>
      <c r="T42" s="11"/>
    </row>
    <row r="43" spans="1:20" ht="6.95" customHeight="1">
      <c r="A43" s="106" t="s">
        <v>13</v>
      </c>
      <c r="B43" s="107"/>
      <c r="C43" s="107"/>
      <c r="D43" s="107"/>
      <c r="E43" s="107"/>
      <c r="F43" s="107"/>
      <c r="G43" s="107"/>
      <c r="H43" s="107"/>
      <c r="I43" s="108"/>
      <c r="J43" s="11"/>
      <c r="K43" s="106" t="str">
        <f>VLOOKUP(H47,workings!A2:G3,2,FALSE)</f>
        <v xml:space="preserve">Actual exercise / lifting of moratorium / forfeiture of share options: </v>
      </c>
      <c r="L43" s="107"/>
      <c r="M43" s="107"/>
      <c r="N43" s="107"/>
      <c r="O43" s="107"/>
      <c r="P43" s="107"/>
      <c r="Q43" s="107"/>
      <c r="R43" s="108"/>
      <c r="S43" s="11"/>
      <c r="T43" s="11"/>
    </row>
    <row r="44" spans="1:20">
      <c r="A44" s="109"/>
      <c r="B44" s="110"/>
      <c r="C44" s="110"/>
      <c r="D44" s="110"/>
      <c r="E44" s="110"/>
      <c r="F44" s="110"/>
      <c r="G44" s="110"/>
      <c r="H44" s="110"/>
      <c r="I44" s="111"/>
      <c r="J44" s="11"/>
      <c r="K44" s="109"/>
      <c r="L44" s="110"/>
      <c r="M44" s="110"/>
      <c r="N44" s="110"/>
      <c r="O44" s="110"/>
      <c r="P44" s="110"/>
      <c r="Q44" s="110"/>
      <c r="R44" s="111"/>
      <c r="S44" s="11"/>
      <c r="T44" s="11"/>
    </row>
    <row r="45" spans="1:20" ht="6.95" customHeight="1">
      <c r="A45" s="112"/>
      <c r="B45" s="113"/>
      <c r="C45" s="113"/>
      <c r="D45" s="113"/>
      <c r="E45" s="113"/>
      <c r="F45" s="113"/>
      <c r="G45" s="113"/>
      <c r="H45" s="113"/>
      <c r="I45" s="114"/>
      <c r="J45" s="11"/>
      <c r="K45" s="112"/>
      <c r="L45" s="113"/>
      <c r="M45" s="113"/>
      <c r="N45" s="113"/>
      <c r="O45" s="113"/>
      <c r="P45" s="113"/>
      <c r="Q45" s="113"/>
      <c r="R45" s="114"/>
      <c r="S45" s="11"/>
      <c r="T45" s="11"/>
    </row>
    <row r="46" spans="1:20" ht="15.75">
      <c r="A46" s="7"/>
      <c r="B46" s="17"/>
      <c r="C46" s="17"/>
      <c r="D46" s="17"/>
      <c r="E46" s="5"/>
      <c r="F46" s="5"/>
      <c r="G46" s="5"/>
      <c r="H46" s="5"/>
      <c r="I46" s="8"/>
      <c r="J46" s="11"/>
      <c r="K46" s="13"/>
      <c r="L46" s="11"/>
      <c r="M46" s="11"/>
      <c r="N46" s="11"/>
      <c r="O46" s="11"/>
      <c r="P46" s="11"/>
      <c r="Q46" s="11"/>
      <c r="R46" s="8"/>
      <c r="S46" s="11"/>
      <c r="T46" s="11"/>
    </row>
    <row r="47" spans="1:20">
      <c r="A47" s="115" t="s">
        <v>5</v>
      </c>
      <c r="B47" s="116"/>
      <c r="C47" s="116"/>
      <c r="D47" s="116"/>
      <c r="E47" s="116"/>
      <c r="F47" s="5" t="s">
        <v>3</v>
      </c>
      <c r="G47" s="12"/>
      <c r="H47" s="4" t="s">
        <v>2</v>
      </c>
      <c r="I47" s="8"/>
      <c r="J47" s="11"/>
      <c r="K47" s="115" t="str">
        <f>VLOOKUP(H47,workings!A2:F3,3,FALSE)</f>
        <v>Date of exercise / lifting of moratorium / forfeiture</v>
      </c>
      <c r="L47" s="116"/>
      <c r="M47" s="116"/>
      <c r="N47" s="116"/>
      <c r="O47" s="11" t="s">
        <v>3</v>
      </c>
      <c r="P47" s="28"/>
      <c r="Q47" s="75"/>
      <c r="R47" s="16"/>
      <c r="S47" s="11"/>
      <c r="T47" s="11"/>
    </row>
    <row r="48" spans="1:20">
      <c r="A48" s="115" t="s">
        <v>0</v>
      </c>
      <c r="B48" s="116"/>
      <c r="C48" s="116"/>
      <c r="D48" s="116"/>
      <c r="E48" s="116"/>
      <c r="F48" s="5" t="s">
        <v>3</v>
      </c>
      <c r="G48" s="12"/>
      <c r="H48" s="33"/>
      <c r="I48" s="8"/>
      <c r="J48" s="11"/>
      <c r="K48" s="115" t="str">
        <f>VLOOKUP(H47,workings!A2:F3,4,FALSE)</f>
        <v>Exercise price per share</v>
      </c>
      <c r="L48" s="116"/>
      <c r="M48" s="116"/>
      <c r="N48" s="11"/>
      <c r="O48" s="11" t="s">
        <v>3</v>
      </c>
      <c r="P48" s="11" t="s">
        <v>7</v>
      </c>
      <c r="Q48" s="140"/>
      <c r="R48" s="8"/>
      <c r="S48" s="11"/>
      <c r="T48" s="11"/>
    </row>
    <row r="49" spans="1:20">
      <c r="A49" s="115" t="str">
        <f>VLOOKUP(H47,workings!A2:F3,4,FALSE)</f>
        <v>Exercise price per share</v>
      </c>
      <c r="B49" s="116"/>
      <c r="C49" s="116"/>
      <c r="D49" s="116"/>
      <c r="E49" s="116"/>
      <c r="F49" s="5" t="s">
        <v>3</v>
      </c>
      <c r="G49" s="5" t="s">
        <v>7</v>
      </c>
      <c r="H49" s="34"/>
      <c r="I49" s="8"/>
      <c r="J49" s="11"/>
      <c r="K49" s="115" t="str">
        <f>VLOOKUP(H47,workings!A2:F3,5,FALSE)</f>
        <v>Open market value per share as at date of exercise / lifting of moratorium</v>
      </c>
      <c r="L49" s="116"/>
      <c r="M49" s="116"/>
      <c r="N49" s="116"/>
      <c r="O49" s="11" t="s">
        <v>3</v>
      </c>
      <c r="P49" s="11" t="s">
        <v>7</v>
      </c>
      <c r="Q49" s="26"/>
      <c r="R49" s="8"/>
      <c r="S49" s="11"/>
      <c r="T49" s="11"/>
    </row>
    <row r="50" spans="1:20">
      <c r="A50" s="115" t="s">
        <v>36</v>
      </c>
      <c r="B50" s="116"/>
      <c r="C50" s="116"/>
      <c r="D50" s="116"/>
      <c r="E50" s="116"/>
      <c r="F50" s="5" t="s">
        <v>3</v>
      </c>
      <c r="G50" s="5" t="s">
        <v>7</v>
      </c>
      <c r="H50" s="34"/>
      <c r="I50" s="8"/>
      <c r="J50" s="11"/>
      <c r="K50" s="115" t="str">
        <f>VLOOKUP(H47,workings!A2:F3,6,FALSE)</f>
        <v>No. of shares exercised / affected by lifting of moratorium</v>
      </c>
      <c r="L50" s="116"/>
      <c r="M50" s="116"/>
      <c r="N50" s="116"/>
      <c r="O50" s="11" t="s">
        <v>3</v>
      </c>
      <c r="Q50" s="141"/>
      <c r="R50" s="8"/>
      <c r="S50" s="11"/>
      <c r="T50" s="11"/>
    </row>
    <row r="51" spans="1:20">
      <c r="A51" s="115" t="s">
        <v>16</v>
      </c>
      <c r="B51" s="116"/>
      <c r="C51" s="116"/>
      <c r="D51" s="116"/>
      <c r="E51" s="116"/>
      <c r="F51" s="5" t="s">
        <v>3</v>
      </c>
      <c r="G51" s="5" t="s">
        <v>7</v>
      </c>
      <c r="H51" s="34"/>
      <c r="I51" s="8"/>
      <c r="J51" s="11"/>
      <c r="K51" s="115" t="s">
        <v>4</v>
      </c>
      <c r="L51" s="116"/>
      <c r="M51" s="116"/>
      <c r="N51" s="116"/>
      <c r="O51" s="11" t="s">
        <v>3</v>
      </c>
      <c r="P51" s="29"/>
      <c r="Q51" s="35"/>
      <c r="R51" s="8"/>
      <c r="S51" s="11"/>
      <c r="T51" s="11"/>
    </row>
    <row r="52" spans="1:20">
      <c r="A52" s="115" t="s">
        <v>15</v>
      </c>
      <c r="B52" s="116"/>
      <c r="C52" s="116"/>
      <c r="D52" s="116"/>
      <c r="E52" s="116"/>
      <c r="F52" s="5" t="s">
        <v>3</v>
      </c>
      <c r="G52" s="5"/>
      <c r="H52" s="53"/>
      <c r="I52" s="8"/>
      <c r="J52" s="11"/>
      <c r="K52" s="88" t="s">
        <v>26</v>
      </c>
      <c r="L52" s="89"/>
      <c r="M52" s="89"/>
      <c r="N52" s="89"/>
      <c r="O52" s="11" t="s">
        <v>3</v>
      </c>
      <c r="P52" s="11" t="s">
        <v>7</v>
      </c>
      <c r="Q52" s="91">
        <f>((Q49-H50)+(H50-Q48))*Q50</f>
        <v>0</v>
      </c>
      <c r="R52" s="8"/>
      <c r="S52" s="11"/>
      <c r="T52" s="11"/>
    </row>
    <row r="53" spans="1:20">
      <c r="A53" s="88" t="s">
        <v>25</v>
      </c>
      <c r="B53" s="89"/>
      <c r="C53" s="89"/>
      <c r="D53" s="89"/>
      <c r="E53" s="89"/>
      <c r="F53" s="5" t="s">
        <v>3</v>
      </c>
      <c r="G53" s="5" t="s">
        <v>7</v>
      </c>
      <c r="H53" s="95">
        <f>((H51-H50)+(H50-H49))*H52</f>
        <v>0</v>
      </c>
      <c r="I53" s="8"/>
      <c r="J53" s="11"/>
      <c r="K53" s="88"/>
      <c r="L53" s="89"/>
      <c r="M53" s="89"/>
      <c r="N53" s="89"/>
      <c r="O53" s="11"/>
      <c r="P53" s="29"/>
      <c r="Q53" s="46"/>
      <c r="R53" s="8"/>
      <c r="S53" s="11"/>
      <c r="T53" s="11"/>
    </row>
    <row r="54" spans="1:20" ht="15.75">
      <c r="A54" s="9"/>
      <c r="B54" s="18"/>
      <c r="C54" s="18"/>
      <c r="D54" s="18"/>
      <c r="E54" s="31"/>
      <c r="F54" s="31"/>
      <c r="G54" s="31"/>
      <c r="H54" s="47"/>
      <c r="I54" s="3"/>
      <c r="J54" s="11"/>
      <c r="K54" s="20"/>
      <c r="L54" s="10"/>
      <c r="M54" s="10"/>
      <c r="N54" s="10"/>
      <c r="O54" s="10"/>
      <c r="P54" s="10"/>
      <c r="Q54" s="10"/>
      <c r="R54" s="3"/>
      <c r="S54" s="11"/>
      <c r="T54" s="11"/>
    </row>
    <row r="55" spans="1:20" ht="15.75">
      <c r="A55" s="17"/>
      <c r="B55" s="17"/>
      <c r="C55" s="17"/>
      <c r="D55" s="17"/>
      <c r="E55" s="5"/>
      <c r="F55" s="5"/>
      <c r="G55" s="5"/>
      <c r="H55" s="81"/>
      <c r="I55" s="11"/>
      <c r="J55" s="11"/>
      <c r="K55" s="12"/>
      <c r="L55" s="12"/>
      <c r="M55" s="12"/>
      <c r="N55" s="12"/>
      <c r="O55" s="12"/>
      <c r="P55" s="12"/>
      <c r="Q55" s="12"/>
      <c r="R55" s="11"/>
      <c r="S55" s="11"/>
      <c r="T55" s="11"/>
    </row>
    <row r="56" spans="1:20">
      <c r="A56" s="139" t="s">
        <v>59</v>
      </c>
      <c r="B56" s="139"/>
      <c r="C56" s="139"/>
      <c r="D56" s="139"/>
      <c r="E56" s="139"/>
      <c r="F56" s="139"/>
      <c r="G56" s="139"/>
      <c r="H56" s="139"/>
      <c r="I56" s="139"/>
      <c r="J56" s="11"/>
      <c r="K56" s="12"/>
      <c r="L56" s="12"/>
      <c r="M56" s="12"/>
      <c r="N56" s="11"/>
      <c r="O56" s="11"/>
      <c r="P56" s="11"/>
      <c r="Q56" s="12"/>
      <c r="R56" s="11"/>
      <c r="S56" s="11"/>
      <c r="T56" s="11"/>
    </row>
    <row r="57" spans="1:20" ht="7.5" customHeight="1">
      <c r="A57" s="17"/>
      <c r="B57" s="17"/>
      <c r="C57" s="17"/>
      <c r="D57" s="17"/>
      <c r="E57" s="5"/>
      <c r="F57" s="5"/>
      <c r="G57" s="5"/>
      <c r="H57" s="25"/>
      <c r="I57" s="11"/>
      <c r="J57" s="11"/>
      <c r="K57" s="12"/>
      <c r="L57" s="12"/>
      <c r="M57" s="12"/>
      <c r="N57" s="11"/>
      <c r="O57" s="11"/>
      <c r="P57" s="11"/>
      <c r="Q57" s="12"/>
      <c r="R57" s="11"/>
      <c r="S57" s="11"/>
      <c r="T57" s="11"/>
    </row>
    <row r="58" spans="1:20" ht="6.95" customHeight="1">
      <c r="A58" s="106" t="s">
        <v>13</v>
      </c>
      <c r="B58" s="107"/>
      <c r="C58" s="107"/>
      <c r="D58" s="107"/>
      <c r="E58" s="107"/>
      <c r="F58" s="107"/>
      <c r="G58" s="107"/>
      <c r="H58" s="107"/>
      <c r="I58" s="108"/>
      <c r="J58" s="11"/>
      <c r="K58" s="106" t="str">
        <f>VLOOKUP(H62,workings!A2:G3,2,FALSE)</f>
        <v xml:space="preserve">Actual exercise / lifting of moratorium / forfeiture of share options: </v>
      </c>
      <c r="L58" s="107"/>
      <c r="M58" s="107"/>
      <c r="N58" s="107"/>
      <c r="O58" s="107"/>
      <c r="P58" s="107"/>
      <c r="Q58" s="107"/>
      <c r="R58" s="108"/>
      <c r="S58" s="11"/>
      <c r="T58" s="11"/>
    </row>
    <row r="59" spans="1:20">
      <c r="A59" s="109"/>
      <c r="B59" s="110"/>
      <c r="C59" s="110"/>
      <c r="D59" s="110"/>
      <c r="E59" s="110"/>
      <c r="F59" s="110"/>
      <c r="G59" s="110"/>
      <c r="H59" s="110"/>
      <c r="I59" s="111"/>
      <c r="J59" s="11"/>
      <c r="K59" s="109"/>
      <c r="L59" s="110"/>
      <c r="M59" s="110"/>
      <c r="N59" s="110"/>
      <c r="O59" s="110"/>
      <c r="P59" s="110"/>
      <c r="Q59" s="110"/>
      <c r="R59" s="111"/>
      <c r="S59" s="11"/>
      <c r="T59" s="11"/>
    </row>
    <row r="60" spans="1:20" ht="6.95" customHeight="1">
      <c r="A60" s="112"/>
      <c r="B60" s="113"/>
      <c r="C60" s="113"/>
      <c r="D60" s="113"/>
      <c r="E60" s="113"/>
      <c r="F60" s="113"/>
      <c r="G60" s="113"/>
      <c r="H60" s="113"/>
      <c r="I60" s="114"/>
      <c r="J60" s="11"/>
      <c r="K60" s="112"/>
      <c r="L60" s="113"/>
      <c r="M60" s="113"/>
      <c r="N60" s="113"/>
      <c r="O60" s="113"/>
      <c r="P60" s="113"/>
      <c r="Q60" s="113"/>
      <c r="R60" s="114"/>
      <c r="S60" s="11"/>
      <c r="T60" s="11"/>
    </row>
    <row r="61" spans="1:20" ht="15.75">
      <c r="A61" s="7"/>
      <c r="B61" s="17"/>
      <c r="C61" s="17"/>
      <c r="D61" s="17"/>
      <c r="E61" s="5"/>
      <c r="F61" s="5"/>
      <c r="G61" s="5"/>
      <c r="H61" s="5"/>
      <c r="I61" s="8"/>
      <c r="J61" s="11"/>
      <c r="K61" s="13"/>
      <c r="L61" s="11"/>
      <c r="M61" s="11"/>
      <c r="N61" s="11"/>
      <c r="O61" s="11"/>
      <c r="P61" s="11"/>
      <c r="Q61" s="11"/>
      <c r="R61" s="8"/>
      <c r="S61" s="11"/>
      <c r="T61" s="11"/>
    </row>
    <row r="62" spans="1:20">
      <c r="A62" s="115" t="s">
        <v>5</v>
      </c>
      <c r="B62" s="116"/>
      <c r="C62" s="116"/>
      <c r="D62" s="116"/>
      <c r="E62" s="116"/>
      <c r="F62" s="5" t="s">
        <v>3</v>
      </c>
      <c r="G62" s="12"/>
      <c r="H62" s="4" t="s">
        <v>2</v>
      </c>
      <c r="I62" s="8"/>
      <c r="J62" s="11"/>
      <c r="K62" s="115" t="str">
        <f>VLOOKUP(H62,workings!A2:F3,3,FALSE)</f>
        <v>Date of exercise / lifting of moratorium / forfeiture</v>
      </c>
      <c r="L62" s="116"/>
      <c r="M62" s="116"/>
      <c r="N62" s="116"/>
      <c r="O62" s="11" t="s">
        <v>3</v>
      </c>
      <c r="P62" s="28"/>
      <c r="Q62" s="75"/>
      <c r="R62" s="16"/>
      <c r="S62" s="11"/>
      <c r="T62" s="11"/>
    </row>
    <row r="63" spans="1:20">
      <c r="A63" s="115" t="s">
        <v>0</v>
      </c>
      <c r="B63" s="116"/>
      <c r="C63" s="116"/>
      <c r="D63" s="116"/>
      <c r="E63" s="116"/>
      <c r="F63" s="5" t="s">
        <v>3</v>
      </c>
      <c r="G63" s="12"/>
      <c r="H63" s="33"/>
      <c r="I63" s="8"/>
      <c r="J63" s="11"/>
      <c r="K63" s="115" t="str">
        <f>VLOOKUP(H62,workings!A2:F3,4,FALSE)</f>
        <v>Exercise price per share</v>
      </c>
      <c r="L63" s="116"/>
      <c r="M63" s="116"/>
      <c r="N63" s="116"/>
      <c r="O63" s="11" t="s">
        <v>3</v>
      </c>
      <c r="P63" s="11" t="s">
        <v>7</v>
      </c>
      <c r="Q63" s="140"/>
      <c r="R63" s="8"/>
      <c r="S63" s="11"/>
      <c r="T63" s="11"/>
    </row>
    <row r="64" spans="1:20">
      <c r="A64" s="115" t="str">
        <f>VLOOKUP(H62,workings!A2:F3,4,FALSE)</f>
        <v>Exercise price per share</v>
      </c>
      <c r="B64" s="116"/>
      <c r="C64" s="116"/>
      <c r="D64" s="116"/>
      <c r="E64" s="116"/>
      <c r="F64" s="5" t="s">
        <v>3</v>
      </c>
      <c r="G64" s="5" t="s">
        <v>7</v>
      </c>
      <c r="H64" s="26"/>
      <c r="I64" s="8"/>
      <c r="J64" s="11"/>
      <c r="K64" s="115" t="str">
        <f>VLOOKUP(H62,workings!A2:F3,5,FALSE)</f>
        <v>Open market value per share as at date of exercise / lifting of moratorium</v>
      </c>
      <c r="L64" s="116"/>
      <c r="M64" s="116"/>
      <c r="N64" s="116"/>
      <c r="O64" s="11" t="s">
        <v>3</v>
      </c>
      <c r="P64" s="11" t="s">
        <v>7</v>
      </c>
      <c r="Q64" s="26"/>
      <c r="R64" s="8"/>
      <c r="S64" s="11"/>
      <c r="T64" s="11"/>
    </row>
    <row r="65" spans="1:20">
      <c r="A65" s="115" t="s">
        <v>36</v>
      </c>
      <c r="B65" s="116"/>
      <c r="C65" s="116"/>
      <c r="D65" s="116"/>
      <c r="E65" s="116"/>
      <c r="F65" s="5" t="s">
        <v>3</v>
      </c>
      <c r="G65" s="5" t="s">
        <v>7</v>
      </c>
      <c r="H65" s="34"/>
      <c r="I65" s="8"/>
      <c r="J65" s="11"/>
      <c r="K65" s="115" t="str">
        <f>VLOOKUP(H62,workings!A2:F3,6,FALSE)</f>
        <v>No. of shares exercised / affected by lifting of moratorium</v>
      </c>
      <c r="L65" s="116"/>
      <c r="M65" s="116"/>
      <c r="N65" s="116">
        <f>Q63</f>
        <v>0</v>
      </c>
      <c r="O65" s="11" t="s">
        <v>3</v>
      </c>
      <c r="Q65" s="141"/>
      <c r="R65" s="8"/>
      <c r="S65" s="11"/>
      <c r="T65" s="11"/>
    </row>
    <row r="66" spans="1:20">
      <c r="A66" s="115" t="s">
        <v>16</v>
      </c>
      <c r="B66" s="116"/>
      <c r="C66" s="116"/>
      <c r="D66" s="116"/>
      <c r="E66" s="116"/>
      <c r="F66" s="5" t="s">
        <v>3</v>
      </c>
      <c r="G66" s="5" t="s">
        <v>7</v>
      </c>
      <c r="H66" s="34"/>
      <c r="I66" s="8"/>
      <c r="J66" s="11"/>
      <c r="K66" s="115" t="s">
        <v>4</v>
      </c>
      <c r="L66" s="116"/>
      <c r="M66" s="116"/>
      <c r="N66" s="116"/>
      <c r="O66" s="11" t="s">
        <v>3</v>
      </c>
      <c r="P66" s="29"/>
      <c r="Q66" s="35"/>
      <c r="R66" s="8"/>
      <c r="S66" s="11"/>
      <c r="T66" s="11"/>
    </row>
    <row r="67" spans="1:20">
      <c r="A67" s="115" t="s">
        <v>15</v>
      </c>
      <c r="B67" s="116"/>
      <c r="C67" s="116"/>
      <c r="D67" s="116"/>
      <c r="E67" s="116"/>
      <c r="F67" s="5" t="s">
        <v>3</v>
      </c>
      <c r="G67" s="5"/>
      <c r="H67" s="53"/>
      <c r="I67" s="8"/>
      <c r="J67" s="11"/>
      <c r="K67" s="88" t="s">
        <v>26</v>
      </c>
      <c r="L67" s="89"/>
      <c r="M67" s="89"/>
      <c r="N67" s="89"/>
      <c r="O67" s="11" t="s">
        <v>3</v>
      </c>
      <c r="P67" s="11" t="s">
        <v>7</v>
      </c>
      <c r="Q67" s="91">
        <f>((Q64-H65)+(H65-Q63))*Q65</f>
        <v>0</v>
      </c>
      <c r="R67" s="8"/>
      <c r="S67" s="11"/>
      <c r="T67" s="11"/>
    </row>
    <row r="68" spans="1:20">
      <c r="A68" s="88" t="s">
        <v>25</v>
      </c>
      <c r="B68" s="89"/>
      <c r="C68" s="89"/>
      <c r="D68" s="89"/>
      <c r="E68" s="89"/>
      <c r="F68" s="5" t="s">
        <v>3</v>
      </c>
      <c r="G68" s="5" t="s">
        <v>7</v>
      </c>
      <c r="H68" s="95">
        <f>((H66-H65)+(H65-H64))*H67</f>
        <v>0</v>
      </c>
      <c r="I68" s="8"/>
      <c r="J68" s="11"/>
      <c r="K68" s="88"/>
      <c r="L68" s="89"/>
      <c r="M68" s="89"/>
      <c r="N68" s="89"/>
      <c r="O68" s="11"/>
      <c r="P68" s="29"/>
      <c r="Q68" s="46"/>
      <c r="R68" s="8"/>
      <c r="S68" s="11"/>
      <c r="T68" s="11"/>
    </row>
    <row r="69" spans="1:20" ht="15.75">
      <c r="A69" s="9"/>
      <c r="B69" s="18"/>
      <c r="C69" s="18"/>
      <c r="D69" s="18"/>
      <c r="E69" s="31"/>
      <c r="F69" s="31"/>
      <c r="G69" s="31"/>
      <c r="H69" s="36"/>
      <c r="I69" s="3"/>
      <c r="J69" s="11"/>
      <c r="K69" s="20"/>
      <c r="L69" s="10"/>
      <c r="M69" s="10"/>
      <c r="N69" s="10"/>
      <c r="O69" s="10"/>
      <c r="P69" s="10"/>
      <c r="Q69" s="10"/>
      <c r="R69" s="3"/>
      <c r="S69" s="11"/>
      <c r="T69" s="11"/>
    </row>
    <row r="70" spans="1:20" ht="11.25" customHeight="1">
      <c r="A70" s="17"/>
      <c r="B70" s="17"/>
      <c r="C70" s="17"/>
      <c r="D70" s="17"/>
      <c r="E70" s="5"/>
      <c r="F70" s="5"/>
      <c r="G70" s="5"/>
      <c r="H70" s="81"/>
      <c r="I70" s="11"/>
      <c r="J70" s="11"/>
      <c r="K70" s="12"/>
      <c r="L70" s="12"/>
      <c r="M70" s="12"/>
      <c r="N70" s="12"/>
      <c r="O70" s="12"/>
      <c r="P70" s="12"/>
      <c r="Q70" s="12"/>
      <c r="R70" s="11"/>
      <c r="S70" s="11"/>
      <c r="T70" s="11"/>
    </row>
    <row r="71" spans="1:20">
      <c r="A71" s="139" t="s">
        <v>60</v>
      </c>
      <c r="B71" s="139"/>
      <c r="C71" s="139"/>
      <c r="D71" s="139"/>
      <c r="E71" s="139"/>
      <c r="F71" s="139"/>
      <c r="G71" s="139"/>
      <c r="H71" s="139"/>
      <c r="I71" s="139"/>
      <c r="J71" s="11"/>
      <c r="K71" s="12"/>
      <c r="L71" s="12"/>
      <c r="M71" s="12"/>
      <c r="N71" s="11"/>
      <c r="O71" s="11"/>
      <c r="P71" s="11"/>
      <c r="Q71" s="12"/>
      <c r="R71" s="11"/>
      <c r="S71" s="11"/>
      <c r="T71" s="11"/>
    </row>
    <row r="72" spans="1:20" ht="8.25" customHeight="1">
      <c r="A72" s="17"/>
      <c r="B72" s="17"/>
      <c r="C72" s="17"/>
      <c r="D72" s="17"/>
      <c r="E72" s="5"/>
      <c r="F72" s="5"/>
      <c r="G72" s="5"/>
      <c r="H72" s="25"/>
      <c r="I72" s="11"/>
      <c r="J72" s="11"/>
      <c r="K72" s="12"/>
      <c r="L72" s="12"/>
      <c r="M72" s="12"/>
      <c r="N72" s="11"/>
      <c r="O72" s="11"/>
      <c r="P72" s="11"/>
      <c r="Q72" s="12"/>
      <c r="R72" s="11"/>
      <c r="S72" s="11"/>
      <c r="T72" s="11"/>
    </row>
    <row r="73" spans="1:20" ht="6.95" customHeight="1">
      <c r="A73" s="135" t="s">
        <v>13</v>
      </c>
      <c r="B73" s="135"/>
      <c r="C73" s="135"/>
      <c r="D73" s="135"/>
      <c r="E73" s="135"/>
      <c r="F73" s="135"/>
      <c r="G73" s="135"/>
      <c r="H73" s="135"/>
      <c r="I73" s="135"/>
      <c r="J73" s="11"/>
      <c r="K73" s="106" t="str">
        <f>VLOOKUP(H77,workings!A2:G3,2,FALSE)</f>
        <v xml:space="preserve">Actual exercise / lifting of moratorium / forfeiture of share options: </v>
      </c>
      <c r="L73" s="107"/>
      <c r="M73" s="107"/>
      <c r="N73" s="107"/>
      <c r="O73" s="107"/>
      <c r="P73" s="107"/>
      <c r="Q73" s="107"/>
      <c r="R73" s="108"/>
      <c r="S73" s="11"/>
      <c r="T73" s="11"/>
    </row>
    <row r="74" spans="1:20">
      <c r="A74" s="135"/>
      <c r="B74" s="135"/>
      <c r="C74" s="135"/>
      <c r="D74" s="135"/>
      <c r="E74" s="135"/>
      <c r="F74" s="135"/>
      <c r="G74" s="135"/>
      <c r="H74" s="135"/>
      <c r="I74" s="135"/>
      <c r="J74" s="11"/>
      <c r="K74" s="109"/>
      <c r="L74" s="110"/>
      <c r="M74" s="110"/>
      <c r="N74" s="110"/>
      <c r="O74" s="110"/>
      <c r="P74" s="110"/>
      <c r="Q74" s="110"/>
      <c r="R74" s="111"/>
      <c r="S74" s="11"/>
      <c r="T74" s="11"/>
    </row>
    <row r="75" spans="1:20" ht="6.95" customHeight="1">
      <c r="A75" s="135"/>
      <c r="B75" s="135"/>
      <c r="C75" s="135"/>
      <c r="D75" s="135"/>
      <c r="E75" s="135"/>
      <c r="F75" s="135"/>
      <c r="G75" s="135"/>
      <c r="H75" s="135"/>
      <c r="I75" s="135"/>
      <c r="J75" s="11"/>
      <c r="K75" s="112"/>
      <c r="L75" s="113"/>
      <c r="M75" s="113"/>
      <c r="N75" s="113"/>
      <c r="O75" s="113"/>
      <c r="P75" s="113"/>
      <c r="Q75" s="113"/>
      <c r="R75" s="114"/>
      <c r="S75" s="11"/>
      <c r="T75" s="11"/>
    </row>
    <row r="76" spans="1:20" ht="15.75">
      <c r="A76" s="37"/>
      <c r="B76" s="38"/>
      <c r="C76" s="38"/>
      <c r="D76" s="38"/>
      <c r="E76" s="39"/>
      <c r="F76" s="39"/>
      <c r="G76" s="39"/>
      <c r="H76" s="39"/>
      <c r="I76" s="40"/>
      <c r="J76" s="11"/>
      <c r="K76" s="41"/>
      <c r="L76" s="42"/>
      <c r="M76" s="42"/>
      <c r="N76" s="42"/>
      <c r="O76" s="42"/>
      <c r="P76" s="42"/>
      <c r="Q76" s="42"/>
      <c r="R76" s="40"/>
      <c r="S76" s="11"/>
      <c r="T76" s="11"/>
    </row>
    <row r="77" spans="1:20">
      <c r="A77" s="115" t="s">
        <v>5</v>
      </c>
      <c r="B77" s="116"/>
      <c r="C77" s="116"/>
      <c r="D77" s="116"/>
      <c r="E77" s="116"/>
      <c r="F77" s="5" t="s">
        <v>3</v>
      </c>
      <c r="G77" s="12"/>
      <c r="H77" s="4" t="s">
        <v>2</v>
      </c>
      <c r="I77" s="8"/>
      <c r="J77" s="11"/>
      <c r="K77" s="115" t="str">
        <f>VLOOKUP(H77,workings!A2:F3,3,FALSE)</f>
        <v>Date of exercise / lifting of moratorium / forfeiture</v>
      </c>
      <c r="L77" s="116"/>
      <c r="M77" s="116"/>
      <c r="N77" s="116"/>
      <c r="O77" s="11" t="s">
        <v>3</v>
      </c>
      <c r="P77" s="28"/>
      <c r="Q77" s="75"/>
      <c r="R77" s="16"/>
      <c r="S77" s="11"/>
      <c r="T77" s="11"/>
    </row>
    <row r="78" spans="1:20">
      <c r="A78" s="115" t="s">
        <v>0</v>
      </c>
      <c r="B78" s="116"/>
      <c r="C78" s="116"/>
      <c r="D78" s="116"/>
      <c r="E78" s="116"/>
      <c r="F78" s="5" t="s">
        <v>3</v>
      </c>
      <c r="G78" s="12"/>
      <c r="H78" s="33"/>
      <c r="I78" s="8"/>
      <c r="J78" s="11"/>
      <c r="K78" s="115" t="str">
        <f>VLOOKUP(H77,workings!A2:F3,4,FALSE)</f>
        <v>Exercise price per share</v>
      </c>
      <c r="L78" s="116"/>
      <c r="M78" s="116"/>
      <c r="N78" s="116"/>
      <c r="O78" s="11" t="s">
        <v>3</v>
      </c>
      <c r="P78" s="11" t="s">
        <v>7</v>
      </c>
      <c r="Q78" s="140"/>
      <c r="R78" s="8"/>
      <c r="S78" s="11"/>
      <c r="T78" s="11"/>
    </row>
    <row r="79" spans="1:20">
      <c r="A79" s="115" t="str">
        <f>VLOOKUP(H77,workings!A2:F3,4,FALSE)</f>
        <v>Exercise price per share</v>
      </c>
      <c r="B79" s="116"/>
      <c r="C79" s="116"/>
      <c r="D79" s="116"/>
      <c r="E79" s="116"/>
      <c r="F79" s="5" t="s">
        <v>3</v>
      </c>
      <c r="G79" s="5" t="s">
        <v>7</v>
      </c>
      <c r="H79" s="26"/>
      <c r="I79" s="8"/>
      <c r="J79" s="11"/>
      <c r="K79" s="115" t="str">
        <f>VLOOKUP(H77,workings!A2:F3,5,FALSE)</f>
        <v>Open market value per share as at date of exercise / lifting of moratorium</v>
      </c>
      <c r="L79" s="116"/>
      <c r="M79" s="116"/>
      <c r="N79" s="116"/>
      <c r="O79" s="11" t="s">
        <v>3</v>
      </c>
      <c r="P79" s="11" t="s">
        <v>7</v>
      </c>
      <c r="Q79" s="26"/>
      <c r="R79" s="8"/>
      <c r="S79" s="11"/>
      <c r="T79" s="11"/>
    </row>
    <row r="80" spans="1:20">
      <c r="A80" s="115" t="s">
        <v>36</v>
      </c>
      <c r="B80" s="116"/>
      <c r="C80" s="116"/>
      <c r="D80" s="116"/>
      <c r="E80" s="116"/>
      <c r="F80" s="5" t="s">
        <v>3</v>
      </c>
      <c r="G80" s="5" t="s">
        <v>7</v>
      </c>
      <c r="H80" s="34"/>
      <c r="I80" s="8"/>
      <c r="J80" s="11"/>
      <c r="K80" s="115" t="str">
        <f>VLOOKUP(H77,workings!A2:F3,6,FALSE)</f>
        <v>No. of shares exercised / affected by lifting of moratorium</v>
      </c>
      <c r="L80" s="116"/>
      <c r="M80" s="116"/>
      <c r="N80" s="116">
        <f>Q78</f>
        <v>0</v>
      </c>
      <c r="O80" s="11" t="s">
        <v>3</v>
      </c>
      <c r="Q80" s="141"/>
      <c r="R80" s="8"/>
      <c r="S80" s="11"/>
      <c r="T80" s="11"/>
    </row>
    <row r="81" spans="1:20">
      <c r="A81" s="115" t="s">
        <v>16</v>
      </c>
      <c r="B81" s="116"/>
      <c r="C81" s="116"/>
      <c r="D81" s="116"/>
      <c r="E81" s="116"/>
      <c r="F81" s="5" t="s">
        <v>3</v>
      </c>
      <c r="G81" s="5" t="s">
        <v>7</v>
      </c>
      <c r="H81" s="34"/>
      <c r="I81" s="8"/>
      <c r="J81" s="11"/>
      <c r="K81" s="115" t="s">
        <v>4</v>
      </c>
      <c r="L81" s="116"/>
      <c r="M81" s="116"/>
      <c r="N81" s="116"/>
      <c r="O81" s="11" t="s">
        <v>3</v>
      </c>
      <c r="P81" s="29"/>
      <c r="Q81" s="35"/>
      <c r="R81" s="8"/>
      <c r="S81" s="11"/>
      <c r="T81" s="11"/>
    </row>
    <row r="82" spans="1:20">
      <c r="A82" s="115" t="s">
        <v>15</v>
      </c>
      <c r="B82" s="116"/>
      <c r="C82" s="116"/>
      <c r="D82" s="116"/>
      <c r="E82" s="116"/>
      <c r="F82" s="5" t="s">
        <v>3</v>
      </c>
      <c r="G82" s="5"/>
      <c r="H82" s="53"/>
      <c r="I82" s="8"/>
      <c r="J82" s="11"/>
      <c r="K82" s="88" t="s">
        <v>26</v>
      </c>
      <c r="L82" s="89"/>
      <c r="M82" s="89"/>
      <c r="N82" s="89"/>
      <c r="O82" s="11" t="s">
        <v>3</v>
      </c>
      <c r="P82" s="11" t="s">
        <v>7</v>
      </c>
      <c r="Q82" s="91">
        <f>((Q79-H80)+(H80-Q78))*Q80</f>
        <v>0</v>
      </c>
      <c r="R82" s="8"/>
      <c r="S82" s="11"/>
      <c r="T82" s="11"/>
    </row>
    <row r="83" spans="1:20">
      <c r="A83" s="88" t="s">
        <v>25</v>
      </c>
      <c r="B83" s="89"/>
      <c r="C83" s="89"/>
      <c r="D83" s="89"/>
      <c r="E83" s="89"/>
      <c r="F83" s="5" t="s">
        <v>3</v>
      </c>
      <c r="G83" s="5" t="s">
        <v>7</v>
      </c>
      <c r="H83" s="95">
        <f>((H81-H80)+(H80-H79))*H82</f>
        <v>0</v>
      </c>
      <c r="I83" s="8"/>
      <c r="J83" s="11"/>
      <c r="K83" s="88"/>
      <c r="L83" s="89"/>
      <c r="M83" s="89"/>
      <c r="N83" s="89"/>
      <c r="O83" s="11"/>
      <c r="P83" s="29"/>
      <c r="Q83" s="46"/>
      <c r="R83" s="8"/>
      <c r="S83" s="11"/>
      <c r="T83" s="11"/>
    </row>
    <row r="84" spans="1:20">
      <c r="A84" s="48"/>
      <c r="B84" s="49"/>
      <c r="C84" s="49"/>
      <c r="D84" s="49"/>
      <c r="E84" s="49"/>
      <c r="F84" s="31"/>
      <c r="G84" s="31"/>
      <c r="H84" s="44"/>
      <c r="I84" s="3"/>
      <c r="J84" s="11"/>
      <c r="K84" s="50"/>
      <c r="L84" s="51"/>
      <c r="M84" s="51"/>
      <c r="N84" s="51"/>
      <c r="O84" s="14"/>
      <c r="P84" s="52"/>
      <c r="Q84" s="45"/>
      <c r="R84" s="3"/>
      <c r="S84" s="11"/>
      <c r="T84" s="11"/>
    </row>
    <row r="85" spans="1:20">
      <c r="A85" s="92"/>
      <c r="B85" s="92"/>
      <c r="C85" s="92"/>
      <c r="D85" s="92"/>
      <c r="E85" s="92"/>
      <c r="F85" s="5"/>
      <c r="G85" s="5"/>
      <c r="H85" s="93"/>
      <c r="I85" s="11"/>
      <c r="J85" s="11"/>
      <c r="K85" s="89"/>
      <c r="L85" s="89"/>
      <c r="M85" s="89"/>
      <c r="N85" s="89"/>
      <c r="O85" s="11"/>
      <c r="P85" s="29"/>
      <c r="Q85" s="46"/>
      <c r="R85" s="11"/>
      <c r="S85" s="11"/>
      <c r="T85" s="11"/>
    </row>
    <row r="86" spans="1:20" s="61" customFormat="1">
      <c r="A86" s="139" t="s">
        <v>61</v>
      </c>
      <c r="B86" s="139"/>
      <c r="C86" s="139"/>
      <c r="D86" s="139"/>
      <c r="E86" s="139"/>
      <c r="F86" s="139"/>
      <c r="G86" s="139"/>
      <c r="H86" s="139"/>
      <c r="I86" s="139"/>
      <c r="J86" s="58"/>
      <c r="K86" s="59"/>
      <c r="L86" s="59"/>
      <c r="M86" s="59"/>
      <c r="N86" s="58"/>
      <c r="O86" s="58"/>
      <c r="P86" s="58"/>
      <c r="Q86" s="59"/>
      <c r="R86" s="58"/>
      <c r="S86" s="58"/>
      <c r="T86" s="58"/>
    </row>
    <row r="87" spans="1:20" ht="7.5" customHeight="1">
      <c r="A87" s="17"/>
      <c r="B87" s="17"/>
      <c r="C87" s="17"/>
      <c r="D87" s="17"/>
      <c r="E87" s="5"/>
      <c r="F87" s="5"/>
      <c r="G87" s="5"/>
      <c r="H87" s="25"/>
      <c r="I87" s="11"/>
      <c r="J87" s="11"/>
      <c r="K87" s="12"/>
      <c r="L87" s="12"/>
      <c r="M87" s="12"/>
      <c r="N87" s="11"/>
      <c r="O87" s="11"/>
      <c r="P87" s="11"/>
      <c r="Q87" s="12"/>
      <c r="R87" s="11"/>
      <c r="S87" s="11"/>
      <c r="T87" s="11"/>
    </row>
    <row r="88" spans="1:20" ht="6.95" customHeight="1">
      <c r="A88" s="135" t="s">
        <v>13</v>
      </c>
      <c r="B88" s="135"/>
      <c r="C88" s="135"/>
      <c r="D88" s="135"/>
      <c r="E88" s="135"/>
      <c r="F88" s="135"/>
      <c r="G88" s="135"/>
      <c r="H88" s="135"/>
      <c r="I88" s="135"/>
      <c r="J88" s="11"/>
      <c r="K88" s="106" t="str">
        <f>VLOOKUP(H92,workings!A2:G3,2,FALSE)</f>
        <v xml:space="preserve">Actual exercise / lifting of moratorium / forfeiture of share options: </v>
      </c>
      <c r="L88" s="107"/>
      <c r="M88" s="107"/>
      <c r="N88" s="107"/>
      <c r="O88" s="107"/>
      <c r="P88" s="107"/>
      <c r="Q88" s="107"/>
      <c r="R88" s="108"/>
      <c r="S88" s="11"/>
      <c r="T88" s="11"/>
    </row>
    <row r="89" spans="1:20">
      <c r="A89" s="135"/>
      <c r="B89" s="135"/>
      <c r="C89" s="135"/>
      <c r="D89" s="135"/>
      <c r="E89" s="135"/>
      <c r="F89" s="135"/>
      <c r="G89" s="135"/>
      <c r="H89" s="135"/>
      <c r="I89" s="135"/>
      <c r="J89" s="11"/>
      <c r="K89" s="109"/>
      <c r="L89" s="110"/>
      <c r="M89" s="110"/>
      <c r="N89" s="110"/>
      <c r="O89" s="110"/>
      <c r="P89" s="110"/>
      <c r="Q89" s="110"/>
      <c r="R89" s="111"/>
      <c r="S89" s="11"/>
      <c r="T89" s="11"/>
    </row>
    <row r="90" spans="1:20" ht="6.95" customHeight="1">
      <c r="A90" s="135"/>
      <c r="B90" s="135"/>
      <c r="C90" s="135"/>
      <c r="D90" s="135"/>
      <c r="E90" s="135"/>
      <c r="F90" s="135"/>
      <c r="G90" s="135"/>
      <c r="H90" s="135"/>
      <c r="I90" s="135"/>
      <c r="J90" s="11"/>
      <c r="K90" s="112"/>
      <c r="L90" s="113"/>
      <c r="M90" s="113"/>
      <c r="N90" s="113"/>
      <c r="O90" s="113"/>
      <c r="P90" s="113"/>
      <c r="Q90" s="113"/>
      <c r="R90" s="114"/>
      <c r="S90" s="11"/>
      <c r="T90" s="11"/>
    </row>
    <row r="91" spans="1:20" ht="15.75">
      <c r="A91" s="37"/>
      <c r="B91" s="38"/>
      <c r="C91" s="38"/>
      <c r="D91" s="38"/>
      <c r="E91" s="39"/>
      <c r="F91" s="39"/>
      <c r="G91" s="39"/>
      <c r="H91" s="39"/>
      <c r="I91" s="40"/>
      <c r="J91" s="11"/>
      <c r="K91" s="41"/>
      <c r="L91" s="42"/>
      <c r="M91" s="42"/>
      <c r="N91" s="42"/>
      <c r="O91" s="42"/>
      <c r="P91" s="42"/>
      <c r="Q91" s="42"/>
      <c r="R91" s="40"/>
      <c r="S91" s="11"/>
      <c r="T91" s="11"/>
    </row>
    <row r="92" spans="1:20">
      <c r="A92" s="115" t="s">
        <v>5</v>
      </c>
      <c r="B92" s="116"/>
      <c r="C92" s="116"/>
      <c r="D92" s="116"/>
      <c r="E92" s="116"/>
      <c r="F92" s="5" t="s">
        <v>3</v>
      </c>
      <c r="G92" s="12"/>
      <c r="H92" s="4" t="s">
        <v>2</v>
      </c>
      <c r="I92" s="8"/>
      <c r="J92" s="11"/>
      <c r="K92" s="115" t="str">
        <f>VLOOKUP(H92,workings!A2:F3,3,FALSE)</f>
        <v>Date of exercise / lifting of moratorium / forfeiture</v>
      </c>
      <c r="L92" s="116"/>
      <c r="M92" s="116"/>
      <c r="N92" s="116"/>
      <c r="O92" s="11" t="s">
        <v>3</v>
      </c>
      <c r="P92" s="28"/>
      <c r="Q92" s="75"/>
      <c r="R92" s="16"/>
      <c r="S92" s="11"/>
      <c r="T92" s="11"/>
    </row>
    <row r="93" spans="1:20">
      <c r="A93" s="115" t="s">
        <v>0</v>
      </c>
      <c r="B93" s="116"/>
      <c r="C93" s="116"/>
      <c r="D93" s="116"/>
      <c r="E93" s="116"/>
      <c r="F93" s="5" t="s">
        <v>3</v>
      </c>
      <c r="G93" s="12"/>
      <c r="H93" s="33"/>
      <c r="I93" s="8"/>
      <c r="J93" s="11"/>
      <c r="K93" s="115" t="str">
        <f>VLOOKUP(H92,workings!A2:F3,4,FALSE)</f>
        <v>Exercise price per share</v>
      </c>
      <c r="L93" s="116"/>
      <c r="M93" s="116"/>
      <c r="N93" s="116"/>
      <c r="O93" s="11" t="s">
        <v>3</v>
      </c>
      <c r="P93" s="11" t="s">
        <v>7</v>
      </c>
      <c r="Q93" s="140"/>
      <c r="R93" s="8"/>
      <c r="S93" s="11"/>
      <c r="T93" s="11"/>
    </row>
    <row r="94" spans="1:20">
      <c r="A94" s="115" t="str">
        <f>VLOOKUP(H92,workings!A2:F3,4,FALSE)</f>
        <v>Exercise price per share</v>
      </c>
      <c r="B94" s="116"/>
      <c r="C94" s="116"/>
      <c r="D94" s="116"/>
      <c r="E94" s="116"/>
      <c r="F94" s="5" t="s">
        <v>3</v>
      </c>
      <c r="G94" s="5" t="s">
        <v>7</v>
      </c>
      <c r="H94" s="26"/>
      <c r="I94" s="8"/>
      <c r="J94" s="11"/>
      <c r="K94" s="115" t="str">
        <f>VLOOKUP(H92,workings!A2:F3,5,FALSE)</f>
        <v>Open market value per share as at date of exercise / lifting of moratorium</v>
      </c>
      <c r="L94" s="116"/>
      <c r="M94" s="116"/>
      <c r="N94" s="116"/>
      <c r="O94" s="11" t="s">
        <v>3</v>
      </c>
      <c r="P94" s="11" t="s">
        <v>7</v>
      </c>
      <c r="Q94" s="26"/>
      <c r="R94" s="8"/>
      <c r="S94" s="11"/>
      <c r="T94" s="11"/>
    </row>
    <row r="95" spans="1:20">
      <c r="A95" s="115" t="s">
        <v>36</v>
      </c>
      <c r="B95" s="116"/>
      <c r="C95" s="116"/>
      <c r="D95" s="116"/>
      <c r="E95" s="116"/>
      <c r="F95" s="5" t="s">
        <v>3</v>
      </c>
      <c r="G95" s="5" t="s">
        <v>7</v>
      </c>
      <c r="H95" s="34"/>
      <c r="I95" s="8"/>
      <c r="J95" s="11"/>
      <c r="K95" s="115" t="str">
        <f>VLOOKUP(H92,workings!A2:F3,6,FALSE)</f>
        <v>No. of shares exercised / affected by lifting of moratorium</v>
      </c>
      <c r="L95" s="116"/>
      <c r="M95" s="116"/>
      <c r="N95" s="116">
        <f>Q93</f>
        <v>0</v>
      </c>
      <c r="O95" s="11" t="s">
        <v>3</v>
      </c>
      <c r="Q95" s="141"/>
      <c r="R95" s="8"/>
      <c r="S95" s="11"/>
      <c r="T95" s="11"/>
    </row>
    <row r="96" spans="1:20">
      <c r="A96" s="115" t="s">
        <v>16</v>
      </c>
      <c r="B96" s="116"/>
      <c r="C96" s="116"/>
      <c r="D96" s="116"/>
      <c r="E96" s="116"/>
      <c r="F96" s="5" t="s">
        <v>3</v>
      </c>
      <c r="G96" s="5" t="s">
        <v>7</v>
      </c>
      <c r="H96" s="34"/>
      <c r="I96" s="8"/>
      <c r="J96" s="11"/>
      <c r="K96" s="115" t="s">
        <v>4</v>
      </c>
      <c r="L96" s="116"/>
      <c r="M96" s="116"/>
      <c r="N96" s="116"/>
      <c r="O96" s="11" t="s">
        <v>3</v>
      </c>
      <c r="P96" s="29"/>
      <c r="Q96" s="35"/>
      <c r="R96" s="8"/>
      <c r="S96" s="11"/>
      <c r="T96" s="11"/>
    </row>
    <row r="97" spans="1:20">
      <c r="A97" s="115" t="s">
        <v>15</v>
      </c>
      <c r="B97" s="116"/>
      <c r="C97" s="116"/>
      <c r="D97" s="116"/>
      <c r="E97" s="116"/>
      <c r="F97" s="5" t="s">
        <v>3</v>
      </c>
      <c r="G97" s="5"/>
      <c r="H97" s="53"/>
      <c r="I97" s="8"/>
      <c r="J97" s="11"/>
      <c r="K97" s="88" t="s">
        <v>26</v>
      </c>
      <c r="L97" s="89"/>
      <c r="M97" s="89"/>
      <c r="N97" s="89"/>
      <c r="O97" s="11" t="s">
        <v>3</v>
      </c>
      <c r="P97" s="11" t="s">
        <v>7</v>
      </c>
      <c r="Q97" s="91">
        <f>((Q94-H95)+(H95-Q93))*Q95</f>
        <v>0</v>
      </c>
      <c r="R97" s="8"/>
      <c r="S97" s="11"/>
      <c r="T97" s="11"/>
    </row>
    <row r="98" spans="1:20">
      <c r="A98" s="88" t="s">
        <v>25</v>
      </c>
      <c r="B98" s="89"/>
      <c r="C98" s="89"/>
      <c r="D98" s="89"/>
      <c r="E98" s="89"/>
      <c r="F98" s="5" t="s">
        <v>3</v>
      </c>
      <c r="G98" s="5" t="s">
        <v>7</v>
      </c>
      <c r="H98" s="95">
        <f>((H96-H95)+(H95-H94))*H97</f>
        <v>0</v>
      </c>
      <c r="I98" s="8"/>
      <c r="J98" s="11"/>
      <c r="K98" s="88"/>
      <c r="L98" s="89"/>
      <c r="M98" s="89"/>
      <c r="N98" s="89"/>
      <c r="O98" s="11"/>
      <c r="P98" s="29"/>
      <c r="Q98" s="46"/>
      <c r="R98" s="8"/>
      <c r="S98" s="11"/>
      <c r="T98" s="11"/>
    </row>
    <row r="99" spans="1:20" ht="15.75">
      <c r="A99" s="9"/>
      <c r="B99" s="18"/>
      <c r="C99" s="18"/>
      <c r="D99" s="18"/>
      <c r="E99" s="31"/>
      <c r="F99" s="31"/>
      <c r="G99" s="31"/>
      <c r="H99" s="36"/>
      <c r="I99" s="3"/>
      <c r="J99" s="11"/>
      <c r="K99" s="20"/>
      <c r="L99" s="10"/>
      <c r="M99" s="10"/>
      <c r="N99" s="10"/>
      <c r="O99" s="10"/>
      <c r="P99" s="10"/>
      <c r="Q99" s="10"/>
      <c r="R99" s="3"/>
      <c r="S99" s="11"/>
      <c r="T99" s="11"/>
    </row>
    <row r="100" spans="1:20" ht="9.9499999999999993" customHeight="1">
      <c r="A100" s="17"/>
      <c r="B100" s="17"/>
      <c r="C100" s="17"/>
      <c r="D100" s="17"/>
      <c r="E100" s="5"/>
      <c r="F100" s="5"/>
      <c r="G100" s="5"/>
      <c r="H100" s="25"/>
      <c r="I100" s="11"/>
      <c r="J100" s="11"/>
      <c r="K100" s="12"/>
      <c r="L100" s="12"/>
      <c r="M100" s="12"/>
      <c r="N100" s="11"/>
      <c r="O100" s="11"/>
      <c r="P100" s="11"/>
      <c r="Q100" s="12"/>
      <c r="R100" s="11"/>
      <c r="S100" s="11"/>
      <c r="T100" s="11"/>
    </row>
    <row r="101" spans="1:20">
      <c r="S101" s="12"/>
      <c r="T101" s="12"/>
    </row>
    <row r="102" spans="1:20" ht="15.75">
      <c r="A102" s="122" t="s">
        <v>14</v>
      </c>
      <c r="B102" s="122"/>
      <c r="C102" s="122"/>
      <c r="D102" s="122"/>
      <c r="E102" s="122"/>
      <c r="F102" s="122"/>
      <c r="G102" s="122"/>
      <c r="H102" s="122"/>
      <c r="I102" s="122"/>
      <c r="J102" s="122"/>
      <c r="K102" s="122"/>
      <c r="L102" s="122"/>
      <c r="M102" s="122"/>
      <c r="N102" s="122"/>
      <c r="O102" s="122"/>
      <c r="P102" s="122"/>
      <c r="Q102" s="122"/>
      <c r="S102" s="12"/>
      <c r="T102" s="12"/>
    </row>
    <row r="103" spans="1:20">
      <c r="A103" s="121" t="s">
        <v>12</v>
      </c>
      <c r="B103" s="121"/>
      <c r="C103" s="121"/>
      <c r="D103" s="121"/>
      <c r="E103" s="121"/>
      <c r="F103" s="121"/>
      <c r="G103" s="121"/>
      <c r="H103" s="121"/>
      <c r="I103" s="121"/>
      <c r="J103" s="121"/>
      <c r="K103" s="121"/>
      <c r="L103" s="121"/>
      <c r="M103" s="121"/>
      <c r="N103" s="121"/>
      <c r="O103" s="121"/>
      <c r="P103" s="121"/>
      <c r="Q103" s="121"/>
      <c r="S103" s="12"/>
      <c r="T103" s="12"/>
    </row>
    <row r="104" spans="1:20">
      <c r="A104" s="117"/>
      <c r="B104" s="117"/>
      <c r="C104" s="117"/>
      <c r="D104" s="54"/>
      <c r="E104" s="130"/>
      <c r="F104" s="130"/>
      <c r="G104" s="130"/>
      <c r="H104" s="130"/>
      <c r="I104" s="72"/>
      <c r="J104" s="134"/>
      <c r="K104" s="134"/>
      <c r="L104" s="54"/>
      <c r="M104" s="132"/>
      <c r="N104" s="132"/>
      <c r="O104" s="54"/>
      <c r="P104" s="54"/>
      <c r="Q104" s="117"/>
      <c r="S104" s="12"/>
      <c r="T104" s="12"/>
    </row>
    <row r="105" spans="1:20">
      <c r="A105" s="117"/>
      <c r="B105" s="117"/>
      <c r="C105" s="117"/>
      <c r="E105" s="130"/>
      <c r="F105" s="130"/>
      <c r="G105" s="130"/>
      <c r="H105" s="130"/>
      <c r="I105" s="12"/>
      <c r="J105" s="134"/>
      <c r="K105" s="134"/>
      <c r="L105" s="12"/>
      <c r="M105" s="132"/>
      <c r="N105" s="132"/>
      <c r="Q105" s="117"/>
      <c r="S105" s="12"/>
      <c r="T105" s="12"/>
    </row>
    <row r="106" spans="1:20">
      <c r="A106" s="118"/>
      <c r="B106" s="118"/>
      <c r="C106" s="118"/>
      <c r="E106" s="131"/>
      <c r="F106" s="131"/>
      <c r="G106" s="131"/>
      <c r="H106" s="131"/>
      <c r="I106" s="73"/>
      <c r="J106" s="118"/>
      <c r="K106" s="118"/>
      <c r="L106" s="12"/>
      <c r="M106" s="133"/>
      <c r="N106" s="133"/>
      <c r="Q106" s="118"/>
      <c r="R106" s="12"/>
      <c r="S106" s="12"/>
      <c r="T106" s="12"/>
    </row>
    <row r="107" spans="1:20" ht="33.75" customHeight="1">
      <c r="A107" s="119" t="s">
        <v>32</v>
      </c>
      <c r="B107" s="119"/>
      <c r="C107" s="119"/>
      <c r="E107" s="119" t="s">
        <v>33</v>
      </c>
      <c r="F107" s="119"/>
      <c r="G107" s="119"/>
      <c r="H107" s="119"/>
      <c r="I107" s="12"/>
      <c r="J107" s="129" t="s">
        <v>11</v>
      </c>
      <c r="K107" s="129"/>
      <c r="L107" s="71"/>
      <c r="M107" s="119" t="s">
        <v>34</v>
      </c>
      <c r="N107" s="119"/>
      <c r="Q107" s="70" t="s">
        <v>10</v>
      </c>
      <c r="R107" s="74"/>
      <c r="S107" s="12"/>
      <c r="T107" s="12"/>
    </row>
    <row r="108" spans="1:20">
      <c r="S108" s="12"/>
      <c r="T108" s="12"/>
    </row>
  </sheetData>
  <sheetProtection algorithmName="SHA-512" hashValue="YsfmMGAPLvmcJgOtCOUmDcejfNq8b/W0ZHum8A9uPptdoW6/lL9EgDOjEjvx1hNVBtIp6yqQsozI273EIH5P3Q==" saltValue="hK4StIHS271kjGIh8LVA4A==" spinCount="100000" sheet="1" selectLockedCells="1"/>
  <mergeCells count="104">
    <mergeCell ref="A56:I56"/>
    <mergeCell ref="A71:I71"/>
    <mergeCell ref="A86:I86"/>
    <mergeCell ref="K47:N47"/>
    <mergeCell ref="K48:M48"/>
    <mergeCell ref="K49:N49"/>
    <mergeCell ref="A33:E33"/>
    <mergeCell ref="A34:E34"/>
    <mergeCell ref="A35:E35"/>
    <mergeCell ref="A47:E47"/>
    <mergeCell ref="A48:E48"/>
    <mergeCell ref="A1:Q1"/>
    <mergeCell ref="K78:N78"/>
    <mergeCell ref="K30:N30"/>
    <mergeCell ref="K31:N31"/>
    <mergeCell ref="K33:N33"/>
    <mergeCell ref="K62:N62"/>
    <mergeCell ref="K63:N63"/>
    <mergeCell ref="K50:N50"/>
    <mergeCell ref="A67:E67"/>
    <mergeCell ref="A77:E77"/>
    <mergeCell ref="A78:E78"/>
    <mergeCell ref="A52:E52"/>
    <mergeCell ref="A3:P3"/>
    <mergeCell ref="K11:R13"/>
    <mergeCell ref="A15:E15"/>
    <mergeCell ref="K15:N15"/>
    <mergeCell ref="A6:D6"/>
    <mergeCell ref="E5:Q5"/>
    <mergeCell ref="E6:Q6"/>
    <mergeCell ref="E7:Q7"/>
    <mergeCell ref="A43:I45"/>
    <mergeCell ref="K43:R45"/>
    <mergeCell ref="A30:E30"/>
    <mergeCell ref="A31:E31"/>
    <mergeCell ref="A32:E32"/>
    <mergeCell ref="A9:I9"/>
    <mergeCell ref="A24:I24"/>
    <mergeCell ref="A41:I41"/>
    <mergeCell ref="K65:N65"/>
    <mergeCell ref="A62:E62"/>
    <mergeCell ref="A63:E63"/>
    <mergeCell ref="A64:E64"/>
    <mergeCell ref="A65:E65"/>
    <mergeCell ref="A58:I60"/>
    <mergeCell ref="A11:I13"/>
    <mergeCell ref="A16:E16"/>
    <mergeCell ref="A17:E17"/>
    <mergeCell ref="A18:E18"/>
    <mergeCell ref="A19:E19"/>
    <mergeCell ref="A20:E20"/>
    <mergeCell ref="K16:N16"/>
    <mergeCell ref="K18:N18"/>
    <mergeCell ref="K17:N17"/>
    <mergeCell ref="K19:N19"/>
    <mergeCell ref="A26:I28"/>
    <mergeCell ref="K26:R28"/>
    <mergeCell ref="K51:N51"/>
    <mergeCell ref="K32:N32"/>
    <mergeCell ref="K34:N34"/>
    <mergeCell ref="Q104:Q106"/>
    <mergeCell ref="K94:N94"/>
    <mergeCell ref="K96:N96"/>
    <mergeCell ref="A102:Q102"/>
    <mergeCell ref="A103:Q103"/>
    <mergeCell ref="K79:N79"/>
    <mergeCell ref="K81:N81"/>
    <mergeCell ref="A88:I90"/>
    <mergeCell ref="K88:R90"/>
    <mergeCell ref="K80:N80"/>
    <mergeCell ref="K92:N92"/>
    <mergeCell ref="K93:N93"/>
    <mergeCell ref="K95:N95"/>
    <mergeCell ref="A81:E81"/>
    <mergeCell ref="A82:E82"/>
    <mergeCell ref="A92:E92"/>
    <mergeCell ref="A93:E93"/>
    <mergeCell ref="A94:E94"/>
    <mergeCell ref="A79:E79"/>
    <mergeCell ref="A80:E80"/>
    <mergeCell ref="A2:M2"/>
    <mergeCell ref="A107:C107"/>
    <mergeCell ref="E107:H107"/>
    <mergeCell ref="J107:K107"/>
    <mergeCell ref="M107:N107"/>
    <mergeCell ref="E104:H106"/>
    <mergeCell ref="M104:N106"/>
    <mergeCell ref="A104:C106"/>
    <mergeCell ref="J104:K106"/>
    <mergeCell ref="A95:E95"/>
    <mergeCell ref="A96:E96"/>
    <mergeCell ref="A97:E97"/>
    <mergeCell ref="K58:R60"/>
    <mergeCell ref="A49:E49"/>
    <mergeCell ref="A50:E50"/>
    <mergeCell ref="A51:E51"/>
    <mergeCell ref="A73:I75"/>
    <mergeCell ref="K73:R75"/>
    <mergeCell ref="K77:N77"/>
    <mergeCell ref="K64:N64"/>
    <mergeCell ref="K66:N66"/>
    <mergeCell ref="A66:E66"/>
    <mergeCell ref="A5:D5"/>
    <mergeCell ref="A7:D7"/>
  </mergeCells>
  <conditionalFormatting sqref="H92 H77 H15 H30 H47 H62">
    <cfRule type="cellIs" dxfId="0" priority="1" operator="equal">
      <formula>#REF!</formula>
    </cfRule>
  </conditionalFormatting>
  <dataValidations count="3">
    <dataValidation type="list" showInputMessage="1" showErrorMessage="1" error="Please choose the type of plan granted - ESOP or ESOW" sqref="H15" xr:uid="{00000000-0002-0000-0100-000000000000}">
      <formula1>"ESOP, ESOW"</formula1>
    </dataValidation>
    <dataValidation showErrorMessage="1" error="Field cannot be blank" sqref="I47" xr:uid="{00000000-0002-0000-0100-000001000000}"/>
    <dataValidation type="list" showInputMessage="1" showErrorMessage="1" error="Please choose the type of plan granted - ESOP or ESOW" sqref="H92 H30 H47 H62 H77" xr:uid="{00000000-0002-0000-0100-000002000000}">
      <formula1>"ESOP,ESOW"</formula1>
    </dataValidation>
  </dataValidations>
  <pageMargins left="0.70866141732283472" right="0.70866141732283472" top="0.74803149606299213" bottom="0.74803149606299213" header="0.31496062992125984" footer="0.31496062992125984"/>
  <pageSetup paperSize="9" scale="80" fitToHeight="0" orientation="landscape" r:id="rId1"/>
  <ignoredErrors>
    <ignoredError sqref="H21 H36 H98 H83 H68 H53" unlockedFormula="1"/>
  </ignoredErrors>
  <drawing r:id="rId2"/>
  <legacyDrawing r:id="rId3"/>
  <controls>
    <mc:AlternateContent xmlns:mc="http://schemas.openxmlformats.org/markup-compatibility/2006">
      <mc:Choice Requires="x14">
        <control shapeId="16397" r:id="rId4" name="ToggleButton1">
          <controlPr defaultSize="0" autoLine="0" autoPict="0" r:id="rId5">
            <anchor moveWithCells="1" sizeWithCells="1">
              <from>
                <xdr:col>1</xdr:col>
                <xdr:colOff>9525</xdr:colOff>
                <xdr:row>7</xdr:row>
                <xdr:rowOff>0</xdr:rowOff>
              </from>
              <to>
                <xdr:col>1</xdr:col>
                <xdr:colOff>857250</xdr:colOff>
                <xdr:row>7</xdr:row>
                <xdr:rowOff>0</xdr:rowOff>
              </to>
            </anchor>
          </controlPr>
        </control>
      </mc:Choice>
      <mc:Fallback>
        <control shapeId="16397" r:id="rId4" name="ToggleButton1"/>
      </mc:Fallback>
    </mc:AlternateContent>
    <mc:AlternateContent xmlns:mc="http://schemas.openxmlformats.org/markup-compatibility/2006">
      <mc:Choice Requires="x14">
        <control shapeId="16398" r:id="rId6" name="ToggleButton2">
          <controlPr defaultSize="0" autoLine="0" autoPict="0" r:id="rId7">
            <anchor moveWithCells="1" sizeWithCells="1">
              <from>
                <xdr:col>2</xdr:col>
                <xdr:colOff>9525</xdr:colOff>
                <xdr:row>7</xdr:row>
                <xdr:rowOff>0</xdr:rowOff>
              </from>
              <to>
                <xdr:col>2</xdr:col>
                <xdr:colOff>857250</xdr:colOff>
                <xdr:row>7</xdr:row>
                <xdr:rowOff>0</xdr:rowOff>
              </to>
            </anchor>
          </controlPr>
        </control>
      </mc:Choice>
      <mc:Fallback>
        <control shapeId="16398" r:id="rId6" name="ToggleButton2"/>
      </mc:Fallback>
    </mc:AlternateContent>
    <mc:AlternateContent xmlns:mc="http://schemas.openxmlformats.org/markup-compatibility/2006">
      <mc:Choice Requires="x14">
        <control shapeId="16399" r:id="rId8" name="ToggleButton3">
          <controlPr defaultSize="0" autoLine="0" autoPict="0" r:id="rId9">
            <anchor moveWithCells="1" sizeWithCells="1">
              <from>
                <xdr:col>2</xdr:col>
                <xdr:colOff>885825</xdr:colOff>
                <xdr:row>7</xdr:row>
                <xdr:rowOff>0</xdr:rowOff>
              </from>
              <to>
                <xdr:col>4</xdr:col>
                <xdr:colOff>152400</xdr:colOff>
                <xdr:row>7</xdr:row>
                <xdr:rowOff>0</xdr:rowOff>
              </to>
            </anchor>
          </controlPr>
        </control>
      </mc:Choice>
      <mc:Fallback>
        <control shapeId="16399" r:id="rId8" name="ToggleButton3"/>
      </mc:Fallback>
    </mc:AlternateContent>
    <mc:AlternateContent xmlns:mc="http://schemas.openxmlformats.org/markup-compatibility/2006">
      <mc:Choice Requires="x14">
        <control shapeId="16400" r:id="rId10" name="ToggleButton4">
          <controlPr defaultSize="0" autoLine="0" autoPict="0" r:id="rId11">
            <anchor moveWithCells="1" sizeWithCells="1">
              <from>
                <xdr:col>4</xdr:col>
                <xdr:colOff>180975</xdr:colOff>
                <xdr:row>7</xdr:row>
                <xdr:rowOff>0</xdr:rowOff>
              </from>
              <to>
                <xdr:col>5</xdr:col>
                <xdr:colOff>66675</xdr:colOff>
                <xdr:row>7</xdr:row>
                <xdr:rowOff>0</xdr:rowOff>
              </to>
            </anchor>
          </controlPr>
        </control>
      </mc:Choice>
      <mc:Fallback>
        <control shapeId="16400" r:id="rId10" name="ToggleButton4"/>
      </mc:Fallback>
    </mc:AlternateContent>
    <mc:AlternateContent xmlns:mc="http://schemas.openxmlformats.org/markup-compatibility/2006">
      <mc:Choice Requires="x14">
        <control shapeId="16401" r:id="rId12" name="ToggleButton5">
          <controlPr defaultSize="0" autoLine="0" autoPict="0" r:id="rId13">
            <anchor moveWithCells="1" sizeWithCells="1">
              <from>
                <xdr:col>5</xdr:col>
                <xdr:colOff>95250</xdr:colOff>
                <xdr:row>7</xdr:row>
                <xdr:rowOff>0</xdr:rowOff>
              </from>
              <to>
                <xdr:col>7</xdr:col>
                <xdr:colOff>581025</xdr:colOff>
                <xdr:row>7</xdr:row>
                <xdr:rowOff>0</xdr:rowOff>
              </to>
            </anchor>
          </controlPr>
        </control>
      </mc:Choice>
      <mc:Fallback>
        <control shapeId="16401" r:id="rId12" name="ToggleButton5"/>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F7"/>
  <sheetViews>
    <sheetView workbookViewId="0">
      <selection activeCell="C16" sqref="C16"/>
    </sheetView>
  </sheetViews>
  <sheetFormatPr defaultRowHeight="15"/>
  <cols>
    <col min="2" max="2" width="67.5703125" bestFit="1" customWidth="1"/>
    <col min="3" max="3" width="50.42578125" bestFit="1" customWidth="1"/>
    <col min="4" max="4" width="33.28515625" bestFit="1" customWidth="1"/>
    <col min="5" max="5" width="75" bestFit="1" customWidth="1"/>
    <col min="6" max="6" width="53" customWidth="1"/>
  </cols>
  <sheetData>
    <row r="1" spans="1:6">
      <c r="A1" s="6"/>
      <c r="B1" s="6"/>
      <c r="C1" s="1"/>
    </row>
    <row r="2" spans="1:6" s="19" customFormat="1">
      <c r="A2" s="21" t="s">
        <v>2</v>
      </c>
      <c r="B2" s="21" t="s">
        <v>62</v>
      </c>
      <c r="C2" s="22" t="s">
        <v>63</v>
      </c>
      <c r="D2" s="22" t="s">
        <v>8</v>
      </c>
      <c r="E2" s="22" t="s">
        <v>68</v>
      </c>
      <c r="F2" s="22" t="s">
        <v>66</v>
      </c>
    </row>
    <row r="3" spans="1:6" s="19" customFormat="1">
      <c r="A3" s="21" t="s">
        <v>1</v>
      </c>
      <c r="B3" s="21" t="s">
        <v>64</v>
      </c>
      <c r="C3" s="22" t="s">
        <v>65</v>
      </c>
      <c r="D3" s="22" t="s">
        <v>9</v>
      </c>
      <c r="E3" s="22" t="s">
        <v>69</v>
      </c>
      <c r="F3" s="22" t="s">
        <v>67</v>
      </c>
    </row>
    <row r="5" spans="1:6">
      <c r="A5" s="5"/>
      <c r="B5" s="5"/>
    </row>
    <row r="6" spans="1:6">
      <c r="A6" s="21"/>
    </row>
    <row r="7" spans="1:6">
      <c r="A7" s="21"/>
    </row>
  </sheetData>
  <sheetProtection algorithmName="SHA-512" hashValue="N/xgXKGo66p+KH6H2WvBrEBG9trJv/LEVTRpm7N4UxSCo+d2kaQcqmZME/7Asl5aBtC2J8FFccpIZw98k37CeA==" saltValue="z932ITO5NBAbSbm+3qHOBw==" spinCount="100000" sheet="1" objects="1" scenarios="1" selectLockedCells="1" selectUnlockedCells="1"/>
  <dataValidations count="1">
    <dataValidation type="list" allowBlank="1" showInputMessage="1" showErrorMessage="1" sqref="C1" xr:uid="{00000000-0002-0000-0200-000000000000}">
      <formula1>ESOP</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103D6B435B36418DD6D88ABEE38104" ma:contentTypeVersion="0" ma:contentTypeDescription="Create a new document." ma:contentTypeScope="" ma:versionID="e7ad115d9ed9d6dcfa7f71a7a82ab59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2E8168-A771-47E5-8F11-8AB61F5ABA5F}">
  <ds:schemaRefs>
    <ds:schemaRef ds:uri="http://schemas.microsoft.com/sharepoint/v3/contenttype/forms"/>
  </ds:schemaRefs>
</ds:datastoreItem>
</file>

<file path=customXml/itemProps2.xml><?xml version="1.0" encoding="utf-8"?>
<ds:datastoreItem xmlns:ds="http://schemas.openxmlformats.org/officeDocument/2006/customXml" ds:itemID="{33E93272-AF1D-40D2-8298-08DE8BC9D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70DD8A2-2827-482C-9513-23C432DB322C}">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Explanatory Notes</vt:lpstr>
      <vt:lpstr>EEBR</vt:lpstr>
      <vt:lpstr>ERIS</vt:lpstr>
      <vt:lpstr>workings</vt:lpstr>
      <vt:lpstr>ESOP</vt:lpstr>
      <vt:lpstr>ESOW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Siti Aisyah HALIM (IRAS)</dc:creator>
  <cp:lastModifiedBy>Jun Xiang YAP (IRAS)</cp:lastModifiedBy>
  <cp:lastPrinted>2022-08-09T04:24:43Z</cp:lastPrinted>
  <dcterms:created xsi:type="dcterms:W3CDTF">2016-02-05T03:45:42Z</dcterms:created>
  <dcterms:modified xsi:type="dcterms:W3CDTF">2022-08-20T07:55:15Z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0x01010040103D6B435B36418DD6D88ABEE38104</vt:lpwstr>
  </property>
  <property fmtid="{D5CDD505-2E9C-101B-9397-08002B2CF9AE}" pid="3" name="MSIP_Label_c477f0d0-1a40-415d-b130-8b40a41c8c21_Enabled">
    <vt:lpwstr>true</vt:lpwstr>
  </property>
  <property fmtid="{D5CDD505-2E9C-101B-9397-08002B2CF9AE}" pid="4" name="MSIP_Label_c477f0d0-1a40-415d-b130-8b40a41c8c21_SetDate">
    <vt:lpwstr>2022-06-24T07:51:51Z</vt:lpwstr>
  </property>
  <property fmtid="{D5CDD505-2E9C-101B-9397-08002B2CF9AE}" pid="5" name="MSIP_Label_c477f0d0-1a40-415d-b130-8b40a41c8c21_Method">
    <vt:lpwstr>Privileged</vt:lpwstr>
  </property>
  <property fmtid="{D5CDD505-2E9C-101B-9397-08002B2CF9AE}" pid="6" name="MSIP_Label_c477f0d0-1a40-415d-b130-8b40a41c8c21_Name">
    <vt:lpwstr>Sensitive Normal_3</vt:lpwstr>
  </property>
  <property fmtid="{D5CDD505-2E9C-101B-9397-08002B2CF9AE}" pid="7" name="MSIP_Label_c477f0d0-1a40-415d-b130-8b40a41c8c21_SiteId">
    <vt:lpwstr>0b11c524-9a1c-4e1b-84cb-6336aefc2243</vt:lpwstr>
  </property>
  <property fmtid="{D5CDD505-2E9C-101B-9397-08002B2CF9AE}" pid="8" name="MSIP_Label_c477f0d0-1a40-415d-b130-8b40a41c8c21_ActionId">
    <vt:lpwstr>0fde017a-e3c2-4924-b61b-dd2ecd2ba739</vt:lpwstr>
  </property>
  <property fmtid="{D5CDD505-2E9C-101B-9397-08002B2CF9AE}" pid="9" name="MSIP_Label_c477f0d0-1a40-415d-b130-8b40a41c8c21_ContentBits">
    <vt:lpwstr>0</vt:lpwstr>
  </property>
</Properties>
</file>