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INLOSKD\Desktop\Sin Kee's Folder\EGM Schemes\Budget 2026\SEC-EEC-CTO\"/>
    </mc:Choice>
  </mc:AlternateContent>
  <xr:revisionPtr revIDLastSave="0" documentId="13_ncr:1_{0CE94799-DF1C-4209-BAA0-BFDA301E09E4}" xr6:coauthVersionLast="47" xr6:coauthVersionMax="47" xr10:uidLastSave="{00000000-0000-0000-0000-000000000000}"/>
  <workbookProtection workbookAlgorithmName="SHA-512" workbookHashValue="6Drh1DT1wyPz/MOU/Qc8Li2ff3K9GIqBYuw8Gqy2DPVa39++3qxLhx5FCIS8pqQSc0OckHVqeF0eNO3r2whKZQ==" workbookSaltValue="7C8jv5UirZax4GaLlq/Rvw==" workbookSpinCount="100000" lockStructure="1"/>
  <bookViews>
    <workbookView xWindow="-120" yWindow="-16320" windowWidth="29040" windowHeight="15720" activeTab="5" xr2:uid="{B80D073D-FEE0-434F-8E7C-41AFB284782C}"/>
  </bookViews>
  <sheets>
    <sheet name="Notes for use" sheetId="3" r:id="rId1"/>
    <sheet name="CTO calculator" sheetId="2" state="hidden" r:id="rId2"/>
    <sheet name="CTO 2022" sheetId="8" r:id="rId3"/>
    <sheet name="CTO 2023" sheetId="13" r:id="rId4"/>
    <sheet name="CTO 2024" sheetId="14" r:id="rId5"/>
    <sheet name="CTO 2025" sheetId="15" r:id="rId6"/>
    <sheet name="CTO 2026" sheetId="16" r:id="rId7"/>
    <sheet name="CTO 2027" sheetId="17" r:id="rId8"/>
    <sheet name="Appendix" sheetId="5" state="hidden" r:id="rId9"/>
    <sheet name="Wage Ceilings " sheetId="6" state="hidden"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L23" i="17" l="1" a="1"/>
  <c r="BL23" i="17" s="1"/>
  <c r="BL24" i="17" a="1"/>
  <c r="BL24" i="17" s="1"/>
  <c r="BL25" i="17" a="1"/>
  <c r="BL25" i="17" s="1"/>
  <c r="BL26" i="17" a="1"/>
  <c r="BL26" i="17" s="1"/>
  <c r="BL27" i="17" a="1"/>
  <c r="BL27" i="17" s="1"/>
  <c r="BL28" i="17" a="1"/>
  <c r="BL28" i="17"/>
  <c r="BL29" i="17" a="1"/>
  <c r="BL29" i="17" s="1"/>
  <c r="BL30" i="17" a="1"/>
  <c r="BL30" i="17" s="1"/>
  <c r="BL31" i="17" a="1"/>
  <c r="BL31" i="17" s="1"/>
  <c r="BL32" i="17" a="1"/>
  <c r="BL32" i="17" s="1"/>
  <c r="BL33" i="17" a="1"/>
  <c r="BL33" i="17"/>
  <c r="BL34" i="17" a="1"/>
  <c r="BL34" i="17" s="1"/>
  <c r="BL35" i="17" a="1"/>
  <c r="BL35" i="17" s="1"/>
  <c r="BL36" i="17" a="1"/>
  <c r="BL36" i="17" s="1"/>
  <c r="BL37" i="17" a="1"/>
  <c r="BL37" i="17"/>
  <c r="BL38" i="17" a="1"/>
  <c r="BL38" i="17" s="1"/>
  <c r="BL39" i="17" a="1"/>
  <c r="BL39" i="17" s="1"/>
  <c r="BL40" i="17" a="1"/>
  <c r="BL40" i="17"/>
  <c r="BL41" i="17" a="1"/>
  <c r="BL41" i="17"/>
  <c r="BL42" i="17" a="1"/>
  <c r="BL42" i="17" s="1"/>
  <c r="BL43" i="17" a="1"/>
  <c r="BL43" i="17" s="1"/>
  <c r="BL44" i="17" a="1"/>
  <c r="BL44" i="17" s="1"/>
  <c r="BL45" i="17" a="1"/>
  <c r="BL45" i="17" s="1"/>
  <c r="BL46" i="17" a="1"/>
  <c r="BL46" i="17"/>
  <c r="BL47" i="17" a="1"/>
  <c r="BL47" i="17" s="1"/>
  <c r="BL48" i="17" a="1"/>
  <c r="BL48" i="17"/>
  <c r="BL49" i="17" a="1"/>
  <c r="BL49" i="17" s="1"/>
  <c r="BL50" i="17" a="1"/>
  <c r="BL50" i="17" s="1"/>
  <c r="BL51" i="17" a="1"/>
  <c r="BL51" i="17" s="1"/>
  <c r="BL52" i="17" a="1"/>
  <c r="BL52" i="17" s="1"/>
  <c r="BL53" i="17" a="1"/>
  <c r="BL53" i="17"/>
  <c r="BL54" i="17" a="1"/>
  <c r="BL54" i="17"/>
  <c r="BL55" i="17" a="1"/>
  <c r="BL55" i="17" s="1"/>
  <c r="BL56" i="17" a="1"/>
  <c r="BL56" i="17" s="1"/>
  <c r="BL57" i="17" a="1"/>
  <c r="BL57" i="17"/>
  <c r="BL58" i="17" a="1"/>
  <c r="BL58" i="17" s="1"/>
  <c r="BL59" i="17" a="1"/>
  <c r="BL59" i="17" s="1"/>
  <c r="BL60" i="17" a="1"/>
  <c r="BL60" i="17" s="1"/>
  <c r="BL61" i="17" a="1"/>
  <c r="BL61" i="17"/>
  <c r="BL62" i="17" a="1"/>
  <c r="BL62" i="17" s="1"/>
  <c r="BL63" i="17" a="1"/>
  <c r="BL63" i="17" s="1"/>
  <c r="BL64" i="17" a="1"/>
  <c r="BL64" i="17"/>
  <c r="BL65" i="17" a="1"/>
  <c r="BL65" i="17"/>
  <c r="BL66" i="17" a="1"/>
  <c r="BL66" i="17" s="1"/>
  <c r="BL67" i="17" a="1"/>
  <c r="BL67" i="17"/>
  <c r="BL68" i="17" a="1"/>
  <c r="BL68" i="17" s="1"/>
  <c r="BL69" i="17" a="1"/>
  <c r="BL69" i="17" s="1"/>
  <c r="BL70" i="17" a="1"/>
  <c r="BL70" i="17" s="1"/>
  <c r="BL71" i="17" a="1"/>
  <c r="BL71" i="17" s="1"/>
  <c r="BL72" i="17" a="1"/>
  <c r="BL72" i="17"/>
  <c r="BL73" i="17" a="1"/>
  <c r="BL73" i="17" s="1"/>
  <c r="BL74" i="17" a="1"/>
  <c r="BL74" i="17" s="1"/>
  <c r="BL75" i="17" a="1"/>
  <c r="BL75" i="17" s="1"/>
  <c r="BL76" i="17" a="1"/>
  <c r="BL76" i="17"/>
  <c r="BL77" i="17" a="1"/>
  <c r="BL77" i="17"/>
  <c r="BL78" i="17" a="1"/>
  <c r="BL78" i="17" s="1"/>
  <c r="BL79" i="17" a="1"/>
  <c r="BL79" i="17"/>
  <c r="BL80" i="17" a="1"/>
  <c r="BL80" i="17" s="1"/>
  <c r="BL81" i="17" a="1"/>
  <c r="BL81" i="17"/>
  <c r="BL82" i="17" a="1"/>
  <c r="BL82" i="17" s="1"/>
  <c r="BL83" i="17" a="1"/>
  <c r="BL83" i="17" s="1"/>
  <c r="BL84" i="17" a="1"/>
  <c r="BL84" i="17" s="1"/>
  <c r="BL85" i="17" a="1"/>
  <c r="BL85" i="17"/>
  <c r="BL86" i="17" a="1"/>
  <c r="BL86" i="17" s="1"/>
  <c r="BL87" i="17" a="1"/>
  <c r="BL87" i="17"/>
  <c r="BL88" i="17" a="1"/>
  <c r="BL88" i="17" s="1"/>
  <c r="BL89" i="17" a="1"/>
  <c r="BL89" i="17"/>
  <c r="BL90" i="17" a="1"/>
  <c r="BL90" i="17"/>
  <c r="BL91" i="17" a="1"/>
  <c r="BL91" i="17"/>
  <c r="BL92" i="17" a="1"/>
  <c r="BL92" i="17" s="1"/>
  <c r="BL93" i="17" a="1"/>
  <c r="BL93" i="17" s="1"/>
  <c r="BL94" i="17" a="1"/>
  <c r="BL94" i="17"/>
  <c r="BL95" i="17" a="1"/>
  <c r="BL95" i="17" s="1"/>
  <c r="BL96" i="17" a="1"/>
  <c r="BL96" i="17"/>
  <c r="BL97" i="17" a="1"/>
  <c r="BL97" i="17" s="1"/>
  <c r="BL98" i="17" a="1"/>
  <c r="BL98" i="17" s="1"/>
  <c r="BL99" i="17" a="1"/>
  <c r="BL99" i="17" s="1"/>
  <c r="BL100" i="17" a="1"/>
  <c r="BL100" i="17"/>
  <c r="BL101" i="17" a="1"/>
  <c r="BL101" i="17" s="1"/>
  <c r="BL102" i="17" a="1"/>
  <c r="BL102" i="17"/>
  <c r="BL103" i="17" a="1"/>
  <c r="BL103" i="17"/>
  <c r="BL104" i="17" a="1"/>
  <c r="BL104" i="17" s="1"/>
  <c r="BL105" i="17" a="1"/>
  <c r="BL105" i="17" s="1"/>
  <c r="BL106" i="17" a="1"/>
  <c r="BL106" i="17" s="1"/>
  <c r="BL107" i="17" a="1"/>
  <c r="BL107" i="17"/>
  <c r="BL108" i="17" a="1"/>
  <c r="BL108" i="17" s="1"/>
  <c r="BL109" i="17" a="1"/>
  <c r="BL109" i="17" s="1"/>
  <c r="BL110" i="17" a="1"/>
  <c r="BL110" i="17" s="1"/>
  <c r="BL111" i="17" a="1"/>
  <c r="BL111" i="17"/>
  <c r="BL112" i="17" a="1"/>
  <c r="BL112" i="17"/>
  <c r="BL113" i="17" a="1"/>
  <c r="BL113" i="17"/>
  <c r="BL114" i="17" a="1"/>
  <c r="BL114" i="17" s="1"/>
  <c r="BL115" i="17" a="1"/>
  <c r="BL115" i="17"/>
  <c r="BL116" i="17" a="1"/>
  <c r="BL116" i="17" s="1"/>
  <c r="BL117" i="17" a="1"/>
  <c r="BL117" i="17" s="1"/>
  <c r="BL118" i="17" a="1"/>
  <c r="BL118" i="17"/>
  <c r="BL119" i="17" a="1"/>
  <c r="BL119" i="17" s="1"/>
  <c r="BL19" i="17" a="1"/>
  <c r="BL19" i="17" s="1"/>
  <c r="BH23" i="17" a="1"/>
  <c r="BH23" i="17" s="1"/>
  <c r="BH24" i="17" a="1"/>
  <c r="BH24" i="17"/>
  <c r="BH25" i="17" a="1"/>
  <c r="BH25" i="17"/>
  <c r="BH26" i="17" a="1"/>
  <c r="BH26" i="17" s="1"/>
  <c r="BH27" i="17" a="1"/>
  <c r="BH27" i="17" s="1"/>
  <c r="BH28" i="17" a="1"/>
  <c r="BH28" i="17"/>
  <c r="BH29" i="17" a="1"/>
  <c r="BH29" i="17" s="1"/>
  <c r="BH30" i="17" a="1"/>
  <c r="BH30" i="17" s="1"/>
  <c r="BH31" i="17" a="1"/>
  <c r="BH31" i="17"/>
  <c r="BH32" i="17" a="1"/>
  <c r="BH32" i="17" s="1"/>
  <c r="BH33" i="17" a="1"/>
  <c r="BH33" i="17" s="1"/>
  <c r="BH34" i="17" a="1"/>
  <c r="BH34" i="17"/>
  <c r="BH35" i="17" a="1"/>
  <c r="BH35" i="17" s="1"/>
  <c r="BH36" i="17" a="1"/>
  <c r="BH36" i="17"/>
  <c r="BH37" i="17" a="1"/>
  <c r="BH37" i="17" s="1"/>
  <c r="BH38" i="17" a="1"/>
  <c r="BH38" i="17" s="1"/>
  <c r="BH39" i="17" a="1"/>
  <c r="BH39" i="17" s="1"/>
  <c r="BH40" i="17" a="1"/>
  <c r="BH40" i="17"/>
  <c r="BH41" i="17" a="1"/>
  <c r="BH41" i="17" s="1"/>
  <c r="BH42" i="17" a="1"/>
  <c r="BH42" i="17"/>
  <c r="BH43" i="17" a="1"/>
  <c r="BH43" i="17" s="1"/>
  <c r="BH44" i="17" a="1"/>
  <c r="BH44" i="17" s="1"/>
  <c r="BH45" i="17" a="1"/>
  <c r="BH45" i="17" s="1"/>
  <c r="BH46" i="17" a="1"/>
  <c r="BH46" i="17" s="1"/>
  <c r="BH47" i="17" a="1"/>
  <c r="BH47" i="17" s="1"/>
  <c r="BH48" i="17" a="1"/>
  <c r="BH48" i="17"/>
  <c r="BH49" i="17" a="1"/>
  <c r="BH49" i="17"/>
  <c r="BH50" i="17" a="1"/>
  <c r="BH50" i="17" s="1"/>
  <c r="BH51" i="17" a="1"/>
  <c r="BH51" i="17" s="1"/>
  <c r="BH52" i="17" a="1"/>
  <c r="BH52" i="17"/>
  <c r="BH53" i="17" a="1"/>
  <c r="BH53" i="17" s="1"/>
  <c r="BH54" i="17" a="1"/>
  <c r="BH54" i="17" s="1"/>
  <c r="BH55" i="17" a="1"/>
  <c r="BH55" i="17"/>
  <c r="BH56" i="17" a="1"/>
  <c r="BH56" i="17" s="1"/>
  <c r="BH57" i="17" a="1"/>
  <c r="BH57" i="17" s="1"/>
  <c r="BH58" i="17" a="1"/>
  <c r="BH58" i="17"/>
  <c r="BH59" i="17" a="1"/>
  <c r="BH59" i="17" s="1"/>
  <c r="BH60" i="17" a="1"/>
  <c r="BH60" i="17"/>
  <c r="BH61" i="17" a="1"/>
  <c r="BH61" i="17" s="1"/>
  <c r="BH62" i="17" a="1"/>
  <c r="BH62" i="17" s="1"/>
  <c r="BH63" i="17" a="1"/>
  <c r="BH63" i="17" s="1"/>
  <c r="BH64" i="17" a="1"/>
  <c r="BH64" i="17"/>
  <c r="BH65" i="17" a="1"/>
  <c r="BH65" i="17" s="1"/>
  <c r="BH66" i="17" a="1"/>
  <c r="BH66" i="17" s="1"/>
  <c r="BH67" i="17" a="1"/>
  <c r="BH67" i="17" s="1"/>
  <c r="BH68" i="17" a="1"/>
  <c r="BH68" i="17" s="1"/>
  <c r="BH69" i="17" a="1"/>
  <c r="BH69" i="17" s="1"/>
  <c r="BH70" i="17" a="1"/>
  <c r="BH70" i="17" s="1"/>
  <c r="BH71" i="17" a="1"/>
  <c r="BH71" i="17" s="1"/>
  <c r="BH72" i="17" a="1"/>
  <c r="BH72" i="17"/>
  <c r="BH73" i="17" a="1"/>
  <c r="BH73" i="17"/>
  <c r="BH74" i="17" a="1"/>
  <c r="BH74" i="17" s="1"/>
  <c r="BH75" i="17" a="1"/>
  <c r="BH75" i="17" s="1"/>
  <c r="BH76" i="17" a="1"/>
  <c r="BH76" i="17"/>
  <c r="BH77" i="17" a="1"/>
  <c r="BH77" i="17" s="1"/>
  <c r="BH78" i="17" a="1"/>
  <c r="BH78" i="17" s="1"/>
  <c r="BH79" i="17" a="1"/>
  <c r="BH79" i="17"/>
  <c r="BH80" i="17" a="1"/>
  <c r="BH80" i="17" s="1"/>
  <c r="BH81" i="17" a="1"/>
  <c r="BH81" i="17" s="1"/>
  <c r="BH82" i="17" a="1"/>
  <c r="BH82" i="17"/>
  <c r="BH83" i="17" a="1"/>
  <c r="BH83" i="17" s="1"/>
  <c r="BH84" i="17" a="1"/>
  <c r="BH84" i="17" s="1"/>
  <c r="BH85" i="17" a="1"/>
  <c r="BH85" i="17" s="1"/>
  <c r="BH86" i="17" a="1"/>
  <c r="BH86" i="17" s="1"/>
  <c r="BH87" i="17" a="1"/>
  <c r="BH87" i="17" s="1"/>
  <c r="BH88" i="17" a="1"/>
  <c r="BH88" i="17"/>
  <c r="BH89" i="17" a="1"/>
  <c r="BH89" i="17" s="1"/>
  <c r="BH90" i="17" a="1"/>
  <c r="BH90" i="17"/>
  <c r="BH91" i="17" a="1"/>
  <c r="BH91" i="17" s="1"/>
  <c r="BH92" i="17" a="1"/>
  <c r="BH92" i="17" s="1"/>
  <c r="BH93" i="17" a="1"/>
  <c r="BH93" i="17" s="1"/>
  <c r="BH94" i="17" a="1"/>
  <c r="BH94" i="17" s="1"/>
  <c r="BH95" i="17" a="1"/>
  <c r="BH95" i="17" s="1"/>
  <c r="BH96" i="17" a="1"/>
  <c r="BH96" i="17"/>
  <c r="BH97" i="17" a="1"/>
  <c r="BH97" i="17"/>
  <c r="BH98" i="17" a="1"/>
  <c r="BH98" i="17" s="1"/>
  <c r="BH99" i="17" a="1"/>
  <c r="BH99" i="17" s="1"/>
  <c r="BH100" i="17" a="1"/>
  <c r="BH100" i="17"/>
  <c r="BH101" i="17" a="1"/>
  <c r="BH101" i="17" s="1"/>
  <c r="BH102" i="17" a="1"/>
  <c r="BH102" i="17" s="1"/>
  <c r="BH103" i="17" a="1"/>
  <c r="BH103" i="17"/>
  <c r="BH104" i="17" a="1"/>
  <c r="BH104" i="17" s="1"/>
  <c r="BH105" i="17" a="1"/>
  <c r="BH105" i="17" s="1"/>
  <c r="BH106" i="17" a="1"/>
  <c r="BH106" i="17"/>
  <c r="BH107" i="17" a="1"/>
  <c r="BH107" i="17" s="1"/>
  <c r="BH108" i="17" a="1"/>
  <c r="BH108" i="17"/>
  <c r="BH109" i="17" a="1"/>
  <c r="BH109" i="17" s="1"/>
  <c r="BH110" i="17" a="1"/>
  <c r="BH110" i="17" s="1"/>
  <c r="BH111" i="17" a="1"/>
  <c r="BH111" i="17" s="1"/>
  <c r="BH112" i="17" a="1"/>
  <c r="BH112" i="17"/>
  <c r="BH113" i="17" a="1"/>
  <c r="BH113" i="17" s="1"/>
  <c r="BH114" i="17" a="1"/>
  <c r="BH114" i="17"/>
  <c r="BH115" i="17" a="1"/>
  <c r="BH115" i="17" s="1"/>
  <c r="BH116" i="17" a="1"/>
  <c r="BH116" i="17" s="1"/>
  <c r="BH117" i="17" a="1"/>
  <c r="BH117" i="17" s="1"/>
  <c r="BH118" i="17" a="1"/>
  <c r="BH118" i="17" s="1"/>
  <c r="BH119" i="17" a="1"/>
  <c r="BH119" i="17" s="1"/>
  <c r="BH19" i="17" a="1"/>
  <c r="BH19" i="17" s="1"/>
  <c r="BD23" i="17" a="1"/>
  <c r="BD23" i="17" s="1"/>
  <c r="BD24" i="17" a="1"/>
  <c r="BD24" i="17"/>
  <c r="BD25" i="17" a="1"/>
  <c r="BD25" i="17" s="1"/>
  <c r="BD26" i="17" a="1"/>
  <c r="BD26" i="17" s="1"/>
  <c r="BD27" i="17" a="1"/>
  <c r="BD27" i="17"/>
  <c r="BD28" i="17" a="1"/>
  <c r="BD28" i="17" s="1"/>
  <c r="BD29" i="17" a="1"/>
  <c r="BD29" i="17" s="1"/>
  <c r="BD30" i="17" a="1"/>
  <c r="BD30" i="17" s="1"/>
  <c r="BD31" i="17" a="1"/>
  <c r="BD31" i="17"/>
  <c r="BD32" i="17" a="1"/>
  <c r="BD32" i="17" s="1"/>
  <c r="BD33" i="17" a="1"/>
  <c r="BD33" i="17" s="1"/>
  <c r="BD34" i="17" a="1"/>
  <c r="BD34" i="17" s="1"/>
  <c r="BD35" i="17" a="1"/>
  <c r="BD35" i="17" s="1"/>
  <c r="BD36" i="17" a="1"/>
  <c r="BD36" i="17"/>
  <c r="BD37" i="17" a="1"/>
  <c r="BD37" i="17"/>
  <c r="BD38" i="17" a="1"/>
  <c r="BD38" i="17" s="1"/>
  <c r="BD39" i="17" a="1"/>
  <c r="BD39" i="17"/>
  <c r="BD40" i="17" a="1"/>
  <c r="BD40" i="17" s="1"/>
  <c r="BD41" i="17" a="1"/>
  <c r="BD41" i="17" s="1"/>
  <c r="BD42" i="17" a="1"/>
  <c r="BD42" i="17" s="1"/>
  <c r="BD43" i="17" a="1"/>
  <c r="BD43" i="17"/>
  <c r="BD44" i="17" a="1"/>
  <c r="BD44" i="17" s="1"/>
  <c r="BD45" i="17" a="1"/>
  <c r="BD45" i="17" s="1"/>
  <c r="BD46" i="17" a="1"/>
  <c r="BD46" i="17" s="1"/>
  <c r="BD47" i="17" a="1"/>
  <c r="BD47" i="17" s="1"/>
  <c r="BD48" i="17" a="1"/>
  <c r="BD48" i="17"/>
  <c r="BD49" i="17" a="1"/>
  <c r="BD49" i="17"/>
  <c r="BD50" i="17" a="1"/>
  <c r="BD50" i="17" s="1"/>
  <c r="BD51" i="17" a="1"/>
  <c r="BD51" i="17"/>
  <c r="BD52" i="17" a="1"/>
  <c r="BD52" i="17" s="1"/>
  <c r="BD53" i="17" a="1"/>
  <c r="BD53" i="17" s="1"/>
  <c r="BD54" i="17" a="1"/>
  <c r="BD54" i="17" s="1"/>
  <c r="BD55" i="17" a="1"/>
  <c r="BD55" i="17"/>
  <c r="BD56" i="17" a="1"/>
  <c r="BD56" i="17" s="1"/>
  <c r="BD57" i="17" a="1"/>
  <c r="BD57" i="17" s="1"/>
  <c r="BD58" i="17" a="1"/>
  <c r="BD58" i="17"/>
  <c r="BD59" i="17" a="1"/>
  <c r="BD59" i="17" s="1"/>
  <c r="BD60" i="17" a="1"/>
  <c r="BD60" i="17"/>
  <c r="BD61" i="17" a="1"/>
  <c r="BD61" i="17" s="1"/>
  <c r="BD62" i="17" a="1"/>
  <c r="BD62" i="17" s="1"/>
  <c r="BD63" i="17" a="1"/>
  <c r="BD63" i="17" s="1"/>
  <c r="BD64" i="17" a="1"/>
  <c r="BD64" i="17" s="1"/>
  <c r="BD65" i="17" a="1"/>
  <c r="BD65" i="17" s="1"/>
  <c r="BD66" i="17" a="1"/>
  <c r="BD66" i="17"/>
  <c r="BD67" i="17" a="1"/>
  <c r="BD67" i="17" s="1"/>
  <c r="BD68" i="17" a="1"/>
  <c r="BD68" i="17" s="1"/>
  <c r="BD69" i="17" a="1"/>
  <c r="BD69" i="17" s="1"/>
  <c r="BD70" i="17" a="1"/>
  <c r="BD70" i="17"/>
  <c r="BD71" i="17" a="1"/>
  <c r="BD71" i="17" s="1"/>
  <c r="BD72" i="17" a="1"/>
  <c r="BD72" i="17"/>
  <c r="BD73" i="17" a="1"/>
  <c r="BD73" i="17"/>
  <c r="BD74" i="17" a="1"/>
  <c r="BD74" i="17" s="1"/>
  <c r="BD75" i="17" a="1"/>
  <c r="BD75" i="17" s="1"/>
  <c r="BD76" i="17" a="1"/>
  <c r="BD76" i="17" s="1"/>
  <c r="BD77" i="17" a="1"/>
  <c r="BD77" i="17" s="1"/>
  <c r="BD78" i="17" a="1"/>
  <c r="BD78" i="17"/>
  <c r="BD79" i="17" a="1"/>
  <c r="BD79" i="17" s="1"/>
  <c r="BD80" i="17" a="1"/>
  <c r="BD80" i="17" s="1"/>
  <c r="BD81" i="17" a="1"/>
  <c r="BD81" i="17" s="1"/>
  <c r="BD82" i="17" a="1"/>
  <c r="BD82" i="17"/>
  <c r="BD83" i="17" a="1"/>
  <c r="BD83" i="17" s="1"/>
  <c r="BD84" i="17" a="1"/>
  <c r="BD84" i="17"/>
  <c r="BD85" i="17" a="1"/>
  <c r="BD85" i="17"/>
  <c r="BD86" i="17" a="1"/>
  <c r="BD86" i="17" s="1"/>
  <c r="BD87" i="17" a="1"/>
  <c r="BD87" i="17" s="1"/>
  <c r="BD88" i="17" a="1"/>
  <c r="BD88" i="17" s="1"/>
  <c r="BD89" i="17" a="1"/>
  <c r="BD89" i="17" s="1"/>
  <c r="BD90" i="17" a="1"/>
  <c r="BD90" i="17" s="1"/>
  <c r="BD91" i="17" a="1"/>
  <c r="BD91" i="17"/>
  <c r="BD92" i="17" a="1"/>
  <c r="BD92" i="17" s="1"/>
  <c r="BD93" i="17" a="1"/>
  <c r="BD93" i="17" s="1"/>
  <c r="BD94" i="17" a="1"/>
  <c r="BD94" i="17"/>
  <c r="BD95" i="17" a="1"/>
  <c r="BD95" i="17" s="1"/>
  <c r="BD96" i="17" a="1"/>
  <c r="BD96" i="17" s="1"/>
  <c r="BD97" i="17" a="1"/>
  <c r="BD97" i="17" s="1"/>
  <c r="BD98" i="17" a="1"/>
  <c r="BD98" i="17" s="1"/>
  <c r="BD99" i="17" a="1"/>
  <c r="BD99" i="17"/>
  <c r="BD100" i="17" a="1"/>
  <c r="BD100" i="17" s="1"/>
  <c r="BD101" i="17" a="1"/>
  <c r="BD101" i="17" s="1"/>
  <c r="BD102" i="17" a="1"/>
  <c r="BD102" i="17"/>
  <c r="BD103" i="17" a="1"/>
  <c r="BD103" i="17"/>
  <c r="BD104" i="17" a="1"/>
  <c r="BD104" i="17" s="1"/>
  <c r="BD105" i="17" a="1"/>
  <c r="BD105" i="17" s="1"/>
  <c r="BD106" i="17" a="1"/>
  <c r="BD106" i="17"/>
  <c r="BD107" i="17" a="1"/>
  <c r="BD107" i="17" s="1"/>
  <c r="BD108" i="17" a="1"/>
  <c r="BD108" i="17"/>
  <c r="BD109" i="17" a="1"/>
  <c r="BD109" i="17"/>
  <c r="BD110" i="17" a="1"/>
  <c r="BD110" i="17" s="1"/>
  <c r="BD111" i="17" a="1"/>
  <c r="BD111" i="17"/>
  <c r="BD112" i="17" a="1"/>
  <c r="BD112" i="17" s="1"/>
  <c r="BD113" i="17" a="1"/>
  <c r="BD113" i="17" s="1"/>
  <c r="BD114" i="17" a="1"/>
  <c r="BD114" i="17"/>
  <c r="BD115" i="17" a="1"/>
  <c r="BD115" i="17"/>
  <c r="BD116" i="17" a="1"/>
  <c r="BD116" i="17" s="1"/>
  <c r="BD117" i="17" a="1"/>
  <c r="BD117" i="17" s="1"/>
  <c r="BD118" i="17" a="1"/>
  <c r="BD118" i="17"/>
  <c r="BD119" i="17" a="1"/>
  <c r="BD119" i="17" s="1"/>
  <c r="BD19" i="17" a="1"/>
  <c r="BD19" i="17"/>
  <c r="AZ22" i="17" a="1"/>
  <c r="AZ22" i="17" s="1"/>
  <c r="AZ23" i="17" a="1"/>
  <c r="AZ23" i="17"/>
  <c r="AZ24" i="17" a="1"/>
  <c r="AZ24" i="17" s="1"/>
  <c r="AZ25" i="17" a="1"/>
  <c r="AZ25" i="17"/>
  <c r="AZ26" i="17" a="1"/>
  <c r="AZ26" i="17" s="1"/>
  <c r="AZ27" i="17" a="1"/>
  <c r="AZ27" i="17"/>
  <c r="AZ28" i="17" a="1"/>
  <c r="AZ28" i="17" s="1"/>
  <c r="AZ29" i="17" a="1"/>
  <c r="AZ29" i="17" s="1"/>
  <c r="AZ30" i="17" a="1"/>
  <c r="AZ30" i="17"/>
  <c r="AZ31" i="17" a="1"/>
  <c r="AZ31" i="17"/>
  <c r="AZ32" i="17" a="1"/>
  <c r="AZ32" i="17" s="1"/>
  <c r="AZ33" i="17" a="1"/>
  <c r="AZ33" i="17"/>
  <c r="AZ34" i="17" a="1"/>
  <c r="AZ34" i="17" s="1"/>
  <c r="AZ35" i="17" a="1"/>
  <c r="AZ35" i="17" s="1"/>
  <c r="AZ36" i="17" a="1"/>
  <c r="AZ36" i="17"/>
  <c r="AZ37" i="17" a="1"/>
  <c r="AZ37" i="17" s="1"/>
  <c r="AZ38" i="17" a="1"/>
  <c r="AZ38" i="17"/>
  <c r="AZ39" i="17" a="1"/>
  <c r="AZ39" i="17" s="1"/>
  <c r="AZ40" i="17" a="1"/>
  <c r="AZ40" i="17" s="1"/>
  <c r="AZ41" i="17" a="1"/>
  <c r="AZ41" i="17" s="1"/>
  <c r="AZ42" i="17" a="1"/>
  <c r="AZ42" i="17" s="1"/>
  <c r="AZ43" i="17" a="1"/>
  <c r="AZ43" i="17"/>
  <c r="AZ44" i="17" a="1"/>
  <c r="AZ44" i="17"/>
  <c r="AZ45" i="17" a="1"/>
  <c r="AZ45" i="17" s="1"/>
  <c r="AZ46" i="17" a="1"/>
  <c r="AZ46" i="17" s="1"/>
  <c r="AZ47" i="17" a="1"/>
  <c r="AZ47" i="17"/>
  <c r="AZ48" i="17" a="1"/>
  <c r="AZ48" i="17" s="1"/>
  <c r="AZ49" i="17" a="1"/>
  <c r="AZ49" i="17" s="1"/>
  <c r="AZ50" i="17" a="1"/>
  <c r="AZ50" i="17" s="1"/>
  <c r="AZ51" i="17" a="1"/>
  <c r="AZ51" i="17"/>
  <c r="AZ52" i="17" a="1"/>
  <c r="AZ52" i="17" s="1"/>
  <c r="AZ53" i="17" a="1"/>
  <c r="AZ53" i="17" s="1"/>
  <c r="AZ54" i="17" a="1"/>
  <c r="AZ54" i="17"/>
  <c r="AZ55" i="17" a="1"/>
  <c r="AZ55" i="17" s="1"/>
  <c r="AZ56" i="17" a="1"/>
  <c r="AZ56" i="17"/>
  <c r="AZ57" i="17" a="1"/>
  <c r="AZ57" i="17"/>
  <c r="AZ58" i="17" a="1"/>
  <c r="AZ58" i="17" s="1"/>
  <c r="AZ59" i="17" a="1"/>
  <c r="AZ59" i="17" s="1"/>
  <c r="AZ60" i="17" a="1"/>
  <c r="AZ60" i="17"/>
  <c r="AZ61" i="17" a="1"/>
  <c r="AZ61" i="17" s="1"/>
  <c r="AZ62" i="17" a="1"/>
  <c r="AZ62" i="17"/>
  <c r="AZ63" i="17" a="1"/>
  <c r="AZ63" i="17" s="1"/>
  <c r="AZ64" i="17" a="1"/>
  <c r="AZ64" i="17" s="1"/>
  <c r="AZ65" i="17" a="1"/>
  <c r="AZ65" i="17" s="1"/>
  <c r="AZ66" i="17" a="1"/>
  <c r="AZ66" i="17"/>
  <c r="AZ67" i="17" a="1"/>
  <c r="AZ67" i="17"/>
  <c r="AZ68" i="17" a="1"/>
  <c r="AZ68" i="17" s="1"/>
  <c r="AZ69" i="17" a="1"/>
  <c r="AZ69" i="17" s="1"/>
  <c r="AZ70" i="17" a="1"/>
  <c r="AZ70" i="17" s="1"/>
  <c r="AZ71" i="17" a="1"/>
  <c r="AZ71" i="17"/>
  <c r="AZ72" i="17" a="1"/>
  <c r="AZ72" i="17" s="1"/>
  <c r="AZ73" i="17" a="1"/>
  <c r="AZ73" i="17" s="1"/>
  <c r="AZ74" i="17" a="1"/>
  <c r="AZ74" i="17" s="1"/>
  <c r="AZ75" i="17" a="1"/>
  <c r="AZ75" i="17"/>
  <c r="AZ76" i="17" a="1"/>
  <c r="AZ76" i="17" s="1"/>
  <c r="AZ77" i="17" a="1"/>
  <c r="AZ77" i="17" s="1"/>
  <c r="AZ78" i="17" a="1"/>
  <c r="AZ78" i="17" s="1"/>
  <c r="AZ79" i="17" a="1"/>
  <c r="AZ79" i="17"/>
  <c r="AZ80" i="17" a="1"/>
  <c r="AZ80" i="17"/>
  <c r="AZ81" i="17" a="1"/>
  <c r="AZ81" i="17" s="1"/>
  <c r="AZ82" i="17" a="1"/>
  <c r="AZ82" i="17" s="1"/>
  <c r="AZ83" i="17" a="1"/>
  <c r="AZ83" i="17" s="1"/>
  <c r="AZ84" i="17" a="1"/>
  <c r="AZ84" i="17"/>
  <c r="AZ85" i="17" a="1"/>
  <c r="AZ85" i="17" s="1"/>
  <c r="AZ86" i="17" a="1"/>
  <c r="AZ86" i="17"/>
  <c r="AZ87" i="17" a="1"/>
  <c r="AZ87" i="17" s="1"/>
  <c r="AZ88" i="17" a="1"/>
  <c r="AZ88" i="17" s="1"/>
  <c r="AZ89" i="17" a="1"/>
  <c r="AZ89" i="17"/>
  <c r="AZ90" i="17" a="1"/>
  <c r="AZ90" i="17"/>
  <c r="AZ91" i="17" a="1"/>
  <c r="AZ91" i="17" s="1"/>
  <c r="AZ92" i="17" a="1"/>
  <c r="AZ92" i="17"/>
  <c r="AZ93" i="17" a="1"/>
  <c r="AZ93" i="17" s="1"/>
  <c r="AZ94" i="17" a="1"/>
  <c r="AZ94" i="17" s="1"/>
  <c r="AZ95" i="17" a="1"/>
  <c r="AZ95" i="17"/>
  <c r="AZ96" i="17" a="1"/>
  <c r="AZ96" i="17" s="1"/>
  <c r="AZ97" i="17" a="1"/>
  <c r="AZ97" i="17" s="1"/>
  <c r="AZ98" i="17" a="1"/>
  <c r="AZ98" i="17" s="1"/>
  <c r="AZ99" i="17" a="1"/>
  <c r="AZ99" i="17"/>
  <c r="AZ100" i="17" a="1"/>
  <c r="AZ100" i="17" s="1"/>
  <c r="AZ101" i="17" a="1"/>
  <c r="AZ101" i="17" s="1"/>
  <c r="AZ102" i="17" a="1"/>
  <c r="AZ102" i="17"/>
  <c r="AZ103" i="17" a="1"/>
  <c r="AZ103" i="17"/>
  <c r="AZ104" i="17" a="1"/>
  <c r="AZ104" i="17" s="1"/>
  <c r="AZ105" i="17" a="1"/>
  <c r="AZ105" i="17" s="1"/>
  <c r="AZ106" i="17" a="1"/>
  <c r="AZ106" i="17" s="1"/>
  <c r="AZ107" i="17" a="1"/>
  <c r="AZ107" i="17" s="1"/>
  <c r="AZ108" i="17" a="1"/>
  <c r="AZ108" i="17"/>
  <c r="AZ109" i="17" a="1"/>
  <c r="AZ109" i="17" s="1"/>
  <c r="AZ110" i="17" a="1"/>
  <c r="AZ110" i="17"/>
  <c r="AZ111" i="17" a="1"/>
  <c r="AZ111" i="17" s="1"/>
  <c r="AZ112" i="17" a="1"/>
  <c r="AZ112" i="17" s="1"/>
  <c r="AZ113" i="17" a="1"/>
  <c r="AZ113" i="17"/>
  <c r="AZ114" i="17" a="1"/>
  <c r="AZ114" i="17" s="1"/>
  <c r="AZ115" i="17" a="1"/>
  <c r="AZ115" i="17"/>
  <c r="AZ116" i="17" a="1"/>
  <c r="AZ116" i="17"/>
  <c r="AZ117" i="17" a="1"/>
  <c r="AZ117" i="17" s="1"/>
  <c r="AZ118" i="17" a="1"/>
  <c r="AZ118" i="17" s="1"/>
  <c r="AZ119" i="17" a="1"/>
  <c r="AZ119" i="17"/>
  <c r="AZ19" i="17" a="1"/>
  <c r="AZ19" i="17" s="1"/>
  <c r="AV23" i="17" a="1"/>
  <c r="AV23" i="17" s="1"/>
  <c r="AV24" i="17" a="1"/>
  <c r="AV24" i="17"/>
  <c r="AV25" i="17" a="1"/>
  <c r="AV25" i="17" s="1"/>
  <c r="AV26" i="17" a="1"/>
  <c r="AV26" i="17" s="1"/>
  <c r="AV27" i="17" a="1"/>
  <c r="AV27" i="17"/>
  <c r="AV28" i="17" a="1"/>
  <c r="AV28" i="17" s="1"/>
  <c r="AV29" i="17" a="1"/>
  <c r="AV29" i="17" s="1"/>
  <c r="AV30" i="17" a="1"/>
  <c r="AV30" i="17" s="1"/>
  <c r="AV31" i="17" a="1"/>
  <c r="AV31" i="17" s="1"/>
  <c r="AV32" i="17" a="1"/>
  <c r="AV32" i="17" s="1"/>
  <c r="AV33" i="17" a="1"/>
  <c r="AV33" i="17"/>
  <c r="AV34" i="17" a="1"/>
  <c r="AV34" i="17"/>
  <c r="AV35" i="17" a="1"/>
  <c r="AV35" i="17" s="1"/>
  <c r="AV36" i="17" a="1"/>
  <c r="AV36" i="17"/>
  <c r="AV37" i="17" a="1"/>
  <c r="AV37" i="17" s="1"/>
  <c r="AV38" i="17" a="1"/>
  <c r="AV38" i="17" s="1"/>
  <c r="AV39" i="17" a="1"/>
  <c r="AV39" i="17" s="1"/>
  <c r="AV40" i="17" a="1"/>
  <c r="AV40" i="17"/>
  <c r="AV41" i="17" a="1"/>
  <c r="AV41" i="17" s="1"/>
  <c r="AV42" i="17" a="1"/>
  <c r="AV42" i="17" s="1"/>
  <c r="AV43" i="17" a="1"/>
  <c r="AV43" i="17"/>
  <c r="AV44" i="17" a="1"/>
  <c r="AV44" i="17" s="1"/>
  <c r="AV45" i="17" a="1"/>
  <c r="AV45" i="17"/>
  <c r="AV46" i="17" a="1"/>
  <c r="AV46" i="17" s="1"/>
  <c r="AV47" i="17" a="1"/>
  <c r="AV47" i="17" s="1"/>
  <c r="AV48" i="17" a="1"/>
  <c r="AV48" i="17" s="1"/>
  <c r="AV49" i="17" a="1"/>
  <c r="AV49" i="17" s="1"/>
  <c r="AV50" i="17" a="1"/>
  <c r="AV50" i="17" s="1"/>
  <c r="AV51" i="17" a="1"/>
  <c r="AV51" i="17"/>
  <c r="AV52" i="17" a="1"/>
  <c r="AV52" i="17" s="1"/>
  <c r="AV53" i="17" a="1"/>
  <c r="AV53" i="17" s="1"/>
  <c r="AV54" i="17" a="1"/>
  <c r="AV54" i="17" s="1"/>
  <c r="AV55" i="17" a="1"/>
  <c r="AV55" i="17"/>
  <c r="AV56" i="17" a="1"/>
  <c r="AV56" i="17" s="1"/>
  <c r="AV57" i="17" a="1"/>
  <c r="AV57" i="17" s="1"/>
  <c r="AV58" i="17" a="1"/>
  <c r="AV58" i="17"/>
  <c r="AV59" i="17" a="1"/>
  <c r="AV59" i="17" s="1"/>
  <c r="AV60" i="17" a="1"/>
  <c r="AV60" i="17"/>
  <c r="AV61" i="17" a="1"/>
  <c r="AV61" i="17" s="1"/>
  <c r="AV62" i="17" a="1"/>
  <c r="AV62" i="17" s="1"/>
  <c r="AV63" i="17" a="1"/>
  <c r="AV63" i="17"/>
  <c r="AV64" i="17" a="1"/>
  <c r="AV64" i="17" s="1"/>
  <c r="AV65" i="17" a="1"/>
  <c r="AV65" i="17" s="1"/>
  <c r="AV66" i="17" a="1"/>
  <c r="AV66" i="17" s="1"/>
  <c r="AV67" i="17" a="1"/>
  <c r="AV67" i="17"/>
  <c r="AV68" i="17" a="1"/>
  <c r="AV68" i="17" s="1"/>
  <c r="AV69" i="17" a="1"/>
  <c r="AV69" i="17"/>
  <c r="AV70" i="17" a="1"/>
  <c r="AV70" i="17"/>
  <c r="AV71" i="17" a="1"/>
  <c r="AV71" i="17" s="1"/>
  <c r="AV72" i="17" a="1"/>
  <c r="AV72" i="17"/>
  <c r="AV73" i="17" a="1"/>
  <c r="AV73" i="17" s="1"/>
  <c r="AV74" i="17" a="1"/>
  <c r="AV74" i="17" s="1"/>
  <c r="AV75" i="17" a="1"/>
  <c r="AV75" i="17" s="1"/>
  <c r="AV76" i="17" a="1"/>
  <c r="AV76" i="17"/>
  <c r="AV77" i="17" a="1"/>
  <c r="AV77" i="17" s="1"/>
  <c r="AV78" i="17" a="1"/>
  <c r="AV78" i="17" s="1"/>
  <c r="AV79" i="17" a="1"/>
  <c r="AV79" i="17"/>
  <c r="AV80" i="17" a="1"/>
  <c r="AV80" i="17" s="1"/>
  <c r="AV81" i="17" a="1"/>
  <c r="AV81" i="17"/>
  <c r="AV82" i="17" a="1"/>
  <c r="AV82" i="17" s="1"/>
  <c r="AV83" i="17" a="1"/>
  <c r="AV83" i="17" s="1"/>
  <c r="AV84" i="17" a="1"/>
  <c r="AV84" i="17"/>
  <c r="AV85" i="17" a="1"/>
  <c r="AV85" i="17" s="1"/>
  <c r="AV86" i="17" a="1"/>
  <c r="AV86" i="17" s="1"/>
  <c r="AV87" i="17" a="1"/>
  <c r="AV87" i="17" s="1"/>
  <c r="AV88" i="17" a="1"/>
  <c r="AV88" i="17"/>
  <c r="AV89" i="17" a="1"/>
  <c r="AV89" i="17" s="1"/>
  <c r="AV90" i="17" a="1"/>
  <c r="AV90" i="17" s="1"/>
  <c r="AV91" i="17" a="1"/>
  <c r="AV91" i="17" s="1"/>
  <c r="AV92" i="17" a="1"/>
  <c r="AV92" i="17" s="1"/>
  <c r="AV93" i="17" a="1"/>
  <c r="AV93" i="17" s="1"/>
  <c r="AV94" i="17" a="1"/>
  <c r="AV94" i="17"/>
  <c r="AV95" i="17" a="1"/>
  <c r="AV95" i="17" s="1"/>
  <c r="AV96" i="17" a="1"/>
  <c r="AV96" i="17"/>
  <c r="AV97" i="17" a="1"/>
  <c r="AV97" i="17" s="1"/>
  <c r="AV98" i="17" a="1"/>
  <c r="AV98" i="17" s="1"/>
  <c r="AV99" i="17" a="1"/>
  <c r="AV99" i="17"/>
  <c r="AV100" i="17" a="1"/>
  <c r="AV100" i="17" s="1"/>
  <c r="AV101" i="17" a="1"/>
  <c r="AV101" i="17" s="1"/>
  <c r="AV102" i="17" a="1"/>
  <c r="AV102" i="17" s="1"/>
  <c r="AV103" i="17" a="1"/>
  <c r="AV103" i="17"/>
  <c r="AV104" i="17" a="1"/>
  <c r="AV104" i="17" s="1"/>
  <c r="AV105" i="17" a="1"/>
  <c r="AV105" i="17" s="1"/>
  <c r="AV106" i="17" a="1"/>
  <c r="AV106" i="17"/>
  <c r="AV107" i="17" a="1"/>
  <c r="AV107" i="17" s="1"/>
  <c r="AV108" i="17" a="1"/>
  <c r="AV108" i="17" s="1"/>
  <c r="AV109" i="17" a="1"/>
  <c r="AV109" i="17" s="1"/>
  <c r="AV110" i="17" a="1"/>
  <c r="AV110" i="17" s="1"/>
  <c r="AV111" i="17" a="1"/>
  <c r="AV111" i="17" s="1"/>
  <c r="AV112" i="17" a="1"/>
  <c r="AV112" i="17"/>
  <c r="AV113" i="17" a="1"/>
  <c r="AV113" i="17" s="1"/>
  <c r="AV114" i="17" a="1"/>
  <c r="AV114" i="17" s="1"/>
  <c r="AV115" i="17" a="1"/>
  <c r="AV115" i="17"/>
  <c r="AV116" i="17" a="1"/>
  <c r="AV116" i="17" s="1"/>
  <c r="AV117" i="17" a="1"/>
  <c r="AV117" i="17" s="1"/>
  <c r="AV118" i="17" a="1"/>
  <c r="AV118" i="17" s="1"/>
  <c r="AV119" i="17" a="1"/>
  <c r="AV119" i="17" s="1"/>
  <c r="AV19" i="17" a="1"/>
  <c r="AV19" i="17"/>
  <c r="AR23" i="17" a="1"/>
  <c r="AR23" i="17" s="1"/>
  <c r="AR24" i="17" a="1"/>
  <c r="AR24" i="17"/>
  <c r="AR25" i="17" a="1"/>
  <c r="AR25" i="17" s="1"/>
  <c r="AR26" i="17" a="1"/>
  <c r="AR26" i="17" s="1"/>
  <c r="AR27" i="17" a="1"/>
  <c r="AR27" i="17"/>
  <c r="AR28" i="17" a="1"/>
  <c r="AR28" i="17" s="1"/>
  <c r="AR29" i="17" a="1"/>
  <c r="AR29" i="17"/>
  <c r="AR30" i="17" a="1"/>
  <c r="AR30" i="17" s="1"/>
  <c r="AR31" i="17" a="1"/>
  <c r="AR31" i="17" s="1"/>
  <c r="AR32" i="17" a="1"/>
  <c r="AR32" i="17" s="1"/>
  <c r="AR33" i="17" a="1"/>
  <c r="AR33" i="17"/>
  <c r="AR34" i="17" a="1"/>
  <c r="AR34" i="17" s="1"/>
  <c r="AR35" i="17" a="1"/>
  <c r="AR35" i="17"/>
  <c r="AR36" i="17" a="1"/>
  <c r="AR36" i="17" s="1"/>
  <c r="AR37" i="17" a="1"/>
  <c r="AR37" i="17"/>
  <c r="AR38" i="17" a="1"/>
  <c r="AR38" i="17" s="1"/>
  <c r="AR39" i="17" a="1"/>
  <c r="AR39" i="17"/>
  <c r="AR40" i="17" a="1"/>
  <c r="AR40" i="17"/>
  <c r="AR41" i="17" a="1"/>
  <c r="AR41" i="17" s="1"/>
  <c r="AR42" i="17" a="1"/>
  <c r="AR42" i="17"/>
  <c r="AR43" i="17" a="1"/>
  <c r="AR43" i="17"/>
  <c r="AR44" i="17" a="1"/>
  <c r="AR44" i="17" s="1"/>
  <c r="AR45" i="17" a="1"/>
  <c r="AR45" i="17" s="1"/>
  <c r="AR46" i="17" a="1"/>
  <c r="AR46" i="17" s="1"/>
  <c r="AR47" i="17" a="1"/>
  <c r="AR47" i="17" s="1"/>
  <c r="AR48" i="17" a="1"/>
  <c r="AR48" i="17"/>
  <c r="AR49" i="17" a="1"/>
  <c r="AR49" i="17" s="1"/>
  <c r="AR50" i="17" a="1"/>
  <c r="AR50" i="17" s="1"/>
  <c r="AR51" i="17" a="1"/>
  <c r="AR51" i="17" s="1"/>
  <c r="AR52" i="17" a="1"/>
  <c r="AR52" i="17"/>
  <c r="AR53" i="17" a="1"/>
  <c r="AR53" i="17"/>
  <c r="AR54" i="17" a="1"/>
  <c r="AR54" i="17" s="1"/>
  <c r="AR55" i="17" a="1"/>
  <c r="AR55" i="17"/>
  <c r="AR56" i="17" a="1"/>
  <c r="AR56" i="17" s="1"/>
  <c r="AR57" i="17" a="1"/>
  <c r="AR57" i="17"/>
  <c r="AR58" i="17" a="1"/>
  <c r="AR58" i="17" s="1"/>
  <c r="AR59" i="17" a="1"/>
  <c r="AR59" i="17"/>
  <c r="AR60" i="17" a="1"/>
  <c r="AR60" i="17" s="1"/>
  <c r="AR61" i="17" a="1"/>
  <c r="AR61" i="17"/>
  <c r="AR62" i="17" a="1"/>
  <c r="AR62" i="17" s="1"/>
  <c r="AR63" i="17" a="1"/>
  <c r="AR63" i="17"/>
  <c r="AR64" i="17" a="1"/>
  <c r="AR64" i="17" s="1"/>
  <c r="AR65" i="17" a="1"/>
  <c r="AR65" i="17"/>
  <c r="AR66" i="17" a="1"/>
  <c r="AR66" i="17"/>
  <c r="AR67" i="17" a="1"/>
  <c r="AR67" i="17" s="1"/>
  <c r="AR68" i="17" a="1"/>
  <c r="AR68" i="17" s="1"/>
  <c r="AR69" i="17" a="1"/>
  <c r="AR69" i="17" s="1"/>
  <c r="AR70" i="17" a="1"/>
  <c r="AR70" i="17" s="1"/>
  <c r="AR71" i="17" a="1"/>
  <c r="AR71" i="17" s="1"/>
  <c r="AR72" i="17" a="1"/>
  <c r="AR72" i="17"/>
  <c r="AR73" i="17" a="1"/>
  <c r="AR73" i="17" s="1"/>
  <c r="AR74" i="17" a="1"/>
  <c r="AR74" i="17" s="1"/>
  <c r="AR75" i="17" a="1"/>
  <c r="AR75" i="17"/>
  <c r="AR76" i="17" a="1"/>
  <c r="AR76" i="17"/>
  <c r="AR77" i="17" a="1"/>
  <c r="AR77" i="17" s="1"/>
  <c r="AR78" i="17" a="1"/>
  <c r="AR78" i="17" s="1"/>
  <c r="AR79" i="17" a="1"/>
  <c r="AR79" i="17"/>
  <c r="AR80" i="17" a="1"/>
  <c r="AR80" i="17" s="1"/>
  <c r="AR81" i="17" a="1"/>
  <c r="AR81" i="17"/>
  <c r="AR82" i="17" a="1"/>
  <c r="AR82" i="17" s="1"/>
  <c r="AR83" i="17" a="1"/>
  <c r="AR83" i="17"/>
  <c r="AR84" i="17" a="1"/>
  <c r="AR84" i="17" s="1"/>
  <c r="AR85" i="17" a="1"/>
  <c r="AR85" i="17"/>
  <c r="AR86" i="17" a="1"/>
  <c r="AR86" i="17" s="1"/>
  <c r="AR87" i="17" a="1"/>
  <c r="AR87" i="17" s="1"/>
  <c r="AR88" i="17" a="1"/>
  <c r="AR88" i="17"/>
  <c r="AR89" i="17" a="1"/>
  <c r="AR89" i="17"/>
  <c r="AR90" i="17" a="1"/>
  <c r="AR90" i="17" s="1"/>
  <c r="AR91" i="17" a="1"/>
  <c r="AR91" i="17"/>
  <c r="AR92" i="17" a="1"/>
  <c r="AR92" i="17" s="1"/>
  <c r="AR93" i="17" a="1"/>
  <c r="AR93" i="17" s="1"/>
  <c r="AR94" i="17" a="1"/>
  <c r="AR94" i="17" s="1"/>
  <c r="AR95" i="17" a="1"/>
  <c r="AR95" i="17" s="1"/>
  <c r="AR96" i="17" a="1"/>
  <c r="AR96" i="17"/>
  <c r="AR97" i="17" a="1"/>
  <c r="AR97" i="17" s="1"/>
  <c r="AR98" i="17" a="1"/>
  <c r="AR98" i="17" s="1"/>
  <c r="AR99" i="17" a="1"/>
  <c r="AR99" i="17"/>
  <c r="AR100" i="17" a="1"/>
  <c r="AR100" i="17" s="1"/>
  <c r="AR101" i="17" a="1"/>
  <c r="AR101" i="17"/>
  <c r="AR102" i="17" a="1"/>
  <c r="AR102" i="17" s="1"/>
  <c r="AR103" i="17" a="1"/>
  <c r="AR103" i="17" s="1"/>
  <c r="AR104" i="17" a="1"/>
  <c r="AR104" i="17" s="1"/>
  <c r="AR105" i="17" a="1"/>
  <c r="AR105" i="17"/>
  <c r="AR106" i="17" a="1"/>
  <c r="AR106" i="17" s="1"/>
  <c r="AR107" i="17" a="1"/>
  <c r="AR107" i="17"/>
  <c r="AR108" i="17" a="1"/>
  <c r="AR108" i="17" s="1"/>
  <c r="AR109" i="17" a="1"/>
  <c r="AR109" i="17"/>
  <c r="AR110" i="17" a="1"/>
  <c r="AR110" i="17" s="1"/>
  <c r="AR111" i="17" a="1"/>
  <c r="AR111" i="17"/>
  <c r="AR112" i="17" a="1"/>
  <c r="AR112" i="17"/>
  <c r="AR113" i="17" a="1"/>
  <c r="AR113" i="17" s="1"/>
  <c r="AR114" i="17" a="1"/>
  <c r="AR114" i="17" s="1"/>
  <c r="AR115" i="17" a="1"/>
  <c r="AR115" i="17"/>
  <c r="AR116" i="17" a="1"/>
  <c r="AR116" i="17" s="1"/>
  <c r="AR117" i="17" a="1"/>
  <c r="AR117" i="17" s="1"/>
  <c r="AR118" i="17" a="1"/>
  <c r="AR118" i="17" s="1"/>
  <c r="AR119" i="17" a="1"/>
  <c r="AR119" i="17" s="1"/>
  <c r="AR19" i="17" a="1"/>
  <c r="AR19" i="17" s="1"/>
  <c r="AN23" i="17" a="1"/>
  <c r="AN23" i="17" s="1"/>
  <c r="AN24" i="17" a="1"/>
  <c r="AN24" i="17" s="1"/>
  <c r="AN25" i="17" a="1"/>
  <c r="AN25" i="17"/>
  <c r="AN26" i="17" a="1"/>
  <c r="AN26" i="17" s="1"/>
  <c r="AN27" i="17" a="1"/>
  <c r="AN27" i="17" s="1"/>
  <c r="AN28" i="17" a="1"/>
  <c r="AN28" i="17"/>
  <c r="AN29" i="17" a="1"/>
  <c r="AN29" i="17" s="1"/>
  <c r="AN30" i="17" a="1"/>
  <c r="AN30" i="17"/>
  <c r="AN31" i="17" a="1"/>
  <c r="AN31" i="17" s="1"/>
  <c r="AN32" i="17" a="1"/>
  <c r="AN32" i="17" s="1"/>
  <c r="AN33" i="17" a="1"/>
  <c r="AN33" i="17"/>
  <c r="AN34" i="17" a="1"/>
  <c r="AN34" i="17" s="1"/>
  <c r="AN35" i="17" a="1"/>
  <c r="AN35" i="17" s="1"/>
  <c r="AN36" i="17" a="1"/>
  <c r="AN36" i="17" s="1"/>
  <c r="AN37" i="17" a="1"/>
  <c r="AN37" i="17"/>
  <c r="AN38" i="17" a="1"/>
  <c r="AN38" i="17" s="1"/>
  <c r="AN39" i="17" a="1"/>
  <c r="AN39" i="17"/>
  <c r="AN40" i="17" a="1"/>
  <c r="AN40" i="17"/>
  <c r="AN41" i="17" a="1"/>
  <c r="AN41" i="17" s="1"/>
  <c r="AN42" i="17" a="1"/>
  <c r="AN42" i="17"/>
  <c r="AN43" i="17" a="1"/>
  <c r="AN43" i="17" s="1"/>
  <c r="AN44" i="17" a="1"/>
  <c r="AN44" i="17" s="1"/>
  <c r="AN45" i="17" a="1"/>
  <c r="AN45" i="17" s="1"/>
  <c r="AN46" i="17" a="1"/>
  <c r="AN46" i="17"/>
  <c r="AN47" i="17" a="1"/>
  <c r="AN47" i="17" s="1"/>
  <c r="AN48" i="17" a="1"/>
  <c r="AN48" i="17" s="1"/>
  <c r="AN49" i="17" a="1"/>
  <c r="AN49" i="17"/>
  <c r="AN50" i="17" a="1"/>
  <c r="AN50" i="17" s="1"/>
  <c r="AN51" i="17" a="1"/>
  <c r="AN51" i="17"/>
  <c r="AN52" i="17" a="1"/>
  <c r="AN52" i="17" s="1"/>
  <c r="AN53" i="17" a="1"/>
  <c r="AN53" i="17" s="1"/>
  <c r="AN54" i="17" a="1"/>
  <c r="AN54" i="17"/>
  <c r="AN55" i="17" a="1"/>
  <c r="AN55" i="17" s="1"/>
  <c r="AN56" i="17" a="1"/>
  <c r="AN56" i="17" s="1"/>
  <c r="AN57" i="17" a="1"/>
  <c r="AN57" i="17" s="1"/>
  <c r="AN58" i="17" a="1"/>
  <c r="AN58" i="17"/>
  <c r="AN59" i="17" a="1"/>
  <c r="AN59" i="17" s="1"/>
  <c r="AN60" i="17" a="1"/>
  <c r="AN60" i="17" s="1"/>
  <c r="AN61" i="17" a="1"/>
  <c r="AN61" i="17" s="1"/>
  <c r="AN62" i="17" a="1"/>
  <c r="AN62" i="17" s="1"/>
  <c r="AN63" i="17" a="1"/>
  <c r="AN63" i="17" s="1"/>
  <c r="AN64" i="17" a="1"/>
  <c r="AN64" i="17"/>
  <c r="AN65" i="17" a="1"/>
  <c r="AN65" i="17" s="1"/>
  <c r="AN66" i="17" a="1"/>
  <c r="AN66" i="17"/>
  <c r="AN67" i="17" a="1"/>
  <c r="AN67" i="17" s="1"/>
  <c r="AN68" i="17" a="1"/>
  <c r="AN68" i="17" s="1"/>
  <c r="AN69" i="17" a="1"/>
  <c r="AN69" i="17"/>
  <c r="AN70" i="17" a="1"/>
  <c r="AN70" i="17" s="1"/>
  <c r="AN71" i="17" a="1"/>
  <c r="AN71" i="17" s="1"/>
  <c r="AN72" i="17" a="1"/>
  <c r="AN72" i="17" s="1"/>
  <c r="AN73" i="17" a="1"/>
  <c r="AN73" i="17"/>
  <c r="AN74" i="17" a="1"/>
  <c r="AN74" i="17" s="1"/>
  <c r="AN75" i="17" a="1"/>
  <c r="AN75" i="17"/>
  <c r="AN76" i="17" a="1"/>
  <c r="AN76" i="17"/>
  <c r="AN77" i="17" a="1"/>
  <c r="AN77" i="17" s="1"/>
  <c r="AN78" i="17" a="1"/>
  <c r="AN78" i="17" s="1"/>
  <c r="AN79" i="17" a="1"/>
  <c r="AN79" i="17" s="1"/>
  <c r="AN80" i="17" a="1"/>
  <c r="AN80" i="17" s="1"/>
  <c r="AN81" i="17" a="1"/>
  <c r="AN81" i="17" s="1"/>
  <c r="AN82" i="17" a="1"/>
  <c r="AN82" i="17"/>
  <c r="AN83" i="17" a="1"/>
  <c r="AN83" i="17" s="1"/>
  <c r="AN84" i="17" a="1"/>
  <c r="AN84" i="17" s="1"/>
  <c r="AN85" i="17" a="1"/>
  <c r="AN85" i="17"/>
  <c r="AN86" i="17" a="1"/>
  <c r="AN86" i="17" s="1"/>
  <c r="AN87" i="17" a="1"/>
  <c r="AN87" i="17" s="1"/>
  <c r="AN88" i="17" a="1"/>
  <c r="AN88" i="17" s="1"/>
  <c r="AN89" i="17" a="1"/>
  <c r="AN89" i="17" s="1"/>
  <c r="AN90" i="17" a="1"/>
  <c r="AN90" i="17"/>
  <c r="AN91" i="17" a="1"/>
  <c r="AN91" i="17" s="1"/>
  <c r="AN92" i="17" a="1"/>
  <c r="AN92" i="17" s="1"/>
  <c r="AN93" i="17" a="1"/>
  <c r="AN93" i="17"/>
  <c r="AN94" i="17" a="1"/>
  <c r="AN94" i="17"/>
  <c r="AN95" i="17" a="1"/>
  <c r="AN95" i="17" s="1"/>
  <c r="AN96" i="17" a="1"/>
  <c r="AN96" i="17" s="1"/>
  <c r="AN97" i="17" a="1"/>
  <c r="AN97" i="17" s="1"/>
  <c r="AN98" i="17" a="1"/>
  <c r="AN98" i="17" s="1"/>
  <c r="AN99" i="17" a="1"/>
  <c r="AN99" i="17" s="1"/>
  <c r="AN100" i="17" a="1"/>
  <c r="AN100" i="17" s="1"/>
  <c r="AN101" i="17" a="1"/>
  <c r="AN101" i="17" s="1"/>
  <c r="AN102" i="17" a="1"/>
  <c r="AN102" i="17"/>
  <c r="AN103" i="17" a="1"/>
  <c r="AN103" i="17" s="1"/>
  <c r="AN104" i="17" a="1"/>
  <c r="AN104" i="17" s="1"/>
  <c r="AN105" i="17" a="1"/>
  <c r="AN105" i="17"/>
  <c r="AN106" i="17" a="1"/>
  <c r="AN106" i="17" s="1"/>
  <c r="AN107" i="17" a="1"/>
  <c r="AN107" i="17" s="1"/>
  <c r="AN108" i="17" a="1"/>
  <c r="AN108" i="17" s="1"/>
  <c r="AN109" i="17" a="1"/>
  <c r="AN109" i="17" s="1"/>
  <c r="AN110" i="17" a="1"/>
  <c r="AN110" i="17" s="1"/>
  <c r="AN111" i="17" a="1"/>
  <c r="AN111" i="17"/>
  <c r="AN112" i="17" a="1"/>
  <c r="AN112" i="17"/>
  <c r="AN113" i="17" a="1"/>
  <c r="AN113" i="17" s="1"/>
  <c r="AN114" i="17" a="1"/>
  <c r="AN114" i="17" s="1"/>
  <c r="AN115" i="17" a="1"/>
  <c r="AN115" i="17" s="1"/>
  <c r="AN116" i="17" a="1"/>
  <c r="AN116" i="17" s="1"/>
  <c r="AN117" i="17" a="1"/>
  <c r="AN117" i="17" s="1"/>
  <c r="AN118" i="17" a="1"/>
  <c r="AN118" i="17"/>
  <c r="AN119" i="17" a="1"/>
  <c r="AN119" i="17" s="1"/>
  <c r="AN19" i="17" a="1"/>
  <c r="AN19" i="17" s="1"/>
  <c r="AJ21" i="17" a="1"/>
  <c r="AJ21" i="17" s="1"/>
  <c r="AJ22" i="17" a="1"/>
  <c r="AJ22" i="17" s="1"/>
  <c r="AJ23" i="17" a="1"/>
  <c r="AJ23" i="17"/>
  <c r="AJ24" i="17" a="1"/>
  <c r="AJ24" i="17" s="1"/>
  <c r="AJ25" i="17" a="1"/>
  <c r="AJ25" i="17" s="1"/>
  <c r="AJ26" i="17" a="1"/>
  <c r="AJ26" i="17" s="1"/>
  <c r="AJ27" i="17" a="1"/>
  <c r="AJ27" i="17"/>
  <c r="AJ28" i="17" a="1"/>
  <c r="AJ28" i="17" s="1"/>
  <c r="AJ29" i="17" a="1"/>
  <c r="AJ29" i="17" s="1"/>
  <c r="AJ30" i="17" a="1"/>
  <c r="AJ30" i="17" s="1"/>
  <c r="AJ31" i="17" a="1"/>
  <c r="AJ31" i="17"/>
  <c r="AJ32" i="17" a="1"/>
  <c r="AJ32" i="17" s="1"/>
  <c r="AJ33" i="17" a="1"/>
  <c r="AJ33" i="17" s="1"/>
  <c r="AJ34" i="17" a="1"/>
  <c r="AJ34" i="17" s="1"/>
  <c r="AJ35" i="17" a="1"/>
  <c r="AJ35" i="17"/>
  <c r="AJ36" i="17" a="1"/>
  <c r="AJ36" i="17" s="1"/>
  <c r="AJ37" i="17" a="1"/>
  <c r="AJ37" i="17" s="1"/>
  <c r="AJ38" i="17" a="1"/>
  <c r="AJ38" i="17" s="1"/>
  <c r="AJ39" i="17" a="1"/>
  <c r="AJ39" i="17"/>
  <c r="AJ40" i="17" a="1"/>
  <c r="AJ40" i="17" s="1"/>
  <c r="AJ41" i="17" a="1"/>
  <c r="AJ41" i="17" s="1"/>
  <c r="AJ42" i="17" a="1"/>
  <c r="AJ42" i="17" s="1"/>
  <c r="AJ43" i="17" a="1"/>
  <c r="AJ43" i="17"/>
  <c r="AJ44" i="17" a="1"/>
  <c r="AJ44" i="17" s="1"/>
  <c r="AJ45" i="17" a="1"/>
  <c r="AJ45" i="17" s="1"/>
  <c r="AJ46" i="17" a="1"/>
  <c r="AJ46" i="17"/>
  <c r="AJ47" i="17" a="1"/>
  <c r="AJ47" i="17"/>
  <c r="AJ48" i="17" a="1"/>
  <c r="AJ48" i="17" s="1"/>
  <c r="AJ49" i="17" a="1"/>
  <c r="AJ49" i="17" s="1"/>
  <c r="AJ50" i="17" a="1"/>
  <c r="AJ50" i="17" s="1"/>
  <c r="AJ51" i="17" a="1"/>
  <c r="AJ51" i="17" s="1"/>
  <c r="AJ52" i="17" a="1"/>
  <c r="AJ52" i="17"/>
  <c r="AJ53" i="17" a="1"/>
  <c r="AJ53" i="17" s="1"/>
  <c r="AJ54" i="17" a="1"/>
  <c r="AJ54" i="17"/>
  <c r="AJ55" i="17" a="1"/>
  <c r="AJ55" i="17" s="1"/>
  <c r="AJ56" i="17" a="1"/>
  <c r="AJ56" i="17" s="1"/>
  <c r="AJ57" i="17" a="1"/>
  <c r="AJ57" i="17"/>
  <c r="AJ58" i="17" a="1"/>
  <c r="AJ58" i="17" s="1"/>
  <c r="AJ59" i="17" a="1"/>
  <c r="AJ59" i="17"/>
  <c r="AJ60" i="17" a="1"/>
  <c r="AJ60" i="17"/>
  <c r="AJ61" i="17" a="1"/>
  <c r="AJ61" i="17" s="1"/>
  <c r="AJ62" i="17" a="1"/>
  <c r="AJ62" i="17" s="1"/>
  <c r="AJ63" i="17" a="1"/>
  <c r="AJ63" i="17"/>
  <c r="AJ64" i="17" a="1"/>
  <c r="AJ64" i="17" s="1"/>
  <c r="AJ65" i="17" a="1"/>
  <c r="AJ65" i="17"/>
  <c r="AJ66" i="17" a="1"/>
  <c r="AJ66" i="17" s="1"/>
  <c r="AJ67" i="17" a="1"/>
  <c r="AJ67" i="17"/>
  <c r="AJ68" i="17" a="1"/>
  <c r="AJ68" i="17" s="1"/>
  <c r="AJ69" i="17" a="1"/>
  <c r="AJ69" i="17"/>
  <c r="AJ70" i="17" a="1"/>
  <c r="AJ70" i="17"/>
  <c r="AJ71" i="17" a="1"/>
  <c r="AJ71" i="17" s="1"/>
  <c r="AJ72" i="17" a="1"/>
  <c r="AJ72" i="17"/>
  <c r="AJ73" i="17" a="1"/>
  <c r="AJ73" i="17" s="1"/>
  <c r="AJ74" i="17" a="1"/>
  <c r="AJ74" i="17" s="1"/>
  <c r="AJ75" i="17" a="1"/>
  <c r="AJ75" i="17" s="1"/>
  <c r="AJ76" i="17" a="1"/>
  <c r="AJ76" i="17"/>
  <c r="AJ77" i="17" a="1"/>
  <c r="AJ77" i="17" s="1"/>
  <c r="AJ78" i="17" a="1"/>
  <c r="AJ78" i="17"/>
  <c r="AJ79" i="17" a="1"/>
  <c r="AJ79" i="17" s="1"/>
  <c r="AJ80" i="17" a="1"/>
  <c r="AJ80" i="17" s="1"/>
  <c r="AJ81" i="17" a="1"/>
  <c r="AJ81" i="17" s="1"/>
  <c r="AJ82" i="17" a="1"/>
  <c r="AJ82" i="17" s="1"/>
  <c r="AJ83" i="17" a="1"/>
  <c r="AJ83" i="17"/>
  <c r="AJ84" i="17" a="1"/>
  <c r="AJ84" i="17" s="1"/>
  <c r="AJ85" i="17" a="1"/>
  <c r="AJ85" i="17"/>
  <c r="AJ86" i="17" a="1"/>
  <c r="AJ86" i="17" s="1"/>
  <c r="AJ87" i="17" a="1"/>
  <c r="AJ87" i="17"/>
  <c r="AJ88" i="17" a="1"/>
  <c r="AJ88" i="17" s="1"/>
  <c r="AJ89" i="17" a="1"/>
  <c r="AJ89" i="17"/>
  <c r="AJ90" i="17" a="1"/>
  <c r="AJ90" i="17" s="1"/>
  <c r="AJ91" i="17" a="1"/>
  <c r="AJ91" i="17"/>
  <c r="AJ92" i="17" a="1"/>
  <c r="AJ92" i="17" s="1"/>
  <c r="AJ93" i="17" a="1"/>
  <c r="AJ93" i="17"/>
  <c r="AJ94" i="17" a="1"/>
  <c r="AJ94" i="17" s="1"/>
  <c r="AJ95" i="17" a="1"/>
  <c r="AJ95" i="17" s="1"/>
  <c r="AJ96" i="17" a="1"/>
  <c r="AJ96" i="17"/>
  <c r="AJ97" i="17" a="1"/>
  <c r="AJ97" i="17" s="1"/>
  <c r="AJ98" i="17" a="1"/>
  <c r="AJ98" i="17" s="1"/>
  <c r="AJ99" i="17" a="1"/>
  <c r="AJ99" i="17" s="1"/>
  <c r="AJ100" i="17" a="1"/>
  <c r="AJ100" i="17"/>
  <c r="AJ101" i="17" a="1"/>
  <c r="AJ101" i="17" s="1"/>
  <c r="AJ102" i="17" a="1"/>
  <c r="AJ102" i="17" s="1"/>
  <c r="AJ103" i="17" a="1"/>
  <c r="AJ103" i="17" s="1"/>
  <c r="AJ104" i="17" a="1"/>
  <c r="AJ104" i="17" s="1"/>
  <c r="AJ105" i="17" a="1"/>
  <c r="AJ105" i="17"/>
  <c r="AJ106" i="17" a="1"/>
  <c r="AJ106" i="17" s="1"/>
  <c r="AJ107" i="17" a="1"/>
  <c r="AJ107" i="17" s="1"/>
  <c r="AJ108" i="17" a="1"/>
  <c r="AJ108" i="17"/>
  <c r="AJ109" i="17" a="1"/>
  <c r="AJ109" i="17"/>
  <c r="AJ110" i="17" a="1"/>
  <c r="AJ110" i="17" s="1"/>
  <c r="AJ111" i="17" a="1"/>
  <c r="AJ111" i="17" s="1"/>
  <c r="AJ112" i="17" a="1"/>
  <c r="AJ112" i="17" s="1"/>
  <c r="AJ113" i="17" a="1"/>
  <c r="AJ113" i="17"/>
  <c r="AJ114" i="17" a="1"/>
  <c r="AJ114" i="17" s="1"/>
  <c r="AJ115" i="17" a="1"/>
  <c r="AJ115" i="17"/>
  <c r="AJ116" i="17" a="1"/>
  <c r="AJ116" i="17" s="1"/>
  <c r="AJ117" i="17" a="1"/>
  <c r="AJ117" i="17" s="1"/>
  <c r="AJ118" i="17" a="1"/>
  <c r="AJ118" i="17" s="1"/>
  <c r="AJ119" i="17" a="1"/>
  <c r="AJ119" i="17" s="1"/>
  <c r="AJ19" i="17" a="1"/>
  <c r="AJ19" i="17" s="1"/>
  <c r="AF22" i="17" a="1"/>
  <c r="AF22" i="17" s="1"/>
  <c r="AF23" i="17" a="1"/>
  <c r="AF23" i="17" s="1"/>
  <c r="AF24" i="17" a="1"/>
  <c r="AF24" i="17" s="1"/>
  <c r="AF25" i="17" a="1"/>
  <c r="AF25" i="17"/>
  <c r="AF26" i="17" a="1"/>
  <c r="AF26" i="17" s="1"/>
  <c r="AF27" i="17" a="1"/>
  <c r="AF27" i="17" s="1"/>
  <c r="AF28" i="17" a="1"/>
  <c r="AF28" i="17"/>
  <c r="AF29" i="17" a="1"/>
  <c r="AF29" i="17" s="1"/>
  <c r="AF30" i="17" a="1"/>
  <c r="AF30" i="17" s="1"/>
  <c r="AF31" i="17" a="1"/>
  <c r="AF31" i="17"/>
  <c r="AF32" i="17" a="1"/>
  <c r="AF32" i="17" s="1"/>
  <c r="AF33" i="17" a="1"/>
  <c r="AF33" i="17"/>
  <c r="AF34" i="17" a="1"/>
  <c r="AF34" i="17" s="1"/>
  <c r="AF35" i="17" a="1"/>
  <c r="AF35" i="17" s="1"/>
  <c r="AF36" i="17" a="1"/>
  <c r="AF36" i="17" s="1"/>
  <c r="AF37" i="17" a="1"/>
  <c r="AF37" i="17" s="1"/>
  <c r="AF38" i="17" a="1"/>
  <c r="AF38" i="17"/>
  <c r="AF39" i="17" a="1"/>
  <c r="AF39" i="17"/>
  <c r="AF40" i="17" a="1"/>
  <c r="AF40" i="17" s="1"/>
  <c r="AF41" i="17" a="1"/>
  <c r="AF41" i="17" s="1"/>
  <c r="AF42" i="17" a="1"/>
  <c r="AF42" i="17"/>
  <c r="AF43" i="17" a="1"/>
  <c r="AF43" i="17" s="1"/>
  <c r="AF44" i="17" a="1"/>
  <c r="AF44" i="17" s="1"/>
  <c r="AF45" i="17" a="1"/>
  <c r="AF45" i="17" s="1"/>
  <c r="AF46" i="17" a="1"/>
  <c r="AF46" i="17"/>
  <c r="AF47" i="17" a="1"/>
  <c r="AF47" i="17" s="1"/>
  <c r="AF48" i="17" a="1"/>
  <c r="AF48" i="17"/>
  <c r="AF49" i="17" a="1"/>
  <c r="AF49" i="17"/>
  <c r="AF50" i="17" a="1"/>
  <c r="AF50" i="17" s="1"/>
  <c r="AF51" i="17" a="1"/>
  <c r="AF51" i="17"/>
  <c r="AF52" i="17" a="1"/>
  <c r="AF52" i="17"/>
  <c r="AF53" i="17" a="1"/>
  <c r="AF53" i="17" s="1"/>
  <c r="AF54" i="17" a="1"/>
  <c r="AF54" i="17" s="1"/>
  <c r="AF55" i="17" a="1"/>
  <c r="AF55" i="17"/>
  <c r="AF56" i="17" a="1"/>
  <c r="AF56" i="17" s="1"/>
  <c r="AF57" i="17" a="1"/>
  <c r="AF57" i="17"/>
  <c r="AF58" i="17" a="1"/>
  <c r="AF58" i="17" s="1"/>
  <c r="AF59" i="17" a="1"/>
  <c r="AF59" i="17" s="1"/>
  <c r="AF60" i="17" a="1"/>
  <c r="AF60" i="17" s="1"/>
  <c r="AF61" i="17" a="1"/>
  <c r="AF61" i="17"/>
  <c r="AF62" i="17" a="1"/>
  <c r="AF62" i="17"/>
  <c r="AF63" i="17" a="1"/>
  <c r="AF63" i="17" s="1"/>
  <c r="AF64" i="17" a="1"/>
  <c r="AF64" i="17"/>
  <c r="AF65" i="17" a="1"/>
  <c r="AF65" i="17" s="1"/>
  <c r="AF66" i="17" a="1"/>
  <c r="AF66" i="17"/>
  <c r="AF67" i="17" a="1"/>
  <c r="AF67" i="17" s="1"/>
  <c r="AF68" i="17" a="1"/>
  <c r="AF68" i="17" s="1"/>
  <c r="AF69" i="17" a="1"/>
  <c r="AF69" i="17" s="1"/>
  <c r="AF70" i="17" a="1"/>
  <c r="AF70" i="17"/>
  <c r="AF71" i="17" a="1"/>
  <c r="AF71" i="17" s="1"/>
  <c r="AF72" i="17" a="1"/>
  <c r="AF72" i="17"/>
  <c r="AF73" i="17" a="1"/>
  <c r="AF73" i="17" s="1"/>
  <c r="AF74" i="17" a="1"/>
  <c r="AF74" i="17"/>
  <c r="AF75" i="17" a="1"/>
  <c r="AF75" i="17"/>
  <c r="AF76" i="17" a="1"/>
  <c r="AF76" i="17" s="1"/>
  <c r="AF77" i="17" a="1"/>
  <c r="AF77" i="17" s="1"/>
  <c r="AF78" i="17" a="1"/>
  <c r="AF78" i="17" s="1"/>
  <c r="AF79" i="17" a="1"/>
  <c r="AF79" i="17" s="1"/>
  <c r="AF80" i="17" a="1"/>
  <c r="AF80" i="17" s="1"/>
  <c r="AF81" i="17" a="1"/>
  <c r="AF81" i="17"/>
  <c r="AF82" i="17" a="1"/>
  <c r="AF82" i="17" s="1"/>
  <c r="AF83" i="17" a="1"/>
  <c r="AF83" i="17" s="1"/>
  <c r="AF84" i="17" a="1"/>
  <c r="AF84" i="17"/>
  <c r="AF85" i="17" a="1"/>
  <c r="AF85" i="17"/>
  <c r="AF86" i="17" a="1"/>
  <c r="AF86" i="17" s="1"/>
  <c r="AF87" i="17" a="1"/>
  <c r="AF87" i="17" s="1"/>
  <c r="AF88" i="17" a="1"/>
  <c r="AF88" i="17"/>
  <c r="AF89" i="17" a="1"/>
  <c r="AF89" i="17" s="1"/>
  <c r="AF90" i="17" a="1"/>
  <c r="AF90" i="17"/>
  <c r="AF91" i="17" a="1"/>
  <c r="AF91" i="17" s="1"/>
  <c r="AF92" i="17" a="1"/>
  <c r="AF92" i="17" s="1"/>
  <c r="AF93" i="17" a="1"/>
  <c r="AF93" i="17" s="1"/>
  <c r="AF94" i="17" a="1"/>
  <c r="AF94" i="17"/>
  <c r="AF95" i="17" a="1"/>
  <c r="AF95" i="17" s="1"/>
  <c r="AF96" i="17" a="1"/>
  <c r="AF96" i="17" s="1"/>
  <c r="AF97" i="17" a="1"/>
  <c r="AF97" i="17"/>
  <c r="AF98" i="17" a="1"/>
  <c r="AF98" i="17"/>
  <c r="AF99" i="17" a="1"/>
  <c r="AF99" i="17" s="1"/>
  <c r="AF100" i="17" a="1"/>
  <c r="AF100" i="17" s="1"/>
  <c r="AF101" i="17" a="1"/>
  <c r="AF101" i="17" s="1"/>
  <c r="AF102" i="17" a="1"/>
  <c r="AF102" i="17" s="1"/>
  <c r="AF103" i="17" a="1"/>
  <c r="AF103" i="17" s="1"/>
  <c r="AF104" i="17" a="1"/>
  <c r="AF104" i="17" s="1"/>
  <c r="AF105" i="17" a="1"/>
  <c r="AF105" i="17"/>
  <c r="AF106" i="17" a="1"/>
  <c r="AF106" i="17" s="1"/>
  <c r="AF107" i="17" a="1"/>
  <c r="AF107" i="17" s="1"/>
  <c r="AF108" i="17" a="1"/>
  <c r="AF108" i="17"/>
  <c r="AF109" i="17" a="1"/>
  <c r="AF109" i="17" s="1"/>
  <c r="AF110" i="17" a="1"/>
  <c r="AF110" i="17"/>
  <c r="AF111" i="17" a="1"/>
  <c r="AF111" i="17" s="1"/>
  <c r="AF112" i="17" a="1"/>
  <c r="AF112" i="17" s="1"/>
  <c r="AF113" i="17" a="1"/>
  <c r="AF113" i="17" s="1"/>
  <c r="AF114" i="17" a="1"/>
  <c r="AF114" i="17"/>
  <c r="AF115" i="17" a="1"/>
  <c r="AF115" i="17" s="1"/>
  <c r="AF116" i="17" a="1"/>
  <c r="AF116" i="17"/>
  <c r="AF117" i="17" a="1"/>
  <c r="AF117" i="17" s="1"/>
  <c r="AF118" i="17" a="1"/>
  <c r="AF118" i="17"/>
  <c r="AF119" i="17" a="1"/>
  <c r="AF119" i="17" s="1"/>
  <c r="AF19" i="17" a="1"/>
  <c r="AF19" i="17" s="1"/>
  <c r="AB21" i="17" a="1"/>
  <c r="AB21" i="17"/>
  <c r="AB23" i="17" a="1"/>
  <c r="AB23" i="17" s="1"/>
  <c r="AB24" i="17" a="1"/>
  <c r="AB24" i="17" s="1"/>
  <c r="AB25" i="17" a="1"/>
  <c r="AB25" i="17"/>
  <c r="AB26" i="17" a="1"/>
  <c r="AB26" i="17" s="1"/>
  <c r="AB27" i="17" a="1"/>
  <c r="AB27" i="17" s="1"/>
  <c r="AB28" i="17" a="1"/>
  <c r="AB28" i="17" s="1"/>
  <c r="AB29" i="17" a="1"/>
  <c r="AB29" i="17" s="1"/>
  <c r="AB30" i="17" a="1"/>
  <c r="AB30" i="17"/>
  <c r="AB31" i="17" a="1"/>
  <c r="AB31" i="17" s="1"/>
  <c r="AB32" i="17" a="1"/>
  <c r="AB32" i="17" s="1"/>
  <c r="AB33" i="17" a="1"/>
  <c r="AB33" i="17" s="1"/>
  <c r="AB34" i="17" a="1"/>
  <c r="AB34" i="17" s="1"/>
  <c r="AB35" i="17" a="1"/>
  <c r="AB35" i="17"/>
  <c r="AB36" i="17" a="1"/>
  <c r="AB36" i="17" s="1"/>
  <c r="AB37" i="17" a="1"/>
  <c r="AB37" i="17"/>
  <c r="AB38" i="17" a="1"/>
  <c r="AB38" i="17" s="1"/>
  <c r="AB39" i="17" a="1"/>
  <c r="AB39" i="17"/>
  <c r="AB40" i="17" a="1"/>
  <c r="AB40" i="17" s="1"/>
  <c r="AB41" i="17" a="1"/>
  <c r="AB41" i="17" s="1"/>
  <c r="AB42" i="17" a="1"/>
  <c r="AB42" i="17" s="1"/>
  <c r="AB43" i="17" a="1"/>
  <c r="AB43" i="17" s="1"/>
  <c r="AB44" i="17" a="1"/>
  <c r="AB44" i="17" s="1"/>
  <c r="AB45" i="17" a="1"/>
  <c r="AB45" i="17" s="1"/>
  <c r="AB46" i="17" a="1"/>
  <c r="AB46" i="17" s="1"/>
  <c r="AB47" i="17" a="1"/>
  <c r="AB47" i="17"/>
  <c r="AB48" i="17" a="1"/>
  <c r="AB48" i="17" s="1"/>
  <c r="AB49" i="17" a="1"/>
  <c r="AB49" i="17" s="1"/>
  <c r="AB50" i="17" a="1"/>
  <c r="AB50" i="17" s="1"/>
  <c r="AB51" i="17" a="1"/>
  <c r="AB51" i="17" s="1"/>
  <c r="AB52" i="17" a="1"/>
  <c r="AB52" i="17" s="1"/>
  <c r="AB53" i="17" a="1"/>
  <c r="AB53" i="17" s="1"/>
  <c r="AB54" i="17" a="1"/>
  <c r="AB54" i="17" s="1"/>
  <c r="AB55" i="17" a="1"/>
  <c r="AB55" i="17" s="1"/>
  <c r="AB56" i="17" a="1"/>
  <c r="AB56" i="17" s="1"/>
  <c r="AB57" i="17" a="1"/>
  <c r="AB57" i="17"/>
  <c r="AB58" i="17" a="1"/>
  <c r="AB58" i="17" s="1"/>
  <c r="AB59" i="17" a="1"/>
  <c r="AB59" i="17"/>
  <c r="AB60" i="17" a="1"/>
  <c r="AB60" i="17" s="1"/>
  <c r="AB61" i="17" a="1"/>
  <c r="AB61" i="17"/>
  <c r="AB62" i="17" a="1"/>
  <c r="AB62" i="17" s="1"/>
  <c r="AB63" i="17" a="1"/>
  <c r="AB63" i="17"/>
  <c r="AB64" i="17" a="1"/>
  <c r="AB64" i="17" s="1"/>
  <c r="AB65" i="17" a="1"/>
  <c r="AB65" i="17" s="1"/>
  <c r="AB66" i="17" a="1"/>
  <c r="AB66" i="17"/>
  <c r="AB67" i="17" a="1"/>
  <c r="AB67" i="17" s="1"/>
  <c r="AB68" i="17" a="1"/>
  <c r="AB68" i="17" s="1"/>
  <c r="AB69" i="17" a="1"/>
  <c r="AB69" i="17" s="1"/>
  <c r="AB70" i="17" a="1"/>
  <c r="AB70" i="17" s="1"/>
  <c r="AB71" i="17" a="1"/>
  <c r="AB71" i="17"/>
  <c r="AB72" i="17" a="1"/>
  <c r="AB72" i="17" s="1"/>
  <c r="AB73" i="17" a="1"/>
  <c r="AB73" i="17"/>
  <c r="AB74" i="17" a="1"/>
  <c r="AB74" i="17" s="1"/>
  <c r="AB75" i="17" a="1"/>
  <c r="AB75" i="17"/>
  <c r="AB76" i="17" a="1"/>
  <c r="AB76" i="17" s="1"/>
  <c r="AB77" i="17" a="1"/>
  <c r="AB77" i="17" s="1"/>
  <c r="AB78" i="17" a="1"/>
  <c r="AB78" i="17"/>
  <c r="AB79" i="17" a="1"/>
  <c r="AB79" i="17" s="1"/>
  <c r="AB80" i="17" a="1"/>
  <c r="AB80" i="17" s="1"/>
  <c r="AB81" i="17" a="1"/>
  <c r="AB81" i="17"/>
  <c r="AB82" i="17" a="1"/>
  <c r="AB82" i="17" s="1"/>
  <c r="AB83" i="17" a="1"/>
  <c r="AB83" i="17"/>
  <c r="AB84" i="17" a="1"/>
  <c r="AB84" i="17" s="1"/>
  <c r="AB85" i="17" a="1"/>
  <c r="AB85" i="17"/>
  <c r="AB86" i="17" a="1"/>
  <c r="AB86" i="17" s="1"/>
  <c r="AB87" i="17" a="1"/>
  <c r="AB87" i="17" s="1"/>
  <c r="AB88" i="17" a="1"/>
  <c r="AB88" i="17" s="1"/>
  <c r="AB89" i="17" a="1"/>
  <c r="AB89" i="17" s="1"/>
  <c r="AC89" i="17" s="1"/>
  <c r="AB90" i="17" a="1"/>
  <c r="AB90" i="17"/>
  <c r="AB91" i="17" a="1"/>
  <c r="AB91" i="17" s="1"/>
  <c r="AB92" i="17" a="1"/>
  <c r="AB92" i="17" s="1"/>
  <c r="AB93" i="17" a="1"/>
  <c r="AB93" i="17"/>
  <c r="AB94" i="17" a="1"/>
  <c r="AB94" i="17" s="1"/>
  <c r="AB95" i="17" a="1"/>
  <c r="AB95" i="17" s="1"/>
  <c r="AB96" i="17" a="1"/>
  <c r="AB96" i="17" s="1"/>
  <c r="AB97" i="17" a="1"/>
  <c r="AB97" i="17"/>
  <c r="AB98" i="17" a="1"/>
  <c r="AB98" i="17" s="1"/>
  <c r="AB99" i="17" a="1"/>
  <c r="AB99" i="17"/>
  <c r="AB100" i="17" a="1"/>
  <c r="AB100" i="17" s="1"/>
  <c r="AB101" i="17" a="1"/>
  <c r="AB101" i="17" s="1"/>
  <c r="AB102" i="17" a="1"/>
  <c r="AB102" i="17" s="1"/>
  <c r="AB103" i="17" a="1"/>
  <c r="AB103" i="17" s="1"/>
  <c r="AB104" i="17" a="1"/>
  <c r="AB104" i="17" s="1"/>
  <c r="AB105" i="17" a="1"/>
  <c r="AB105" i="17" s="1"/>
  <c r="AB106" i="17" a="1"/>
  <c r="AB106" i="17" s="1"/>
  <c r="AB107" i="17" a="1"/>
  <c r="AB107" i="17" s="1"/>
  <c r="AB108" i="17" a="1"/>
  <c r="AB108" i="17" s="1"/>
  <c r="AB109" i="17" a="1"/>
  <c r="AB109" i="17"/>
  <c r="AB110" i="17" a="1"/>
  <c r="AB110" i="17" s="1"/>
  <c r="AB111" i="17" a="1"/>
  <c r="AB111" i="17" s="1"/>
  <c r="AB112" i="17" a="1"/>
  <c r="AB112" i="17" s="1"/>
  <c r="AB113" i="17" a="1"/>
  <c r="AB113" i="17" s="1"/>
  <c r="AB114" i="17" a="1"/>
  <c r="AB114" i="17"/>
  <c r="AB115" i="17" a="1"/>
  <c r="AB115" i="17" s="1"/>
  <c r="AB116" i="17" a="1"/>
  <c r="AB116" i="17" s="1"/>
  <c r="AB117" i="17" a="1"/>
  <c r="AB117" i="17"/>
  <c r="AB118" i="17" a="1"/>
  <c r="AB118" i="17" s="1"/>
  <c r="AB119" i="17" a="1"/>
  <c r="AB119" i="17"/>
  <c r="AB19" i="17" a="1"/>
  <c r="AB19" i="17" s="1"/>
  <c r="X23" i="17" a="1"/>
  <c r="X23" i="17" s="1"/>
  <c r="X24" i="17" a="1"/>
  <c r="X24" i="17"/>
  <c r="X25" i="17" a="1"/>
  <c r="X25" i="17" s="1"/>
  <c r="X26" i="17" a="1"/>
  <c r="X26" i="17"/>
  <c r="X27" i="17" a="1"/>
  <c r="X27" i="17" s="1"/>
  <c r="X28" i="17" a="1"/>
  <c r="X28" i="17"/>
  <c r="X29" i="17" a="1"/>
  <c r="X29" i="17" s="1"/>
  <c r="X30" i="17" a="1"/>
  <c r="X30" i="17" s="1"/>
  <c r="X31" i="17" a="1"/>
  <c r="X31" i="17"/>
  <c r="X32" i="17" a="1"/>
  <c r="X32" i="17"/>
  <c r="X33" i="17" a="1"/>
  <c r="X33" i="17" s="1"/>
  <c r="X34" i="17" a="1"/>
  <c r="X34" i="17"/>
  <c r="X35" i="17" a="1"/>
  <c r="X35" i="17" s="1"/>
  <c r="X36" i="17" a="1"/>
  <c r="X36" i="17" s="1"/>
  <c r="X37" i="17" a="1"/>
  <c r="X37" i="17" s="1"/>
  <c r="X38" i="17" a="1"/>
  <c r="X38" i="17" s="1"/>
  <c r="X39" i="17" a="1"/>
  <c r="X39" i="17"/>
  <c r="X40" i="17" a="1"/>
  <c r="X40" i="17" s="1"/>
  <c r="X41" i="17" a="1"/>
  <c r="X41" i="17" s="1"/>
  <c r="X42" i="17" a="1"/>
  <c r="X42" i="17"/>
  <c r="X43" i="17" a="1"/>
  <c r="X43" i="17" s="1"/>
  <c r="X44" i="17" a="1"/>
  <c r="X44" i="17" s="1"/>
  <c r="X45" i="17" a="1"/>
  <c r="X45" i="17" s="1"/>
  <c r="Y45" i="17" s="1"/>
  <c r="X46" i="17" a="1"/>
  <c r="X46" i="17" s="1"/>
  <c r="X47" i="17" a="1"/>
  <c r="X47" i="17" s="1"/>
  <c r="X48" i="17" a="1"/>
  <c r="X48" i="17" s="1"/>
  <c r="X49" i="17" a="1"/>
  <c r="X49" i="17" s="1"/>
  <c r="X50" i="17" a="1"/>
  <c r="X50" i="17"/>
  <c r="X51" i="17" a="1"/>
  <c r="X51" i="17" s="1"/>
  <c r="X52" i="17" a="1"/>
  <c r="X52" i="17" s="1"/>
  <c r="X53" i="17" a="1"/>
  <c r="X53" i="17" s="1"/>
  <c r="X54" i="17" a="1"/>
  <c r="X54" i="17"/>
  <c r="X55" i="17" a="1"/>
  <c r="X55" i="17"/>
  <c r="X56" i="17" a="1"/>
  <c r="X56" i="17" s="1"/>
  <c r="X57" i="17" a="1"/>
  <c r="X57" i="17"/>
  <c r="X58" i="17" a="1"/>
  <c r="X58" i="17"/>
  <c r="X59" i="17" a="1"/>
  <c r="X59" i="17" s="1"/>
  <c r="X60" i="17" a="1"/>
  <c r="X60" i="17" s="1"/>
  <c r="X61" i="17" a="1"/>
  <c r="X61" i="17" s="1"/>
  <c r="X62" i="17" a="1"/>
  <c r="X62" i="17" s="1"/>
  <c r="X63" i="17" a="1"/>
  <c r="X63" i="17"/>
  <c r="X64" i="17" a="1"/>
  <c r="X64" i="17" s="1"/>
  <c r="X65" i="17" a="1"/>
  <c r="X65" i="17" s="1"/>
  <c r="X66" i="17" a="1"/>
  <c r="X66" i="17" s="1"/>
  <c r="X67" i="17" a="1"/>
  <c r="X67" i="17"/>
  <c r="X68" i="17" a="1"/>
  <c r="X68" i="17" s="1"/>
  <c r="X69" i="17" a="1"/>
  <c r="X69" i="17" s="1"/>
  <c r="X70" i="17" a="1"/>
  <c r="X70" i="17"/>
  <c r="X71" i="17" a="1"/>
  <c r="X71" i="17" s="1"/>
  <c r="X72" i="17" a="1"/>
  <c r="X72" i="17" s="1"/>
  <c r="X73" i="17" a="1"/>
  <c r="X73" i="17" s="1"/>
  <c r="X74" i="17" a="1"/>
  <c r="X74" i="17"/>
  <c r="X75" i="17" a="1"/>
  <c r="X75" i="17" s="1"/>
  <c r="X76" i="17" a="1"/>
  <c r="X76" i="17" s="1"/>
  <c r="X77" i="17" a="1"/>
  <c r="X77" i="17" s="1"/>
  <c r="X78" i="17" a="1"/>
  <c r="X78" i="17"/>
  <c r="X79" i="17" a="1"/>
  <c r="X79" i="17" s="1"/>
  <c r="X80" i="17" a="1"/>
  <c r="X80" i="17" s="1"/>
  <c r="X81" i="17" a="1"/>
  <c r="X81" i="17"/>
  <c r="X82" i="17" a="1"/>
  <c r="X82" i="17" s="1"/>
  <c r="X83" i="17" a="1"/>
  <c r="X83" i="17" s="1"/>
  <c r="X84" i="17" a="1"/>
  <c r="X84" i="17" s="1"/>
  <c r="Y84" i="17" s="1"/>
  <c r="X85" i="17" a="1"/>
  <c r="X85" i="17"/>
  <c r="X86" i="17" a="1"/>
  <c r="X86" i="17" s="1"/>
  <c r="X87" i="17" a="1"/>
  <c r="X87" i="17"/>
  <c r="X88" i="17" a="1"/>
  <c r="X88" i="17" s="1"/>
  <c r="X89" i="17" a="1"/>
  <c r="X89" i="17" s="1"/>
  <c r="X90" i="17" a="1"/>
  <c r="X90" i="17"/>
  <c r="X91" i="17" a="1"/>
  <c r="X91" i="17"/>
  <c r="X92" i="17" a="1"/>
  <c r="X92" i="17" s="1"/>
  <c r="X93" i="17" a="1"/>
  <c r="X93" i="17"/>
  <c r="X94" i="17" a="1"/>
  <c r="X94" i="17"/>
  <c r="X95" i="17" a="1"/>
  <c r="X95" i="17" s="1"/>
  <c r="X96" i="17" a="1"/>
  <c r="X96" i="17" s="1"/>
  <c r="X97" i="17" a="1"/>
  <c r="X97" i="17" s="1"/>
  <c r="X98" i="17" a="1"/>
  <c r="X98" i="17"/>
  <c r="X99" i="17" a="1"/>
  <c r="X99" i="17" s="1"/>
  <c r="X100" i="17" a="1"/>
  <c r="X100" i="17" s="1"/>
  <c r="X101" i="17" a="1"/>
  <c r="X101" i="17" s="1"/>
  <c r="X102" i="17" a="1"/>
  <c r="X102" i="17" s="1"/>
  <c r="X103" i="17" a="1"/>
  <c r="X103" i="17"/>
  <c r="X104" i="17" a="1"/>
  <c r="X104" i="17" s="1"/>
  <c r="X105" i="17" a="1"/>
  <c r="X105" i="17" s="1"/>
  <c r="X106" i="17" a="1"/>
  <c r="X106" i="17"/>
  <c r="X107" i="17" a="1"/>
  <c r="X107" i="17" s="1"/>
  <c r="X108" i="17" a="1"/>
  <c r="X108" i="17" s="1"/>
  <c r="X109" i="17" a="1"/>
  <c r="X109" i="17"/>
  <c r="X110" i="17" a="1"/>
  <c r="X110" i="17" s="1"/>
  <c r="X111" i="17" a="1"/>
  <c r="X111" i="17"/>
  <c r="X112" i="17" a="1"/>
  <c r="X112" i="17" s="1"/>
  <c r="X113" i="17" a="1"/>
  <c r="X113" i="17" s="1"/>
  <c r="X114" i="17" a="1"/>
  <c r="X114" i="17"/>
  <c r="X115" i="17" a="1"/>
  <c r="X115" i="17" s="1"/>
  <c r="X116" i="17" a="1"/>
  <c r="X116" i="17" s="1"/>
  <c r="X117" i="17" a="1"/>
  <c r="X117" i="17" s="1"/>
  <c r="X118" i="17" a="1"/>
  <c r="X118" i="17"/>
  <c r="X119" i="17" a="1"/>
  <c r="X119" i="17" s="1"/>
  <c r="X19" i="17" a="1"/>
  <c r="X19" i="17" s="1"/>
  <c r="Y19" i="17" s="1"/>
  <c r="T23" i="17" a="1"/>
  <c r="T23" i="17" s="1"/>
  <c r="T24" i="17" a="1"/>
  <c r="T24" i="17"/>
  <c r="T25" i="17" a="1"/>
  <c r="T25" i="17"/>
  <c r="T26" i="17" a="1"/>
  <c r="T26" i="17" s="1"/>
  <c r="T27" i="17" a="1"/>
  <c r="T27" i="17" s="1"/>
  <c r="T28" i="17" a="1"/>
  <c r="T28" i="17"/>
  <c r="T29" i="17" a="1"/>
  <c r="T29" i="17" s="1"/>
  <c r="T30" i="17" a="1"/>
  <c r="T30" i="17" s="1"/>
  <c r="T31" i="17" a="1"/>
  <c r="T31" i="17"/>
  <c r="T32" i="17" a="1"/>
  <c r="T32" i="17" s="1"/>
  <c r="T33" i="17" a="1"/>
  <c r="T33" i="17"/>
  <c r="T34" i="17" a="1"/>
  <c r="T34" i="17" s="1"/>
  <c r="T35" i="17" a="1"/>
  <c r="T35" i="17" s="1"/>
  <c r="T36" i="17" a="1"/>
  <c r="T36" i="17" s="1"/>
  <c r="T37" i="17" a="1"/>
  <c r="T37" i="17" s="1"/>
  <c r="T38" i="17" a="1"/>
  <c r="T38" i="17" s="1"/>
  <c r="T39" i="17" a="1"/>
  <c r="T39" i="17" s="1"/>
  <c r="T40" i="17" a="1"/>
  <c r="T40" i="17"/>
  <c r="T41" i="17" a="1"/>
  <c r="T41" i="17" s="1"/>
  <c r="T42" i="17" a="1"/>
  <c r="T42" i="17"/>
  <c r="T43" i="17" a="1"/>
  <c r="T43" i="17" s="1"/>
  <c r="T44" i="17" a="1"/>
  <c r="T44" i="17" s="1"/>
  <c r="T45" i="17" a="1"/>
  <c r="T45" i="17"/>
  <c r="T46" i="17" a="1"/>
  <c r="T46" i="17" s="1"/>
  <c r="T47" i="17" a="1"/>
  <c r="T47" i="17" s="1"/>
  <c r="T48" i="17" a="1"/>
  <c r="T48" i="17" s="1"/>
  <c r="T49" i="17" a="1"/>
  <c r="T49" i="17"/>
  <c r="T50" i="17" a="1"/>
  <c r="T50" i="17" s="1"/>
  <c r="T51" i="17" a="1"/>
  <c r="T51" i="17" s="1"/>
  <c r="T52" i="17" a="1"/>
  <c r="T52" i="17" s="1"/>
  <c r="T53" i="17" a="1"/>
  <c r="T53" i="17" s="1"/>
  <c r="T54" i="17" a="1"/>
  <c r="T54" i="17"/>
  <c r="T55" i="17" a="1"/>
  <c r="T55" i="17" s="1"/>
  <c r="T56" i="17" a="1"/>
  <c r="T56" i="17" s="1"/>
  <c r="T57" i="17" a="1"/>
  <c r="T57" i="17"/>
  <c r="T58" i="17" a="1"/>
  <c r="T58" i="17" s="1"/>
  <c r="T59" i="17" a="1"/>
  <c r="T59" i="17" s="1"/>
  <c r="T60" i="17" a="1"/>
  <c r="T60" i="17"/>
  <c r="T61" i="17" a="1"/>
  <c r="T61" i="17"/>
  <c r="T62" i="17" a="1"/>
  <c r="T62" i="17" s="1"/>
  <c r="T63" i="17" a="1"/>
  <c r="T63" i="17" s="1"/>
  <c r="T64" i="17" a="1"/>
  <c r="T64" i="17"/>
  <c r="T65" i="17" a="1"/>
  <c r="T65" i="17" s="1"/>
  <c r="T66" i="17" a="1"/>
  <c r="T66" i="17" s="1"/>
  <c r="T67" i="17" a="1"/>
  <c r="T67" i="17"/>
  <c r="T68" i="17" a="1"/>
  <c r="T68" i="17" s="1"/>
  <c r="T69" i="17" a="1"/>
  <c r="T69" i="17" s="1"/>
  <c r="T70" i="17" a="1"/>
  <c r="T70" i="17" s="1"/>
  <c r="T71" i="17" a="1"/>
  <c r="T71" i="17" s="1"/>
  <c r="T72" i="17" a="1"/>
  <c r="T72" i="17"/>
  <c r="T73" i="17" a="1"/>
  <c r="T73" i="17" s="1"/>
  <c r="T74" i="17" a="1"/>
  <c r="T74" i="17" s="1"/>
  <c r="T75" i="17" a="1"/>
  <c r="T75" i="17" s="1"/>
  <c r="T76" i="17" a="1"/>
  <c r="T76" i="17"/>
  <c r="T77" i="17" a="1"/>
  <c r="T77" i="17" s="1"/>
  <c r="T78" i="17" a="1"/>
  <c r="T78" i="17" s="1"/>
  <c r="T79" i="17" a="1"/>
  <c r="T79" i="17" s="1"/>
  <c r="T80" i="17" a="1"/>
  <c r="T80" i="17" s="1"/>
  <c r="T81" i="17" a="1"/>
  <c r="T81" i="17"/>
  <c r="T82" i="17" a="1"/>
  <c r="T82" i="17" s="1"/>
  <c r="T83" i="17" a="1"/>
  <c r="T83" i="17" s="1"/>
  <c r="T84" i="17" a="1"/>
  <c r="T84" i="17" s="1"/>
  <c r="T85" i="17" a="1"/>
  <c r="T85" i="17"/>
  <c r="T86" i="17" a="1"/>
  <c r="T86" i="17" s="1"/>
  <c r="T87" i="17" a="1"/>
  <c r="T87" i="17" s="1"/>
  <c r="T88" i="17" a="1"/>
  <c r="T88" i="17" s="1"/>
  <c r="T89" i="17" a="1"/>
  <c r="T89" i="17" s="1"/>
  <c r="T90" i="17" a="1"/>
  <c r="T90" i="17"/>
  <c r="T91" i="17" a="1"/>
  <c r="T91" i="17" s="1"/>
  <c r="T92" i="17" a="1"/>
  <c r="T92" i="17" s="1"/>
  <c r="T93" i="17" a="1"/>
  <c r="T93" i="17"/>
  <c r="T94" i="17" a="1"/>
  <c r="T94" i="17" s="1"/>
  <c r="T95" i="17" a="1"/>
  <c r="T95" i="17" s="1"/>
  <c r="T96" i="17" a="1"/>
  <c r="T96" i="17"/>
  <c r="T97" i="17" a="1"/>
  <c r="T97" i="17"/>
  <c r="T98" i="17" a="1"/>
  <c r="T98" i="17" s="1"/>
  <c r="T99" i="17" a="1"/>
  <c r="T99" i="17" s="1"/>
  <c r="T100" i="17" a="1"/>
  <c r="T100" i="17"/>
  <c r="T101" i="17" a="1"/>
  <c r="T101" i="17" s="1"/>
  <c r="T102" i="17" a="1"/>
  <c r="T102" i="17" s="1"/>
  <c r="T103" i="17" a="1"/>
  <c r="T103" i="17"/>
  <c r="T104" i="17" a="1"/>
  <c r="T104" i="17" s="1"/>
  <c r="T105" i="17" a="1"/>
  <c r="T105" i="17" s="1"/>
  <c r="T106" i="17" a="1"/>
  <c r="T106" i="17" s="1"/>
  <c r="T107" i="17" a="1"/>
  <c r="T107" i="17" s="1"/>
  <c r="T108" i="17" a="1"/>
  <c r="T108" i="17" s="1"/>
  <c r="T109" i="17" a="1"/>
  <c r="T109" i="17" s="1"/>
  <c r="T110" i="17" a="1"/>
  <c r="T110" i="17" s="1"/>
  <c r="T111" i="17" a="1"/>
  <c r="T111" i="17" s="1"/>
  <c r="T112" i="17" a="1"/>
  <c r="T112" i="17"/>
  <c r="T113" i="17" a="1"/>
  <c r="T113" i="17" s="1"/>
  <c r="T114" i="17" a="1"/>
  <c r="T114" i="17" s="1"/>
  <c r="T115" i="17" a="1"/>
  <c r="T115" i="17"/>
  <c r="T116" i="17" a="1"/>
  <c r="T116" i="17" s="1"/>
  <c r="T117" i="17" a="1"/>
  <c r="T117" i="17"/>
  <c r="T118" i="17" a="1"/>
  <c r="T118" i="17" s="1"/>
  <c r="T119" i="17" a="1"/>
  <c r="T119" i="17" s="1"/>
  <c r="T19" i="17" a="1"/>
  <c r="T19" i="17" s="1"/>
  <c r="BL23" i="16" a="1"/>
  <c r="BL23" i="16" s="1"/>
  <c r="BL24" i="16" a="1"/>
  <c r="BL24" i="16"/>
  <c r="BL25" i="16" a="1"/>
  <c r="BL25" i="16"/>
  <c r="BL26" i="16" a="1"/>
  <c r="BL26" i="16" s="1"/>
  <c r="BL27" i="16" a="1"/>
  <c r="BL27" i="16"/>
  <c r="BL28" i="16" a="1"/>
  <c r="BL28" i="16"/>
  <c r="BL29" i="16" a="1"/>
  <c r="BL29" i="16" s="1"/>
  <c r="BL30" i="16" a="1"/>
  <c r="BL30" i="16"/>
  <c r="BL31" i="16" a="1"/>
  <c r="BL31" i="16"/>
  <c r="BL32" i="16" a="1"/>
  <c r="BL32" i="16" s="1"/>
  <c r="BL33" i="16" a="1"/>
  <c r="BL33" i="16"/>
  <c r="BL34" i="16" a="1"/>
  <c r="BL34" i="16"/>
  <c r="BL35" i="16" a="1"/>
  <c r="BL35" i="16" s="1"/>
  <c r="BL36" i="16" a="1"/>
  <c r="BL36" i="16"/>
  <c r="BL37" i="16" a="1"/>
  <c r="BL37" i="16"/>
  <c r="BL38" i="16" a="1"/>
  <c r="BL38" i="16" s="1"/>
  <c r="BL39" i="16" a="1"/>
  <c r="BL39" i="16"/>
  <c r="BL40" i="16" a="1"/>
  <c r="BL40" i="16"/>
  <c r="BL41" i="16" a="1"/>
  <c r="BL41" i="16" s="1"/>
  <c r="BL42" i="16" a="1"/>
  <c r="BL42" i="16"/>
  <c r="BL43" i="16" a="1"/>
  <c r="BL43" i="16"/>
  <c r="BL44" i="16" a="1"/>
  <c r="BL44" i="16" s="1"/>
  <c r="BL45" i="16" a="1"/>
  <c r="BL45" i="16"/>
  <c r="BL46" i="16" a="1"/>
  <c r="BL46" i="16"/>
  <c r="BL47" i="16" a="1"/>
  <c r="BL47" i="16" s="1"/>
  <c r="BL48" i="16" a="1"/>
  <c r="BL48" i="16"/>
  <c r="BL49" i="16" a="1"/>
  <c r="BL49" i="16"/>
  <c r="BL50" i="16" a="1"/>
  <c r="BL50" i="16" s="1"/>
  <c r="BL51" i="16" a="1"/>
  <c r="BL51" i="16"/>
  <c r="BL52" i="16" a="1"/>
  <c r="BL52" i="16"/>
  <c r="BL53" i="16" a="1"/>
  <c r="BL53" i="16" s="1"/>
  <c r="BL54" i="16" a="1"/>
  <c r="BL54" i="16"/>
  <c r="BL55" i="16" a="1"/>
  <c r="BL55" i="16"/>
  <c r="BL56" i="16" a="1"/>
  <c r="BL56" i="16" s="1"/>
  <c r="BL57" i="16" a="1"/>
  <c r="BL57" i="16"/>
  <c r="BL58" i="16" a="1"/>
  <c r="BL58" i="16"/>
  <c r="BL59" i="16" a="1"/>
  <c r="BL59" i="16" s="1"/>
  <c r="BL60" i="16" a="1"/>
  <c r="BL60" i="16"/>
  <c r="BL61" i="16" a="1"/>
  <c r="BL61" i="16"/>
  <c r="BL62" i="16" a="1"/>
  <c r="BL62" i="16" s="1"/>
  <c r="BL63" i="16" a="1"/>
  <c r="BL63" i="16"/>
  <c r="BL64" i="16" a="1"/>
  <c r="BL64" i="16"/>
  <c r="BL65" i="16" a="1"/>
  <c r="BL65" i="16" s="1"/>
  <c r="BL66" i="16" a="1"/>
  <c r="BL66" i="16"/>
  <c r="BL67" i="16" a="1"/>
  <c r="BL67" i="16"/>
  <c r="BL68" i="16" a="1"/>
  <c r="BL68" i="16" s="1"/>
  <c r="BL69" i="16" a="1"/>
  <c r="BL69" i="16"/>
  <c r="BL70" i="16" a="1"/>
  <c r="BL70" i="16"/>
  <c r="BL71" i="16" a="1"/>
  <c r="BL71" i="16" s="1"/>
  <c r="BL72" i="16" a="1"/>
  <c r="BL72" i="16"/>
  <c r="BL73" i="16" a="1"/>
  <c r="BL73" i="16"/>
  <c r="BL74" i="16" a="1"/>
  <c r="BL74" i="16" s="1"/>
  <c r="BL75" i="16" a="1"/>
  <c r="BL75" i="16"/>
  <c r="BL76" i="16" a="1"/>
  <c r="BL76" i="16"/>
  <c r="BL77" i="16" a="1"/>
  <c r="BL77" i="16" s="1"/>
  <c r="BL78" i="16" a="1"/>
  <c r="BL78" i="16"/>
  <c r="BL79" i="16" a="1"/>
  <c r="BL79" i="16"/>
  <c r="BL80" i="16" a="1"/>
  <c r="BL80" i="16" s="1"/>
  <c r="BL81" i="16" a="1"/>
  <c r="BL81" i="16"/>
  <c r="BL82" i="16" a="1"/>
  <c r="BL82" i="16"/>
  <c r="BL83" i="16" a="1"/>
  <c r="BL83" i="16" s="1"/>
  <c r="BL84" i="16" a="1"/>
  <c r="BL84" i="16"/>
  <c r="BL85" i="16" a="1"/>
  <c r="BL85" i="16"/>
  <c r="BL86" i="16" a="1"/>
  <c r="BL86" i="16" s="1"/>
  <c r="BL87" i="16" a="1"/>
  <c r="BL87" i="16"/>
  <c r="BL88" i="16" a="1"/>
  <c r="BL88" i="16"/>
  <c r="BL89" i="16" a="1"/>
  <c r="BL89" i="16" s="1"/>
  <c r="BL90" i="16" a="1"/>
  <c r="BL90" i="16"/>
  <c r="BL91" i="16" a="1"/>
  <c r="BL91" i="16"/>
  <c r="BL92" i="16" a="1"/>
  <c r="BL92" i="16" s="1"/>
  <c r="BL93" i="16" a="1"/>
  <c r="BL93" i="16"/>
  <c r="BL94" i="16" a="1"/>
  <c r="BL94" i="16"/>
  <c r="BL95" i="16" a="1"/>
  <c r="BL95" i="16" s="1"/>
  <c r="BL96" i="16" a="1"/>
  <c r="BL96" i="16"/>
  <c r="BL97" i="16" a="1"/>
  <c r="BL97" i="16"/>
  <c r="BL98" i="16" a="1"/>
  <c r="BL98" i="16" s="1"/>
  <c r="BL99" i="16" a="1"/>
  <c r="BL99" i="16"/>
  <c r="BL100" i="16" a="1"/>
  <c r="BL100" i="16"/>
  <c r="BL101" i="16" a="1"/>
  <c r="BL101" i="16" s="1"/>
  <c r="BL102" i="16" a="1"/>
  <c r="BL102" i="16"/>
  <c r="BL103" i="16" a="1"/>
  <c r="BL103" i="16"/>
  <c r="BL104" i="16" a="1"/>
  <c r="BL104" i="16" s="1"/>
  <c r="BL105" i="16" a="1"/>
  <c r="BL105" i="16"/>
  <c r="BL106" i="16" a="1"/>
  <c r="BL106" i="16"/>
  <c r="BL107" i="16" a="1"/>
  <c r="BL107" i="16" s="1"/>
  <c r="BL108" i="16" a="1"/>
  <c r="BL108" i="16"/>
  <c r="BL109" i="16" a="1"/>
  <c r="BL109" i="16"/>
  <c r="BL110" i="16" a="1"/>
  <c r="BL110" i="16" s="1"/>
  <c r="BL111" i="16" a="1"/>
  <c r="BL111" i="16"/>
  <c r="BL112" i="16" a="1"/>
  <c r="BL112" i="16"/>
  <c r="BL113" i="16" a="1"/>
  <c r="BL113" i="16" s="1"/>
  <c r="BL114" i="16" a="1"/>
  <c r="BL114" i="16"/>
  <c r="BL115" i="16" a="1"/>
  <c r="BL115" i="16"/>
  <c r="BL116" i="16" a="1"/>
  <c r="BL116" i="16" s="1"/>
  <c r="BL117" i="16" a="1"/>
  <c r="BL117" i="16"/>
  <c r="BL118" i="16" a="1"/>
  <c r="BL118" i="16"/>
  <c r="BL119" i="16" a="1"/>
  <c r="BL119" i="16" s="1"/>
  <c r="BL19" i="16" a="1"/>
  <c r="BL19" i="16" s="1"/>
  <c r="BH23" i="16" a="1"/>
  <c r="BH23" i="16" s="1"/>
  <c r="BH24" i="16" a="1"/>
  <c r="BH24" i="16"/>
  <c r="BH25" i="16" a="1"/>
  <c r="BH25" i="16"/>
  <c r="BH26" i="16" a="1"/>
  <c r="BH26" i="16" s="1"/>
  <c r="BH27" i="16" a="1"/>
  <c r="BH27" i="16"/>
  <c r="BH28" i="16" a="1"/>
  <c r="BH28" i="16"/>
  <c r="BH29" i="16" a="1"/>
  <c r="BH29" i="16" s="1"/>
  <c r="BH30" i="16" a="1"/>
  <c r="BH30" i="16"/>
  <c r="BH31" i="16" a="1"/>
  <c r="BH31" i="16"/>
  <c r="BH32" i="16" a="1"/>
  <c r="BH32" i="16" s="1"/>
  <c r="BH33" i="16" a="1"/>
  <c r="BH33" i="16"/>
  <c r="BH34" i="16" a="1"/>
  <c r="BH34" i="16"/>
  <c r="BH35" i="16" a="1"/>
  <c r="BH35" i="16" s="1"/>
  <c r="BH36" i="16" a="1"/>
  <c r="BH36" i="16"/>
  <c r="BH37" i="16" a="1"/>
  <c r="BH37" i="16"/>
  <c r="BH38" i="16" a="1"/>
  <c r="BH38" i="16" s="1"/>
  <c r="BH39" i="16" a="1"/>
  <c r="BH39" i="16"/>
  <c r="BH40" i="16" a="1"/>
  <c r="BH40" i="16"/>
  <c r="BH41" i="16" a="1"/>
  <c r="BH41" i="16" s="1"/>
  <c r="BH42" i="16" a="1"/>
  <c r="BH42" i="16"/>
  <c r="BH43" i="16" a="1"/>
  <c r="BH43" i="16"/>
  <c r="BH44" i="16" a="1"/>
  <c r="BH44" i="16" s="1"/>
  <c r="BH45" i="16" a="1"/>
  <c r="BH45" i="16"/>
  <c r="BH46" i="16" a="1"/>
  <c r="BH46" i="16"/>
  <c r="BH47" i="16" a="1"/>
  <c r="BH47" i="16" s="1"/>
  <c r="BH48" i="16" a="1"/>
  <c r="BH48" i="16"/>
  <c r="BH49" i="16" a="1"/>
  <c r="BH49" i="16"/>
  <c r="BH50" i="16" a="1"/>
  <c r="BH50" i="16" s="1"/>
  <c r="BH51" i="16" a="1"/>
  <c r="BH51" i="16"/>
  <c r="BH52" i="16" a="1"/>
  <c r="BH52" i="16"/>
  <c r="BH53" i="16" a="1"/>
  <c r="BH53" i="16" s="1"/>
  <c r="BH54" i="16" a="1"/>
  <c r="BH54" i="16"/>
  <c r="BH55" i="16" a="1"/>
  <c r="BH55" i="16"/>
  <c r="BH56" i="16" a="1"/>
  <c r="BH56" i="16" s="1"/>
  <c r="BH57" i="16" a="1"/>
  <c r="BH57" i="16"/>
  <c r="BH58" i="16" a="1"/>
  <c r="BH58" i="16"/>
  <c r="BH59" i="16" a="1"/>
  <c r="BH59" i="16" s="1"/>
  <c r="BH60" i="16" a="1"/>
  <c r="BH60" i="16"/>
  <c r="BH61" i="16" a="1"/>
  <c r="BH61" i="16"/>
  <c r="BH62" i="16" a="1"/>
  <c r="BH62" i="16" s="1"/>
  <c r="BH63" i="16" a="1"/>
  <c r="BH63" i="16"/>
  <c r="BH64" i="16" a="1"/>
  <c r="BH64" i="16"/>
  <c r="BH65" i="16" a="1"/>
  <c r="BH65" i="16" s="1"/>
  <c r="BH66" i="16" a="1"/>
  <c r="BH66" i="16"/>
  <c r="BH67" i="16" a="1"/>
  <c r="BH67" i="16"/>
  <c r="BH68" i="16" a="1"/>
  <c r="BH68" i="16" s="1"/>
  <c r="BH69" i="16" a="1"/>
  <c r="BH69" i="16"/>
  <c r="BH70" i="16" a="1"/>
  <c r="BH70" i="16"/>
  <c r="BH71" i="16" a="1"/>
  <c r="BH71" i="16" s="1"/>
  <c r="BH72" i="16" a="1"/>
  <c r="BH72" i="16"/>
  <c r="BH73" i="16" a="1"/>
  <c r="BH73" i="16"/>
  <c r="BH74" i="16" a="1"/>
  <c r="BH74" i="16" s="1"/>
  <c r="BH75" i="16" a="1"/>
  <c r="BH75" i="16"/>
  <c r="BH76" i="16" a="1"/>
  <c r="BH76" i="16"/>
  <c r="BH77" i="16" a="1"/>
  <c r="BH77" i="16" s="1"/>
  <c r="BH78" i="16" a="1"/>
  <c r="BH78" i="16"/>
  <c r="BH79" i="16" a="1"/>
  <c r="BH79" i="16"/>
  <c r="BH80" i="16" a="1"/>
  <c r="BH80" i="16" s="1"/>
  <c r="BH81" i="16" a="1"/>
  <c r="BH81" i="16"/>
  <c r="BH82" i="16" a="1"/>
  <c r="BH82" i="16"/>
  <c r="BH83" i="16" a="1"/>
  <c r="BH83" i="16" s="1"/>
  <c r="BH84" i="16" a="1"/>
  <c r="BH84" i="16"/>
  <c r="BH85" i="16" a="1"/>
  <c r="BH85" i="16"/>
  <c r="BH86" i="16" a="1"/>
  <c r="BH86" i="16" s="1"/>
  <c r="BH87" i="16" a="1"/>
  <c r="BH87" i="16"/>
  <c r="BH88" i="16" a="1"/>
  <c r="BH88" i="16"/>
  <c r="BH89" i="16" a="1"/>
  <c r="BH89" i="16" s="1"/>
  <c r="BH90" i="16" a="1"/>
  <c r="BH90" i="16"/>
  <c r="BH91" i="16" a="1"/>
  <c r="BH91" i="16"/>
  <c r="BH92" i="16" a="1"/>
  <c r="BH92" i="16" s="1"/>
  <c r="BH93" i="16" a="1"/>
  <c r="BH93" i="16"/>
  <c r="BH94" i="16" a="1"/>
  <c r="BH94" i="16"/>
  <c r="BH95" i="16" a="1"/>
  <c r="BH95" i="16" s="1"/>
  <c r="BH96" i="16" a="1"/>
  <c r="BH96" i="16"/>
  <c r="BH97" i="16" a="1"/>
  <c r="BH97" i="16"/>
  <c r="BH98" i="16" a="1"/>
  <c r="BH98" i="16" s="1"/>
  <c r="BH99" i="16" a="1"/>
  <c r="BH99" i="16"/>
  <c r="BH100" i="16" a="1"/>
  <c r="BH100" i="16"/>
  <c r="BH101" i="16" a="1"/>
  <c r="BH101" i="16" s="1"/>
  <c r="BH102" i="16" a="1"/>
  <c r="BH102" i="16"/>
  <c r="BH103" i="16" a="1"/>
  <c r="BH103" i="16"/>
  <c r="BH104" i="16" a="1"/>
  <c r="BH104" i="16" s="1"/>
  <c r="BH105" i="16" a="1"/>
  <c r="BH105" i="16"/>
  <c r="BH106" i="16" a="1"/>
  <c r="BH106" i="16"/>
  <c r="BH107" i="16" a="1"/>
  <c r="BH107" i="16" s="1"/>
  <c r="BH108" i="16" a="1"/>
  <c r="BH108" i="16"/>
  <c r="BH109" i="16" a="1"/>
  <c r="BH109" i="16"/>
  <c r="BH110" i="16" a="1"/>
  <c r="BH110" i="16" s="1"/>
  <c r="BH111" i="16" a="1"/>
  <c r="BH111" i="16"/>
  <c r="BH112" i="16" a="1"/>
  <c r="BH112" i="16"/>
  <c r="BH113" i="16" a="1"/>
  <c r="BH113" i="16" s="1"/>
  <c r="BH114" i="16" a="1"/>
  <c r="BH114" i="16"/>
  <c r="BH115" i="16" a="1"/>
  <c r="BH115" i="16"/>
  <c r="BH116" i="16" a="1"/>
  <c r="BH116" i="16" s="1"/>
  <c r="BH117" i="16" a="1"/>
  <c r="BH117" i="16"/>
  <c r="BH118" i="16" a="1"/>
  <c r="BH118" i="16"/>
  <c r="BH119" i="16" a="1"/>
  <c r="BH119" i="16" s="1"/>
  <c r="BH19" i="16" a="1"/>
  <c r="BH19" i="16" s="1"/>
  <c r="BD23" i="16" a="1"/>
  <c r="BD23" i="16" s="1"/>
  <c r="BD24" i="16" a="1"/>
  <c r="BD24" i="16"/>
  <c r="BD25" i="16" a="1"/>
  <c r="BD25" i="16"/>
  <c r="BD26" i="16" a="1"/>
  <c r="BD26" i="16" s="1"/>
  <c r="BD27" i="16" a="1"/>
  <c r="BD27" i="16" s="1"/>
  <c r="BD28" i="16" a="1"/>
  <c r="BD28" i="16"/>
  <c r="BD29" i="16" a="1"/>
  <c r="BD29" i="16" s="1"/>
  <c r="BD30" i="16" a="1"/>
  <c r="BD30" i="16"/>
  <c r="BD31" i="16" a="1"/>
  <c r="BD31" i="16"/>
  <c r="BD32" i="16" a="1"/>
  <c r="BD32" i="16" s="1"/>
  <c r="BD33" i="16" a="1"/>
  <c r="BD33" i="16" s="1"/>
  <c r="BD34" i="16" a="1"/>
  <c r="BD34" i="16"/>
  <c r="BD35" i="16" a="1"/>
  <c r="BD35" i="16" s="1"/>
  <c r="BD36" i="16" a="1"/>
  <c r="BD36" i="16"/>
  <c r="BD37" i="16" a="1"/>
  <c r="BD37" i="16"/>
  <c r="BD38" i="16" a="1"/>
  <c r="BD38" i="16" s="1"/>
  <c r="BD39" i="16" a="1"/>
  <c r="BD39" i="16" s="1"/>
  <c r="BD40" i="16" a="1"/>
  <c r="BD40" i="16"/>
  <c r="BD41" i="16" a="1"/>
  <c r="BD41" i="16" s="1"/>
  <c r="BD42" i="16" a="1"/>
  <c r="BD42" i="16"/>
  <c r="BD43" i="16" a="1"/>
  <c r="BD43" i="16"/>
  <c r="BD44" i="16" a="1"/>
  <c r="BD44" i="16" s="1"/>
  <c r="BD45" i="16" a="1"/>
  <c r="BD45" i="16" s="1"/>
  <c r="BD46" i="16" a="1"/>
  <c r="BD46" i="16"/>
  <c r="BD47" i="16" a="1"/>
  <c r="BD47" i="16" s="1"/>
  <c r="BD48" i="16" a="1"/>
  <c r="BD48" i="16"/>
  <c r="BD49" i="16" a="1"/>
  <c r="BD49" i="16"/>
  <c r="BD50" i="16" a="1"/>
  <c r="BD50" i="16" s="1"/>
  <c r="BD51" i="16" a="1"/>
  <c r="BD51" i="16" s="1"/>
  <c r="BD52" i="16" a="1"/>
  <c r="BD52" i="16"/>
  <c r="BD53" i="16" a="1"/>
  <c r="BD53" i="16" s="1"/>
  <c r="BD54" i="16" a="1"/>
  <c r="BD54" i="16"/>
  <c r="BD55" i="16" a="1"/>
  <c r="BD55" i="16"/>
  <c r="BD56" i="16" a="1"/>
  <c r="BD56" i="16" s="1"/>
  <c r="BD57" i="16" a="1"/>
  <c r="BD57" i="16" s="1"/>
  <c r="BD58" i="16" a="1"/>
  <c r="BD58" i="16"/>
  <c r="BD59" i="16" a="1"/>
  <c r="BD59" i="16" s="1"/>
  <c r="BD60" i="16" a="1"/>
  <c r="BD60" i="16"/>
  <c r="BD61" i="16" a="1"/>
  <c r="BD61" i="16"/>
  <c r="BD62" i="16" a="1"/>
  <c r="BD62" i="16" s="1"/>
  <c r="BD63" i="16" a="1"/>
  <c r="BD63" i="16" s="1"/>
  <c r="BD64" i="16" a="1"/>
  <c r="BD64" i="16"/>
  <c r="BD65" i="16" a="1"/>
  <c r="BD65" i="16" s="1"/>
  <c r="BD66" i="16" a="1"/>
  <c r="BD66" i="16"/>
  <c r="BD67" i="16" a="1"/>
  <c r="BD67" i="16"/>
  <c r="BD68" i="16" a="1"/>
  <c r="BD68" i="16" s="1"/>
  <c r="BD69" i="16" a="1"/>
  <c r="BD69" i="16" s="1"/>
  <c r="BD70" i="16" a="1"/>
  <c r="BD70" i="16"/>
  <c r="BD71" i="16" a="1"/>
  <c r="BD71" i="16" s="1"/>
  <c r="BD72" i="16" a="1"/>
  <c r="BD72" i="16"/>
  <c r="BD73" i="16" a="1"/>
  <c r="BD73" i="16"/>
  <c r="BD74" i="16" a="1"/>
  <c r="BD74" i="16" s="1"/>
  <c r="BD75" i="16" a="1"/>
  <c r="BD75" i="16" s="1"/>
  <c r="BD76" i="16" a="1"/>
  <c r="BD76" i="16"/>
  <c r="BD77" i="16" a="1"/>
  <c r="BD77" i="16" s="1"/>
  <c r="BD78" i="16" a="1"/>
  <c r="BD78" i="16"/>
  <c r="BD79" i="16" a="1"/>
  <c r="BD79" i="16"/>
  <c r="BD80" i="16" a="1"/>
  <c r="BD80" i="16" s="1"/>
  <c r="BD81" i="16" a="1"/>
  <c r="BD81" i="16" s="1"/>
  <c r="BD82" i="16" a="1"/>
  <c r="BD82" i="16"/>
  <c r="BD83" i="16" a="1"/>
  <c r="BD83" i="16" s="1"/>
  <c r="BD84" i="16" a="1"/>
  <c r="BD84" i="16"/>
  <c r="BD85" i="16" a="1"/>
  <c r="BD85" i="16"/>
  <c r="BD86" i="16" a="1"/>
  <c r="BD86" i="16" s="1"/>
  <c r="BD87" i="16" a="1"/>
  <c r="BD87" i="16" s="1"/>
  <c r="BD88" i="16" a="1"/>
  <c r="BD88" i="16"/>
  <c r="BD89" i="16" a="1"/>
  <c r="BD89" i="16" s="1"/>
  <c r="BD90" i="16" a="1"/>
  <c r="BD90" i="16"/>
  <c r="BD91" i="16" a="1"/>
  <c r="BD91" i="16"/>
  <c r="BD92" i="16" a="1"/>
  <c r="BD92" i="16" s="1"/>
  <c r="BD93" i="16" a="1"/>
  <c r="BD93" i="16" s="1"/>
  <c r="BD94" i="16" a="1"/>
  <c r="BD94" i="16"/>
  <c r="BD95" i="16" a="1"/>
  <c r="BD95" i="16" s="1"/>
  <c r="BD96" i="16" a="1"/>
  <c r="BD96" i="16"/>
  <c r="BD97" i="16" a="1"/>
  <c r="BD97" i="16"/>
  <c r="BD98" i="16" a="1"/>
  <c r="BD98" i="16" s="1"/>
  <c r="BD99" i="16" a="1"/>
  <c r="BD99" i="16" s="1"/>
  <c r="BD100" i="16" a="1"/>
  <c r="BD100" i="16"/>
  <c r="BD101" i="16" a="1"/>
  <c r="BD101" i="16" s="1"/>
  <c r="BD102" i="16" a="1"/>
  <c r="BD102" i="16"/>
  <c r="BD103" i="16" a="1"/>
  <c r="BD103" i="16"/>
  <c r="BD104" i="16" a="1"/>
  <c r="BD104" i="16" s="1"/>
  <c r="BD105" i="16" a="1"/>
  <c r="BD105" i="16" s="1"/>
  <c r="BD106" i="16" a="1"/>
  <c r="BD106" i="16"/>
  <c r="BD107" i="16" a="1"/>
  <c r="BD107" i="16" s="1"/>
  <c r="BD108" i="16" a="1"/>
  <c r="BD108" i="16"/>
  <c r="BD109" i="16" a="1"/>
  <c r="BD109" i="16"/>
  <c r="BD110" i="16" a="1"/>
  <c r="BD110" i="16" s="1"/>
  <c r="BD111" i="16" a="1"/>
  <c r="BD111" i="16" s="1"/>
  <c r="BD112" i="16" a="1"/>
  <c r="BD112" i="16"/>
  <c r="BD113" i="16" a="1"/>
  <c r="BD113" i="16" s="1"/>
  <c r="BD114" i="16" a="1"/>
  <c r="BD114" i="16"/>
  <c r="BD115" i="16" a="1"/>
  <c r="BD115" i="16"/>
  <c r="BD116" i="16" a="1"/>
  <c r="BD116" i="16" s="1"/>
  <c r="BD117" i="16" a="1"/>
  <c r="BD117" i="16" s="1"/>
  <c r="BD118" i="16" a="1"/>
  <c r="BD118" i="16"/>
  <c r="BD119" i="16" a="1"/>
  <c r="BD119" i="16" s="1"/>
  <c r="BD19" i="16" a="1"/>
  <c r="BD19" i="16" s="1"/>
  <c r="AZ23" i="16" a="1"/>
  <c r="AZ23" i="16"/>
  <c r="AZ24" i="16" a="1"/>
  <c r="AZ24" i="16"/>
  <c r="AZ25" i="16" a="1"/>
  <c r="AZ25" i="16"/>
  <c r="AZ26" i="16" a="1"/>
  <c r="AZ26" i="16" s="1"/>
  <c r="AZ27" i="16" a="1"/>
  <c r="AZ27" i="16"/>
  <c r="AZ28" i="16" a="1"/>
  <c r="AZ28" i="16"/>
  <c r="AZ29" i="16" a="1"/>
  <c r="AZ29" i="16"/>
  <c r="AZ30" i="16" a="1"/>
  <c r="AZ30" i="16"/>
  <c r="AZ31" i="16" a="1"/>
  <c r="AZ31" i="16"/>
  <c r="AZ32" i="16" a="1"/>
  <c r="AZ32" i="16" s="1"/>
  <c r="AZ33" i="16" a="1"/>
  <c r="AZ33" i="16"/>
  <c r="AZ34" i="16" a="1"/>
  <c r="AZ34" i="16"/>
  <c r="AZ35" i="16" a="1"/>
  <c r="AZ35" i="16"/>
  <c r="AZ36" i="16" a="1"/>
  <c r="AZ36" i="16"/>
  <c r="AZ37" i="16" a="1"/>
  <c r="AZ37" i="16"/>
  <c r="AZ38" i="16" a="1"/>
  <c r="AZ38" i="16" s="1"/>
  <c r="AZ39" i="16" a="1"/>
  <c r="AZ39" i="16"/>
  <c r="AZ40" i="16" a="1"/>
  <c r="AZ40" i="16"/>
  <c r="AZ41" i="16" a="1"/>
  <c r="AZ41" i="16"/>
  <c r="AZ42" i="16" a="1"/>
  <c r="AZ42" i="16"/>
  <c r="AZ43" i="16" a="1"/>
  <c r="AZ43" i="16"/>
  <c r="AZ44" i="16" a="1"/>
  <c r="AZ44" i="16" s="1"/>
  <c r="AZ45" i="16" a="1"/>
  <c r="AZ45" i="16"/>
  <c r="AZ46" i="16" a="1"/>
  <c r="AZ46" i="16"/>
  <c r="AZ47" i="16" a="1"/>
  <c r="AZ47" i="16"/>
  <c r="AZ48" i="16" a="1"/>
  <c r="AZ48" i="16"/>
  <c r="AZ49" i="16" a="1"/>
  <c r="AZ49" i="16"/>
  <c r="AZ50" i="16" a="1"/>
  <c r="AZ50" i="16" s="1"/>
  <c r="AZ51" i="16" a="1"/>
  <c r="AZ51" i="16"/>
  <c r="AZ52" i="16" a="1"/>
  <c r="AZ52" i="16"/>
  <c r="AZ53" i="16" a="1"/>
  <c r="AZ53" i="16"/>
  <c r="AZ54" i="16" a="1"/>
  <c r="AZ54" i="16"/>
  <c r="AZ55" i="16" a="1"/>
  <c r="AZ55" i="16"/>
  <c r="AZ56" i="16" a="1"/>
  <c r="AZ56" i="16" s="1"/>
  <c r="AZ57" i="16" a="1"/>
  <c r="AZ57" i="16"/>
  <c r="AZ58" i="16" a="1"/>
  <c r="AZ58" i="16"/>
  <c r="AZ59" i="16" a="1"/>
  <c r="AZ59" i="16"/>
  <c r="AZ60" i="16" a="1"/>
  <c r="AZ60" i="16"/>
  <c r="AZ61" i="16" a="1"/>
  <c r="AZ61" i="16"/>
  <c r="AZ62" i="16" a="1"/>
  <c r="AZ62" i="16" s="1"/>
  <c r="AZ63" i="16" a="1"/>
  <c r="AZ63" i="16"/>
  <c r="AZ64" i="16" a="1"/>
  <c r="AZ64" i="16"/>
  <c r="AZ65" i="16" a="1"/>
  <c r="AZ65" i="16"/>
  <c r="AZ66" i="16" a="1"/>
  <c r="AZ66" i="16"/>
  <c r="AZ67" i="16" a="1"/>
  <c r="AZ67" i="16"/>
  <c r="AZ68" i="16" a="1"/>
  <c r="AZ68" i="16" s="1"/>
  <c r="AZ69" i="16" a="1"/>
  <c r="AZ69" i="16"/>
  <c r="AZ70" i="16" a="1"/>
  <c r="AZ70" i="16"/>
  <c r="AZ71" i="16" a="1"/>
  <c r="AZ71" i="16"/>
  <c r="AZ72" i="16" a="1"/>
  <c r="AZ72" i="16"/>
  <c r="AZ73" i="16" a="1"/>
  <c r="AZ73" i="16"/>
  <c r="AZ74" i="16" a="1"/>
  <c r="AZ74" i="16" s="1"/>
  <c r="AZ75" i="16" a="1"/>
  <c r="AZ75" i="16"/>
  <c r="AZ76" i="16" a="1"/>
  <c r="AZ76" i="16"/>
  <c r="AZ77" i="16" a="1"/>
  <c r="AZ77" i="16"/>
  <c r="AZ78" i="16" a="1"/>
  <c r="AZ78" i="16"/>
  <c r="AZ79" i="16" a="1"/>
  <c r="AZ79" i="16"/>
  <c r="AZ80" i="16" a="1"/>
  <c r="AZ80" i="16" s="1"/>
  <c r="AZ81" i="16" a="1"/>
  <c r="AZ81" i="16"/>
  <c r="AZ82" i="16" a="1"/>
  <c r="AZ82" i="16"/>
  <c r="AZ83" i="16" a="1"/>
  <c r="AZ83" i="16"/>
  <c r="AZ84" i="16" a="1"/>
  <c r="AZ84" i="16"/>
  <c r="AZ85" i="16" a="1"/>
  <c r="AZ85" i="16"/>
  <c r="AZ86" i="16" a="1"/>
  <c r="AZ86" i="16" s="1"/>
  <c r="AZ87" i="16" a="1"/>
  <c r="AZ87" i="16"/>
  <c r="AZ88" i="16" a="1"/>
  <c r="AZ88" i="16"/>
  <c r="AZ89" i="16" a="1"/>
  <c r="AZ89" i="16"/>
  <c r="AZ90" i="16" a="1"/>
  <c r="AZ90" i="16"/>
  <c r="AZ91" i="16" a="1"/>
  <c r="AZ91" i="16"/>
  <c r="AZ92" i="16" a="1"/>
  <c r="AZ92" i="16" s="1"/>
  <c r="AZ93" i="16" a="1"/>
  <c r="AZ93" i="16"/>
  <c r="AZ94" i="16" a="1"/>
  <c r="AZ94" i="16"/>
  <c r="AZ95" i="16" a="1"/>
  <c r="AZ95" i="16"/>
  <c r="AZ96" i="16" a="1"/>
  <c r="AZ96" i="16"/>
  <c r="AZ97" i="16" a="1"/>
  <c r="AZ97" i="16"/>
  <c r="AZ98" i="16" a="1"/>
  <c r="AZ98" i="16" s="1"/>
  <c r="AZ99" i="16" a="1"/>
  <c r="AZ99" i="16"/>
  <c r="AZ100" i="16" a="1"/>
  <c r="AZ100" i="16"/>
  <c r="AZ101" i="16" a="1"/>
  <c r="AZ101" i="16"/>
  <c r="AZ102" i="16" a="1"/>
  <c r="AZ102" i="16"/>
  <c r="AZ103" i="16" a="1"/>
  <c r="AZ103" i="16"/>
  <c r="AZ104" i="16" a="1"/>
  <c r="AZ104" i="16" s="1"/>
  <c r="AZ105" i="16" a="1"/>
  <c r="AZ105" i="16"/>
  <c r="AZ106" i="16" a="1"/>
  <c r="AZ106" i="16"/>
  <c r="AZ107" i="16" a="1"/>
  <c r="AZ107" i="16"/>
  <c r="AZ108" i="16" a="1"/>
  <c r="AZ108" i="16"/>
  <c r="AZ109" i="16" a="1"/>
  <c r="AZ109" i="16"/>
  <c r="AZ110" i="16" a="1"/>
  <c r="AZ110" i="16" s="1"/>
  <c r="AZ111" i="16" a="1"/>
  <c r="AZ111" i="16"/>
  <c r="AZ112" i="16" a="1"/>
  <c r="AZ112" i="16"/>
  <c r="AZ113" i="16" a="1"/>
  <c r="AZ113" i="16"/>
  <c r="AZ114" i="16" a="1"/>
  <c r="AZ114" i="16"/>
  <c r="AZ115" i="16" a="1"/>
  <c r="AZ115" i="16"/>
  <c r="AZ116" i="16" a="1"/>
  <c r="AZ116" i="16" s="1"/>
  <c r="AZ117" i="16" a="1"/>
  <c r="AZ117" i="16"/>
  <c r="AZ118" i="16" a="1"/>
  <c r="AZ118" i="16"/>
  <c r="AZ119" i="16" a="1"/>
  <c r="AZ119" i="16"/>
  <c r="AZ19" i="16" a="1"/>
  <c r="AZ19" i="16" s="1"/>
  <c r="AV23" i="16" a="1"/>
  <c r="AV23" i="16"/>
  <c r="AV24" i="16" a="1"/>
  <c r="AV24" i="16"/>
  <c r="AV25" i="16" a="1"/>
  <c r="AV25" i="16"/>
  <c r="AV26" i="16" a="1"/>
  <c r="AV26" i="16" s="1"/>
  <c r="AV27" i="16" a="1"/>
  <c r="AV27" i="16"/>
  <c r="AV28" i="16" a="1"/>
  <c r="AV28" i="16"/>
  <c r="AV29" i="16" a="1"/>
  <c r="AV29" i="16"/>
  <c r="AV30" i="16" a="1"/>
  <c r="AV30" i="16"/>
  <c r="AV31" i="16" a="1"/>
  <c r="AV31" i="16"/>
  <c r="AV32" i="16" a="1"/>
  <c r="AV32" i="16" s="1"/>
  <c r="AV33" i="16" a="1"/>
  <c r="AV33" i="16"/>
  <c r="AV34" i="16" a="1"/>
  <c r="AV34" i="16"/>
  <c r="AV35" i="16" a="1"/>
  <c r="AV35" i="16"/>
  <c r="AV36" i="16" a="1"/>
  <c r="AV36" i="16"/>
  <c r="AV37" i="16" a="1"/>
  <c r="AV37" i="16"/>
  <c r="AV38" i="16" a="1"/>
  <c r="AV38" i="16" s="1"/>
  <c r="AV39" i="16" a="1"/>
  <c r="AV39" i="16"/>
  <c r="AV40" i="16" a="1"/>
  <c r="AV40" i="16"/>
  <c r="AV41" i="16" a="1"/>
  <c r="AV41" i="16"/>
  <c r="AV42" i="16" a="1"/>
  <c r="AV42" i="16"/>
  <c r="AV43" i="16" a="1"/>
  <c r="AV43" i="16"/>
  <c r="AV44" i="16" a="1"/>
  <c r="AV44" i="16" s="1"/>
  <c r="AV45" i="16" a="1"/>
  <c r="AV45" i="16"/>
  <c r="AV46" i="16" a="1"/>
  <c r="AV46" i="16"/>
  <c r="AV47" i="16" a="1"/>
  <c r="AV47" i="16"/>
  <c r="AV48" i="16" a="1"/>
  <c r="AV48" i="16"/>
  <c r="AV49" i="16" a="1"/>
  <c r="AV49" i="16"/>
  <c r="AV50" i="16" a="1"/>
  <c r="AV50" i="16" s="1"/>
  <c r="AV51" i="16" a="1"/>
  <c r="AV51" i="16"/>
  <c r="AV52" i="16" a="1"/>
  <c r="AV52" i="16"/>
  <c r="AV53" i="16" a="1"/>
  <c r="AV53" i="16"/>
  <c r="AV54" i="16" a="1"/>
  <c r="AV54" i="16"/>
  <c r="AV55" i="16" a="1"/>
  <c r="AV55" i="16"/>
  <c r="AV56" i="16" a="1"/>
  <c r="AV56" i="16" s="1"/>
  <c r="AV57" i="16" a="1"/>
  <c r="AV57" i="16"/>
  <c r="AV58" i="16" a="1"/>
  <c r="AV58" i="16"/>
  <c r="AV59" i="16" a="1"/>
  <c r="AV59" i="16"/>
  <c r="AV60" i="16" a="1"/>
  <c r="AV60" i="16"/>
  <c r="AV61" i="16" a="1"/>
  <c r="AV61" i="16"/>
  <c r="AV62" i="16" a="1"/>
  <c r="AV62" i="16" s="1"/>
  <c r="AV63" i="16" a="1"/>
  <c r="AV63" i="16"/>
  <c r="AV64" i="16" a="1"/>
  <c r="AV64" i="16"/>
  <c r="AV65" i="16" a="1"/>
  <c r="AV65" i="16"/>
  <c r="AV66" i="16" a="1"/>
  <c r="AV66" i="16"/>
  <c r="AV67" i="16" a="1"/>
  <c r="AV67" i="16"/>
  <c r="AV68" i="16" a="1"/>
  <c r="AV68" i="16" s="1"/>
  <c r="AV69" i="16" a="1"/>
  <c r="AV69" i="16"/>
  <c r="AV70" i="16" a="1"/>
  <c r="AV70" i="16"/>
  <c r="AV71" i="16" a="1"/>
  <c r="AV71" i="16"/>
  <c r="AV72" i="16" a="1"/>
  <c r="AV72" i="16"/>
  <c r="AV73" i="16" a="1"/>
  <c r="AV73" i="16"/>
  <c r="AV74" i="16" a="1"/>
  <c r="AV74" i="16" s="1"/>
  <c r="AV75" i="16" a="1"/>
  <c r="AV75" i="16"/>
  <c r="AV76" i="16" a="1"/>
  <c r="AV76" i="16"/>
  <c r="AV77" i="16" a="1"/>
  <c r="AV77" i="16"/>
  <c r="AV78" i="16" a="1"/>
  <c r="AV78" i="16"/>
  <c r="AV79" i="16" a="1"/>
  <c r="AV79" i="16"/>
  <c r="AV80" i="16" a="1"/>
  <c r="AV80" i="16" s="1"/>
  <c r="AV81" i="16" a="1"/>
  <c r="AV81" i="16"/>
  <c r="AV82" i="16" a="1"/>
  <c r="AV82" i="16"/>
  <c r="AV83" i="16" a="1"/>
  <c r="AV83" i="16"/>
  <c r="AV84" i="16" a="1"/>
  <c r="AV84" i="16"/>
  <c r="AV85" i="16" a="1"/>
  <c r="AV85" i="16"/>
  <c r="AV86" i="16" a="1"/>
  <c r="AV86" i="16" s="1"/>
  <c r="AV87" i="16" a="1"/>
  <c r="AV87" i="16"/>
  <c r="AV88" i="16" a="1"/>
  <c r="AV88" i="16"/>
  <c r="AV89" i="16" a="1"/>
  <c r="AV89" i="16"/>
  <c r="AV90" i="16" a="1"/>
  <c r="AV90" i="16"/>
  <c r="AV91" i="16" a="1"/>
  <c r="AV91" i="16"/>
  <c r="AV92" i="16" a="1"/>
  <c r="AV92" i="16" s="1"/>
  <c r="AV93" i="16" a="1"/>
  <c r="AV93" i="16"/>
  <c r="AV94" i="16" a="1"/>
  <c r="AV94" i="16"/>
  <c r="AV95" i="16" a="1"/>
  <c r="AV95" i="16"/>
  <c r="AV96" i="16" a="1"/>
  <c r="AV96" i="16"/>
  <c r="AV97" i="16" a="1"/>
  <c r="AV97" i="16"/>
  <c r="AV98" i="16" a="1"/>
  <c r="AV98" i="16" s="1"/>
  <c r="AV99" i="16" a="1"/>
  <c r="AV99" i="16"/>
  <c r="AV100" i="16" a="1"/>
  <c r="AV100" i="16"/>
  <c r="AV101" i="16" a="1"/>
  <c r="AV101" i="16"/>
  <c r="AV102" i="16" a="1"/>
  <c r="AV102" i="16"/>
  <c r="AV103" i="16" a="1"/>
  <c r="AV103" i="16"/>
  <c r="AV104" i="16" a="1"/>
  <c r="AV104" i="16" s="1"/>
  <c r="AV105" i="16" a="1"/>
  <c r="AV105" i="16"/>
  <c r="AV106" i="16" a="1"/>
  <c r="AV106" i="16"/>
  <c r="AV107" i="16" a="1"/>
  <c r="AV107" i="16"/>
  <c r="AV108" i="16" a="1"/>
  <c r="AV108" i="16"/>
  <c r="AV109" i="16" a="1"/>
  <c r="AV109" i="16"/>
  <c r="AV110" i="16" a="1"/>
  <c r="AV110" i="16" s="1"/>
  <c r="AV111" i="16" a="1"/>
  <c r="AV111" i="16"/>
  <c r="AV112" i="16" a="1"/>
  <c r="AV112" i="16"/>
  <c r="AV113" i="16" a="1"/>
  <c r="AV113" i="16"/>
  <c r="AV114" i="16" a="1"/>
  <c r="AV114" i="16"/>
  <c r="AV115" i="16" a="1"/>
  <c r="AV115" i="16"/>
  <c r="AV116" i="16" a="1"/>
  <c r="AV116" i="16" s="1"/>
  <c r="AV117" i="16" a="1"/>
  <c r="AV117" i="16"/>
  <c r="AV118" i="16" a="1"/>
  <c r="AV118" i="16"/>
  <c r="AV119" i="16" a="1"/>
  <c r="AV119" i="16"/>
  <c r="AV19" i="16" a="1"/>
  <c r="AV19" i="16" s="1"/>
  <c r="AR23" i="16" a="1"/>
  <c r="AR23" i="16" s="1"/>
  <c r="AR24" i="16" a="1"/>
  <c r="AR24" i="16" s="1"/>
  <c r="AR25" i="16" a="1"/>
  <c r="AR25" i="16"/>
  <c r="AR26" i="16" a="1"/>
  <c r="AR26" i="16" s="1"/>
  <c r="AR27" i="16" a="1"/>
  <c r="AR27" i="16"/>
  <c r="AR28" i="16" a="1"/>
  <c r="AR28" i="16"/>
  <c r="AR29" i="16" a="1"/>
  <c r="AR29" i="16" s="1"/>
  <c r="AR30" i="16" a="1"/>
  <c r="AR30" i="16" s="1"/>
  <c r="AR31" i="16" a="1"/>
  <c r="AR31" i="16"/>
  <c r="AR32" i="16" a="1"/>
  <c r="AR32" i="16" s="1"/>
  <c r="AR33" i="16" a="1"/>
  <c r="AR33" i="16"/>
  <c r="AR34" i="16" a="1"/>
  <c r="AR34" i="16"/>
  <c r="AR35" i="16" a="1"/>
  <c r="AR35" i="16" s="1"/>
  <c r="AR36" i="16" a="1"/>
  <c r="AR36" i="16" s="1"/>
  <c r="AR37" i="16" a="1"/>
  <c r="AR37" i="16"/>
  <c r="AR38" i="16" a="1"/>
  <c r="AR38" i="16" s="1"/>
  <c r="AR39" i="16" a="1"/>
  <c r="AR39" i="16"/>
  <c r="AR40" i="16" a="1"/>
  <c r="AR40" i="16"/>
  <c r="AR41" i="16" a="1"/>
  <c r="AR41" i="16" s="1"/>
  <c r="AR42" i="16" a="1"/>
  <c r="AR42" i="16" s="1"/>
  <c r="AR43" i="16" a="1"/>
  <c r="AR43" i="16"/>
  <c r="AR44" i="16" a="1"/>
  <c r="AR44" i="16" s="1"/>
  <c r="AR45" i="16" a="1"/>
  <c r="AR45" i="16"/>
  <c r="AR46" i="16" a="1"/>
  <c r="AR46" i="16"/>
  <c r="AR47" i="16" a="1"/>
  <c r="AR47" i="16" s="1"/>
  <c r="AR48" i="16" a="1"/>
  <c r="AR48" i="16" s="1"/>
  <c r="AR49" i="16" a="1"/>
  <c r="AR49" i="16"/>
  <c r="AR50" i="16" a="1"/>
  <c r="AR50" i="16" s="1"/>
  <c r="AR51" i="16" a="1"/>
  <c r="AR51" i="16"/>
  <c r="AR52" i="16" a="1"/>
  <c r="AR52" i="16"/>
  <c r="AR53" i="16" a="1"/>
  <c r="AR53" i="16" s="1"/>
  <c r="AR54" i="16" a="1"/>
  <c r="AR54" i="16" s="1"/>
  <c r="AR55" i="16" a="1"/>
  <c r="AR55" i="16"/>
  <c r="AR56" i="16" a="1"/>
  <c r="AR56" i="16" s="1"/>
  <c r="AR57" i="16" a="1"/>
  <c r="AR57" i="16"/>
  <c r="AR58" i="16" a="1"/>
  <c r="AR58" i="16"/>
  <c r="AR59" i="16" a="1"/>
  <c r="AR59" i="16" s="1"/>
  <c r="AR60" i="16" a="1"/>
  <c r="AR60" i="16" s="1"/>
  <c r="AR61" i="16" a="1"/>
  <c r="AR61" i="16"/>
  <c r="AR62" i="16" a="1"/>
  <c r="AR62" i="16" s="1"/>
  <c r="AR63" i="16" a="1"/>
  <c r="AR63" i="16"/>
  <c r="AR64" i="16" a="1"/>
  <c r="AR64" i="16"/>
  <c r="AR65" i="16" a="1"/>
  <c r="AR65" i="16" s="1"/>
  <c r="AR66" i="16" a="1"/>
  <c r="AR66" i="16" s="1"/>
  <c r="AR67" i="16" a="1"/>
  <c r="AR67" i="16"/>
  <c r="AR68" i="16" a="1"/>
  <c r="AR68" i="16" s="1"/>
  <c r="AR69" i="16" a="1"/>
  <c r="AR69" i="16"/>
  <c r="AR70" i="16" a="1"/>
  <c r="AR70" i="16"/>
  <c r="AR71" i="16" a="1"/>
  <c r="AR71" i="16" s="1"/>
  <c r="AR72" i="16" a="1"/>
  <c r="AR72" i="16" s="1"/>
  <c r="AR73" i="16" a="1"/>
  <c r="AR73" i="16"/>
  <c r="AR74" i="16" a="1"/>
  <c r="AR74" i="16" s="1"/>
  <c r="AR75" i="16" a="1"/>
  <c r="AR75" i="16"/>
  <c r="AR76" i="16" a="1"/>
  <c r="AR76" i="16"/>
  <c r="AR77" i="16" a="1"/>
  <c r="AR77" i="16" s="1"/>
  <c r="AR78" i="16" a="1"/>
  <c r="AR78" i="16" s="1"/>
  <c r="AR79" i="16" a="1"/>
  <c r="AR79" i="16"/>
  <c r="AR80" i="16" a="1"/>
  <c r="AR80" i="16" s="1"/>
  <c r="AR81" i="16" a="1"/>
  <c r="AR81" i="16"/>
  <c r="AR82" i="16" a="1"/>
  <c r="AR82" i="16"/>
  <c r="AR83" i="16" a="1"/>
  <c r="AR83" i="16" s="1"/>
  <c r="AR84" i="16" a="1"/>
  <c r="AR84" i="16" s="1"/>
  <c r="AR85" i="16" a="1"/>
  <c r="AR85" i="16"/>
  <c r="AR86" i="16" a="1"/>
  <c r="AR86" i="16" s="1"/>
  <c r="AR87" i="16" a="1"/>
  <c r="AR87" i="16"/>
  <c r="AR88" i="16" a="1"/>
  <c r="AR88" i="16"/>
  <c r="AR89" i="16" a="1"/>
  <c r="AR89" i="16" s="1"/>
  <c r="AR90" i="16" a="1"/>
  <c r="AR90" i="16" s="1"/>
  <c r="AR91" i="16" a="1"/>
  <c r="AR91" i="16"/>
  <c r="AR92" i="16" a="1"/>
  <c r="AR92" i="16" s="1"/>
  <c r="AR93" i="16" a="1"/>
  <c r="AR93" i="16"/>
  <c r="AR94" i="16" a="1"/>
  <c r="AR94" i="16"/>
  <c r="AR95" i="16" a="1"/>
  <c r="AR95" i="16" s="1"/>
  <c r="AR96" i="16" a="1"/>
  <c r="AR96" i="16" s="1"/>
  <c r="AR97" i="16" a="1"/>
  <c r="AR97" i="16"/>
  <c r="AR98" i="16" a="1"/>
  <c r="AR98" i="16" s="1"/>
  <c r="AR99" i="16" a="1"/>
  <c r="AR99" i="16"/>
  <c r="AR100" i="16" a="1"/>
  <c r="AR100" i="16"/>
  <c r="AR101" i="16" a="1"/>
  <c r="AR101" i="16" s="1"/>
  <c r="AR102" i="16" a="1"/>
  <c r="AR102" i="16" s="1"/>
  <c r="AR103" i="16" a="1"/>
  <c r="AR103" i="16"/>
  <c r="AR104" i="16" a="1"/>
  <c r="AR104" i="16" s="1"/>
  <c r="AR105" i="16" a="1"/>
  <c r="AR105" i="16"/>
  <c r="AR106" i="16" a="1"/>
  <c r="AR106" i="16"/>
  <c r="AR107" i="16" a="1"/>
  <c r="AR107" i="16" s="1"/>
  <c r="AR108" i="16" a="1"/>
  <c r="AR108" i="16" s="1"/>
  <c r="AR109" i="16" a="1"/>
  <c r="AR109" i="16"/>
  <c r="AR110" i="16" a="1"/>
  <c r="AR110" i="16" s="1"/>
  <c r="AR111" i="16" a="1"/>
  <c r="AR111" i="16"/>
  <c r="AR112" i="16" a="1"/>
  <c r="AR112" i="16"/>
  <c r="AR113" i="16" a="1"/>
  <c r="AR113" i="16" s="1"/>
  <c r="AR114" i="16" a="1"/>
  <c r="AR114" i="16" s="1"/>
  <c r="AR115" i="16" a="1"/>
  <c r="AR115" i="16"/>
  <c r="AR116" i="16" a="1"/>
  <c r="AR116" i="16" s="1"/>
  <c r="AR117" i="16" a="1"/>
  <c r="AR117" i="16"/>
  <c r="AR118" i="16" a="1"/>
  <c r="AR118" i="16"/>
  <c r="AR119" i="16" a="1"/>
  <c r="AR119" i="16" s="1"/>
  <c r="AR19" i="16" a="1"/>
  <c r="AR19" i="16" s="1"/>
  <c r="AN23" i="16" a="1"/>
  <c r="AN23" i="16" s="1"/>
  <c r="AN24" i="16" a="1"/>
  <c r="AN24" i="16"/>
  <c r="AN25" i="16" a="1"/>
  <c r="AN25" i="16"/>
  <c r="AN26" i="16" a="1"/>
  <c r="AN26" i="16" s="1"/>
  <c r="AN27" i="16" a="1"/>
  <c r="AN27" i="16"/>
  <c r="AN28" i="16" a="1"/>
  <c r="AN28" i="16"/>
  <c r="AN29" i="16" a="1"/>
  <c r="AN29" i="16" s="1"/>
  <c r="AN30" i="16" a="1"/>
  <c r="AN30" i="16"/>
  <c r="AN31" i="16" a="1"/>
  <c r="AN31" i="16"/>
  <c r="AN32" i="16" a="1"/>
  <c r="AN32" i="16" s="1"/>
  <c r="AN33" i="16" a="1"/>
  <c r="AN33" i="16"/>
  <c r="AN34" i="16" a="1"/>
  <c r="AN34" i="16"/>
  <c r="AN35" i="16" a="1"/>
  <c r="AN35" i="16" s="1"/>
  <c r="AN36" i="16" a="1"/>
  <c r="AN36" i="16"/>
  <c r="AN37" i="16" a="1"/>
  <c r="AN37" i="16"/>
  <c r="AN38" i="16" a="1"/>
  <c r="AN38" i="16" s="1"/>
  <c r="AN39" i="16" a="1"/>
  <c r="AN39" i="16"/>
  <c r="AN40" i="16" a="1"/>
  <c r="AN40" i="16"/>
  <c r="AN41" i="16" a="1"/>
  <c r="AN41" i="16" s="1"/>
  <c r="AN42" i="16" a="1"/>
  <c r="AN42" i="16"/>
  <c r="AN43" i="16" a="1"/>
  <c r="AN43" i="16"/>
  <c r="AN44" i="16" a="1"/>
  <c r="AN44" i="16" s="1"/>
  <c r="AN45" i="16" a="1"/>
  <c r="AN45" i="16"/>
  <c r="AN46" i="16" a="1"/>
  <c r="AN46" i="16"/>
  <c r="AN47" i="16" a="1"/>
  <c r="AN47" i="16" s="1"/>
  <c r="AN48" i="16" a="1"/>
  <c r="AN48" i="16"/>
  <c r="AN49" i="16" a="1"/>
  <c r="AN49" i="16"/>
  <c r="AN50" i="16" a="1"/>
  <c r="AN50" i="16" s="1"/>
  <c r="AN51" i="16" a="1"/>
  <c r="AN51" i="16"/>
  <c r="AN52" i="16" a="1"/>
  <c r="AN52" i="16"/>
  <c r="AN53" i="16" a="1"/>
  <c r="AN53" i="16" s="1"/>
  <c r="AN54" i="16" a="1"/>
  <c r="AN54" i="16"/>
  <c r="AN55" i="16" a="1"/>
  <c r="AN55" i="16"/>
  <c r="AN56" i="16" a="1"/>
  <c r="AN56" i="16" s="1"/>
  <c r="AN57" i="16" a="1"/>
  <c r="AN57" i="16"/>
  <c r="AN58" i="16" a="1"/>
  <c r="AN58" i="16"/>
  <c r="AN59" i="16" a="1"/>
  <c r="AN59" i="16" s="1"/>
  <c r="AN60" i="16" a="1"/>
  <c r="AN60" i="16"/>
  <c r="AN61" i="16" a="1"/>
  <c r="AN61" i="16"/>
  <c r="AN62" i="16" a="1"/>
  <c r="AN62" i="16" s="1"/>
  <c r="AN63" i="16" a="1"/>
  <c r="AN63" i="16"/>
  <c r="AN64" i="16" a="1"/>
  <c r="AN64" i="16"/>
  <c r="AN65" i="16" a="1"/>
  <c r="AN65" i="16" s="1"/>
  <c r="AN66" i="16" a="1"/>
  <c r="AN66" i="16"/>
  <c r="AN67" i="16" a="1"/>
  <c r="AN67" i="16"/>
  <c r="AN68" i="16" a="1"/>
  <c r="AN68" i="16" s="1"/>
  <c r="AN69" i="16" a="1"/>
  <c r="AN69" i="16"/>
  <c r="AN70" i="16" a="1"/>
  <c r="AN70" i="16"/>
  <c r="AN71" i="16" a="1"/>
  <c r="AN71" i="16" s="1"/>
  <c r="AN72" i="16" a="1"/>
  <c r="AN72" i="16"/>
  <c r="AN73" i="16" a="1"/>
  <c r="AN73" i="16"/>
  <c r="AN74" i="16" a="1"/>
  <c r="AN74" i="16" s="1"/>
  <c r="AN75" i="16" a="1"/>
  <c r="AN75" i="16"/>
  <c r="AN76" i="16" a="1"/>
  <c r="AN76" i="16"/>
  <c r="AN77" i="16" a="1"/>
  <c r="AN77" i="16" s="1"/>
  <c r="AN78" i="16" a="1"/>
  <c r="AN78" i="16"/>
  <c r="AN79" i="16" a="1"/>
  <c r="AN79" i="16"/>
  <c r="AN80" i="16" a="1"/>
  <c r="AN80" i="16" s="1"/>
  <c r="AN81" i="16" a="1"/>
  <c r="AN81" i="16"/>
  <c r="AN82" i="16" a="1"/>
  <c r="AN82" i="16"/>
  <c r="AN83" i="16" a="1"/>
  <c r="AN83" i="16" s="1"/>
  <c r="AN84" i="16" a="1"/>
  <c r="AN84" i="16"/>
  <c r="AN85" i="16" a="1"/>
  <c r="AN85" i="16"/>
  <c r="AN86" i="16" a="1"/>
  <c r="AN86" i="16" s="1"/>
  <c r="AN87" i="16" a="1"/>
  <c r="AN87" i="16"/>
  <c r="AN88" i="16" a="1"/>
  <c r="AN88" i="16"/>
  <c r="AN89" i="16" a="1"/>
  <c r="AN89" i="16" s="1"/>
  <c r="AN90" i="16" a="1"/>
  <c r="AN90" i="16"/>
  <c r="AN91" i="16" a="1"/>
  <c r="AN91" i="16"/>
  <c r="AN92" i="16" a="1"/>
  <c r="AN92" i="16" s="1"/>
  <c r="AN93" i="16" a="1"/>
  <c r="AN93" i="16"/>
  <c r="AN94" i="16" a="1"/>
  <c r="AN94" i="16"/>
  <c r="AN95" i="16" a="1"/>
  <c r="AN95" i="16" s="1"/>
  <c r="AN96" i="16" a="1"/>
  <c r="AN96" i="16"/>
  <c r="AN97" i="16" a="1"/>
  <c r="AN97" i="16"/>
  <c r="AN98" i="16" a="1"/>
  <c r="AN98" i="16" s="1"/>
  <c r="AN99" i="16" a="1"/>
  <c r="AN99" i="16"/>
  <c r="AN100" i="16" a="1"/>
  <c r="AN100" i="16"/>
  <c r="AN101" i="16" a="1"/>
  <c r="AN101" i="16" s="1"/>
  <c r="AN102" i="16" a="1"/>
  <c r="AN102" i="16"/>
  <c r="AN103" i="16" a="1"/>
  <c r="AN103" i="16"/>
  <c r="AN104" i="16" a="1"/>
  <c r="AN104" i="16" s="1"/>
  <c r="AN105" i="16" a="1"/>
  <c r="AN105" i="16"/>
  <c r="AN106" i="16" a="1"/>
  <c r="AN106" i="16"/>
  <c r="AN107" i="16" a="1"/>
  <c r="AN107" i="16" s="1"/>
  <c r="AN108" i="16" a="1"/>
  <c r="AN108" i="16"/>
  <c r="AN109" i="16" a="1"/>
  <c r="AN109" i="16"/>
  <c r="AN110" i="16" a="1"/>
  <c r="AN110" i="16" s="1"/>
  <c r="AN111" i="16" a="1"/>
  <c r="AN111" i="16"/>
  <c r="AN112" i="16" a="1"/>
  <c r="AN112" i="16"/>
  <c r="AN113" i="16" a="1"/>
  <c r="AN113" i="16" s="1"/>
  <c r="AN114" i="16" a="1"/>
  <c r="AN114" i="16"/>
  <c r="AN115" i="16" a="1"/>
  <c r="AN115" i="16"/>
  <c r="AN116" i="16" a="1"/>
  <c r="AN116" i="16" s="1"/>
  <c r="AN117" i="16" a="1"/>
  <c r="AN117" i="16"/>
  <c r="AN118" i="16" a="1"/>
  <c r="AN118" i="16"/>
  <c r="AN119" i="16" a="1"/>
  <c r="AN119" i="16" s="1"/>
  <c r="AN19" i="16" a="1"/>
  <c r="AN19" i="16" s="1"/>
  <c r="AJ23" i="16" a="1"/>
  <c r="AJ23" i="16" s="1"/>
  <c r="AJ24" i="16" a="1"/>
  <c r="AJ24" i="16"/>
  <c r="AJ25" i="16" a="1"/>
  <c r="AJ25" i="16"/>
  <c r="AJ26" i="16" a="1"/>
  <c r="AJ26" i="16" s="1"/>
  <c r="AJ27" i="16" a="1"/>
  <c r="AJ27" i="16"/>
  <c r="AJ28" i="16" a="1"/>
  <c r="AJ28" i="16"/>
  <c r="AJ29" i="16" a="1"/>
  <c r="AJ29" i="16" s="1"/>
  <c r="AJ30" i="16" a="1"/>
  <c r="AJ30" i="16"/>
  <c r="AJ31" i="16" a="1"/>
  <c r="AJ31" i="16"/>
  <c r="AJ32" i="16" a="1"/>
  <c r="AJ32" i="16" s="1"/>
  <c r="AJ33" i="16" a="1"/>
  <c r="AJ33" i="16"/>
  <c r="AJ34" i="16" a="1"/>
  <c r="AJ34" i="16"/>
  <c r="AJ35" i="16" a="1"/>
  <c r="AJ35" i="16" s="1"/>
  <c r="AJ36" i="16" a="1"/>
  <c r="AJ36" i="16"/>
  <c r="AJ37" i="16" a="1"/>
  <c r="AJ37" i="16"/>
  <c r="AJ38" i="16" a="1"/>
  <c r="AJ38" i="16" s="1"/>
  <c r="AJ39" i="16" a="1"/>
  <c r="AJ39" i="16"/>
  <c r="AJ40" i="16" a="1"/>
  <c r="AJ40" i="16"/>
  <c r="AJ41" i="16" a="1"/>
  <c r="AJ41" i="16" s="1"/>
  <c r="AJ42" i="16" a="1"/>
  <c r="AJ42" i="16"/>
  <c r="AJ43" i="16" a="1"/>
  <c r="AJ43" i="16"/>
  <c r="AJ44" i="16" a="1"/>
  <c r="AJ44" i="16" s="1"/>
  <c r="AJ45" i="16" a="1"/>
  <c r="AJ45" i="16"/>
  <c r="AJ46" i="16" a="1"/>
  <c r="AJ46" i="16"/>
  <c r="AJ47" i="16" a="1"/>
  <c r="AJ47" i="16" s="1"/>
  <c r="AJ48" i="16" a="1"/>
  <c r="AJ48" i="16"/>
  <c r="AJ49" i="16" a="1"/>
  <c r="AJ49" i="16"/>
  <c r="AJ50" i="16" a="1"/>
  <c r="AJ50" i="16" s="1"/>
  <c r="AJ51" i="16" a="1"/>
  <c r="AJ51" i="16"/>
  <c r="AJ52" i="16" a="1"/>
  <c r="AJ52" i="16"/>
  <c r="AJ53" i="16" a="1"/>
  <c r="AJ53" i="16" s="1"/>
  <c r="AJ54" i="16" a="1"/>
  <c r="AJ54" i="16"/>
  <c r="AJ55" i="16" a="1"/>
  <c r="AJ55" i="16"/>
  <c r="AJ56" i="16" a="1"/>
  <c r="AJ56" i="16" s="1"/>
  <c r="AJ57" i="16" a="1"/>
  <c r="AJ57" i="16"/>
  <c r="AJ58" i="16" a="1"/>
  <c r="AJ58" i="16"/>
  <c r="AJ59" i="16" a="1"/>
  <c r="AJ59" i="16" s="1"/>
  <c r="AJ60" i="16" a="1"/>
  <c r="AJ60" i="16"/>
  <c r="AJ61" i="16" a="1"/>
  <c r="AJ61" i="16"/>
  <c r="AJ62" i="16" a="1"/>
  <c r="AJ62" i="16" s="1"/>
  <c r="AJ63" i="16" a="1"/>
  <c r="AJ63" i="16"/>
  <c r="AJ64" i="16" a="1"/>
  <c r="AJ64" i="16"/>
  <c r="AJ65" i="16" a="1"/>
  <c r="AJ65" i="16" s="1"/>
  <c r="AJ66" i="16" a="1"/>
  <c r="AJ66" i="16"/>
  <c r="AJ67" i="16" a="1"/>
  <c r="AJ67" i="16"/>
  <c r="AJ68" i="16" a="1"/>
  <c r="AJ68" i="16" s="1"/>
  <c r="AJ69" i="16" a="1"/>
  <c r="AJ69" i="16"/>
  <c r="AJ70" i="16" a="1"/>
  <c r="AJ70" i="16"/>
  <c r="AJ71" i="16" a="1"/>
  <c r="AJ71" i="16" s="1"/>
  <c r="AJ72" i="16" a="1"/>
  <c r="AJ72" i="16"/>
  <c r="AJ73" i="16" a="1"/>
  <c r="AJ73" i="16"/>
  <c r="AJ74" i="16" a="1"/>
  <c r="AJ74" i="16" s="1"/>
  <c r="AJ75" i="16" a="1"/>
  <c r="AJ75" i="16"/>
  <c r="AJ76" i="16" a="1"/>
  <c r="AJ76" i="16"/>
  <c r="AJ77" i="16" a="1"/>
  <c r="AJ77" i="16" s="1"/>
  <c r="AJ78" i="16" a="1"/>
  <c r="AJ78" i="16"/>
  <c r="AJ79" i="16" a="1"/>
  <c r="AJ79" i="16"/>
  <c r="AJ80" i="16" a="1"/>
  <c r="AJ80" i="16" s="1"/>
  <c r="AJ81" i="16" a="1"/>
  <c r="AJ81" i="16"/>
  <c r="AJ82" i="16" a="1"/>
  <c r="AJ82" i="16"/>
  <c r="AJ83" i="16" a="1"/>
  <c r="AJ83" i="16" s="1"/>
  <c r="AJ84" i="16" a="1"/>
  <c r="AJ84" i="16"/>
  <c r="AJ85" i="16" a="1"/>
  <c r="AJ85" i="16"/>
  <c r="AJ86" i="16" a="1"/>
  <c r="AJ86" i="16" s="1"/>
  <c r="AJ87" i="16" a="1"/>
  <c r="AJ87" i="16"/>
  <c r="AJ88" i="16" a="1"/>
  <c r="AJ88" i="16"/>
  <c r="AJ89" i="16" a="1"/>
  <c r="AJ89" i="16" s="1"/>
  <c r="AJ90" i="16" a="1"/>
  <c r="AJ90" i="16"/>
  <c r="AJ91" i="16" a="1"/>
  <c r="AJ91" i="16"/>
  <c r="AJ92" i="16" a="1"/>
  <c r="AJ92" i="16" s="1"/>
  <c r="AJ93" i="16" a="1"/>
  <c r="AJ93" i="16"/>
  <c r="AJ94" i="16" a="1"/>
  <c r="AJ94" i="16"/>
  <c r="AJ95" i="16" a="1"/>
  <c r="AJ95" i="16" s="1"/>
  <c r="AJ96" i="16" a="1"/>
  <c r="AJ96" i="16"/>
  <c r="AJ97" i="16" a="1"/>
  <c r="AJ97" i="16"/>
  <c r="AJ98" i="16" a="1"/>
  <c r="AJ98" i="16" s="1"/>
  <c r="AJ99" i="16" a="1"/>
  <c r="AJ99" i="16"/>
  <c r="AJ100" i="16" a="1"/>
  <c r="AJ100" i="16"/>
  <c r="AJ101" i="16" a="1"/>
  <c r="AJ101" i="16" s="1"/>
  <c r="AJ102" i="16" a="1"/>
  <c r="AJ102" i="16"/>
  <c r="AJ103" i="16" a="1"/>
  <c r="AJ103" i="16"/>
  <c r="AJ104" i="16" a="1"/>
  <c r="AJ104" i="16" s="1"/>
  <c r="AJ105" i="16" a="1"/>
  <c r="AJ105" i="16"/>
  <c r="AJ106" i="16" a="1"/>
  <c r="AJ106" i="16"/>
  <c r="AJ107" i="16" a="1"/>
  <c r="AJ107" i="16" s="1"/>
  <c r="AJ108" i="16" a="1"/>
  <c r="AJ108" i="16"/>
  <c r="AJ109" i="16" a="1"/>
  <c r="AJ109" i="16"/>
  <c r="AJ110" i="16" a="1"/>
  <c r="AJ110" i="16" s="1"/>
  <c r="AJ111" i="16" a="1"/>
  <c r="AJ111" i="16"/>
  <c r="AJ112" i="16" a="1"/>
  <c r="AJ112" i="16"/>
  <c r="AJ113" i="16" a="1"/>
  <c r="AJ113" i="16" s="1"/>
  <c r="AJ114" i="16" a="1"/>
  <c r="AJ114" i="16"/>
  <c r="AJ115" i="16" a="1"/>
  <c r="AJ115" i="16"/>
  <c r="AJ116" i="16" a="1"/>
  <c r="AJ116" i="16" s="1"/>
  <c r="AJ117" i="16" a="1"/>
  <c r="AJ117" i="16"/>
  <c r="AJ118" i="16" a="1"/>
  <c r="AJ118" i="16"/>
  <c r="AJ119" i="16" a="1"/>
  <c r="AJ119" i="16" s="1"/>
  <c r="AJ19" i="16" a="1"/>
  <c r="AJ19" i="16" s="1"/>
  <c r="AF23" i="16" a="1"/>
  <c r="AF23" i="16"/>
  <c r="AF24" i="16" a="1"/>
  <c r="AF24" i="16"/>
  <c r="AF25" i="16" a="1"/>
  <c r="AF25" i="16"/>
  <c r="AF26" i="16" a="1"/>
  <c r="AF26" i="16" s="1"/>
  <c r="AF27" i="16" a="1"/>
  <c r="AF27" i="16"/>
  <c r="AF28" i="16" a="1"/>
  <c r="AF28" i="16" s="1"/>
  <c r="AF29" i="16" a="1"/>
  <c r="AF29" i="16"/>
  <c r="AF30" i="16" a="1"/>
  <c r="AF30" i="16"/>
  <c r="AF31" i="16" a="1"/>
  <c r="AF31" i="16"/>
  <c r="AF32" i="16" a="1"/>
  <c r="AF32" i="16" s="1"/>
  <c r="AF33" i="16" a="1"/>
  <c r="AF33" i="16"/>
  <c r="AF34" i="16" a="1"/>
  <c r="AF34" i="16" s="1"/>
  <c r="AF35" i="16" a="1"/>
  <c r="AF35" i="16"/>
  <c r="AF36" i="16" a="1"/>
  <c r="AF36" i="16"/>
  <c r="AF37" i="16" a="1"/>
  <c r="AF37" i="16"/>
  <c r="AF38" i="16" a="1"/>
  <c r="AF38" i="16" s="1"/>
  <c r="AF39" i="16" a="1"/>
  <c r="AF39" i="16"/>
  <c r="AF40" i="16" a="1"/>
  <c r="AF40" i="16" s="1"/>
  <c r="AF41" i="16" a="1"/>
  <c r="AF41" i="16"/>
  <c r="AF42" i="16" a="1"/>
  <c r="AF42" i="16"/>
  <c r="AF43" i="16" a="1"/>
  <c r="AF43" i="16"/>
  <c r="AF44" i="16" a="1"/>
  <c r="AF44" i="16" s="1"/>
  <c r="AF45" i="16" a="1"/>
  <c r="AF45" i="16"/>
  <c r="AF46" i="16" a="1"/>
  <c r="AF46" i="16" s="1"/>
  <c r="AF47" i="16" a="1"/>
  <c r="AF47" i="16"/>
  <c r="AF48" i="16" a="1"/>
  <c r="AF48" i="16"/>
  <c r="AF49" i="16" a="1"/>
  <c r="AF49" i="16"/>
  <c r="AF50" i="16" a="1"/>
  <c r="AF50" i="16" s="1"/>
  <c r="AF51" i="16" a="1"/>
  <c r="AF51" i="16"/>
  <c r="AF52" i="16" a="1"/>
  <c r="AF52" i="16" s="1"/>
  <c r="AF53" i="16" a="1"/>
  <c r="AF53" i="16"/>
  <c r="AF54" i="16" a="1"/>
  <c r="AF54" i="16"/>
  <c r="AF55" i="16" a="1"/>
  <c r="AF55" i="16"/>
  <c r="AF56" i="16" a="1"/>
  <c r="AF56" i="16" s="1"/>
  <c r="AF57" i="16" a="1"/>
  <c r="AF57" i="16"/>
  <c r="AF58" i="16" a="1"/>
  <c r="AF58" i="16" s="1"/>
  <c r="AF59" i="16" a="1"/>
  <c r="AF59" i="16"/>
  <c r="AF60" i="16" a="1"/>
  <c r="AF60" i="16"/>
  <c r="AF61" i="16" a="1"/>
  <c r="AF61" i="16"/>
  <c r="AF62" i="16" a="1"/>
  <c r="AF62" i="16" s="1"/>
  <c r="AF63" i="16" a="1"/>
  <c r="AF63" i="16"/>
  <c r="AF64" i="16" a="1"/>
  <c r="AF64" i="16" s="1"/>
  <c r="AF65" i="16" a="1"/>
  <c r="AF65" i="16"/>
  <c r="AF66" i="16" a="1"/>
  <c r="AF66" i="16"/>
  <c r="AF67" i="16" a="1"/>
  <c r="AF67" i="16"/>
  <c r="AF68" i="16" a="1"/>
  <c r="AF68" i="16" s="1"/>
  <c r="AF69" i="16" a="1"/>
  <c r="AF69" i="16"/>
  <c r="AF70" i="16" a="1"/>
  <c r="AF70" i="16" s="1"/>
  <c r="AF71" i="16" a="1"/>
  <c r="AF71" i="16"/>
  <c r="AF72" i="16" a="1"/>
  <c r="AF72" i="16"/>
  <c r="AF73" i="16" a="1"/>
  <c r="AF73" i="16"/>
  <c r="AF74" i="16" a="1"/>
  <c r="AF74" i="16" s="1"/>
  <c r="AF75" i="16" a="1"/>
  <c r="AF75" i="16"/>
  <c r="AF76" i="16" a="1"/>
  <c r="AF76" i="16" s="1"/>
  <c r="AF77" i="16" a="1"/>
  <c r="AF77" i="16"/>
  <c r="AF78" i="16" a="1"/>
  <c r="AF78" i="16"/>
  <c r="AF79" i="16" a="1"/>
  <c r="AF79" i="16"/>
  <c r="AF80" i="16" a="1"/>
  <c r="AF80" i="16" s="1"/>
  <c r="AF81" i="16" a="1"/>
  <c r="AF81" i="16"/>
  <c r="AF82" i="16" a="1"/>
  <c r="AF82" i="16" s="1"/>
  <c r="AF83" i="16" a="1"/>
  <c r="AF83" i="16"/>
  <c r="AF84" i="16" a="1"/>
  <c r="AF84" i="16"/>
  <c r="AF85" i="16" a="1"/>
  <c r="AF85" i="16"/>
  <c r="AF86" i="16" a="1"/>
  <c r="AF86" i="16" s="1"/>
  <c r="AF87" i="16" a="1"/>
  <c r="AF87" i="16"/>
  <c r="AF88" i="16" a="1"/>
  <c r="AF88" i="16" s="1"/>
  <c r="AF89" i="16" a="1"/>
  <c r="AF89" i="16"/>
  <c r="AF90" i="16" a="1"/>
  <c r="AF90" i="16"/>
  <c r="AF91" i="16" a="1"/>
  <c r="AF91" i="16"/>
  <c r="AF92" i="16" a="1"/>
  <c r="AF92" i="16" s="1"/>
  <c r="AF93" i="16" a="1"/>
  <c r="AF93" i="16"/>
  <c r="AF94" i="16" a="1"/>
  <c r="AF94" i="16" s="1"/>
  <c r="AF95" i="16" a="1"/>
  <c r="AF95" i="16"/>
  <c r="AF96" i="16" a="1"/>
  <c r="AF96" i="16"/>
  <c r="AF97" i="16" a="1"/>
  <c r="AF97" i="16"/>
  <c r="AF98" i="16" a="1"/>
  <c r="AF98" i="16" s="1"/>
  <c r="AF99" i="16" a="1"/>
  <c r="AF99" i="16"/>
  <c r="AF100" i="16" a="1"/>
  <c r="AF100" i="16" s="1"/>
  <c r="AF101" i="16" a="1"/>
  <c r="AF101" i="16"/>
  <c r="AF102" i="16" a="1"/>
  <c r="AF102" i="16"/>
  <c r="AF103" i="16" a="1"/>
  <c r="AF103" i="16"/>
  <c r="AF104" i="16" a="1"/>
  <c r="AF104" i="16" s="1"/>
  <c r="AF105" i="16" a="1"/>
  <c r="AF105" i="16"/>
  <c r="AF106" i="16" a="1"/>
  <c r="AF106" i="16" s="1"/>
  <c r="AF107" i="16" a="1"/>
  <c r="AF107" i="16"/>
  <c r="AF108" i="16" a="1"/>
  <c r="AF108" i="16"/>
  <c r="AF109" i="16" a="1"/>
  <c r="AF109" i="16"/>
  <c r="AF110" i="16" a="1"/>
  <c r="AF110" i="16" s="1"/>
  <c r="AF111" i="16" a="1"/>
  <c r="AF111" i="16"/>
  <c r="AF112" i="16" a="1"/>
  <c r="AF112" i="16" s="1"/>
  <c r="AF113" i="16" a="1"/>
  <c r="AF113" i="16"/>
  <c r="AF114" i="16" a="1"/>
  <c r="AF114" i="16"/>
  <c r="AF115" i="16" a="1"/>
  <c r="AF115" i="16"/>
  <c r="AF116" i="16" a="1"/>
  <c r="AF116" i="16" s="1"/>
  <c r="AF117" i="16" a="1"/>
  <c r="AF117" i="16"/>
  <c r="AF118" i="16" a="1"/>
  <c r="AF118" i="16" s="1"/>
  <c r="AF119" i="16" a="1"/>
  <c r="AF119" i="16"/>
  <c r="AF19" i="16" a="1"/>
  <c r="AF19" i="16" s="1"/>
  <c r="AB23" i="16" a="1"/>
  <c r="AB23" i="16" s="1"/>
  <c r="AB24" i="16" a="1"/>
  <c r="AB24" i="16"/>
  <c r="AB25" i="16" a="1"/>
  <c r="AB25" i="16"/>
  <c r="AB26" i="16" a="1"/>
  <c r="AB26" i="16" s="1"/>
  <c r="AB27" i="16" a="1"/>
  <c r="AB27" i="16" s="1"/>
  <c r="AB28" i="16" a="1"/>
  <c r="AB28" i="16"/>
  <c r="AB29" i="16" a="1"/>
  <c r="AB29" i="16" s="1"/>
  <c r="AB30" i="16" a="1"/>
  <c r="AB30" i="16"/>
  <c r="AB31" i="16" a="1"/>
  <c r="AB31" i="16"/>
  <c r="AB32" i="16" a="1"/>
  <c r="AB32" i="16" s="1"/>
  <c r="AB33" i="16" a="1"/>
  <c r="AB33" i="16" s="1"/>
  <c r="AB34" i="16" a="1"/>
  <c r="AB34" i="16"/>
  <c r="AB35" i="16" a="1"/>
  <c r="AB35" i="16" s="1"/>
  <c r="AB36" i="16" a="1"/>
  <c r="AB36" i="16"/>
  <c r="AB37" i="16" a="1"/>
  <c r="AB37" i="16"/>
  <c r="AB38" i="16" a="1"/>
  <c r="AB38" i="16" s="1"/>
  <c r="AB39" i="16" a="1"/>
  <c r="AB39" i="16" s="1"/>
  <c r="AB40" i="16" a="1"/>
  <c r="AB40" i="16"/>
  <c r="AB41" i="16" a="1"/>
  <c r="AB41" i="16" s="1"/>
  <c r="AB42" i="16" a="1"/>
  <c r="AB42" i="16"/>
  <c r="AB43" i="16" a="1"/>
  <c r="AB43" i="16"/>
  <c r="AB44" i="16" a="1"/>
  <c r="AB44" i="16" s="1"/>
  <c r="AB45" i="16" a="1"/>
  <c r="AB45" i="16" s="1"/>
  <c r="AB46" i="16" a="1"/>
  <c r="AB46" i="16"/>
  <c r="AB47" i="16" a="1"/>
  <c r="AB47" i="16" s="1"/>
  <c r="AB48" i="16" a="1"/>
  <c r="AB48" i="16"/>
  <c r="AB49" i="16" a="1"/>
  <c r="AB49" i="16"/>
  <c r="AB50" i="16" a="1"/>
  <c r="AB50" i="16" s="1"/>
  <c r="AB51" i="16" a="1"/>
  <c r="AB51" i="16" s="1"/>
  <c r="AB52" i="16" a="1"/>
  <c r="AB52" i="16"/>
  <c r="AB53" i="16" a="1"/>
  <c r="AB53" i="16" s="1"/>
  <c r="AB54" i="16" a="1"/>
  <c r="AB54" i="16"/>
  <c r="AB55" i="16" a="1"/>
  <c r="AB55" i="16"/>
  <c r="AB56" i="16" a="1"/>
  <c r="AB56" i="16" s="1"/>
  <c r="AB57" i="16" a="1"/>
  <c r="AB57" i="16" s="1"/>
  <c r="AB58" i="16" a="1"/>
  <c r="AB58" i="16"/>
  <c r="AB59" i="16" a="1"/>
  <c r="AB59" i="16" s="1"/>
  <c r="AB60" i="16" a="1"/>
  <c r="AB60" i="16"/>
  <c r="AB61" i="16" a="1"/>
  <c r="AB61" i="16"/>
  <c r="AB62" i="16" a="1"/>
  <c r="AB62" i="16" s="1"/>
  <c r="AB63" i="16" a="1"/>
  <c r="AB63" i="16" s="1"/>
  <c r="AB64" i="16" a="1"/>
  <c r="AB64" i="16"/>
  <c r="AB65" i="16" a="1"/>
  <c r="AB65" i="16" s="1"/>
  <c r="AB66" i="16" a="1"/>
  <c r="AB66" i="16"/>
  <c r="AB67" i="16" a="1"/>
  <c r="AB67" i="16"/>
  <c r="AB68" i="16" a="1"/>
  <c r="AB68" i="16" s="1"/>
  <c r="AB69" i="16" a="1"/>
  <c r="AB69" i="16" s="1"/>
  <c r="AB70" i="16" a="1"/>
  <c r="AB70" i="16"/>
  <c r="AB71" i="16" a="1"/>
  <c r="AB71" i="16" s="1"/>
  <c r="AB72" i="16" a="1"/>
  <c r="AB72" i="16"/>
  <c r="AB73" i="16" a="1"/>
  <c r="AB73" i="16"/>
  <c r="AB74" i="16" a="1"/>
  <c r="AB74" i="16" s="1"/>
  <c r="AB75" i="16" a="1"/>
  <c r="AB75" i="16" s="1"/>
  <c r="AB76" i="16" a="1"/>
  <c r="AB76" i="16"/>
  <c r="AB77" i="16" a="1"/>
  <c r="AB77" i="16" s="1"/>
  <c r="AB78" i="16" a="1"/>
  <c r="AB78" i="16"/>
  <c r="AB79" i="16" a="1"/>
  <c r="AB79" i="16"/>
  <c r="AB80" i="16" a="1"/>
  <c r="AB80" i="16" s="1"/>
  <c r="AB81" i="16" a="1"/>
  <c r="AB81" i="16" s="1"/>
  <c r="AB82" i="16" a="1"/>
  <c r="AB82" i="16"/>
  <c r="AB83" i="16" a="1"/>
  <c r="AB83" i="16" s="1"/>
  <c r="AB84" i="16" a="1"/>
  <c r="AB84" i="16"/>
  <c r="AB85" i="16" a="1"/>
  <c r="AB85" i="16"/>
  <c r="AB86" i="16" a="1"/>
  <c r="AB86" i="16" s="1"/>
  <c r="AB87" i="16" a="1"/>
  <c r="AB87" i="16" s="1"/>
  <c r="AB88" i="16" a="1"/>
  <c r="AB88" i="16"/>
  <c r="AB89" i="16" a="1"/>
  <c r="AB89" i="16" s="1"/>
  <c r="AB90" i="16" a="1"/>
  <c r="AB90" i="16"/>
  <c r="AB91" i="16" a="1"/>
  <c r="AB91" i="16"/>
  <c r="AB92" i="16" a="1"/>
  <c r="AB92" i="16" s="1"/>
  <c r="AB93" i="16" a="1"/>
  <c r="AB93" i="16" s="1"/>
  <c r="AB94" i="16" a="1"/>
  <c r="AB94" i="16"/>
  <c r="AB95" i="16" a="1"/>
  <c r="AB95" i="16" s="1"/>
  <c r="AB96" i="16" a="1"/>
  <c r="AB96" i="16"/>
  <c r="AB97" i="16" a="1"/>
  <c r="AB97" i="16"/>
  <c r="AB98" i="16" a="1"/>
  <c r="AB98" i="16" s="1"/>
  <c r="AB99" i="16" a="1"/>
  <c r="AB99" i="16" s="1"/>
  <c r="AB100" i="16" a="1"/>
  <c r="AB100" i="16"/>
  <c r="AB101" i="16" a="1"/>
  <c r="AB101" i="16" s="1"/>
  <c r="AB102" i="16" a="1"/>
  <c r="AB102" i="16"/>
  <c r="AB103" i="16" a="1"/>
  <c r="AB103" i="16"/>
  <c r="AB104" i="16" a="1"/>
  <c r="AB104" i="16" s="1"/>
  <c r="AB105" i="16" a="1"/>
  <c r="AB105" i="16" s="1"/>
  <c r="AB106" i="16" a="1"/>
  <c r="AB106" i="16"/>
  <c r="AB107" i="16" a="1"/>
  <c r="AB107" i="16" s="1"/>
  <c r="AB108" i="16" a="1"/>
  <c r="AB108" i="16"/>
  <c r="AB109" i="16" a="1"/>
  <c r="AB109" i="16"/>
  <c r="AB110" i="16" a="1"/>
  <c r="AB110" i="16" s="1"/>
  <c r="AB111" i="16" a="1"/>
  <c r="AB111" i="16" s="1"/>
  <c r="AB112" i="16" a="1"/>
  <c r="AB112" i="16"/>
  <c r="AB113" i="16" a="1"/>
  <c r="AB113" i="16" s="1"/>
  <c r="AB114" i="16" a="1"/>
  <c r="AB114" i="16"/>
  <c r="AB115" i="16" a="1"/>
  <c r="AB115" i="16"/>
  <c r="AB116" i="16" a="1"/>
  <c r="AB116" i="16" s="1"/>
  <c r="AB117" i="16" a="1"/>
  <c r="AB117" i="16" s="1"/>
  <c r="AB118" i="16" a="1"/>
  <c r="AB118" i="16"/>
  <c r="AB119" i="16" a="1"/>
  <c r="AB119" i="16" s="1"/>
  <c r="AB19" i="16" a="1"/>
  <c r="AB19" i="16" s="1"/>
  <c r="X23" i="16" a="1"/>
  <c r="X23" i="16" s="1"/>
  <c r="X24" i="16" a="1"/>
  <c r="X24" i="16"/>
  <c r="X25" i="16" a="1"/>
  <c r="X25" i="16"/>
  <c r="X26" i="16" a="1"/>
  <c r="X26" i="16" s="1"/>
  <c r="X27" i="16" a="1"/>
  <c r="X27" i="16"/>
  <c r="X28" i="16" a="1"/>
  <c r="X28" i="16"/>
  <c r="X29" i="16" a="1"/>
  <c r="X29" i="16" s="1"/>
  <c r="X30" i="16" a="1"/>
  <c r="X30" i="16"/>
  <c r="X31" i="16" a="1"/>
  <c r="X31" i="16"/>
  <c r="X32" i="16" a="1"/>
  <c r="X32" i="16" s="1"/>
  <c r="X33" i="16" a="1"/>
  <c r="X33" i="16"/>
  <c r="X34" i="16" a="1"/>
  <c r="X34" i="16"/>
  <c r="X35" i="16" a="1"/>
  <c r="X35" i="16" s="1"/>
  <c r="X36" i="16" a="1"/>
  <c r="X36" i="16"/>
  <c r="X37" i="16" a="1"/>
  <c r="X37" i="16"/>
  <c r="X38" i="16" a="1"/>
  <c r="X38" i="16" s="1"/>
  <c r="X39" i="16" a="1"/>
  <c r="X39" i="16"/>
  <c r="X40" i="16" a="1"/>
  <c r="X40" i="16"/>
  <c r="X41" i="16" a="1"/>
  <c r="X41" i="16" s="1"/>
  <c r="X42" i="16" a="1"/>
  <c r="X42" i="16"/>
  <c r="X43" i="16" a="1"/>
  <c r="X43" i="16"/>
  <c r="X44" i="16" a="1"/>
  <c r="X44" i="16" s="1"/>
  <c r="X45" i="16" a="1"/>
  <c r="X45" i="16"/>
  <c r="X46" i="16" a="1"/>
  <c r="X46" i="16"/>
  <c r="X47" i="16" a="1"/>
  <c r="X47" i="16" s="1"/>
  <c r="X48" i="16" a="1"/>
  <c r="X48" i="16"/>
  <c r="X49" i="16" a="1"/>
  <c r="X49" i="16"/>
  <c r="X50" i="16" a="1"/>
  <c r="X50" i="16" s="1"/>
  <c r="X51" i="16" a="1"/>
  <c r="X51" i="16"/>
  <c r="X52" i="16" a="1"/>
  <c r="X52" i="16"/>
  <c r="X53" i="16" a="1"/>
  <c r="X53" i="16" s="1"/>
  <c r="X54" i="16" a="1"/>
  <c r="X54" i="16"/>
  <c r="X55" i="16" a="1"/>
  <c r="X55" i="16"/>
  <c r="X56" i="16" a="1"/>
  <c r="X56" i="16" s="1"/>
  <c r="X57" i="16" a="1"/>
  <c r="X57" i="16"/>
  <c r="X58" i="16" a="1"/>
  <c r="X58" i="16"/>
  <c r="X59" i="16" a="1"/>
  <c r="X59" i="16" s="1"/>
  <c r="X60" i="16" a="1"/>
  <c r="X60" i="16"/>
  <c r="X61" i="16" a="1"/>
  <c r="X61" i="16"/>
  <c r="X62" i="16" a="1"/>
  <c r="X62" i="16" s="1"/>
  <c r="X63" i="16" a="1"/>
  <c r="X63" i="16"/>
  <c r="X64" i="16" a="1"/>
  <c r="X64" i="16"/>
  <c r="X65" i="16" a="1"/>
  <c r="X65" i="16" s="1"/>
  <c r="X66" i="16" a="1"/>
  <c r="X66" i="16"/>
  <c r="X67" i="16" a="1"/>
  <c r="X67" i="16"/>
  <c r="X68" i="16" a="1"/>
  <c r="X68" i="16" s="1"/>
  <c r="X69" i="16" a="1"/>
  <c r="X69" i="16"/>
  <c r="X70" i="16" a="1"/>
  <c r="X70" i="16"/>
  <c r="X71" i="16" a="1"/>
  <c r="X71" i="16" s="1"/>
  <c r="X72" i="16" a="1"/>
  <c r="X72" i="16"/>
  <c r="X73" i="16" a="1"/>
  <c r="X73" i="16"/>
  <c r="X74" i="16" a="1"/>
  <c r="X74" i="16" s="1"/>
  <c r="X75" i="16" a="1"/>
  <c r="X75" i="16"/>
  <c r="X76" i="16" a="1"/>
  <c r="X76" i="16"/>
  <c r="X77" i="16" a="1"/>
  <c r="X77" i="16" s="1"/>
  <c r="X78" i="16" a="1"/>
  <c r="X78" i="16"/>
  <c r="X79" i="16" a="1"/>
  <c r="X79" i="16"/>
  <c r="X80" i="16" a="1"/>
  <c r="X80" i="16" s="1"/>
  <c r="X81" i="16" a="1"/>
  <c r="X81" i="16"/>
  <c r="X82" i="16" a="1"/>
  <c r="X82" i="16"/>
  <c r="X83" i="16" a="1"/>
  <c r="X83" i="16" s="1"/>
  <c r="X84" i="16" a="1"/>
  <c r="X84" i="16"/>
  <c r="X85" i="16" a="1"/>
  <c r="X85" i="16"/>
  <c r="X86" i="16" a="1"/>
  <c r="X86" i="16" s="1"/>
  <c r="X87" i="16" a="1"/>
  <c r="X87" i="16"/>
  <c r="X88" i="16" a="1"/>
  <c r="X88" i="16"/>
  <c r="X89" i="16" a="1"/>
  <c r="X89" i="16" s="1"/>
  <c r="X90" i="16" a="1"/>
  <c r="X90" i="16"/>
  <c r="X91" i="16" a="1"/>
  <c r="X91" i="16"/>
  <c r="X92" i="16" a="1"/>
  <c r="X92" i="16" s="1"/>
  <c r="X93" i="16" a="1"/>
  <c r="X93" i="16"/>
  <c r="X94" i="16" a="1"/>
  <c r="X94" i="16"/>
  <c r="X95" i="16" a="1"/>
  <c r="X95" i="16" s="1"/>
  <c r="X96" i="16" a="1"/>
  <c r="X96" i="16"/>
  <c r="X97" i="16" a="1"/>
  <c r="X97" i="16"/>
  <c r="X98" i="16" a="1"/>
  <c r="X98" i="16" s="1"/>
  <c r="X99" i="16" a="1"/>
  <c r="X99" i="16" s="1"/>
  <c r="X100" i="16" a="1"/>
  <c r="X100" i="16"/>
  <c r="X101" i="16" a="1"/>
  <c r="X101" i="16" s="1"/>
  <c r="X102" i="16" a="1"/>
  <c r="X102" i="16"/>
  <c r="X103" i="16" a="1"/>
  <c r="X103" i="16"/>
  <c r="X104" i="16" a="1"/>
  <c r="X104" i="16" s="1"/>
  <c r="X105" i="16" a="1"/>
  <c r="X105" i="16" s="1"/>
  <c r="X106" i="16" a="1"/>
  <c r="X106" i="16"/>
  <c r="X107" i="16" a="1"/>
  <c r="X107" i="16" s="1"/>
  <c r="X108" i="16" a="1"/>
  <c r="X108" i="16"/>
  <c r="X109" i="16" a="1"/>
  <c r="X109" i="16"/>
  <c r="X110" i="16" a="1"/>
  <c r="X110" i="16" s="1"/>
  <c r="X111" i="16" a="1"/>
  <c r="X111" i="16" s="1"/>
  <c r="X112" i="16" a="1"/>
  <c r="X112" i="16"/>
  <c r="X113" i="16" a="1"/>
  <c r="X113" i="16" s="1"/>
  <c r="X114" i="16" a="1"/>
  <c r="X114" i="16"/>
  <c r="X115" i="16" a="1"/>
  <c r="X115" i="16"/>
  <c r="X116" i="16" a="1"/>
  <c r="X116" i="16" s="1"/>
  <c r="X117" i="16" a="1"/>
  <c r="X117" i="16" s="1"/>
  <c r="X118" i="16" a="1"/>
  <c r="X118" i="16"/>
  <c r="X119" i="16" a="1"/>
  <c r="X119" i="16" s="1"/>
  <c r="X19" i="16" a="1"/>
  <c r="X19" i="16" s="1"/>
  <c r="T23" i="16" a="1"/>
  <c r="T23" i="16" s="1"/>
  <c r="T24" i="16" a="1"/>
  <c r="T24" i="16"/>
  <c r="T25" i="16" a="1"/>
  <c r="T25" i="16"/>
  <c r="T26" i="16" a="1"/>
  <c r="T26" i="16" s="1"/>
  <c r="T27" i="16" a="1"/>
  <c r="T27" i="16"/>
  <c r="T28" i="16" a="1"/>
  <c r="T28" i="16"/>
  <c r="T29" i="16" a="1"/>
  <c r="T29" i="16" s="1"/>
  <c r="T30" i="16" a="1"/>
  <c r="T30" i="16"/>
  <c r="T31" i="16" a="1"/>
  <c r="T31" i="16"/>
  <c r="T32" i="16" a="1"/>
  <c r="T32" i="16" s="1"/>
  <c r="T33" i="16" a="1"/>
  <c r="T33" i="16"/>
  <c r="T34" i="16" a="1"/>
  <c r="T34" i="16"/>
  <c r="T35" i="16" a="1"/>
  <c r="T35" i="16" s="1"/>
  <c r="T36" i="16" a="1"/>
  <c r="T36" i="16"/>
  <c r="T37" i="16" a="1"/>
  <c r="T37" i="16"/>
  <c r="T38" i="16" a="1"/>
  <c r="T38" i="16" s="1"/>
  <c r="T39" i="16" a="1"/>
  <c r="T39" i="16"/>
  <c r="T40" i="16" a="1"/>
  <c r="T40" i="16"/>
  <c r="T41" i="16" a="1"/>
  <c r="T41" i="16" s="1"/>
  <c r="T42" i="16" a="1"/>
  <c r="T42" i="16"/>
  <c r="T43" i="16" a="1"/>
  <c r="T43" i="16"/>
  <c r="T44" i="16" a="1"/>
  <c r="T44" i="16" s="1"/>
  <c r="T45" i="16" a="1"/>
  <c r="T45" i="16"/>
  <c r="T46" i="16" a="1"/>
  <c r="T46" i="16"/>
  <c r="T47" i="16" a="1"/>
  <c r="T47" i="16" s="1"/>
  <c r="T48" i="16" a="1"/>
  <c r="T48" i="16"/>
  <c r="T49" i="16" a="1"/>
  <c r="T49" i="16"/>
  <c r="T50" i="16" a="1"/>
  <c r="T50" i="16" s="1"/>
  <c r="T51" i="16" a="1"/>
  <c r="T51" i="16"/>
  <c r="T52" i="16" a="1"/>
  <c r="T52" i="16"/>
  <c r="T53" i="16" a="1"/>
  <c r="T53" i="16" s="1"/>
  <c r="T54" i="16" a="1"/>
  <c r="T54" i="16"/>
  <c r="T55" i="16" a="1"/>
  <c r="T55" i="16"/>
  <c r="T56" i="16" a="1"/>
  <c r="T56" i="16" s="1"/>
  <c r="T57" i="16" a="1"/>
  <c r="T57" i="16"/>
  <c r="T58" i="16" a="1"/>
  <c r="T58" i="16"/>
  <c r="T59" i="16" a="1"/>
  <c r="T59" i="16" s="1"/>
  <c r="T60" i="16" a="1"/>
  <c r="T60" i="16"/>
  <c r="T61" i="16" a="1"/>
  <c r="T61" i="16"/>
  <c r="T62" i="16" a="1"/>
  <c r="T62" i="16" s="1"/>
  <c r="T63" i="16" a="1"/>
  <c r="T63" i="16"/>
  <c r="T64" i="16" a="1"/>
  <c r="T64" i="16"/>
  <c r="T65" i="16" a="1"/>
  <c r="T65" i="16" s="1"/>
  <c r="T66" i="16" a="1"/>
  <c r="T66" i="16"/>
  <c r="T67" i="16" a="1"/>
  <c r="T67" i="16"/>
  <c r="T68" i="16" a="1"/>
  <c r="T68" i="16" s="1"/>
  <c r="T69" i="16" a="1"/>
  <c r="T69" i="16"/>
  <c r="T70" i="16" a="1"/>
  <c r="T70" i="16"/>
  <c r="T71" i="16" a="1"/>
  <c r="T71" i="16" s="1"/>
  <c r="T72" i="16" a="1"/>
  <c r="T72" i="16"/>
  <c r="T73" i="16" a="1"/>
  <c r="T73" i="16"/>
  <c r="T74" i="16" a="1"/>
  <c r="T74" i="16" s="1"/>
  <c r="T75" i="16" a="1"/>
  <c r="T75" i="16"/>
  <c r="T76" i="16" a="1"/>
  <c r="T76" i="16"/>
  <c r="T77" i="16" a="1"/>
  <c r="T77" i="16" s="1"/>
  <c r="T78" i="16" a="1"/>
  <c r="T78" i="16"/>
  <c r="T79" i="16" a="1"/>
  <c r="T79" i="16"/>
  <c r="T80" i="16" a="1"/>
  <c r="T80" i="16" s="1"/>
  <c r="T81" i="16" a="1"/>
  <c r="T81" i="16"/>
  <c r="T82" i="16" a="1"/>
  <c r="T82" i="16"/>
  <c r="T83" i="16" a="1"/>
  <c r="T83" i="16" s="1"/>
  <c r="T84" i="16" a="1"/>
  <c r="T84" i="16"/>
  <c r="T85" i="16" a="1"/>
  <c r="T85" i="16"/>
  <c r="T86" i="16" a="1"/>
  <c r="T86" i="16" s="1"/>
  <c r="T87" i="16" a="1"/>
  <c r="T87" i="16"/>
  <c r="T88" i="16" a="1"/>
  <c r="T88" i="16"/>
  <c r="T89" i="16" a="1"/>
  <c r="T89" i="16" s="1"/>
  <c r="T90" i="16" a="1"/>
  <c r="T90" i="16"/>
  <c r="T91" i="16" a="1"/>
  <c r="T91" i="16"/>
  <c r="T92" i="16" a="1"/>
  <c r="T92" i="16" s="1"/>
  <c r="T93" i="16" a="1"/>
  <c r="T93" i="16"/>
  <c r="T94" i="16" a="1"/>
  <c r="T94" i="16"/>
  <c r="T95" i="16" a="1"/>
  <c r="T95" i="16" s="1"/>
  <c r="T96" i="16" a="1"/>
  <c r="T96" i="16"/>
  <c r="T97" i="16" a="1"/>
  <c r="T97" i="16"/>
  <c r="T98" i="16" a="1"/>
  <c r="T98" i="16" s="1"/>
  <c r="T99" i="16" a="1"/>
  <c r="T99" i="16"/>
  <c r="T100" i="16" a="1"/>
  <c r="T100" i="16"/>
  <c r="T101" i="16" a="1"/>
  <c r="T101" i="16" s="1"/>
  <c r="T102" i="16" a="1"/>
  <c r="T102" i="16"/>
  <c r="T103" i="16" a="1"/>
  <c r="T103" i="16"/>
  <c r="T104" i="16" a="1"/>
  <c r="T104" i="16" s="1"/>
  <c r="T105" i="16" a="1"/>
  <c r="T105" i="16"/>
  <c r="T106" i="16" a="1"/>
  <c r="T106" i="16"/>
  <c r="T107" i="16" a="1"/>
  <c r="T107" i="16" s="1"/>
  <c r="T108" i="16" a="1"/>
  <c r="T108" i="16"/>
  <c r="T109" i="16" a="1"/>
  <c r="T109" i="16"/>
  <c r="T110" i="16" a="1"/>
  <c r="T110" i="16" s="1"/>
  <c r="T111" i="16" a="1"/>
  <c r="T111" i="16"/>
  <c r="T112" i="16" a="1"/>
  <c r="T112" i="16"/>
  <c r="T113" i="16" a="1"/>
  <c r="T113" i="16" s="1"/>
  <c r="T114" i="16" a="1"/>
  <c r="T114" i="16"/>
  <c r="T115" i="16" a="1"/>
  <c r="T115" i="16"/>
  <c r="T116" i="16" a="1"/>
  <c r="T116" i="16" s="1"/>
  <c r="T117" i="16" a="1"/>
  <c r="T117" i="16"/>
  <c r="T118" i="16" a="1"/>
  <c r="T118" i="16"/>
  <c r="T119" i="16" a="1"/>
  <c r="T119" i="16" s="1"/>
  <c r="T19" i="16" a="1"/>
  <c r="T19" i="16" s="1"/>
  <c r="CA18" i="8" a="1"/>
  <c r="CA18" i="8" s="1"/>
  <c r="CA19" i="8" a="1"/>
  <c r="CA19" i="8"/>
  <c r="CA20" i="8" a="1"/>
  <c r="CA20" i="8"/>
  <c r="CA21" i="8" a="1"/>
  <c r="CA21" i="8"/>
  <c r="CA22" i="8" a="1"/>
  <c r="CA22" i="8"/>
  <c r="CA23" i="8" a="1"/>
  <c r="CA23" i="8"/>
  <c r="CA24" i="8" a="1"/>
  <c r="CA24" i="8" s="1"/>
  <c r="CA25" i="8" a="1"/>
  <c r="CA25" i="8"/>
  <c r="CA26" i="8" a="1"/>
  <c r="CA26" i="8"/>
  <c r="CA27" i="8" a="1"/>
  <c r="CA27" i="8"/>
  <c r="CA28" i="8" a="1"/>
  <c r="CA28" i="8"/>
  <c r="CA29" i="8" a="1"/>
  <c r="CA29" i="8"/>
  <c r="CA30" i="8" a="1"/>
  <c r="CA30" i="8" s="1"/>
  <c r="CA31" i="8" a="1"/>
  <c r="CA31" i="8"/>
  <c r="CA32" i="8" a="1"/>
  <c r="CA32" i="8"/>
  <c r="CA33" i="8" a="1"/>
  <c r="CA33" i="8"/>
  <c r="CA34" i="8" a="1"/>
  <c r="CA34" i="8"/>
  <c r="CA35" i="8" a="1"/>
  <c r="CA35" i="8"/>
  <c r="CA36" i="8" a="1"/>
  <c r="CA36" i="8" s="1"/>
  <c r="CA37" i="8" a="1"/>
  <c r="CA37" i="8"/>
  <c r="CA38" i="8" a="1"/>
  <c r="CA38" i="8"/>
  <c r="CA39" i="8" a="1"/>
  <c r="CA39" i="8"/>
  <c r="CA40" i="8" a="1"/>
  <c r="CA40" i="8"/>
  <c r="CA41" i="8" a="1"/>
  <c r="CA41" i="8"/>
  <c r="CA42" i="8" a="1"/>
  <c r="CA42" i="8" s="1"/>
  <c r="CA43" i="8" a="1"/>
  <c r="CA43" i="8"/>
  <c r="CA44" i="8" a="1"/>
  <c r="CA44" i="8"/>
  <c r="CA45" i="8" a="1"/>
  <c r="CA45" i="8"/>
  <c r="CA46" i="8" a="1"/>
  <c r="CA46" i="8"/>
  <c r="CA47" i="8" a="1"/>
  <c r="CA47" i="8"/>
  <c r="CA48" i="8" a="1"/>
  <c r="CA48" i="8" s="1"/>
  <c r="CA49" i="8" a="1"/>
  <c r="CA49" i="8"/>
  <c r="CA50" i="8" a="1"/>
  <c r="CA50" i="8"/>
  <c r="CA51" i="8" a="1"/>
  <c r="CA51" i="8"/>
  <c r="CA52" i="8" a="1"/>
  <c r="CA52" i="8"/>
  <c r="CA53" i="8" a="1"/>
  <c r="CA53" i="8"/>
  <c r="CA54" i="8" a="1"/>
  <c r="CA54" i="8" s="1"/>
  <c r="CA55" i="8" a="1"/>
  <c r="CA55" i="8"/>
  <c r="CA56" i="8" a="1"/>
  <c r="CA56" i="8"/>
  <c r="CA57" i="8" a="1"/>
  <c r="CA57" i="8"/>
  <c r="CA58" i="8" a="1"/>
  <c r="CA58" i="8"/>
  <c r="CA59" i="8" a="1"/>
  <c r="CA59" i="8"/>
  <c r="CA60" i="8" a="1"/>
  <c r="CA60" i="8" s="1"/>
  <c r="CA61" i="8" a="1"/>
  <c r="CA61" i="8"/>
  <c r="CA62" i="8" a="1"/>
  <c r="CA62" i="8"/>
  <c r="CA63" i="8" a="1"/>
  <c r="CA63" i="8"/>
  <c r="CA64" i="8" a="1"/>
  <c r="CA64" i="8"/>
  <c r="CA65" i="8" a="1"/>
  <c r="CA65" i="8"/>
  <c r="CA66" i="8" a="1"/>
  <c r="CA66" i="8" s="1"/>
  <c r="CA67" i="8" a="1"/>
  <c r="CA67" i="8"/>
  <c r="CA68" i="8" a="1"/>
  <c r="CA68" i="8"/>
  <c r="CA69" i="8" a="1"/>
  <c r="CA69" i="8"/>
  <c r="CA70" i="8" a="1"/>
  <c r="CA70" i="8"/>
  <c r="CA71" i="8" a="1"/>
  <c r="CA71" i="8"/>
  <c r="CA72" i="8" a="1"/>
  <c r="CA72" i="8" s="1"/>
  <c r="CA73" i="8" a="1"/>
  <c r="CA73" i="8"/>
  <c r="CA74" i="8" a="1"/>
  <c r="CA74" i="8"/>
  <c r="CA75" i="8" a="1"/>
  <c r="CA75" i="8"/>
  <c r="CA76" i="8" a="1"/>
  <c r="CA76" i="8"/>
  <c r="CA77" i="8" a="1"/>
  <c r="CA77" i="8"/>
  <c r="CA78" i="8" a="1"/>
  <c r="CA78" i="8" s="1"/>
  <c r="CA79" i="8" a="1"/>
  <c r="CA79" i="8"/>
  <c r="CA80" i="8" a="1"/>
  <c r="CA80" i="8"/>
  <c r="CA81" i="8" a="1"/>
  <c r="CA81" i="8"/>
  <c r="CA82" i="8" a="1"/>
  <c r="CA82" i="8"/>
  <c r="CA83" i="8" a="1"/>
  <c r="CA83" i="8"/>
  <c r="CA84" i="8" a="1"/>
  <c r="CA84" i="8" s="1"/>
  <c r="CA85" i="8" a="1"/>
  <c r="CA85" i="8"/>
  <c r="CA86" i="8" a="1"/>
  <c r="CA86" i="8"/>
  <c r="CA87" i="8" a="1"/>
  <c r="CA87" i="8"/>
  <c r="CA88" i="8" a="1"/>
  <c r="CA88" i="8"/>
  <c r="CA89" i="8" a="1"/>
  <c r="CA89" i="8"/>
  <c r="CA90" i="8" a="1"/>
  <c r="CA90" i="8" s="1"/>
  <c r="CA91" i="8" a="1"/>
  <c r="CA91" i="8"/>
  <c r="CA92" i="8" a="1"/>
  <c r="CA92" i="8"/>
  <c r="CA93" i="8" a="1"/>
  <c r="CA93" i="8"/>
  <c r="CA94" i="8" a="1"/>
  <c r="CA94" i="8"/>
  <c r="CA95" i="8" a="1"/>
  <c r="CA95" i="8"/>
  <c r="CA96" i="8" a="1"/>
  <c r="CA96" i="8" s="1"/>
  <c r="CA97" i="8" a="1"/>
  <c r="CA97" i="8"/>
  <c r="CA98" i="8" a="1"/>
  <c r="CA98" i="8"/>
  <c r="CA99" i="8" a="1"/>
  <c r="CA99" i="8"/>
  <c r="CA100" i="8" a="1"/>
  <c r="CA100" i="8"/>
  <c r="CA101" i="8" a="1"/>
  <c r="CA101" i="8"/>
  <c r="CA102" i="8" a="1"/>
  <c r="CA102" i="8" s="1"/>
  <c r="CA103" i="8" a="1"/>
  <c r="CA103" i="8"/>
  <c r="CA104" i="8" a="1"/>
  <c r="CA104" i="8"/>
  <c r="CA105" i="8" a="1"/>
  <c r="CA105" i="8"/>
  <c r="CA106" i="8" a="1"/>
  <c r="CA106" i="8"/>
  <c r="CA107" i="8" a="1"/>
  <c r="CA107" i="8"/>
  <c r="CA108" i="8" a="1"/>
  <c r="CA108" i="8" s="1"/>
  <c r="CA109" i="8" a="1"/>
  <c r="CA109" i="8"/>
  <c r="CA110" i="8" a="1"/>
  <c r="CA110" i="8"/>
  <c r="CA111" i="8" a="1"/>
  <c r="CA111" i="8"/>
  <c r="CA112" i="8" a="1"/>
  <c r="CA112" i="8"/>
  <c r="CA113" i="8" a="1"/>
  <c r="CA113" i="8"/>
  <c r="CA114" i="8" a="1"/>
  <c r="CA114" i="8" s="1"/>
  <c r="CA115" i="8" a="1"/>
  <c r="CA115" i="8"/>
  <c r="CA116" i="8" a="1"/>
  <c r="CA116" i="8"/>
  <c r="CA117" i="8" a="1"/>
  <c r="CA117" i="8"/>
  <c r="CA17" i="8" a="1"/>
  <c r="CA17" i="8" s="1"/>
  <c r="BW18" i="8" a="1"/>
  <c r="BW18" i="8" s="1"/>
  <c r="BW19" i="8" a="1"/>
  <c r="BW19" i="8"/>
  <c r="BW20" i="8" a="1"/>
  <c r="BW20" i="8"/>
  <c r="BW21" i="8" a="1"/>
  <c r="BW21" i="8"/>
  <c r="BW22" i="8" a="1"/>
  <c r="BW22" i="8"/>
  <c r="BW23" i="8" a="1"/>
  <c r="BW23" i="8"/>
  <c r="BW24" i="8" a="1"/>
  <c r="BW24" i="8" s="1"/>
  <c r="BW25" i="8" a="1"/>
  <c r="BW25" i="8"/>
  <c r="BW26" i="8" a="1"/>
  <c r="BW26" i="8"/>
  <c r="BW27" i="8" a="1"/>
  <c r="BW27" i="8"/>
  <c r="BW28" i="8" a="1"/>
  <c r="BW28" i="8"/>
  <c r="BW29" i="8" a="1"/>
  <c r="BW29" i="8"/>
  <c r="BW30" i="8" a="1"/>
  <c r="BW30" i="8" s="1"/>
  <c r="BW31" i="8" a="1"/>
  <c r="BW31" i="8"/>
  <c r="BW32" i="8" a="1"/>
  <c r="BW32" i="8"/>
  <c r="BW33" i="8" a="1"/>
  <c r="BW33" i="8"/>
  <c r="BW34" i="8" a="1"/>
  <c r="BW34" i="8"/>
  <c r="BW35" i="8" a="1"/>
  <c r="BW35" i="8"/>
  <c r="BW36" i="8" a="1"/>
  <c r="BW36" i="8" s="1"/>
  <c r="BW37" i="8" a="1"/>
  <c r="BW37" i="8"/>
  <c r="BW38" i="8" a="1"/>
  <c r="BW38" i="8"/>
  <c r="BW39" i="8" a="1"/>
  <c r="BW39" i="8"/>
  <c r="BW40" i="8" a="1"/>
  <c r="BW40" i="8"/>
  <c r="BW41" i="8" a="1"/>
  <c r="BW41" i="8"/>
  <c r="BW42" i="8" a="1"/>
  <c r="BW42" i="8" s="1"/>
  <c r="BW43" i="8" a="1"/>
  <c r="BW43" i="8"/>
  <c r="BW44" i="8" a="1"/>
  <c r="BW44" i="8"/>
  <c r="BW45" i="8" a="1"/>
  <c r="BW45" i="8"/>
  <c r="BW46" i="8" a="1"/>
  <c r="BW46" i="8"/>
  <c r="BW47" i="8" a="1"/>
  <c r="BW47" i="8"/>
  <c r="BW48" i="8" a="1"/>
  <c r="BW48" i="8" s="1"/>
  <c r="BW49" i="8" a="1"/>
  <c r="BW49" i="8"/>
  <c r="BW50" i="8" a="1"/>
  <c r="BW50" i="8"/>
  <c r="BW51" i="8" a="1"/>
  <c r="BW51" i="8"/>
  <c r="BW52" i="8" a="1"/>
  <c r="BW52" i="8"/>
  <c r="BW53" i="8" a="1"/>
  <c r="BW53" i="8"/>
  <c r="BW54" i="8" a="1"/>
  <c r="BW54" i="8" s="1"/>
  <c r="BW55" i="8" a="1"/>
  <c r="BW55" i="8"/>
  <c r="BW56" i="8" a="1"/>
  <c r="BW56" i="8"/>
  <c r="BW57" i="8" a="1"/>
  <c r="BW57" i="8"/>
  <c r="BW58" i="8" a="1"/>
  <c r="BW58" i="8"/>
  <c r="BW59" i="8" a="1"/>
  <c r="BW59" i="8"/>
  <c r="BW60" i="8" a="1"/>
  <c r="BW60" i="8" s="1"/>
  <c r="BW61" i="8" a="1"/>
  <c r="BW61" i="8"/>
  <c r="BW62" i="8" a="1"/>
  <c r="BW62" i="8"/>
  <c r="BW63" i="8" a="1"/>
  <c r="BW63" i="8"/>
  <c r="BW64" i="8" a="1"/>
  <c r="BW64" i="8"/>
  <c r="BW65" i="8" a="1"/>
  <c r="BW65" i="8"/>
  <c r="BW66" i="8" a="1"/>
  <c r="BW66" i="8" s="1"/>
  <c r="BW67" i="8" a="1"/>
  <c r="BW67" i="8"/>
  <c r="BW68" i="8" a="1"/>
  <c r="BW68" i="8"/>
  <c r="BW69" i="8" a="1"/>
  <c r="BW69" i="8"/>
  <c r="BW70" i="8" a="1"/>
  <c r="BW70" i="8"/>
  <c r="BW71" i="8" a="1"/>
  <c r="BW71" i="8"/>
  <c r="BW72" i="8" a="1"/>
  <c r="BW72" i="8" s="1"/>
  <c r="BW73" i="8" a="1"/>
  <c r="BW73" i="8"/>
  <c r="BW74" i="8" a="1"/>
  <c r="BW74" i="8"/>
  <c r="BW75" i="8" a="1"/>
  <c r="BW75" i="8"/>
  <c r="BW76" i="8" a="1"/>
  <c r="BW76" i="8"/>
  <c r="BW77" i="8" a="1"/>
  <c r="BW77" i="8"/>
  <c r="BW78" i="8" a="1"/>
  <c r="BW78" i="8" s="1"/>
  <c r="BW79" i="8" a="1"/>
  <c r="BW79" i="8"/>
  <c r="BW80" i="8" a="1"/>
  <c r="BW80" i="8"/>
  <c r="BW81" i="8" a="1"/>
  <c r="BW81" i="8"/>
  <c r="BW82" i="8" a="1"/>
  <c r="BW82" i="8"/>
  <c r="BW83" i="8" a="1"/>
  <c r="BW83" i="8"/>
  <c r="BW84" i="8" a="1"/>
  <c r="BW84" i="8" s="1"/>
  <c r="BW85" i="8" a="1"/>
  <c r="BW85" i="8"/>
  <c r="BW86" i="8" a="1"/>
  <c r="BW86" i="8"/>
  <c r="BW87" i="8" a="1"/>
  <c r="BW87" i="8"/>
  <c r="BW88" i="8" a="1"/>
  <c r="BW88" i="8"/>
  <c r="BW89" i="8" a="1"/>
  <c r="BW89" i="8"/>
  <c r="BW90" i="8" a="1"/>
  <c r="BW90" i="8" s="1"/>
  <c r="BW91" i="8" a="1"/>
  <c r="BW91" i="8"/>
  <c r="BW92" i="8" a="1"/>
  <c r="BW92" i="8"/>
  <c r="BW93" i="8" a="1"/>
  <c r="BW93" i="8"/>
  <c r="BW94" i="8" a="1"/>
  <c r="BW94" i="8"/>
  <c r="BW95" i="8" a="1"/>
  <c r="BW95" i="8"/>
  <c r="BW96" i="8" a="1"/>
  <c r="BW96" i="8" s="1"/>
  <c r="BW97" i="8" a="1"/>
  <c r="BW97" i="8"/>
  <c r="BW98" i="8" a="1"/>
  <c r="BW98" i="8"/>
  <c r="BW99" i="8" a="1"/>
  <c r="BW99" i="8"/>
  <c r="BW100" i="8" a="1"/>
  <c r="BW100" i="8"/>
  <c r="BW101" i="8" a="1"/>
  <c r="BW101" i="8"/>
  <c r="BW102" i="8" a="1"/>
  <c r="BW102" i="8" s="1"/>
  <c r="BW103" i="8" a="1"/>
  <c r="BW103" i="8"/>
  <c r="BW104" i="8" a="1"/>
  <c r="BW104" i="8"/>
  <c r="BW105" i="8" a="1"/>
  <c r="BW105" i="8"/>
  <c r="BW106" i="8" a="1"/>
  <c r="BW106" i="8"/>
  <c r="BW107" i="8" a="1"/>
  <c r="BW107" i="8"/>
  <c r="BW108" i="8" a="1"/>
  <c r="BW108" i="8" s="1"/>
  <c r="BW109" i="8" a="1"/>
  <c r="BW109" i="8"/>
  <c r="BW110" i="8" a="1"/>
  <c r="BW110" i="8"/>
  <c r="BW111" i="8" a="1"/>
  <c r="BW111" i="8"/>
  <c r="BW112" i="8" a="1"/>
  <c r="BW112" i="8"/>
  <c r="BW113" i="8" a="1"/>
  <c r="BW113" i="8"/>
  <c r="BW114" i="8" a="1"/>
  <c r="BW114" i="8" s="1"/>
  <c r="BW115" i="8" a="1"/>
  <c r="BW115" i="8"/>
  <c r="BW116" i="8" a="1"/>
  <c r="BW116" i="8"/>
  <c r="BW117" i="8" a="1"/>
  <c r="BW117" i="8"/>
  <c r="BW17" i="8" a="1"/>
  <c r="BW17" i="8" s="1"/>
  <c r="BS18" i="8" a="1"/>
  <c r="BS18" i="8" s="1"/>
  <c r="BS19" i="8" a="1"/>
  <c r="BS19" i="8"/>
  <c r="BS20" i="8" a="1"/>
  <c r="BS20" i="8"/>
  <c r="BS21" i="8" a="1"/>
  <c r="BS21" i="8"/>
  <c r="BS22" i="8" a="1"/>
  <c r="BS22" i="8"/>
  <c r="BS23" i="8" a="1"/>
  <c r="BS23" i="8"/>
  <c r="BS24" i="8" a="1"/>
  <c r="BS24" i="8" s="1"/>
  <c r="BS25" i="8" a="1"/>
  <c r="BS25" i="8"/>
  <c r="BS26" i="8" a="1"/>
  <c r="BS26" i="8"/>
  <c r="BS27" i="8" a="1"/>
  <c r="BS27" i="8"/>
  <c r="BS28" i="8" a="1"/>
  <c r="BS28" i="8"/>
  <c r="BS29" i="8" a="1"/>
  <c r="BS29" i="8"/>
  <c r="BS30" i="8" a="1"/>
  <c r="BS30" i="8" s="1"/>
  <c r="BS31" i="8" a="1"/>
  <c r="BS31" i="8"/>
  <c r="BS32" i="8" a="1"/>
  <c r="BS32" i="8"/>
  <c r="BS33" i="8" a="1"/>
  <c r="BS33" i="8"/>
  <c r="BS34" i="8" a="1"/>
  <c r="BS34" i="8"/>
  <c r="BS35" i="8" a="1"/>
  <c r="BS35" i="8"/>
  <c r="BS36" i="8" a="1"/>
  <c r="BS36" i="8" s="1"/>
  <c r="BS37" i="8" a="1"/>
  <c r="BS37" i="8"/>
  <c r="BS38" i="8" a="1"/>
  <c r="BS38" i="8"/>
  <c r="BS39" i="8" a="1"/>
  <c r="BS39" i="8"/>
  <c r="BS40" i="8" a="1"/>
  <c r="BS40" i="8"/>
  <c r="BS41" i="8" a="1"/>
  <c r="BS41" i="8"/>
  <c r="BS42" i="8" a="1"/>
  <c r="BS42" i="8" s="1"/>
  <c r="BS43" i="8" a="1"/>
  <c r="BS43" i="8"/>
  <c r="BS44" i="8" a="1"/>
  <c r="BS44" i="8"/>
  <c r="BS45" i="8" a="1"/>
  <c r="BS45" i="8"/>
  <c r="BS46" i="8" a="1"/>
  <c r="BS46" i="8"/>
  <c r="BS47" i="8" a="1"/>
  <c r="BS47" i="8"/>
  <c r="BS48" i="8" a="1"/>
  <c r="BS48" i="8" s="1"/>
  <c r="BS49" i="8" a="1"/>
  <c r="BS49" i="8"/>
  <c r="BS50" i="8" a="1"/>
  <c r="BS50" i="8"/>
  <c r="BS51" i="8" a="1"/>
  <c r="BS51" i="8"/>
  <c r="BS52" i="8" a="1"/>
  <c r="BS52" i="8"/>
  <c r="BS53" i="8" a="1"/>
  <c r="BS53" i="8"/>
  <c r="BS54" i="8" a="1"/>
  <c r="BS54" i="8" s="1"/>
  <c r="BS55" i="8" a="1"/>
  <c r="BS55" i="8"/>
  <c r="BS56" i="8" a="1"/>
  <c r="BS56" i="8"/>
  <c r="BS57" i="8" a="1"/>
  <c r="BS57" i="8"/>
  <c r="BS58" i="8" a="1"/>
  <c r="BS58" i="8"/>
  <c r="BS59" i="8" a="1"/>
  <c r="BS59" i="8"/>
  <c r="BS60" i="8" a="1"/>
  <c r="BS60" i="8" s="1"/>
  <c r="BS61" i="8" a="1"/>
  <c r="BS61" i="8"/>
  <c r="BS62" i="8" a="1"/>
  <c r="BS62" i="8"/>
  <c r="BS63" i="8" a="1"/>
  <c r="BS63" i="8"/>
  <c r="BS64" i="8" a="1"/>
  <c r="BS64" i="8"/>
  <c r="BS65" i="8" a="1"/>
  <c r="BS65" i="8"/>
  <c r="BS66" i="8" a="1"/>
  <c r="BS66" i="8" s="1"/>
  <c r="BS67" i="8" a="1"/>
  <c r="BS67" i="8"/>
  <c r="BS68" i="8" a="1"/>
  <c r="BS68" i="8"/>
  <c r="BS69" i="8" a="1"/>
  <c r="BS69" i="8"/>
  <c r="BS70" i="8" a="1"/>
  <c r="BS70" i="8"/>
  <c r="BS71" i="8" a="1"/>
  <c r="BS71" i="8"/>
  <c r="BS72" i="8" a="1"/>
  <c r="BS72" i="8" s="1"/>
  <c r="BS73" i="8" a="1"/>
  <c r="BS73" i="8"/>
  <c r="BS74" i="8" a="1"/>
  <c r="BS74" i="8"/>
  <c r="BS75" i="8" a="1"/>
  <c r="BS75" i="8"/>
  <c r="BS76" i="8" a="1"/>
  <c r="BS76" i="8"/>
  <c r="BS77" i="8" a="1"/>
  <c r="BS77" i="8"/>
  <c r="BS78" i="8" a="1"/>
  <c r="BS78" i="8" s="1"/>
  <c r="BS79" i="8" a="1"/>
  <c r="BS79" i="8"/>
  <c r="BS80" i="8" a="1"/>
  <c r="BS80" i="8"/>
  <c r="BS81" i="8" a="1"/>
  <c r="BS81" i="8"/>
  <c r="BS82" i="8" a="1"/>
  <c r="BS82" i="8"/>
  <c r="BS83" i="8" a="1"/>
  <c r="BS83" i="8"/>
  <c r="BS84" i="8" a="1"/>
  <c r="BS84" i="8" s="1"/>
  <c r="BS85" i="8" a="1"/>
  <c r="BS85" i="8"/>
  <c r="BS86" i="8" a="1"/>
  <c r="BS86" i="8"/>
  <c r="BS87" i="8" a="1"/>
  <c r="BS87" i="8"/>
  <c r="BS88" i="8" a="1"/>
  <c r="BS88" i="8"/>
  <c r="BS89" i="8" a="1"/>
  <c r="BS89" i="8"/>
  <c r="BS90" i="8" a="1"/>
  <c r="BS90" i="8" s="1"/>
  <c r="BS91" i="8" a="1"/>
  <c r="BS91" i="8"/>
  <c r="BS92" i="8" a="1"/>
  <c r="BS92" i="8"/>
  <c r="BS93" i="8" a="1"/>
  <c r="BS93" i="8"/>
  <c r="BS94" i="8" a="1"/>
  <c r="BS94" i="8"/>
  <c r="BS95" i="8" a="1"/>
  <c r="BS95" i="8"/>
  <c r="BS96" i="8" a="1"/>
  <c r="BS96" i="8" s="1"/>
  <c r="BS97" i="8" a="1"/>
  <c r="BS97" i="8"/>
  <c r="BS98" i="8" a="1"/>
  <c r="BS98" i="8"/>
  <c r="BS99" i="8" a="1"/>
  <c r="BS99" i="8"/>
  <c r="BS100" i="8" a="1"/>
  <c r="BS100" i="8"/>
  <c r="BS101" i="8" a="1"/>
  <c r="BS101" i="8"/>
  <c r="BS102" i="8" a="1"/>
  <c r="BS102" i="8" s="1"/>
  <c r="BS103" i="8" a="1"/>
  <c r="BS103" i="8"/>
  <c r="BS104" i="8" a="1"/>
  <c r="BS104" i="8"/>
  <c r="BS105" i="8" a="1"/>
  <c r="BS105" i="8"/>
  <c r="BS106" i="8" a="1"/>
  <c r="BS106" i="8"/>
  <c r="BS107" i="8" a="1"/>
  <c r="BS107" i="8"/>
  <c r="BS108" i="8" a="1"/>
  <c r="BS108" i="8" s="1"/>
  <c r="BS109" i="8" a="1"/>
  <c r="BS109" i="8"/>
  <c r="BS110" i="8" a="1"/>
  <c r="BS110" i="8"/>
  <c r="BS111" i="8" a="1"/>
  <c r="BS111" i="8"/>
  <c r="BS112" i="8" a="1"/>
  <c r="BS112" i="8"/>
  <c r="BS113" i="8" a="1"/>
  <c r="BS113" i="8"/>
  <c r="BS114" i="8" a="1"/>
  <c r="BS114" i="8" s="1"/>
  <c r="BS115" i="8" a="1"/>
  <c r="BS115" i="8"/>
  <c r="BS116" i="8" a="1"/>
  <c r="BS116" i="8"/>
  <c r="BS117" i="8" a="1"/>
  <c r="BS117" i="8"/>
  <c r="BS17" i="8" a="1"/>
  <c r="BS17" i="8" s="1"/>
  <c r="BO18" i="8" a="1"/>
  <c r="BO18" i="8" s="1"/>
  <c r="BO19" i="8" a="1"/>
  <c r="BO19" i="8"/>
  <c r="BO20" i="8" a="1"/>
  <c r="BO20" i="8"/>
  <c r="BO21" i="8" a="1"/>
  <c r="BO21" i="8"/>
  <c r="BO22" i="8" a="1"/>
  <c r="BO22" i="8"/>
  <c r="BO23" i="8" a="1"/>
  <c r="BO23" i="8"/>
  <c r="BO24" i="8" a="1"/>
  <c r="BO24" i="8" s="1"/>
  <c r="BO25" i="8" a="1"/>
  <c r="BO25" i="8"/>
  <c r="BO26" i="8" a="1"/>
  <c r="BO26" i="8"/>
  <c r="BO27" i="8" a="1"/>
  <c r="BO27" i="8"/>
  <c r="BO28" i="8" a="1"/>
  <c r="BO28" i="8"/>
  <c r="BO29" i="8" a="1"/>
  <c r="BO29" i="8"/>
  <c r="BO30" i="8" a="1"/>
  <c r="BO30" i="8" s="1"/>
  <c r="BO31" i="8" a="1"/>
  <c r="BO31" i="8"/>
  <c r="BO32" i="8" a="1"/>
  <c r="BO32" i="8"/>
  <c r="BO33" i="8" a="1"/>
  <c r="BO33" i="8"/>
  <c r="BO34" i="8" a="1"/>
  <c r="BO34" i="8"/>
  <c r="BO35" i="8" a="1"/>
  <c r="BO35" i="8"/>
  <c r="BO36" i="8" a="1"/>
  <c r="BO36" i="8" s="1"/>
  <c r="BO37" i="8" a="1"/>
  <c r="BO37" i="8"/>
  <c r="BO38" i="8" a="1"/>
  <c r="BO38" i="8"/>
  <c r="BO39" i="8" a="1"/>
  <c r="BO39" i="8"/>
  <c r="BO40" i="8" a="1"/>
  <c r="BO40" i="8"/>
  <c r="BO41" i="8" a="1"/>
  <c r="BO41" i="8"/>
  <c r="BO42" i="8" a="1"/>
  <c r="BO42" i="8" s="1"/>
  <c r="BO43" i="8" a="1"/>
  <c r="BO43" i="8"/>
  <c r="BO44" i="8" a="1"/>
  <c r="BO44" i="8"/>
  <c r="BO45" i="8" a="1"/>
  <c r="BO45" i="8"/>
  <c r="BO46" i="8" a="1"/>
  <c r="BO46" i="8"/>
  <c r="BO47" i="8" a="1"/>
  <c r="BO47" i="8"/>
  <c r="BO48" i="8" a="1"/>
  <c r="BO48" i="8" s="1"/>
  <c r="BO49" i="8" a="1"/>
  <c r="BO49" i="8"/>
  <c r="BO50" i="8" a="1"/>
  <c r="BO50" i="8"/>
  <c r="BO51" i="8" a="1"/>
  <c r="BO51" i="8"/>
  <c r="BO52" i="8" a="1"/>
  <c r="BO52" i="8"/>
  <c r="BO53" i="8" a="1"/>
  <c r="BO53" i="8"/>
  <c r="BO54" i="8" a="1"/>
  <c r="BO54" i="8" s="1"/>
  <c r="BO55" i="8" a="1"/>
  <c r="BO55" i="8"/>
  <c r="BO56" i="8" a="1"/>
  <c r="BO56" i="8"/>
  <c r="BO57" i="8" a="1"/>
  <c r="BO57" i="8"/>
  <c r="BO58" i="8" a="1"/>
  <c r="BO58" i="8"/>
  <c r="BO59" i="8" a="1"/>
  <c r="BO59" i="8"/>
  <c r="BO60" i="8" a="1"/>
  <c r="BO60" i="8" s="1"/>
  <c r="BO61" i="8" a="1"/>
  <c r="BO61" i="8"/>
  <c r="BO62" i="8" a="1"/>
  <c r="BO62" i="8"/>
  <c r="BO63" i="8" a="1"/>
  <c r="BO63" i="8"/>
  <c r="BO64" i="8" a="1"/>
  <c r="BO64" i="8"/>
  <c r="BO65" i="8" a="1"/>
  <c r="BO65" i="8"/>
  <c r="BO66" i="8" a="1"/>
  <c r="BO66" i="8" s="1"/>
  <c r="BO67" i="8" a="1"/>
  <c r="BO67" i="8"/>
  <c r="BO68" i="8" a="1"/>
  <c r="BO68" i="8"/>
  <c r="BO69" i="8" a="1"/>
  <c r="BO69" i="8"/>
  <c r="BO70" i="8" a="1"/>
  <c r="BO70" i="8"/>
  <c r="BO71" i="8" a="1"/>
  <c r="BO71" i="8"/>
  <c r="BO72" i="8" a="1"/>
  <c r="BO72" i="8" s="1"/>
  <c r="BO73" i="8" a="1"/>
  <c r="BO73" i="8"/>
  <c r="BO74" i="8" a="1"/>
  <c r="BO74" i="8"/>
  <c r="BO75" i="8" a="1"/>
  <c r="BO75" i="8"/>
  <c r="BO76" i="8" a="1"/>
  <c r="BO76" i="8"/>
  <c r="BO77" i="8" a="1"/>
  <c r="BO77" i="8"/>
  <c r="BO78" i="8" a="1"/>
  <c r="BO78" i="8" s="1"/>
  <c r="BO79" i="8" a="1"/>
  <c r="BO79" i="8"/>
  <c r="BO80" i="8" a="1"/>
  <c r="BO80" i="8"/>
  <c r="BO81" i="8" a="1"/>
  <c r="BO81" i="8"/>
  <c r="BO82" i="8" a="1"/>
  <c r="BO82" i="8"/>
  <c r="BO83" i="8" a="1"/>
  <c r="BO83" i="8"/>
  <c r="BO84" i="8" a="1"/>
  <c r="BO84" i="8" s="1"/>
  <c r="BO85" i="8" a="1"/>
  <c r="BO85" i="8"/>
  <c r="BO86" i="8" a="1"/>
  <c r="BO86" i="8"/>
  <c r="BO87" i="8" a="1"/>
  <c r="BO87" i="8"/>
  <c r="BO88" i="8" a="1"/>
  <c r="BO88" i="8"/>
  <c r="BO89" i="8" a="1"/>
  <c r="BO89" i="8"/>
  <c r="BO90" i="8" a="1"/>
  <c r="BO90" i="8" s="1"/>
  <c r="BO91" i="8" a="1"/>
  <c r="BO91" i="8"/>
  <c r="BO92" i="8" a="1"/>
  <c r="BO92" i="8"/>
  <c r="BO93" i="8" a="1"/>
  <c r="BO93" i="8"/>
  <c r="BO94" i="8" a="1"/>
  <c r="BO94" i="8"/>
  <c r="BO95" i="8" a="1"/>
  <c r="BO95" i="8"/>
  <c r="BO96" i="8" a="1"/>
  <c r="BO96" i="8" s="1"/>
  <c r="BO97" i="8" a="1"/>
  <c r="BO97" i="8"/>
  <c r="BO98" i="8" a="1"/>
  <c r="BO98" i="8"/>
  <c r="BO99" i="8" a="1"/>
  <c r="BO99" i="8"/>
  <c r="BO100" i="8" a="1"/>
  <c r="BO100" i="8"/>
  <c r="BO101" i="8" a="1"/>
  <c r="BO101" i="8"/>
  <c r="BO102" i="8" a="1"/>
  <c r="BO102" i="8" s="1"/>
  <c r="BO103" i="8" a="1"/>
  <c r="BO103" i="8"/>
  <c r="BO104" i="8" a="1"/>
  <c r="BO104" i="8"/>
  <c r="BO105" i="8" a="1"/>
  <c r="BO105" i="8"/>
  <c r="BO106" i="8" a="1"/>
  <c r="BO106" i="8"/>
  <c r="BO107" i="8" a="1"/>
  <c r="BO107" i="8"/>
  <c r="BO108" i="8" a="1"/>
  <c r="BO108" i="8" s="1"/>
  <c r="BO109" i="8" a="1"/>
  <c r="BO109" i="8"/>
  <c r="BO110" i="8" a="1"/>
  <c r="BO110" i="8"/>
  <c r="BO111" i="8" a="1"/>
  <c r="BO111" i="8"/>
  <c r="BO112" i="8" a="1"/>
  <c r="BO112" i="8"/>
  <c r="BO113" i="8" a="1"/>
  <c r="BO113" i="8"/>
  <c r="BO114" i="8" a="1"/>
  <c r="BO114" i="8" s="1"/>
  <c r="BO115" i="8" a="1"/>
  <c r="BO115" i="8"/>
  <c r="BO116" i="8" a="1"/>
  <c r="BO116" i="8"/>
  <c r="BO117" i="8" a="1"/>
  <c r="BO117" i="8"/>
  <c r="BO17" i="8" a="1"/>
  <c r="BO17" i="8" s="1"/>
  <c r="BK18" i="8" a="1"/>
  <c r="BK18" i="8" s="1"/>
  <c r="BK19" i="8" a="1"/>
  <c r="BK19" i="8"/>
  <c r="BK20" i="8" a="1"/>
  <c r="BK20" i="8"/>
  <c r="BK21" i="8" a="1"/>
  <c r="BK21" i="8"/>
  <c r="BK22" i="8" a="1"/>
  <c r="BK22" i="8"/>
  <c r="BK23" i="8" a="1"/>
  <c r="BK23" i="8"/>
  <c r="BK24" i="8" a="1"/>
  <c r="BK24" i="8" s="1"/>
  <c r="BK25" i="8" a="1"/>
  <c r="BK25" i="8"/>
  <c r="BK26" i="8" a="1"/>
  <c r="BK26" i="8"/>
  <c r="BK27" i="8" a="1"/>
  <c r="BK27" i="8"/>
  <c r="BK28" i="8" a="1"/>
  <c r="BK28" i="8"/>
  <c r="BK29" i="8" a="1"/>
  <c r="BK29" i="8"/>
  <c r="BK30" i="8" a="1"/>
  <c r="BK30" i="8" s="1"/>
  <c r="BK31" i="8" a="1"/>
  <c r="BK31" i="8"/>
  <c r="BK32" i="8" a="1"/>
  <c r="BK32" i="8"/>
  <c r="BK33" i="8" a="1"/>
  <c r="BK33" i="8"/>
  <c r="BK34" i="8" a="1"/>
  <c r="BK34" i="8"/>
  <c r="BK35" i="8" a="1"/>
  <c r="BK35" i="8"/>
  <c r="BK36" i="8" a="1"/>
  <c r="BK36" i="8" s="1"/>
  <c r="BK37" i="8" a="1"/>
  <c r="BK37" i="8"/>
  <c r="BK38" i="8" a="1"/>
  <c r="BK38" i="8"/>
  <c r="BK39" i="8" a="1"/>
  <c r="BK39" i="8"/>
  <c r="BK40" i="8" a="1"/>
  <c r="BK40" i="8"/>
  <c r="BK41" i="8" a="1"/>
  <c r="BK41" i="8"/>
  <c r="BK42" i="8" a="1"/>
  <c r="BK42" i="8" s="1"/>
  <c r="BK43" i="8" a="1"/>
  <c r="BK43" i="8"/>
  <c r="BK44" i="8" a="1"/>
  <c r="BK44" i="8"/>
  <c r="BK45" i="8" a="1"/>
  <c r="BK45" i="8"/>
  <c r="BK46" i="8" a="1"/>
  <c r="BK46" i="8"/>
  <c r="BK47" i="8" a="1"/>
  <c r="BK47" i="8"/>
  <c r="BK48" i="8" a="1"/>
  <c r="BK48" i="8" s="1"/>
  <c r="BK49" i="8" a="1"/>
  <c r="BK49" i="8"/>
  <c r="BK50" i="8" a="1"/>
  <c r="BK50" i="8"/>
  <c r="BK51" i="8" a="1"/>
  <c r="BK51" i="8"/>
  <c r="BK52" i="8" a="1"/>
  <c r="BK52" i="8"/>
  <c r="BK53" i="8" a="1"/>
  <c r="BK53" i="8"/>
  <c r="BK54" i="8" a="1"/>
  <c r="BK54" i="8" s="1"/>
  <c r="BK55" i="8" a="1"/>
  <c r="BK55" i="8"/>
  <c r="BK56" i="8" a="1"/>
  <c r="BK56" i="8"/>
  <c r="BK57" i="8" a="1"/>
  <c r="BK57" i="8"/>
  <c r="BK58" i="8" a="1"/>
  <c r="BK58" i="8"/>
  <c r="BK59" i="8" a="1"/>
  <c r="BK59" i="8"/>
  <c r="BK60" i="8" a="1"/>
  <c r="BK60" i="8" s="1"/>
  <c r="BK61" i="8" a="1"/>
  <c r="BK61" i="8"/>
  <c r="BK62" i="8" a="1"/>
  <c r="BK62" i="8"/>
  <c r="BK63" i="8" a="1"/>
  <c r="BK63" i="8"/>
  <c r="BK64" i="8" a="1"/>
  <c r="BK64" i="8"/>
  <c r="BK65" i="8" a="1"/>
  <c r="BK65" i="8"/>
  <c r="BK66" i="8" a="1"/>
  <c r="BK66" i="8" s="1"/>
  <c r="BK67" i="8" a="1"/>
  <c r="BK67" i="8"/>
  <c r="BK68" i="8" a="1"/>
  <c r="BK68" i="8"/>
  <c r="BK69" i="8" a="1"/>
  <c r="BK69" i="8"/>
  <c r="BK70" i="8" a="1"/>
  <c r="BK70" i="8"/>
  <c r="BK71" i="8" a="1"/>
  <c r="BK71" i="8"/>
  <c r="BK72" i="8" a="1"/>
  <c r="BK72" i="8" s="1"/>
  <c r="BK73" i="8" a="1"/>
  <c r="BK73" i="8"/>
  <c r="BK74" i="8" a="1"/>
  <c r="BK74" i="8"/>
  <c r="BK75" i="8" a="1"/>
  <c r="BK75" i="8"/>
  <c r="BK76" i="8" a="1"/>
  <c r="BK76" i="8"/>
  <c r="BK77" i="8" a="1"/>
  <c r="BK77" i="8"/>
  <c r="BK78" i="8" a="1"/>
  <c r="BK78" i="8" s="1"/>
  <c r="BK79" i="8" a="1"/>
  <c r="BK79" i="8"/>
  <c r="BK80" i="8" a="1"/>
  <c r="BK80" i="8"/>
  <c r="BK81" i="8" a="1"/>
  <c r="BK81" i="8"/>
  <c r="BK82" i="8" a="1"/>
  <c r="BK82" i="8"/>
  <c r="BK83" i="8" a="1"/>
  <c r="BK83" i="8"/>
  <c r="BK84" i="8" a="1"/>
  <c r="BK84" i="8" s="1"/>
  <c r="BK85" i="8" a="1"/>
  <c r="BK85" i="8"/>
  <c r="BK86" i="8" a="1"/>
  <c r="BK86" i="8"/>
  <c r="BK87" i="8" a="1"/>
  <c r="BK87" i="8"/>
  <c r="BK88" i="8" a="1"/>
  <c r="BK88" i="8"/>
  <c r="BK89" i="8" a="1"/>
  <c r="BK89" i="8"/>
  <c r="BK90" i="8" a="1"/>
  <c r="BK90" i="8" s="1"/>
  <c r="BK91" i="8" a="1"/>
  <c r="BK91" i="8"/>
  <c r="BK92" i="8" a="1"/>
  <c r="BK92" i="8"/>
  <c r="BK93" i="8" a="1"/>
  <c r="BK93" i="8"/>
  <c r="BK94" i="8" a="1"/>
  <c r="BK94" i="8"/>
  <c r="BK95" i="8" a="1"/>
  <c r="BK95" i="8"/>
  <c r="BK96" i="8" a="1"/>
  <c r="BK96" i="8" s="1"/>
  <c r="BK97" i="8" a="1"/>
  <c r="BK97" i="8"/>
  <c r="BK98" i="8" a="1"/>
  <c r="BK98" i="8"/>
  <c r="BK99" i="8" a="1"/>
  <c r="BK99" i="8"/>
  <c r="BK100" i="8" a="1"/>
  <c r="BK100" i="8"/>
  <c r="BK101" i="8" a="1"/>
  <c r="BK101" i="8"/>
  <c r="BK102" i="8" a="1"/>
  <c r="BK102" i="8" s="1"/>
  <c r="BK103" i="8" a="1"/>
  <c r="BK103" i="8"/>
  <c r="BK104" i="8" a="1"/>
  <c r="BK104" i="8"/>
  <c r="BK105" i="8" a="1"/>
  <c r="BK105" i="8"/>
  <c r="BK106" i="8" a="1"/>
  <c r="BK106" i="8"/>
  <c r="BK107" i="8" a="1"/>
  <c r="BK107" i="8"/>
  <c r="BK108" i="8" a="1"/>
  <c r="BK108" i="8" s="1"/>
  <c r="BK109" i="8" a="1"/>
  <c r="BK109" i="8"/>
  <c r="BK110" i="8" a="1"/>
  <c r="BK110" i="8"/>
  <c r="BK111" i="8" a="1"/>
  <c r="BK111" i="8"/>
  <c r="BK112" i="8" a="1"/>
  <c r="BK112" i="8"/>
  <c r="BK113" i="8" a="1"/>
  <c r="BK113" i="8"/>
  <c r="BK114" i="8" a="1"/>
  <c r="BK114" i="8" s="1"/>
  <c r="BK115" i="8" a="1"/>
  <c r="BK115" i="8"/>
  <c r="BK116" i="8" a="1"/>
  <c r="BK116" i="8"/>
  <c r="BK117" i="8" a="1"/>
  <c r="BK117" i="8"/>
  <c r="BK17" i="8" a="1"/>
  <c r="BK17" i="8" s="1"/>
  <c r="BG18" i="8" a="1"/>
  <c r="BG18" i="8" s="1"/>
  <c r="BG19" i="8" a="1"/>
  <c r="BG19" i="8"/>
  <c r="BG20" i="8" a="1"/>
  <c r="BG20" i="8"/>
  <c r="BG21" i="8" a="1"/>
  <c r="BG21" i="8" s="1"/>
  <c r="BG22" i="8" a="1"/>
  <c r="BG22" i="8"/>
  <c r="BG23" i="8" a="1"/>
  <c r="BG23" i="8"/>
  <c r="BG24" i="8" a="1"/>
  <c r="BG24" i="8" s="1"/>
  <c r="BG25" i="8" a="1"/>
  <c r="BG25" i="8"/>
  <c r="BG26" i="8" a="1"/>
  <c r="BG26" i="8"/>
  <c r="BG27" i="8" a="1"/>
  <c r="BG27" i="8" s="1"/>
  <c r="BG28" i="8" a="1"/>
  <c r="BG28" i="8"/>
  <c r="BG29" i="8" a="1"/>
  <c r="BG29" i="8"/>
  <c r="BG30" i="8" a="1"/>
  <c r="BG30" i="8" s="1"/>
  <c r="BG31" i="8" a="1"/>
  <c r="BG31" i="8"/>
  <c r="BG32" i="8" a="1"/>
  <c r="BG32" i="8"/>
  <c r="BG33" i="8" a="1"/>
  <c r="BG33" i="8" s="1"/>
  <c r="BG34" i="8" a="1"/>
  <c r="BG34" i="8"/>
  <c r="BG35" i="8" a="1"/>
  <c r="BG35" i="8"/>
  <c r="BG36" i="8" a="1"/>
  <c r="BG36" i="8" s="1"/>
  <c r="BG37" i="8" a="1"/>
  <c r="BG37" i="8"/>
  <c r="BG38" i="8" a="1"/>
  <c r="BG38" i="8"/>
  <c r="BG39" i="8" a="1"/>
  <c r="BG39" i="8" s="1"/>
  <c r="BG40" i="8" a="1"/>
  <c r="BG40" i="8"/>
  <c r="BG41" i="8" a="1"/>
  <c r="BG41" i="8"/>
  <c r="BG42" i="8" a="1"/>
  <c r="BG42" i="8" s="1"/>
  <c r="BG43" i="8" a="1"/>
  <c r="BG43" i="8"/>
  <c r="BG44" i="8" a="1"/>
  <c r="BG44" i="8"/>
  <c r="BG45" i="8" a="1"/>
  <c r="BG45" i="8" s="1"/>
  <c r="BG46" i="8" a="1"/>
  <c r="BG46" i="8"/>
  <c r="BG47" i="8" a="1"/>
  <c r="BG47" i="8"/>
  <c r="BG48" i="8" a="1"/>
  <c r="BG48" i="8" s="1"/>
  <c r="BG49" i="8" a="1"/>
  <c r="BG49" i="8"/>
  <c r="BG50" i="8" a="1"/>
  <c r="BG50" i="8"/>
  <c r="BG51" i="8" a="1"/>
  <c r="BG51" i="8" s="1"/>
  <c r="BG52" i="8" a="1"/>
  <c r="BG52" i="8"/>
  <c r="BG53" i="8" a="1"/>
  <c r="BG53" i="8"/>
  <c r="BG54" i="8" a="1"/>
  <c r="BG54" i="8" s="1"/>
  <c r="BG55" i="8" a="1"/>
  <c r="BG55" i="8"/>
  <c r="BG56" i="8" a="1"/>
  <c r="BG56" i="8"/>
  <c r="BG57" i="8" a="1"/>
  <c r="BG57" i="8" s="1"/>
  <c r="BG58" i="8" a="1"/>
  <c r="BG58" i="8"/>
  <c r="BG59" i="8" a="1"/>
  <c r="BG59" i="8"/>
  <c r="BG60" i="8" a="1"/>
  <c r="BG60" i="8" s="1"/>
  <c r="BG61" i="8" a="1"/>
  <c r="BG61" i="8"/>
  <c r="BG62" i="8" a="1"/>
  <c r="BG62" i="8"/>
  <c r="BG63" i="8" a="1"/>
  <c r="BG63" i="8" s="1"/>
  <c r="BG64" i="8" a="1"/>
  <c r="BG64" i="8"/>
  <c r="BG65" i="8" a="1"/>
  <c r="BG65" i="8"/>
  <c r="BG66" i="8" a="1"/>
  <c r="BG66" i="8" s="1"/>
  <c r="BG67" i="8" a="1"/>
  <c r="BG67" i="8"/>
  <c r="BG68" i="8" a="1"/>
  <c r="BG68" i="8"/>
  <c r="BG69" i="8" a="1"/>
  <c r="BG69" i="8" s="1"/>
  <c r="BG70" i="8" a="1"/>
  <c r="BG70" i="8"/>
  <c r="BG71" i="8" a="1"/>
  <c r="BG71" i="8"/>
  <c r="BG72" i="8" a="1"/>
  <c r="BG72" i="8" s="1"/>
  <c r="BG73" i="8" a="1"/>
  <c r="BG73" i="8"/>
  <c r="BG74" i="8" a="1"/>
  <c r="BG74" i="8"/>
  <c r="BG75" i="8" a="1"/>
  <c r="BG75" i="8" s="1"/>
  <c r="BG76" i="8" a="1"/>
  <c r="BG76" i="8"/>
  <c r="BG77" i="8" a="1"/>
  <c r="BG77" i="8"/>
  <c r="BG78" i="8" a="1"/>
  <c r="BG78" i="8" s="1"/>
  <c r="BG79" i="8" a="1"/>
  <c r="BG79" i="8"/>
  <c r="BG80" i="8" a="1"/>
  <c r="BG80" i="8"/>
  <c r="BG81" i="8" a="1"/>
  <c r="BG81" i="8" s="1"/>
  <c r="BG82" i="8" a="1"/>
  <c r="BG82" i="8"/>
  <c r="BG83" i="8" a="1"/>
  <c r="BG83" i="8"/>
  <c r="BG84" i="8" a="1"/>
  <c r="BG84" i="8" s="1"/>
  <c r="BG85" i="8" a="1"/>
  <c r="BG85" i="8"/>
  <c r="BG86" i="8" a="1"/>
  <c r="BG86" i="8"/>
  <c r="BG87" i="8" a="1"/>
  <c r="BG87" i="8" s="1"/>
  <c r="BG88" i="8" a="1"/>
  <c r="BG88" i="8"/>
  <c r="BG89" i="8" a="1"/>
  <c r="BG89" i="8"/>
  <c r="BG90" i="8" a="1"/>
  <c r="BG90" i="8" s="1"/>
  <c r="BG91" i="8" a="1"/>
  <c r="BG91" i="8"/>
  <c r="BG92" i="8" a="1"/>
  <c r="BG92" i="8"/>
  <c r="BG93" i="8" a="1"/>
  <c r="BG93" i="8" s="1"/>
  <c r="BG94" i="8" a="1"/>
  <c r="BG94" i="8"/>
  <c r="BG95" i="8" a="1"/>
  <c r="BG95" i="8"/>
  <c r="BG96" i="8" a="1"/>
  <c r="BG96" i="8" s="1"/>
  <c r="BG97" i="8" a="1"/>
  <c r="BG97" i="8"/>
  <c r="BG98" i="8" a="1"/>
  <c r="BG98" i="8"/>
  <c r="BG99" i="8" a="1"/>
  <c r="BG99" i="8" s="1"/>
  <c r="BG100" i="8" a="1"/>
  <c r="BG100" i="8"/>
  <c r="BG101" i="8" a="1"/>
  <c r="BG101" i="8"/>
  <c r="BG102" i="8" a="1"/>
  <c r="BG102" i="8" s="1"/>
  <c r="BG103" i="8" a="1"/>
  <c r="BG103" i="8"/>
  <c r="BG104" i="8" a="1"/>
  <c r="BG104" i="8"/>
  <c r="BG105" i="8" a="1"/>
  <c r="BG105" i="8" s="1"/>
  <c r="BG106" i="8" a="1"/>
  <c r="BG106" i="8"/>
  <c r="BG107" i="8" a="1"/>
  <c r="BG107" i="8"/>
  <c r="BG108" i="8" a="1"/>
  <c r="BG108" i="8" s="1"/>
  <c r="BG109" i="8" a="1"/>
  <c r="BG109" i="8"/>
  <c r="BG110" i="8" a="1"/>
  <c r="BG110" i="8"/>
  <c r="BG111" i="8" a="1"/>
  <c r="BG111" i="8" s="1"/>
  <c r="BG112" i="8" a="1"/>
  <c r="BG112" i="8"/>
  <c r="BG113" i="8" a="1"/>
  <c r="BG113" i="8"/>
  <c r="BG114" i="8" a="1"/>
  <c r="BG114" i="8" s="1"/>
  <c r="BG115" i="8" a="1"/>
  <c r="BG115" i="8"/>
  <c r="BG116" i="8" a="1"/>
  <c r="BG116" i="8"/>
  <c r="BG117" i="8" a="1"/>
  <c r="BG117" i="8" s="1"/>
  <c r="BG17" i="8" a="1"/>
  <c r="BG17" i="8" s="1"/>
  <c r="BC18" i="8" a="1"/>
  <c r="BC18" i="8"/>
  <c r="BC19" i="8" a="1"/>
  <c r="BC19" i="8"/>
  <c r="BC20" i="8" a="1"/>
  <c r="BC20" i="8" s="1"/>
  <c r="BC21" i="8" a="1"/>
  <c r="BC21" i="8"/>
  <c r="BC22" i="8" a="1"/>
  <c r="BC22" i="8"/>
  <c r="BC23" i="8" a="1"/>
  <c r="BC23" i="8"/>
  <c r="BC24" i="8" a="1"/>
  <c r="BC24" i="8"/>
  <c r="BC25" i="8" a="1"/>
  <c r="BC25" i="8"/>
  <c r="BC26" i="8" a="1"/>
  <c r="BC26" i="8" s="1"/>
  <c r="BC27" i="8" a="1"/>
  <c r="BC27" i="8"/>
  <c r="BC28" i="8" a="1"/>
  <c r="BC28" i="8"/>
  <c r="BC29" i="8" a="1"/>
  <c r="BC29" i="8"/>
  <c r="BC30" i="8" a="1"/>
  <c r="BC30" i="8"/>
  <c r="BC31" i="8" a="1"/>
  <c r="BC31" i="8"/>
  <c r="BC32" i="8" a="1"/>
  <c r="BC32" i="8" s="1"/>
  <c r="BC33" i="8" a="1"/>
  <c r="BC33" i="8"/>
  <c r="BC34" i="8" a="1"/>
  <c r="BC34" i="8"/>
  <c r="BC35" i="8" a="1"/>
  <c r="BC35" i="8"/>
  <c r="BC36" i="8" a="1"/>
  <c r="BC36" i="8"/>
  <c r="BC37" i="8" a="1"/>
  <c r="BC37" i="8"/>
  <c r="BC38" i="8" a="1"/>
  <c r="BC38" i="8" s="1"/>
  <c r="BC39" i="8" a="1"/>
  <c r="BC39" i="8"/>
  <c r="BC40" i="8" a="1"/>
  <c r="BC40" i="8"/>
  <c r="BC41" i="8" a="1"/>
  <c r="BC41" i="8"/>
  <c r="BC42" i="8" a="1"/>
  <c r="BC42" i="8"/>
  <c r="BC43" i="8" a="1"/>
  <c r="BC43" i="8"/>
  <c r="BC44" i="8" a="1"/>
  <c r="BC44" i="8" s="1"/>
  <c r="BC45" i="8" a="1"/>
  <c r="BC45" i="8"/>
  <c r="BC46" i="8" a="1"/>
  <c r="BC46" i="8"/>
  <c r="BC47" i="8" a="1"/>
  <c r="BC47" i="8"/>
  <c r="BC48" i="8" a="1"/>
  <c r="BC48" i="8"/>
  <c r="BC49" i="8" a="1"/>
  <c r="BC49" i="8"/>
  <c r="BC50" i="8" a="1"/>
  <c r="BC50" i="8" s="1"/>
  <c r="BC51" i="8" a="1"/>
  <c r="BC51" i="8"/>
  <c r="BC52" i="8" a="1"/>
  <c r="BC52" i="8"/>
  <c r="BC53" i="8" a="1"/>
  <c r="BC53" i="8"/>
  <c r="BC54" i="8" a="1"/>
  <c r="BC54" i="8"/>
  <c r="BC55" i="8" a="1"/>
  <c r="BC55" i="8"/>
  <c r="BC56" i="8" a="1"/>
  <c r="BC56" i="8" s="1"/>
  <c r="BC57" i="8" a="1"/>
  <c r="BC57" i="8"/>
  <c r="BC58" i="8" a="1"/>
  <c r="BC58" i="8"/>
  <c r="BC59" i="8" a="1"/>
  <c r="BC59" i="8"/>
  <c r="BC60" i="8" a="1"/>
  <c r="BC60" i="8"/>
  <c r="BC61" i="8" a="1"/>
  <c r="BC61" i="8"/>
  <c r="BC62" i="8" a="1"/>
  <c r="BC62" i="8" s="1"/>
  <c r="BC63" i="8" a="1"/>
  <c r="BC63" i="8"/>
  <c r="BC64" i="8" a="1"/>
  <c r="BC64" i="8"/>
  <c r="BC65" i="8" a="1"/>
  <c r="BC65" i="8"/>
  <c r="BC66" i="8" a="1"/>
  <c r="BC66" i="8"/>
  <c r="BC67" i="8" a="1"/>
  <c r="BC67" i="8"/>
  <c r="BC68" i="8" a="1"/>
  <c r="BC68" i="8" s="1"/>
  <c r="BC69" i="8" a="1"/>
  <c r="BC69" i="8"/>
  <c r="BC70" i="8" a="1"/>
  <c r="BC70" i="8"/>
  <c r="BC71" i="8" a="1"/>
  <c r="BC71" i="8"/>
  <c r="BC72" i="8" a="1"/>
  <c r="BC72" i="8"/>
  <c r="BC73" i="8" a="1"/>
  <c r="BC73" i="8"/>
  <c r="BC74" i="8" a="1"/>
  <c r="BC74" i="8" s="1"/>
  <c r="BC75" i="8" a="1"/>
  <c r="BC75" i="8"/>
  <c r="BC76" i="8" a="1"/>
  <c r="BC76" i="8"/>
  <c r="BC77" i="8" a="1"/>
  <c r="BC77" i="8"/>
  <c r="BC78" i="8" a="1"/>
  <c r="BC78" i="8"/>
  <c r="BC79" i="8" a="1"/>
  <c r="BC79" i="8"/>
  <c r="BC80" i="8" a="1"/>
  <c r="BC80" i="8" s="1"/>
  <c r="BC81" i="8" a="1"/>
  <c r="BC81" i="8"/>
  <c r="BC82" i="8" a="1"/>
  <c r="BC82" i="8"/>
  <c r="BC83" i="8" a="1"/>
  <c r="BC83" i="8"/>
  <c r="BC84" i="8" a="1"/>
  <c r="BC84" i="8"/>
  <c r="BC85" i="8" a="1"/>
  <c r="BC85" i="8"/>
  <c r="BC86" i="8" a="1"/>
  <c r="BC86" i="8" s="1"/>
  <c r="BC87" i="8" a="1"/>
  <c r="BC87" i="8"/>
  <c r="BC88" i="8" a="1"/>
  <c r="BC88" i="8"/>
  <c r="BC89" i="8" a="1"/>
  <c r="BC89" i="8"/>
  <c r="BC90" i="8" a="1"/>
  <c r="BC90" i="8"/>
  <c r="BC91" i="8" a="1"/>
  <c r="BC91" i="8"/>
  <c r="BC92" i="8" a="1"/>
  <c r="BC92" i="8" s="1"/>
  <c r="BC93" i="8" a="1"/>
  <c r="BC93" i="8"/>
  <c r="BC94" i="8" a="1"/>
  <c r="BC94" i="8"/>
  <c r="BC95" i="8" a="1"/>
  <c r="BC95" i="8"/>
  <c r="BC96" i="8" a="1"/>
  <c r="BC96" i="8"/>
  <c r="BC97" i="8" a="1"/>
  <c r="BC97" i="8"/>
  <c r="BC98" i="8" a="1"/>
  <c r="BC98" i="8" s="1"/>
  <c r="BC99" i="8" a="1"/>
  <c r="BC99" i="8"/>
  <c r="BC100" i="8" a="1"/>
  <c r="BC100" i="8"/>
  <c r="BC101" i="8" a="1"/>
  <c r="BC101" i="8"/>
  <c r="BC102" i="8" a="1"/>
  <c r="BC102" i="8"/>
  <c r="BC103" i="8" a="1"/>
  <c r="BC103" i="8"/>
  <c r="BC104" i="8" a="1"/>
  <c r="BC104" i="8" s="1"/>
  <c r="BC105" i="8" a="1"/>
  <c r="BC105" i="8"/>
  <c r="BC106" i="8" a="1"/>
  <c r="BC106" i="8"/>
  <c r="BC107" i="8" a="1"/>
  <c r="BC107" i="8"/>
  <c r="BC108" i="8" a="1"/>
  <c r="BC108" i="8"/>
  <c r="BC109" i="8" a="1"/>
  <c r="BC109" i="8"/>
  <c r="BC110" i="8" a="1"/>
  <c r="BC110" i="8" s="1"/>
  <c r="BC111" i="8" a="1"/>
  <c r="BC111" i="8"/>
  <c r="BC112" i="8" a="1"/>
  <c r="BC112" i="8"/>
  <c r="BC113" i="8" a="1"/>
  <c r="BC113" i="8"/>
  <c r="BC114" i="8" a="1"/>
  <c r="BC114" i="8"/>
  <c r="BC115" i="8" a="1"/>
  <c r="BC115" i="8"/>
  <c r="BC116" i="8" a="1"/>
  <c r="BC116" i="8" s="1"/>
  <c r="BC117" i="8" a="1"/>
  <c r="BC117" i="8"/>
  <c r="BC17" i="8" a="1"/>
  <c r="BC17" i="8" s="1"/>
  <c r="AY18" i="8" a="1"/>
  <c r="AY18" i="8" s="1"/>
  <c r="AY19" i="8" a="1"/>
  <c r="AY19" i="8"/>
  <c r="AY20" i="8" a="1"/>
  <c r="AY20" i="8"/>
  <c r="AY21" i="8" a="1"/>
  <c r="AY21" i="8"/>
  <c r="AY22" i="8" a="1"/>
  <c r="AY22" i="8"/>
  <c r="AY23" i="8" a="1"/>
  <c r="AY23" i="8"/>
  <c r="AY24" i="8" a="1"/>
  <c r="AY24" i="8" s="1"/>
  <c r="AY25" i="8" a="1"/>
  <c r="AY25" i="8"/>
  <c r="AY26" i="8" a="1"/>
  <c r="AY26" i="8"/>
  <c r="AY27" i="8" a="1"/>
  <c r="AY27" i="8"/>
  <c r="AY28" i="8" a="1"/>
  <c r="AY28" i="8"/>
  <c r="AY29" i="8" a="1"/>
  <c r="AY29" i="8"/>
  <c r="AY30" i="8" a="1"/>
  <c r="AY30" i="8" s="1"/>
  <c r="AY31" i="8" a="1"/>
  <c r="AY31" i="8"/>
  <c r="AY32" i="8" a="1"/>
  <c r="AY32" i="8"/>
  <c r="AY33" i="8" a="1"/>
  <c r="AY33" i="8"/>
  <c r="AY34" i="8" a="1"/>
  <c r="AY34" i="8"/>
  <c r="AY35" i="8" a="1"/>
  <c r="AY35" i="8"/>
  <c r="AY36" i="8" a="1"/>
  <c r="AY36" i="8" s="1"/>
  <c r="AY37" i="8" a="1"/>
  <c r="AY37" i="8"/>
  <c r="AY38" i="8" a="1"/>
  <c r="AY38" i="8"/>
  <c r="AY39" i="8" a="1"/>
  <c r="AY39" i="8"/>
  <c r="AY40" i="8" a="1"/>
  <c r="AY40" i="8"/>
  <c r="AY41" i="8" a="1"/>
  <c r="AY41" i="8"/>
  <c r="AY42" i="8" a="1"/>
  <c r="AY42" i="8" s="1"/>
  <c r="AY43" i="8" a="1"/>
  <c r="AY43" i="8"/>
  <c r="AY44" i="8" a="1"/>
  <c r="AY44" i="8"/>
  <c r="AY45" i="8" a="1"/>
  <c r="AY45" i="8"/>
  <c r="AY46" i="8" a="1"/>
  <c r="AY46" i="8"/>
  <c r="AY47" i="8" a="1"/>
  <c r="AY47" i="8"/>
  <c r="AY48" i="8" a="1"/>
  <c r="AY48" i="8" s="1"/>
  <c r="AY49" i="8" a="1"/>
  <c r="AY49" i="8"/>
  <c r="AY50" i="8" a="1"/>
  <c r="AY50" i="8"/>
  <c r="AY51" i="8" a="1"/>
  <c r="AY51" i="8"/>
  <c r="AY52" i="8" a="1"/>
  <c r="AY52" i="8"/>
  <c r="AY53" i="8" a="1"/>
  <c r="AY53" i="8"/>
  <c r="AY54" i="8" a="1"/>
  <c r="AY54" i="8" s="1"/>
  <c r="AY55" i="8" a="1"/>
  <c r="AY55" i="8"/>
  <c r="AY56" i="8" a="1"/>
  <c r="AY56" i="8"/>
  <c r="AY57" i="8" a="1"/>
  <c r="AY57" i="8"/>
  <c r="AY58" i="8" a="1"/>
  <c r="AY58" i="8"/>
  <c r="AY59" i="8" a="1"/>
  <c r="AY59" i="8"/>
  <c r="AY60" i="8" a="1"/>
  <c r="AY60" i="8" s="1"/>
  <c r="AY61" i="8" a="1"/>
  <c r="AY61" i="8"/>
  <c r="AY62" i="8" a="1"/>
  <c r="AY62" i="8"/>
  <c r="AY63" i="8" a="1"/>
  <c r="AY63" i="8"/>
  <c r="AY64" i="8" a="1"/>
  <c r="AY64" i="8"/>
  <c r="AY65" i="8" a="1"/>
  <c r="AY65" i="8"/>
  <c r="AY66" i="8" a="1"/>
  <c r="AY66" i="8" s="1"/>
  <c r="AY67" i="8" a="1"/>
  <c r="AY67" i="8"/>
  <c r="AY68" i="8" a="1"/>
  <c r="AY68" i="8"/>
  <c r="AY69" i="8" a="1"/>
  <c r="AY69" i="8"/>
  <c r="AY70" i="8" a="1"/>
  <c r="AY70" i="8"/>
  <c r="AY71" i="8" a="1"/>
  <c r="AY71" i="8"/>
  <c r="AY72" i="8" a="1"/>
  <c r="AY72" i="8" s="1"/>
  <c r="AY73" i="8" a="1"/>
  <c r="AY73" i="8"/>
  <c r="AY74" i="8" a="1"/>
  <c r="AY74" i="8"/>
  <c r="AY75" i="8" a="1"/>
  <c r="AY75" i="8"/>
  <c r="AY76" i="8" a="1"/>
  <c r="AY76" i="8"/>
  <c r="AY77" i="8" a="1"/>
  <c r="AY77" i="8"/>
  <c r="AY78" i="8" a="1"/>
  <c r="AY78" i="8" s="1"/>
  <c r="AY79" i="8" a="1"/>
  <c r="AY79" i="8"/>
  <c r="AY80" i="8" a="1"/>
  <c r="AY80" i="8"/>
  <c r="AY81" i="8" a="1"/>
  <c r="AY81" i="8"/>
  <c r="AY82" i="8" a="1"/>
  <c r="AY82" i="8"/>
  <c r="AY83" i="8" a="1"/>
  <c r="AY83" i="8"/>
  <c r="AY84" i="8" a="1"/>
  <c r="AY84" i="8" s="1"/>
  <c r="AY85" i="8" a="1"/>
  <c r="AY85" i="8"/>
  <c r="AY86" i="8" a="1"/>
  <c r="AY86" i="8"/>
  <c r="AY87" i="8" a="1"/>
  <c r="AY87" i="8"/>
  <c r="AY88" i="8" a="1"/>
  <c r="AY88" i="8"/>
  <c r="AY89" i="8" a="1"/>
  <c r="AY89" i="8"/>
  <c r="AY90" i="8" a="1"/>
  <c r="AY90" i="8" s="1"/>
  <c r="AY91" i="8" a="1"/>
  <c r="AY91" i="8"/>
  <c r="AY92" i="8" a="1"/>
  <c r="AY92" i="8"/>
  <c r="AY93" i="8" a="1"/>
  <c r="AY93" i="8"/>
  <c r="AY94" i="8" a="1"/>
  <c r="AY94" i="8"/>
  <c r="AY95" i="8" a="1"/>
  <c r="AY95" i="8"/>
  <c r="AY96" i="8" a="1"/>
  <c r="AY96" i="8" s="1"/>
  <c r="AY97" i="8" a="1"/>
  <c r="AY97" i="8"/>
  <c r="AY98" i="8" a="1"/>
  <c r="AY98" i="8"/>
  <c r="AY99" i="8" a="1"/>
  <c r="AY99" i="8"/>
  <c r="AY100" i="8" a="1"/>
  <c r="AY100" i="8"/>
  <c r="AY101" i="8" a="1"/>
  <c r="AY101" i="8"/>
  <c r="AY102" i="8" a="1"/>
  <c r="AY102" i="8" s="1"/>
  <c r="AY103" i="8" a="1"/>
  <c r="AY103" i="8"/>
  <c r="AY104" i="8" a="1"/>
  <c r="AY104" i="8"/>
  <c r="AY105" i="8" a="1"/>
  <c r="AY105" i="8"/>
  <c r="AY106" i="8" a="1"/>
  <c r="AY106" i="8"/>
  <c r="AY107" i="8" a="1"/>
  <c r="AY107" i="8"/>
  <c r="AY108" i="8" a="1"/>
  <c r="AY108" i="8" s="1"/>
  <c r="AY109" i="8" a="1"/>
  <c r="AY109" i="8"/>
  <c r="AY110" i="8" a="1"/>
  <c r="AY110" i="8"/>
  <c r="AY111" i="8" a="1"/>
  <c r="AY111" i="8"/>
  <c r="AY112" i="8" a="1"/>
  <c r="AY112" i="8"/>
  <c r="AY113" i="8" a="1"/>
  <c r="AY113" i="8"/>
  <c r="AY114" i="8" a="1"/>
  <c r="AY114" i="8" s="1"/>
  <c r="AY115" i="8" a="1"/>
  <c r="AY115" i="8"/>
  <c r="AY116" i="8" a="1"/>
  <c r="AY116" i="8"/>
  <c r="AY117" i="8" a="1"/>
  <c r="AY117" i="8"/>
  <c r="AY17" i="8" a="1"/>
  <c r="AY17" i="8" s="1"/>
  <c r="AU18" i="8" a="1"/>
  <c r="AU18" i="8" s="1"/>
  <c r="AU19" i="8" a="1"/>
  <c r="AU19" i="8"/>
  <c r="AU20" i="8" a="1"/>
  <c r="AU20" i="8"/>
  <c r="AU21" i="8" a="1"/>
  <c r="AU21" i="8" s="1"/>
  <c r="AU22" i="8" a="1"/>
  <c r="AU22" i="8"/>
  <c r="AU23" i="8" a="1"/>
  <c r="AU23" i="8"/>
  <c r="AU24" i="8" a="1"/>
  <c r="AU24" i="8" s="1"/>
  <c r="AU25" i="8" a="1"/>
  <c r="AU25" i="8"/>
  <c r="AU26" i="8" a="1"/>
  <c r="AU26" i="8"/>
  <c r="AU27" i="8" a="1"/>
  <c r="AU27" i="8" s="1"/>
  <c r="AU28" i="8" a="1"/>
  <c r="AU28" i="8"/>
  <c r="AU29" i="8" a="1"/>
  <c r="AU29" i="8"/>
  <c r="AU30" i="8" a="1"/>
  <c r="AU30" i="8" s="1"/>
  <c r="AU31" i="8" a="1"/>
  <c r="AU31" i="8"/>
  <c r="AU32" i="8" a="1"/>
  <c r="AU32" i="8"/>
  <c r="AU33" i="8" a="1"/>
  <c r="AU33" i="8" s="1"/>
  <c r="AU34" i="8" a="1"/>
  <c r="AU34" i="8"/>
  <c r="AU35" i="8" a="1"/>
  <c r="AU35" i="8"/>
  <c r="AU36" i="8" a="1"/>
  <c r="AU36" i="8" s="1"/>
  <c r="AU37" i="8" a="1"/>
  <c r="AU37" i="8"/>
  <c r="AU38" i="8" a="1"/>
  <c r="AU38" i="8"/>
  <c r="AU39" i="8" a="1"/>
  <c r="AU39" i="8" s="1"/>
  <c r="AU40" i="8" a="1"/>
  <c r="AU40" i="8"/>
  <c r="AU41" i="8" a="1"/>
  <c r="AU41" i="8"/>
  <c r="AU42" i="8" a="1"/>
  <c r="AU42" i="8" s="1"/>
  <c r="AU43" i="8" a="1"/>
  <c r="AU43" i="8"/>
  <c r="AU44" i="8" a="1"/>
  <c r="AU44" i="8"/>
  <c r="AU45" i="8" a="1"/>
  <c r="AU45" i="8" s="1"/>
  <c r="AU46" i="8" a="1"/>
  <c r="AU46" i="8"/>
  <c r="AU47" i="8" a="1"/>
  <c r="AU47" i="8"/>
  <c r="AU48" i="8" a="1"/>
  <c r="AU48" i="8" s="1"/>
  <c r="AU49" i="8" a="1"/>
  <c r="AU49" i="8"/>
  <c r="AU50" i="8" a="1"/>
  <c r="AU50" i="8"/>
  <c r="AU51" i="8" a="1"/>
  <c r="AU51" i="8" s="1"/>
  <c r="AU52" i="8" a="1"/>
  <c r="AU52" i="8"/>
  <c r="AU53" i="8" a="1"/>
  <c r="AU53" i="8"/>
  <c r="AU54" i="8" a="1"/>
  <c r="AU54" i="8" s="1"/>
  <c r="AU55" i="8" a="1"/>
  <c r="AU55" i="8"/>
  <c r="AU56" i="8" a="1"/>
  <c r="AU56" i="8"/>
  <c r="AU57" i="8" a="1"/>
  <c r="AU57" i="8" s="1"/>
  <c r="AU58" i="8" a="1"/>
  <c r="AU58" i="8"/>
  <c r="AU59" i="8" a="1"/>
  <c r="AU59" i="8"/>
  <c r="AU60" i="8" a="1"/>
  <c r="AU60" i="8" s="1"/>
  <c r="AU61" i="8" a="1"/>
  <c r="AU61" i="8"/>
  <c r="AU62" i="8" a="1"/>
  <c r="AU62" i="8"/>
  <c r="AU63" i="8" a="1"/>
  <c r="AU63" i="8" s="1"/>
  <c r="AU64" i="8" a="1"/>
  <c r="AU64" i="8"/>
  <c r="AU65" i="8" a="1"/>
  <c r="AU65" i="8"/>
  <c r="AU66" i="8" a="1"/>
  <c r="AU66" i="8" s="1"/>
  <c r="AU67" i="8" a="1"/>
  <c r="AU67" i="8"/>
  <c r="AU68" i="8" a="1"/>
  <c r="AU68" i="8"/>
  <c r="AU69" i="8" a="1"/>
  <c r="AU69" i="8" s="1"/>
  <c r="AU70" i="8" a="1"/>
  <c r="AU70" i="8"/>
  <c r="AU71" i="8" a="1"/>
  <c r="AU71" i="8"/>
  <c r="AU72" i="8" a="1"/>
  <c r="AU72" i="8" s="1"/>
  <c r="AU73" i="8" a="1"/>
  <c r="AU73" i="8"/>
  <c r="AU74" i="8" a="1"/>
  <c r="AU74" i="8"/>
  <c r="AU75" i="8" a="1"/>
  <c r="AU75" i="8" s="1"/>
  <c r="AU76" i="8" a="1"/>
  <c r="AU76" i="8"/>
  <c r="AU77" i="8" a="1"/>
  <c r="AU77" i="8"/>
  <c r="AU78" i="8" a="1"/>
  <c r="AU78" i="8" s="1"/>
  <c r="AU79" i="8" a="1"/>
  <c r="AU79" i="8"/>
  <c r="AU80" i="8" a="1"/>
  <c r="AU80" i="8"/>
  <c r="AU81" i="8" a="1"/>
  <c r="AU81" i="8" s="1"/>
  <c r="AU82" i="8" a="1"/>
  <c r="AU82" i="8"/>
  <c r="AU83" i="8" a="1"/>
  <c r="AU83" i="8"/>
  <c r="AU84" i="8" a="1"/>
  <c r="AU84" i="8" s="1"/>
  <c r="AU85" i="8" a="1"/>
  <c r="AU85" i="8"/>
  <c r="AU86" i="8" a="1"/>
  <c r="AU86" i="8"/>
  <c r="AU87" i="8" a="1"/>
  <c r="AU87" i="8" s="1"/>
  <c r="AU88" i="8" a="1"/>
  <c r="AU88" i="8"/>
  <c r="AU89" i="8" a="1"/>
  <c r="AU89" i="8"/>
  <c r="AU90" i="8" a="1"/>
  <c r="AU90" i="8" s="1"/>
  <c r="AU91" i="8" a="1"/>
  <c r="AU91" i="8"/>
  <c r="AU92" i="8" a="1"/>
  <c r="AU92" i="8"/>
  <c r="AU93" i="8" a="1"/>
  <c r="AU93" i="8" s="1"/>
  <c r="AU94" i="8" a="1"/>
  <c r="AU94" i="8"/>
  <c r="AU95" i="8" a="1"/>
  <c r="AU95" i="8"/>
  <c r="AU96" i="8" a="1"/>
  <c r="AU96" i="8" s="1"/>
  <c r="AU97" i="8" a="1"/>
  <c r="AU97" i="8"/>
  <c r="AU98" i="8" a="1"/>
  <c r="AU98" i="8"/>
  <c r="AU99" i="8" a="1"/>
  <c r="AU99" i="8" s="1"/>
  <c r="AU100" i="8" a="1"/>
  <c r="AU100" i="8"/>
  <c r="AU101" i="8" a="1"/>
  <c r="AU101" i="8"/>
  <c r="AU102" i="8" a="1"/>
  <c r="AU102" i="8" s="1"/>
  <c r="AU103" i="8" a="1"/>
  <c r="AU103" i="8"/>
  <c r="AU104" i="8" a="1"/>
  <c r="AU104" i="8"/>
  <c r="AU105" i="8" a="1"/>
  <c r="AU105" i="8" s="1"/>
  <c r="AU106" i="8" a="1"/>
  <c r="AU106" i="8"/>
  <c r="AU107" i="8" a="1"/>
  <c r="AU107" i="8"/>
  <c r="AU108" i="8" a="1"/>
  <c r="AU108" i="8" s="1"/>
  <c r="AU109" i="8" a="1"/>
  <c r="AU109" i="8"/>
  <c r="AU110" i="8" a="1"/>
  <c r="AU110" i="8"/>
  <c r="AU111" i="8" a="1"/>
  <c r="AU111" i="8" s="1"/>
  <c r="AU112" i="8" a="1"/>
  <c r="AU112" i="8"/>
  <c r="AU113" i="8" a="1"/>
  <c r="AU113" i="8"/>
  <c r="AU114" i="8" a="1"/>
  <c r="AU114" i="8" s="1"/>
  <c r="AU115" i="8" a="1"/>
  <c r="AU115" i="8"/>
  <c r="AU116" i="8" a="1"/>
  <c r="AU116" i="8"/>
  <c r="AU117" i="8" a="1"/>
  <c r="AU117" i="8" s="1"/>
  <c r="AU17" i="8" a="1"/>
  <c r="AU17" i="8" s="1"/>
  <c r="AQ18" i="8" a="1"/>
  <c r="AQ18" i="8" s="1"/>
  <c r="AQ19" i="8" a="1"/>
  <c r="AQ19" i="8"/>
  <c r="AQ20" i="8" a="1"/>
  <c r="AQ20" i="8"/>
  <c r="AQ21" i="8" a="1"/>
  <c r="AQ21" i="8"/>
  <c r="AQ22" i="8" a="1"/>
  <c r="AQ22" i="8"/>
  <c r="AQ23" i="8" a="1"/>
  <c r="AQ23" i="8"/>
  <c r="AQ24" i="8" a="1"/>
  <c r="AQ24" i="8" s="1"/>
  <c r="AQ25" i="8" a="1"/>
  <c r="AQ25" i="8"/>
  <c r="AQ26" i="8" a="1"/>
  <c r="AQ26" i="8"/>
  <c r="AQ27" i="8" a="1"/>
  <c r="AQ27" i="8"/>
  <c r="AQ28" i="8" a="1"/>
  <c r="AQ28" i="8"/>
  <c r="AQ29" i="8" a="1"/>
  <c r="AQ29" i="8"/>
  <c r="AQ30" i="8" a="1"/>
  <c r="AQ30" i="8" s="1"/>
  <c r="AQ31" i="8" a="1"/>
  <c r="AQ31" i="8"/>
  <c r="AQ32" i="8" a="1"/>
  <c r="AQ32" i="8"/>
  <c r="AQ33" i="8" a="1"/>
  <c r="AQ33" i="8"/>
  <c r="AQ34" i="8" a="1"/>
  <c r="AQ34" i="8"/>
  <c r="AQ35" i="8" a="1"/>
  <c r="AQ35" i="8"/>
  <c r="AQ36" i="8" a="1"/>
  <c r="AQ36" i="8" s="1"/>
  <c r="AQ37" i="8" a="1"/>
  <c r="AQ37" i="8"/>
  <c r="AQ38" i="8" a="1"/>
  <c r="AQ38" i="8"/>
  <c r="AQ39" i="8" a="1"/>
  <c r="AQ39" i="8"/>
  <c r="AQ40" i="8" a="1"/>
  <c r="AQ40" i="8"/>
  <c r="AQ41" i="8" a="1"/>
  <c r="AQ41" i="8"/>
  <c r="AQ42" i="8" a="1"/>
  <c r="AQ42" i="8" s="1"/>
  <c r="AQ43" i="8" a="1"/>
  <c r="AQ43" i="8"/>
  <c r="AQ44" i="8" a="1"/>
  <c r="AQ44" i="8"/>
  <c r="AQ45" i="8" a="1"/>
  <c r="AQ45" i="8"/>
  <c r="AQ46" i="8" a="1"/>
  <c r="AQ46" i="8"/>
  <c r="AQ47" i="8" a="1"/>
  <c r="AQ47" i="8"/>
  <c r="AQ48" i="8" a="1"/>
  <c r="AQ48" i="8" s="1"/>
  <c r="AQ49" i="8" a="1"/>
  <c r="AQ49" i="8"/>
  <c r="AQ50" i="8" a="1"/>
  <c r="AQ50" i="8"/>
  <c r="AQ51" i="8" a="1"/>
  <c r="AQ51" i="8"/>
  <c r="AQ52" i="8" a="1"/>
  <c r="AQ52" i="8"/>
  <c r="AQ53" i="8" a="1"/>
  <c r="AQ53" i="8"/>
  <c r="AQ54" i="8" a="1"/>
  <c r="AQ54" i="8" s="1"/>
  <c r="AQ55" i="8" a="1"/>
  <c r="AQ55" i="8"/>
  <c r="AQ56" i="8" a="1"/>
  <c r="AQ56" i="8"/>
  <c r="AQ57" i="8" a="1"/>
  <c r="AQ57" i="8"/>
  <c r="AQ58" i="8" a="1"/>
  <c r="AQ58" i="8"/>
  <c r="AQ59" i="8" a="1"/>
  <c r="AQ59" i="8"/>
  <c r="AQ60" i="8" a="1"/>
  <c r="AQ60" i="8" s="1"/>
  <c r="AQ61" i="8" a="1"/>
  <c r="AQ61" i="8"/>
  <c r="AQ62" i="8" a="1"/>
  <c r="AQ62" i="8"/>
  <c r="AQ63" i="8" a="1"/>
  <c r="AQ63" i="8"/>
  <c r="AQ64" i="8" a="1"/>
  <c r="AQ64" i="8"/>
  <c r="AQ65" i="8" a="1"/>
  <c r="AQ65" i="8"/>
  <c r="AQ66" i="8" a="1"/>
  <c r="AQ66" i="8" s="1"/>
  <c r="AQ67" i="8" a="1"/>
  <c r="AQ67" i="8"/>
  <c r="AQ68" i="8" a="1"/>
  <c r="AQ68" i="8"/>
  <c r="AQ69" i="8" a="1"/>
  <c r="AQ69" i="8"/>
  <c r="AQ70" i="8" a="1"/>
  <c r="AQ70" i="8"/>
  <c r="AQ71" i="8" a="1"/>
  <c r="AQ71" i="8"/>
  <c r="AQ72" i="8" a="1"/>
  <c r="AQ72" i="8" s="1"/>
  <c r="AQ73" i="8" a="1"/>
  <c r="AQ73" i="8"/>
  <c r="AQ74" i="8" a="1"/>
  <c r="AQ74" i="8"/>
  <c r="AQ75" i="8" a="1"/>
  <c r="AQ75" i="8"/>
  <c r="AQ76" i="8" a="1"/>
  <c r="AQ76" i="8"/>
  <c r="AQ77" i="8" a="1"/>
  <c r="AQ77" i="8"/>
  <c r="AQ78" i="8" a="1"/>
  <c r="AQ78" i="8" s="1"/>
  <c r="AQ79" i="8" a="1"/>
  <c r="AQ79" i="8"/>
  <c r="AQ80" i="8" a="1"/>
  <c r="AQ80" i="8"/>
  <c r="AQ81" i="8" a="1"/>
  <c r="AQ81" i="8"/>
  <c r="AQ82" i="8" a="1"/>
  <c r="AQ82" i="8"/>
  <c r="AQ83" i="8" a="1"/>
  <c r="AQ83" i="8"/>
  <c r="AQ84" i="8" a="1"/>
  <c r="AQ84" i="8" s="1"/>
  <c r="AQ85" i="8" a="1"/>
  <c r="AQ85" i="8"/>
  <c r="AQ86" i="8" a="1"/>
  <c r="AQ86" i="8"/>
  <c r="AQ87" i="8" a="1"/>
  <c r="AQ87" i="8"/>
  <c r="AQ88" i="8" a="1"/>
  <c r="AQ88" i="8"/>
  <c r="AQ89" i="8" a="1"/>
  <c r="AQ89" i="8"/>
  <c r="AQ90" i="8" a="1"/>
  <c r="AQ90" i="8" s="1"/>
  <c r="AQ91" i="8" a="1"/>
  <c r="AQ91" i="8"/>
  <c r="AQ92" i="8" a="1"/>
  <c r="AQ92" i="8"/>
  <c r="AQ93" i="8" a="1"/>
  <c r="AQ93" i="8"/>
  <c r="AQ94" i="8" a="1"/>
  <c r="AQ94" i="8"/>
  <c r="AQ95" i="8" a="1"/>
  <c r="AQ95" i="8"/>
  <c r="AQ96" i="8" a="1"/>
  <c r="AQ96" i="8" s="1"/>
  <c r="AQ97" i="8" a="1"/>
  <c r="AQ97" i="8"/>
  <c r="AQ98" i="8" a="1"/>
  <c r="AQ98" i="8"/>
  <c r="AQ99" i="8" a="1"/>
  <c r="AQ99" i="8"/>
  <c r="AQ100" i="8" a="1"/>
  <c r="AQ100" i="8"/>
  <c r="AQ101" i="8" a="1"/>
  <c r="AQ101" i="8"/>
  <c r="AQ102" i="8" a="1"/>
  <c r="AQ102" i="8" s="1"/>
  <c r="AQ103" i="8" a="1"/>
  <c r="AQ103" i="8"/>
  <c r="AQ104" i="8" a="1"/>
  <c r="AQ104" i="8"/>
  <c r="AQ105" i="8" a="1"/>
  <c r="AQ105" i="8"/>
  <c r="AQ106" i="8" a="1"/>
  <c r="AQ106" i="8"/>
  <c r="AQ107" i="8" a="1"/>
  <c r="AQ107" i="8"/>
  <c r="AQ108" i="8" a="1"/>
  <c r="AQ108" i="8" s="1"/>
  <c r="AQ109" i="8" a="1"/>
  <c r="AQ109" i="8"/>
  <c r="AQ110" i="8" a="1"/>
  <c r="AQ110" i="8"/>
  <c r="AQ111" i="8" a="1"/>
  <c r="AQ111" i="8"/>
  <c r="AQ112" i="8" a="1"/>
  <c r="AQ112" i="8"/>
  <c r="AQ113" i="8" a="1"/>
  <c r="AQ113" i="8"/>
  <c r="AQ114" i="8" a="1"/>
  <c r="AQ114" i="8" s="1"/>
  <c r="AQ115" i="8" a="1"/>
  <c r="AQ115" i="8"/>
  <c r="AQ116" i="8" a="1"/>
  <c r="AQ116" i="8"/>
  <c r="AQ117" i="8" a="1"/>
  <c r="AQ117" i="8"/>
  <c r="AQ17" i="8" a="1"/>
  <c r="AQ17" i="8" s="1"/>
  <c r="AM18" i="8" a="1"/>
  <c r="AM18" i="8"/>
  <c r="AM19" i="8" a="1"/>
  <c r="AM19" i="8"/>
  <c r="AM20" i="8" a="1"/>
  <c r="AM20" i="8"/>
  <c r="AM21" i="8" a="1"/>
  <c r="AM21" i="8"/>
  <c r="AM22" i="8" a="1"/>
  <c r="AM22" i="8"/>
  <c r="AM23" i="8" a="1"/>
  <c r="AM23" i="8"/>
  <c r="AM24" i="8" a="1"/>
  <c r="AM24" i="8"/>
  <c r="AM25" i="8" a="1"/>
  <c r="AM25" i="8"/>
  <c r="AM26" i="8" a="1"/>
  <c r="AM26" i="8"/>
  <c r="AM27" i="8" a="1"/>
  <c r="AM27" i="8"/>
  <c r="AM28" i="8" a="1"/>
  <c r="AM28" i="8"/>
  <c r="AM29" i="8" a="1"/>
  <c r="AM29" i="8"/>
  <c r="AM30" i="8" a="1"/>
  <c r="AM30" i="8"/>
  <c r="AM31" i="8" a="1"/>
  <c r="AM31" i="8"/>
  <c r="AM32" i="8" a="1"/>
  <c r="AM32" i="8"/>
  <c r="AM33" i="8" a="1"/>
  <c r="AM33" i="8"/>
  <c r="AM34" i="8" a="1"/>
  <c r="AM34" i="8"/>
  <c r="AM35" i="8" a="1"/>
  <c r="AM35" i="8"/>
  <c r="AM36" i="8" a="1"/>
  <c r="AM36" i="8"/>
  <c r="AM37" i="8" a="1"/>
  <c r="AM37" i="8"/>
  <c r="AM38" i="8" a="1"/>
  <c r="AM38" i="8"/>
  <c r="AM39" i="8" a="1"/>
  <c r="AM39" i="8"/>
  <c r="AM40" i="8" a="1"/>
  <c r="AM40" i="8"/>
  <c r="AM41" i="8" a="1"/>
  <c r="AM41" i="8"/>
  <c r="AM42" i="8" a="1"/>
  <c r="AM42" i="8"/>
  <c r="AM43" i="8" a="1"/>
  <c r="AM43" i="8"/>
  <c r="AM44" i="8" a="1"/>
  <c r="AM44" i="8"/>
  <c r="AM45" i="8" a="1"/>
  <c r="AM45" i="8"/>
  <c r="AM46" i="8" a="1"/>
  <c r="AM46" i="8"/>
  <c r="AM47" i="8" a="1"/>
  <c r="AM47" i="8"/>
  <c r="AM48" i="8" a="1"/>
  <c r="AM48" i="8"/>
  <c r="AM49" i="8" a="1"/>
  <c r="AM49" i="8"/>
  <c r="AM50" i="8" a="1"/>
  <c r="AM50" i="8"/>
  <c r="AM51" i="8" a="1"/>
  <c r="AM51" i="8"/>
  <c r="AM52" i="8" a="1"/>
  <c r="AM52" i="8"/>
  <c r="AM53" i="8" a="1"/>
  <c r="AM53" i="8"/>
  <c r="AM54" i="8" a="1"/>
  <c r="AM54" i="8"/>
  <c r="AM55" i="8" a="1"/>
  <c r="AM55" i="8"/>
  <c r="AM56" i="8" a="1"/>
  <c r="AM56" i="8"/>
  <c r="AM57" i="8" a="1"/>
  <c r="AM57" i="8"/>
  <c r="AM58" i="8" a="1"/>
  <c r="AM58" i="8"/>
  <c r="AM59" i="8" a="1"/>
  <c r="AM59" i="8"/>
  <c r="AM60" i="8" a="1"/>
  <c r="AM60" i="8"/>
  <c r="AM61" i="8" a="1"/>
  <c r="AM61" i="8"/>
  <c r="AM62" i="8" a="1"/>
  <c r="AM62" i="8"/>
  <c r="AM63" i="8" a="1"/>
  <c r="AM63" i="8"/>
  <c r="AM64" i="8" a="1"/>
  <c r="AM64" i="8"/>
  <c r="AM65" i="8" a="1"/>
  <c r="AM65" i="8"/>
  <c r="AM66" i="8" a="1"/>
  <c r="AM66" i="8"/>
  <c r="AM67" i="8" a="1"/>
  <c r="AM67" i="8"/>
  <c r="AM68" i="8" a="1"/>
  <c r="AM68" i="8"/>
  <c r="AM69" i="8" a="1"/>
  <c r="AM69" i="8"/>
  <c r="AM70" i="8" a="1"/>
  <c r="AM70" i="8"/>
  <c r="AM71" i="8" a="1"/>
  <c r="AM71" i="8"/>
  <c r="AM72" i="8" a="1"/>
  <c r="AM72" i="8"/>
  <c r="AM73" i="8" a="1"/>
  <c r="AM73" i="8"/>
  <c r="AM74" i="8" a="1"/>
  <c r="AM74" i="8"/>
  <c r="AM75" i="8" a="1"/>
  <c r="AM75" i="8"/>
  <c r="AM76" i="8" a="1"/>
  <c r="AM76" i="8"/>
  <c r="AM77" i="8" a="1"/>
  <c r="AM77" i="8"/>
  <c r="AM78" i="8" a="1"/>
  <c r="AM78" i="8"/>
  <c r="AM79" i="8" a="1"/>
  <c r="AM79" i="8"/>
  <c r="AM80" i="8" a="1"/>
  <c r="AM80" i="8"/>
  <c r="AM81" i="8" a="1"/>
  <c r="AM81" i="8"/>
  <c r="AM82" i="8" a="1"/>
  <c r="AM82" i="8"/>
  <c r="AM83" i="8" a="1"/>
  <c r="AM83" i="8"/>
  <c r="AM84" i="8" a="1"/>
  <c r="AM84" i="8"/>
  <c r="AM85" i="8" a="1"/>
  <c r="AM85" i="8"/>
  <c r="AM86" i="8" a="1"/>
  <c r="AM86" i="8"/>
  <c r="AM87" i="8" a="1"/>
  <c r="AM87" i="8"/>
  <c r="AM88" i="8" a="1"/>
  <c r="AM88" i="8"/>
  <c r="AM89" i="8" a="1"/>
  <c r="AM89" i="8"/>
  <c r="AM90" i="8" a="1"/>
  <c r="AM90" i="8"/>
  <c r="AM91" i="8" a="1"/>
  <c r="AM91" i="8"/>
  <c r="AM92" i="8" a="1"/>
  <c r="AM92" i="8"/>
  <c r="AM93" i="8" a="1"/>
  <c r="AM93" i="8"/>
  <c r="AM94" i="8" a="1"/>
  <c r="AM94" i="8"/>
  <c r="AM95" i="8" a="1"/>
  <c r="AM95" i="8"/>
  <c r="AM96" i="8" a="1"/>
  <c r="AM96" i="8"/>
  <c r="AM97" i="8" a="1"/>
  <c r="AM97" i="8"/>
  <c r="AM98" i="8" a="1"/>
  <c r="AM98" i="8"/>
  <c r="AM99" i="8" a="1"/>
  <c r="AM99" i="8"/>
  <c r="AM100" i="8" a="1"/>
  <c r="AM100" i="8"/>
  <c r="AM101" i="8" a="1"/>
  <c r="AM101" i="8"/>
  <c r="AM102" i="8" a="1"/>
  <c r="AM102" i="8"/>
  <c r="AM103" i="8" a="1"/>
  <c r="AM103" i="8"/>
  <c r="AM104" i="8" a="1"/>
  <c r="AM104" i="8"/>
  <c r="AM105" i="8" a="1"/>
  <c r="AM105" i="8"/>
  <c r="AM106" i="8" a="1"/>
  <c r="AM106" i="8"/>
  <c r="AM107" i="8" a="1"/>
  <c r="AM107" i="8"/>
  <c r="AM108" i="8" a="1"/>
  <c r="AM108" i="8"/>
  <c r="AM109" i="8" a="1"/>
  <c r="AM109" i="8"/>
  <c r="AM110" i="8" a="1"/>
  <c r="AM110" i="8"/>
  <c r="AM111" i="8" a="1"/>
  <c r="AM111" i="8"/>
  <c r="AM112" i="8" a="1"/>
  <c r="AM112" i="8"/>
  <c r="AM113" i="8" a="1"/>
  <c r="AM113" i="8"/>
  <c r="AM114" i="8" a="1"/>
  <c r="AM114" i="8"/>
  <c r="AM115" i="8" a="1"/>
  <c r="AM115" i="8"/>
  <c r="AM116" i="8" a="1"/>
  <c r="AM116" i="8"/>
  <c r="AM117" i="8" a="1"/>
  <c r="AM117" i="8"/>
  <c r="AM17" i="8" a="1"/>
  <c r="AM17" i="8" s="1"/>
  <c r="AI18" i="8" a="1"/>
  <c r="AI18" i="8" s="1"/>
  <c r="AI19" i="8" a="1"/>
  <c r="AI19" i="8"/>
  <c r="AI20" i="8" a="1"/>
  <c r="AI20" i="8"/>
  <c r="AI21" i="8" a="1"/>
  <c r="AI21" i="8"/>
  <c r="AI22" i="8" a="1"/>
  <c r="AI22" i="8"/>
  <c r="AI23" i="8" a="1"/>
  <c r="AI23" i="8"/>
  <c r="AI24" i="8" a="1"/>
  <c r="AI24" i="8" s="1"/>
  <c r="AI25" i="8" a="1"/>
  <c r="AI25" i="8"/>
  <c r="AI26" i="8" a="1"/>
  <c r="AI26" i="8"/>
  <c r="AI27" i="8" a="1"/>
  <c r="AI27" i="8"/>
  <c r="AI28" i="8" a="1"/>
  <c r="AI28" i="8"/>
  <c r="AI29" i="8" a="1"/>
  <c r="AI29" i="8"/>
  <c r="AI30" i="8" a="1"/>
  <c r="AI30" i="8" s="1"/>
  <c r="AI31" i="8" a="1"/>
  <c r="AI31" i="8"/>
  <c r="AI32" i="8" a="1"/>
  <c r="AI32" i="8"/>
  <c r="AI33" i="8" a="1"/>
  <c r="AI33" i="8"/>
  <c r="AI34" i="8" a="1"/>
  <c r="AI34" i="8"/>
  <c r="AI35" i="8" a="1"/>
  <c r="AI35" i="8"/>
  <c r="AI36" i="8" a="1"/>
  <c r="AI36" i="8" s="1"/>
  <c r="AI37" i="8" a="1"/>
  <c r="AI37" i="8"/>
  <c r="AI38" i="8" a="1"/>
  <c r="AI38" i="8"/>
  <c r="AI39" i="8" a="1"/>
  <c r="AI39" i="8"/>
  <c r="AI40" i="8" a="1"/>
  <c r="AI40" i="8"/>
  <c r="AI41" i="8" a="1"/>
  <c r="AI41" i="8"/>
  <c r="AI42" i="8" a="1"/>
  <c r="AI42" i="8" s="1"/>
  <c r="AI43" i="8" a="1"/>
  <c r="AI43" i="8"/>
  <c r="AI44" i="8" a="1"/>
  <c r="AI44" i="8"/>
  <c r="AI45" i="8" a="1"/>
  <c r="AI45" i="8"/>
  <c r="AI46" i="8" a="1"/>
  <c r="AI46" i="8"/>
  <c r="AI47" i="8" a="1"/>
  <c r="AI47" i="8"/>
  <c r="AI48" i="8" a="1"/>
  <c r="AI48" i="8" s="1"/>
  <c r="AI49" i="8" a="1"/>
  <c r="AI49" i="8"/>
  <c r="AI50" i="8" a="1"/>
  <c r="AI50" i="8"/>
  <c r="AI51" i="8" a="1"/>
  <c r="AI51" i="8"/>
  <c r="AI52" i="8" a="1"/>
  <c r="AI52" i="8"/>
  <c r="AI53" i="8" a="1"/>
  <c r="AI53" i="8"/>
  <c r="AI54" i="8" a="1"/>
  <c r="AI54" i="8" s="1"/>
  <c r="AI55" i="8" a="1"/>
  <c r="AI55" i="8"/>
  <c r="AI56" i="8" a="1"/>
  <c r="AI56" i="8"/>
  <c r="AI57" i="8" a="1"/>
  <c r="AI57" i="8"/>
  <c r="AI58" i="8" a="1"/>
  <c r="AI58" i="8"/>
  <c r="AI59" i="8" a="1"/>
  <c r="AI59" i="8"/>
  <c r="AI60" i="8" a="1"/>
  <c r="AI60" i="8" s="1"/>
  <c r="AI61" i="8" a="1"/>
  <c r="AI61" i="8"/>
  <c r="AI62" i="8" a="1"/>
  <c r="AI62" i="8"/>
  <c r="AI63" i="8" a="1"/>
  <c r="AI63" i="8"/>
  <c r="AI64" i="8" a="1"/>
  <c r="AI64" i="8"/>
  <c r="AI65" i="8" a="1"/>
  <c r="AI65" i="8"/>
  <c r="AI66" i="8" a="1"/>
  <c r="AI66" i="8" s="1"/>
  <c r="AI67" i="8" a="1"/>
  <c r="AI67" i="8"/>
  <c r="AI68" i="8" a="1"/>
  <c r="AI68" i="8"/>
  <c r="AI69" i="8" a="1"/>
  <c r="AI69" i="8"/>
  <c r="AI70" i="8" a="1"/>
  <c r="AI70" i="8"/>
  <c r="AI71" i="8" a="1"/>
  <c r="AI71" i="8"/>
  <c r="AI72" i="8" a="1"/>
  <c r="AI72" i="8" s="1"/>
  <c r="AI73" i="8" a="1"/>
  <c r="AI73" i="8"/>
  <c r="AI74" i="8" a="1"/>
  <c r="AI74" i="8"/>
  <c r="AI75" i="8" a="1"/>
  <c r="AI75" i="8"/>
  <c r="AI76" i="8" a="1"/>
  <c r="AI76" i="8"/>
  <c r="AI77" i="8" a="1"/>
  <c r="AI77" i="8"/>
  <c r="AI78" i="8" a="1"/>
  <c r="AI78" i="8" s="1"/>
  <c r="AI79" i="8" a="1"/>
  <c r="AI79" i="8"/>
  <c r="AI80" i="8" a="1"/>
  <c r="AI80" i="8"/>
  <c r="AI81" i="8" a="1"/>
  <c r="AI81" i="8" s="1"/>
  <c r="AI82" i="8" a="1"/>
  <c r="AI82" i="8"/>
  <c r="AI83" i="8" a="1"/>
  <c r="AI83" i="8"/>
  <c r="AI84" i="8" a="1"/>
  <c r="AI84" i="8" s="1"/>
  <c r="AI85" i="8" a="1"/>
  <c r="AI85" i="8"/>
  <c r="AI86" i="8" a="1"/>
  <c r="AI86" i="8"/>
  <c r="AI87" i="8" a="1"/>
  <c r="AI87" i="8" s="1"/>
  <c r="AI88" i="8" a="1"/>
  <c r="AI88" i="8"/>
  <c r="AI89" i="8" a="1"/>
  <c r="AI89" i="8"/>
  <c r="AI90" i="8" a="1"/>
  <c r="AI90" i="8" s="1"/>
  <c r="AI91" i="8" a="1"/>
  <c r="AI91" i="8"/>
  <c r="AI92" i="8" a="1"/>
  <c r="AI92" i="8"/>
  <c r="AI93" i="8" a="1"/>
  <c r="AI93" i="8" s="1"/>
  <c r="AI94" i="8" a="1"/>
  <c r="AI94" i="8"/>
  <c r="AI95" i="8" a="1"/>
  <c r="AI95" i="8"/>
  <c r="AI96" i="8" a="1"/>
  <c r="AI96" i="8" s="1"/>
  <c r="AI97" i="8" a="1"/>
  <c r="AI97" i="8"/>
  <c r="AI98" i="8" a="1"/>
  <c r="AI98" i="8"/>
  <c r="AI99" i="8" a="1"/>
  <c r="AI99" i="8" s="1"/>
  <c r="AI100" i="8" a="1"/>
  <c r="AI100" i="8"/>
  <c r="AI101" i="8" a="1"/>
  <c r="AI101" i="8"/>
  <c r="AI102" i="8" a="1"/>
  <c r="AI102" i="8" s="1"/>
  <c r="AI103" i="8" a="1"/>
  <c r="AI103" i="8"/>
  <c r="AI104" i="8" a="1"/>
  <c r="AI104" i="8"/>
  <c r="AI105" i="8" a="1"/>
  <c r="AI105" i="8" s="1"/>
  <c r="AI106" i="8" a="1"/>
  <c r="AI106" i="8"/>
  <c r="AI107" i="8" a="1"/>
  <c r="AI107" i="8"/>
  <c r="AI108" i="8" a="1"/>
  <c r="AI108" i="8" s="1"/>
  <c r="AI109" i="8" a="1"/>
  <c r="AI109" i="8"/>
  <c r="AI110" i="8" a="1"/>
  <c r="AI110" i="8"/>
  <c r="AI111" i="8" a="1"/>
  <c r="AI111" i="8" s="1"/>
  <c r="AI112" i="8" a="1"/>
  <c r="AI112" i="8"/>
  <c r="AI113" i="8" a="1"/>
  <c r="AI113" i="8"/>
  <c r="AI114" i="8" a="1"/>
  <c r="AI114" i="8" s="1"/>
  <c r="AI115" i="8" a="1"/>
  <c r="AI115" i="8"/>
  <c r="AI116" i="8" a="1"/>
  <c r="AI116" i="8"/>
  <c r="AI117" i="8" a="1"/>
  <c r="AI117" i="8" s="1"/>
  <c r="AI17" i="8" a="1"/>
  <c r="AI17" i="8" s="1"/>
  <c r="AE18" i="8" a="1"/>
  <c r="AE18" i="8" s="1"/>
  <c r="AE19" i="8" a="1"/>
  <c r="AE19" i="8"/>
  <c r="AE20" i="8" a="1"/>
  <c r="AE20" i="8"/>
  <c r="AE21" i="8" a="1"/>
  <c r="AE21" i="8" s="1"/>
  <c r="AE22" i="8" a="1"/>
  <c r="AE22" i="8"/>
  <c r="AE23" i="8" a="1"/>
  <c r="AE23" i="8"/>
  <c r="AE24" i="8" a="1"/>
  <c r="AE24" i="8" s="1"/>
  <c r="AE25" i="8" a="1"/>
  <c r="AE25" i="8"/>
  <c r="AE26" i="8" a="1"/>
  <c r="AE26" i="8"/>
  <c r="AE27" i="8" a="1"/>
  <c r="AE27" i="8" s="1"/>
  <c r="AE28" i="8" a="1"/>
  <c r="AE28" i="8"/>
  <c r="AE29" i="8" a="1"/>
  <c r="AE29" i="8"/>
  <c r="AE30" i="8" a="1"/>
  <c r="AE30" i="8" s="1"/>
  <c r="AE31" i="8" a="1"/>
  <c r="AE31" i="8"/>
  <c r="AE32" i="8" a="1"/>
  <c r="AE32" i="8"/>
  <c r="AE33" i="8" a="1"/>
  <c r="AE33" i="8" s="1"/>
  <c r="AE34" i="8" a="1"/>
  <c r="AE34" i="8"/>
  <c r="AE35" i="8" a="1"/>
  <c r="AE35" i="8"/>
  <c r="AE36" i="8" a="1"/>
  <c r="AE36" i="8" s="1"/>
  <c r="AE37" i="8" a="1"/>
  <c r="AE37" i="8"/>
  <c r="AE38" i="8" a="1"/>
  <c r="AE38" i="8"/>
  <c r="AE39" i="8" a="1"/>
  <c r="AE39" i="8" s="1"/>
  <c r="AE40" i="8" a="1"/>
  <c r="AE40" i="8"/>
  <c r="AE41" i="8" a="1"/>
  <c r="AE41" i="8"/>
  <c r="AE42" i="8" a="1"/>
  <c r="AE42" i="8" s="1"/>
  <c r="AE43" i="8" a="1"/>
  <c r="AE43" i="8"/>
  <c r="AE44" i="8" a="1"/>
  <c r="AE44" i="8"/>
  <c r="AE45" i="8" a="1"/>
  <c r="AE45" i="8" s="1"/>
  <c r="AE46" i="8" a="1"/>
  <c r="AE46" i="8"/>
  <c r="AE47" i="8" a="1"/>
  <c r="AE47" i="8"/>
  <c r="AE48" i="8" a="1"/>
  <c r="AE48" i="8" s="1"/>
  <c r="AE49" i="8" a="1"/>
  <c r="AE49" i="8"/>
  <c r="AE50" i="8" a="1"/>
  <c r="AE50" i="8"/>
  <c r="AE51" i="8" a="1"/>
  <c r="AE51" i="8" s="1"/>
  <c r="AE52" i="8" a="1"/>
  <c r="AE52" i="8"/>
  <c r="AE53" i="8" a="1"/>
  <c r="AE53" i="8"/>
  <c r="AE54" i="8" a="1"/>
  <c r="AE54" i="8" s="1"/>
  <c r="AE55" i="8" a="1"/>
  <c r="AE55" i="8"/>
  <c r="AE56" i="8" a="1"/>
  <c r="AE56" i="8"/>
  <c r="AE57" i="8" a="1"/>
  <c r="AE57" i="8" s="1"/>
  <c r="AE58" i="8" a="1"/>
  <c r="AE58" i="8"/>
  <c r="AE59" i="8" a="1"/>
  <c r="AE59" i="8"/>
  <c r="AE60" i="8" a="1"/>
  <c r="AE60" i="8" s="1"/>
  <c r="AE61" i="8" a="1"/>
  <c r="AE61" i="8"/>
  <c r="AE62" i="8" a="1"/>
  <c r="AE62" i="8"/>
  <c r="AE63" i="8" a="1"/>
  <c r="AE63" i="8" s="1"/>
  <c r="AE64" i="8" a="1"/>
  <c r="AE64" i="8"/>
  <c r="AE65" i="8" a="1"/>
  <c r="AE65" i="8"/>
  <c r="AE66" i="8" a="1"/>
  <c r="AE66" i="8" s="1"/>
  <c r="AE67" i="8" a="1"/>
  <c r="AE67" i="8"/>
  <c r="AE68" i="8" a="1"/>
  <c r="AE68" i="8"/>
  <c r="AE69" i="8" a="1"/>
  <c r="AE69" i="8" s="1"/>
  <c r="AE70" i="8" a="1"/>
  <c r="AE70" i="8"/>
  <c r="AE71" i="8" a="1"/>
  <c r="AE71" i="8"/>
  <c r="AE72" i="8" a="1"/>
  <c r="AE72" i="8" s="1"/>
  <c r="AE73" i="8" a="1"/>
  <c r="AE73" i="8"/>
  <c r="AE74" i="8" a="1"/>
  <c r="AE74" i="8"/>
  <c r="AE75" i="8" a="1"/>
  <c r="AE75" i="8" s="1"/>
  <c r="AE76" i="8" a="1"/>
  <c r="AE76" i="8"/>
  <c r="AE77" i="8" a="1"/>
  <c r="AE77" i="8"/>
  <c r="AE78" i="8" a="1"/>
  <c r="AE78" i="8" s="1"/>
  <c r="AE79" i="8" a="1"/>
  <c r="AE79" i="8"/>
  <c r="AE80" i="8" a="1"/>
  <c r="AE80" i="8"/>
  <c r="AE81" i="8" a="1"/>
  <c r="AE81" i="8" s="1"/>
  <c r="AE82" i="8" a="1"/>
  <c r="AE82" i="8"/>
  <c r="AE83" i="8" a="1"/>
  <c r="AE83" i="8"/>
  <c r="AE84" i="8" a="1"/>
  <c r="AE84" i="8" s="1"/>
  <c r="AE85" i="8" a="1"/>
  <c r="AE85" i="8"/>
  <c r="AE86" i="8" a="1"/>
  <c r="AE86" i="8"/>
  <c r="AE87" i="8" a="1"/>
  <c r="AE87" i="8" s="1"/>
  <c r="AE88" i="8" a="1"/>
  <c r="AE88" i="8"/>
  <c r="AE89" i="8" a="1"/>
  <c r="AE89" i="8"/>
  <c r="AE90" i="8" a="1"/>
  <c r="AE90" i="8" s="1"/>
  <c r="AE91" i="8" a="1"/>
  <c r="AE91" i="8"/>
  <c r="AE92" i="8" a="1"/>
  <c r="AE92" i="8"/>
  <c r="AE93" i="8" a="1"/>
  <c r="AE93" i="8" s="1"/>
  <c r="AE94" i="8" a="1"/>
  <c r="AE94" i="8"/>
  <c r="AE95" i="8" a="1"/>
  <c r="AE95" i="8"/>
  <c r="AE96" i="8" a="1"/>
  <c r="AE96" i="8" s="1"/>
  <c r="AE97" i="8" a="1"/>
  <c r="AE97" i="8"/>
  <c r="AE98" i="8" a="1"/>
  <c r="AE98" i="8"/>
  <c r="AE99" i="8" a="1"/>
  <c r="AE99" i="8" s="1"/>
  <c r="AE100" i="8" a="1"/>
  <c r="AE100" i="8"/>
  <c r="AE101" i="8" a="1"/>
  <c r="AE101" i="8"/>
  <c r="AE102" i="8" a="1"/>
  <c r="AE102" i="8" s="1"/>
  <c r="AE103" i="8" a="1"/>
  <c r="AE103" i="8"/>
  <c r="AE104" i="8" a="1"/>
  <c r="AE104" i="8"/>
  <c r="AE105" i="8" a="1"/>
  <c r="AE105" i="8" s="1"/>
  <c r="AE106" i="8" a="1"/>
  <c r="AE106" i="8"/>
  <c r="AE107" i="8" a="1"/>
  <c r="AE107" i="8"/>
  <c r="AE108" i="8" a="1"/>
  <c r="AE108" i="8" s="1"/>
  <c r="AE109" i="8" a="1"/>
  <c r="AE109" i="8"/>
  <c r="AE110" i="8" a="1"/>
  <c r="AE110" i="8"/>
  <c r="AE111" i="8" a="1"/>
  <c r="AE111" i="8" s="1"/>
  <c r="AE112" i="8" a="1"/>
  <c r="AE112" i="8"/>
  <c r="AE113" i="8" a="1"/>
  <c r="AE113" i="8"/>
  <c r="AE114" i="8" a="1"/>
  <c r="AE114" i="8" s="1"/>
  <c r="AE115" i="8" a="1"/>
  <c r="AE115" i="8"/>
  <c r="AE116" i="8" a="1"/>
  <c r="AE116" i="8"/>
  <c r="AE117" i="8" a="1"/>
  <c r="AE117" i="8" s="1"/>
  <c r="AE17" i="8" a="1"/>
  <c r="AE17" i="8" s="1"/>
  <c r="AA18" i="8" a="1"/>
  <c r="AA18" i="8" s="1"/>
  <c r="AA19" i="8" a="1"/>
  <c r="AA19" i="8"/>
  <c r="AA20" i="8" a="1"/>
  <c r="AA20" i="8"/>
  <c r="AA21" i="8" a="1"/>
  <c r="AA21" i="8" s="1"/>
  <c r="AA22" i="8" a="1"/>
  <c r="AA22" i="8"/>
  <c r="AA23" i="8" a="1"/>
  <c r="AA23" i="8"/>
  <c r="AA24" i="8" a="1"/>
  <c r="AA24" i="8" s="1"/>
  <c r="AA25" i="8" a="1"/>
  <c r="AA25" i="8"/>
  <c r="AA26" i="8" a="1"/>
  <c r="AA26" i="8"/>
  <c r="AA27" i="8" a="1"/>
  <c r="AA27" i="8" s="1"/>
  <c r="AA28" i="8" a="1"/>
  <c r="AA28" i="8"/>
  <c r="AA29" i="8" a="1"/>
  <c r="AA29" i="8"/>
  <c r="AA30" i="8" a="1"/>
  <c r="AA30" i="8" s="1"/>
  <c r="AA31" i="8" a="1"/>
  <c r="AA31" i="8"/>
  <c r="AA32" i="8" a="1"/>
  <c r="AA32" i="8"/>
  <c r="AA33" i="8" a="1"/>
  <c r="AA33" i="8" s="1"/>
  <c r="AA34" i="8" a="1"/>
  <c r="AA34" i="8"/>
  <c r="AA35" i="8" a="1"/>
  <c r="AA35" i="8"/>
  <c r="AA36" i="8" a="1"/>
  <c r="AA36" i="8" s="1"/>
  <c r="AA37" i="8" a="1"/>
  <c r="AA37" i="8"/>
  <c r="AA38" i="8" a="1"/>
  <c r="AA38" i="8"/>
  <c r="AA39" i="8" a="1"/>
  <c r="AA39" i="8" s="1"/>
  <c r="AA40" i="8" a="1"/>
  <c r="AA40" i="8"/>
  <c r="AA41" i="8" a="1"/>
  <c r="AA41" i="8"/>
  <c r="AA42" i="8" a="1"/>
  <c r="AA42" i="8" s="1"/>
  <c r="AA43" i="8" a="1"/>
  <c r="AA43" i="8"/>
  <c r="AA44" i="8" a="1"/>
  <c r="AA44" i="8"/>
  <c r="AA45" i="8" a="1"/>
  <c r="AA45" i="8" s="1"/>
  <c r="AA46" i="8" a="1"/>
  <c r="AA46" i="8"/>
  <c r="AA47" i="8" a="1"/>
  <c r="AA47" i="8"/>
  <c r="AA48" i="8" a="1"/>
  <c r="AA48" i="8" s="1"/>
  <c r="AA49" i="8" a="1"/>
  <c r="AA49" i="8"/>
  <c r="AA50" i="8" a="1"/>
  <c r="AA50" i="8"/>
  <c r="AA51" i="8" a="1"/>
  <c r="AA51" i="8" s="1"/>
  <c r="AA52" i="8" a="1"/>
  <c r="AA52" i="8"/>
  <c r="AA53" i="8" a="1"/>
  <c r="AA53" i="8"/>
  <c r="AA54" i="8" a="1"/>
  <c r="AA54" i="8" s="1"/>
  <c r="AA55" i="8" a="1"/>
  <c r="AA55" i="8"/>
  <c r="AA56" i="8" a="1"/>
  <c r="AA56" i="8"/>
  <c r="AA57" i="8" a="1"/>
  <c r="AA57" i="8" s="1"/>
  <c r="AA58" i="8" a="1"/>
  <c r="AA58" i="8"/>
  <c r="AA59" i="8" a="1"/>
  <c r="AA59" i="8"/>
  <c r="AA60" i="8" a="1"/>
  <c r="AA60" i="8" s="1"/>
  <c r="AA61" i="8" a="1"/>
  <c r="AA61" i="8"/>
  <c r="AA62" i="8" a="1"/>
  <c r="AA62" i="8"/>
  <c r="AA63" i="8" a="1"/>
  <c r="AA63" i="8" s="1"/>
  <c r="AA64" i="8" a="1"/>
  <c r="AA64" i="8"/>
  <c r="AA65" i="8" a="1"/>
  <c r="AA65" i="8"/>
  <c r="AA66" i="8" a="1"/>
  <c r="AA66" i="8" s="1"/>
  <c r="AA67" i="8" a="1"/>
  <c r="AA67" i="8"/>
  <c r="AA68" i="8" a="1"/>
  <c r="AA68" i="8"/>
  <c r="AA69" i="8" a="1"/>
  <c r="AA69" i="8" s="1"/>
  <c r="AA70" i="8" a="1"/>
  <c r="AA70" i="8"/>
  <c r="AA71" i="8" a="1"/>
  <c r="AA71" i="8"/>
  <c r="AA72" i="8" a="1"/>
  <c r="AA72" i="8" s="1"/>
  <c r="AA73" i="8" a="1"/>
  <c r="AA73" i="8"/>
  <c r="AA74" i="8" a="1"/>
  <c r="AA74" i="8"/>
  <c r="AA75" i="8" a="1"/>
  <c r="AA75" i="8" s="1"/>
  <c r="AA76" i="8" a="1"/>
  <c r="AA76" i="8"/>
  <c r="AA77" i="8" a="1"/>
  <c r="AA77" i="8"/>
  <c r="AA78" i="8" a="1"/>
  <c r="AA78" i="8" s="1"/>
  <c r="AA79" i="8" a="1"/>
  <c r="AA79" i="8"/>
  <c r="AA80" i="8" a="1"/>
  <c r="AA80" i="8"/>
  <c r="AA81" i="8" a="1"/>
  <c r="AA81" i="8" s="1"/>
  <c r="AA82" i="8" a="1"/>
  <c r="AA82" i="8"/>
  <c r="AA83" i="8" a="1"/>
  <c r="AA83" i="8"/>
  <c r="AA84" i="8" a="1"/>
  <c r="AA84" i="8" s="1"/>
  <c r="AA85" i="8" a="1"/>
  <c r="AA85" i="8"/>
  <c r="AA86" i="8" a="1"/>
  <c r="AA86" i="8"/>
  <c r="AA87" i="8" a="1"/>
  <c r="AA87" i="8" s="1"/>
  <c r="AA88" i="8" a="1"/>
  <c r="AA88" i="8"/>
  <c r="AA89" i="8" a="1"/>
  <c r="AA89" i="8"/>
  <c r="AA90" i="8" a="1"/>
  <c r="AA90" i="8" s="1"/>
  <c r="AA91" i="8" a="1"/>
  <c r="AA91" i="8"/>
  <c r="AA92" i="8" a="1"/>
  <c r="AA92" i="8"/>
  <c r="AA93" i="8" a="1"/>
  <c r="AA93" i="8" s="1"/>
  <c r="AA94" i="8" a="1"/>
  <c r="AA94" i="8"/>
  <c r="AA95" i="8" a="1"/>
  <c r="AA95" i="8"/>
  <c r="AA96" i="8" a="1"/>
  <c r="AA96" i="8" s="1"/>
  <c r="AA97" i="8" a="1"/>
  <c r="AA97" i="8"/>
  <c r="AA98" i="8" a="1"/>
  <c r="AA98" i="8"/>
  <c r="AA99" i="8" a="1"/>
  <c r="AA99" i="8" s="1"/>
  <c r="AA100" i="8" a="1"/>
  <c r="AA100" i="8"/>
  <c r="AA101" i="8" a="1"/>
  <c r="AA101" i="8"/>
  <c r="AA102" i="8" a="1"/>
  <c r="AA102" i="8" s="1"/>
  <c r="AA103" i="8" a="1"/>
  <c r="AA103" i="8"/>
  <c r="AA104" i="8" a="1"/>
  <c r="AA104" i="8"/>
  <c r="AA105" i="8" a="1"/>
  <c r="AA105" i="8" s="1"/>
  <c r="AA106" i="8" a="1"/>
  <c r="AA106" i="8"/>
  <c r="AA107" i="8" a="1"/>
  <c r="AA107" i="8"/>
  <c r="AA108" i="8" a="1"/>
  <c r="AA108" i="8" s="1"/>
  <c r="AA109" i="8" a="1"/>
  <c r="AA109" i="8"/>
  <c r="AA110" i="8" a="1"/>
  <c r="AA110" i="8"/>
  <c r="AA111" i="8" a="1"/>
  <c r="AA111" i="8" s="1"/>
  <c r="AA112" i="8" a="1"/>
  <c r="AA112" i="8"/>
  <c r="AA113" i="8" a="1"/>
  <c r="AA113" i="8"/>
  <c r="AA114" i="8" a="1"/>
  <c r="AA114" i="8" s="1"/>
  <c r="AA115" i="8" a="1"/>
  <c r="AA115" i="8"/>
  <c r="AA116" i="8" a="1"/>
  <c r="AA116" i="8"/>
  <c r="AA117" i="8" a="1"/>
  <c r="AA117" i="8" s="1"/>
  <c r="AA17" i="8" a="1"/>
  <c r="AA17" i="8" s="1"/>
  <c r="CA18" i="13" a="1"/>
  <c r="CA18" i="13" s="1"/>
  <c r="CA19" i="13" a="1"/>
  <c r="CA19" i="13"/>
  <c r="CA20" i="13" a="1"/>
  <c r="CA20" i="13"/>
  <c r="CA21" i="13" a="1"/>
  <c r="CA21" i="13" s="1"/>
  <c r="CA22" i="13" a="1"/>
  <c r="CA22" i="13"/>
  <c r="CA23" i="13" a="1"/>
  <c r="CA23" i="13"/>
  <c r="CA24" i="13" a="1"/>
  <c r="CA24" i="13" s="1"/>
  <c r="CA25" i="13" a="1"/>
  <c r="CA25" i="13"/>
  <c r="CA26" i="13" a="1"/>
  <c r="CA26" i="13"/>
  <c r="CA27" i="13" a="1"/>
  <c r="CA27" i="13" s="1"/>
  <c r="CA28" i="13" a="1"/>
  <c r="CA28" i="13"/>
  <c r="CA29" i="13" a="1"/>
  <c r="CA29" i="13"/>
  <c r="CA30" i="13" a="1"/>
  <c r="CA30" i="13" s="1"/>
  <c r="CA31" i="13" a="1"/>
  <c r="CA31" i="13"/>
  <c r="CA32" i="13" a="1"/>
  <c r="CA32" i="13"/>
  <c r="CA33" i="13" a="1"/>
  <c r="CA33" i="13" s="1"/>
  <c r="CA34" i="13" a="1"/>
  <c r="CA34" i="13"/>
  <c r="CA35" i="13" a="1"/>
  <c r="CA35" i="13"/>
  <c r="CA36" i="13" a="1"/>
  <c r="CA36" i="13" s="1"/>
  <c r="CA37" i="13" a="1"/>
  <c r="CA37" i="13"/>
  <c r="CA38" i="13" a="1"/>
  <c r="CA38" i="13"/>
  <c r="CA39" i="13" a="1"/>
  <c r="CA39" i="13" s="1"/>
  <c r="CA40" i="13" a="1"/>
  <c r="CA40" i="13"/>
  <c r="CA41" i="13" a="1"/>
  <c r="CA41" i="13"/>
  <c r="CA42" i="13" a="1"/>
  <c r="CA42" i="13" s="1"/>
  <c r="CA43" i="13" a="1"/>
  <c r="CA43" i="13"/>
  <c r="CA44" i="13" a="1"/>
  <c r="CA44" i="13"/>
  <c r="CA45" i="13" a="1"/>
  <c r="CA45" i="13" s="1"/>
  <c r="CA46" i="13" a="1"/>
  <c r="CA46" i="13"/>
  <c r="CA47" i="13" a="1"/>
  <c r="CA47" i="13"/>
  <c r="CA48" i="13" a="1"/>
  <c r="CA48" i="13" s="1"/>
  <c r="CA49" i="13" a="1"/>
  <c r="CA49" i="13"/>
  <c r="CA50" i="13" a="1"/>
  <c r="CA50" i="13"/>
  <c r="CA51" i="13" a="1"/>
  <c r="CA51" i="13" s="1"/>
  <c r="CA52" i="13" a="1"/>
  <c r="CA52" i="13"/>
  <c r="CA53" i="13" a="1"/>
  <c r="CA53" i="13"/>
  <c r="CA54" i="13" a="1"/>
  <c r="CA54" i="13" s="1"/>
  <c r="CA55" i="13" a="1"/>
  <c r="CA55" i="13"/>
  <c r="CA56" i="13" a="1"/>
  <c r="CA56" i="13"/>
  <c r="CA57" i="13" a="1"/>
  <c r="CA57" i="13" s="1"/>
  <c r="CA58" i="13" a="1"/>
  <c r="CA58" i="13"/>
  <c r="CA59" i="13" a="1"/>
  <c r="CA59" i="13"/>
  <c r="CA60" i="13" a="1"/>
  <c r="CA60" i="13" s="1"/>
  <c r="CA61" i="13" a="1"/>
  <c r="CA61" i="13"/>
  <c r="CA62" i="13" a="1"/>
  <c r="CA62" i="13"/>
  <c r="CA63" i="13" a="1"/>
  <c r="CA63" i="13" s="1"/>
  <c r="CA64" i="13" a="1"/>
  <c r="CA64" i="13"/>
  <c r="CA65" i="13" a="1"/>
  <c r="CA65" i="13"/>
  <c r="CA66" i="13" a="1"/>
  <c r="CA66" i="13" s="1"/>
  <c r="CA67" i="13" a="1"/>
  <c r="CA67" i="13"/>
  <c r="CA68" i="13" a="1"/>
  <c r="CA68" i="13"/>
  <c r="CA69" i="13" a="1"/>
  <c r="CA69" i="13" s="1"/>
  <c r="CA70" i="13" a="1"/>
  <c r="CA70" i="13"/>
  <c r="CA71" i="13" a="1"/>
  <c r="CA71" i="13"/>
  <c r="CA72" i="13" a="1"/>
  <c r="CA72" i="13" s="1"/>
  <c r="CA73" i="13" a="1"/>
  <c r="CA73" i="13"/>
  <c r="CA74" i="13" a="1"/>
  <c r="CA74" i="13"/>
  <c r="CA75" i="13" a="1"/>
  <c r="CA75" i="13" s="1"/>
  <c r="CA76" i="13" a="1"/>
  <c r="CA76" i="13"/>
  <c r="CA77" i="13" a="1"/>
  <c r="CA77" i="13"/>
  <c r="CA78" i="13" a="1"/>
  <c r="CA78" i="13" s="1"/>
  <c r="CA79" i="13" a="1"/>
  <c r="CA79" i="13"/>
  <c r="CA80" i="13" a="1"/>
  <c r="CA80" i="13"/>
  <c r="CA81" i="13" a="1"/>
  <c r="CA81" i="13" s="1"/>
  <c r="CA82" i="13" a="1"/>
  <c r="CA82" i="13"/>
  <c r="CA83" i="13" a="1"/>
  <c r="CA83" i="13"/>
  <c r="CA84" i="13" a="1"/>
  <c r="CA84" i="13" s="1"/>
  <c r="CA85" i="13" a="1"/>
  <c r="CA85" i="13"/>
  <c r="CA86" i="13" a="1"/>
  <c r="CA86" i="13"/>
  <c r="CA87" i="13" a="1"/>
  <c r="CA87" i="13" s="1"/>
  <c r="CA88" i="13" a="1"/>
  <c r="CA88" i="13"/>
  <c r="CA89" i="13" a="1"/>
  <c r="CA89" i="13"/>
  <c r="CA90" i="13" a="1"/>
  <c r="CA90" i="13" s="1"/>
  <c r="CA91" i="13" a="1"/>
  <c r="CA91" i="13"/>
  <c r="CA92" i="13" a="1"/>
  <c r="CA92" i="13"/>
  <c r="CA93" i="13" a="1"/>
  <c r="CA93" i="13" s="1"/>
  <c r="CA94" i="13" a="1"/>
  <c r="CA94" i="13"/>
  <c r="CA95" i="13" a="1"/>
  <c r="CA95" i="13"/>
  <c r="CA96" i="13" a="1"/>
  <c r="CA96" i="13" s="1"/>
  <c r="CA97" i="13" a="1"/>
  <c r="CA97" i="13"/>
  <c r="CA98" i="13" a="1"/>
  <c r="CA98" i="13"/>
  <c r="CA99" i="13" a="1"/>
  <c r="CA99" i="13" s="1"/>
  <c r="CA100" i="13" a="1"/>
  <c r="CA100" i="13"/>
  <c r="CA101" i="13" a="1"/>
  <c r="CA101" i="13"/>
  <c r="CA102" i="13" a="1"/>
  <c r="CA102" i="13" s="1"/>
  <c r="CA103" i="13" a="1"/>
  <c r="CA103" i="13"/>
  <c r="CA104" i="13" a="1"/>
  <c r="CA104" i="13"/>
  <c r="CA105" i="13" a="1"/>
  <c r="CA105" i="13" s="1"/>
  <c r="CA106" i="13" a="1"/>
  <c r="CA106" i="13"/>
  <c r="CA107" i="13" a="1"/>
  <c r="CA107" i="13"/>
  <c r="CA108" i="13" a="1"/>
  <c r="CA108" i="13" s="1"/>
  <c r="CA109" i="13" a="1"/>
  <c r="CA109" i="13"/>
  <c r="CA110" i="13" a="1"/>
  <c r="CA110" i="13"/>
  <c r="CA111" i="13" a="1"/>
  <c r="CA111" i="13" s="1"/>
  <c r="CA112" i="13" a="1"/>
  <c r="CA112" i="13"/>
  <c r="CA113" i="13" a="1"/>
  <c r="CA113" i="13"/>
  <c r="CA114" i="13" a="1"/>
  <c r="CA114" i="13" s="1"/>
  <c r="CA115" i="13" a="1"/>
  <c r="CA115" i="13"/>
  <c r="CA116" i="13" a="1"/>
  <c r="CA116" i="13"/>
  <c r="CA117" i="13" a="1"/>
  <c r="CA117" i="13" s="1"/>
  <c r="CA17" i="13" a="1"/>
  <c r="CA17" i="13" s="1"/>
  <c r="BW18" i="13" a="1"/>
  <c r="BW18" i="13" s="1"/>
  <c r="BW19" i="13" a="1"/>
  <c r="BW19" i="13"/>
  <c r="BW20" i="13" a="1"/>
  <c r="BW20" i="13"/>
  <c r="BW21" i="13" a="1"/>
  <c r="BW21" i="13" s="1"/>
  <c r="BW22" i="13" a="1"/>
  <c r="BW22" i="13" s="1"/>
  <c r="BW23" i="13" a="1"/>
  <c r="BW23" i="13"/>
  <c r="BW24" i="13" a="1"/>
  <c r="BW24" i="13" s="1"/>
  <c r="BW25" i="13" a="1"/>
  <c r="BW25" i="13"/>
  <c r="BW26" i="13" a="1"/>
  <c r="BW26" i="13"/>
  <c r="BW27" i="13" a="1"/>
  <c r="BW27" i="13" s="1"/>
  <c r="BW28" i="13" a="1"/>
  <c r="BW28" i="13" s="1"/>
  <c r="BW29" i="13" a="1"/>
  <c r="BW29" i="13"/>
  <c r="BW30" i="13" a="1"/>
  <c r="BW30" i="13" s="1"/>
  <c r="BW31" i="13" a="1"/>
  <c r="BW31" i="13"/>
  <c r="BW32" i="13" a="1"/>
  <c r="BW32" i="13"/>
  <c r="BW33" i="13" a="1"/>
  <c r="BW33" i="13" s="1"/>
  <c r="BW34" i="13" a="1"/>
  <c r="BW34" i="13" s="1"/>
  <c r="BW35" i="13" a="1"/>
  <c r="BW35" i="13"/>
  <c r="BW36" i="13" a="1"/>
  <c r="BW36" i="13" s="1"/>
  <c r="BW37" i="13" a="1"/>
  <c r="BW37" i="13"/>
  <c r="BW38" i="13" a="1"/>
  <c r="BW38" i="13"/>
  <c r="BW39" i="13" a="1"/>
  <c r="BW39" i="13" s="1"/>
  <c r="BW40" i="13" a="1"/>
  <c r="BW40" i="13" s="1"/>
  <c r="BW41" i="13" a="1"/>
  <c r="BW41" i="13"/>
  <c r="BW42" i="13" a="1"/>
  <c r="BW42" i="13" s="1"/>
  <c r="BW43" i="13" a="1"/>
  <c r="BW43" i="13"/>
  <c r="BW44" i="13" a="1"/>
  <c r="BW44" i="13"/>
  <c r="BW45" i="13" a="1"/>
  <c r="BW45" i="13" s="1"/>
  <c r="BW46" i="13" a="1"/>
  <c r="BW46" i="13" s="1"/>
  <c r="BW47" i="13" a="1"/>
  <c r="BW47" i="13"/>
  <c r="BW48" i="13" a="1"/>
  <c r="BW48" i="13" s="1"/>
  <c r="BW49" i="13" a="1"/>
  <c r="BW49" i="13"/>
  <c r="BW50" i="13" a="1"/>
  <c r="BW50" i="13"/>
  <c r="BW51" i="13" a="1"/>
  <c r="BW51" i="13" s="1"/>
  <c r="BW52" i="13" a="1"/>
  <c r="BW52" i="13" s="1"/>
  <c r="BW53" i="13" a="1"/>
  <c r="BW53" i="13"/>
  <c r="BW54" i="13" a="1"/>
  <c r="BW54" i="13" s="1"/>
  <c r="BW55" i="13" a="1"/>
  <c r="BW55" i="13"/>
  <c r="BW56" i="13" a="1"/>
  <c r="BW56" i="13"/>
  <c r="BW57" i="13" a="1"/>
  <c r="BW57" i="13" s="1"/>
  <c r="BW58" i="13" a="1"/>
  <c r="BW58" i="13" s="1"/>
  <c r="BW59" i="13" a="1"/>
  <c r="BW59" i="13"/>
  <c r="BW60" i="13" a="1"/>
  <c r="BW60" i="13" s="1"/>
  <c r="BW61" i="13" a="1"/>
  <c r="BW61" i="13"/>
  <c r="BW62" i="13" a="1"/>
  <c r="BW62" i="13"/>
  <c r="BW63" i="13" a="1"/>
  <c r="BW63" i="13" s="1"/>
  <c r="BW64" i="13" a="1"/>
  <c r="BW64" i="13" s="1"/>
  <c r="BW65" i="13" a="1"/>
  <c r="BW65" i="13"/>
  <c r="BW66" i="13" a="1"/>
  <c r="BW66" i="13" s="1"/>
  <c r="BW67" i="13" a="1"/>
  <c r="BW67" i="13"/>
  <c r="BW68" i="13" a="1"/>
  <c r="BW68" i="13"/>
  <c r="BW69" i="13" a="1"/>
  <c r="BW69" i="13" s="1"/>
  <c r="BW70" i="13" a="1"/>
  <c r="BW70" i="13" s="1"/>
  <c r="BW71" i="13" a="1"/>
  <c r="BW71" i="13"/>
  <c r="BW72" i="13" a="1"/>
  <c r="BW72" i="13" s="1"/>
  <c r="BW73" i="13" a="1"/>
  <c r="BW73" i="13"/>
  <c r="BW74" i="13" a="1"/>
  <c r="BW74" i="13"/>
  <c r="BW75" i="13" a="1"/>
  <c r="BW75" i="13" s="1"/>
  <c r="BW76" i="13" a="1"/>
  <c r="BW76" i="13" s="1"/>
  <c r="BW77" i="13" a="1"/>
  <c r="BW77" i="13"/>
  <c r="BW78" i="13" a="1"/>
  <c r="BW78" i="13" s="1"/>
  <c r="BW79" i="13" a="1"/>
  <c r="BW79" i="13"/>
  <c r="BW80" i="13" a="1"/>
  <c r="BW80" i="13"/>
  <c r="BW81" i="13" a="1"/>
  <c r="BW81" i="13" s="1"/>
  <c r="BW82" i="13" a="1"/>
  <c r="BW82" i="13" s="1"/>
  <c r="BW83" i="13" a="1"/>
  <c r="BW83" i="13"/>
  <c r="BW84" i="13" a="1"/>
  <c r="BW84" i="13" s="1"/>
  <c r="BW85" i="13" a="1"/>
  <c r="BW85" i="13"/>
  <c r="BW86" i="13" a="1"/>
  <c r="BW86" i="13"/>
  <c r="BW87" i="13" a="1"/>
  <c r="BW87" i="13" s="1"/>
  <c r="BW88" i="13" a="1"/>
  <c r="BW88" i="13" s="1"/>
  <c r="BW89" i="13" a="1"/>
  <c r="BW89" i="13"/>
  <c r="BW90" i="13" a="1"/>
  <c r="BW90" i="13" s="1"/>
  <c r="BW91" i="13" a="1"/>
  <c r="BW91" i="13"/>
  <c r="BW92" i="13" a="1"/>
  <c r="BW92" i="13"/>
  <c r="BW93" i="13" a="1"/>
  <c r="BW93" i="13" s="1"/>
  <c r="BW94" i="13" a="1"/>
  <c r="BW94" i="13" s="1"/>
  <c r="BW95" i="13" a="1"/>
  <c r="BW95" i="13"/>
  <c r="BW96" i="13" a="1"/>
  <c r="BW96" i="13" s="1"/>
  <c r="BW97" i="13" a="1"/>
  <c r="BW97" i="13"/>
  <c r="BW98" i="13" a="1"/>
  <c r="BW98" i="13"/>
  <c r="BW99" i="13" a="1"/>
  <c r="BW99" i="13" s="1"/>
  <c r="BW100" i="13" a="1"/>
  <c r="BW100" i="13" s="1"/>
  <c r="BW101" i="13" a="1"/>
  <c r="BW101" i="13"/>
  <c r="BW102" i="13" a="1"/>
  <c r="BW102" i="13" s="1"/>
  <c r="BW103" i="13" a="1"/>
  <c r="BW103" i="13"/>
  <c r="BW104" i="13" a="1"/>
  <c r="BW104" i="13"/>
  <c r="BW105" i="13" a="1"/>
  <c r="BW105" i="13" s="1"/>
  <c r="BW106" i="13" a="1"/>
  <c r="BW106" i="13" s="1"/>
  <c r="BW107" i="13" a="1"/>
  <c r="BW107" i="13"/>
  <c r="BW108" i="13" a="1"/>
  <c r="BW108" i="13" s="1"/>
  <c r="BW109" i="13" a="1"/>
  <c r="BW109" i="13"/>
  <c r="BW110" i="13" a="1"/>
  <c r="BW110" i="13"/>
  <c r="BW111" i="13" a="1"/>
  <c r="BW111" i="13" s="1"/>
  <c r="BW112" i="13" a="1"/>
  <c r="BW112" i="13" s="1"/>
  <c r="BW113" i="13" a="1"/>
  <c r="BW113" i="13"/>
  <c r="BW114" i="13" a="1"/>
  <c r="BW114" i="13" s="1"/>
  <c r="BW115" i="13" a="1"/>
  <c r="BW115" i="13"/>
  <c r="BW116" i="13" a="1"/>
  <c r="BW116" i="13"/>
  <c r="BW117" i="13" a="1"/>
  <c r="BW117" i="13" s="1"/>
  <c r="BW17" i="13" a="1"/>
  <c r="BW17" i="13" s="1"/>
  <c r="BS18" i="13" a="1"/>
  <c r="BS18" i="13" s="1"/>
  <c r="BS19" i="13" a="1"/>
  <c r="BS19" i="13"/>
  <c r="BS20" i="13" a="1"/>
  <c r="BS20" i="13"/>
  <c r="BS21" i="13" a="1"/>
  <c r="BS21" i="13" s="1"/>
  <c r="BS22" i="13" a="1"/>
  <c r="BS22" i="13"/>
  <c r="BS23" i="13" a="1"/>
  <c r="BS23" i="13"/>
  <c r="BS24" i="13" a="1"/>
  <c r="BS24" i="13" s="1"/>
  <c r="BS25" i="13" a="1"/>
  <c r="BS25" i="13"/>
  <c r="BS26" i="13" a="1"/>
  <c r="BS26" i="13"/>
  <c r="BS27" i="13" a="1"/>
  <c r="BS27" i="13" s="1"/>
  <c r="BS28" i="13" a="1"/>
  <c r="BS28" i="13"/>
  <c r="BS29" i="13" a="1"/>
  <c r="BS29" i="13"/>
  <c r="BS30" i="13" a="1"/>
  <c r="BS30" i="13" s="1"/>
  <c r="BS31" i="13" a="1"/>
  <c r="BS31" i="13"/>
  <c r="BS32" i="13" a="1"/>
  <c r="BS32" i="13"/>
  <c r="BS33" i="13" a="1"/>
  <c r="BS33" i="13" s="1"/>
  <c r="BS34" i="13" a="1"/>
  <c r="BS34" i="13"/>
  <c r="BS35" i="13" a="1"/>
  <c r="BS35" i="13"/>
  <c r="BS36" i="13" a="1"/>
  <c r="BS36" i="13" s="1"/>
  <c r="BS37" i="13" a="1"/>
  <c r="BS37" i="13"/>
  <c r="BS38" i="13" a="1"/>
  <c r="BS38" i="13"/>
  <c r="BS39" i="13" a="1"/>
  <c r="BS39" i="13" s="1"/>
  <c r="BS40" i="13" a="1"/>
  <c r="BS40" i="13"/>
  <c r="BS41" i="13" a="1"/>
  <c r="BS41" i="13"/>
  <c r="BS42" i="13" a="1"/>
  <c r="BS42" i="13" s="1"/>
  <c r="BS43" i="13" a="1"/>
  <c r="BS43" i="13"/>
  <c r="BS44" i="13" a="1"/>
  <c r="BS44" i="13"/>
  <c r="BS45" i="13" a="1"/>
  <c r="BS45" i="13" s="1"/>
  <c r="BS46" i="13" a="1"/>
  <c r="BS46" i="13"/>
  <c r="BS47" i="13" a="1"/>
  <c r="BS47" i="13"/>
  <c r="BS48" i="13" a="1"/>
  <c r="BS48" i="13" s="1"/>
  <c r="BS49" i="13" a="1"/>
  <c r="BS49" i="13"/>
  <c r="BS50" i="13" a="1"/>
  <c r="BS50" i="13"/>
  <c r="BS51" i="13" a="1"/>
  <c r="BS51" i="13" s="1"/>
  <c r="BS52" i="13" a="1"/>
  <c r="BS52" i="13"/>
  <c r="BS53" i="13" a="1"/>
  <c r="BS53" i="13"/>
  <c r="BS54" i="13" a="1"/>
  <c r="BS54" i="13" s="1"/>
  <c r="BS55" i="13" a="1"/>
  <c r="BS55" i="13"/>
  <c r="BS56" i="13" a="1"/>
  <c r="BS56" i="13"/>
  <c r="BS57" i="13" a="1"/>
  <c r="BS57" i="13" s="1"/>
  <c r="BS58" i="13" a="1"/>
  <c r="BS58" i="13"/>
  <c r="BS59" i="13" a="1"/>
  <c r="BS59" i="13"/>
  <c r="BS60" i="13" a="1"/>
  <c r="BS60" i="13" s="1"/>
  <c r="BS61" i="13" a="1"/>
  <c r="BS61" i="13"/>
  <c r="BS62" i="13" a="1"/>
  <c r="BS62" i="13"/>
  <c r="BS63" i="13" a="1"/>
  <c r="BS63" i="13" s="1"/>
  <c r="BS64" i="13" a="1"/>
  <c r="BS64" i="13"/>
  <c r="BS65" i="13" a="1"/>
  <c r="BS65" i="13"/>
  <c r="BS66" i="13" a="1"/>
  <c r="BS66" i="13" s="1"/>
  <c r="BS67" i="13" a="1"/>
  <c r="BS67" i="13"/>
  <c r="BS68" i="13" a="1"/>
  <c r="BS68" i="13"/>
  <c r="BS69" i="13" a="1"/>
  <c r="BS69" i="13" s="1"/>
  <c r="BS70" i="13" a="1"/>
  <c r="BS70" i="13"/>
  <c r="BS71" i="13" a="1"/>
  <c r="BS71" i="13"/>
  <c r="BS72" i="13" a="1"/>
  <c r="BS72" i="13" s="1"/>
  <c r="BS73" i="13" a="1"/>
  <c r="BS73" i="13"/>
  <c r="BS74" i="13" a="1"/>
  <c r="BS74" i="13"/>
  <c r="BS75" i="13" a="1"/>
  <c r="BS75" i="13" s="1"/>
  <c r="BS76" i="13" a="1"/>
  <c r="BS76" i="13"/>
  <c r="BS77" i="13" a="1"/>
  <c r="BS77" i="13"/>
  <c r="BS78" i="13" a="1"/>
  <c r="BS78" i="13" s="1"/>
  <c r="BS79" i="13" a="1"/>
  <c r="BS79" i="13"/>
  <c r="BS80" i="13" a="1"/>
  <c r="BS80" i="13"/>
  <c r="BS81" i="13" a="1"/>
  <c r="BS81" i="13" s="1"/>
  <c r="BS82" i="13" a="1"/>
  <c r="BS82" i="13"/>
  <c r="BS83" i="13" a="1"/>
  <c r="BS83" i="13"/>
  <c r="BS84" i="13" a="1"/>
  <c r="BS84" i="13" s="1"/>
  <c r="BS85" i="13" a="1"/>
  <c r="BS85" i="13"/>
  <c r="BS86" i="13" a="1"/>
  <c r="BS86" i="13"/>
  <c r="BS87" i="13" a="1"/>
  <c r="BS87" i="13" s="1"/>
  <c r="BS88" i="13" a="1"/>
  <c r="BS88" i="13"/>
  <c r="BS89" i="13" a="1"/>
  <c r="BS89" i="13"/>
  <c r="BS90" i="13" a="1"/>
  <c r="BS90" i="13" s="1"/>
  <c r="BS91" i="13" a="1"/>
  <c r="BS91" i="13"/>
  <c r="BS92" i="13" a="1"/>
  <c r="BS92" i="13"/>
  <c r="BS93" i="13" a="1"/>
  <c r="BS93" i="13" s="1"/>
  <c r="BS94" i="13" a="1"/>
  <c r="BS94" i="13"/>
  <c r="BS95" i="13" a="1"/>
  <c r="BS95" i="13"/>
  <c r="BS96" i="13" a="1"/>
  <c r="BS96" i="13" s="1"/>
  <c r="BS97" i="13" a="1"/>
  <c r="BS97" i="13"/>
  <c r="BS98" i="13" a="1"/>
  <c r="BS98" i="13"/>
  <c r="BS99" i="13" a="1"/>
  <c r="BS99" i="13" s="1"/>
  <c r="BS100" i="13" a="1"/>
  <c r="BS100" i="13"/>
  <c r="BS101" i="13" a="1"/>
  <c r="BS101" i="13"/>
  <c r="BS102" i="13" a="1"/>
  <c r="BS102" i="13" s="1"/>
  <c r="BS103" i="13" a="1"/>
  <c r="BS103" i="13"/>
  <c r="BS104" i="13" a="1"/>
  <c r="BS104" i="13"/>
  <c r="BS105" i="13" a="1"/>
  <c r="BS105" i="13" s="1"/>
  <c r="BS106" i="13" a="1"/>
  <c r="BS106" i="13"/>
  <c r="BS107" i="13" a="1"/>
  <c r="BS107" i="13"/>
  <c r="BS108" i="13" a="1"/>
  <c r="BS108" i="13" s="1"/>
  <c r="BS109" i="13" a="1"/>
  <c r="BS109" i="13"/>
  <c r="BS110" i="13" a="1"/>
  <c r="BS110" i="13"/>
  <c r="BS111" i="13" a="1"/>
  <c r="BS111" i="13" s="1"/>
  <c r="BS112" i="13" a="1"/>
  <c r="BS112" i="13"/>
  <c r="BS113" i="13" a="1"/>
  <c r="BS113" i="13"/>
  <c r="BS114" i="13" a="1"/>
  <c r="BS114" i="13" s="1"/>
  <c r="BS115" i="13" a="1"/>
  <c r="BS115" i="13"/>
  <c r="BS116" i="13" a="1"/>
  <c r="BS116" i="13"/>
  <c r="BS117" i="13" a="1"/>
  <c r="BS117" i="13" s="1"/>
  <c r="BS17" i="13" a="1"/>
  <c r="BS17" i="13" s="1"/>
  <c r="BO18" i="13" a="1"/>
  <c r="BO18" i="13" s="1"/>
  <c r="BO19" i="13" a="1"/>
  <c r="BO19" i="13" s="1"/>
  <c r="BO20" i="13" a="1"/>
  <c r="BO20" i="13"/>
  <c r="BO21" i="13" a="1"/>
  <c r="BO21" i="13"/>
  <c r="BO22" i="13" a="1"/>
  <c r="BO22" i="13"/>
  <c r="BO23" i="13" a="1"/>
  <c r="BO23" i="13"/>
  <c r="BO24" i="13" a="1"/>
  <c r="BO24" i="13" s="1"/>
  <c r="BO25" i="13" a="1"/>
  <c r="BO25" i="13" s="1"/>
  <c r="BO26" i="13" a="1"/>
  <c r="BO26" i="13"/>
  <c r="BO27" i="13" a="1"/>
  <c r="BO27" i="13"/>
  <c r="BO28" i="13" a="1"/>
  <c r="BO28" i="13"/>
  <c r="BO29" i="13" a="1"/>
  <c r="BO29" i="13"/>
  <c r="BO30" i="13" a="1"/>
  <c r="BO30" i="13" s="1"/>
  <c r="BO31" i="13" a="1"/>
  <c r="BO31" i="13" s="1"/>
  <c r="BO32" i="13" a="1"/>
  <c r="BO32" i="13"/>
  <c r="BO33" i="13" a="1"/>
  <c r="BO33" i="13"/>
  <c r="BO34" i="13" a="1"/>
  <c r="BO34" i="13"/>
  <c r="BO35" i="13" a="1"/>
  <c r="BO35" i="13"/>
  <c r="BO36" i="13" a="1"/>
  <c r="BO36" i="13" s="1"/>
  <c r="BO37" i="13" a="1"/>
  <c r="BO37" i="13" s="1"/>
  <c r="BO38" i="13" a="1"/>
  <c r="BO38" i="13"/>
  <c r="BO39" i="13" a="1"/>
  <c r="BO39" i="13"/>
  <c r="BO40" i="13" a="1"/>
  <c r="BO40" i="13"/>
  <c r="BO41" i="13" a="1"/>
  <c r="BO41" i="13"/>
  <c r="BO42" i="13" a="1"/>
  <c r="BO42" i="13" s="1"/>
  <c r="BO43" i="13" a="1"/>
  <c r="BO43" i="13" s="1"/>
  <c r="BO44" i="13" a="1"/>
  <c r="BO44" i="13"/>
  <c r="BO45" i="13" a="1"/>
  <c r="BO45" i="13"/>
  <c r="BO46" i="13" a="1"/>
  <c r="BO46" i="13"/>
  <c r="BO47" i="13" a="1"/>
  <c r="BO47" i="13"/>
  <c r="BO48" i="13" a="1"/>
  <c r="BO48" i="13" s="1"/>
  <c r="BO49" i="13" a="1"/>
  <c r="BO49" i="13" s="1"/>
  <c r="BO50" i="13" a="1"/>
  <c r="BO50" i="13"/>
  <c r="BO51" i="13" a="1"/>
  <c r="BO51" i="13"/>
  <c r="BO52" i="13" a="1"/>
  <c r="BO52" i="13"/>
  <c r="BO53" i="13" a="1"/>
  <c r="BO53" i="13"/>
  <c r="BO54" i="13" a="1"/>
  <c r="BO54" i="13" s="1"/>
  <c r="BO55" i="13" a="1"/>
  <c r="BO55" i="13" s="1"/>
  <c r="BO56" i="13" a="1"/>
  <c r="BO56" i="13"/>
  <c r="BO57" i="13" a="1"/>
  <c r="BO57" i="13"/>
  <c r="BO58" i="13" a="1"/>
  <c r="BO58" i="13"/>
  <c r="BO59" i="13" a="1"/>
  <c r="BO59" i="13"/>
  <c r="BO60" i="13" a="1"/>
  <c r="BO60" i="13" s="1"/>
  <c r="BO61" i="13" a="1"/>
  <c r="BO61" i="13" s="1"/>
  <c r="BO62" i="13" a="1"/>
  <c r="BO62" i="13"/>
  <c r="BO63" i="13" a="1"/>
  <c r="BO63" i="13"/>
  <c r="BO64" i="13" a="1"/>
  <c r="BO64" i="13"/>
  <c r="BO65" i="13" a="1"/>
  <c r="BO65" i="13"/>
  <c r="BO66" i="13" a="1"/>
  <c r="BO66" i="13" s="1"/>
  <c r="BO67" i="13" a="1"/>
  <c r="BO67" i="13" s="1"/>
  <c r="BO68" i="13" a="1"/>
  <c r="BO68" i="13"/>
  <c r="BO69" i="13" a="1"/>
  <c r="BO69" i="13"/>
  <c r="BO70" i="13" a="1"/>
  <c r="BO70" i="13"/>
  <c r="BO71" i="13" a="1"/>
  <c r="BO71" i="13"/>
  <c r="BO72" i="13" a="1"/>
  <c r="BO72" i="13" s="1"/>
  <c r="BO73" i="13" a="1"/>
  <c r="BO73" i="13" s="1"/>
  <c r="BO74" i="13" a="1"/>
  <c r="BO74" i="13"/>
  <c r="BO75" i="13" a="1"/>
  <c r="BO75" i="13"/>
  <c r="BO76" i="13" a="1"/>
  <c r="BO76" i="13"/>
  <c r="BO77" i="13" a="1"/>
  <c r="BO77" i="13"/>
  <c r="BO78" i="13" a="1"/>
  <c r="BO78" i="13" s="1"/>
  <c r="BO79" i="13" a="1"/>
  <c r="BO79" i="13" s="1"/>
  <c r="BO80" i="13" a="1"/>
  <c r="BO80" i="13"/>
  <c r="BO81" i="13" a="1"/>
  <c r="BO81" i="13"/>
  <c r="BO82" i="13" a="1"/>
  <c r="BO82" i="13"/>
  <c r="BO83" i="13" a="1"/>
  <c r="BO83" i="13"/>
  <c r="BO84" i="13" a="1"/>
  <c r="BO84" i="13" s="1"/>
  <c r="BO85" i="13" a="1"/>
  <c r="BO85" i="13" s="1"/>
  <c r="BO86" i="13" a="1"/>
  <c r="BO86" i="13"/>
  <c r="BO87" i="13" a="1"/>
  <c r="BO87" i="13"/>
  <c r="BO88" i="13" a="1"/>
  <c r="BO88" i="13"/>
  <c r="BO89" i="13" a="1"/>
  <c r="BO89" i="13"/>
  <c r="BO90" i="13" a="1"/>
  <c r="BO90" i="13" s="1"/>
  <c r="BO91" i="13" a="1"/>
  <c r="BO91" i="13" s="1"/>
  <c r="BO92" i="13" a="1"/>
  <c r="BO92" i="13"/>
  <c r="BO93" i="13" a="1"/>
  <c r="BO93" i="13"/>
  <c r="BO94" i="13" a="1"/>
  <c r="BO94" i="13"/>
  <c r="BO95" i="13" a="1"/>
  <c r="BO95" i="13"/>
  <c r="BO96" i="13" a="1"/>
  <c r="BO96" i="13" s="1"/>
  <c r="BO97" i="13" a="1"/>
  <c r="BO97" i="13" s="1"/>
  <c r="BO98" i="13" a="1"/>
  <c r="BO98" i="13"/>
  <c r="BO99" i="13" a="1"/>
  <c r="BO99" i="13"/>
  <c r="BO100" i="13" a="1"/>
  <c r="BO100" i="13"/>
  <c r="BO101" i="13" a="1"/>
  <c r="BO101" i="13"/>
  <c r="BO102" i="13" a="1"/>
  <c r="BO102" i="13" s="1"/>
  <c r="BO103" i="13" a="1"/>
  <c r="BO103" i="13" s="1"/>
  <c r="BO104" i="13" a="1"/>
  <c r="BO104" i="13"/>
  <c r="BO105" i="13" a="1"/>
  <c r="BO105" i="13"/>
  <c r="BO106" i="13" a="1"/>
  <c r="BO106" i="13"/>
  <c r="BO107" i="13" a="1"/>
  <c r="BO107" i="13"/>
  <c r="BO108" i="13" a="1"/>
  <c r="BO108" i="13" s="1"/>
  <c r="BO109" i="13" a="1"/>
  <c r="BO109" i="13" s="1"/>
  <c r="BO110" i="13" a="1"/>
  <c r="BO110" i="13"/>
  <c r="BO111" i="13" a="1"/>
  <c r="BO111" i="13"/>
  <c r="BO112" i="13" a="1"/>
  <c r="BO112" i="13"/>
  <c r="BO113" i="13" a="1"/>
  <c r="BO113" i="13"/>
  <c r="BO114" i="13" a="1"/>
  <c r="BO114" i="13" s="1"/>
  <c r="BO115" i="13" a="1"/>
  <c r="BO115" i="13" s="1"/>
  <c r="BO116" i="13" a="1"/>
  <c r="BO116" i="13"/>
  <c r="BO117" i="13" a="1"/>
  <c r="BO117" i="13"/>
  <c r="BO17" i="13" a="1"/>
  <c r="BO17" i="13"/>
  <c r="BK18" i="13" a="1"/>
  <c r="BK18" i="13" s="1"/>
  <c r="BK19" i="13" a="1"/>
  <c r="BK19" i="13"/>
  <c r="BK20" i="13" a="1"/>
  <c r="BK20" i="13"/>
  <c r="BK21" i="13" a="1"/>
  <c r="BK21" i="13"/>
  <c r="BK22" i="13" a="1"/>
  <c r="BK22" i="13"/>
  <c r="BK23" i="13" a="1"/>
  <c r="BK23" i="13"/>
  <c r="BK24" i="13" a="1"/>
  <c r="BK24" i="13" s="1"/>
  <c r="BK25" i="13" a="1"/>
  <c r="BK25" i="13"/>
  <c r="BK26" i="13" a="1"/>
  <c r="BK26" i="13"/>
  <c r="BK27" i="13" a="1"/>
  <c r="BK27" i="13"/>
  <c r="BK28" i="13" a="1"/>
  <c r="BK28" i="13"/>
  <c r="BK29" i="13" a="1"/>
  <c r="BK29" i="13"/>
  <c r="BK30" i="13" a="1"/>
  <c r="BK30" i="13" s="1"/>
  <c r="BK31" i="13" a="1"/>
  <c r="BK31" i="13"/>
  <c r="BK32" i="13" a="1"/>
  <c r="BK32" i="13"/>
  <c r="BK33" i="13" a="1"/>
  <c r="BK33" i="13"/>
  <c r="BK34" i="13" a="1"/>
  <c r="BK34" i="13"/>
  <c r="BK35" i="13" a="1"/>
  <c r="BK35" i="13"/>
  <c r="BK36" i="13" a="1"/>
  <c r="BK36" i="13" s="1"/>
  <c r="BK37" i="13" a="1"/>
  <c r="BK37" i="13"/>
  <c r="BK38" i="13" a="1"/>
  <c r="BK38" i="13"/>
  <c r="BK39" i="13" a="1"/>
  <c r="BK39" i="13"/>
  <c r="BK40" i="13" a="1"/>
  <c r="BK40" i="13"/>
  <c r="BK41" i="13" a="1"/>
  <c r="BK41" i="13"/>
  <c r="BK42" i="13" a="1"/>
  <c r="BK42" i="13" s="1"/>
  <c r="BK43" i="13" a="1"/>
  <c r="BK43" i="13"/>
  <c r="BK44" i="13" a="1"/>
  <c r="BK44" i="13"/>
  <c r="BK45" i="13" a="1"/>
  <c r="BK45" i="13"/>
  <c r="BK46" i="13" a="1"/>
  <c r="BK46" i="13"/>
  <c r="BK47" i="13" a="1"/>
  <c r="BK47" i="13"/>
  <c r="BK48" i="13" a="1"/>
  <c r="BK48" i="13" s="1"/>
  <c r="BK49" i="13" a="1"/>
  <c r="BK49" i="13"/>
  <c r="BK50" i="13" a="1"/>
  <c r="BK50" i="13"/>
  <c r="BK51" i="13" a="1"/>
  <c r="BK51" i="13"/>
  <c r="BK52" i="13" a="1"/>
  <c r="BK52" i="13"/>
  <c r="BK53" i="13" a="1"/>
  <c r="BK53" i="13"/>
  <c r="BK54" i="13" a="1"/>
  <c r="BK54" i="13" s="1"/>
  <c r="BK55" i="13" a="1"/>
  <c r="BK55" i="13"/>
  <c r="BK56" i="13" a="1"/>
  <c r="BK56" i="13"/>
  <c r="BK57" i="13" a="1"/>
  <c r="BK57" i="13"/>
  <c r="BK58" i="13" a="1"/>
  <c r="BK58" i="13"/>
  <c r="BK59" i="13" a="1"/>
  <c r="BK59" i="13"/>
  <c r="BK60" i="13" a="1"/>
  <c r="BK60" i="13" s="1"/>
  <c r="BK61" i="13" a="1"/>
  <c r="BK61" i="13"/>
  <c r="BK62" i="13" a="1"/>
  <c r="BK62" i="13"/>
  <c r="BK63" i="13" a="1"/>
  <c r="BK63" i="13"/>
  <c r="BK64" i="13" a="1"/>
  <c r="BK64" i="13"/>
  <c r="BK65" i="13" a="1"/>
  <c r="BK65" i="13"/>
  <c r="BK66" i="13" a="1"/>
  <c r="BK66" i="13" s="1"/>
  <c r="BK67" i="13" a="1"/>
  <c r="BK67" i="13"/>
  <c r="BK68" i="13" a="1"/>
  <c r="BK68" i="13"/>
  <c r="BK69" i="13" a="1"/>
  <c r="BK69" i="13"/>
  <c r="BK70" i="13" a="1"/>
  <c r="BK70" i="13"/>
  <c r="BK71" i="13" a="1"/>
  <c r="BK71" i="13"/>
  <c r="BK72" i="13" a="1"/>
  <c r="BK72" i="13" s="1"/>
  <c r="BK73" i="13" a="1"/>
  <c r="BK73" i="13"/>
  <c r="BK74" i="13" a="1"/>
  <c r="BK74" i="13"/>
  <c r="BK75" i="13" a="1"/>
  <c r="BK75" i="13"/>
  <c r="BK76" i="13" a="1"/>
  <c r="BK76" i="13"/>
  <c r="BK77" i="13" a="1"/>
  <c r="BK77" i="13"/>
  <c r="BK78" i="13" a="1"/>
  <c r="BK78" i="13" s="1"/>
  <c r="BK79" i="13" a="1"/>
  <c r="BK79" i="13"/>
  <c r="BK80" i="13" a="1"/>
  <c r="BK80" i="13"/>
  <c r="BK81" i="13" a="1"/>
  <c r="BK81" i="13"/>
  <c r="BK82" i="13" a="1"/>
  <c r="BK82" i="13"/>
  <c r="BK83" i="13" a="1"/>
  <c r="BK83" i="13"/>
  <c r="BK84" i="13" a="1"/>
  <c r="BK84" i="13" s="1"/>
  <c r="BK85" i="13" a="1"/>
  <c r="BK85" i="13"/>
  <c r="BK86" i="13" a="1"/>
  <c r="BK86" i="13"/>
  <c r="BK87" i="13" a="1"/>
  <c r="BK87" i="13"/>
  <c r="BK88" i="13" a="1"/>
  <c r="BK88" i="13"/>
  <c r="BK89" i="13" a="1"/>
  <c r="BK89" i="13"/>
  <c r="BK90" i="13" a="1"/>
  <c r="BK90" i="13" s="1"/>
  <c r="BK91" i="13" a="1"/>
  <c r="BK91" i="13"/>
  <c r="BK92" i="13" a="1"/>
  <c r="BK92" i="13"/>
  <c r="BK93" i="13" a="1"/>
  <c r="BK93" i="13"/>
  <c r="BK94" i="13" a="1"/>
  <c r="BK94" i="13"/>
  <c r="BK95" i="13" a="1"/>
  <c r="BK95" i="13"/>
  <c r="BK96" i="13" a="1"/>
  <c r="BK96" i="13" s="1"/>
  <c r="BK97" i="13" a="1"/>
  <c r="BK97" i="13"/>
  <c r="BK98" i="13" a="1"/>
  <c r="BK98" i="13"/>
  <c r="BK99" i="13" a="1"/>
  <c r="BK99" i="13"/>
  <c r="BK100" i="13" a="1"/>
  <c r="BK100" i="13"/>
  <c r="BK101" i="13" a="1"/>
  <c r="BK101" i="13"/>
  <c r="BK102" i="13" a="1"/>
  <c r="BK102" i="13" s="1"/>
  <c r="BK103" i="13" a="1"/>
  <c r="BK103" i="13"/>
  <c r="BK104" i="13" a="1"/>
  <c r="BK104" i="13"/>
  <c r="BK105" i="13" a="1"/>
  <c r="BK105" i="13"/>
  <c r="BK106" i="13" a="1"/>
  <c r="BK106" i="13"/>
  <c r="BK107" i="13" a="1"/>
  <c r="BK107" i="13"/>
  <c r="BK108" i="13" a="1"/>
  <c r="BK108" i="13" s="1"/>
  <c r="BK109" i="13" a="1"/>
  <c r="BK109" i="13"/>
  <c r="BK110" i="13" a="1"/>
  <c r="BK110" i="13"/>
  <c r="BK111" i="13" a="1"/>
  <c r="BK111" i="13"/>
  <c r="BK112" i="13" a="1"/>
  <c r="BK112" i="13"/>
  <c r="BK113" i="13" a="1"/>
  <c r="BK113" i="13"/>
  <c r="BK114" i="13" a="1"/>
  <c r="BK114" i="13" s="1"/>
  <c r="BK115" i="13" a="1"/>
  <c r="BK115" i="13"/>
  <c r="BK116" i="13" a="1"/>
  <c r="BK116" i="13"/>
  <c r="BK117" i="13" a="1"/>
  <c r="BK117" i="13"/>
  <c r="BK17" i="13" a="1"/>
  <c r="BK17" i="13" s="1"/>
  <c r="BG18" i="13" a="1"/>
  <c r="BG18" i="13" s="1"/>
  <c r="BG19" i="13" a="1"/>
  <c r="BG19" i="13"/>
  <c r="BG20" i="13" a="1"/>
  <c r="BG20" i="13"/>
  <c r="BG21" i="13" a="1"/>
  <c r="BG21" i="13" s="1"/>
  <c r="BG22" i="13" a="1"/>
  <c r="BG22" i="13"/>
  <c r="BG23" i="13" a="1"/>
  <c r="BG23" i="13"/>
  <c r="BG24" i="13" a="1"/>
  <c r="BG24" i="13" s="1"/>
  <c r="BG25" i="13" a="1"/>
  <c r="BG25" i="13"/>
  <c r="BG26" i="13" a="1"/>
  <c r="BG26" i="13"/>
  <c r="BG27" i="13" a="1"/>
  <c r="BG27" i="13" s="1"/>
  <c r="BG28" i="13" a="1"/>
  <c r="BG28" i="13"/>
  <c r="BG29" i="13" a="1"/>
  <c r="BG29" i="13"/>
  <c r="BG30" i="13" a="1"/>
  <c r="BG30" i="13" s="1"/>
  <c r="BG31" i="13" a="1"/>
  <c r="BG31" i="13"/>
  <c r="BG32" i="13" a="1"/>
  <c r="BG32" i="13"/>
  <c r="BG33" i="13" a="1"/>
  <c r="BG33" i="13" s="1"/>
  <c r="BG34" i="13" a="1"/>
  <c r="BG34" i="13"/>
  <c r="BG35" i="13" a="1"/>
  <c r="BG35" i="13"/>
  <c r="BG36" i="13" a="1"/>
  <c r="BG36" i="13" s="1"/>
  <c r="BG37" i="13" a="1"/>
  <c r="BG37" i="13"/>
  <c r="BG38" i="13" a="1"/>
  <c r="BG38" i="13"/>
  <c r="BG39" i="13" a="1"/>
  <c r="BG39" i="13" s="1"/>
  <c r="BG40" i="13" a="1"/>
  <c r="BG40" i="13"/>
  <c r="BG41" i="13" a="1"/>
  <c r="BG41" i="13"/>
  <c r="BG42" i="13" a="1"/>
  <c r="BG42" i="13" s="1"/>
  <c r="BG43" i="13" a="1"/>
  <c r="BG43" i="13"/>
  <c r="BG44" i="13" a="1"/>
  <c r="BG44" i="13"/>
  <c r="BG45" i="13" a="1"/>
  <c r="BG45" i="13" s="1"/>
  <c r="BG46" i="13" a="1"/>
  <c r="BG46" i="13"/>
  <c r="BG47" i="13" a="1"/>
  <c r="BG47" i="13"/>
  <c r="BG48" i="13" a="1"/>
  <c r="BG48" i="13" s="1"/>
  <c r="BG49" i="13" a="1"/>
  <c r="BG49" i="13"/>
  <c r="BG50" i="13" a="1"/>
  <c r="BG50" i="13"/>
  <c r="BG51" i="13" a="1"/>
  <c r="BG51" i="13" s="1"/>
  <c r="BG52" i="13" a="1"/>
  <c r="BG52" i="13"/>
  <c r="BG53" i="13" a="1"/>
  <c r="BG53" i="13"/>
  <c r="BG54" i="13" a="1"/>
  <c r="BG54" i="13" s="1"/>
  <c r="BG55" i="13" a="1"/>
  <c r="BG55" i="13"/>
  <c r="BG56" i="13" a="1"/>
  <c r="BG56" i="13"/>
  <c r="BG57" i="13" a="1"/>
  <c r="BG57" i="13" s="1"/>
  <c r="BG58" i="13" a="1"/>
  <c r="BG58" i="13"/>
  <c r="BG59" i="13" a="1"/>
  <c r="BG59" i="13"/>
  <c r="BG60" i="13" a="1"/>
  <c r="BG60" i="13" s="1"/>
  <c r="BG61" i="13" a="1"/>
  <c r="BG61" i="13"/>
  <c r="BG62" i="13" a="1"/>
  <c r="BG62" i="13"/>
  <c r="BG63" i="13" a="1"/>
  <c r="BG63" i="13" s="1"/>
  <c r="BG64" i="13" a="1"/>
  <c r="BG64" i="13"/>
  <c r="BG65" i="13" a="1"/>
  <c r="BG65" i="13"/>
  <c r="BG66" i="13" a="1"/>
  <c r="BG66" i="13" s="1"/>
  <c r="BG67" i="13" a="1"/>
  <c r="BG67" i="13"/>
  <c r="BG68" i="13" a="1"/>
  <c r="BG68" i="13"/>
  <c r="BG69" i="13" a="1"/>
  <c r="BG69" i="13" s="1"/>
  <c r="BG70" i="13" a="1"/>
  <c r="BG70" i="13"/>
  <c r="BG71" i="13" a="1"/>
  <c r="BG71" i="13"/>
  <c r="BG72" i="13" a="1"/>
  <c r="BG72" i="13" s="1"/>
  <c r="BG73" i="13" a="1"/>
  <c r="BG73" i="13"/>
  <c r="BG74" i="13" a="1"/>
  <c r="BG74" i="13"/>
  <c r="BG75" i="13" a="1"/>
  <c r="BG75" i="13" s="1"/>
  <c r="BG76" i="13" a="1"/>
  <c r="BG76" i="13"/>
  <c r="BG77" i="13" a="1"/>
  <c r="BG77" i="13"/>
  <c r="BG78" i="13" a="1"/>
  <c r="BG78" i="13" s="1"/>
  <c r="BG79" i="13" a="1"/>
  <c r="BG79" i="13"/>
  <c r="BG80" i="13" a="1"/>
  <c r="BG80" i="13"/>
  <c r="BG81" i="13" a="1"/>
  <c r="BG81" i="13" s="1"/>
  <c r="BG82" i="13" a="1"/>
  <c r="BG82" i="13"/>
  <c r="BG83" i="13" a="1"/>
  <c r="BG83" i="13"/>
  <c r="BG84" i="13" a="1"/>
  <c r="BG84" i="13" s="1"/>
  <c r="BG85" i="13" a="1"/>
  <c r="BG85" i="13"/>
  <c r="BG86" i="13" a="1"/>
  <c r="BG86" i="13"/>
  <c r="BG87" i="13" a="1"/>
  <c r="BG87" i="13" s="1"/>
  <c r="BG88" i="13" a="1"/>
  <c r="BG88" i="13"/>
  <c r="BG89" i="13" a="1"/>
  <c r="BG89" i="13"/>
  <c r="BG90" i="13" a="1"/>
  <c r="BG90" i="13" s="1"/>
  <c r="BG91" i="13" a="1"/>
  <c r="BG91" i="13"/>
  <c r="BG92" i="13" a="1"/>
  <c r="BG92" i="13"/>
  <c r="BG93" i="13" a="1"/>
  <c r="BG93" i="13" s="1"/>
  <c r="BG94" i="13" a="1"/>
  <c r="BG94" i="13"/>
  <c r="BG95" i="13" a="1"/>
  <c r="BG95" i="13"/>
  <c r="BG96" i="13" a="1"/>
  <c r="BG96" i="13" s="1"/>
  <c r="BG97" i="13" a="1"/>
  <c r="BG97" i="13"/>
  <c r="BG98" i="13" a="1"/>
  <c r="BG98" i="13"/>
  <c r="BG99" i="13" a="1"/>
  <c r="BG99" i="13" s="1"/>
  <c r="BG100" i="13" a="1"/>
  <c r="BG100" i="13"/>
  <c r="BG101" i="13" a="1"/>
  <c r="BG101" i="13"/>
  <c r="BG102" i="13" a="1"/>
  <c r="BG102" i="13" s="1"/>
  <c r="BG103" i="13" a="1"/>
  <c r="BG103" i="13"/>
  <c r="BG104" i="13" a="1"/>
  <c r="BG104" i="13"/>
  <c r="BG105" i="13" a="1"/>
  <c r="BG105" i="13" s="1"/>
  <c r="BG106" i="13" a="1"/>
  <c r="BG106" i="13"/>
  <c r="BG107" i="13" a="1"/>
  <c r="BG107" i="13"/>
  <c r="BG108" i="13" a="1"/>
  <c r="BG108" i="13" s="1"/>
  <c r="BG109" i="13" a="1"/>
  <c r="BG109" i="13"/>
  <c r="BG110" i="13" a="1"/>
  <c r="BG110" i="13"/>
  <c r="BG111" i="13" a="1"/>
  <c r="BG111" i="13" s="1"/>
  <c r="BG112" i="13" a="1"/>
  <c r="BG112" i="13"/>
  <c r="BG113" i="13" a="1"/>
  <c r="BG113" i="13"/>
  <c r="BG114" i="13" a="1"/>
  <c r="BG114" i="13" s="1"/>
  <c r="BG115" i="13" a="1"/>
  <c r="BG115" i="13"/>
  <c r="BG116" i="13" a="1"/>
  <c r="BG116" i="13"/>
  <c r="BG117" i="13" a="1"/>
  <c r="BG117" i="13" s="1"/>
  <c r="BG17" i="13" a="1"/>
  <c r="BG17" i="13"/>
  <c r="BC18" i="13" a="1"/>
  <c r="BC18" i="13" s="1"/>
  <c r="BC19" i="13" a="1"/>
  <c r="BC19" i="13" s="1"/>
  <c r="BC20" i="13" a="1"/>
  <c r="BC20" i="13" s="1"/>
  <c r="BC21" i="13" a="1"/>
  <c r="BC21" i="13"/>
  <c r="BC22" i="13" a="1"/>
  <c r="BC22" i="13"/>
  <c r="BC23" i="13" a="1"/>
  <c r="BC23" i="13"/>
  <c r="BC24" i="13" a="1"/>
  <c r="BC24" i="13" s="1"/>
  <c r="BC25" i="13" a="1"/>
  <c r="BC25" i="13" s="1"/>
  <c r="BC26" i="13" a="1"/>
  <c r="BC26" i="13" s="1"/>
  <c r="BC27" i="13" a="1"/>
  <c r="BC27" i="13"/>
  <c r="BC28" i="13" a="1"/>
  <c r="BC28" i="13"/>
  <c r="BC29" i="13" a="1"/>
  <c r="BC29" i="13"/>
  <c r="BC30" i="13" a="1"/>
  <c r="BC30" i="13" s="1"/>
  <c r="BC31" i="13" a="1"/>
  <c r="BC31" i="13" s="1"/>
  <c r="BC32" i="13" a="1"/>
  <c r="BC32" i="13" s="1"/>
  <c r="BC33" i="13" a="1"/>
  <c r="BC33" i="13"/>
  <c r="BC34" i="13" a="1"/>
  <c r="BC34" i="13"/>
  <c r="BC35" i="13" a="1"/>
  <c r="BC35" i="13"/>
  <c r="BC36" i="13" a="1"/>
  <c r="BC36" i="13" s="1"/>
  <c r="BC37" i="13" a="1"/>
  <c r="BC37" i="13" s="1"/>
  <c r="BC38" i="13" a="1"/>
  <c r="BC38" i="13" s="1"/>
  <c r="BC39" i="13" a="1"/>
  <c r="BC39" i="13"/>
  <c r="BC40" i="13" a="1"/>
  <c r="BC40" i="13"/>
  <c r="BC41" i="13" a="1"/>
  <c r="BC41" i="13"/>
  <c r="BC42" i="13" a="1"/>
  <c r="BC42" i="13" s="1"/>
  <c r="BC43" i="13" a="1"/>
  <c r="BC43" i="13" s="1"/>
  <c r="BC44" i="13" a="1"/>
  <c r="BC44" i="13" s="1"/>
  <c r="BC45" i="13" a="1"/>
  <c r="BC45" i="13"/>
  <c r="BC46" i="13" a="1"/>
  <c r="BC46" i="13"/>
  <c r="BC47" i="13" a="1"/>
  <c r="BC47" i="13"/>
  <c r="BC48" i="13" a="1"/>
  <c r="BC48" i="13" s="1"/>
  <c r="BC49" i="13" a="1"/>
  <c r="BC49" i="13" s="1"/>
  <c r="BC50" i="13" a="1"/>
  <c r="BC50" i="13" s="1"/>
  <c r="BC51" i="13" a="1"/>
  <c r="BC51" i="13"/>
  <c r="BC52" i="13" a="1"/>
  <c r="BC52" i="13"/>
  <c r="BC53" i="13" a="1"/>
  <c r="BC53" i="13"/>
  <c r="BC54" i="13" a="1"/>
  <c r="BC54" i="13" s="1"/>
  <c r="BC55" i="13" a="1"/>
  <c r="BC55" i="13" s="1"/>
  <c r="BC56" i="13" a="1"/>
  <c r="BC56" i="13" s="1"/>
  <c r="BC57" i="13" a="1"/>
  <c r="BC57" i="13"/>
  <c r="BC58" i="13" a="1"/>
  <c r="BC58" i="13"/>
  <c r="BC59" i="13" a="1"/>
  <c r="BC59" i="13"/>
  <c r="BC60" i="13" a="1"/>
  <c r="BC60" i="13" s="1"/>
  <c r="BC61" i="13" a="1"/>
  <c r="BC61" i="13" s="1"/>
  <c r="BC62" i="13" a="1"/>
  <c r="BC62" i="13" s="1"/>
  <c r="BC63" i="13" a="1"/>
  <c r="BC63" i="13"/>
  <c r="BC64" i="13" a="1"/>
  <c r="BC64" i="13"/>
  <c r="BC65" i="13" a="1"/>
  <c r="BC65" i="13"/>
  <c r="BC66" i="13" a="1"/>
  <c r="BC66" i="13" s="1"/>
  <c r="BC67" i="13" a="1"/>
  <c r="BC67" i="13" s="1"/>
  <c r="BC68" i="13" a="1"/>
  <c r="BC68" i="13" s="1"/>
  <c r="BC69" i="13" a="1"/>
  <c r="BC69" i="13"/>
  <c r="BC70" i="13" a="1"/>
  <c r="BC70" i="13"/>
  <c r="BC71" i="13" a="1"/>
  <c r="BC71" i="13"/>
  <c r="BC72" i="13" a="1"/>
  <c r="BC72" i="13" s="1"/>
  <c r="BC73" i="13" a="1"/>
  <c r="BC73" i="13" s="1"/>
  <c r="BC74" i="13" a="1"/>
  <c r="BC74" i="13" s="1"/>
  <c r="BC75" i="13" a="1"/>
  <c r="BC75" i="13"/>
  <c r="BC76" i="13" a="1"/>
  <c r="BC76" i="13"/>
  <c r="BC77" i="13" a="1"/>
  <c r="BC77" i="13"/>
  <c r="BC78" i="13" a="1"/>
  <c r="BC78" i="13" s="1"/>
  <c r="BC79" i="13" a="1"/>
  <c r="BC79" i="13" s="1"/>
  <c r="BC80" i="13" a="1"/>
  <c r="BC80" i="13" s="1"/>
  <c r="BC81" i="13" a="1"/>
  <c r="BC81" i="13"/>
  <c r="BC82" i="13" a="1"/>
  <c r="BC82" i="13"/>
  <c r="BC83" i="13" a="1"/>
  <c r="BC83" i="13"/>
  <c r="BC84" i="13" a="1"/>
  <c r="BC84" i="13" s="1"/>
  <c r="BC85" i="13" a="1"/>
  <c r="BC85" i="13" s="1"/>
  <c r="BC86" i="13" a="1"/>
  <c r="BC86" i="13" s="1"/>
  <c r="BC87" i="13" a="1"/>
  <c r="BC87" i="13"/>
  <c r="BC88" i="13" a="1"/>
  <c r="BC88" i="13"/>
  <c r="BC89" i="13" a="1"/>
  <c r="BC89" i="13"/>
  <c r="BC90" i="13" a="1"/>
  <c r="BC90" i="13" s="1"/>
  <c r="BC91" i="13" a="1"/>
  <c r="BC91" i="13" s="1"/>
  <c r="BC92" i="13" a="1"/>
  <c r="BC92" i="13" s="1"/>
  <c r="BC93" i="13" a="1"/>
  <c r="BC93" i="13"/>
  <c r="BC94" i="13" a="1"/>
  <c r="BC94" i="13"/>
  <c r="BC95" i="13" a="1"/>
  <c r="BC95" i="13"/>
  <c r="BC96" i="13" a="1"/>
  <c r="BC96" i="13" s="1"/>
  <c r="BC97" i="13" a="1"/>
  <c r="BC97" i="13" s="1"/>
  <c r="BC98" i="13" a="1"/>
  <c r="BC98" i="13" s="1"/>
  <c r="BC99" i="13" a="1"/>
  <c r="BC99" i="13"/>
  <c r="BC100" i="13" a="1"/>
  <c r="BC100" i="13"/>
  <c r="BC101" i="13" a="1"/>
  <c r="BC101" i="13"/>
  <c r="BC102" i="13" a="1"/>
  <c r="BC102" i="13" s="1"/>
  <c r="BC103" i="13" a="1"/>
  <c r="BC103" i="13" s="1"/>
  <c r="BC104" i="13" a="1"/>
  <c r="BC104" i="13" s="1"/>
  <c r="BC105" i="13" a="1"/>
  <c r="BC105" i="13"/>
  <c r="BC106" i="13" a="1"/>
  <c r="BC106" i="13"/>
  <c r="BC107" i="13" a="1"/>
  <c r="BC107" i="13"/>
  <c r="BC108" i="13" a="1"/>
  <c r="BC108" i="13" s="1"/>
  <c r="BC109" i="13" a="1"/>
  <c r="BC109" i="13" s="1"/>
  <c r="BC110" i="13" a="1"/>
  <c r="BC110" i="13" s="1"/>
  <c r="BC111" i="13" a="1"/>
  <c r="BC111" i="13"/>
  <c r="BC112" i="13" a="1"/>
  <c r="BC112" i="13"/>
  <c r="BC113" i="13" a="1"/>
  <c r="BC113" i="13"/>
  <c r="BC114" i="13" a="1"/>
  <c r="BC114" i="13" s="1"/>
  <c r="BC115" i="13" a="1"/>
  <c r="BC115" i="13" s="1"/>
  <c r="BC116" i="13" a="1"/>
  <c r="BC116" i="13" s="1"/>
  <c r="BC117" i="13" a="1"/>
  <c r="BC117" i="13"/>
  <c r="BC17" i="13" a="1"/>
  <c r="BC17" i="13" s="1"/>
  <c r="AY18" i="13" a="1"/>
  <c r="AY18" i="13" s="1"/>
  <c r="AY19" i="13" a="1"/>
  <c r="AY19" i="13"/>
  <c r="AY20" i="13" a="1"/>
  <c r="AY20" i="13"/>
  <c r="AY21" i="13" a="1"/>
  <c r="AY21" i="13" s="1"/>
  <c r="AY22" i="13" a="1"/>
  <c r="AY22" i="13"/>
  <c r="AY23" i="13" a="1"/>
  <c r="AY23" i="13"/>
  <c r="AY24" i="13" a="1"/>
  <c r="AY24" i="13" s="1"/>
  <c r="AY25" i="13" a="1"/>
  <c r="AY25" i="13"/>
  <c r="AY26" i="13" a="1"/>
  <c r="AY26" i="13"/>
  <c r="AY27" i="13" a="1"/>
  <c r="AY27" i="13" s="1"/>
  <c r="AY28" i="13" a="1"/>
  <c r="AY28" i="13"/>
  <c r="AY29" i="13" a="1"/>
  <c r="AY29" i="13"/>
  <c r="AY30" i="13" a="1"/>
  <c r="AY30" i="13" s="1"/>
  <c r="AY31" i="13" a="1"/>
  <c r="AY31" i="13"/>
  <c r="AY32" i="13" a="1"/>
  <c r="AY32" i="13"/>
  <c r="AY33" i="13" a="1"/>
  <c r="AY33" i="13" s="1"/>
  <c r="AY34" i="13" a="1"/>
  <c r="AY34" i="13"/>
  <c r="AY35" i="13" a="1"/>
  <c r="AY35" i="13"/>
  <c r="AY36" i="13" a="1"/>
  <c r="AY36" i="13" s="1"/>
  <c r="AY37" i="13" a="1"/>
  <c r="AY37" i="13"/>
  <c r="AY38" i="13" a="1"/>
  <c r="AY38" i="13"/>
  <c r="AY39" i="13" a="1"/>
  <c r="AY39" i="13" s="1"/>
  <c r="AY40" i="13" a="1"/>
  <c r="AY40" i="13"/>
  <c r="AY41" i="13" a="1"/>
  <c r="AY41" i="13"/>
  <c r="AY42" i="13" a="1"/>
  <c r="AY42" i="13" s="1"/>
  <c r="AY43" i="13" a="1"/>
  <c r="AY43" i="13"/>
  <c r="AY44" i="13" a="1"/>
  <c r="AY44" i="13"/>
  <c r="AY45" i="13" a="1"/>
  <c r="AY45" i="13" s="1"/>
  <c r="AY46" i="13" a="1"/>
  <c r="AY46" i="13"/>
  <c r="AY47" i="13" a="1"/>
  <c r="AY47" i="13"/>
  <c r="AY48" i="13" a="1"/>
  <c r="AY48" i="13" s="1"/>
  <c r="AY49" i="13" a="1"/>
  <c r="AY49" i="13"/>
  <c r="AY50" i="13" a="1"/>
  <c r="AY50" i="13"/>
  <c r="AY51" i="13" a="1"/>
  <c r="AY51" i="13" s="1"/>
  <c r="AY52" i="13" a="1"/>
  <c r="AY52" i="13"/>
  <c r="AY53" i="13" a="1"/>
  <c r="AY53" i="13"/>
  <c r="AY54" i="13" a="1"/>
  <c r="AY54" i="13" s="1"/>
  <c r="AY55" i="13" a="1"/>
  <c r="AY55" i="13"/>
  <c r="AY56" i="13" a="1"/>
  <c r="AY56" i="13"/>
  <c r="AY57" i="13" a="1"/>
  <c r="AY57" i="13" s="1"/>
  <c r="AY58" i="13" a="1"/>
  <c r="AY58" i="13"/>
  <c r="AY59" i="13" a="1"/>
  <c r="AY59" i="13"/>
  <c r="AY60" i="13" a="1"/>
  <c r="AY60" i="13" s="1"/>
  <c r="AY61" i="13" a="1"/>
  <c r="AY61" i="13"/>
  <c r="AY62" i="13" a="1"/>
  <c r="AY62" i="13"/>
  <c r="AY63" i="13" a="1"/>
  <c r="AY63" i="13" s="1"/>
  <c r="AY64" i="13" a="1"/>
  <c r="AY64" i="13"/>
  <c r="AY65" i="13" a="1"/>
  <c r="AY65" i="13"/>
  <c r="AY66" i="13" a="1"/>
  <c r="AY66" i="13" s="1"/>
  <c r="AY67" i="13" a="1"/>
  <c r="AY67" i="13"/>
  <c r="AY68" i="13" a="1"/>
  <c r="AY68" i="13"/>
  <c r="AY69" i="13" a="1"/>
  <c r="AY69" i="13" s="1"/>
  <c r="AY70" i="13" a="1"/>
  <c r="AY70" i="13"/>
  <c r="AY71" i="13" a="1"/>
  <c r="AY71" i="13"/>
  <c r="AY72" i="13" a="1"/>
  <c r="AY72" i="13" s="1"/>
  <c r="AY73" i="13" a="1"/>
  <c r="AY73" i="13"/>
  <c r="AY74" i="13" a="1"/>
  <c r="AY74" i="13"/>
  <c r="AY75" i="13" a="1"/>
  <c r="AY75" i="13" s="1"/>
  <c r="AY76" i="13" a="1"/>
  <c r="AY76" i="13"/>
  <c r="AY77" i="13" a="1"/>
  <c r="AY77" i="13"/>
  <c r="AY78" i="13" a="1"/>
  <c r="AY78" i="13" s="1"/>
  <c r="AY79" i="13" a="1"/>
  <c r="AY79" i="13"/>
  <c r="AY80" i="13" a="1"/>
  <c r="AY80" i="13"/>
  <c r="AY81" i="13" a="1"/>
  <c r="AY81" i="13" s="1"/>
  <c r="AY82" i="13" a="1"/>
  <c r="AY82" i="13"/>
  <c r="AY83" i="13" a="1"/>
  <c r="AY83" i="13"/>
  <c r="AY84" i="13" a="1"/>
  <c r="AY84" i="13" s="1"/>
  <c r="AY85" i="13" a="1"/>
  <c r="AY85" i="13"/>
  <c r="AY86" i="13" a="1"/>
  <c r="AY86" i="13"/>
  <c r="AY87" i="13" a="1"/>
  <c r="AY87" i="13" s="1"/>
  <c r="AY88" i="13" a="1"/>
  <c r="AY88" i="13"/>
  <c r="AY89" i="13" a="1"/>
  <c r="AY89" i="13"/>
  <c r="AY90" i="13" a="1"/>
  <c r="AY90" i="13" s="1"/>
  <c r="AY91" i="13" a="1"/>
  <c r="AY91" i="13"/>
  <c r="AY92" i="13" a="1"/>
  <c r="AY92" i="13"/>
  <c r="AY93" i="13" a="1"/>
  <c r="AY93" i="13" s="1"/>
  <c r="AY94" i="13" a="1"/>
  <c r="AY94" i="13"/>
  <c r="AY95" i="13" a="1"/>
  <c r="AY95" i="13"/>
  <c r="AY96" i="13" a="1"/>
  <c r="AY96" i="13" s="1"/>
  <c r="AY97" i="13" a="1"/>
  <c r="AY97" i="13"/>
  <c r="AY98" i="13" a="1"/>
  <c r="AY98" i="13"/>
  <c r="AY99" i="13" a="1"/>
  <c r="AY99" i="13" s="1"/>
  <c r="AY100" i="13" a="1"/>
  <c r="AY100" i="13"/>
  <c r="AY101" i="13" a="1"/>
  <c r="AY101" i="13"/>
  <c r="AY102" i="13" a="1"/>
  <c r="AY102" i="13" s="1"/>
  <c r="AY103" i="13" a="1"/>
  <c r="AY103" i="13"/>
  <c r="AY104" i="13" a="1"/>
  <c r="AY104" i="13"/>
  <c r="AY105" i="13" a="1"/>
  <c r="AY105" i="13" s="1"/>
  <c r="AY106" i="13" a="1"/>
  <c r="AY106" i="13"/>
  <c r="AY107" i="13" a="1"/>
  <c r="AY107" i="13"/>
  <c r="AY108" i="13" a="1"/>
  <c r="AY108" i="13" s="1"/>
  <c r="AY109" i="13" a="1"/>
  <c r="AY109" i="13"/>
  <c r="AY110" i="13" a="1"/>
  <c r="AY110" i="13"/>
  <c r="AY111" i="13" a="1"/>
  <c r="AY111" i="13" s="1"/>
  <c r="AY112" i="13" a="1"/>
  <c r="AY112" i="13"/>
  <c r="AY113" i="13" a="1"/>
  <c r="AY113" i="13"/>
  <c r="AY114" i="13" a="1"/>
  <c r="AY114" i="13" s="1"/>
  <c r="AY115" i="13" a="1"/>
  <c r="AY115" i="13"/>
  <c r="AY116" i="13" a="1"/>
  <c r="AY116" i="13"/>
  <c r="AY117" i="13" a="1"/>
  <c r="AY117" i="13" s="1"/>
  <c r="AY17" i="13" a="1"/>
  <c r="AY17" i="13"/>
  <c r="AU18" i="13" a="1"/>
  <c r="AU18" i="13" s="1"/>
  <c r="AU19" i="13" a="1"/>
  <c r="AU19" i="13"/>
  <c r="AU20" i="13" a="1"/>
  <c r="AU20" i="13"/>
  <c r="AU21" i="13" a="1"/>
  <c r="AU21" i="13" s="1"/>
  <c r="AU22" i="13" a="1"/>
  <c r="AU22" i="13"/>
  <c r="AU23" i="13" a="1"/>
  <c r="AU23" i="13"/>
  <c r="AU24" i="13" a="1"/>
  <c r="AU24" i="13" s="1"/>
  <c r="AU25" i="13" a="1"/>
  <c r="AU25" i="13"/>
  <c r="AU26" i="13" a="1"/>
  <c r="AU26" i="13"/>
  <c r="AU27" i="13" a="1"/>
  <c r="AU27" i="13" s="1"/>
  <c r="AU28" i="13" a="1"/>
  <c r="AU28" i="13"/>
  <c r="AU29" i="13" a="1"/>
  <c r="AU29" i="13"/>
  <c r="AU30" i="13" a="1"/>
  <c r="AU30" i="13" s="1"/>
  <c r="AU31" i="13" a="1"/>
  <c r="AU31" i="13"/>
  <c r="AU32" i="13" a="1"/>
  <c r="AU32" i="13"/>
  <c r="AU33" i="13" a="1"/>
  <c r="AU33" i="13" s="1"/>
  <c r="AU34" i="13" a="1"/>
  <c r="AU34" i="13"/>
  <c r="AU35" i="13" a="1"/>
  <c r="AU35" i="13"/>
  <c r="AU36" i="13" a="1"/>
  <c r="AU36" i="13" s="1"/>
  <c r="AU37" i="13" a="1"/>
  <c r="AU37" i="13"/>
  <c r="AU38" i="13" a="1"/>
  <c r="AU38" i="13"/>
  <c r="AU39" i="13" a="1"/>
  <c r="AU39" i="13" s="1"/>
  <c r="AU40" i="13" a="1"/>
  <c r="AU40" i="13"/>
  <c r="AU41" i="13" a="1"/>
  <c r="AU41" i="13"/>
  <c r="AU42" i="13" a="1"/>
  <c r="AU42" i="13" s="1"/>
  <c r="AU43" i="13" a="1"/>
  <c r="AU43" i="13"/>
  <c r="AU44" i="13" a="1"/>
  <c r="AU44" i="13"/>
  <c r="AU45" i="13" a="1"/>
  <c r="AU45" i="13" s="1"/>
  <c r="AU46" i="13" a="1"/>
  <c r="AU46" i="13"/>
  <c r="AU47" i="13" a="1"/>
  <c r="AU47" i="13"/>
  <c r="AU48" i="13" a="1"/>
  <c r="AU48" i="13" s="1"/>
  <c r="AU49" i="13" a="1"/>
  <c r="AU49" i="13"/>
  <c r="AU50" i="13" a="1"/>
  <c r="AU50" i="13"/>
  <c r="AU51" i="13" a="1"/>
  <c r="AU51" i="13" s="1"/>
  <c r="AU52" i="13" a="1"/>
  <c r="AU52" i="13"/>
  <c r="AU53" i="13" a="1"/>
  <c r="AU53" i="13"/>
  <c r="AU54" i="13" a="1"/>
  <c r="AU54" i="13" s="1"/>
  <c r="AU55" i="13" a="1"/>
  <c r="AU55" i="13"/>
  <c r="AU56" i="13" a="1"/>
  <c r="AU56" i="13"/>
  <c r="AU57" i="13" a="1"/>
  <c r="AU57" i="13" s="1"/>
  <c r="AU58" i="13" a="1"/>
  <c r="AU58" i="13"/>
  <c r="AU59" i="13" a="1"/>
  <c r="AU59" i="13"/>
  <c r="AU60" i="13" a="1"/>
  <c r="AU60" i="13" s="1"/>
  <c r="AU61" i="13" a="1"/>
  <c r="AU61" i="13"/>
  <c r="AU62" i="13" a="1"/>
  <c r="AU62" i="13"/>
  <c r="AU63" i="13" a="1"/>
  <c r="AU63" i="13" s="1"/>
  <c r="AU64" i="13" a="1"/>
  <c r="AU64" i="13"/>
  <c r="AU65" i="13" a="1"/>
  <c r="AU65" i="13"/>
  <c r="AU66" i="13" a="1"/>
  <c r="AU66" i="13" s="1"/>
  <c r="AU67" i="13" a="1"/>
  <c r="AU67" i="13"/>
  <c r="AU68" i="13" a="1"/>
  <c r="AU68" i="13"/>
  <c r="AU69" i="13" a="1"/>
  <c r="AU69" i="13" s="1"/>
  <c r="AU70" i="13" a="1"/>
  <c r="AU70" i="13"/>
  <c r="AU71" i="13" a="1"/>
  <c r="AU71" i="13"/>
  <c r="AU72" i="13" a="1"/>
  <c r="AU72" i="13" s="1"/>
  <c r="AU73" i="13" a="1"/>
  <c r="AU73" i="13"/>
  <c r="AU74" i="13" a="1"/>
  <c r="AU74" i="13"/>
  <c r="AU75" i="13" a="1"/>
  <c r="AU75" i="13" s="1"/>
  <c r="AU76" i="13" a="1"/>
  <c r="AU76" i="13"/>
  <c r="AU77" i="13" a="1"/>
  <c r="AU77" i="13"/>
  <c r="AU78" i="13" a="1"/>
  <c r="AU78" i="13" s="1"/>
  <c r="AU79" i="13" a="1"/>
  <c r="AU79" i="13"/>
  <c r="AU80" i="13" a="1"/>
  <c r="AU80" i="13"/>
  <c r="AU81" i="13" a="1"/>
  <c r="AU81" i="13" s="1"/>
  <c r="AU82" i="13" a="1"/>
  <c r="AU82" i="13"/>
  <c r="AU83" i="13" a="1"/>
  <c r="AU83" i="13"/>
  <c r="AU84" i="13" a="1"/>
  <c r="AU84" i="13" s="1"/>
  <c r="AU85" i="13" a="1"/>
  <c r="AU85" i="13"/>
  <c r="AU86" i="13" a="1"/>
  <c r="AU86" i="13"/>
  <c r="AU87" i="13" a="1"/>
  <c r="AU87" i="13" s="1"/>
  <c r="AU88" i="13" a="1"/>
  <c r="AU88" i="13"/>
  <c r="AU89" i="13" a="1"/>
  <c r="AU89" i="13"/>
  <c r="AU90" i="13" a="1"/>
  <c r="AU90" i="13" s="1"/>
  <c r="AU91" i="13" a="1"/>
  <c r="AU91" i="13"/>
  <c r="AU92" i="13" a="1"/>
  <c r="AU92" i="13"/>
  <c r="AU93" i="13" a="1"/>
  <c r="AU93" i="13" s="1"/>
  <c r="AU94" i="13" a="1"/>
  <c r="AU94" i="13"/>
  <c r="AU95" i="13" a="1"/>
  <c r="AU95" i="13"/>
  <c r="AU96" i="13" a="1"/>
  <c r="AU96" i="13" s="1"/>
  <c r="AU97" i="13" a="1"/>
  <c r="AU97" i="13"/>
  <c r="AU98" i="13" a="1"/>
  <c r="AU98" i="13"/>
  <c r="AU99" i="13" a="1"/>
  <c r="AU99" i="13" s="1"/>
  <c r="AU100" i="13" a="1"/>
  <c r="AU100" i="13"/>
  <c r="AU101" i="13" a="1"/>
  <c r="AU101" i="13"/>
  <c r="AU102" i="13" a="1"/>
  <c r="AU102" i="13" s="1"/>
  <c r="AU103" i="13" a="1"/>
  <c r="AU103" i="13"/>
  <c r="AU104" i="13" a="1"/>
  <c r="AU104" i="13"/>
  <c r="AU105" i="13" a="1"/>
  <c r="AU105" i="13" s="1"/>
  <c r="AU106" i="13" a="1"/>
  <c r="AU106" i="13"/>
  <c r="AU107" i="13" a="1"/>
  <c r="AU107" i="13"/>
  <c r="AU108" i="13" a="1"/>
  <c r="AU108" i="13" s="1"/>
  <c r="AU109" i="13" a="1"/>
  <c r="AU109" i="13"/>
  <c r="AU110" i="13" a="1"/>
  <c r="AU110" i="13"/>
  <c r="AU111" i="13" a="1"/>
  <c r="AU111" i="13" s="1"/>
  <c r="AU112" i="13" a="1"/>
  <c r="AU112" i="13"/>
  <c r="AU113" i="13" a="1"/>
  <c r="AU113" i="13"/>
  <c r="AU114" i="13" a="1"/>
  <c r="AU114" i="13" s="1"/>
  <c r="AU115" i="13" a="1"/>
  <c r="AU115" i="13"/>
  <c r="AU116" i="13" a="1"/>
  <c r="AU116" i="13"/>
  <c r="AU117" i="13" a="1"/>
  <c r="AU117" i="13" s="1"/>
  <c r="AU17" i="13" a="1"/>
  <c r="AU17" i="13" s="1"/>
  <c r="AQ18" i="13" a="1"/>
  <c r="AQ18" i="13" s="1"/>
  <c r="AQ19" i="13" a="1"/>
  <c r="AQ19" i="13"/>
  <c r="AQ20" i="13" a="1"/>
  <c r="AQ20" i="13"/>
  <c r="AQ21" i="13" a="1"/>
  <c r="AQ21" i="13" s="1"/>
  <c r="AQ22" i="13" a="1"/>
  <c r="AQ22" i="13"/>
  <c r="AQ23" i="13" a="1"/>
  <c r="AQ23" i="13"/>
  <c r="AQ24" i="13" a="1"/>
  <c r="AQ24" i="13" s="1"/>
  <c r="AQ25" i="13" a="1"/>
  <c r="AQ25" i="13"/>
  <c r="AQ26" i="13" a="1"/>
  <c r="AQ26" i="13"/>
  <c r="AQ27" i="13" a="1"/>
  <c r="AQ27" i="13" s="1"/>
  <c r="AQ28" i="13" a="1"/>
  <c r="AQ28" i="13"/>
  <c r="AQ29" i="13" a="1"/>
  <c r="AQ29" i="13"/>
  <c r="AQ30" i="13" a="1"/>
  <c r="AQ30" i="13" s="1"/>
  <c r="AQ31" i="13" a="1"/>
  <c r="AQ31" i="13"/>
  <c r="AQ32" i="13" a="1"/>
  <c r="AQ32" i="13"/>
  <c r="AQ33" i="13" a="1"/>
  <c r="AQ33" i="13" s="1"/>
  <c r="AQ34" i="13" a="1"/>
  <c r="AQ34" i="13"/>
  <c r="AQ35" i="13" a="1"/>
  <c r="AQ35" i="13"/>
  <c r="AQ36" i="13" a="1"/>
  <c r="AQ36" i="13" s="1"/>
  <c r="AQ37" i="13" a="1"/>
  <c r="AQ37" i="13"/>
  <c r="AQ38" i="13" a="1"/>
  <c r="AQ38" i="13"/>
  <c r="AQ39" i="13" a="1"/>
  <c r="AQ39" i="13" s="1"/>
  <c r="AQ40" i="13" a="1"/>
  <c r="AQ40" i="13"/>
  <c r="AQ41" i="13" a="1"/>
  <c r="AQ41" i="13"/>
  <c r="AQ42" i="13" a="1"/>
  <c r="AQ42" i="13" s="1"/>
  <c r="AQ43" i="13" a="1"/>
  <c r="AQ43" i="13"/>
  <c r="AQ44" i="13" a="1"/>
  <c r="AQ44" i="13"/>
  <c r="AQ45" i="13" a="1"/>
  <c r="AQ45" i="13" s="1"/>
  <c r="AQ46" i="13" a="1"/>
  <c r="AQ46" i="13"/>
  <c r="AQ47" i="13" a="1"/>
  <c r="AQ47" i="13"/>
  <c r="AQ48" i="13" a="1"/>
  <c r="AQ48" i="13" s="1"/>
  <c r="AQ49" i="13" a="1"/>
  <c r="AQ49" i="13"/>
  <c r="AQ50" i="13" a="1"/>
  <c r="AQ50" i="13"/>
  <c r="AQ51" i="13" a="1"/>
  <c r="AQ51" i="13" s="1"/>
  <c r="AQ52" i="13" a="1"/>
  <c r="AQ52" i="13"/>
  <c r="AQ53" i="13" a="1"/>
  <c r="AQ53" i="13"/>
  <c r="AQ54" i="13" a="1"/>
  <c r="AQ54" i="13" s="1"/>
  <c r="AQ55" i="13" a="1"/>
  <c r="AQ55" i="13"/>
  <c r="AQ56" i="13" a="1"/>
  <c r="AQ56" i="13"/>
  <c r="AQ57" i="13" a="1"/>
  <c r="AQ57" i="13" s="1"/>
  <c r="AQ58" i="13" a="1"/>
  <c r="AQ58" i="13"/>
  <c r="AQ59" i="13" a="1"/>
  <c r="AQ59" i="13"/>
  <c r="AQ60" i="13" a="1"/>
  <c r="AQ60" i="13" s="1"/>
  <c r="AQ61" i="13" a="1"/>
  <c r="AQ61" i="13"/>
  <c r="AQ62" i="13" a="1"/>
  <c r="AQ62" i="13"/>
  <c r="AQ63" i="13" a="1"/>
  <c r="AQ63" i="13" s="1"/>
  <c r="AQ64" i="13" a="1"/>
  <c r="AQ64" i="13"/>
  <c r="AQ65" i="13" a="1"/>
  <c r="AQ65" i="13"/>
  <c r="AQ66" i="13" a="1"/>
  <c r="AQ66" i="13" s="1"/>
  <c r="AQ67" i="13" a="1"/>
  <c r="AQ67" i="13"/>
  <c r="AQ68" i="13" a="1"/>
  <c r="AQ68" i="13"/>
  <c r="AQ69" i="13" a="1"/>
  <c r="AQ69" i="13" s="1"/>
  <c r="AQ70" i="13" a="1"/>
  <c r="AQ70" i="13"/>
  <c r="AQ71" i="13" a="1"/>
  <c r="AQ71" i="13"/>
  <c r="AQ72" i="13" a="1"/>
  <c r="AQ72" i="13" s="1"/>
  <c r="AQ73" i="13" a="1"/>
  <c r="AQ73" i="13"/>
  <c r="AQ74" i="13" a="1"/>
  <c r="AQ74" i="13"/>
  <c r="AQ75" i="13" a="1"/>
  <c r="AQ75" i="13" s="1"/>
  <c r="AQ76" i="13" a="1"/>
  <c r="AQ76" i="13"/>
  <c r="AQ77" i="13" a="1"/>
  <c r="AQ77" i="13"/>
  <c r="AQ78" i="13" a="1"/>
  <c r="AQ78" i="13" s="1"/>
  <c r="AQ79" i="13" a="1"/>
  <c r="AQ79" i="13"/>
  <c r="AQ80" i="13" a="1"/>
  <c r="AQ80" i="13"/>
  <c r="AQ81" i="13" a="1"/>
  <c r="AQ81" i="13" s="1"/>
  <c r="AQ82" i="13" a="1"/>
  <c r="AQ82" i="13"/>
  <c r="AQ83" i="13" a="1"/>
  <c r="AQ83" i="13"/>
  <c r="AQ84" i="13" a="1"/>
  <c r="AQ84" i="13" s="1"/>
  <c r="AQ85" i="13" a="1"/>
  <c r="AQ85" i="13"/>
  <c r="AQ86" i="13" a="1"/>
  <c r="AQ86" i="13"/>
  <c r="AQ87" i="13" a="1"/>
  <c r="AQ87" i="13" s="1"/>
  <c r="AQ88" i="13" a="1"/>
  <c r="AQ88" i="13"/>
  <c r="AQ89" i="13" a="1"/>
  <c r="AQ89" i="13"/>
  <c r="AQ90" i="13" a="1"/>
  <c r="AQ90" i="13" s="1"/>
  <c r="AQ91" i="13" a="1"/>
  <c r="AQ91" i="13"/>
  <c r="AQ92" i="13" a="1"/>
  <c r="AQ92" i="13"/>
  <c r="AQ93" i="13" a="1"/>
  <c r="AQ93" i="13" s="1"/>
  <c r="AQ94" i="13" a="1"/>
  <c r="AQ94" i="13"/>
  <c r="AQ95" i="13" a="1"/>
  <c r="AQ95" i="13"/>
  <c r="AQ96" i="13" a="1"/>
  <c r="AQ96" i="13" s="1"/>
  <c r="AQ97" i="13" a="1"/>
  <c r="AQ97" i="13"/>
  <c r="AQ98" i="13" a="1"/>
  <c r="AQ98" i="13"/>
  <c r="AQ99" i="13" a="1"/>
  <c r="AQ99" i="13" s="1"/>
  <c r="AQ100" i="13" a="1"/>
  <c r="AQ100" i="13"/>
  <c r="AQ101" i="13" a="1"/>
  <c r="AQ101" i="13"/>
  <c r="AQ102" i="13" a="1"/>
  <c r="AQ102" i="13" s="1"/>
  <c r="AQ103" i="13" a="1"/>
  <c r="AQ103" i="13"/>
  <c r="AQ104" i="13" a="1"/>
  <c r="AQ104" i="13"/>
  <c r="AQ105" i="13" a="1"/>
  <c r="AQ105" i="13" s="1"/>
  <c r="AQ106" i="13" a="1"/>
  <c r="AQ106" i="13"/>
  <c r="AQ107" i="13" a="1"/>
  <c r="AQ107" i="13"/>
  <c r="AQ108" i="13" a="1"/>
  <c r="AQ108" i="13" s="1"/>
  <c r="AQ109" i="13" a="1"/>
  <c r="AQ109" i="13"/>
  <c r="AQ110" i="13" a="1"/>
  <c r="AQ110" i="13"/>
  <c r="AQ111" i="13" a="1"/>
  <c r="AQ111" i="13" s="1"/>
  <c r="AQ112" i="13" a="1"/>
  <c r="AQ112" i="13"/>
  <c r="AQ113" i="13" a="1"/>
  <c r="AQ113" i="13"/>
  <c r="AQ114" i="13" a="1"/>
  <c r="AQ114" i="13" s="1"/>
  <c r="AQ115" i="13" a="1"/>
  <c r="AQ115" i="13"/>
  <c r="AQ116" i="13" a="1"/>
  <c r="AQ116" i="13"/>
  <c r="AQ117" i="13" a="1"/>
  <c r="AQ117" i="13" s="1"/>
  <c r="AQ17" i="13" a="1"/>
  <c r="AQ17" i="13" s="1"/>
  <c r="AM18" i="13" a="1"/>
  <c r="AM18" i="13" s="1"/>
  <c r="AM19" i="13" a="1"/>
  <c r="AM19" i="13"/>
  <c r="AM20" i="13" a="1"/>
  <c r="AM20" i="13"/>
  <c r="AM21" i="13" a="1"/>
  <c r="AM21" i="13" s="1"/>
  <c r="AM22" i="13" a="1"/>
  <c r="AM22" i="13"/>
  <c r="AM23" i="13" a="1"/>
  <c r="AM23" i="13"/>
  <c r="AM24" i="13" a="1"/>
  <c r="AM24" i="13" s="1"/>
  <c r="AM25" i="13" a="1"/>
  <c r="AM25" i="13"/>
  <c r="AM26" i="13" a="1"/>
  <c r="AM26" i="13"/>
  <c r="AM27" i="13" a="1"/>
  <c r="AM27" i="13" s="1"/>
  <c r="AM28" i="13" a="1"/>
  <c r="AM28" i="13"/>
  <c r="AM29" i="13" a="1"/>
  <c r="AM29" i="13"/>
  <c r="AM30" i="13" a="1"/>
  <c r="AM30" i="13" s="1"/>
  <c r="AM31" i="13" a="1"/>
  <c r="AM31" i="13"/>
  <c r="AM32" i="13" a="1"/>
  <c r="AM32" i="13"/>
  <c r="AM33" i="13" a="1"/>
  <c r="AM33" i="13" s="1"/>
  <c r="AM34" i="13" a="1"/>
  <c r="AM34" i="13"/>
  <c r="AM35" i="13" a="1"/>
  <c r="AM35" i="13"/>
  <c r="AM36" i="13" a="1"/>
  <c r="AM36" i="13" s="1"/>
  <c r="AM37" i="13" a="1"/>
  <c r="AM37" i="13"/>
  <c r="AM38" i="13" a="1"/>
  <c r="AM38" i="13"/>
  <c r="AM39" i="13" a="1"/>
  <c r="AM39" i="13" s="1"/>
  <c r="AM40" i="13" a="1"/>
  <c r="AM40" i="13"/>
  <c r="AM41" i="13" a="1"/>
  <c r="AM41" i="13"/>
  <c r="AM42" i="13" a="1"/>
  <c r="AM42" i="13" s="1"/>
  <c r="AM43" i="13" a="1"/>
  <c r="AM43" i="13"/>
  <c r="AM44" i="13" a="1"/>
  <c r="AM44" i="13"/>
  <c r="AM45" i="13" a="1"/>
  <c r="AM45" i="13" s="1"/>
  <c r="AM46" i="13" a="1"/>
  <c r="AM46" i="13"/>
  <c r="AM47" i="13" a="1"/>
  <c r="AM47" i="13"/>
  <c r="AM48" i="13" a="1"/>
  <c r="AM48" i="13" s="1"/>
  <c r="AM49" i="13" a="1"/>
  <c r="AM49" i="13"/>
  <c r="AM50" i="13" a="1"/>
  <c r="AM50" i="13"/>
  <c r="AM51" i="13" a="1"/>
  <c r="AM51" i="13" s="1"/>
  <c r="AM52" i="13" a="1"/>
  <c r="AM52" i="13"/>
  <c r="AM53" i="13" a="1"/>
  <c r="AM53" i="13"/>
  <c r="AM54" i="13" a="1"/>
  <c r="AM54" i="13" s="1"/>
  <c r="AM55" i="13" a="1"/>
  <c r="AM55" i="13"/>
  <c r="AM56" i="13" a="1"/>
  <c r="AM56" i="13"/>
  <c r="AM57" i="13" a="1"/>
  <c r="AM57" i="13" s="1"/>
  <c r="AM58" i="13" a="1"/>
  <c r="AM58" i="13"/>
  <c r="AM59" i="13" a="1"/>
  <c r="AM59" i="13"/>
  <c r="AM60" i="13" a="1"/>
  <c r="AM60" i="13" s="1"/>
  <c r="AM61" i="13" a="1"/>
  <c r="AM61" i="13"/>
  <c r="AM62" i="13" a="1"/>
  <c r="AM62" i="13"/>
  <c r="AM63" i="13" a="1"/>
  <c r="AM63" i="13" s="1"/>
  <c r="AM64" i="13" a="1"/>
  <c r="AM64" i="13"/>
  <c r="AM65" i="13" a="1"/>
  <c r="AM65" i="13"/>
  <c r="AM66" i="13" a="1"/>
  <c r="AM66" i="13" s="1"/>
  <c r="AM67" i="13" a="1"/>
  <c r="AM67" i="13"/>
  <c r="AM68" i="13" a="1"/>
  <c r="AM68" i="13"/>
  <c r="AM69" i="13" a="1"/>
  <c r="AM69" i="13" s="1"/>
  <c r="AM70" i="13" a="1"/>
  <c r="AM70" i="13"/>
  <c r="AM71" i="13" a="1"/>
  <c r="AM71" i="13"/>
  <c r="AM72" i="13" a="1"/>
  <c r="AM72" i="13" s="1"/>
  <c r="AM73" i="13" a="1"/>
  <c r="AM73" i="13"/>
  <c r="AM74" i="13" a="1"/>
  <c r="AM74" i="13"/>
  <c r="AM75" i="13" a="1"/>
  <c r="AM75" i="13" s="1"/>
  <c r="AM76" i="13" a="1"/>
  <c r="AM76" i="13"/>
  <c r="AM77" i="13" a="1"/>
  <c r="AM77" i="13"/>
  <c r="AM78" i="13" a="1"/>
  <c r="AM78" i="13" s="1"/>
  <c r="AM79" i="13" a="1"/>
  <c r="AM79" i="13"/>
  <c r="AM80" i="13" a="1"/>
  <c r="AM80" i="13"/>
  <c r="AM81" i="13" a="1"/>
  <c r="AM81" i="13" s="1"/>
  <c r="AM82" i="13" a="1"/>
  <c r="AM82" i="13"/>
  <c r="AM83" i="13" a="1"/>
  <c r="AM83" i="13"/>
  <c r="AM84" i="13" a="1"/>
  <c r="AM84" i="13" s="1"/>
  <c r="AM85" i="13" a="1"/>
  <c r="AM85" i="13"/>
  <c r="AM86" i="13" a="1"/>
  <c r="AM86" i="13"/>
  <c r="AM87" i="13" a="1"/>
  <c r="AM87" i="13" s="1"/>
  <c r="AM88" i="13" a="1"/>
  <c r="AM88" i="13"/>
  <c r="AM89" i="13" a="1"/>
  <c r="AM89" i="13"/>
  <c r="AM90" i="13" a="1"/>
  <c r="AM90" i="13" s="1"/>
  <c r="AM91" i="13" a="1"/>
  <c r="AM91" i="13"/>
  <c r="AM92" i="13" a="1"/>
  <c r="AM92" i="13"/>
  <c r="AM93" i="13" a="1"/>
  <c r="AM93" i="13" s="1"/>
  <c r="AM94" i="13" a="1"/>
  <c r="AM94" i="13"/>
  <c r="AM95" i="13" a="1"/>
  <c r="AM95" i="13"/>
  <c r="AM96" i="13" a="1"/>
  <c r="AM96" i="13" s="1"/>
  <c r="AM97" i="13" a="1"/>
  <c r="AM97" i="13"/>
  <c r="AM98" i="13" a="1"/>
  <c r="AM98" i="13"/>
  <c r="AM99" i="13" a="1"/>
  <c r="AM99" i="13" s="1"/>
  <c r="AM100" i="13" a="1"/>
  <c r="AM100" i="13"/>
  <c r="AM101" i="13" a="1"/>
  <c r="AM101" i="13"/>
  <c r="AM102" i="13" a="1"/>
  <c r="AM102" i="13" s="1"/>
  <c r="AM103" i="13" a="1"/>
  <c r="AM103" i="13"/>
  <c r="AM104" i="13" a="1"/>
  <c r="AM104" i="13"/>
  <c r="AM105" i="13" a="1"/>
  <c r="AM105" i="13" s="1"/>
  <c r="AM106" i="13" a="1"/>
  <c r="AM106" i="13"/>
  <c r="AM107" i="13" a="1"/>
  <c r="AM107" i="13"/>
  <c r="AM108" i="13" a="1"/>
  <c r="AM108" i="13" s="1"/>
  <c r="AM109" i="13" a="1"/>
  <c r="AM109" i="13"/>
  <c r="AM110" i="13" a="1"/>
  <c r="AM110" i="13"/>
  <c r="AM111" i="13" a="1"/>
  <c r="AM111" i="13" s="1"/>
  <c r="AM112" i="13" a="1"/>
  <c r="AM112" i="13"/>
  <c r="AM113" i="13" a="1"/>
  <c r="AM113" i="13"/>
  <c r="AM114" i="13" a="1"/>
  <c r="AM114" i="13" s="1"/>
  <c r="AM115" i="13" a="1"/>
  <c r="AM115" i="13"/>
  <c r="AM116" i="13" a="1"/>
  <c r="AM116" i="13"/>
  <c r="AM117" i="13" a="1"/>
  <c r="AM117" i="13" s="1"/>
  <c r="AM17" i="13" a="1"/>
  <c r="AM17" i="13" s="1"/>
  <c r="AI18" i="13" a="1"/>
  <c r="AI18" i="13" s="1"/>
  <c r="AI19" i="13" a="1"/>
  <c r="AI19" i="13"/>
  <c r="AI20" i="13" a="1"/>
  <c r="AI20" i="13"/>
  <c r="AI21" i="13" a="1"/>
  <c r="AI21" i="13" s="1"/>
  <c r="AI22" i="13" a="1"/>
  <c r="AI22" i="13"/>
  <c r="AI23" i="13" a="1"/>
  <c r="AI23" i="13"/>
  <c r="AI24" i="13" a="1"/>
  <c r="AI24" i="13" s="1"/>
  <c r="AI25" i="13" a="1"/>
  <c r="AI25" i="13"/>
  <c r="AI26" i="13" a="1"/>
  <c r="AI26" i="13"/>
  <c r="AI27" i="13" a="1"/>
  <c r="AI27" i="13" s="1"/>
  <c r="AI28" i="13" a="1"/>
  <c r="AI28" i="13"/>
  <c r="AI29" i="13" a="1"/>
  <c r="AI29" i="13"/>
  <c r="AI30" i="13" a="1"/>
  <c r="AI30" i="13" s="1"/>
  <c r="AI31" i="13" a="1"/>
  <c r="AI31" i="13"/>
  <c r="AI32" i="13" a="1"/>
  <c r="AI32" i="13"/>
  <c r="AI33" i="13" a="1"/>
  <c r="AI33" i="13" s="1"/>
  <c r="AI34" i="13" a="1"/>
  <c r="AI34" i="13"/>
  <c r="AI35" i="13" a="1"/>
  <c r="AI35" i="13"/>
  <c r="AI36" i="13" a="1"/>
  <c r="AI36" i="13" s="1"/>
  <c r="AI37" i="13" a="1"/>
  <c r="AI37" i="13"/>
  <c r="AI38" i="13" a="1"/>
  <c r="AI38" i="13"/>
  <c r="AI39" i="13" a="1"/>
  <c r="AI39" i="13" s="1"/>
  <c r="AI40" i="13" a="1"/>
  <c r="AI40" i="13"/>
  <c r="AI41" i="13" a="1"/>
  <c r="AI41" i="13"/>
  <c r="AI42" i="13" a="1"/>
  <c r="AI42" i="13" s="1"/>
  <c r="AI43" i="13" a="1"/>
  <c r="AI43" i="13"/>
  <c r="AI44" i="13" a="1"/>
  <c r="AI44" i="13"/>
  <c r="AI45" i="13" a="1"/>
  <c r="AI45" i="13" s="1"/>
  <c r="AI46" i="13" a="1"/>
  <c r="AI46" i="13"/>
  <c r="AI47" i="13" a="1"/>
  <c r="AI47" i="13"/>
  <c r="AI48" i="13" a="1"/>
  <c r="AI48" i="13" s="1"/>
  <c r="AI49" i="13" a="1"/>
  <c r="AI49" i="13"/>
  <c r="AI50" i="13" a="1"/>
  <c r="AI50" i="13"/>
  <c r="AI51" i="13" a="1"/>
  <c r="AI51" i="13" s="1"/>
  <c r="AI52" i="13" a="1"/>
  <c r="AI52" i="13"/>
  <c r="AI53" i="13" a="1"/>
  <c r="AI53" i="13"/>
  <c r="AI54" i="13" a="1"/>
  <c r="AI54" i="13" s="1"/>
  <c r="AI55" i="13" a="1"/>
  <c r="AI55" i="13"/>
  <c r="AI56" i="13" a="1"/>
  <c r="AI56" i="13"/>
  <c r="AI57" i="13" a="1"/>
  <c r="AI57" i="13" s="1"/>
  <c r="AI58" i="13" a="1"/>
  <c r="AI58" i="13"/>
  <c r="AI59" i="13" a="1"/>
  <c r="AI59" i="13"/>
  <c r="AI60" i="13" a="1"/>
  <c r="AI60" i="13" s="1"/>
  <c r="AI61" i="13" a="1"/>
  <c r="AI61" i="13"/>
  <c r="AI62" i="13" a="1"/>
  <c r="AI62" i="13"/>
  <c r="AI63" i="13" a="1"/>
  <c r="AI63" i="13" s="1"/>
  <c r="AI64" i="13" a="1"/>
  <c r="AI64" i="13"/>
  <c r="AI65" i="13" a="1"/>
  <c r="AI65" i="13"/>
  <c r="AI66" i="13" a="1"/>
  <c r="AI66" i="13" s="1"/>
  <c r="AI67" i="13" a="1"/>
  <c r="AI67" i="13"/>
  <c r="AI68" i="13" a="1"/>
  <c r="AI68" i="13"/>
  <c r="AI69" i="13" a="1"/>
  <c r="AI69" i="13" s="1"/>
  <c r="AI70" i="13" a="1"/>
  <c r="AI70" i="13"/>
  <c r="AI71" i="13" a="1"/>
  <c r="AI71" i="13"/>
  <c r="AI72" i="13" a="1"/>
  <c r="AI72" i="13" s="1"/>
  <c r="AI73" i="13" a="1"/>
  <c r="AI73" i="13"/>
  <c r="AI74" i="13" a="1"/>
  <c r="AI74" i="13"/>
  <c r="AI75" i="13" a="1"/>
  <c r="AI75" i="13" s="1"/>
  <c r="AI76" i="13" a="1"/>
  <c r="AI76" i="13"/>
  <c r="AI77" i="13" a="1"/>
  <c r="AI77" i="13"/>
  <c r="AI78" i="13" a="1"/>
  <c r="AI78" i="13" s="1"/>
  <c r="AI79" i="13" a="1"/>
  <c r="AI79" i="13"/>
  <c r="AI80" i="13" a="1"/>
  <c r="AI80" i="13"/>
  <c r="AI81" i="13" a="1"/>
  <c r="AI81" i="13" s="1"/>
  <c r="AI82" i="13" a="1"/>
  <c r="AI82" i="13"/>
  <c r="AI83" i="13" a="1"/>
  <c r="AI83" i="13"/>
  <c r="AI84" i="13" a="1"/>
  <c r="AI84" i="13" s="1"/>
  <c r="AI85" i="13" a="1"/>
  <c r="AI85" i="13"/>
  <c r="AI86" i="13" a="1"/>
  <c r="AI86" i="13"/>
  <c r="AI87" i="13" a="1"/>
  <c r="AI87" i="13" s="1"/>
  <c r="AI88" i="13" a="1"/>
  <c r="AI88" i="13"/>
  <c r="AI89" i="13" a="1"/>
  <c r="AI89" i="13"/>
  <c r="AI90" i="13" a="1"/>
  <c r="AI90" i="13" s="1"/>
  <c r="AI91" i="13" a="1"/>
  <c r="AI91" i="13"/>
  <c r="AI92" i="13" a="1"/>
  <c r="AI92" i="13"/>
  <c r="AI93" i="13" a="1"/>
  <c r="AI93" i="13" s="1"/>
  <c r="AI94" i="13" a="1"/>
  <c r="AI94" i="13"/>
  <c r="AI95" i="13" a="1"/>
  <c r="AI95" i="13"/>
  <c r="AI96" i="13" a="1"/>
  <c r="AI96" i="13" s="1"/>
  <c r="AI97" i="13" a="1"/>
  <c r="AI97" i="13"/>
  <c r="AI98" i="13" a="1"/>
  <c r="AI98" i="13"/>
  <c r="AI99" i="13" a="1"/>
  <c r="AI99" i="13" s="1"/>
  <c r="AI100" i="13" a="1"/>
  <c r="AI100" i="13"/>
  <c r="AI101" i="13" a="1"/>
  <c r="AI101" i="13"/>
  <c r="AI102" i="13" a="1"/>
  <c r="AI102" i="13" s="1"/>
  <c r="AI103" i="13" a="1"/>
  <c r="AI103" i="13"/>
  <c r="AI104" i="13" a="1"/>
  <c r="AI104" i="13"/>
  <c r="AI105" i="13" a="1"/>
  <c r="AI105" i="13" s="1"/>
  <c r="AI106" i="13" a="1"/>
  <c r="AI106" i="13"/>
  <c r="AI107" i="13" a="1"/>
  <c r="AI107" i="13"/>
  <c r="AI108" i="13" a="1"/>
  <c r="AI108" i="13" s="1"/>
  <c r="AI109" i="13" a="1"/>
  <c r="AI109" i="13"/>
  <c r="AI110" i="13" a="1"/>
  <c r="AI110" i="13"/>
  <c r="AI111" i="13" a="1"/>
  <c r="AI111" i="13" s="1"/>
  <c r="AI112" i="13" a="1"/>
  <c r="AI112" i="13"/>
  <c r="AI113" i="13" a="1"/>
  <c r="AI113" i="13"/>
  <c r="AI114" i="13" a="1"/>
  <c r="AI114" i="13" s="1"/>
  <c r="AI115" i="13" a="1"/>
  <c r="AI115" i="13"/>
  <c r="AI116" i="13" a="1"/>
  <c r="AI116" i="13"/>
  <c r="AI117" i="13" a="1"/>
  <c r="AI117" i="13" s="1"/>
  <c r="AI17" i="13" a="1"/>
  <c r="AI17" i="13" s="1"/>
  <c r="AE18" i="13" a="1"/>
  <c r="AE18" i="13" s="1"/>
  <c r="AE19" i="13" a="1"/>
  <c r="AE19" i="13"/>
  <c r="AE20" i="13" a="1"/>
  <c r="AE20" i="13"/>
  <c r="AE21" i="13" a="1"/>
  <c r="AE21" i="13" s="1"/>
  <c r="AE22" i="13" a="1"/>
  <c r="AE22" i="13"/>
  <c r="AE23" i="13" a="1"/>
  <c r="AE23" i="13"/>
  <c r="AE24" i="13" a="1"/>
  <c r="AE24" i="13" s="1"/>
  <c r="AE25" i="13" a="1"/>
  <c r="AE25" i="13"/>
  <c r="AE26" i="13" a="1"/>
  <c r="AE26" i="13"/>
  <c r="AE27" i="13" a="1"/>
  <c r="AE27" i="13" s="1"/>
  <c r="AE28" i="13" a="1"/>
  <c r="AE28" i="13"/>
  <c r="AE29" i="13" a="1"/>
  <c r="AE29" i="13"/>
  <c r="AE30" i="13" a="1"/>
  <c r="AE30" i="13" s="1"/>
  <c r="AE31" i="13" a="1"/>
  <c r="AE31" i="13"/>
  <c r="AE32" i="13" a="1"/>
  <c r="AE32" i="13"/>
  <c r="AE33" i="13" a="1"/>
  <c r="AE33" i="13" s="1"/>
  <c r="AE34" i="13" a="1"/>
  <c r="AE34" i="13"/>
  <c r="AE35" i="13" a="1"/>
  <c r="AE35" i="13"/>
  <c r="AE36" i="13" a="1"/>
  <c r="AE36" i="13" s="1"/>
  <c r="AE37" i="13" a="1"/>
  <c r="AE37" i="13"/>
  <c r="AE38" i="13" a="1"/>
  <c r="AE38" i="13"/>
  <c r="AE39" i="13" a="1"/>
  <c r="AE39" i="13" s="1"/>
  <c r="AE40" i="13" a="1"/>
  <c r="AE40" i="13"/>
  <c r="AE41" i="13" a="1"/>
  <c r="AE41" i="13"/>
  <c r="AE42" i="13" a="1"/>
  <c r="AE42" i="13" s="1"/>
  <c r="AE43" i="13" a="1"/>
  <c r="AE43" i="13"/>
  <c r="AE44" i="13" a="1"/>
  <c r="AE44" i="13"/>
  <c r="AE45" i="13" a="1"/>
  <c r="AE45" i="13" s="1"/>
  <c r="AE46" i="13" a="1"/>
  <c r="AE46" i="13"/>
  <c r="AE47" i="13" a="1"/>
  <c r="AE47" i="13"/>
  <c r="AE48" i="13" a="1"/>
  <c r="AE48" i="13" s="1"/>
  <c r="AE49" i="13" a="1"/>
  <c r="AE49" i="13"/>
  <c r="AE50" i="13" a="1"/>
  <c r="AE50" i="13"/>
  <c r="AE51" i="13" a="1"/>
  <c r="AE51" i="13" s="1"/>
  <c r="AE52" i="13" a="1"/>
  <c r="AE52" i="13"/>
  <c r="AE53" i="13" a="1"/>
  <c r="AE53" i="13"/>
  <c r="AE54" i="13" a="1"/>
  <c r="AE54" i="13" s="1"/>
  <c r="AE55" i="13" a="1"/>
  <c r="AE55" i="13"/>
  <c r="AE56" i="13" a="1"/>
  <c r="AE56" i="13"/>
  <c r="AE57" i="13" a="1"/>
  <c r="AE57" i="13" s="1"/>
  <c r="AE58" i="13" a="1"/>
  <c r="AE58" i="13"/>
  <c r="AE59" i="13" a="1"/>
  <c r="AE59" i="13"/>
  <c r="AE60" i="13" a="1"/>
  <c r="AE60" i="13" s="1"/>
  <c r="AE61" i="13" a="1"/>
  <c r="AE61" i="13"/>
  <c r="AE62" i="13" a="1"/>
  <c r="AE62" i="13"/>
  <c r="AE63" i="13" a="1"/>
  <c r="AE63" i="13" s="1"/>
  <c r="AE64" i="13" a="1"/>
  <c r="AE64" i="13"/>
  <c r="AE65" i="13" a="1"/>
  <c r="AE65" i="13"/>
  <c r="AE66" i="13" a="1"/>
  <c r="AE66" i="13" s="1"/>
  <c r="AE67" i="13" a="1"/>
  <c r="AE67" i="13"/>
  <c r="AE68" i="13" a="1"/>
  <c r="AE68" i="13"/>
  <c r="AE69" i="13" a="1"/>
  <c r="AE69" i="13" s="1"/>
  <c r="AE70" i="13" a="1"/>
  <c r="AE70" i="13"/>
  <c r="AE71" i="13" a="1"/>
  <c r="AE71" i="13"/>
  <c r="AE72" i="13" a="1"/>
  <c r="AE72" i="13" s="1"/>
  <c r="AE73" i="13" a="1"/>
  <c r="AE73" i="13"/>
  <c r="AE74" i="13" a="1"/>
  <c r="AE74" i="13"/>
  <c r="AE75" i="13" a="1"/>
  <c r="AE75" i="13" s="1"/>
  <c r="AE76" i="13" a="1"/>
  <c r="AE76" i="13"/>
  <c r="AE77" i="13" a="1"/>
  <c r="AE77" i="13"/>
  <c r="AE78" i="13" a="1"/>
  <c r="AE78" i="13" s="1"/>
  <c r="AE79" i="13" a="1"/>
  <c r="AE79" i="13"/>
  <c r="AE80" i="13" a="1"/>
  <c r="AE80" i="13"/>
  <c r="AE81" i="13" a="1"/>
  <c r="AE81" i="13" s="1"/>
  <c r="AE82" i="13" a="1"/>
  <c r="AE82" i="13"/>
  <c r="AE83" i="13" a="1"/>
  <c r="AE83" i="13"/>
  <c r="AE84" i="13" a="1"/>
  <c r="AE84" i="13" s="1"/>
  <c r="AE85" i="13" a="1"/>
  <c r="AE85" i="13"/>
  <c r="AE86" i="13" a="1"/>
  <c r="AE86" i="13"/>
  <c r="AE87" i="13" a="1"/>
  <c r="AE87" i="13" s="1"/>
  <c r="AE88" i="13" a="1"/>
  <c r="AE88" i="13"/>
  <c r="AE89" i="13" a="1"/>
  <c r="AE89" i="13"/>
  <c r="AE90" i="13" a="1"/>
  <c r="AE90" i="13" s="1"/>
  <c r="AE91" i="13" a="1"/>
  <c r="AE91" i="13"/>
  <c r="AE92" i="13" a="1"/>
  <c r="AE92" i="13"/>
  <c r="AE93" i="13" a="1"/>
  <c r="AE93" i="13" s="1"/>
  <c r="AE94" i="13" a="1"/>
  <c r="AE94" i="13"/>
  <c r="AE95" i="13" a="1"/>
  <c r="AE95" i="13"/>
  <c r="AE96" i="13" a="1"/>
  <c r="AE96" i="13" s="1"/>
  <c r="AE97" i="13" a="1"/>
  <c r="AE97" i="13"/>
  <c r="AE98" i="13" a="1"/>
  <c r="AE98" i="13"/>
  <c r="AE99" i="13" a="1"/>
  <c r="AE99" i="13" s="1"/>
  <c r="AE100" i="13" a="1"/>
  <c r="AE100" i="13"/>
  <c r="AE101" i="13" a="1"/>
  <c r="AE101" i="13"/>
  <c r="AE102" i="13" a="1"/>
  <c r="AE102" i="13" s="1"/>
  <c r="AE103" i="13" a="1"/>
  <c r="AE103" i="13"/>
  <c r="AE104" i="13" a="1"/>
  <c r="AE104" i="13"/>
  <c r="AE105" i="13" a="1"/>
  <c r="AE105" i="13" s="1"/>
  <c r="AE106" i="13" a="1"/>
  <c r="AE106" i="13"/>
  <c r="AE107" i="13" a="1"/>
  <c r="AE107" i="13"/>
  <c r="AE108" i="13" a="1"/>
  <c r="AE108" i="13" s="1"/>
  <c r="AE109" i="13" a="1"/>
  <c r="AE109" i="13"/>
  <c r="AE110" i="13" a="1"/>
  <c r="AE110" i="13"/>
  <c r="AE111" i="13" a="1"/>
  <c r="AE111" i="13" s="1"/>
  <c r="AE112" i="13" a="1"/>
  <c r="AE112" i="13"/>
  <c r="AE113" i="13" a="1"/>
  <c r="AE113" i="13"/>
  <c r="AE114" i="13" a="1"/>
  <c r="AE114" i="13" s="1"/>
  <c r="AE115" i="13" a="1"/>
  <c r="AE115" i="13"/>
  <c r="AE116" i="13" a="1"/>
  <c r="AE116" i="13"/>
  <c r="AE117" i="13" a="1"/>
  <c r="AE117" i="13" s="1"/>
  <c r="AE17" i="13" a="1"/>
  <c r="AE17" i="13" s="1"/>
  <c r="AA18" i="13" a="1"/>
  <c r="AA18" i="13" s="1"/>
  <c r="AA19" i="13" a="1"/>
  <c r="AA19" i="13"/>
  <c r="AA20" i="13" a="1"/>
  <c r="AA20" i="13" s="1"/>
  <c r="AA21" i="13" a="1"/>
  <c r="AA21" i="13"/>
  <c r="AA22" i="13" a="1"/>
  <c r="AA22" i="13"/>
  <c r="AA23" i="13" a="1"/>
  <c r="AA23" i="13"/>
  <c r="AA24" i="13" a="1"/>
  <c r="AA24" i="13" s="1"/>
  <c r="AA25" i="13" a="1"/>
  <c r="AA25" i="13"/>
  <c r="AA26" i="13" a="1"/>
  <c r="AA26" i="13" s="1"/>
  <c r="AA27" i="13" a="1"/>
  <c r="AA27" i="13"/>
  <c r="AA28" i="13" a="1"/>
  <c r="AA28" i="13"/>
  <c r="AA29" i="13" a="1"/>
  <c r="AA29" i="13"/>
  <c r="AA30" i="13" a="1"/>
  <c r="AA30" i="13" s="1"/>
  <c r="AA31" i="13" a="1"/>
  <c r="AA31" i="13"/>
  <c r="AA32" i="13" a="1"/>
  <c r="AA32" i="13" s="1"/>
  <c r="AA33" i="13" a="1"/>
  <c r="AA33" i="13"/>
  <c r="AA34" i="13" a="1"/>
  <c r="AA34" i="13"/>
  <c r="AA35" i="13" a="1"/>
  <c r="AA35" i="13"/>
  <c r="AA36" i="13" a="1"/>
  <c r="AA36" i="13" s="1"/>
  <c r="AA37" i="13" a="1"/>
  <c r="AA37" i="13"/>
  <c r="AA38" i="13" a="1"/>
  <c r="AA38" i="13" s="1"/>
  <c r="AA39" i="13" a="1"/>
  <c r="AA39" i="13"/>
  <c r="AA40" i="13" a="1"/>
  <c r="AA40" i="13"/>
  <c r="AA41" i="13" a="1"/>
  <c r="AA41" i="13"/>
  <c r="AA42" i="13" a="1"/>
  <c r="AA42" i="13" s="1"/>
  <c r="AA43" i="13" a="1"/>
  <c r="AA43" i="13"/>
  <c r="AA44" i="13" a="1"/>
  <c r="AA44" i="13" s="1"/>
  <c r="AA45" i="13" a="1"/>
  <c r="AA45" i="13"/>
  <c r="AA46" i="13" a="1"/>
  <c r="AA46" i="13"/>
  <c r="AA47" i="13" a="1"/>
  <c r="AA47" i="13"/>
  <c r="AA48" i="13" a="1"/>
  <c r="AA48" i="13" s="1"/>
  <c r="AA49" i="13" a="1"/>
  <c r="AA49" i="13"/>
  <c r="AA50" i="13" a="1"/>
  <c r="AA50" i="13" s="1"/>
  <c r="AA51" i="13" a="1"/>
  <c r="AA51" i="13"/>
  <c r="AA52" i="13" a="1"/>
  <c r="AA52" i="13"/>
  <c r="AA53" i="13" a="1"/>
  <c r="AA53" i="13"/>
  <c r="AA54" i="13" a="1"/>
  <c r="AA54" i="13" s="1"/>
  <c r="AA55" i="13" a="1"/>
  <c r="AA55" i="13"/>
  <c r="AA56" i="13" a="1"/>
  <c r="AA56" i="13" s="1"/>
  <c r="AA57" i="13" a="1"/>
  <c r="AA57" i="13"/>
  <c r="AA58" i="13" a="1"/>
  <c r="AA58" i="13"/>
  <c r="AA59" i="13" a="1"/>
  <c r="AA59" i="13"/>
  <c r="AA60" i="13" a="1"/>
  <c r="AA60" i="13" s="1"/>
  <c r="AA61" i="13" a="1"/>
  <c r="AA61" i="13"/>
  <c r="AA62" i="13" a="1"/>
  <c r="AA62" i="13" s="1"/>
  <c r="AA63" i="13" a="1"/>
  <c r="AA63" i="13"/>
  <c r="AA64" i="13" a="1"/>
  <c r="AA64" i="13"/>
  <c r="AA65" i="13" a="1"/>
  <c r="AA65" i="13"/>
  <c r="AA66" i="13" a="1"/>
  <c r="AA66" i="13" s="1"/>
  <c r="AA67" i="13" a="1"/>
  <c r="AA67" i="13"/>
  <c r="AA68" i="13" a="1"/>
  <c r="AA68" i="13" s="1"/>
  <c r="AA69" i="13" a="1"/>
  <c r="AA69" i="13"/>
  <c r="AA70" i="13" a="1"/>
  <c r="AA70" i="13"/>
  <c r="AA71" i="13" a="1"/>
  <c r="AA71" i="13"/>
  <c r="AA72" i="13" a="1"/>
  <c r="AA72" i="13" s="1"/>
  <c r="AA73" i="13" a="1"/>
  <c r="AA73" i="13"/>
  <c r="AA74" i="13" a="1"/>
  <c r="AA74" i="13" s="1"/>
  <c r="AA75" i="13" a="1"/>
  <c r="AA75" i="13"/>
  <c r="AA76" i="13" a="1"/>
  <c r="AA76" i="13"/>
  <c r="AA77" i="13" a="1"/>
  <c r="AA77" i="13"/>
  <c r="AA78" i="13" a="1"/>
  <c r="AA78" i="13" s="1"/>
  <c r="AA79" i="13" a="1"/>
  <c r="AA79" i="13"/>
  <c r="AA80" i="13" a="1"/>
  <c r="AA80" i="13" s="1"/>
  <c r="AA81" i="13" a="1"/>
  <c r="AA81" i="13"/>
  <c r="AA82" i="13" a="1"/>
  <c r="AA82" i="13"/>
  <c r="AA83" i="13" a="1"/>
  <c r="AA83" i="13"/>
  <c r="AA84" i="13" a="1"/>
  <c r="AA84" i="13" s="1"/>
  <c r="AA85" i="13" a="1"/>
  <c r="AA85" i="13"/>
  <c r="AA86" i="13" a="1"/>
  <c r="AA86" i="13" s="1"/>
  <c r="AA87" i="13" a="1"/>
  <c r="AA87" i="13"/>
  <c r="AA88" i="13" a="1"/>
  <c r="AA88" i="13"/>
  <c r="AA89" i="13" a="1"/>
  <c r="AA89" i="13"/>
  <c r="AA90" i="13" a="1"/>
  <c r="AA90" i="13" s="1"/>
  <c r="AA91" i="13" a="1"/>
  <c r="AA91" i="13"/>
  <c r="AA92" i="13" a="1"/>
  <c r="AA92" i="13" s="1"/>
  <c r="AA93" i="13" a="1"/>
  <c r="AA93" i="13"/>
  <c r="AA94" i="13" a="1"/>
  <c r="AA94" i="13"/>
  <c r="AA95" i="13" a="1"/>
  <c r="AA95" i="13"/>
  <c r="AA96" i="13" a="1"/>
  <c r="AA96" i="13" s="1"/>
  <c r="AA97" i="13" a="1"/>
  <c r="AA97" i="13"/>
  <c r="AA98" i="13" a="1"/>
  <c r="AA98" i="13" s="1"/>
  <c r="AA99" i="13" a="1"/>
  <c r="AA99" i="13"/>
  <c r="AA100" i="13" a="1"/>
  <c r="AA100" i="13"/>
  <c r="AA101" i="13" a="1"/>
  <c r="AA101" i="13"/>
  <c r="AA102" i="13" a="1"/>
  <c r="AA102" i="13" s="1"/>
  <c r="AA103" i="13" a="1"/>
  <c r="AA103" i="13"/>
  <c r="AA104" i="13" a="1"/>
  <c r="AA104" i="13" s="1"/>
  <c r="AA105" i="13" a="1"/>
  <c r="AA105" i="13"/>
  <c r="AA106" i="13" a="1"/>
  <c r="AA106" i="13"/>
  <c r="AA107" i="13" a="1"/>
  <c r="AA107" i="13"/>
  <c r="AA108" i="13" a="1"/>
  <c r="AA108" i="13" s="1"/>
  <c r="AA109" i="13" a="1"/>
  <c r="AA109" i="13"/>
  <c r="AA110" i="13" a="1"/>
  <c r="AA110" i="13" s="1"/>
  <c r="AA111" i="13" a="1"/>
  <c r="AA111" i="13"/>
  <c r="AA112" i="13" a="1"/>
  <c r="AA112" i="13"/>
  <c r="AA113" i="13" a="1"/>
  <c r="AA113" i="13"/>
  <c r="AA114" i="13" a="1"/>
  <c r="AA114" i="13" s="1"/>
  <c r="AA115" i="13" a="1"/>
  <c r="AA115" i="13"/>
  <c r="AA116" i="13" a="1"/>
  <c r="AA116" i="13" s="1"/>
  <c r="AA117" i="13" a="1"/>
  <c r="AA117" i="13"/>
  <c r="AA17" i="13" a="1"/>
  <c r="AA17" i="13" s="1"/>
  <c r="BL20" i="14" a="1"/>
  <c r="BL20" i="14" s="1"/>
  <c r="BL21" i="14" a="1"/>
  <c r="BL21" i="14"/>
  <c r="BL22" i="14" a="1"/>
  <c r="BL22" i="14"/>
  <c r="BL23" i="14" a="1"/>
  <c r="BL23" i="14" s="1"/>
  <c r="BL24" i="14" a="1"/>
  <c r="BL24" i="14"/>
  <c r="BL25" i="14" a="1"/>
  <c r="BL25" i="14"/>
  <c r="BL26" i="14" a="1"/>
  <c r="BL26" i="14" s="1"/>
  <c r="BL27" i="14" a="1"/>
  <c r="BL27" i="14"/>
  <c r="BL28" i="14" a="1"/>
  <c r="BL28" i="14"/>
  <c r="BL29" i="14" a="1"/>
  <c r="BL29" i="14" s="1"/>
  <c r="BL30" i="14" a="1"/>
  <c r="BL30" i="14"/>
  <c r="BL31" i="14" a="1"/>
  <c r="BL31" i="14"/>
  <c r="BL32" i="14" a="1"/>
  <c r="BL32" i="14" s="1"/>
  <c r="BL33" i="14" a="1"/>
  <c r="BL33" i="14"/>
  <c r="BL34" i="14" a="1"/>
  <c r="BL34" i="14"/>
  <c r="BL35" i="14" a="1"/>
  <c r="BL35" i="14" s="1"/>
  <c r="BL36" i="14" a="1"/>
  <c r="BL36" i="14"/>
  <c r="BL37" i="14" a="1"/>
  <c r="BL37" i="14"/>
  <c r="BL38" i="14" a="1"/>
  <c r="BL38" i="14" s="1"/>
  <c r="BL39" i="14" a="1"/>
  <c r="BL39" i="14"/>
  <c r="BL40" i="14" a="1"/>
  <c r="BL40" i="14"/>
  <c r="BL41" i="14" a="1"/>
  <c r="BL41" i="14" s="1"/>
  <c r="BL42" i="14" a="1"/>
  <c r="BL42" i="14"/>
  <c r="BL43" i="14" a="1"/>
  <c r="BL43" i="14"/>
  <c r="BL44" i="14" a="1"/>
  <c r="BL44" i="14" s="1"/>
  <c r="BL45" i="14" a="1"/>
  <c r="BL45" i="14"/>
  <c r="BL46" i="14" a="1"/>
  <c r="BL46" i="14"/>
  <c r="BL47" i="14" a="1"/>
  <c r="BL47" i="14" s="1"/>
  <c r="BL48" i="14" a="1"/>
  <c r="BL48" i="14"/>
  <c r="BL49" i="14" a="1"/>
  <c r="BL49" i="14"/>
  <c r="BL50" i="14" a="1"/>
  <c r="BL50" i="14" s="1"/>
  <c r="BL51" i="14" a="1"/>
  <c r="BL51" i="14"/>
  <c r="BL52" i="14" a="1"/>
  <c r="BL52" i="14"/>
  <c r="BL53" i="14" a="1"/>
  <c r="BL53" i="14" s="1"/>
  <c r="BL54" i="14" a="1"/>
  <c r="BL54" i="14"/>
  <c r="BL55" i="14" a="1"/>
  <c r="BL55" i="14"/>
  <c r="BL56" i="14" a="1"/>
  <c r="BL56" i="14" s="1"/>
  <c r="BL57" i="14" a="1"/>
  <c r="BL57" i="14"/>
  <c r="BL58" i="14" a="1"/>
  <c r="BL58" i="14"/>
  <c r="BL59" i="14" a="1"/>
  <c r="BL59" i="14" s="1"/>
  <c r="BL60" i="14" a="1"/>
  <c r="BL60" i="14"/>
  <c r="BL61" i="14" a="1"/>
  <c r="BL61" i="14"/>
  <c r="BL62" i="14" a="1"/>
  <c r="BL62" i="14" s="1"/>
  <c r="BL63" i="14" a="1"/>
  <c r="BL63" i="14"/>
  <c r="BL64" i="14" a="1"/>
  <c r="BL64" i="14"/>
  <c r="BL65" i="14" a="1"/>
  <c r="BL65" i="14" s="1"/>
  <c r="BL66" i="14" a="1"/>
  <c r="BL66" i="14"/>
  <c r="BL67" i="14" a="1"/>
  <c r="BL67" i="14"/>
  <c r="BL68" i="14" a="1"/>
  <c r="BL68" i="14" s="1"/>
  <c r="BL69" i="14" a="1"/>
  <c r="BL69" i="14"/>
  <c r="BL70" i="14" a="1"/>
  <c r="BL70" i="14"/>
  <c r="BL71" i="14" a="1"/>
  <c r="BL71" i="14" s="1"/>
  <c r="BL72" i="14" a="1"/>
  <c r="BL72" i="14"/>
  <c r="BL73" i="14" a="1"/>
  <c r="BL73" i="14"/>
  <c r="BL74" i="14" a="1"/>
  <c r="BL74" i="14" s="1"/>
  <c r="BL75" i="14" a="1"/>
  <c r="BL75" i="14"/>
  <c r="BL76" i="14" a="1"/>
  <c r="BL76" i="14"/>
  <c r="BL77" i="14" a="1"/>
  <c r="BL77" i="14" s="1"/>
  <c r="BL78" i="14" a="1"/>
  <c r="BL78" i="14"/>
  <c r="BL79" i="14" a="1"/>
  <c r="BL79" i="14"/>
  <c r="BL80" i="14" a="1"/>
  <c r="BL80" i="14" s="1"/>
  <c r="BL81" i="14" a="1"/>
  <c r="BL81" i="14"/>
  <c r="BL82" i="14" a="1"/>
  <c r="BL82" i="14"/>
  <c r="BL83" i="14" a="1"/>
  <c r="BL83" i="14" s="1"/>
  <c r="BL84" i="14" a="1"/>
  <c r="BL84" i="14"/>
  <c r="BL85" i="14" a="1"/>
  <c r="BL85" i="14"/>
  <c r="BL86" i="14" a="1"/>
  <c r="BL86" i="14" s="1"/>
  <c r="BL87" i="14" a="1"/>
  <c r="BL87" i="14"/>
  <c r="BL88" i="14" a="1"/>
  <c r="BL88" i="14"/>
  <c r="BL89" i="14" a="1"/>
  <c r="BL89" i="14" s="1"/>
  <c r="BL90" i="14" a="1"/>
  <c r="BL90" i="14"/>
  <c r="BL91" i="14" a="1"/>
  <c r="BL91" i="14"/>
  <c r="BL92" i="14" a="1"/>
  <c r="BL92" i="14" s="1"/>
  <c r="BL93" i="14" a="1"/>
  <c r="BL93" i="14"/>
  <c r="BL94" i="14" a="1"/>
  <c r="BL94" i="14"/>
  <c r="BL95" i="14" a="1"/>
  <c r="BL95" i="14" s="1"/>
  <c r="BL96" i="14" a="1"/>
  <c r="BL96" i="14"/>
  <c r="BL97" i="14" a="1"/>
  <c r="BL97" i="14"/>
  <c r="BL98" i="14" a="1"/>
  <c r="BL98" i="14" s="1"/>
  <c r="BL99" i="14" a="1"/>
  <c r="BL99" i="14"/>
  <c r="BL100" i="14" a="1"/>
  <c r="BL100" i="14"/>
  <c r="BL101" i="14" a="1"/>
  <c r="BL101" i="14" s="1"/>
  <c r="BL102" i="14" a="1"/>
  <c r="BL102" i="14"/>
  <c r="BL103" i="14" a="1"/>
  <c r="BL103" i="14"/>
  <c r="BL104" i="14" a="1"/>
  <c r="BL104" i="14" s="1"/>
  <c r="BL105" i="14" a="1"/>
  <c r="BL105" i="14"/>
  <c r="BL106" i="14" a="1"/>
  <c r="BL106" i="14"/>
  <c r="BL107" i="14" a="1"/>
  <c r="BL107" i="14" s="1"/>
  <c r="BL108" i="14" a="1"/>
  <c r="BL108" i="14"/>
  <c r="BL109" i="14" a="1"/>
  <c r="BL109" i="14"/>
  <c r="BL110" i="14" a="1"/>
  <c r="BL110" i="14" s="1"/>
  <c r="BL111" i="14" a="1"/>
  <c r="BL111" i="14"/>
  <c r="BL112" i="14" a="1"/>
  <c r="BL112" i="14"/>
  <c r="BL113" i="14" a="1"/>
  <c r="BL113" i="14" s="1"/>
  <c r="BL114" i="14" a="1"/>
  <c r="BL114" i="14"/>
  <c r="BL115" i="14" a="1"/>
  <c r="BL115" i="14"/>
  <c r="BL116" i="14" a="1"/>
  <c r="BL116" i="14" s="1"/>
  <c r="BL117" i="14" a="1"/>
  <c r="BL117" i="14"/>
  <c r="BL118" i="14" a="1"/>
  <c r="BL118" i="14"/>
  <c r="BL119" i="14" a="1"/>
  <c r="BL119" i="14" s="1"/>
  <c r="BL19" i="14" a="1"/>
  <c r="BL19" i="14" s="1"/>
  <c r="BH20" i="14" a="1"/>
  <c r="BH20" i="14" s="1"/>
  <c r="BH21" i="14" a="1"/>
  <c r="BH21" i="14"/>
  <c r="BH22" i="14" a="1"/>
  <c r="BH22" i="14"/>
  <c r="BH23" i="14" a="1"/>
  <c r="BH23" i="14" s="1"/>
  <c r="BH24" i="14" a="1"/>
  <c r="BH24" i="14"/>
  <c r="BH25" i="14" a="1"/>
  <c r="BH25" i="14"/>
  <c r="BH26" i="14" a="1"/>
  <c r="BH26" i="14" s="1"/>
  <c r="BH27" i="14" a="1"/>
  <c r="BH27" i="14"/>
  <c r="BH28" i="14" a="1"/>
  <c r="BH28" i="14"/>
  <c r="BH29" i="14" a="1"/>
  <c r="BH29" i="14" s="1"/>
  <c r="BH30" i="14" a="1"/>
  <c r="BH30" i="14"/>
  <c r="BH31" i="14" a="1"/>
  <c r="BH31" i="14"/>
  <c r="BH32" i="14" a="1"/>
  <c r="BH32" i="14" s="1"/>
  <c r="BH33" i="14" a="1"/>
  <c r="BH33" i="14"/>
  <c r="BH34" i="14" a="1"/>
  <c r="BH34" i="14"/>
  <c r="BH35" i="14" a="1"/>
  <c r="BH35" i="14" s="1"/>
  <c r="BH36" i="14" a="1"/>
  <c r="BH36" i="14"/>
  <c r="BH37" i="14" a="1"/>
  <c r="BH37" i="14"/>
  <c r="BH38" i="14" a="1"/>
  <c r="BH38" i="14" s="1"/>
  <c r="BH39" i="14" a="1"/>
  <c r="BH39" i="14"/>
  <c r="BH40" i="14" a="1"/>
  <c r="BH40" i="14"/>
  <c r="BH41" i="14" a="1"/>
  <c r="BH41" i="14" s="1"/>
  <c r="BH42" i="14" a="1"/>
  <c r="BH42" i="14"/>
  <c r="BH43" i="14" a="1"/>
  <c r="BH43" i="14"/>
  <c r="BH44" i="14" a="1"/>
  <c r="BH44" i="14" s="1"/>
  <c r="BH45" i="14" a="1"/>
  <c r="BH45" i="14"/>
  <c r="BH46" i="14" a="1"/>
  <c r="BH46" i="14"/>
  <c r="BH47" i="14" a="1"/>
  <c r="BH47" i="14" s="1"/>
  <c r="BH48" i="14" a="1"/>
  <c r="BH48" i="14"/>
  <c r="BH49" i="14" a="1"/>
  <c r="BH49" i="14"/>
  <c r="BH50" i="14" a="1"/>
  <c r="BH50" i="14" s="1"/>
  <c r="BH51" i="14" a="1"/>
  <c r="BH51" i="14"/>
  <c r="BH52" i="14" a="1"/>
  <c r="BH52" i="14"/>
  <c r="BH53" i="14" a="1"/>
  <c r="BH53" i="14" s="1"/>
  <c r="BH54" i="14" a="1"/>
  <c r="BH54" i="14"/>
  <c r="BH55" i="14" a="1"/>
  <c r="BH55" i="14"/>
  <c r="BH56" i="14" a="1"/>
  <c r="BH56" i="14" s="1"/>
  <c r="BH57" i="14" a="1"/>
  <c r="BH57" i="14"/>
  <c r="BH58" i="14" a="1"/>
  <c r="BH58" i="14"/>
  <c r="BH59" i="14" a="1"/>
  <c r="BH59" i="14" s="1"/>
  <c r="BH60" i="14" a="1"/>
  <c r="BH60" i="14"/>
  <c r="BH61" i="14" a="1"/>
  <c r="BH61" i="14"/>
  <c r="BH62" i="14" a="1"/>
  <c r="BH62" i="14" s="1"/>
  <c r="BH63" i="14" a="1"/>
  <c r="BH63" i="14"/>
  <c r="BH64" i="14" a="1"/>
  <c r="BH64" i="14"/>
  <c r="BH65" i="14" a="1"/>
  <c r="BH65" i="14" s="1"/>
  <c r="BH66" i="14" a="1"/>
  <c r="BH66" i="14"/>
  <c r="BH67" i="14" a="1"/>
  <c r="BH67" i="14"/>
  <c r="BH68" i="14" a="1"/>
  <c r="BH68" i="14" s="1"/>
  <c r="BH69" i="14" a="1"/>
  <c r="BH69" i="14"/>
  <c r="BH70" i="14" a="1"/>
  <c r="BH70" i="14"/>
  <c r="BH71" i="14" a="1"/>
  <c r="BH71" i="14" s="1"/>
  <c r="BH72" i="14" a="1"/>
  <c r="BH72" i="14"/>
  <c r="BH73" i="14" a="1"/>
  <c r="BH73" i="14"/>
  <c r="BH74" i="14" a="1"/>
  <c r="BH74" i="14" s="1"/>
  <c r="BH75" i="14" a="1"/>
  <c r="BH75" i="14"/>
  <c r="BH76" i="14" a="1"/>
  <c r="BH76" i="14"/>
  <c r="BH77" i="14" a="1"/>
  <c r="BH77" i="14" s="1"/>
  <c r="BH78" i="14" a="1"/>
  <c r="BH78" i="14"/>
  <c r="BH79" i="14" a="1"/>
  <c r="BH79" i="14"/>
  <c r="BH80" i="14" a="1"/>
  <c r="BH80" i="14" s="1"/>
  <c r="BH81" i="14" a="1"/>
  <c r="BH81" i="14"/>
  <c r="BH82" i="14" a="1"/>
  <c r="BH82" i="14"/>
  <c r="BH83" i="14" a="1"/>
  <c r="BH83" i="14" s="1"/>
  <c r="BH84" i="14" a="1"/>
  <c r="BH84" i="14"/>
  <c r="BH85" i="14" a="1"/>
  <c r="BH85" i="14"/>
  <c r="BH86" i="14" a="1"/>
  <c r="BH86" i="14" s="1"/>
  <c r="BH87" i="14" a="1"/>
  <c r="BH87" i="14"/>
  <c r="BH88" i="14" a="1"/>
  <c r="BH88" i="14"/>
  <c r="BH89" i="14" a="1"/>
  <c r="BH89" i="14" s="1"/>
  <c r="BH90" i="14" a="1"/>
  <c r="BH90" i="14"/>
  <c r="BH91" i="14" a="1"/>
  <c r="BH91" i="14"/>
  <c r="BH92" i="14" a="1"/>
  <c r="BH92" i="14" s="1"/>
  <c r="BH93" i="14" a="1"/>
  <c r="BH93" i="14"/>
  <c r="BH94" i="14" a="1"/>
  <c r="BH94" i="14"/>
  <c r="BH95" i="14" a="1"/>
  <c r="BH95" i="14" s="1"/>
  <c r="BH96" i="14" a="1"/>
  <c r="BH96" i="14"/>
  <c r="BH97" i="14" a="1"/>
  <c r="BH97" i="14"/>
  <c r="BH98" i="14" a="1"/>
  <c r="BH98" i="14" s="1"/>
  <c r="BH99" i="14" a="1"/>
  <c r="BH99" i="14"/>
  <c r="BH100" i="14" a="1"/>
  <c r="BH100" i="14"/>
  <c r="BH101" i="14" a="1"/>
  <c r="BH101" i="14" s="1"/>
  <c r="BH102" i="14" a="1"/>
  <c r="BH102" i="14"/>
  <c r="BH103" i="14" a="1"/>
  <c r="BH103" i="14"/>
  <c r="BH104" i="14" a="1"/>
  <c r="BH104" i="14" s="1"/>
  <c r="BH105" i="14" a="1"/>
  <c r="BH105" i="14"/>
  <c r="BH106" i="14" a="1"/>
  <c r="BH106" i="14"/>
  <c r="BH107" i="14" a="1"/>
  <c r="BH107" i="14" s="1"/>
  <c r="BH108" i="14" a="1"/>
  <c r="BH108" i="14"/>
  <c r="BH109" i="14" a="1"/>
  <c r="BH109" i="14"/>
  <c r="BH110" i="14" a="1"/>
  <c r="BH110" i="14" s="1"/>
  <c r="BH111" i="14" a="1"/>
  <c r="BH111" i="14"/>
  <c r="BH112" i="14" a="1"/>
  <c r="BH112" i="14"/>
  <c r="BH113" i="14" a="1"/>
  <c r="BH113" i="14" s="1"/>
  <c r="BH114" i="14" a="1"/>
  <c r="BH114" i="14"/>
  <c r="BH115" i="14" a="1"/>
  <c r="BH115" i="14"/>
  <c r="BH116" i="14" a="1"/>
  <c r="BH116" i="14" s="1"/>
  <c r="BH117" i="14" a="1"/>
  <c r="BH117" i="14"/>
  <c r="BH118" i="14" a="1"/>
  <c r="BH118" i="14"/>
  <c r="BH119" i="14" a="1"/>
  <c r="BH119" i="14" s="1"/>
  <c r="BH19" i="14" a="1"/>
  <c r="BH19" i="14" s="1"/>
  <c r="BD20" i="14" a="1"/>
  <c r="BD20" i="14" s="1"/>
  <c r="BD21" i="14" a="1"/>
  <c r="BD21" i="14"/>
  <c r="BD22" i="14" a="1"/>
  <c r="BD22" i="14"/>
  <c r="BD23" i="14" a="1"/>
  <c r="BD23" i="14" s="1"/>
  <c r="BD24" i="14" a="1"/>
  <c r="BD24" i="14"/>
  <c r="BD25" i="14" a="1"/>
  <c r="BD25" i="14"/>
  <c r="BD26" i="14" a="1"/>
  <c r="BD26" i="14" s="1"/>
  <c r="BD27" i="14" a="1"/>
  <c r="BD27" i="14"/>
  <c r="BD28" i="14" a="1"/>
  <c r="BD28" i="14"/>
  <c r="BD29" i="14" a="1"/>
  <c r="BD29" i="14" s="1"/>
  <c r="BD30" i="14" a="1"/>
  <c r="BD30" i="14"/>
  <c r="BD31" i="14" a="1"/>
  <c r="BD31" i="14"/>
  <c r="BD32" i="14" a="1"/>
  <c r="BD32" i="14" s="1"/>
  <c r="BD33" i="14" a="1"/>
  <c r="BD33" i="14"/>
  <c r="BD34" i="14" a="1"/>
  <c r="BD34" i="14"/>
  <c r="BD35" i="14" a="1"/>
  <c r="BD35" i="14" s="1"/>
  <c r="BD36" i="14" a="1"/>
  <c r="BD36" i="14"/>
  <c r="BD37" i="14" a="1"/>
  <c r="BD37" i="14"/>
  <c r="BD38" i="14" a="1"/>
  <c r="BD38" i="14" s="1"/>
  <c r="BD39" i="14" a="1"/>
  <c r="BD39" i="14"/>
  <c r="BD40" i="14" a="1"/>
  <c r="BD40" i="14"/>
  <c r="BD41" i="14" a="1"/>
  <c r="BD41" i="14" s="1"/>
  <c r="BD42" i="14" a="1"/>
  <c r="BD42" i="14"/>
  <c r="BD43" i="14" a="1"/>
  <c r="BD43" i="14"/>
  <c r="BD44" i="14" a="1"/>
  <c r="BD44" i="14" s="1"/>
  <c r="BD45" i="14" a="1"/>
  <c r="BD45" i="14"/>
  <c r="BD46" i="14" a="1"/>
  <c r="BD46" i="14"/>
  <c r="BD47" i="14" a="1"/>
  <c r="BD47" i="14" s="1"/>
  <c r="BD48" i="14" a="1"/>
  <c r="BD48" i="14"/>
  <c r="BD49" i="14" a="1"/>
  <c r="BD49" i="14"/>
  <c r="BD50" i="14" a="1"/>
  <c r="BD50" i="14" s="1"/>
  <c r="BD51" i="14" a="1"/>
  <c r="BD51" i="14"/>
  <c r="BD52" i="14" a="1"/>
  <c r="BD52" i="14"/>
  <c r="BD53" i="14" a="1"/>
  <c r="BD53" i="14" s="1"/>
  <c r="BD54" i="14" a="1"/>
  <c r="BD54" i="14"/>
  <c r="BD55" i="14" a="1"/>
  <c r="BD55" i="14"/>
  <c r="BD56" i="14" a="1"/>
  <c r="BD56" i="14" s="1"/>
  <c r="BD57" i="14" a="1"/>
  <c r="BD57" i="14"/>
  <c r="BD58" i="14" a="1"/>
  <c r="BD58" i="14"/>
  <c r="BD59" i="14" a="1"/>
  <c r="BD59" i="14" s="1"/>
  <c r="BD60" i="14" a="1"/>
  <c r="BD60" i="14"/>
  <c r="BD61" i="14" a="1"/>
  <c r="BD61" i="14"/>
  <c r="BD62" i="14" a="1"/>
  <c r="BD62" i="14" s="1"/>
  <c r="BD63" i="14" a="1"/>
  <c r="BD63" i="14"/>
  <c r="BD64" i="14" a="1"/>
  <c r="BD64" i="14"/>
  <c r="BD65" i="14" a="1"/>
  <c r="BD65" i="14" s="1"/>
  <c r="BD66" i="14" a="1"/>
  <c r="BD66" i="14"/>
  <c r="BD67" i="14" a="1"/>
  <c r="BD67" i="14"/>
  <c r="BD68" i="14" a="1"/>
  <c r="BD68" i="14" s="1"/>
  <c r="BD69" i="14" a="1"/>
  <c r="BD69" i="14"/>
  <c r="BD70" i="14" a="1"/>
  <c r="BD70" i="14"/>
  <c r="BD71" i="14" a="1"/>
  <c r="BD71" i="14" s="1"/>
  <c r="BD72" i="14" a="1"/>
  <c r="BD72" i="14"/>
  <c r="BD73" i="14" a="1"/>
  <c r="BD73" i="14"/>
  <c r="BD74" i="14" a="1"/>
  <c r="BD74" i="14" s="1"/>
  <c r="BD75" i="14" a="1"/>
  <c r="BD75" i="14"/>
  <c r="BD76" i="14" a="1"/>
  <c r="BD76" i="14"/>
  <c r="BD77" i="14" a="1"/>
  <c r="BD77" i="14" s="1"/>
  <c r="BD78" i="14" a="1"/>
  <c r="BD78" i="14"/>
  <c r="BD79" i="14" a="1"/>
  <c r="BD79" i="14"/>
  <c r="BD80" i="14" a="1"/>
  <c r="BD80" i="14" s="1"/>
  <c r="BD81" i="14" a="1"/>
  <c r="BD81" i="14"/>
  <c r="BD82" i="14" a="1"/>
  <c r="BD82" i="14"/>
  <c r="BD83" i="14" a="1"/>
  <c r="BD83" i="14" s="1"/>
  <c r="BD84" i="14" a="1"/>
  <c r="BD84" i="14"/>
  <c r="BD85" i="14" a="1"/>
  <c r="BD85" i="14"/>
  <c r="BD86" i="14" a="1"/>
  <c r="BD86" i="14" s="1"/>
  <c r="BD87" i="14" a="1"/>
  <c r="BD87" i="14"/>
  <c r="BD88" i="14" a="1"/>
  <c r="BD88" i="14"/>
  <c r="BD89" i="14" a="1"/>
  <c r="BD89" i="14" s="1"/>
  <c r="BD90" i="14" a="1"/>
  <c r="BD90" i="14"/>
  <c r="BD91" i="14" a="1"/>
  <c r="BD91" i="14"/>
  <c r="BD92" i="14" a="1"/>
  <c r="BD92" i="14" s="1"/>
  <c r="BD93" i="14" a="1"/>
  <c r="BD93" i="14"/>
  <c r="BD94" i="14" a="1"/>
  <c r="BD94" i="14"/>
  <c r="BD95" i="14" a="1"/>
  <c r="BD95" i="14" s="1"/>
  <c r="BD96" i="14" a="1"/>
  <c r="BD96" i="14"/>
  <c r="BD97" i="14" a="1"/>
  <c r="BD97" i="14"/>
  <c r="BD98" i="14" a="1"/>
  <c r="BD98" i="14" s="1"/>
  <c r="BD99" i="14" a="1"/>
  <c r="BD99" i="14"/>
  <c r="BD100" i="14" a="1"/>
  <c r="BD100" i="14"/>
  <c r="BD101" i="14" a="1"/>
  <c r="BD101" i="14" s="1"/>
  <c r="BD102" i="14" a="1"/>
  <c r="BD102" i="14"/>
  <c r="BD103" i="14" a="1"/>
  <c r="BD103" i="14"/>
  <c r="BD104" i="14" a="1"/>
  <c r="BD104" i="14" s="1"/>
  <c r="BD105" i="14" a="1"/>
  <c r="BD105" i="14"/>
  <c r="BD106" i="14" a="1"/>
  <c r="BD106" i="14"/>
  <c r="BD107" i="14" a="1"/>
  <c r="BD107" i="14" s="1"/>
  <c r="BD108" i="14" a="1"/>
  <c r="BD108" i="14"/>
  <c r="BD109" i="14" a="1"/>
  <c r="BD109" i="14"/>
  <c r="BD110" i="14" a="1"/>
  <c r="BD110" i="14" s="1"/>
  <c r="BD111" i="14" a="1"/>
  <c r="BD111" i="14"/>
  <c r="BD112" i="14" a="1"/>
  <c r="BD112" i="14"/>
  <c r="BD113" i="14" a="1"/>
  <c r="BD113" i="14" s="1"/>
  <c r="BD114" i="14" a="1"/>
  <c r="BD114" i="14"/>
  <c r="BD115" i="14" a="1"/>
  <c r="BD115" i="14"/>
  <c r="BD116" i="14" a="1"/>
  <c r="BD116" i="14" s="1"/>
  <c r="BD117" i="14" a="1"/>
  <c r="BD117" i="14"/>
  <c r="BD118" i="14" a="1"/>
  <c r="BD118" i="14"/>
  <c r="BD119" i="14" a="1"/>
  <c r="BD119" i="14" s="1"/>
  <c r="BD19" i="14" a="1"/>
  <c r="BD19" i="14" s="1"/>
  <c r="AZ20" i="14" a="1"/>
  <c r="AZ20" i="14" s="1"/>
  <c r="AZ21" i="14" a="1"/>
  <c r="AZ21" i="14" s="1"/>
  <c r="AZ22" i="14" a="1"/>
  <c r="AZ22" i="14"/>
  <c r="AZ23" i="14" a="1"/>
  <c r="AZ23" i="14" s="1"/>
  <c r="AZ24" i="14" a="1"/>
  <c r="AZ24" i="14"/>
  <c r="AZ25" i="14" a="1"/>
  <c r="AZ25" i="14"/>
  <c r="AZ26" i="14" a="1"/>
  <c r="AZ26" i="14" s="1"/>
  <c r="AZ27" i="14" a="1"/>
  <c r="AZ27" i="14" s="1"/>
  <c r="AZ28" i="14" a="1"/>
  <c r="AZ28" i="14"/>
  <c r="AZ29" i="14" a="1"/>
  <c r="AZ29" i="14" s="1"/>
  <c r="AZ30" i="14" a="1"/>
  <c r="AZ30" i="14"/>
  <c r="AZ31" i="14" a="1"/>
  <c r="AZ31" i="14"/>
  <c r="AZ32" i="14" a="1"/>
  <c r="AZ32" i="14" s="1"/>
  <c r="AZ33" i="14" a="1"/>
  <c r="AZ33" i="14" s="1"/>
  <c r="AZ34" i="14" a="1"/>
  <c r="AZ34" i="14"/>
  <c r="AZ35" i="14" a="1"/>
  <c r="AZ35" i="14" s="1"/>
  <c r="AZ36" i="14" a="1"/>
  <c r="AZ36" i="14"/>
  <c r="AZ37" i="14" a="1"/>
  <c r="AZ37" i="14"/>
  <c r="AZ38" i="14" a="1"/>
  <c r="AZ38" i="14" s="1"/>
  <c r="AZ39" i="14" a="1"/>
  <c r="AZ39" i="14" s="1"/>
  <c r="AZ40" i="14" a="1"/>
  <c r="AZ40" i="14"/>
  <c r="AZ41" i="14" a="1"/>
  <c r="AZ41" i="14" s="1"/>
  <c r="AZ42" i="14" a="1"/>
  <c r="AZ42" i="14"/>
  <c r="AZ43" i="14" a="1"/>
  <c r="AZ43" i="14"/>
  <c r="AZ44" i="14" a="1"/>
  <c r="AZ44" i="14" s="1"/>
  <c r="AZ45" i="14" a="1"/>
  <c r="AZ45" i="14" s="1"/>
  <c r="AZ46" i="14" a="1"/>
  <c r="AZ46" i="14"/>
  <c r="AZ47" i="14" a="1"/>
  <c r="AZ47" i="14" s="1"/>
  <c r="AZ48" i="14" a="1"/>
  <c r="AZ48" i="14"/>
  <c r="AZ49" i="14" a="1"/>
  <c r="AZ49" i="14"/>
  <c r="AZ50" i="14" a="1"/>
  <c r="AZ50" i="14" s="1"/>
  <c r="AZ51" i="14" a="1"/>
  <c r="AZ51" i="14" s="1"/>
  <c r="AZ52" i="14" a="1"/>
  <c r="AZ52" i="14"/>
  <c r="AZ53" i="14" a="1"/>
  <c r="AZ53" i="14" s="1"/>
  <c r="AZ54" i="14" a="1"/>
  <c r="AZ54" i="14"/>
  <c r="AZ55" i="14" a="1"/>
  <c r="AZ55" i="14"/>
  <c r="AZ56" i="14" a="1"/>
  <c r="AZ56" i="14" s="1"/>
  <c r="AZ57" i="14" a="1"/>
  <c r="AZ57" i="14" s="1"/>
  <c r="AZ58" i="14" a="1"/>
  <c r="AZ58" i="14"/>
  <c r="AZ59" i="14" a="1"/>
  <c r="AZ59" i="14" s="1"/>
  <c r="AZ60" i="14" a="1"/>
  <c r="AZ60" i="14"/>
  <c r="AZ61" i="14" a="1"/>
  <c r="AZ61" i="14"/>
  <c r="AZ62" i="14" a="1"/>
  <c r="AZ62" i="14" s="1"/>
  <c r="AZ63" i="14" a="1"/>
  <c r="AZ63" i="14" s="1"/>
  <c r="AZ64" i="14" a="1"/>
  <c r="AZ64" i="14"/>
  <c r="AZ65" i="14" a="1"/>
  <c r="AZ65" i="14" s="1"/>
  <c r="AZ66" i="14" a="1"/>
  <c r="AZ66" i="14"/>
  <c r="AZ67" i="14" a="1"/>
  <c r="AZ67" i="14"/>
  <c r="AZ68" i="14" a="1"/>
  <c r="AZ68" i="14" s="1"/>
  <c r="AZ69" i="14" a="1"/>
  <c r="AZ69" i="14" s="1"/>
  <c r="AZ70" i="14" a="1"/>
  <c r="AZ70" i="14"/>
  <c r="AZ71" i="14" a="1"/>
  <c r="AZ71" i="14" s="1"/>
  <c r="AZ72" i="14" a="1"/>
  <c r="AZ72" i="14"/>
  <c r="AZ73" i="14" a="1"/>
  <c r="AZ73" i="14"/>
  <c r="AZ74" i="14" a="1"/>
  <c r="AZ74" i="14" s="1"/>
  <c r="AZ75" i="14" a="1"/>
  <c r="AZ75" i="14" s="1"/>
  <c r="AZ76" i="14" a="1"/>
  <c r="AZ76" i="14"/>
  <c r="AZ77" i="14" a="1"/>
  <c r="AZ77" i="14" s="1"/>
  <c r="AZ78" i="14" a="1"/>
  <c r="AZ78" i="14"/>
  <c r="AZ79" i="14" a="1"/>
  <c r="AZ79" i="14"/>
  <c r="AZ80" i="14" a="1"/>
  <c r="AZ80" i="14" s="1"/>
  <c r="AZ81" i="14" a="1"/>
  <c r="AZ81" i="14" s="1"/>
  <c r="AZ82" i="14" a="1"/>
  <c r="AZ82" i="14"/>
  <c r="AZ83" i="14" a="1"/>
  <c r="AZ83" i="14" s="1"/>
  <c r="AZ84" i="14" a="1"/>
  <c r="AZ84" i="14"/>
  <c r="AZ85" i="14" a="1"/>
  <c r="AZ85" i="14"/>
  <c r="AZ86" i="14" a="1"/>
  <c r="AZ86" i="14" s="1"/>
  <c r="AZ87" i="14" a="1"/>
  <c r="AZ87" i="14" s="1"/>
  <c r="AZ88" i="14" a="1"/>
  <c r="AZ88" i="14"/>
  <c r="AZ89" i="14" a="1"/>
  <c r="AZ89" i="14" s="1"/>
  <c r="AZ90" i="14" a="1"/>
  <c r="AZ90" i="14"/>
  <c r="AZ91" i="14" a="1"/>
  <c r="AZ91" i="14"/>
  <c r="AZ92" i="14" a="1"/>
  <c r="AZ92" i="14" s="1"/>
  <c r="AZ93" i="14" a="1"/>
  <c r="AZ93" i="14" s="1"/>
  <c r="AZ94" i="14" a="1"/>
  <c r="AZ94" i="14"/>
  <c r="AZ95" i="14" a="1"/>
  <c r="AZ95" i="14" s="1"/>
  <c r="AZ96" i="14" a="1"/>
  <c r="AZ96" i="14"/>
  <c r="AZ97" i="14" a="1"/>
  <c r="AZ97" i="14"/>
  <c r="AZ98" i="14" a="1"/>
  <c r="AZ98" i="14" s="1"/>
  <c r="AZ99" i="14" a="1"/>
  <c r="AZ99" i="14" s="1"/>
  <c r="AZ100" i="14" a="1"/>
  <c r="AZ100" i="14"/>
  <c r="AZ101" i="14" a="1"/>
  <c r="AZ101" i="14" s="1"/>
  <c r="AZ102" i="14" a="1"/>
  <c r="AZ102" i="14"/>
  <c r="AZ103" i="14" a="1"/>
  <c r="AZ103" i="14"/>
  <c r="AZ104" i="14" a="1"/>
  <c r="AZ104" i="14" s="1"/>
  <c r="AZ105" i="14" a="1"/>
  <c r="AZ105" i="14" s="1"/>
  <c r="AZ106" i="14" a="1"/>
  <c r="AZ106" i="14"/>
  <c r="AZ107" i="14" a="1"/>
  <c r="AZ107" i="14" s="1"/>
  <c r="AZ108" i="14" a="1"/>
  <c r="AZ108" i="14"/>
  <c r="AZ109" i="14" a="1"/>
  <c r="AZ109" i="14"/>
  <c r="AZ110" i="14" a="1"/>
  <c r="AZ110" i="14" s="1"/>
  <c r="AZ111" i="14" a="1"/>
  <c r="AZ111" i="14" s="1"/>
  <c r="AZ112" i="14" a="1"/>
  <c r="AZ112" i="14"/>
  <c r="AZ113" i="14" a="1"/>
  <c r="AZ113" i="14" s="1"/>
  <c r="AZ114" i="14" a="1"/>
  <c r="AZ114" i="14"/>
  <c r="AZ115" i="14" a="1"/>
  <c r="AZ115" i="14"/>
  <c r="AZ116" i="14" a="1"/>
  <c r="AZ116" i="14" s="1"/>
  <c r="AZ117" i="14" a="1"/>
  <c r="AZ117" i="14" s="1"/>
  <c r="AZ118" i="14" a="1"/>
  <c r="AZ118" i="14"/>
  <c r="AZ119" i="14" a="1"/>
  <c r="AZ119" i="14" s="1"/>
  <c r="AZ19" i="14" a="1"/>
  <c r="AZ19" i="14" s="1"/>
  <c r="AV20" i="14" a="1"/>
  <c r="AV20" i="14"/>
  <c r="AV21" i="14" a="1"/>
  <c r="AV21" i="14"/>
  <c r="AV22" i="14" a="1"/>
  <c r="AV22" i="14" s="1"/>
  <c r="AV23" i="14" a="1"/>
  <c r="AV23" i="14"/>
  <c r="AV24" i="14" a="1"/>
  <c r="AV24" i="14"/>
  <c r="AV25" i="14" a="1"/>
  <c r="AV25" i="14"/>
  <c r="AV26" i="14" a="1"/>
  <c r="AV26" i="14"/>
  <c r="AV27" i="14" a="1"/>
  <c r="AV27" i="14"/>
  <c r="AV28" i="14" a="1"/>
  <c r="AV28" i="14" s="1"/>
  <c r="AV29" i="14" a="1"/>
  <c r="AV29" i="14"/>
  <c r="AV30" i="14" a="1"/>
  <c r="AV30" i="14"/>
  <c r="AV31" i="14" a="1"/>
  <c r="AV31" i="14" s="1"/>
  <c r="AV32" i="14" a="1"/>
  <c r="AV32" i="14"/>
  <c r="AV33" i="14" a="1"/>
  <c r="AV33" i="14"/>
  <c r="AV34" i="14" a="1"/>
  <c r="AV34" i="14" s="1"/>
  <c r="AV35" i="14" a="1"/>
  <c r="AV35" i="14"/>
  <c r="AV36" i="14" a="1"/>
  <c r="AV36" i="14"/>
  <c r="AV37" i="14" a="1"/>
  <c r="AV37" i="14"/>
  <c r="AV38" i="14" a="1"/>
  <c r="AV38" i="14"/>
  <c r="AV39" i="14" a="1"/>
  <c r="AV39" i="14"/>
  <c r="AV40" i="14" a="1"/>
  <c r="AV40" i="14" s="1"/>
  <c r="AV41" i="14" a="1"/>
  <c r="AV41" i="14"/>
  <c r="AV42" i="14" a="1"/>
  <c r="AV42" i="14"/>
  <c r="AV43" i="14" a="1"/>
  <c r="AV43" i="14"/>
  <c r="AV44" i="14" a="1"/>
  <c r="AV44" i="14"/>
  <c r="AV45" i="14" a="1"/>
  <c r="AV45" i="14"/>
  <c r="AV46" i="14" a="1"/>
  <c r="AV46" i="14" s="1"/>
  <c r="AV47" i="14" a="1"/>
  <c r="AV47" i="14"/>
  <c r="AV48" i="14" a="1"/>
  <c r="AV48" i="14"/>
  <c r="AV49" i="14" a="1"/>
  <c r="AV49" i="14"/>
  <c r="AV50" i="14" a="1"/>
  <c r="AV50" i="14"/>
  <c r="AV51" i="14" a="1"/>
  <c r="AV51" i="14"/>
  <c r="AV52" i="14" a="1"/>
  <c r="AV52" i="14" s="1"/>
  <c r="AV53" i="14" a="1"/>
  <c r="AV53" i="14"/>
  <c r="AV54" i="14" a="1"/>
  <c r="AV54" i="14"/>
  <c r="AV55" i="14" a="1"/>
  <c r="AV55" i="14"/>
  <c r="AV56" i="14" a="1"/>
  <c r="AV56" i="14"/>
  <c r="AV57" i="14" a="1"/>
  <c r="AV57" i="14"/>
  <c r="AV58" i="14" a="1"/>
  <c r="AV58" i="14" s="1"/>
  <c r="AV59" i="14" a="1"/>
  <c r="AV59" i="14"/>
  <c r="AV60" i="14" a="1"/>
  <c r="AV60" i="14"/>
  <c r="AV61" i="14" a="1"/>
  <c r="AV61" i="14"/>
  <c r="AV62" i="14" a="1"/>
  <c r="AV62" i="14"/>
  <c r="AV63" i="14" a="1"/>
  <c r="AV63" i="14"/>
  <c r="AV64" i="14" a="1"/>
  <c r="AV64" i="14" s="1"/>
  <c r="AV65" i="14" a="1"/>
  <c r="AV65" i="14"/>
  <c r="AV66" i="14" a="1"/>
  <c r="AV66" i="14"/>
  <c r="AV67" i="14" a="1"/>
  <c r="AV67" i="14"/>
  <c r="AV68" i="14" a="1"/>
  <c r="AV68" i="14"/>
  <c r="AV69" i="14" a="1"/>
  <c r="AV69" i="14"/>
  <c r="AV70" i="14" a="1"/>
  <c r="AV70" i="14" s="1"/>
  <c r="AV71" i="14" a="1"/>
  <c r="AV71" i="14"/>
  <c r="AV72" i="14" a="1"/>
  <c r="AV72" i="14"/>
  <c r="AV73" i="14" a="1"/>
  <c r="AV73" i="14"/>
  <c r="AV74" i="14" a="1"/>
  <c r="AV74" i="14"/>
  <c r="AV75" i="14" a="1"/>
  <c r="AV75" i="14"/>
  <c r="AV76" i="14" a="1"/>
  <c r="AV76" i="14" s="1"/>
  <c r="AV77" i="14" a="1"/>
  <c r="AV77" i="14"/>
  <c r="AV78" i="14" a="1"/>
  <c r="AV78" i="14"/>
  <c r="AV79" i="14" a="1"/>
  <c r="AV79" i="14"/>
  <c r="AV80" i="14" a="1"/>
  <c r="AV80" i="14"/>
  <c r="AV81" i="14" a="1"/>
  <c r="AV81" i="14"/>
  <c r="AV82" i="14" a="1"/>
  <c r="AV82" i="14" s="1"/>
  <c r="AV83" i="14" a="1"/>
  <c r="AV83" i="14"/>
  <c r="AV84" i="14" a="1"/>
  <c r="AV84" i="14"/>
  <c r="AV85" i="14" a="1"/>
  <c r="AV85" i="14"/>
  <c r="AV86" i="14" a="1"/>
  <c r="AV86" i="14"/>
  <c r="AV87" i="14" a="1"/>
  <c r="AV87" i="14"/>
  <c r="AV88" i="14" a="1"/>
  <c r="AV88" i="14" s="1"/>
  <c r="AV89" i="14" a="1"/>
  <c r="AV89" i="14"/>
  <c r="AV90" i="14" a="1"/>
  <c r="AV90" i="14"/>
  <c r="AV91" i="14" a="1"/>
  <c r="AV91" i="14"/>
  <c r="AV92" i="14" a="1"/>
  <c r="AV92" i="14"/>
  <c r="AV93" i="14" a="1"/>
  <c r="AV93" i="14"/>
  <c r="AV94" i="14" a="1"/>
  <c r="AV94" i="14" s="1"/>
  <c r="AV95" i="14" a="1"/>
  <c r="AV95" i="14"/>
  <c r="AV96" i="14" a="1"/>
  <c r="AV96" i="14"/>
  <c r="AV97" i="14" a="1"/>
  <c r="AV97" i="14"/>
  <c r="AV98" i="14" a="1"/>
  <c r="AV98" i="14"/>
  <c r="AV99" i="14" a="1"/>
  <c r="AV99" i="14"/>
  <c r="AV100" i="14" a="1"/>
  <c r="AV100" i="14" s="1"/>
  <c r="AV101" i="14" a="1"/>
  <c r="AV101" i="14"/>
  <c r="AV102" i="14" a="1"/>
  <c r="AV102" i="14"/>
  <c r="AV103" i="14" a="1"/>
  <c r="AV103" i="14"/>
  <c r="AV104" i="14" a="1"/>
  <c r="AV104" i="14"/>
  <c r="AV105" i="14" a="1"/>
  <c r="AV105" i="14"/>
  <c r="AV106" i="14" a="1"/>
  <c r="AV106" i="14" s="1"/>
  <c r="AV107" i="14" a="1"/>
  <c r="AV107" i="14"/>
  <c r="AV108" i="14" a="1"/>
  <c r="AV108" i="14"/>
  <c r="AV109" i="14" a="1"/>
  <c r="AV109" i="14"/>
  <c r="AV110" i="14" a="1"/>
  <c r="AV110" i="14"/>
  <c r="AV111" i="14" a="1"/>
  <c r="AV111" i="14"/>
  <c r="AV112" i="14" a="1"/>
  <c r="AV112" i="14" s="1"/>
  <c r="AV113" i="14" a="1"/>
  <c r="AV113" i="14"/>
  <c r="AV114" i="14" a="1"/>
  <c r="AV114" i="14"/>
  <c r="AV115" i="14" a="1"/>
  <c r="AV115" i="14"/>
  <c r="AV116" i="14" a="1"/>
  <c r="AV116" i="14"/>
  <c r="AV117" i="14" a="1"/>
  <c r="AV117" i="14"/>
  <c r="AV118" i="14" a="1"/>
  <c r="AV118" i="14" s="1"/>
  <c r="AV119" i="14" a="1"/>
  <c r="AV119" i="14"/>
  <c r="AV19" i="14" a="1"/>
  <c r="AV19" i="14" s="1"/>
  <c r="AR20" i="14" a="1"/>
  <c r="AR20" i="14"/>
  <c r="AR21" i="14" a="1"/>
  <c r="AR21" i="14"/>
  <c r="AR22" i="14" a="1"/>
  <c r="AR22" i="14"/>
  <c r="AR23" i="14" a="1"/>
  <c r="AR23" i="14" s="1"/>
  <c r="AR24" i="14" a="1"/>
  <c r="AR24" i="14"/>
  <c r="AR25" i="14" a="1"/>
  <c r="AR25" i="14"/>
  <c r="AR26" i="14" a="1"/>
  <c r="AR26" i="14"/>
  <c r="AR27" i="14" a="1"/>
  <c r="AR27" i="14"/>
  <c r="AR28" i="14" a="1"/>
  <c r="AR28" i="14"/>
  <c r="AR29" i="14" a="1"/>
  <c r="AR29" i="14" s="1"/>
  <c r="AR30" i="14" a="1"/>
  <c r="AR30" i="14"/>
  <c r="AR31" i="14" a="1"/>
  <c r="AR31" i="14"/>
  <c r="AR32" i="14" a="1"/>
  <c r="AR32" i="14"/>
  <c r="AR33" i="14" a="1"/>
  <c r="AR33" i="14"/>
  <c r="AR34" i="14" a="1"/>
  <c r="AR34" i="14"/>
  <c r="AR35" i="14" a="1"/>
  <c r="AR35" i="14" s="1"/>
  <c r="AR36" i="14" a="1"/>
  <c r="AR36" i="14"/>
  <c r="AR37" i="14" a="1"/>
  <c r="AR37" i="14"/>
  <c r="AR38" i="14" a="1"/>
  <c r="AR38" i="14"/>
  <c r="AR39" i="14" a="1"/>
  <c r="AR39" i="14"/>
  <c r="AR40" i="14" a="1"/>
  <c r="AR40" i="14"/>
  <c r="AR41" i="14" a="1"/>
  <c r="AR41" i="14" s="1"/>
  <c r="AR42" i="14" a="1"/>
  <c r="AR42" i="14"/>
  <c r="AR43" i="14" a="1"/>
  <c r="AR43" i="14"/>
  <c r="AR44" i="14" a="1"/>
  <c r="AR44" i="14"/>
  <c r="AR45" i="14" a="1"/>
  <c r="AR45" i="14"/>
  <c r="AR46" i="14" a="1"/>
  <c r="AR46" i="14"/>
  <c r="AR47" i="14" a="1"/>
  <c r="AR47" i="14" s="1"/>
  <c r="AR48" i="14" a="1"/>
  <c r="AR48" i="14"/>
  <c r="AR49" i="14" a="1"/>
  <c r="AR49" i="14"/>
  <c r="AR50" i="14" a="1"/>
  <c r="AR50" i="14"/>
  <c r="AR51" i="14" a="1"/>
  <c r="AR51" i="14"/>
  <c r="AR52" i="14" a="1"/>
  <c r="AR52" i="14"/>
  <c r="AR53" i="14" a="1"/>
  <c r="AR53" i="14" s="1"/>
  <c r="AR54" i="14" a="1"/>
  <c r="AR54" i="14"/>
  <c r="AR55" i="14" a="1"/>
  <c r="AR55" i="14"/>
  <c r="AR56" i="14" a="1"/>
  <c r="AR56" i="14"/>
  <c r="AR57" i="14" a="1"/>
  <c r="AR57" i="14"/>
  <c r="AR58" i="14" a="1"/>
  <c r="AR58" i="14"/>
  <c r="AR59" i="14" a="1"/>
  <c r="AR59" i="14" s="1"/>
  <c r="AR60" i="14" a="1"/>
  <c r="AR60" i="14"/>
  <c r="AR61" i="14" a="1"/>
  <c r="AR61" i="14"/>
  <c r="AR62" i="14" a="1"/>
  <c r="AR62" i="14"/>
  <c r="AR63" i="14" a="1"/>
  <c r="AR63" i="14"/>
  <c r="AR64" i="14" a="1"/>
  <c r="AR64" i="14"/>
  <c r="AR65" i="14" a="1"/>
  <c r="AR65" i="14" s="1"/>
  <c r="AR66" i="14" a="1"/>
  <c r="AR66" i="14"/>
  <c r="AR67" i="14" a="1"/>
  <c r="AR67" i="14"/>
  <c r="AR68" i="14" a="1"/>
  <c r="AR68" i="14"/>
  <c r="AR69" i="14" a="1"/>
  <c r="AR69" i="14"/>
  <c r="AR70" i="14" a="1"/>
  <c r="AR70" i="14"/>
  <c r="AR71" i="14" a="1"/>
  <c r="AR71" i="14" s="1"/>
  <c r="AR72" i="14" a="1"/>
  <c r="AR72" i="14"/>
  <c r="AR73" i="14" a="1"/>
  <c r="AR73" i="14"/>
  <c r="AR74" i="14" a="1"/>
  <c r="AR74" i="14"/>
  <c r="AR75" i="14" a="1"/>
  <c r="AR75" i="14"/>
  <c r="AR76" i="14" a="1"/>
  <c r="AR76" i="14"/>
  <c r="AR77" i="14" a="1"/>
  <c r="AR77" i="14" s="1"/>
  <c r="AR78" i="14" a="1"/>
  <c r="AR78" i="14"/>
  <c r="AR79" i="14" a="1"/>
  <c r="AR79" i="14"/>
  <c r="AR80" i="14" a="1"/>
  <c r="AR80" i="14"/>
  <c r="AR81" i="14" a="1"/>
  <c r="AR81" i="14"/>
  <c r="AR82" i="14" a="1"/>
  <c r="AR82" i="14"/>
  <c r="AR83" i="14" a="1"/>
  <c r="AR83" i="14" s="1"/>
  <c r="AR84" i="14" a="1"/>
  <c r="AR84" i="14"/>
  <c r="AR85" i="14" a="1"/>
  <c r="AR85" i="14"/>
  <c r="AR86" i="14" a="1"/>
  <c r="AR86" i="14"/>
  <c r="AR87" i="14" a="1"/>
  <c r="AR87" i="14"/>
  <c r="AR88" i="14" a="1"/>
  <c r="AR88" i="14"/>
  <c r="AR89" i="14" a="1"/>
  <c r="AR89" i="14" s="1"/>
  <c r="AR90" i="14" a="1"/>
  <c r="AR90" i="14"/>
  <c r="AR91" i="14" a="1"/>
  <c r="AR91" i="14"/>
  <c r="AR92" i="14" a="1"/>
  <c r="AR92" i="14"/>
  <c r="AR93" i="14" a="1"/>
  <c r="AR93" i="14"/>
  <c r="AR94" i="14" a="1"/>
  <c r="AR94" i="14"/>
  <c r="AR95" i="14" a="1"/>
  <c r="AR95" i="14" s="1"/>
  <c r="AR96" i="14" a="1"/>
  <c r="AR96" i="14"/>
  <c r="AR97" i="14" a="1"/>
  <c r="AR97" i="14"/>
  <c r="AR98" i="14" a="1"/>
  <c r="AR98" i="14"/>
  <c r="AR99" i="14" a="1"/>
  <c r="AR99" i="14"/>
  <c r="AR100" i="14" a="1"/>
  <c r="AR100" i="14"/>
  <c r="AR101" i="14" a="1"/>
  <c r="AR101" i="14" s="1"/>
  <c r="AR102" i="14" a="1"/>
  <c r="AR102" i="14"/>
  <c r="AR103" i="14" a="1"/>
  <c r="AR103" i="14"/>
  <c r="AR104" i="14" a="1"/>
  <c r="AR104" i="14"/>
  <c r="AR105" i="14" a="1"/>
  <c r="AR105" i="14"/>
  <c r="AR106" i="14" a="1"/>
  <c r="AR106" i="14"/>
  <c r="AR107" i="14" a="1"/>
  <c r="AR107" i="14" s="1"/>
  <c r="AR108" i="14" a="1"/>
  <c r="AR108" i="14"/>
  <c r="AR109" i="14" a="1"/>
  <c r="AR109" i="14"/>
  <c r="AR110" i="14" a="1"/>
  <c r="AR110" i="14"/>
  <c r="AR111" i="14" a="1"/>
  <c r="AR111" i="14"/>
  <c r="AR112" i="14" a="1"/>
  <c r="AR112" i="14"/>
  <c r="AR113" i="14" a="1"/>
  <c r="AR113" i="14" s="1"/>
  <c r="AR114" i="14" a="1"/>
  <c r="AR114" i="14"/>
  <c r="AR115" i="14" a="1"/>
  <c r="AR115" i="14"/>
  <c r="AR116" i="14" a="1"/>
  <c r="AR116" i="14"/>
  <c r="AR117" i="14" a="1"/>
  <c r="AR117" i="14"/>
  <c r="AR118" i="14" a="1"/>
  <c r="AR118" i="14"/>
  <c r="AR119" i="14" a="1"/>
  <c r="AR119" i="14" s="1"/>
  <c r="AR19" i="14" a="1"/>
  <c r="AR19" i="14"/>
  <c r="AN20" i="14" a="1"/>
  <c r="AN20" i="14"/>
  <c r="AN21" i="14" a="1"/>
  <c r="AN21" i="14"/>
  <c r="AN22" i="14" a="1"/>
  <c r="AN22" i="14"/>
  <c r="AN23" i="14" a="1"/>
  <c r="AN23" i="14" s="1"/>
  <c r="AN24" i="14" a="1"/>
  <c r="AN24" i="14"/>
  <c r="AN25" i="14" a="1"/>
  <c r="AN25" i="14"/>
  <c r="AN26" i="14" a="1"/>
  <c r="AN26" i="14"/>
  <c r="AN27" i="14" a="1"/>
  <c r="AN27" i="14"/>
  <c r="AN28" i="14" a="1"/>
  <c r="AN28" i="14"/>
  <c r="AN29" i="14" a="1"/>
  <c r="AN29" i="14" s="1"/>
  <c r="AN30" i="14" a="1"/>
  <c r="AN30" i="14"/>
  <c r="AN31" i="14" a="1"/>
  <c r="AN31" i="14"/>
  <c r="AN32" i="14" a="1"/>
  <c r="AN32" i="14"/>
  <c r="AN33" i="14" a="1"/>
  <c r="AN33" i="14"/>
  <c r="AN34" i="14" a="1"/>
  <c r="AN34" i="14"/>
  <c r="AN35" i="14" a="1"/>
  <c r="AN35" i="14" s="1"/>
  <c r="AN36" i="14" a="1"/>
  <c r="AN36" i="14"/>
  <c r="AN37" i="14" a="1"/>
  <c r="AN37" i="14"/>
  <c r="AN38" i="14" a="1"/>
  <c r="AN38" i="14"/>
  <c r="AN39" i="14" a="1"/>
  <c r="AN39" i="14"/>
  <c r="AN40" i="14" a="1"/>
  <c r="AN40" i="14"/>
  <c r="AN41" i="14" a="1"/>
  <c r="AN41" i="14" s="1"/>
  <c r="AN42" i="14" a="1"/>
  <c r="AN42" i="14"/>
  <c r="AN43" i="14" a="1"/>
  <c r="AN43" i="14"/>
  <c r="AN44" i="14" a="1"/>
  <c r="AN44" i="14"/>
  <c r="AN45" i="14" a="1"/>
  <c r="AN45" i="14"/>
  <c r="AN46" i="14" a="1"/>
  <c r="AN46" i="14"/>
  <c r="AN47" i="14" a="1"/>
  <c r="AN47" i="14" s="1"/>
  <c r="AN48" i="14" a="1"/>
  <c r="AN48" i="14"/>
  <c r="AN49" i="14" a="1"/>
  <c r="AN49" i="14"/>
  <c r="AN50" i="14" a="1"/>
  <c r="AN50" i="14"/>
  <c r="AN51" i="14" a="1"/>
  <c r="AN51" i="14"/>
  <c r="AN52" i="14" a="1"/>
  <c r="AN52" i="14"/>
  <c r="AN53" i="14" a="1"/>
  <c r="AN53" i="14" s="1"/>
  <c r="AN54" i="14" a="1"/>
  <c r="AN54" i="14"/>
  <c r="AN55" i="14" a="1"/>
  <c r="AN55" i="14"/>
  <c r="AN56" i="14" a="1"/>
  <c r="AN56" i="14"/>
  <c r="AN57" i="14" a="1"/>
  <c r="AN57" i="14"/>
  <c r="AN58" i="14" a="1"/>
  <c r="AN58" i="14"/>
  <c r="AN59" i="14" a="1"/>
  <c r="AN59" i="14" s="1"/>
  <c r="AN60" i="14" a="1"/>
  <c r="AN60" i="14"/>
  <c r="AN61" i="14" a="1"/>
  <c r="AN61" i="14"/>
  <c r="AN62" i="14" a="1"/>
  <c r="AN62" i="14"/>
  <c r="AN63" i="14" a="1"/>
  <c r="AN63" i="14"/>
  <c r="AN64" i="14" a="1"/>
  <c r="AN64" i="14"/>
  <c r="AN65" i="14" a="1"/>
  <c r="AN65" i="14" s="1"/>
  <c r="AN66" i="14" a="1"/>
  <c r="AN66" i="14"/>
  <c r="AN67" i="14" a="1"/>
  <c r="AN67" i="14"/>
  <c r="AN68" i="14" a="1"/>
  <c r="AN68" i="14"/>
  <c r="AN69" i="14" a="1"/>
  <c r="AN69" i="14"/>
  <c r="AN70" i="14" a="1"/>
  <c r="AN70" i="14"/>
  <c r="AN71" i="14" a="1"/>
  <c r="AN71" i="14" s="1"/>
  <c r="AN72" i="14" a="1"/>
  <c r="AN72" i="14"/>
  <c r="AN73" i="14" a="1"/>
  <c r="AN73" i="14"/>
  <c r="AN74" i="14" a="1"/>
  <c r="AN74" i="14"/>
  <c r="AN75" i="14" a="1"/>
  <c r="AN75" i="14"/>
  <c r="AN76" i="14" a="1"/>
  <c r="AN76" i="14"/>
  <c r="AN77" i="14" a="1"/>
  <c r="AN77" i="14" s="1"/>
  <c r="AN78" i="14" a="1"/>
  <c r="AN78" i="14"/>
  <c r="AN79" i="14" a="1"/>
  <c r="AN79" i="14"/>
  <c r="AN80" i="14" a="1"/>
  <c r="AN80" i="14"/>
  <c r="AN81" i="14" a="1"/>
  <c r="AN81" i="14"/>
  <c r="AN82" i="14" a="1"/>
  <c r="AN82" i="14"/>
  <c r="AN83" i="14" a="1"/>
  <c r="AN83" i="14" s="1"/>
  <c r="AN84" i="14" a="1"/>
  <c r="AN84" i="14"/>
  <c r="AN85" i="14" a="1"/>
  <c r="AN85" i="14"/>
  <c r="AN86" i="14" a="1"/>
  <c r="AN86" i="14"/>
  <c r="AN87" i="14" a="1"/>
  <c r="AN87" i="14"/>
  <c r="AN88" i="14" a="1"/>
  <c r="AN88" i="14"/>
  <c r="AN89" i="14" a="1"/>
  <c r="AN89" i="14" s="1"/>
  <c r="AN90" i="14" a="1"/>
  <c r="AN90" i="14"/>
  <c r="AN91" i="14" a="1"/>
  <c r="AN91" i="14"/>
  <c r="AN92" i="14" a="1"/>
  <c r="AN92" i="14"/>
  <c r="AN93" i="14" a="1"/>
  <c r="AN93" i="14"/>
  <c r="AN94" i="14" a="1"/>
  <c r="AN94" i="14"/>
  <c r="AN95" i="14" a="1"/>
  <c r="AN95" i="14" s="1"/>
  <c r="AN96" i="14" a="1"/>
  <c r="AN96" i="14"/>
  <c r="AN97" i="14" a="1"/>
  <c r="AN97" i="14"/>
  <c r="AN98" i="14" a="1"/>
  <c r="AN98" i="14"/>
  <c r="AN99" i="14" a="1"/>
  <c r="AN99" i="14"/>
  <c r="AN100" i="14" a="1"/>
  <c r="AN100" i="14"/>
  <c r="AN101" i="14" a="1"/>
  <c r="AN101" i="14" s="1"/>
  <c r="AN102" i="14" a="1"/>
  <c r="AN102" i="14"/>
  <c r="AN103" i="14" a="1"/>
  <c r="AN103" i="14"/>
  <c r="AN104" i="14" a="1"/>
  <c r="AN104" i="14"/>
  <c r="AN105" i="14" a="1"/>
  <c r="AN105" i="14"/>
  <c r="AN106" i="14" a="1"/>
  <c r="AN106" i="14"/>
  <c r="AN107" i="14" a="1"/>
  <c r="AN107" i="14" s="1"/>
  <c r="AN108" i="14" a="1"/>
  <c r="AN108" i="14"/>
  <c r="AN109" i="14" a="1"/>
  <c r="AN109" i="14"/>
  <c r="AN110" i="14" a="1"/>
  <c r="AN110" i="14"/>
  <c r="AN111" i="14" a="1"/>
  <c r="AN111" i="14"/>
  <c r="AN112" i="14" a="1"/>
  <c r="AN112" i="14"/>
  <c r="AN113" i="14" a="1"/>
  <c r="AN113" i="14" s="1"/>
  <c r="AN114" i="14" a="1"/>
  <c r="AN114" i="14"/>
  <c r="AN115" i="14" a="1"/>
  <c r="AN115" i="14"/>
  <c r="AN116" i="14" a="1"/>
  <c r="AN116" i="14"/>
  <c r="AN117" i="14" a="1"/>
  <c r="AN117" i="14"/>
  <c r="AN118" i="14" a="1"/>
  <c r="AN118" i="14"/>
  <c r="AN119" i="14" a="1"/>
  <c r="AN119" i="14" s="1"/>
  <c r="AN19" i="14" a="1"/>
  <c r="AN19" i="14" s="1"/>
  <c r="AJ20" i="14" a="1"/>
  <c r="AJ20" i="14"/>
  <c r="AJ21" i="14" a="1"/>
  <c r="AJ21" i="14"/>
  <c r="AJ22" i="14" a="1"/>
  <c r="AJ22" i="14"/>
  <c r="AJ23" i="14" a="1"/>
  <c r="AJ23" i="14"/>
  <c r="AJ24" i="14" a="1"/>
  <c r="AJ24" i="14"/>
  <c r="AJ25" i="14" a="1"/>
  <c r="AJ25" i="14"/>
  <c r="AJ26" i="14" a="1"/>
  <c r="AJ26" i="14"/>
  <c r="AJ27" i="14" a="1"/>
  <c r="AJ27" i="14"/>
  <c r="AJ28" i="14" a="1"/>
  <c r="AJ28" i="14"/>
  <c r="AJ29" i="14" a="1"/>
  <c r="AJ29" i="14"/>
  <c r="AJ30" i="14" a="1"/>
  <c r="AJ30" i="14"/>
  <c r="AJ31" i="14" a="1"/>
  <c r="AJ31" i="14"/>
  <c r="AJ32" i="14" a="1"/>
  <c r="AJ32" i="14"/>
  <c r="AJ33" i="14" a="1"/>
  <c r="AJ33" i="14"/>
  <c r="AJ34" i="14" a="1"/>
  <c r="AJ34" i="14"/>
  <c r="AJ35" i="14" a="1"/>
  <c r="AJ35" i="14"/>
  <c r="AJ36" i="14" a="1"/>
  <c r="AJ36" i="14"/>
  <c r="AJ37" i="14" a="1"/>
  <c r="AJ37" i="14"/>
  <c r="AJ38" i="14" a="1"/>
  <c r="AJ38" i="14"/>
  <c r="AJ39" i="14" a="1"/>
  <c r="AJ39" i="14"/>
  <c r="AJ40" i="14" a="1"/>
  <c r="AJ40" i="14"/>
  <c r="AJ41" i="14" a="1"/>
  <c r="AJ41" i="14"/>
  <c r="AJ42" i="14" a="1"/>
  <c r="AJ42" i="14"/>
  <c r="AJ43" i="14" a="1"/>
  <c r="AJ43" i="14"/>
  <c r="AJ44" i="14" a="1"/>
  <c r="AJ44" i="14"/>
  <c r="AJ45" i="14" a="1"/>
  <c r="AJ45" i="14"/>
  <c r="AJ46" i="14" a="1"/>
  <c r="AJ46" i="14"/>
  <c r="AJ47" i="14" a="1"/>
  <c r="AJ47" i="14"/>
  <c r="AJ48" i="14" a="1"/>
  <c r="AJ48" i="14"/>
  <c r="AJ49" i="14" a="1"/>
  <c r="AJ49" i="14"/>
  <c r="AJ50" i="14" a="1"/>
  <c r="AJ50" i="14"/>
  <c r="AJ51" i="14" a="1"/>
  <c r="AJ51" i="14"/>
  <c r="AJ52" i="14" a="1"/>
  <c r="AJ52" i="14"/>
  <c r="AJ53" i="14" a="1"/>
  <c r="AJ53" i="14"/>
  <c r="AJ54" i="14" a="1"/>
  <c r="AJ54" i="14"/>
  <c r="AJ55" i="14" a="1"/>
  <c r="AJ55" i="14"/>
  <c r="AJ56" i="14" a="1"/>
  <c r="AJ56" i="14"/>
  <c r="AJ57" i="14" a="1"/>
  <c r="AJ57" i="14"/>
  <c r="AJ58" i="14" a="1"/>
  <c r="AJ58" i="14"/>
  <c r="AJ59" i="14" a="1"/>
  <c r="AJ59" i="14"/>
  <c r="AJ60" i="14" a="1"/>
  <c r="AJ60" i="14"/>
  <c r="AJ61" i="14" a="1"/>
  <c r="AJ61" i="14"/>
  <c r="AJ62" i="14" a="1"/>
  <c r="AJ62" i="14"/>
  <c r="AJ63" i="14" a="1"/>
  <c r="AJ63" i="14"/>
  <c r="AJ64" i="14" a="1"/>
  <c r="AJ64" i="14"/>
  <c r="AJ65" i="14" a="1"/>
  <c r="AJ65" i="14"/>
  <c r="AJ66" i="14" a="1"/>
  <c r="AJ66" i="14"/>
  <c r="AJ67" i="14" a="1"/>
  <c r="AJ67" i="14"/>
  <c r="AJ68" i="14" a="1"/>
  <c r="AJ68" i="14"/>
  <c r="AJ69" i="14" a="1"/>
  <c r="AJ69" i="14"/>
  <c r="AJ70" i="14" a="1"/>
  <c r="AJ70" i="14"/>
  <c r="AJ71" i="14" a="1"/>
  <c r="AJ71" i="14"/>
  <c r="AJ72" i="14" a="1"/>
  <c r="AJ72" i="14"/>
  <c r="AJ73" i="14" a="1"/>
  <c r="AJ73" i="14"/>
  <c r="AJ74" i="14" a="1"/>
  <c r="AJ74" i="14"/>
  <c r="AJ75" i="14" a="1"/>
  <c r="AJ75" i="14"/>
  <c r="AJ76" i="14" a="1"/>
  <c r="AJ76" i="14"/>
  <c r="AJ77" i="14" a="1"/>
  <c r="AJ77" i="14"/>
  <c r="AJ78" i="14" a="1"/>
  <c r="AJ78" i="14"/>
  <c r="AJ79" i="14" a="1"/>
  <c r="AJ79" i="14"/>
  <c r="AJ80" i="14" a="1"/>
  <c r="AJ80" i="14"/>
  <c r="AJ81" i="14" a="1"/>
  <c r="AJ81" i="14"/>
  <c r="AJ82" i="14" a="1"/>
  <c r="AJ82" i="14"/>
  <c r="AJ83" i="14" a="1"/>
  <c r="AJ83" i="14"/>
  <c r="AJ84" i="14" a="1"/>
  <c r="AJ84" i="14"/>
  <c r="AJ85" i="14" a="1"/>
  <c r="AJ85" i="14"/>
  <c r="AJ86" i="14" a="1"/>
  <c r="AJ86" i="14"/>
  <c r="AJ87" i="14" a="1"/>
  <c r="AJ87" i="14"/>
  <c r="AJ88" i="14" a="1"/>
  <c r="AJ88" i="14"/>
  <c r="AJ89" i="14" a="1"/>
  <c r="AJ89" i="14"/>
  <c r="AJ90" i="14" a="1"/>
  <c r="AJ90" i="14"/>
  <c r="AJ91" i="14" a="1"/>
  <c r="AJ91" i="14"/>
  <c r="AJ92" i="14" a="1"/>
  <c r="AJ92" i="14"/>
  <c r="AJ93" i="14" a="1"/>
  <c r="AJ93" i="14"/>
  <c r="AJ94" i="14" a="1"/>
  <c r="AJ94" i="14"/>
  <c r="AJ95" i="14" a="1"/>
  <c r="AJ95" i="14"/>
  <c r="AJ96" i="14" a="1"/>
  <c r="AJ96" i="14"/>
  <c r="AJ97" i="14" a="1"/>
  <c r="AJ97" i="14"/>
  <c r="AJ98" i="14" a="1"/>
  <c r="AJ98" i="14"/>
  <c r="AJ99" i="14" a="1"/>
  <c r="AJ99" i="14"/>
  <c r="AJ100" i="14" a="1"/>
  <c r="AJ100" i="14"/>
  <c r="AJ101" i="14" a="1"/>
  <c r="AJ101" i="14"/>
  <c r="AJ102" i="14" a="1"/>
  <c r="AJ102" i="14"/>
  <c r="AJ103" i="14" a="1"/>
  <c r="AJ103" i="14"/>
  <c r="AJ104" i="14" a="1"/>
  <c r="AJ104" i="14"/>
  <c r="AJ105" i="14" a="1"/>
  <c r="AJ105" i="14"/>
  <c r="AJ106" i="14" a="1"/>
  <c r="AJ106" i="14"/>
  <c r="AJ107" i="14" a="1"/>
  <c r="AJ107" i="14"/>
  <c r="AJ108" i="14" a="1"/>
  <c r="AJ108" i="14"/>
  <c r="AJ109" i="14" a="1"/>
  <c r="AJ109" i="14"/>
  <c r="AJ110" i="14" a="1"/>
  <c r="AJ110" i="14"/>
  <c r="AJ111" i="14" a="1"/>
  <c r="AJ111" i="14"/>
  <c r="AJ112" i="14" a="1"/>
  <c r="AJ112" i="14"/>
  <c r="AJ113" i="14" a="1"/>
  <c r="AJ113" i="14"/>
  <c r="AJ114" i="14" a="1"/>
  <c r="AJ114" i="14"/>
  <c r="AJ115" i="14" a="1"/>
  <c r="AJ115" i="14"/>
  <c r="AJ116" i="14" a="1"/>
  <c r="AJ116" i="14"/>
  <c r="AJ117" i="14" a="1"/>
  <c r="AJ117" i="14"/>
  <c r="AJ118" i="14" a="1"/>
  <c r="AJ118" i="14"/>
  <c r="AJ119" i="14" a="1"/>
  <c r="AJ119" i="14"/>
  <c r="AJ19" i="14" a="1"/>
  <c r="AJ19" i="14"/>
  <c r="AF20" i="14" a="1"/>
  <c r="AF20" i="14"/>
  <c r="AF21" i="14" a="1"/>
  <c r="AF21" i="14"/>
  <c r="AF22" i="14" a="1"/>
  <c r="AF22" i="14"/>
  <c r="AF23" i="14" a="1"/>
  <c r="AF23" i="14" s="1"/>
  <c r="AF24" i="14" a="1"/>
  <c r="AF24" i="14"/>
  <c r="AF25" i="14" a="1"/>
  <c r="AF25" i="14"/>
  <c r="AF26" i="14" a="1"/>
  <c r="AF26" i="14"/>
  <c r="AF27" i="14" a="1"/>
  <c r="AF27" i="14"/>
  <c r="AF28" i="14" a="1"/>
  <c r="AF28" i="14"/>
  <c r="AF29" i="14" a="1"/>
  <c r="AF29" i="14" s="1"/>
  <c r="AF30" i="14" a="1"/>
  <c r="AF30" i="14"/>
  <c r="AF31" i="14" a="1"/>
  <c r="AF31" i="14"/>
  <c r="AF32" i="14" a="1"/>
  <c r="AF32" i="14"/>
  <c r="AF33" i="14" a="1"/>
  <c r="AF33" i="14"/>
  <c r="AF34" i="14" a="1"/>
  <c r="AF34" i="14"/>
  <c r="AF35" i="14" a="1"/>
  <c r="AF35" i="14" s="1"/>
  <c r="AF36" i="14" a="1"/>
  <c r="AF36" i="14"/>
  <c r="AF37" i="14" a="1"/>
  <c r="AF37" i="14"/>
  <c r="AF38" i="14" a="1"/>
  <c r="AF38" i="14"/>
  <c r="AF39" i="14" a="1"/>
  <c r="AF39" i="14"/>
  <c r="AF40" i="14" a="1"/>
  <c r="AF40" i="14"/>
  <c r="AF41" i="14" a="1"/>
  <c r="AF41" i="14" s="1"/>
  <c r="AF42" i="14" a="1"/>
  <c r="AF42" i="14"/>
  <c r="AF43" i="14" a="1"/>
  <c r="AF43" i="14"/>
  <c r="AF44" i="14" a="1"/>
  <c r="AF44" i="14"/>
  <c r="AF45" i="14" a="1"/>
  <c r="AF45" i="14"/>
  <c r="AF46" i="14" a="1"/>
  <c r="AF46" i="14"/>
  <c r="AF47" i="14" a="1"/>
  <c r="AF47" i="14" s="1"/>
  <c r="AF48" i="14" a="1"/>
  <c r="AF48" i="14"/>
  <c r="AF49" i="14" a="1"/>
  <c r="AF49" i="14"/>
  <c r="AF50" i="14" a="1"/>
  <c r="AF50" i="14"/>
  <c r="AF51" i="14" a="1"/>
  <c r="AF51" i="14"/>
  <c r="AF52" i="14" a="1"/>
  <c r="AF52" i="14"/>
  <c r="AF53" i="14" a="1"/>
  <c r="AF53" i="14" s="1"/>
  <c r="AF54" i="14" a="1"/>
  <c r="AF54" i="14"/>
  <c r="AF55" i="14" a="1"/>
  <c r="AF55" i="14"/>
  <c r="AF56" i="14" a="1"/>
  <c r="AF56" i="14"/>
  <c r="AF57" i="14" a="1"/>
  <c r="AF57" i="14"/>
  <c r="AF58" i="14" a="1"/>
  <c r="AF58" i="14"/>
  <c r="AF59" i="14" a="1"/>
  <c r="AF59" i="14" s="1"/>
  <c r="AF60" i="14" a="1"/>
  <c r="AF60" i="14"/>
  <c r="AF61" i="14" a="1"/>
  <c r="AF61" i="14"/>
  <c r="AF62" i="14" a="1"/>
  <c r="AF62" i="14"/>
  <c r="AF63" i="14" a="1"/>
  <c r="AF63" i="14"/>
  <c r="AF64" i="14" a="1"/>
  <c r="AF64" i="14"/>
  <c r="AF65" i="14" a="1"/>
  <c r="AF65" i="14" s="1"/>
  <c r="AF66" i="14" a="1"/>
  <c r="AF66" i="14"/>
  <c r="AF67" i="14" a="1"/>
  <c r="AF67" i="14"/>
  <c r="AF68" i="14" a="1"/>
  <c r="AF68" i="14"/>
  <c r="AF69" i="14" a="1"/>
  <c r="AF69" i="14"/>
  <c r="AF70" i="14" a="1"/>
  <c r="AF70" i="14"/>
  <c r="AF71" i="14" a="1"/>
  <c r="AF71" i="14" s="1"/>
  <c r="AF72" i="14" a="1"/>
  <c r="AF72" i="14"/>
  <c r="AF73" i="14" a="1"/>
  <c r="AF73" i="14"/>
  <c r="AF74" i="14" a="1"/>
  <c r="AF74" i="14"/>
  <c r="AF75" i="14" a="1"/>
  <c r="AF75" i="14"/>
  <c r="AF76" i="14" a="1"/>
  <c r="AF76" i="14"/>
  <c r="AF77" i="14" a="1"/>
  <c r="AF77" i="14" s="1"/>
  <c r="AF78" i="14" a="1"/>
  <c r="AF78" i="14"/>
  <c r="AF79" i="14" a="1"/>
  <c r="AF79" i="14"/>
  <c r="AF80" i="14" a="1"/>
  <c r="AF80" i="14" s="1"/>
  <c r="AF81" i="14" a="1"/>
  <c r="AF81" i="14"/>
  <c r="AF82" i="14" a="1"/>
  <c r="AF82" i="14"/>
  <c r="AF83" i="14" a="1"/>
  <c r="AF83" i="14" s="1"/>
  <c r="AF84" i="14" a="1"/>
  <c r="AF84" i="14"/>
  <c r="AF85" i="14" a="1"/>
  <c r="AF85" i="14"/>
  <c r="AF86" i="14" a="1"/>
  <c r="AF86" i="14" s="1"/>
  <c r="AF87" i="14" a="1"/>
  <c r="AF87" i="14"/>
  <c r="AF88" i="14" a="1"/>
  <c r="AF88" i="14"/>
  <c r="AF89" i="14" a="1"/>
  <c r="AF89" i="14" s="1"/>
  <c r="AF90" i="14" a="1"/>
  <c r="AF90" i="14"/>
  <c r="AF91" i="14" a="1"/>
  <c r="AF91" i="14"/>
  <c r="AF92" i="14" a="1"/>
  <c r="AF92" i="14" s="1"/>
  <c r="AF93" i="14" a="1"/>
  <c r="AF93" i="14"/>
  <c r="AF94" i="14" a="1"/>
  <c r="AF94" i="14"/>
  <c r="AF95" i="14" a="1"/>
  <c r="AF95" i="14" s="1"/>
  <c r="AF96" i="14" a="1"/>
  <c r="AF96" i="14"/>
  <c r="AF97" i="14" a="1"/>
  <c r="AF97" i="14"/>
  <c r="AF98" i="14" a="1"/>
  <c r="AF98" i="14" s="1"/>
  <c r="AF99" i="14" a="1"/>
  <c r="AF99" i="14"/>
  <c r="AF100" i="14" a="1"/>
  <c r="AF100" i="14"/>
  <c r="AF101" i="14" a="1"/>
  <c r="AF101" i="14" s="1"/>
  <c r="AF102" i="14" a="1"/>
  <c r="AF102" i="14"/>
  <c r="AF103" i="14" a="1"/>
  <c r="AF103" i="14"/>
  <c r="AF104" i="14" a="1"/>
  <c r="AF104" i="14" s="1"/>
  <c r="AF105" i="14" a="1"/>
  <c r="AF105" i="14"/>
  <c r="AF106" i="14" a="1"/>
  <c r="AF106" i="14"/>
  <c r="AF107" i="14" a="1"/>
  <c r="AF107" i="14" s="1"/>
  <c r="AF108" i="14" a="1"/>
  <c r="AF108" i="14"/>
  <c r="AF109" i="14" a="1"/>
  <c r="AF109" i="14"/>
  <c r="AF110" i="14" a="1"/>
  <c r="AF110" i="14" s="1"/>
  <c r="AF111" i="14" a="1"/>
  <c r="AF111" i="14"/>
  <c r="AF112" i="14" a="1"/>
  <c r="AF112" i="14"/>
  <c r="AF113" i="14" a="1"/>
  <c r="AF113" i="14" s="1"/>
  <c r="AF114" i="14" a="1"/>
  <c r="AF114" i="14"/>
  <c r="AF115" i="14" a="1"/>
  <c r="AF115" i="14"/>
  <c r="AF116" i="14" a="1"/>
  <c r="AF116" i="14" s="1"/>
  <c r="AF117" i="14" a="1"/>
  <c r="AF117" i="14"/>
  <c r="AF118" i="14" a="1"/>
  <c r="AF118" i="14"/>
  <c r="AF119" i="14" a="1"/>
  <c r="AF119" i="14" s="1"/>
  <c r="AF19" i="14" a="1"/>
  <c r="AF19" i="14" s="1"/>
  <c r="AB20" i="14" a="1"/>
  <c r="AB20" i="14" s="1"/>
  <c r="AB21" i="14" a="1"/>
  <c r="AB21" i="14"/>
  <c r="AB22" i="14" a="1"/>
  <c r="AB22" i="14"/>
  <c r="AB23" i="14" a="1"/>
  <c r="AB23" i="14" s="1"/>
  <c r="AB24" i="14" a="1"/>
  <c r="AB24" i="14"/>
  <c r="AB25" i="14" a="1"/>
  <c r="AB25" i="14"/>
  <c r="AB26" i="14" a="1"/>
  <c r="AB26" i="14" s="1"/>
  <c r="AB27" i="14" a="1"/>
  <c r="AB27" i="14"/>
  <c r="AB28" i="14" a="1"/>
  <c r="AB28" i="14"/>
  <c r="AB29" i="14" a="1"/>
  <c r="AB29" i="14" s="1"/>
  <c r="AB30" i="14" a="1"/>
  <c r="AB30" i="14"/>
  <c r="AB31" i="14" a="1"/>
  <c r="AB31" i="14"/>
  <c r="AB32" i="14" a="1"/>
  <c r="AB32" i="14" s="1"/>
  <c r="AB33" i="14" a="1"/>
  <c r="AB33" i="14"/>
  <c r="AB34" i="14" a="1"/>
  <c r="AB34" i="14"/>
  <c r="AB35" i="14" a="1"/>
  <c r="AB35" i="14" s="1"/>
  <c r="AB36" i="14" a="1"/>
  <c r="AB36" i="14"/>
  <c r="AB37" i="14" a="1"/>
  <c r="AB37" i="14"/>
  <c r="AB38" i="14" a="1"/>
  <c r="AB38" i="14" s="1"/>
  <c r="AB39" i="14" a="1"/>
  <c r="AB39" i="14"/>
  <c r="AB40" i="14" a="1"/>
  <c r="AB40" i="14"/>
  <c r="AB41" i="14" a="1"/>
  <c r="AB41" i="14" s="1"/>
  <c r="AB42" i="14" a="1"/>
  <c r="AB42" i="14"/>
  <c r="AB43" i="14" a="1"/>
  <c r="AB43" i="14"/>
  <c r="AB44" i="14" a="1"/>
  <c r="AB44" i="14" s="1"/>
  <c r="AB45" i="14" a="1"/>
  <c r="AB45" i="14"/>
  <c r="AB46" i="14" a="1"/>
  <c r="AB46" i="14"/>
  <c r="AB47" i="14" a="1"/>
  <c r="AB47" i="14" s="1"/>
  <c r="AB48" i="14" a="1"/>
  <c r="AB48" i="14"/>
  <c r="AB49" i="14" a="1"/>
  <c r="AB49" i="14"/>
  <c r="AB50" i="14" a="1"/>
  <c r="AB50" i="14" s="1"/>
  <c r="AB51" i="14" a="1"/>
  <c r="AB51" i="14"/>
  <c r="AB52" i="14" a="1"/>
  <c r="AB52" i="14"/>
  <c r="AB53" i="14" a="1"/>
  <c r="AB53" i="14" s="1"/>
  <c r="AB54" i="14" a="1"/>
  <c r="AB54" i="14"/>
  <c r="AB55" i="14" a="1"/>
  <c r="AB55" i="14"/>
  <c r="AB56" i="14" a="1"/>
  <c r="AB56" i="14" s="1"/>
  <c r="AB57" i="14" a="1"/>
  <c r="AB57" i="14"/>
  <c r="AB58" i="14" a="1"/>
  <c r="AB58" i="14"/>
  <c r="AB59" i="14" a="1"/>
  <c r="AB59" i="14" s="1"/>
  <c r="AB60" i="14" a="1"/>
  <c r="AB60" i="14"/>
  <c r="AB61" i="14" a="1"/>
  <c r="AB61" i="14"/>
  <c r="AB62" i="14" a="1"/>
  <c r="AB62" i="14" s="1"/>
  <c r="AB63" i="14" a="1"/>
  <c r="AB63" i="14"/>
  <c r="AB64" i="14" a="1"/>
  <c r="AB64" i="14"/>
  <c r="AB65" i="14" a="1"/>
  <c r="AB65" i="14" s="1"/>
  <c r="AB66" i="14" a="1"/>
  <c r="AB66" i="14"/>
  <c r="AB67" i="14" a="1"/>
  <c r="AB67" i="14"/>
  <c r="AB68" i="14" a="1"/>
  <c r="AB68" i="14" s="1"/>
  <c r="AB69" i="14" a="1"/>
  <c r="AB69" i="14"/>
  <c r="AB70" i="14" a="1"/>
  <c r="AB70" i="14"/>
  <c r="AB71" i="14" a="1"/>
  <c r="AB71" i="14" s="1"/>
  <c r="AB72" i="14" a="1"/>
  <c r="AB72" i="14"/>
  <c r="AB73" i="14" a="1"/>
  <c r="AB73" i="14"/>
  <c r="AB74" i="14" a="1"/>
  <c r="AB74" i="14" s="1"/>
  <c r="AB75" i="14" a="1"/>
  <c r="AB75" i="14"/>
  <c r="AB76" i="14" a="1"/>
  <c r="AB76" i="14"/>
  <c r="AB77" i="14" a="1"/>
  <c r="AB77" i="14" s="1"/>
  <c r="AB78" i="14" a="1"/>
  <c r="AB78" i="14"/>
  <c r="AB79" i="14" a="1"/>
  <c r="AB79" i="14"/>
  <c r="AB80" i="14" a="1"/>
  <c r="AB80" i="14" s="1"/>
  <c r="AB81" i="14" a="1"/>
  <c r="AB81" i="14"/>
  <c r="AB82" i="14" a="1"/>
  <c r="AB82" i="14"/>
  <c r="AB83" i="14" a="1"/>
  <c r="AB83" i="14" s="1"/>
  <c r="AB84" i="14" a="1"/>
  <c r="AB84" i="14"/>
  <c r="AB85" i="14" a="1"/>
  <c r="AB85" i="14"/>
  <c r="AB86" i="14" a="1"/>
  <c r="AB86" i="14" s="1"/>
  <c r="AB87" i="14" a="1"/>
  <c r="AB87" i="14"/>
  <c r="AB88" i="14" a="1"/>
  <c r="AB88" i="14"/>
  <c r="AB89" i="14" a="1"/>
  <c r="AB89" i="14" s="1"/>
  <c r="AB90" i="14" a="1"/>
  <c r="AB90" i="14"/>
  <c r="AB91" i="14" a="1"/>
  <c r="AB91" i="14"/>
  <c r="AB92" i="14" a="1"/>
  <c r="AB92" i="14" s="1"/>
  <c r="AB93" i="14" a="1"/>
  <c r="AB93" i="14"/>
  <c r="AB94" i="14" a="1"/>
  <c r="AB94" i="14"/>
  <c r="AB95" i="14" a="1"/>
  <c r="AB95" i="14" s="1"/>
  <c r="AB96" i="14" a="1"/>
  <c r="AB96" i="14"/>
  <c r="AB97" i="14" a="1"/>
  <c r="AB97" i="14"/>
  <c r="AB98" i="14" a="1"/>
  <c r="AB98" i="14" s="1"/>
  <c r="AB99" i="14" a="1"/>
  <c r="AB99" i="14"/>
  <c r="AB100" i="14" a="1"/>
  <c r="AB100" i="14"/>
  <c r="AB101" i="14" a="1"/>
  <c r="AB101" i="14" s="1"/>
  <c r="AB102" i="14" a="1"/>
  <c r="AB102" i="14"/>
  <c r="AB103" i="14" a="1"/>
  <c r="AB103" i="14"/>
  <c r="AB104" i="14" a="1"/>
  <c r="AB104" i="14" s="1"/>
  <c r="AB105" i="14" a="1"/>
  <c r="AB105" i="14"/>
  <c r="AB106" i="14" a="1"/>
  <c r="AB106" i="14"/>
  <c r="AB107" i="14" a="1"/>
  <c r="AB107" i="14" s="1"/>
  <c r="AB108" i="14" a="1"/>
  <c r="AB108" i="14"/>
  <c r="AB109" i="14" a="1"/>
  <c r="AB109" i="14"/>
  <c r="AB110" i="14" a="1"/>
  <c r="AB110" i="14" s="1"/>
  <c r="AB111" i="14" a="1"/>
  <c r="AB111" i="14"/>
  <c r="AB112" i="14" a="1"/>
  <c r="AB112" i="14"/>
  <c r="AB113" i="14" a="1"/>
  <c r="AB113" i="14" s="1"/>
  <c r="AB114" i="14" a="1"/>
  <c r="AB114" i="14"/>
  <c r="AB115" i="14" a="1"/>
  <c r="AB115" i="14"/>
  <c r="AB116" i="14" a="1"/>
  <c r="AB116" i="14" s="1"/>
  <c r="AB117" i="14" a="1"/>
  <c r="AB117" i="14"/>
  <c r="AB118" i="14" a="1"/>
  <c r="AB118" i="14"/>
  <c r="AB119" i="14" a="1"/>
  <c r="AB119" i="14" s="1"/>
  <c r="AB19" i="14" a="1"/>
  <c r="AB19" i="14"/>
  <c r="X20" i="14" a="1"/>
  <c r="X20" i="14" s="1"/>
  <c r="X21" i="14" a="1"/>
  <c r="X21" i="14"/>
  <c r="X22" i="14" a="1"/>
  <c r="X22" i="14"/>
  <c r="X23" i="14" a="1"/>
  <c r="X23" i="14"/>
  <c r="X24" i="14" a="1"/>
  <c r="X24" i="14"/>
  <c r="X25" i="14" a="1"/>
  <c r="X25" i="14"/>
  <c r="X26" i="14" a="1"/>
  <c r="X26" i="14" s="1"/>
  <c r="X27" i="14" a="1"/>
  <c r="X27" i="14"/>
  <c r="X28" i="14" a="1"/>
  <c r="X28" i="14"/>
  <c r="X29" i="14" a="1"/>
  <c r="X29" i="14"/>
  <c r="X30" i="14" a="1"/>
  <c r="X30" i="14"/>
  <c r="X31" i="14" a="1"/>
  <c r="X31" i="14"/>
  <c r="X32" i="14" a="1"/>
  <c r="X32" i="14" s="1"/>
  <c r="X33" i="14" a="1"/>
  <c r="X33" i="14"/>
  <c r="X34" i="14" a="1"/>
  <c r="X34" i="14"/>
  <c r="X35" i="14" a="1"/>
  <c r="X35" i="14"/>
  <c r="X36" i="14" a="1"/>
  <c r="X36" i="14"/>
  <c r="X37" i="14" a="1"/>
  <c r="X37" i="14"/>
  <c r="X38" i="14" a="1"/>
  <c r="X38" i="14" s="1"/>
  <c r="X39" i="14" a="1"/>
  <c r="X39" i="14"/>
  <c r="X40" i="14" a="1"/>
  <c r="X40" i="14"/>
  <c r="X41" i="14" a="1"/>
  <c r="X41" i="14"/>
  <c r="X42" i="14" a="1"/>
  <c r="X42" i="14"/>
  <c r="X43" i="14" a="1"/>
  <c r="X43" i="14"/>
  <c r="X44" i="14" a="1"/>
  <c r="X44" i="14" s="1"/>
  <c r="X45" i="14" a="1"/>
  <c r="X45" i="14"/>
  <c r="X46" i="14" a="1"/>
  <c r="X46" i="14"/>
  <c r="X47" i="14" a="1"/>
  <c r="X47" i="14"/>
  <c r="X48" i="14" a="1"/>
  <c r="X48" i="14"/>
  <c r="X49" i="14" a="1"/>
  <c r="X49" i="14"/>
  <c r="X50" i="14" a="1"/>
  <c r="X50" i="14" s="1"/>
  <c r="X51" i="14" a="1"/>
  <c r="X51" i="14"/>
  <c r="X52" i="14" a="1"/>
  <c r="X52" i="14"/>
  <c r="X53" i="14" a="1"/>
  <c r="X53" i="14"/>
  <c r="X54" i="14" a="1"/>
  <c r="X54" i="14"/>
  <c r="X55" i="14" a="1"/>
  <c r="X55" i="14"/>
  <c r="X56" i="14" a="1"/>
  <c r="X56" i="14" s="1"/>
  <c r="X57" i="14" a="1"/>
  <c r="X57" i="14"/>
  <c r="X58" i="14" a="1"/>
  <c r="X58" i="14"/>
  <c r="X59" i="14" a="1"/>
  <c r="X59" i="14"/>
  <c r="X60" i="14" a="1"/>
  <c r="X60" i="14"/>
  <c r="X61" i="14" a="1"/>
  <c r="X61" i="14"/>
  <c r="X62" i="14" a="1"/>
  <c r="X62" i="14" s="1"/>
  <c r="X63" i="14" a="1"/>
  <c r="X63" i="14"/>
  <c r="X64" i="14" a="1"/>
  <c r="X64" i="14"/>
  <c r="X65" i="14" a="1"/>
  <c r="X65" i="14"/>
  <c r="X66" i="14" a="1"/>
  <c r="X66" i="14"/>
  <c r="X67" i="14" a="1"/>
  <c r="X67" i="14"/>
  <c r="X68" i="14" a="1"/>
  <c r="X68" i="14" s="1"/>
  <c r="X69" i="14" a="1"/>
  <c r="X69" i="14"/>
  <c r="X70" i="14" a="1"/>
  <c r="X70" i="14"/>
  <c r="X71" i="14" a="1"/>
  <c r="X71" i="14"/>
  <c r="X72" i="14" a="1"/>
  <c r="X72" i="14"/>
  <c r="X73" i="14" a="1"/>
  <c r="X73" i="14"/>
  <c r="X74" i="14" a="1"/>
  <c r="X74" i="14" s="1"/>
  <c r="X75" i="14" a="1"/>
  <c r="X75" i="14"/>
  <c r="X76" i="14" a="1"/>
  <c r="X76" i="14"/>
  <c r="X77" i="14" a="1"/>
  <c r="X77" i="14"/>
  <c r="X78" i="14" a="1"/>
  <c r="X78" i="14"/>
  <c r="X79" i="14" a="1"/>
  <c r="X79" i="14"/>
  <c r="X80" i="14" a="1"/>
  <c r="X80" i="14" s="1"/>
  <c r="X81" i="14" a="1"/>
  <c r="X81" i="14"/>
  <c r="X82" i="14" a="1"/>
  <c r="X82" i="14"/>
  <c r="X83" i="14" a="1"/>
  <c r="X83" i="14"/>
  <c r="X84" i="14" a="1"/>
  <c r="X84" i="14"/>
  <c r="X85" i="14" a="1"/>
  <c r="X85" i="14"/>
  <c r="X86" i="14" a="1"/>
  <c r="X86" i="14" s="1"/>
  <c r="X87" i="14" a="1"/>
  <c r="X87" i="14"/>
  <c r="X88" i="14" a="1"/>
  <c r="X88" i="14"/>
  <c r="X89" i="14" a="1"/>
  <c r="X89" i="14"/>
  <c r="X90" i="14" a="1"/>
  <c r="X90" i="14"/>
  <c r="X91" i="14" a="1"/>
  <c r="X91" i="14"/>
  <c r="X92" i="14" a="1"/>
  <c r="X92" i="14" s="1"/>
  <c r="X93" i="14" a="1"/>
  <c r="X93" i="14"/>
  <c r="X94" i="14" a="1"/>
  <c r="X94" i="14"/>
  <c r="X95" i="14" a="1"/>
  <c r="X95" i="14"/>
  <c r="X96" i="14" a="1"/>
  <c r="X96" i="14"/>
  <c r="X97" i="14" a="1"/>
  <c r="X97" i="14"/>
  <c r="X98" i="14" a="1"/>
  <c r="X98" i="14" s="1"/>
  <c r="X99" i="14" a="1"/>
  <c r="X99" i="14"/>
  <c r="X100" i="14" a="1"/>
  <c r="X100" i="14"/>
  <c r="X101" i="14" a="1"/>
  <c r="X101" i="14"/>
  <c r="X102" i="14" a="1"/>
  <c r="X102" i="14"/>
  <c r="X103" i="14" a="1"/>
  <c r="X103" i="14"/>
  <c r="X104" i="14" a="1"/>
  <c r="X104" i="14" s="1"/>
  <c r="X105" i="14" a="1"/>
  <c r="X105" i="14"/>
  <c r="X106" i="14" a="1"/>
  <c r="X106" i="14"/>
  <c r="X107" i="14" a="1"/>
  <c r="X107" i="14"/>
  <c r="X108" i="14" a="1"/>
  <c r="X108" i="14"/>
  <c r="X109" i="14" a="1"/>
  <c r="X109" i="14"/>
  <c r="X110" i="14" a="1"/>
  <c r="X110" i="14" s="1"/>
  <c r="X111" i="14" a="1"/>
  <c r="X111" i="14"/>
  <c r="X112" i="14" a="1"/>
  <c r="X112" i="14"/>
  <c r="X113" i="14" a="1"/>
  <c r="X113" i="14"/>
  <c r="X114" i="14" a="1"/>
  <c r="X114" i="14"/>
  <c r="X115" i="14" a="1"/>
  <c r="X115" i="14"/>
  <c r="X116" i="14" a="1"/>
  <c r="X116" i="14" s="1"/>
  <c r="X117" i="14" a="1"/>
  <c r="X117" i="14"/>
  <c r="X118" i="14" a="1"/>
  <c r="X118" i="14"/>
  <c r="X119" i="14" a="1"/>
  <c r="X119" i="14"/>
  <c r="T20" i="14" a="1"/>
  <c r="T20" i="14" s="1"/>
  <c r="T21" i="14" a="1"/>
  <c r="T21" i="14"/>
  <c r="T22" i="14" a="1"/>
  <c r="T22" i="14"/>
  <c r="T23" i="14" a="1"/>
  <c r="T23" i="14" s="1"/>
  <c r="T24" i="14" a="1"/>
  <c r="T24" i="14"/>
  <c r="T25" i="14" a="1"/>
  <c r="T25" i="14"/>
  <c r="T26" i="14" a="1"/>
  <c r="T26" i="14" s="1"/>
  <c r="T27" i="14" a="1"/>
  <c r="T27" i="14"/>
  <c r="T28" i="14" a="1"/>
  <c r="T28" i="14"/>
  <c r="T29" i="14" a="1"/>
  <c r="T29" i="14" s="1"/>
  <c r="T30" i="14" a="1"/>
  <c r="T30" i="14"/>
  <c r="T31" i="14" a="1"/>
  <c r="T31" i="14"/>
  <c r="T32" i="14" a="1"/>
  <c r="T32" i="14" s="1"/>
  <c r="T33" i="14" a="1"/>
  <c r="T33" i="14"/>
  <c r="T34" i="14" a="1"/>
  <c r="T34" i="14"/>
  <c r="T35" i="14" a="1"/>
  <c r="T35" i="14" s="1"/>
  <c r="T36" i="14" a="1"/>
  <c r="T36" i="14"/>
  <c r="T37" i="14" a="1"/>
  <c r="T37" i="14"/>
  <c r="T38" i="14" a="1"/>
  <c r="T38" i="14" s="1"/>
  <c r="T39" i="14" a="1"/>
  <c r="T39" i="14"/>
  <c r="T40" i="14" a="1"/>
  <c r="T40" i="14"/>
  <c r="T41" i="14" a="1"/>
  <c r="T41" i="14" s="1"/>
  <c r="T42" i="14" a="1"/>
  <c r="T42" i="14"/>
  <c r="T43" i="14" a="1"/>
  <c r="T43" i="14"/>
  <c r="T44" i="14" a="1"/>
  <c r="T44" i="14" s="1"/>
  <c r="T45" i="14" a="1"/>
  <c r="T45" i="14"/>
  <c r="T46" i="14" a="1"/>
  <c r="T46" i="14"/>
  <c r="T47" i="14" a="1"/>
  <c r="T47" i="14" s="1"/>
  <c r="T48" i="14" a="1"/>
  <c r="T48" i="14"/>
  <c r="T49" i="14" a="1"/>
  <c r="T49" i="14"/>
  <c r="T50" i="14" a="1"/>
  <c r="T50" i="14" s="1"/>
  <c r="T51" i="14" a="1"/>
  <c r="T51" i="14"/>
  <c r="T52" i="14" a="1"/>
  <c r="T52" i="14"/>
  <c r="T53" i="14" a="1"/>
  <c r="T53" i="14" s="1"/>
  <c r="T54" i="14" a="1"/>
  <c r="T54" i="14"/>
  <c r="T55" i="14" a="1"/>
  <c r="T55" i="14"/>
  <c r="T56" i="14" a="1"/>
  <c r="T56" i="14" s="1"/>
  <c r="T57" i="14" a="1"/>
  <c r="T57" i="14"/>
  <c r="T58" i="14" a="1"/>
  <c r="T58" i="14"/>
  <c r="T59" i="14" a="1"/>
  <c r="T59" i="14" s="1"/>
  <c r="T60" i="14" a="1"/>
  <c r="T60" i="14"/>
  <c r="T61" i="14" a="1"/>
  <c r="T61" i="14"/>
  <c r="T62" i="14" a="1"/>
  <c r="T62" i="14" s="1"/>
  <c r="T63" i="14" a="1"/>
  <c r="T63" i="14"/>
  <c r="T64" i="14" a="1"/>
  <c r="T64" i="14"/>
  <c r="T65" i="14" a="1"/>
  <c r="T65" i="14" s="1"/>
  <c r="T66" i="14" a="1"/>
  <c r="T66" i="14"/>
  <c r="T67" i="14" a="1"/>
  <c r="T67" i="14"/>
  <c r="T68" i="14" a="1"/>
  <c r="T68" i="14" s="1"/>
  <c r="T69" i="14" a="1"/>
  <c r="T69" i="14"/>
  <c r="T70" i="14" a="1"/>
  <c r="T70" i="14"/>
  <c r="T71" i="14" a="1"/>
  <c r="T71" i="14" s="1"/>
  <c r="T72" i="14" a="1"/>
  <c r="T72" i="14"/>
  <c r="T73" i="14" a="1"/>
  <c r="T73" i="14"/>
  <c r="T74" i="14" a="1"/>
  <c r="T74" i="14" s="1"/>
  <c r="T75" i="14" a="1"/>
  <c r="T75" i="14"/>
  <c r="T76" i="14" a="1"/>
  <c r="T76" i="14"/>
  <c r="T77" i="14" a="1"/>
  <c r="T77" i="14" s="1"/>
  <c r="T78" i="14" a="1"/>
  <c r="T78" i="14"/>
  <c r="T79" i="14" a="1"/>
  <c r="T79" i="14"/>
  <c r="T80" i="14" a="1"/>
  <c r="T80" i="14" s="1"/>
  <c r="T81" i="14" a="1"/>
  <c r="T81" i="14"/>
  <c r="T82" i="14" a="1"/>
  <c r="T82" i="14"/>
  <c r="T83" i="14" a="1"/>
  <c r="T83" i="14" s="1"/>
  <c r="T84" i="14" a="1"/>
  <c r="T84" i="14"/>
  <c r="T85" i="14" a="1"/>
  <c r="T85" i="14"/>
  <c r="T86" i="14" a="1"/>
  <c r="T86" i="14" s="1"/>
  <c r="T87" i="14" a="1"/>
  <c r="T87" i="14"/>
  <c r="T88" i="14" a="1"/>
  <c r="T88" i="14"/>
  <c r="T89" i="14" a="1"/>
  <c r="T89" i="14" s="1"/>
  <c r="T90" i="14" a="1"/>
  <c r="T90" i="14"/>
  <c r="T91" i="14" a="1"/>
  <c r="T91" i="14"/>
  <c r="T92" i="14" a="1"/>
  <c r="T92" i="14" s="1"/>
  <c r="T93" i="14" a="1"/>
  <c r="T93" i="14"/>
  <c r="T94" i="14" a="1"/>
  <c r="T94" i="14"/>
  <c r="T95" i="14" a="1"/>
  <c r="T95" i="14" s="1"/>
  <c r="T96" i="14" a="1"/>
  <c r="T96" i="14"/>
  <c r="T97" i="14" a="1"/>
  <c r="T97" i="14"/>
  <c r="T98" i="14" a="1"/>
  <c r="T98" i="14" s="1"/>
  <c r="T99" i="14" a="1"/>
  <c r="T99" i="14"/>
  <c r="T100" i="14" a="1"/>
  <c r="T100" i="14"/>
  <c r="T101" i="14" a="1"/>
  <c r="T101" i="14" s="1"/>
  <c r="T102" i="14" a="1"/>
  <c r="T102" i="14"/>
  <c r="T103" i="14" a="1"/>
  <c r="T103" i="14"/>
  <c r="T104" i="14" a="1"/>
  <c r="T104" i="14" s="1"/>
  <c r="T105" i="14" a="1"/>
  <c r="T105" i="14"/>
  <c r="T106" i="14" a="1"/>
  <c r="T106" i="14"/>
  <c r="T107" i="14" a="1"/>
  <c r="T107" i="14" s="1"/>
  <c r="T108" i="14" a="1"/>
  <c r="T108" i="14"/>
  <c r="T109" i="14" a="1"/>
  <c r="T109" i="14"/>
  <c r="T110" i="14" a="1"/>
  <c r="T110" i="14" s="1"/>
  <c r="T111" i="14" a="1"/>
  <c r="T111" i="14"/>
  <c r="T112" i="14" a="1"/>
  <c r="T112" i="14"/>
  <c r="T113" i="14" a="1"/>
  <c r="T113" i="14" s="1"/>
  <c r="T114" i="14" a="1"/>
  <c r="T114" i="14"/>
  <c r="T115" i="14" a="1"/>
  <c r="T115" i="14"/>
  <c r="T116" i="14" a="1"/>
  <c r="T116" i="14" s="1"/>
  <c r="T117" i="14" a="1"/>
  <c r="T117" i="14"/>
  <c r="T118" i="14" a="1"/>
  <c r="T118" i="14"/>
  <c r="T119" i="14" a="1"/>
  <c r="T119" i="14" s="1"/>
  <c r="X19" i="14" a="1"/>
  <c r="X19" i="14" s="1"/>
  <c r="T19" i="14" a="1"/>
  <c r="T19" i="14"/>
  <c r="BL23" i="15" a="1"/>
  <c r="BL23" i="15" s="1"/>
  <c r="BL24" i="15" a="1"/>
  <c r="BL24" i="15"/>
  <c r="BL25" i="15" a="1"/>
  <c r="BL25" i="15"/>
  <c r="BL26" i="15" a="1"/>
  <c r="BL26" i="15" s="1"/>
  <c r="BL27" i="15" a="1"/>
  <c r="BL27" i="15"/>
  <c r="BL28" i="15" a="1"/>
  <c r="BL28" i="15"/>
  <c r="BL29" i="15" a="1"/>
  <c r="BL29" i="15" s="1"/>
  <c r="BL30" i="15" a="1"/>
  <c r="BL30" i="15"/>
  <c r="BL31" i="15" a="1"/>
  <c r="BL31" i="15"/>
  <c r="BL32" i="15" a="1"/>
  <c r="BL32" i="15" s="1"/>
  <c r="BL33" i="15" a="1"/>
  <c r="BL33" i="15"/>
  <c r="BL34" i="15" a="1"/>
  <c r="BL34" i="15"/>
  <c r="BL35" i="15" a="1"/>
  <c r="BL35" i="15" s="1"/>
  <c r="BL36" i="15" a="1"/>
  <c r="BL36" i="15"/>
  <c r="BL37" i="15" a="1"/>
  <c r="BL37" i="15"/>
  <c r="BL38" i="15" a="1"/>
  <c r="BL38" i="15" s="1"/>
  <c r="BL39" i="15" a="1"/>
  <c r="BL39" i="15"/>
  <c r="BL40" i="15" a="1"/>
  <c r="BL40" i="15"/>
  <c r="BL41" i="15" a="1"/>
  <c r="BL41" i="15" s="1"/>
  <c r="BL42" i="15" a="1"/>
  <c r="BL42" i="15"/>
  <c r="BL43" i="15" a="1"/>
  <c r="BL43" i="15"/>
  <c r="BL44" i="15" a="1"/>
  <c r="BL44" i="15" s="1"/>
  <c r="BL45" i="15" a="1"/>
  <c r="BL45" i="15"/>
  <c r="BL46" i="15" a="1"/>
  <c r="BL46" i="15"/>
  <c r="BL47" i="15" a="1"/>
  <c r="BL47" i="15" s="1"/>
  <c r="BL48" i="15" a="1"/>
  <c r="BL48" i="15"/>
  <c r="BL49" i="15" a="1"/>
  <c r="BL49" i="15"/>
  <c r="BL50" i="15" a="1"/>
  <c r="BL50" i="15" s="1"/>
  <c r="BL51" i="15" a="1"/>
  <c r="BL51" i="15"/>
  <c r="BL52" i="15" a="1"/>
  <c r="BL52" i="15"/>
  <c r="BL53" i="15" a="1"/>
  <c r="BL53" i="15" s="1"/>
  <c r="BL54" i="15" a="1"/>
  <c r="BL54" i="15"/>
  <c r="BL55" i="15" a="1"/>
  <c r="BL55" i="15"/>
  <c r="BL56" i="15" a="1"/>
  <c r="BL56" i="15" s="1"/>
  <c r="BL57" i="15" a="1"/>
  <c r="BL57" i="15"/>
  <c r="BL58" i="15" a="1"/>
  <c r="BL58" i="15"/>
  <c r="BL59" i="15" a="1"/>
  <c r="BL59" i="15" s="1"/>
  <c r="BL60" i="15" a="1"/>
  <c r="BL60" i="15"/>
  <c r="BL61" i="15" a="1"/>
  <c r="BL61" i="15"/>
  <c r="BL62" i="15" a="1"/>
  <c r="BL62" i="15" s="1"/>
  <c r="BL63" i="15" a="1"/>
  <c r="BL63" i="15"/>
  <c r="BL64" i="15" a="1"/>
  <c r="BL64" i="15"/>
  <c r="BL65" i="15" a="1"/>
  <c r="BL65" i="15" s="1"/>
  <c r="BL66" i="15" a="1"/>
  <c r="BL66" i="15"/>
  <c r="BL67" i="15" a="1"/>
  <c r="BL67" i="15"/>
  <c r="BL68" i="15" a="1"/>
  <c r="BL68" i="15" s="1"/>
  <c r="BL69" i="15" a="1"/>
  <c r="BL69" i="15"/>
  <c r="BL70" i="15" a="1"/>
  <c r="BL70" i="15"/>
  <c r="BL71" i="15" a="1"/>
  <c r="BL71" i="15" s="1"/>
  <c r="BL72" i="15" a="1"/>
  <c r="BL72" i="15"/>
  <c r="BL73" i="15" a="1"/>
  <c r="BL73" i="15"/>
  <c r="BL74" i="15" a="1"/>
  <c r="BL74" i="15" s="1"/>
  <c r="BL75" i="15" a="1"/>
  <c r="BL75" i="15"/>
  <c r="BL76" i="15" a="1"/>
  <c r="BL76" i="15"/>
  <c r="BL77" i="15" a="1"/>
  <c r="BL77" i="15" s="1"/>
  <c r="BL78" i="15" a="1"/>
  <c r="BL78" i="15"/>
  <c r="BL79" i="15" a="1"/>
  <c r="BL79" i="15"/>
  <c r="BL80" i="15" a="1"/>
  <c r="BL80" i="15" s="1"/>
  <c r="BL81" i="15" a="1"/>
  <c r="BL81" i="15"/>
  <c r="BL82" i="15" a="1"/>
  <c r="BL82" i="15"/>
  <c r="BL83" i="15" a="1"/>
  <c r="BL83" i="15" s="1"/>
  <c r="BL84" i="15" a="1"/>
  <c r="BL84" i="15"/>
  <c r="BL85" i="15" a="1"/>
  <c r="BL85" i="15"/>
  <c r="BL86" i="15" a="1"/>
  <c r="BL86" i="15" s="1"/>
  <c r="BL87" i="15" a="1"/>
  <c r="BL87" i="15"/>
  <c r="BL88" i="15" a="1"/>
  <c r="BL88" i="15"/>
  <c r="BL89" i="15" a="1"/>
  <c r="BL89" i="15" s="1"/>
  <c r="BL90" i="15" a="1"/>
  <c r="BL90" i="15"/>
  <c r="BL91" i="15" a="1"/>
  <c r="BL91" i="15"/>
  <c r="BL92" i="15" a="1"/>
  <c r="BL92" i="15" s="1"/>
  <c r="BL93" i="15" a="1"/>
  <c r="BL93" i="15"/>
  <c r="BL94" i="15" a="1"/>
  <c r="BL94" i="15"/>
  <c r="BL95" i="15" a="1"/>
  <c r="BL95" i="15" s="1"/>
  <c r="BL96" i="15" a="1"/>
  <c r="BL96" i="15"/>
  <c r="BL97" i="15" a="1"/>
  <c r="BL97" i="15"/>
  <c r="BL98" i="15" a="1"/>
  <c r="BL98" i="15" s="1"/>
  <c r="BL99" i="15" a="1"/>
  <c r="BL99" i="15"/>
  <c r="BL100" i="15" a="1"/>
  <c r="BL100" i="15"/>
  <c r="BL101" i="15" a="1"/>
  <c r="BL101" i="15" s="1"/>
  <c r="BL102" i="15" a="1"/>
  <c r="BL102" i="15"/>
  <c r="BL103" i="15" a="1"/>
  <c r="BL103" i="15"/>
  <c r="BL104" i="15" a="1"/>
  <c r="BL104" i="15" s="1"/>
  <c r="BL105" i="15" a="1"/>
  <c r="BL105" i="15"/>
  <c r="BL106" i="15" a="1"/>
  <c r="BL106" i="15"/>
  <c r="BL107" i="15" a="1"/>
  <c r="BL107" i="15" s="1"/>
  <c r="BL108" i="15" a="1"/>
  <c r="BL108" i="15"/>
  <c r="BL109" i="15" a="1"/>
  <c r="BL109" i="15"/>
  <c r="BL110" i="15" a="1"/>
  <c r="BL110" i="15" s="1"/>
  <c r="BL111" i="15" a="1"/>
  <c r="BL111" i="15"/>
  <c r="BL112" i="15" a="1"/>
  <c r="BL112" i="15"/>
  <c r="BL113" i="15" a="1"/>
  <c r="BL113" i="15" s="1"/>
  <c r="BL114" i="15" a="1"/>
  <c r="BL114" i="15"/>
  <c r="BL115" i="15" a="1"/>
  <c r="BL115" i="15"/>
  <c r="BL116" i="15" a="1"/>
  <c r="BL116" i="15" s="1"/>
  <c r="BL117" i="15" a="1"/>
  <c r="BL117" i="15"/>
  <c r="BL118" i="15" a="1"/>
  <c r="BL118" i="15"/>
  <c r="BL119" i="15" a="1"/>
  <c r="BL119" i="15" s="1"/>
  <c r="BL19" i="15" a="1"/>
  <c r="BL19" i="15" s="1"/>
  <c r="BH23" i="15" a="1"/>
  <c r="BH23" i="15"/>
  <c r="BH24" i="15" a="1"/>
  <c r="BH24" i="15"/>
  <c r="BH25" i="15" a="1"/>
  <c r="BH25" i="15"/>
  <c r="BH26" i="15" a="1"/>
  <c r="BH26" i="15" s="1"/>
  <c r="BH27" i="15" a="1"/>
  <c r="BH27" i="15"/>
  <c r="BH28" i="15" a="1"/>
  <c r="BH28" i="15" s="1"/>
  <c r="BH29" i="15" a="1"/>
  <c r="BH29" i="15"/>
  <c r="BH30" i="15" a="1"/>
  <c r="BH30" i="15"/>
  <c r="BH31" i="15" a="1"/>
  <c r="BH31" i="15"/>
  <c r="BH32" i="15" a="1"/>
  <c r="BH32" i="15" s="1"/>
  <c r="BH33" i="15" a="1"/>
  <c r="BH33" i="15"/>
  <c r="BH34" i="15" a="1"/>
  <c r="BH34" i="15" s="1"/>
  <c r="BH35" i="15" a="1"/>
  <c r="BH35" i="15"/>
  <c r="BH36" i="15" a="1"/>
  <c r="BH36" i="15"/>
  <c r="BH37" i="15" a="1"/>
  <c r="BH37" i="15"/>
  <c r="BH38" i="15" a="1"/>
  <c r="BH38" i="15" s="1"/>
  <c r="BH39" i="15" a="1"/>
  <c r="BH39" i="15"/>
  <c r="BH40" i="15" a="1"/>
  <c r="BH40" i="15" s="1"/>
  <c r="BH41" i="15" a="1"/>
  <c r="BH41" i="15"/>
  <c r="BH42" i="15" a="1"/>
  <c r="BH42" i="15"/>
  <c r="BH43" i="15" a="1"/>
  <c r="BH43" i="15"/>
  <c r="BH44" i="15" a="1"/>
  <c r="BH44" i="15" s="1"/>
  <c r="BH45" i="15" a="1"/>
  <c r="BH45" i="15"/>
  <c r="BH46" i="15" a="1"/>
  <c r="BH46" i="15" s="1"/>
  <c r="BH47" i="15" a="1"/>
  <c r="BH47" i="15"/>
  <c r="BH48" i="15" a="1"/>
  <c r="BH48" i="15"/>
  <c r="BH49" i="15" a="1"/>
  <c r="BH49" i="15"/>
  <c r="BH50" i="15" a="1"/>
  <c r="BH50" i="15" s="1"/>
  <c r="BH51" i="15" a="1"/>
  <c r="BH51" i="15"/>
  <c r="BH52" i="15" a="1"/>
  <c r="BH52" i="15" s="1"/>
  <c r="BH53" i="15" a="1"/>
  <c r="BH53" i="15"/>
  <c r="BH54" i="15" a="1"/>
  <c r="BH54" i="15"/>
  <c r="BH55" i="15" a="1"/>
  <c r="BH55" i="15"/>
  <c r="BH56" i="15" a="1"/>
  <c r="BH56" i="15" s="1"/>
  <c r="BH57" i="15" a="1"/>
  <c r="BH57" i="15"/>
  <c r="BH58" i="15" a="1"/>
  <c r="BH58" i="15" s="1"/>
  <c r="BH59" i="15" a="1"/>
  <c r="BH59" i="15"/>
  <c r="BH60" i="15" a="1"/>
  <c r="BH60" i="15"/>
  <c r="BH61" i="15" a="1"/>
  <c r="BH61" i="15"/>
  <c r="BH62" i="15" a="1"/>
  <c r="BH62" i="15" s="1"/>
  <c r="BH63" i="15" a="1"/>
  <c r="BH63" i="15"/>
  <c r="BH64" i="15" a="1"/>
  <c r="BH64" i="15" s="1"/>
  <c r="BH65" i="15" a="1"/>
  <c r="BH65" i="15"/>
  <c r="BH66" i="15" a="1"/>
  <c r="BH66" i="15"/>
  <c r="BH67" i="15" a="1"/>
  <c r="BH67" i="15"/>
  <c r="BH68" i="15" a="1"/>
  <c r="BH68" i="15" s="1"/>
  <c r="BH69" i="15" a="1"/>
  <c r="BH69" i="15"/>
  <c r="BH70" i="15" a="1"/>
  <c r="BH70" i="15" s="1"/>
  <c r="BH71" i="15" a="1"/>
  <c r="BH71" i="15"/>
  <c r="BH72" i="15" a="1"/>
  <c r="BH72" i="15"/>
  <c r="BH73" i="15" a="1"/>
  <c r="BH73" i="15"/>
  <c r="BH74" i="15" a="1"/>
  <c r="BH74" i="15" s="1"/>
  <c r="BH75" i="15" a="1"/>
  <c r="BH75" i="15"/>
  <c r="BH76" i="15" a="1"/>
  <c r="BH76" i="15" s="1"/>
  <c r="BH77" i="15" a="1"/>
  <c r="BH77" i="15"/>
  <c r="BH78" i="15" a="1"/>
  <c r="BH78" i="15"/>
  <c r="BH79" i="15" a="1"/>
  <c r="BH79" i="15"/>
  <c r="BH80" i="15" a="1"/>
  <c r="BH80" i="15" s="1"/>
  <c r="BH81" i="15" a="1"/>
  <c r="BH81" i="15"/>
  <c r="BH82" i="15" a="1"/>
  <c r="BH82" i="15" s="1"/>
  <c r="BH83" i="15" a="1"/>
  <c r="BH83" i="15"/>
  <c r="BH84" i="15" a="1"/>
  <c r="BH84" i="15"/>
  <c r="BH85" i="15" a="1"/>
  <c r="BH85" i="15"/>
  <c r="BH86" i="15" a="1"/>
  <c r="BH86" i="15" s="1"/>
  <c r="BH87" i="15" a="1"/>
  <c r="BH87" i="15"/>
  <c r="BH88" i="15" a="1"/>
  <c r="BH88" i="15" s="1"/>
  <c r="BH89" i="15" a="1"/>
  <c r="BH89" i="15"/>
  <c r="BH90" i="15" a="1"/>
  <c r="BH90" i="15"/>
  <c r="BH91" i="15" a="1"/>
  <c r="BH91" i="15"/>
  <c r="BH92" i="15" a="1"/>
  <c r="BH92" i="15" s="1"/>
  <c r="BH93" i="15" a="1"/>
  <c r="BH93" i="15"/>
  <c r="BH94" i="15" a="1"/>
  <c r="BH94" i="15" s="1"/>
  <c r="BH95" i="15" a="1"/>
  <c r="BH95" i="15"/>
  <c r="BH96" i="15" a="1"/>
  <c r="BH96" i="15"/>
  <c r="BH97" i="15" a="1"/>
  <c r="BH97" i="15"/>
  <c r="BH98" i="15" a="1"/>
  <c r="BH98" i="15" s="1"/>
  <c r="BH99" i="15" a="1"/>
  <c r="BH99" i="15"/>
  <c r="BH100" i="15" a="1"/>
  <c r="BH100" i="15" s="1"/>
  <c r="BH101" i="15" a="1"/>
  <c r="BH101" i="15"/>
  <c r="BH102" i="15" a="1"/>
  <c r="BH102" i="15"/>
  <c r="BH103" i="15" a="1"/>
  <c r="BH103" i="15"/>
  <c r="BH104" i="15" a="1"/>
  <c r="BH104" i="15" s="1"/>
  <c r="BH105" i="15" a="1"/>
  <c r="BH105" i="15"/>
  <c r="BH106" i="15" a="1"/>
  <c r="BH106" i="15" s="1"/>
  <c r="BH107" i="15" a="1"/>
  <c r="BH107" i="15"/>
  <c r="BH108" i="15" a="1"/>
  <c r="BH108" i="15"/>
  <c r="BH109" i="15" a="1"/>
  <c r="BH109" i="15"/>
  <c r="BH110" i="15" a="1"/>
  <c r="BH110" i="15" s="1"/>
  <c r="BH111" i="15" a="1"/>
  <c r="BH111" i="15"/>
  <c r="BH112" i="15" a="1"/>
  <c r="BH112" i="15" s="1"/>
  <c r="BH113" i="15" a="1"/>
  <c r="BH113" i="15"/>
  <c r="BH114" i="15" a="1"/>
  <c r="BH114" i="15"/>
  <c r="BH115" i="15" a="1"/>
  <c r="BH115" i="15"/>
  <c r="BH116" i="15" a="1"/>
  <c r="BH116" i="15" s="1"/>
  <c r="BH117" i="15" a="1"/>
  <c r="BH117" i="15"/>
  <c r="BH118" i="15" a="1"/>
  <c r="BH118" i="15" s="1"/>
  <c r="BH119" i="15" a="1"/>
  <c r="BH119" i="15"/>
  <c r="BH19" i="15" a="1"/>
  <c r="BH19" i="15" s="1"/>
  <c r="BD23" i="15" a="1"/>
  <c r="BD23" i="15" s="1"/>
  <c r="BD24" i="15" a="1"/>
  <c r="BD24" i="15"/>
  <c r="BD25" i="15" a="1"/>
  <c r="BD25" i="15"/>
  <c r="BD26" i="15" a="1"/>
  <c r="BD26" i="15" s="1"/>
  <c r="BD27" i="15" a="1"/>
  <c r="BD27" i="15"/>
  <c r="BD28" i="15" a="1"/>
  <c r="BD28" i="15"/>
  <c r="BD29" i="15" a="1"/>
  <c r="BD29" i="15" s="1"/>
  <c r="BD30" i="15" a="1"/>
  <c r="BD30" i="15"/>
  <c r="BD31" i="15" a="1"/>
  <c r="BD31" i="15"/>
  <c r="BD32" i="15" a="1"/>
  <c r="BD32" i="15" s="1"/>
  <c r="BD33" i="15" a="1"/>
  <c r="BD33" i="15"/>
  <c r="BD34" i="15" a="1"/>
  <c r="BD34" i="15"/>
  <c r="BD35" i="15" a="1"/>
  <c r="BD35" i="15" s="1"/>
  <c r="BD36" i="15" a="1"/>
  <c r="BD36" i="15"/>
  <c r="BD37" i="15" a="1"/>
  <c r="BD37" i="15"/>
  <c r="BD38" i="15" a="1"/>
  <c r="BD38" i="15" s="1"/>
  <c r="BD39" i="15" a="1"/>
  <c r="BD39" i="15"/>
  <c r="BD40" i="15" a="1"/>
  <c r="BD40" i="15"/>
  <c r="BD41" i="15" a="1"/>
  <c r="BD41" i="15" s="1"/>
  <c r="BD42" i="15" a="1"/>
  <c r="BD42" i="15"/>
  <c r="BD43" i="15" a="1"/>
  <c r="BD43" i="15"/>
  <c r="BD44" i="15" a="1"/>
  <c r="BD44" i="15" s="1"/>
  <c r="BD45" i="15" a="1"/>
  <c r="BD45" i="15"/>
  <c r="BD46" i="15" a="1"/>
  <c r="BD46" i="15"/>
  <c r="BD47" i="15" a="1"/>
  <c r="BD47" i="15" s="1"/>
  <c r="BD48" i="15" a="1"/>
  <c r="BD48" i="15"/>
  <c r="BD49" i="15" a="1"/>
  <c r="BD49" i="15"/>
  <c r="BD50" i="15" a="1"/>
  <c r="BD50" i="15" s="1"/>
  <c r="BD51" i="15" a="1"/>
  <c r="BD51" i="15"/>
  <c r="BD52" i="15" a="1"/>
  <c r="BD52" i="15"/>
  <c r="BD53" i="15" a="1"/>
  <c r="BD53" i="15" s="1"/>
  <c r="BD54" i="15" a="1"/>
  <c r="BD54" i="15"/>
  <c r="BD55" i="15" a="1"/>
  <c r="BD55" i="15"/>
  <c r="BD56" i="15" a="1"/>
  <c r="BD56" i="15" s="1"/>
  <c r="BD57" i="15" a="1"/>
  <c r="BD57" i="15"/>
  <c r="BD58" i="15" a="1"/>
  <c r="BD58" i="15"/>
  <c r="BD59" i="15" a="1"/>
  <c r="BD59" i="15" s="1"/>
  <c r="BD60" i="15" a="1"/>
  <c r="BD60" i="15"/>
  <c r="BD61" i="15" a="1"/>
  <c r="BD61" i="15"/>
  <c r="BD62" i="15" a="1"/>
  <c r="BD62" i="15" s="1"/>
  <c r="BD63" i="15" a="1"/>
  <c r="BD63" i="15"/>
  <c r="BD64" i="15" a="1"/>
  <c r="BD64" i="15"/>
  <c r="BD65" i="15" a="1"/>
  <c r="BD65" i="15" s="1"/>
  <c r="BD66" i="15" a="1"/>
  <c r="BD66" i="15"/>
  <c r="BD67" i="15" a="1"/>
  <c r="BD67" i="15"/>
  <c r="BD68" i="15" a="1"/>
  <c r="BD68" i="15" s="1"/>
  <c r="BD69" i="15" a="1"/>
  <c r="BD69" i="15"/>
  <c r="BD70" i="15" a="1"/>
  <c r="BD70" i="15"/>
  <c r="BD71" i="15" a="1"/>
  <c r="BD71" i="15" s="1"/>
  <c r="BD72" i="15" a="1"/>
  <c r="BD72" i="15"/>
  <c r="BD73" i="15" a="1"/>
  <c r="BD73" i="15"/>
  <c r="BD74" i="15" a="1"/>
  <c r="BD74" i="15" s="1"/>
  <c r="BD75" i="15" a="1"/>
  <c r="BD75" i="15"/>
  <c r="BD76" i="15" a="1"/>
  <c r="BD76" i="15"/>
  <c r="BD77" i="15" a="1"/>
  <c r="BD77" i="15" s="1"/>
  <c r="BD78" i="15" a="1"/>
  <c r="BD78" i="15"/>
  <c r="BD79" i="15" a="1"/>
  <c r="BD79" i="15"/>
  <c r="BD80" i="15" a="1"/>
  <c r="BD80" i="15" s="1"/>
  <c r="BD81" i="15" a="1"/>
  <c r="BD81" i="15"/>
  <c r="BD82" i="15" a="1"/>
  <c r="BD82" i="15"/>
  <c r="BD83" i="15" a="1"/>
  <c r="BD83" i="15" s="1"/>
  <c r="BD84" i="15" a="1"/>
  <c r="BD84" i="15"/>
  <c r="BD85" i="15" a="1"/>
  <c r="BD85" i="15"/>
  <c r="BD86" i="15" a="1"/>
  <c r="BD86" i="15" s="1"/>
  <c r="BD87" i="15" a="1"/>
  <c r="BD87" i="15"/>
  <c r="BD88" i="15" a="1"/>
  <c r="BD88" i="15"/>
  <c r="BD89" i="15" a="1"/>
  <c r="BD89" i="15" s="1"/>
  <c r="BD90" i="15" a="1"/>
  <c r="BD90" i="15"/>
  <c r="BD91" i="15" a="1"/>
  <c r="BD91" i="15"/>
  <c r="BD92" i="15" a="1"/>
  <c r="BD92" i="15" s="1"/>
  <c r="BD93" i="15" a="1"/>
  <c r="BD93" i="15"/>
  <c r="BD94" i="15" a="1"/>
  <c r="BD94" i="15"/>
  <c r="BD95" i="15" a="1"/>
  <c r="BD95" i="15" s="1"/>
  <c r="BD96" i="15" a="1"/>
  <c r="BD96" i="15"/>
  <c r="BD97" i="15" a="1"/>
  <c r="BD97" i="15"/>
  <c r="BD98" i="15" a="1"/>
  <c r="BD98" i="15" s="1"/>
  <c r="BD99" i="15" a="1"/>
  <c r="BD99" i="15"/>
  <c r="BD100" i="15" a="1"/>
  <c r="BD100" i="15"/>
  <c r="BD101" i="15" a="1"/>
  <c r="BD101" i="15" s="1"/>
  <c r="BD102" i="15" a="1"/>
  <c r="BD102" i="15"/>
  <c r="BD103" i="15" a="1"/>
  <c r="BD103" i="15"/>
  <c r="BD104" i="15" a="1"/>
  <c r="BD104" i="15" s="1"/>
  <c r="BD105" i="15" a="1"/>
  <c r="BD105" i="15"/>
  <c r="BD106" i="15" a="1"/>
  <c r="BD106" i="15"/>
  <c r="BD107" i="15" a="1"/>
  <c r="BD107" i="15" s="1"/>
  <c r="BD108" i="15" a="1"/>
  <c r="BD108" i="15"/>
  <c r="BD109" i="15" a="1"/>
  <c r="BD109" i="15"/>
  <c r="BD110" i="15" a="1"/>
  <c r="BD110" i="15" s="1"/>
  <c r="BD111" i="15" a="1"/>
  <c r="BD111" i="15"/>
  <c r="BD112" i="15" a="1"/>
  <c r="BD112" i="15"/>
  <c r="BD113" i="15" a="1"/>
  <c r="BD113" i="15" s="1"/>
  <c r="BD114" i="15" a="1"/>
  <c r="BD114" i="15"/>
  <c r="BD115" i="15" a="1"/>
  <c r="BD115" i="15"/>
  <c r="BD116" i="15" a="1"/>
  <c r="BD116" i="15" s="1"/>
  <c r="BD117" i="15" a="1"/>
  <c r="BD117" i="15"/>
  <c r="BD118" i="15" a="1"/>
  <c r="BD118" i="15"/>
  <c r="BD119" i="15" a="1"/>
  <c r="BD119" i="15" s="1"/>
  <c r="BD19" i="15" a="1"/>
  <c r="BD19" i="15" s="1"/>
  <c r="AZ23" i="15" a="1"/>
  <c r="AZ23" i="15"/>
  <c r="AZ24" i="15" a="1"/>
  <c r="AZ24" i="15"/>
  <c r="AZ25" i="15" a="1"/>
  <c r="AZ25" i="15"/>
  <c r="AZ26" i="15" a="1"/>
  <c r="AZ26" i="15"/>
  <c r="AZ27" i="15" a="1"/>
  <c r="AZ27" i="15"/>
  <c r="AZ28" i="15" a="1"/>
  <c r="AZ28" i="15" s="1"/>
  <c r="AZ29" i="15" a="1"/>
  <c r="AZ29" i="15"/>
  <c r="AZ30" i="15" a="1"/>
  <c r="AZ30" i="15"/>
  <c r="AZ31" i="15" a="1"/>
  <c r="AZ31" i="15"/>
  <c r="AZ32" i="15" a="1"/>
  <c r="AZ32" i="15"/>
  <c r="AZ33" i="15" a="1"/>
  <c r="AZ33" i="15"/>
  <c r="AZ34" i="15" a="1"/>
  <c r="AZ34" i="15" s="1"/>
  <c r="AZ35" i="15" a="1"/>
  <c r="AZ35" i="15"/>
  <c r="AZ36" i="15" a="1"/>
  <c r="AZ36" i="15"/>
  <c r="AZ37" i="15" a="1"/>
  <c r="AZ37" i="15"/>
  <c r="AZ38" i="15" a="1"/>
  <c r="AZ38" i="15"/>
  <c r="AZ39" i="15" a="1"/>
  <c r="AZ39" i="15"/>
  <c r="AZ40" i="15" a="1"/>
  <c r="AZ40" i="15" s="1"/>
  <c r="AZ41" i="15" a="1"/>
  <c r="AZ41" i="15"/>
  <c r="AZ42" i="15" a="1"/>
  <c r="AZ42" i="15"/>
  <c r="AZ43" i="15" a="1"/>
  <c r="AZ43" i="15"/>
  <c r="AZ44" i="15" a="1"/>
  <c r="AZ44" i="15"/>
  <c r="AZ45" i="15" a="1"/>
  <c r="AZ45" i="15"/>
  <c r="AZ46" i="15" a="1"/>
  <c r="AZ46" i="15" s="1"/>
  <c r="AZ47" i="15" a="1"/>
  <c r="AZ47" i="15"/>
  <c r="AZ48" i="15" a="1"/>
  <c r="AZ48" i="15"/>
  <c r="AZ49" i="15" a="1"/>
  <c r="AZ49" i="15"/>
  <c r="AZ50" i="15" a="1"/>
  <c r="AZ50" i="15"/>
  <c r="AZ51" i="15" a="1"/>
  <c r="AZ51" i="15"/>
  <c r="AZ52" i="15" a="1"/>
  <c r="AZ52" i="15" s="1"/>
  <c r="AZ53" i="15" a="1"/>
  <c r="AZ53" i="15"/>
  <c r="AZ54" i="15" a="1"/>
  <c r="AZ54" i="15"/>
  <c r="AZ55" i="15" a="1"/>
  <c r="AZ55" i="15"/>
  <c r="AZ56" i="15" a="1"/>
  <c r="AZ56" i="15"/>
  <c r="AZ57" i="15" a="1"/>
  <c r="AZ57" i="15"/>
  <c r="AZ58" i="15" a="1"/>
  <c r="AZ58" i="15" s="1"/>
  <c r="AZ59" i="15" a="1"/>
  <c r="AZ59" i="15"/>
  <c r="AZ60" i="15" a="1"/>
  <c r="AZ60" i="15"/>
  <c r="AZ61" i="15" a="1"/>
  <c r="AZ61" i="15"/>
  <c r="AZ62" i="15" a="1"/>
  <c r="AZ62" i="15"/>
  <c r="AZ63" i="15" a="1"/>
  <c r="AZ63" i="15"/>
  <c r="AZ64" i="15" a="1"/>
  <c r="AZ64" i="15" s="1"/>
  <c r="AZ65" i="15" a="1"/>
  <c r="AZ65" i="15"/>
  <c r="AZ66" i="15" a="1"/>
  <c r="AZ66" i="15"/>
  <c r="AZ67" i="15" a="1"/>
  <c r="AZ67" i="15"/>
  <c r="AZ68" i="15" a="1"/>
  <c r="AZ68" i="15"/>
  <c r="AZ69" i="15" a="1"/>
  <c r="AZ69" i="15"/>
  <c r="AZ70" i="15" a="1"/>
  <c r="AZ70" i="15" s="1"/>
  <c r="AZ71" i="15" a="1"/>
  <c r="AZ71" i="15"/>
  <c r="AZ72" i="15" a="1"/>
  <c r="AZ72" i="15"/>
  <c r="AZ73" i="15" a="1"/>
  <c r="AZ73" i="15"/>
  <c r="AZ74" i="15" a="1"/>
  <c r="AZ74" i="15"/>
  <c r="AZ75" i="15" a="1"/>
  <c r="AZ75" i="15"/>
  <c r="AZ76" i="15" a="1"/>
  <c r="AZ76" i="15" s="1"/>
  <c r="AZ77" i="15" a="1"/>
  <c r="AZ77" i="15"/>
  <c r="AZ78" i="15" a="1"/>
  <c r="AZ78" i="15"/>
  <c r="AZ79" i="15" a="1"/>
  <c r="AZ79" i="15"/>
  <c r="AZ80" i="15" a="1"/>
  <c r="AZ80" i="15"/>
  <c r="AZ81" i="15" a="1"/>
  <c r="AZ81" i="15"/>
  <c r="AZ82" i="15" a="1"/>
  <c r="AZ82" i="15" s="1"/>
  <c r="AZ83" i="15" a="1"/>
  <c r="AZ83" i="15"/>
  <c r="AZ84" i="15" a="1"/>
  <c r="AZ84" i="15"/>
  <c r="AZ85" i="15" a="1"/>
  <c r="AZ85" i="15"/>
  <c r="AZ86" i="15" a="1"/>
  <c r="AZ86" i="15"/>
  <c r="AZ87" i="15" a="1"/>
  <c r="AZ87" i="15"/>
  <c r="AZ88" i="15" a="1"/>
  <c r="AZ88" i="15" s="1"/>
  <c r="AZ89" i="15" a="1"/>
  <c r="AZ89" i="15"/>
  <c r="AZ90" i="15" a="1"/>
  <c r="AZ90" i="15"/>
  <c r="AZ91" i="15" a="1"/>
  <c r="AZ91" i="15"/>
  <c r="AZ92" i="15" a="1"/>
  <c r="AZ92" i="15"/>
  <c r="AZ93" i="15" a="1"/>
  <c r="AZ93" i="15"/>
  <c r="AZ94" i="15" a="1"/>
  <c r="AZ94" i="15" s="1"/>
  <c r="AZ95" i="15" a="1"/>
  <c r="AZ95" i="15"/>
  <c r="AZ96" i="15" a="1"/>
  <c r="AZ96" i="15"/>
  <c r="AZ97" i="15" a="1"/>
  <c r="AZ97" i="15"/>
  <c r="AZ98" i="15" a="1"/>
  <c r="AZ98" i="15"/>
  <c r="AZ99" i="15" a="1"/>
  <c r="AZ99" i="15"/>
  <c r="AZ100" i="15" a="1"/>
  <c r="AZ100" i="15" s="1"/>
  <c r="AZ101" i="15" a="1"/>
  <c r="AZ101" i="15"/>
  <c r="AZ102" i="15" a="1"/>
  <c r="AZ102" i="15"/>
  <c r="AZ103" i="15" a="1"/>
  <c r="AZ103" i="15"/>
  <c r="AZ104" i="15" a="1"/>
  <c r="AZ104" i="15"/>
  <c r="AZ105" i="15" a="1"/>
  <c r="AZ105" i="15"/>
  <c r="AZ106" i="15" a="1"/>
  <c r="AZ106" i="15" s="1"/>
  <c r="AZ107" i="15" a="1"/>
  <c r="AZ107" i="15"/>
  <c r="AZ108" i="15" a="1"/>
  <c r="AZ108" i="15"/>
  <c r="AZ109" i="15" a="1"/>
  <c r="AZ109" i="15"/>
  <c r="AZ110" i="15" a="1"/>
  <c r="AZ110" i="15"/>
  <c r="AZ111" i="15" a="1"/>
  <c r="AZ111" i="15"/>
  <c r="AZ112" i="15" a="1"/>
  <c r="AZ112" i="15" s="1"/>
  <c r="AZ113" i="15" a="1"/>
  <c r="AZ113" i="15"/>
  <c r="AZ114" i="15" a="1"/>
  <c r="AZ114" i="15"/>
  <c r="AZ115" i="15" a="1"/>
  <c r="AZ115" i="15"/>
  <c r="AZ116" i="15" a="1"/>
  <c r="AZ116" i="15"/>
  <c r="AZ117" i="15" a="1"/>
  <c r="AZ117" i="15"/>
  <c r="AZ118" i="15" a="1"/>
  <c r="AZ118" i="15" s="1"/>
  <c r="AZ119" i="15" a="1"/>
  <c r="AZ119" i="15"/>
  <c r="AZ19" i="15" a="1"/>
  <c r="AZ19" i="15" s="1"/>
  <c r="AV23" i="15" a="1"/>
  <c r="AV23" i="15" s="1"/>
  <c r="AV24" i="15" a="1"/>
  <c r="AV24" i="15"/>
  <c r="AV25" i="15" a="1"/>
  <c r="AV25" i="15"/>
  <c r="AV26" i="15" a="1"/>
  <c r="AV26" i="15" s="1"/>
  <c r="AV27" i="15" a="1"/>
  <c r="AV27" i="15"/>
  <c r="AV28" i="15" a="1"/>
  <c r="AV28" i="15"/>
  <c r="AV29" i="15" a="1"/>
  <c r="AV29" i="15" s="1"/>
  <c r="AV30" i="15" a="1"/>
  <c r="AV30" i="15"/>
  <c r="AV31" i="15" a="1"/>
  <c r="AV31" i="15"/>
  <c r="AV32" i="15" a="1"/>
  <c r="AV32" i="15" s="1"/>
  <c r="AV33" i="15" a="1"/>
  <c r="AV33" i="15"/>
  <c r="AV34" i="15" a="1"/>
  <c r="AV34" i="15"/>
  <c r="AV35" i="15" a="1"/>
  <c r="AV35" i="15" s="1"/>
  <c r="AV36" i="15" a="1"/>
  <c r="AV36" i="15"/>
  <c r="AV37" i="15" a="1"/>
  <c r="AV37" i="15"/>
  <c r="AV38" i="15" a="1"/>
  <c r="AV38" i="15" s="1"/>
  <c r="AV39" i="15" a="1"/>
  <c r="AV39" i="15"/>
  <c r="AV40" i="15" a="1"/>
  <c r="AV40" i="15"/>
  <c r="AV41" i="15" a="1"/>
  <c r="AV41" i="15" s="1"/>
  <c r="AV42" i="15" a="1"/>
  <c r="AV42" i="15"/>
  <c r="AV43" i="15" a="1"/>
  <c r="AV43" i="15"/>
  <c r="AV44" i="15" a="1"/>
  <c r="AV44" i="15" s="1"/>
  <c r="AV45" i="15" a="1"/>
  <c r="AV45" i="15"/>
  <c r="AV46" i="15" a="1"/>
  <c r="AV46" i="15"/>
  <c r="AV47" i="15" a="1"/>
  <c r="AV47" i="15" s="1"/>
  <c r="AV48" i="15" a="1"/>
  <c r="AV48" i="15"/>
  <c r="AV49" i="15" a="1"/>
  <c r="AV49" i="15"/>
  <c r="AV50" i="15" a="1"/>
  <c r="AV50" i="15" s="1"/>
  <c r="AV51" i="15" a="1"/>
  <c r="AV51" i="15"/>
  <c r="AV52" i="15" a="1"/>
  <c r="AV52" i="15"/>
  <c r="AV53" i="15" a="1"/>
  <c r="AV53" i="15" s="1"/>
  <c r="AV54" i="15" a="1"/>
  <c r="AV54" i="15"/>
  <c r="AV55" i="15" a="1"/>
  <c r="AV55" i="15"/>
  <c r="AV56" i="15" a="1"/>
  <c r="AV56" i="15" s="1"/>
  <c r="AV57" i="15" a="1"/>
  <c r="AV57" i="15"/>
  <c r="AV58" i="15" a="1"/>
  <c r="AV58" i="15"/>
  <c r="AV59" i="15" a="1"/>
  <c r="AV59" i="15" s="1"/>
  <c r="AV60" i="15" a="1"/>
  <c r="AV60" i="15"/>
  <c r="AV61" i="15" a="1"/>
  <c r="AV61" i="15"/>
  <c r="AV62" i="15" a="1"/>
  <c r="AV62" i="15" s="1"/>
  <c r="AV63" i="15" a="1"/>
  <c r="AV63" i="15"/>
  <c r="AV64" i="15" a="1"/>
  <c r="AV64" i="15"/>
  <c r="AV65" i="15" a="1"/>
  <c r="AV65" i="15" s="1"/>
  <c r="AV66" i="15" a="1"/>
  <c r="AV66" i="15"/>
  <c r="AV67" i="15" a="1"/>
  <c r="AV67" i="15"/>
  <c r="AV68" i="15" a="1"/>
  <c r="AV68" i="15" s="1"/>
  <c r="AV69" i="15" a="1"/>
  <c r="AV69" i="15"/>
  <c r="AV70" i="15" a="1"/>
  <c r="AV70" i="15"/>
  <c r="AV71" i="15" a="1"/>
  <c r="AV71" i="15" s="1"/>
  <c r="AV72" i="15" a="1"/>
  <c r="AV72" i="15"/>
  <c r="AV73" i="15" a="1"/>
  <c r="AV73" i="15"/>
  <c r="AV74" i="15" a="1"/>
  <c r="AV74" i="15" s="1"/>
  <c r="AV75" i="15" a="1"/>
  <c r="AV75" i="15"/>
  <c r="AV76" i="15" a="1"/>
  <c r="AV76" i="15"/>
  <c r="AV77" i="15" a="1"/>
  <c r="AV77" i="15" s="1"/>
  <c r="AV78" i="15" a="1"/>
  <c r="AV78" i="15"/>
  <c r="AV79" i="15" a="1"/>
  <c r="AV79" i="15"/>
  <c r="AV80" i="15" a="1"/>
  <c r="AV80" i="15" s="1"/>
  <c r="AV81" i="15" a="1"/>
  <c r="AV81" i="15"/>
  <c r="AV82" i="15" a="1"/>
  <c r="AV82" i="15"/>
  <c r="AV83" i="15" a="1"/>
  <c r="AV83" i="15" s="1"/>
  <c r="AV84" i="15" a="1"/>
  <c r="AV84" i="15"/>
  <c r="AV85" i="15" a="1"/>
  <c r="AV85" i="15"/>
  <c r="AV86" i="15" a="1"/>
  <c r="AV86" i="15" s="1"/>
  <c r="AV87" i="15" a="1"/>
  <c r="AV87" i="15"/>
  <c r="AV88" i="15" a="1"/>
  <c r="AV88" i="15"/>
  <c r="AV89" i="15" a="1"/>
  <c r="AV89" i="15" s="1"/>
  <c r="AV90" i="15" a="1"/>
  <c r="AV90" i="15"/>
  <c r="AV91" i="15" a="1"/>
  <c r="AV91" i="15"/>
  <c r="AV92" i="15" a="1"/>
  <c r="AV92" i="15" s="1"/>
  <c r="AV93" i="15" a="1"/>
  <c r="AV93" i="15"/>
  <c r="AV94" i="15" a="1"/>
  <c r="AV94" i="15"/>
  <c r="AV95" i="15" a="1"/>
  <c r="AV95" i="15" s="1"/>
  <c r="AV96" i="15" a="1"/>
  <c r="AV96" i="15"/>
  <c r="AV97" i="15" a="1"/>
  <c r="AV97" i="15"/>
  <c r="AV98" i="15" a="1"/>
  <c r="AV98" i="15" s="1"/>
  <c r="AV99" i="15" a="1"/>
  <c r="AV99" i="15"/>
  <c r="AV100" i="15" a="1"/>
  <c r="AV100" i="15"/>
  <c r="AV101" i="15" a="1"/>
  <c r="AV101" i="15" s="1"/>
  <c r="AV102" i="15" a="1"/>
  <c r="AV102" i="15"/>
  <c r="AV103" i="15" a="1"/>
  <c r="AV103" i="15"/>
  <c r="AV104" i="15" a="1"/>
  <c r="AV104" i="15" s="1"/>
  <c r="AV105" i="15" a="1"/>
  <c r="AV105" i="15"/>
  <c r="AV106" i="15" a="1"/>
  <c r="AV106" i="15"/>
  <c r="AV107" i="15" a="1"/>
  <c r="AV107" i="15" s="1"/>
  <c r="AV108" i="15" a="1"/>
  <c r="AV108" i="15"/>
  <c r="AV109" i="15" a="1"/>
  <c r="AV109" i="15"/>
  <c r="AV110" i="15" a="1"/>
  <c r="AV110" i="15" s="1"/>
  <c r="AV111" i="15" a="1"/>
  <c r="AV111" i="15"/>
  <c r="AV112" i="15" a="1"/>
  <c r="AV112" i="15"/>
  <c r="AV113" i="15" a="1"/>
  <c r="AV113" i="15" s="1"/>
  <c r="AV114" i="15" a="1"/>
  <c r="AV114" i="15"/>
  <c r="AV115" i="15" a="1"/>
  <c r="AV115" i="15"/>
  <c r="AV116" i="15" a="1"/>
  <c r="AV116" i="15" s="1"/>
  <c r="AV117" i="15" a="1"/>
  <c r="AV117" i="15"/>
  <c r="AV118" i="15" a="1"/>
  <c r="AV118" i="15"/>
  <c r="AV119" i="15" a="1"/>
  <c r="AV119" i="15" s="1"/>
  <c r="AV19" i="15" a="1"/>
  <c r="AV19" i="15" s="1"/>
  <c r="AR23" i="15" a="1"/>
  <c r="AR23" i="15" s="1"/>
  <c r="AR24" i="15" a="1"/>
  <c r="AR24" i="15"/>
  <c r="AR25" i="15" a="1"/>
  <c r="AR25" i="15"/>
  <c r="AR26" i="15" a="1"/>
  <c r="AR26" i="15"/>
  <c r="AR27" i="15" a="1"/>
  <c r="AR27" i="15"/>
  <c r="AR28" i="15" a="1"/>
  <c r="AR28" i="15" s="1"/>
  <c r="AR29" i="15" a="1"/>
  <c r="AR29" i="15" s="1"/>
  <c r="AR30" i="15" a="1"/>
  <c r="AR30" i="15"/>
  <c r="AR31" i="15" a="1"/>
  <c r="AR31" i="15"/>
  <c r="AR32" i="15" a="1"/>
  <c r="AR32" i="15"/>
  <c r="AR33" i="15" a="1"/>
  <c r="AR33" i="15"/>
  <c r="AR34" i="15" a="1"/>
  <c r="AR34" i="15" s="1"/>
  <c r="AR35" i="15" a="1"/>
  <c r="AR35" i="15" s="1"/>
  <c r="AR36" i="15" a="1"/>
  <c r="AR36" i="15"/>
  <c r="AR37" i="15" a="1"/>
  <c r="AR37" i="15"/>
  <c r="AR38" i="15" a="1"/>
  <c r="AR38" i="15"/>
  <c r="AR39" i="15" a="1"/>
  <c r="AR39" i="15"/>
  <c r="AR40" i="15" a="1"/>
  <c r="AR40" i="15" s="1"/>
  <c r="AR41" i="15" a="1"/>
  <c r="AR41" i="15" s="1"/>
  <c r="AR42" i="15" a="1"/>
  <c r="AR42" i="15"/>
  <c r="AR43" i="15" a="1"/>
  <c r="AR43" i="15"/>
  <c r="AR44" i="15" a="1"/>
  <c r="AR44" i="15"/>
  <c r="AR45" i="15" a="1"/>
  <c r="AR45" i="15"/>
  <c r="AR46" i="15" a="1"/>
  <c r="AR46" i="15" s="1"/>
  <c r="AR47" i="15" a="1"/>
  <c r="AR47" i="15" s="1"/>
  <c r="AR48" i="15" a="1"/>
  <c r="AR48" i="15"/>
  <c r="AR49" i="15" a="1"/>
  <c r="AR49" i="15"/>
  <c r="AR50" i="15" a="1"/>
  <c r="AR50" i="15"/>
  <c r="AR51" i="15" a="1"/>
  <c r="AR51" i="15"/>
  <c r="AR52" i="15" a="1"/>
  <c r="AR52" i="15" s="1"/>
  <c r="AR53" i="15" a="1"/>
  <c r="AR53" i="15" s="1"/>
  <c r="AR54" i="15" a="1"/>
  <c r="AR54" i="15"/>
  <c r="AR55" i="15" a="1"/>
  <c r="AR55" i="15"/>
  <c r="AR56" i="15" a="1"/>
  <c r="AR56" i="15"/>
  <c r="AR57" i="15" a="1"/>
  <c r="AR57" i="15"/>
  <c r="AR58" i="15" a="1"/>
  <c r="AR58" i="15" s="1"/>
  <c r="AR59" i="15" a="1"/>
  <c r="AR59" i="15" s="1"/>
  <c r="AR60" i="15" a="1"/>
  <c r="AR60" i="15"/>
  <c r="AR61" i="15" a="1"/>
  <c r="AR61" i="15"/>
  <c r="AR62" i="15" a="1"/>
  <c r="AR62" i="15" s="1"/>
  <c r="AR63" i="15" a="1"/>
  <c r="AR63" i="15"/>
  <c r="AR64" i="15" a="1"/>
  <c r="AR64" i="15" s="1"/>
  <c r="AR65" i="15" a="1"/>
  <c r="AR65" i="15" s="1"/>
  <c r="AR66" i="15" a="1"/>
  <c r="AR66" i="15"/>
  <c r="AR67" i="15" a="1"/>
  <c r="AR67" i="15"/>
  <c r="AR68" i="15" a="1"/>
  <c r="AR68" i="15" s="1"/>
  <c r="AR69" i="15" a="1"/>
  <c r="AR69" i="15"/>
  <c r="AR70" i="15" a="1"/>
  <c r="AR70" i="15" s="1"/>
  <c r="AR71" i="15" a="1"/>
  <c r="AR71" i="15" s="1"/>
  <c r="AR72" i="15" a="1"/>
  <c r="AR72" i="15"/>
  <c r="AR73" i="15" a="1"/>
  <c r="AR73" i="15"/>
  <c r="AR74" i="15" a="1"/>
  <c r="AR74" i="15" s="1"/>
  <c r="AR75" i="15" a="1"/>
  <c r="AR75" i="15"/>
  <c r="AR76" i="15" a="1"/>
  <c r="AR76" i="15" s="1"/>
  <c r="AR77" i="15" a="1"/>
  <c r="AR77" i="15" s="1"/>
  <c r="AR78" i="15" a="1"/>
  <c r="AR78" i="15"/>
  <c r="AR79" i="15" a="1"/>
  <c r="AR79" i="15"/>
  <c r="AR80" i="15" a="1"/>
  <c r="AR80" i="15" s="1"/>
  <c r="AR81" i="15" a="1"/>
  <c r="AR81" i="15"/>
  <c r="AR82" i="15" a="1"/>
  <c r="AR82" i="15" s="1"/>
  <c r="AR83" i="15" a="1"/>
  <c r="AR83" i="15" s="1"/>
  <c r="AR84" i="15" a="1"/>
  <c r="AR84" i="15"/>
  <c r="AR85" i="15" a="1"/>
  <c r="AR85" i="15"/>
  <c r="AR86" i="15" a="1"/>
  <c r="AR86" i="15" s="1"/>
  <c r="AR87" i="15" a="1"/>
  <c r="AR87" i="15"/>
  <c r="AR88" i="15" a="1"/>
  <c r="AR88" i="15" s="1"/>
  <c r="AR89" i="15" a="1"/>
  <c r="AR89" i="15" s="1"/>
  <c r="AR90" i="15" a="1"/>
  <c r="AR90" i="15"/>
  <c r="AR91" i="15" a="1"/>
  <c r="AR91" i="15"/>
  <c r="AR92" i="15" a="1"/>
  <c r="AR92" i="15" s="1"/>
  <c r="AR93" i="15" a="1"/>
  <c r="AR93" i="15"/>
  <c r="AR94" i="15" a="1"/>
  <c r="AR94" i="15" s="1"/>
  <c r="AR95" i="15" a="1"/>
  <c r="AR95" i="15" s="1"/>
  <c r="AR96" i="15" a="1"/>
  <c r="AR96" i="15"/>
  <c r="AR97" i="15" a="1"/>
  <c r="AR97" i="15"/>
  <c r="AR98" i="15" a="1"/>
  <c r="AR98" i="15" s="1"/>
  <c r="AR99" i="15" a="1"/>
  <c r="AR99" i="15"/>
  <c r="AR100" i="15" a="1"/>
  <c r="AR100" i="15" s="1"/>
  <c r="AR101" i="15" a="1"/>
  <c r="AR101" i="15" s="1"/>
  <c r="AR102" i="15" a="1"/>
  <c r="AR102" i="15"/>
  <c r="AR103" i="15" a="1"/>
  <c r="AR103" i="15"/>
  <c r="AR104" i="15" a="1"/>
  <c r="AR104" i="15" s="1"/>
  <c r="AR105" i="15" a="1"/>
  <c r="AR105" i="15"/>
  <c r="AR106" i="15" a="1"/>
  <c r="AR106" i="15" s="1"/>
  <c r="AR107" i="15" a="1"/>
  <c r="AR107" i="15" s="1"/>
  <c r="AR108" i="15" a="1"/>
  <c r="AR108" i="15"/>
  <c r="AR109" i="15" a="1"/>
  <c r="AR109" i="15"/>
  <c r="AR110" i="15" a="1"/>
  <c r="AR110" i="15" s="1"/>
  <c r="AR111" i="15" a="1"/>
  <c r="AR111" i="15"/>
  <c r="AR112" i="15" a="1"/>
  <c r="AR112" i="15" s="1"/>
  <c r="AR113" i="15" a="1"/>
  <c r="AR113" i="15" s="1"/>
  <c r="AR114" i="15" a="1"/>
  <c r="AR114" i="15"/>
  <c r="AR115" i="15" a="1"/>
  <c r="AR115" i="15"/>
  <c r="AR116" i="15" a="1"/>
  <c r="AR116" i="15" s="1"/>
  <c r="AR117" i="15" a="1"/>
  <c r="AR117" i="15"/>
  <c r="AR118" i="15" a="1"/>
  <c r="AR118" i="15" s="1"/>
  <c r="AR119" i="15" a="1"/>
  <c r="AR119" i="15" s="1"/>
  <c r="AR19" i="15" a="1"/>
  <c r="AR19" i="15" s="1"/>
  <c r="AN23" i="15" a="1"/>
  <c r="AN23" i="15" s="1"/>
  <c r="AN24" i="15" a="1"/>
  <c r="AN24" i="15"/>
  <c r="AN25" i="15" a="1"/>
  <c r="AN25" i="15"/>
  <c r="AN26" i="15" a="1"/>
  <c r="AN26" i="15" s="1"/>
  <c r="AN27" i="15" a="1"/>
  <c r="AN27" i="15"/>
  <c r="AN28" i="15" a="1"/>
  <c r="AN28" i="15"/>
  <c r="AN29" i="15" a="1"/>
  <c r="AN29" i="15" s="1"/>
  <c r="AN30" i="15" a="1"/>
  <c r="AN30" i="15"/>
  <c r="AN31" i="15" a="1"/>
  <c r="AN31" i="15"/>
  <c r="AN32" i="15" a="1"/>
  <c r="AN32" i="15" s="1"/>
  <c r="AN33" i="15" a="1"/>
  <c r="AN33" i="15"/>
  <c r="AN34" i="15" a="1"/>
  <c r="AN34" i="15"/>
  <c r="AN35" i="15" a="1"/>
  <c r="AN35" i="15" s="1"/>
  <c r="AN36" i="15" a="1"/>
  <c r="AN36" i="15"/>
  <c r="AN37" i="15" a="1"/>
  <c r="AN37" i="15"/>
  <c r="AN38" i="15" a="1"/>
  <c r="AN38" i="15" s="1"/>
  <c r="AN39" i="15" a="1"/>
  <c r="AN39" i="15"/>
  <c r="AN40" i="15" a="1"/>
  <c r="AN40" i="15"/>
  <c r="AN41" i="15" a="1"/>
  <c r="AN41" i="15" s="1"/>
  <c r="AN42" i="15" a="1"/>
  <c r="AN42" i="15"/>
  <c r="AN43" i="15" a="1"/>
  <c r="AN43" i="15"/>
  <c r="AN44" i="15" a="1"/>
  <c r="AN44" i="15" s="1"/>
  <c r="AN45" i="15" a="1"/>
  <c r="AN45" i="15"/>
  <c r="AN46" i="15" a="1"/>
  <c r="AN46" i="15"/>
  <c r="AN47" i="15" a="1"/>
  <c r="AN47" i="15" s="1"/>
  <c r="AN48" i="15" a="1"/>
  <c r="AN48" i="15"/>
  <c r="AN49" i="15" a="1"/>
  <c r="AN49" i="15"/>
  <c r="AN50" i="15" a="1"/>
  <c r="AN50" i="15" s="1"/>
  <c r="AN51" i="15" a="1"/>
  <c r="AN51" i="15"/>
  <c r="AN52" i="15" a="1"/>
  <c r="AN52" i="15"/>
  <c r="AN53" i="15" a="1"/>
  <c r="AN53" i="15" s="1"/>
  <c r="AN54" i="15" a="1"/>
  <c r="AN54" i="15"/>
  <c r="AN55" i="15" a="1"/>
  <c r="AN55" i="15"/>
  <c r="AN56" i="15" a="1"/>
  <c r="AN56" i="15" s="1"/>
  <c r="AN57" i="15" a="1"/>
  <c r="AN57" i="15"/>
  <c r="AN58" i="15" a="1"/>
  <c r="AN58" i="15"/>
  <c r="AN59" i="15" a="1"/>
  <c r="AN59" i="15" s="1"/>
  <c r="AN60" i="15" a="1"/>
  <c r="AN60" i="15"/>
  <c r="AN61" i="15" a="1"/>
  <c r="AN61" i="15"/>
  <c r="AN62" i="15" a="1"/>
  <c r="AN62" i="15" s="1"/>
  <c r="AN63" i="15" a="1"/>
  <c r="AN63" i="15"/>
  <c r="AN64" i="15" a="1"/>
  <c r="AN64" i="15"/>
  <c r="AN65" i="15" a="1"/>
  <c r="AN65" i="15" s="1"/>
  <c r="AN66" i="15" a="1"/>
  <c r="AN66" i="15"/>
  <c r="AN67" i="15" a="1"/>
  <c r="AN67" i="15"/>
  <c r="AN68" i="15" a="1"/>
  <c r="AN68" i="15" s="1"/>
  <c r="AN69" i="15" a="1"/>
  <c r="AN69" i="15"/>
  <c r="AN70" i="15" a="1"/>
  <c r="AN70" i="15"/>
  <c r="AN71" i="15" a="1"/>
  <c r="AN71" i="15" s="1"/>
  <c r="AN72" i="15" a="1"/>
  <c r="AN72" i="15"/>
  <c r="AN73" i="15" a="1"/>
  <c r="AN73" i="15"/>
  <c r="AN74" i="15" a="1"/>
  <c r="AN74" i="15" s="1"/>
  <c r="AN75" i="15" a="1"/>
  <c r="AN75" i="15"/>
  <c r="AN76" i="15" a="1"/>
  <c r="AN76" i="15"/>
  <c r="AN77" i="15" a="1"/>
  <c r="AN77" i="15" s="1"/>
  <c r="AN78" i="15" a="1"/>
  <c r="AN78" i="15"/>
  <c r="AN79" i="15" a="1"/>
  <c r="AN79" i="15"/>
  <c r="AN80" i="15" a="1"/>
  <c r="AN80" i="15" s="1"/>
  <c r="AN81" i="15" a="1"/>
  <c r="AN81" i="15"/>
  <c r="AN82" i="15" a="1"/>
  <c r="AN82" i="15"/>
  <c r="AN83" i="15" a="1"/>
  <c r="AN83" i="15" s="1"/>
  <c r="AN84" i="15" a="1"/>
  <c r="AN84" i="15"/>
  <c r="AN85" i="15" a="1"/>
  <c r="AN85" i="15"/>
  <c r="AN86" i="15" a="1"/>
  <c r="AN86" i="15" s="1"/>
  <c r="AN87" i="15" a="1"/>
  <c r="AN87" i="15"/>
  <c r="AN88" i="15" a="1"/>
  <c r="AN88" i="15"/>
  <c r="AN89" i="15" a="1"/>
  <c r="AN89" i="15" s="1"/>
  <c r="AN90" i="15" a="1"/>
  <c r="AN90" i="15"/>
  <c r="AN91" i="15" a="1"/>
  <c r="AN91" i="15"/>
  <c r="AN92" i="15" a="1"/>
  <c r="AN92" i="15" s="1"/>
  <c r="AN93" i="15" a="1"/>
  <c r="AN93" i="15"/>
  <c r="AN94" i="15" a="1"/>
  <c r="AN94" i="15"/>
  <c r="AN95" i="15" a="1"/>
  <c r="AN95" i="15" s="1"/>
  <c r="AN96" i="15" a="1"/>
  <c r="AN96" i="15"/>
  <c r="AN97" i="15" a="1"/>
  <c r="AN97" i="15"/>
  <c r="AN98" i="15" a="1"/>
  <c r="AN98" i="15" s="1"/>
  <c r="AN99" i="15" a="1"/>
  <c r="AN99" i="15"/>
  <c r="AN100" i="15" a="1"/>
  <c r="AN100" i="15"/>
  <c r="AN101" i="15" a="1"/>
  <c r="AN101" i="15" s="1"/>
  <c r="AN102" i="15" a="1"/>
  <c r="AN102" i="15"/>
  <c r="AN103" i="15" a="1"/>
  <c r="AN103" i="15"/>
  <c r="AN104" i="15" a="1"/>
  <c r="AN104" i="15" s="1"/>
  <c r="AN105" i="15" a="1"/>
  <c r="AN105" i="15"/>
  <c r="AN106" i="15" a="1"/>
  <c r="AN106" i="15"/>
  <c r="AN107" i="15" a="1"/>
  <c r="AN107" i="15" s="1"/>
  <c r="AN108" i="15" a="1"/>
  <c r="AN108" i="15"/>
  <c r="AN109" i="15" a="1"/>
  <c r="AN109" i="15"/>
  <c r="AN110" i="15" a="1"/>
  <c r="AN110" i="15" s="1"/>
  <c r="AN111" i="15" a="1"/>
  <c r="AN111" i="15"/>
  <c r="AN112" i="15" a="1"/>
  <c r="AN112" i="15"/>
  <c r="AN113" i="15" a="1"/>
  <c r="AN113" i="15" s="1"/>
  <c r="AN114" i="15" a="1"/>
  <c r="AN114" i="15"/>
  <c r="AN115" i="15" a="1"/>
  <c r="AN115" i="15"/>
  <c r="AN116" i="15" a="1"/>
  <c r="AN116" i="15" s="1"/>
  <c r="AN117" i="15" a="1"/>
  <c r="AN117" i="15"/>
  <c r="AN118" i="15" a="1"/>
  <c r="AN118" i="15"/>
  <c r="AN119" i="15" a="1"/>
  <c r="AN119" i="15" s="1"/>
  <c r="AN19" i="15" a="1"/>
  <c r="AN19" i="15" s="1"/>
  <c r="AJ23" i="15" a="1"/>
  <c r="AJ23" i="15"/>
  <c r="AJ24" i="15" a="1"/>
  <c r="AJ24" i="15"/>
  <c r="AJ25" i="15" a="1"/>
  <c r="AJ25" i="15"/>
  <c r="AJ26" i="15" a="1"/>
  <c r="AJ26" i="15" s="1"/>
  <c r="AJ27" i="15" a="1"/>
  <c r="AJ27" i="15"/>
  <c r="AJ28" i="15" a="1"/>
  <c r="AJ28" i="15"/>
  <c r="AJ29" i="15" a="1"/>
  <c r="AJ29" i="15"/>
  <c r="AJ30" i="15" a="1"/>
  <c r="AJ30" i="15"/>
  <c r="AJ31" i="15" a="1"/>
  <c r="AJ31" i="15"/>
  <c r="AJ32" i="15" a="1"/>
  <c r="AJ32" i="15" s="1"/>
  <c r="AJ33" i="15" a="1"/>
  <c r="AJ33" i="15"/>
  <c r="AJ34" i="15" a="1"/>
  <c r="AJ34" i="15"/>
  <c r="AJ35" i="15" a="1"/>
  <c r="AJ35" i="15"/>
  <c r="AJ36" i="15" a="1"/>
  <c r="AJ36" i="15"/>
  <c r="AJ37" i="15" a="1"/>
  <c r="AJ37" i="15"/>
  <c r="AJ38" i="15" a="1"/>
  <c r="AJ38" i="15" s="1"/>
  <c r="AJ39" i="15" a="1"/>
  <c r="AJ39" i="15"/>
  <c r="AJ40" i="15" a="1"/>
  <c r="AJ40" i="15"/>
  <c r="AJ41" i="15" a="1"/>
  <c r="AJ41" i="15"/>
  <c r="AJ42" i="15" a="1"/>
  <c r="AJ42" i="15"/>
  <c r="AJ43" i="15" a="1"/>
  <c r="AJ43" i="15"/>
  <c r="AJ44" i="15" a="1"/>
  <c r="AJ44" i="15" s="1"/>
  <c r="AJ45" i="15" a="1"/>
  <c r="AJ45" i="15"/>
  <c r="AJ46" i="15" a="1"/>
  <c r="AJ46" i="15"/>
  <c r="AJ47" i="15" a="1"/>
  <c r="AJ47" i="15"/>
  <c r="AJ48" i="15" a="1"/>
  <c r="AJ48" i="15"/>
  <c r="AJ49" i="15" a="1"/>
  <c r="AJ49" i="15"/>
  <c r="AJ50" i="15" a="1"/>
  <c r="AJ50" i="15" s="1"/>
  <c r="AJ51" i="15" a="1"/>
  <c r="AJ51" i="15"/>
  <c r="AJ52" i="15" a="1"/>
  <c r="AJ52" i="15"/>
  <c r="AJ53" i="15" a="1"/>
  <c r="AJ53" i="15"/>
  <c r="AJ54" i="15" a="1"/>
  <c r="AJ54" i="15"/>
  <c r="AJ55" i="15" a="1"/>
  <c r="AJ55" i="15" s="1"/>
  <c r="AJ56" i="15" a="1"/>
  <c r="AJ56" i="15" s="1"/>
  <c r="AJ57" i="15" a="1"/>
  <c r="AJ57" i="15"/>
  <c r="AJ58" i="15" a="1"/>
  <c r="AJ58" i="15"/>
  <c r="AJ59" i="15" a="1"/>
  <c r="AJ59" i="15"/>
  <c r="AJ60" i="15" a="1"/>
  <c r="AJ60" i="15"/>
  <c r="AJ61" i="15" a="1"/>
  <c r="AJ61" i="15"/>
  <c r="AJ62" i="15" a="1"/>
  <c r="AJ62" i="15" s="1"/>
  <c r="AJ63" i="15" a="1"/>
  <c r="AJ63" i="15"/>
  <c r="AJ64" i="15" a="1"/>
  <c r="AJ64" i="15"/>
  <c r="AJ65" i="15" a="1"/>
  <c r="AJ65" i="15"/>
  <c r="AJ66" i="15" a="1"/>
  <c r="AJ66" i="15"/>
  <c r="AJ67" i="15" a="1"/>
  <c r="AJ67" i="15"/>
  <c r="AJ68" i="15" a="1"/>
  <c r="AJ68" i="15" s="1"/>
  <c r="AJ69" i="15" a="1"/>
  <c r="AJ69" i="15"/>
  <c r="AJ70" i="15" a="1"/>
  <c r="AJ70" i="15"/>
  <c r="AJ71" i="15" a="1"/>
  <c r="AJ71" i="15"/>
  <c r="AJ72" i="15" a="1"/>
  <c r="AJ72" i="15"/>
  <c r="AJ73" i="15" a="1"/>
  <c r="AJ73" i="15"/>
  <c r="AJ74" i="15" a="1"/>
  <c r="AJ74" i="15" s="1"/>
  <c r="AJ75" i="15" a="1"/>
  <c r="AJ75" i="15"/>
  <c r="AJ76" i="15" a="1"/>
  <c r="AJ76" i="15"/>
  <c r="AJ77" i="15" a="1"/>
  <c r="AJ77" i="15"/>
  <c r="AJ78" i="15" a="1"/>
  <c r="AJ78" i="15"/>
  <c r="AJ79" i="15" a="1"/>
  <c r="AJ79" i="15"/>
  <c r="AJ80" i="15" a="1"/>
  <c r="AJ80" i="15" s="1"/>
  <c r="AJ81" i="15" a="1"/>
  <c r="AJ81" i="15"/>
  <c r="AJ82" i="15" a="1"/>
  <c r="AJ82" i="15"/>
  <c r="AJ83" i="15" a="1"/>
  <c r="AJ83" i="15"/>
  <c r="AJ84" i="15" a="1"/>
  <c r="AJ84" i="15"/>
  <c r="AJ85" i="15" a="1"/>
  <c r="AJ85" i="15"/>
  <c r="AJ86" i="15" a="1"/>
  <c r="AJ86" i="15" s="1"/>
  <c r="AJ87" i="15" a="1"/>
  <c r="AJ87" i="15"/>
  <c r="AJ88" i="15" a="1"/>
  <c r="AJ88" i="15"/>
  <c r="AJ89" i="15" a="1"/>
  <c r="AJ89" i="15"/>
  <c r="AJ90" i="15" a="1"/>
  <c r="AJ90" i="15"/>
  <c r="AJ91" i="15" a="1"/>
  <c r="AJ91" i="15"/>
  <c r="AJ92" i="15" a="1"/>
  <c r="AJ92" i="15" s="1"/>
  <c r="AJ93" i="15" a="1"/>
  <c r="AJ93" i="15"/>
  <c r="AJ94" i="15" a="1"/>
  <c r="AJ94" i="15"/>
  <c r="AJ95" i="15" a="1"/>
  <c r="AJ95" i="15"/>
  <c r="AJ96" i="15" a="1"/>
  <c r="AJ96" i="15"/>
  <c r="AJ97" i="15" a="1"/>
  <c r="AJ97" i="15"/>
  <c r="AJ98" i="15" a="1"/>
  <c r="AJ98" i="15" s="1"/>
  <c r="AJ99" i="15" a="1"/>
  <c r="AJ99" i="15"/>
  <c r="AJ100" i="15" a="1"/>
  <c r="AJ100" i="15"/>
  <c r="AJ101" i="15" a="1"/>
  <c r="AJ101" i="15"/>
  <c r="AJ102" i="15" a="1"/>
  <c r="AJ102" i="15"/>
  <c r="AJ103" i="15" a="1"/>
  <c r="AJ103" i="15"/>
  <c r="AJ104" i="15" a="1"/>
  <c r="AJ104" i="15" s="1"/>
  <c r="AJ105" i="15" a="1"/>
  <c r="AJ105" i="15"/>
  <c r="AJ106" i="15" a="1"/>
  <c r="AJ106" i="15"/>
  <c r="AJ107" i="15" a="1"/>
  <c r="AJ107" i="15"/>
  <c r="AJ108" i="15" a="1"/>
  <c r="AJ108" i="15"/>
  <c r="AJ109" i="15" a="1"/>
  <c r="AJ109" i="15"/>
  <c r="AJ110" i="15" a="1"/>
  <c r="AJ110" i="15" s="1"/>
  <c r="AJ111" i="15" a="1"/>
  <c r="AJ111" i="15"/>
  <c r="AJ112" i="15" a="1"/>
  <c r="AJ112" i="15"/>
  <c r="AJ113" i="15" a="1"/>
  <c r="AJ113" i="15"/>
  <c r="AJ114" i="15" a="1"/>
  <c r="AJ114" i="15"/>
  <c r="AJ115" i="15" a="1"/>
  <c r="AJ115" i="15"/>
  <c r="AJ116" i="15" a="1"/>
  <c r="AJ116" i="15" s="1"/>
  <c r="AJ117" i="15" a="1"/>
  <c r="AJ117" i="15"/>
  <c r="AJ118" i="15" a="1"/>
  <c r="AJ118" i="15"/>
  <c r="AJ119" i="15" a="1"/>
  <c r="AJ119" i="15"/>
  <c r="AJ19" i="15" a="1"/>
  <c r="AJ19" i="15" s="1"/>
  <c r="AF23" i="15" a="1"/>
  <c r="AF23" i="15"/>
  <c r="AF24" i="15" a="1"/>
  <c r="AF24" i="15"/>
  <c r="AF25" i="15" a="1"/>
  <c r="AF25" i="15"/>
  <c r="AF26" i="15" a="1"/>
  <c r="AF26" i="15"/>
  <c r="AF27" i="15" a="1"/>
  <c r="AF27" i="15"/>
  <c r="AF28" i="15" a="1"/>
  <c r="AF28" i="15"/>
  <c r="AF29" i="15" a="1"/>
  <c r="AF29" i="15"/>
  <c r="AF30" i="15" a="1"/>
  <c r="AF30" i="15"/>
  <c r="AF31" i="15" a="1"/>
  <c r="AF31" i="15"/>
  <c r="AF32" i="15" a="1"/>
  <c r="AF32" i="15"/>
  <c r="AF33" i="15" a="1"/>
  <c r="AF33" i="15"/>
  <c r="AF34" i="15" a="1"/>
  <c r="AF34" i="15"/>
  <c r="AF35" i="15" a="1"/>
  <c r="AF35" i="15"/>
  <c r="AF36" i="15" a="1"/>
  <c r="AF36" i="15"/>
  <c r="AF37" i="15" a="1"/>
  <c r="AF37" i="15"/>
  <c r="AF38" i="15" a="1"/>
  <c r="AF38" i="15"/>
  <c r="AF39" i="15" a="1"/>
  <c r="AF39" i="15"/>
  <c r="AF40" i="15" a="1"/>
  <c r="AF40" i="15"/>
  <c r="AF41" i="15" a="1"/>
  <c r="AF41" i="15"/>
  <c r="AF42" i="15" a="1"/>
  <c r="AF42" i="15"/>
  <c r="AF43" i="15" a="1"/>
  <c r="AF43" i="15"/>
  <c r="AF44" i="15" a="1"/>
  <c r="AF44" i="15"/>
  <c r="AF45" i="15" a="1"/>
  <c r="AF45" i="15"/>
  <c r="AF46" i="15" a="1"/>
  <c r="AF46" i="15"/>
  <c r="AF47" i="15" a="1"/>
  <c r="AF47" i="15"/>
  <c r="AF48" i="15" a="1"/>
  <c r="AF48" i="15"/>
  <c r="AF49" i="15" a="1"/>
  <c r="AF49" i="15"/>
  <c r="AF50" i="15" a="1"/>
  <c r="AF50" i="15"/>
  <c r="AF51" i="15" a="1"/>
  <c r="AF51" i="15"/>
  <c r="AF52" i="15" a="1"/>
  <c r="AF52" i="15"/>
  <c r="AF53" i="15" a="1"/>
  <c r="AF53" i="15"/>
  <c r="AF54" i="15" a="1"/>
  <c r="AF54" i="15"/>
  <c r="AF55" i="15" a="1"/>
  <c r="AF55" i="15"/>
  <c r="AF56" i="15" a="1"/>
  <c r="AF56" i="15"/>
  <c r="AF57" i="15" a="1"/>
  <c r="AF57" i="15"/>
  <c r="AF58" i="15" a="1"/>
  <c r="AF58" i="15"/>
  <c r="AF59" i="15" a="1"/>
  <c r="AF59" i="15"/>
  <c r="AF60" i="15" a="1"/>
  <c r="AF60" i="15"/>
  <c r="AF61" i="15" a="1"/>
  <c r="AF61" i="15"/>
  <c r="AF62" i="15" a="1"/>
  <c r="AF62" i="15"/>
  <c r="AF63" i="15" a="1"/>
  <c r="AF63" i="15"/>
  <c r="AF64" i="15" a="1"/>
  <c r="AF64" i="15"/>
  <c r="AF65" i="15" a="1"/>
  <c r="AF65" i="15"/>
  <c r="AF66" i="15" a="1"/>
  <c r="AF66" i="15"/>
  <c r="AF67" i="15" a="1"/>
  <c r="AF67" i="15"/>
  <c r="AF68" i="15" a="1"/>
  <c r="AF68" i="15"/>
  <c r="AF69" i="15" a="1"/>
  <c r="AF69" i="15"/>
  <c r="AF70" i="15" a="1"/>
  <c r="AF70" i="15"/>
  <c r="AF71" i="15" a="1"/>
  <c r="AF71" i="15"/>
  <c r="AF72" i="15" a="1"/>
  <c r="AF72" i="15"/>
  <c r="AF73" i="15" a="1"/>
  <c r="AF73" i="15"/>
  <c r="AF74" i="15" a="1"/>
  <c r="AF74" i="15"/>
  <c r="AF75" i="15" a="1"/>
  <c r="AF75" i="15"/>
  <c r="AF76" i="15" a="1"/>
  <c r="AF76" i="15"/>
  <c r="AF77" i="15" a="1"/>
  <c r="AF77" i="15"/>
  <c r="AF78" i="15" a="1"/>
  <c r="AF78" i="15"/>
  <c r="AF79" i="15" a="1"/>
  <c r="AF79" i="15"/>
  <c r="AF80" i="15" a="1"/>
  <c r="AF80" i="15"/>
  <c r="AF81" i="15" a="1"/>
  <c r="AF81" i="15"/>
  <c r="AF82" i="15" a="1"/>
  <c r="AF82" i="15"/>
  <c r="AF83" i="15" a="1"/>
  <c r="AF83" i="15"/>
  <c r="AF84" i="15" a="1"/>
  <c r="AF84" i="15"/>
  <c r="AF85" i="15" a="1"/>
  <c r="AF85" i="15"/>
  <c r="AF86" i="15" a="1"/>
  <c r="AF86" i="15"/>
  <c r="AF87" i="15" a="1"/>
  <c r="AF87" i="15"/>
  <c r="AF88" i="15" a="1"/>
  <c r="AF88" i="15"/>
  <c r="AF89" i="15" a="1"/>
  <c r="AF89" i="15"/>
  <c r="AF90" i="15" a="1"/>
  <c r="AF90" i="15"/>
  <c r="AF91" i="15" a="1"/>
  <c r="AF91" i="15"/>
  <c r="AF92" i="15" a="1"/>
  <c r="AF92" i="15"/>
  <c r="AF93" i="15" a="1"/>
  <c r="AF93" i="15"/>
  <c r="AF94" i="15" a="1"/>
  <c r="AF94" i="15"/>
  <c r="AF95" i="15" a="1"/>
  <c r="AF95" i="15"/>
  <c r="AF96" i="15" a="1"/>
  <c r="AF96" i="15"/>
  <c r="AF97" i="15" a="1"/>
  <c r="AF97" i="15"/>
  <c r="AF98" i="15" a="1"/>
  <c r="AF98" i="15"/>
  <c r="AF99" i="15" a="1"/>
  <c r="AF99" i="15"/>
  <c r="AF100" i="15" a="1"/>
  <c r="AF100" i="15"/>
  <c r="AF101" i="15" a="1"/>
  <c r="AF101" i="15"/>
  <c r="AF102" i="15" a="1"/>
  <c r="AF102" i="15"/>
  <c r="AF103" i="15" a="1"/>
  <c r="AF103" i="15"/>
  <c r="AF104" i="15" a="1"/>
  <c r="AF104" i="15"/>
  <c r="AF105" i="15" a="1"/>
  <c r="AF105" i="15"/>
  <c r="AF106" i="15" a="1"/>
  <c r="AF106" i="15"/>
  <c r="AF107" i="15" a="1"/>
  <c r="AF107" i="15"/>
  <c r="AF108" i="15" a="1"/>
  <c r="AF108" i="15"/>
  <c r="AF109" i="15" a="1"/>
  <c r="AF109" i="15"/>
  <c r="AF110" i="15" a="1"/>
  <c r="AF110" i="15"/>
  <c r="AF111" i="15" a="1"/>
  <c r="AF111" i="15"/>
  <c r="AF112" i="15" a="1"/>
  <c r="AF112" i="15"/>
  <c r="AF113" i="15" a="1"/>
  <c r="AF113" i="15"/>
  <c r="AF114" i="15" a="1"/>
  <c r="AF114" i="15"/>
  <c r="AF115" i="15" a="1"/>
  <c r="AF115" i="15"/>
  <c r="AF116" i="15" a="1"/>
  <c r="AF116" i="15"/>
  <c r="AF117" i="15" a="1"/>
  <c r="AF117" i="15"/>
  <c r="AF118" i="15" a="1"/>
  <c r="AF118" i="15"/>
  <c r="AF119" i="15" a="1"/>
  <c r="AF119" i="15"/>
  <c r="AF19" i="15" a="1"/>
  <c r="AF19" i="15" s="1"/>
  <c r="S20" i="15"/>
  <c r="AB21" i="15" a="1"/>
  <c r="AB21" i="15" s="1"/>
  <c r="AB22" i="15" a="1"/>
  <c r="AB22" i="15" s="1"/>
  <c r="AB23" i="15" a="1"/>
  <c r="AB23" i="15" s="1"/>
  <c r="AB24" i="15" a="1"/>
  <c r="AB24" i="15"/>
  <c r="AB25" i="15" a="1"/>
  <c r="AB25" i="15"/>
  <c r="AB26" i="15" a="1"/>
  <c r="AB26" i="15"/>
  <c r="AB27" i="15" a="1"/>
  <c r="AB27" i="15"/>
  <c r="AB28" i="15" a="1"/>
  <c r="AB28" i="15"/>
  <c r="AB29" i="15" a="1"/>
  <c r="AB29" i="15" s="1"/>
  <c r="AB30" i="15" a="1"/>
  <c r="AB30" i="15"/>
  <c r="AB31" i="15" a="1"/>
  <c r="AB31" i="15"/>
  <c r="AB32" i="15" a="1"/>
  <c r="AB32" i="15"/>
  <c r="AB33" i="15" a="1"/>
  <c r="AB33" i="15"/>
  <c r="AB34" i="15" a="1"/>
  <c r="AB34" i="15"/>
  <c r="AB35" i="15" a="1"/>
  <c r="AB35" i="15" s="1"/>
  <c r="AB36" i="15" a="1"/>
  <c r="AB36" i="15"/>
  <c r="AB37" i="15" a="1"/>
  <c r="AB37" i="15"/>
  <c r="AB38" i="15" a="1"/>
  <c r="AB38" i="15"/>
  <c r="AB39" i="15" a="1"/>
  <c r="AB39" i="15"/>
  <c r="AB40" i="15" a="1"/>
  <c r="AB40" i="15"/>
  <c r="AB41" i="15" a="1"/>
  <c r="AB41" i="15" s="1"/>
  <c r="AB42" i="15" a="1"/>
  <c r="AB42" i="15"/>
  <c r="AB43" i="15" a="1"/>
  <c r="AB43" i="15"/>
  <c r="AB44" i="15" a="1"/>
  <c r="AB44" i="15"/>
  <c r="AB45" i="15" a="1"/>
  <c r="AB45" i="15"/>
  <c r="AB46" i="15" a="1"/>
  <c r="AB46" i="15"/>
  <c r="AB47" i="15" a="1"/>
  <c r="AB47" i="15" s="1"/>
  <c r="AB48" i="15" a="1"/>
  <c r="AB48" i="15"/>
  <c r="AB49" i="15" a="1"/>
  <c r="AB49" i="15"/>
  <c r="AB50" i="15" a="1"/>
  <c r="AB50" i="15"/>
  <c r="AB51" i="15" a="1"/>
  <c r="AB51" i="15"/>
  <c r="AB52" i="15" a="1"/>
  <c r="AB52" i="15"/>
  <c r="AB53" i="15" a="1"/>
  <c r="AB53" i="15" s="1"/>
  <c r="AB54" i="15" a="1"/>
  <c r="AB54" i="15"/>
  <c r="AB55" i="15" a="1"/>
  <c r="AB55" i="15"/>
  <c r="AB56" i="15" a="1"/>
  <c r="AB56" i="15"/>
  <c r="AB57" i="15" a="1"/>
  <c r="AB57" i="15"/>
  <c r="AB58" i="15" a="1"/>
  <c r="AB58" i="15"/>
  <c r="AB59" i="15" a="1"/>
  <c r="AB59" i="15" s="1"/>
  <c r="AB60" i="15" a="1"/>
  <c r="AB60" i="15"/>
  <c r="AB61" i="15" a="1"/>
  <c r="AB61" i="15"/>
  <c r="AB62" i="15" a="1"/>
  <c r="AB62" i="15"/>
  <c r="AB63" i="15" a="1"/>
  <c r="AB63" i="15"/>
  <c r="AB64" i="15" a="1"/>
  <c r="AB64" i="15"/>
  <c r="AB65" i="15" a="1"/>
  <c r="AB65" i="15" s="1"/>
  <c r="AB66" i="15" a="1"/>
  <c r="AB66" i="15"/>
  <c r="AB67" i="15" a="1"/>
  <c r="AB67" i="15"/>
  <c r="AB68" i="15" a="1"/>
  <c r="AB68" i="15"/>
  <c r="AB69" i="15" a="1"/>
  <c r="AB69" i="15"/>
  <c r="AB70" i="15" a="1"/>
  <c r="AB70" i="15"/>
  <c r="AB71" i="15" a="1"/>
  <c r="AB71" i="15" s="1"/>
  <c r="AB72" i="15" a="1"/>
  <c r="AB72" i="15"/>
  <c r="AB73" i="15" a="1"/>
  <c r="AB73" i="15"/>
  <c r="AB74" i="15" a="1"/>
  <c r="AB74" i="15"/>
  <c r="AB75" i="15" a="1"/>
  <c r="AB75" i="15"/>
  <c r="AB76" i="15" a="1"/>
  <c r="AB76" i="15"/>
  <c r="AB77" i="15" a="1"/>
  <c r="AB77" i="15" s="1"/>
  <c r="AB78" i="15" a="1"/>
  <c r="AB78" i="15"/>
  <c r="AB79" i="15" a="1"/>
  <c r="AB79" i="15"/>
  <c r="AB80" i="15" a="1"/>
  <c r="AB80" i="15"/>
  <c r="AB81" i="15" a="1"/>
  <c r="AB81" i="15"/>
  <c r="AB82" i="15" a="1"/>
  <c r="AB82" i="15"/>
  <c r="AB83" i="15" a="1"/>
  <c r="AB83" i="15" s="1"/>
  <c r="AB84" i="15" a="1"/>
  <c r="AB84" i="15"/>
  <c r="AB85" i="15" a="1"/>
  <c r="AB85" i="15"/>
  <c r="AB86" i="15" a="1"/>
  <c r="AB86" i="15"/>
  <c r="AB87" i="15" a="1"/>
  <c r="AB87" i="15"/>
  <c r="AB88" i="15" a="1"/>
  <c r="AB88" i="15"/>
  <c r="AB89" i="15" a="1"/>
  <c r="AB89" i="15" s="1"/>
  <c r="AB90" i="15" a="1"/>
  <c r="AB90" i="15"/>
  <c r="AB91" i="15" a="1"/>
  <c r="AB91" i="15"/>
  <c r="AB92" i="15" a="1"/>
  <c r="AB92" i="15"/>
  <c r="AB93" i="15" a="1"/>
  <c r="AB93" i="15"/>
  <c r="AB94" i="15" a="1"/>
  <c r="AB94" i="15"/>
  <c r="AB95" i="15" a="1"/>
  <c r="AB95" i="15" s="1"/>
  <c r="AB96" i="15" a="1"/>
  <c r="AB96" i="15"/>
  <c r="AB97" i="15" a="1"/>
  <c r="AB97" i="15"/>
  <c r="AB98" i="15" a="1"/>
  <c r="AB98" i="15"/>
  <c r="AB99" i="15" a="1"/>
  <c r="AB99" i="15"/>
  <c r="AB100" i="15" a="1"/>
  <c r="AB100" i="15"/>
  <c r="AB101" i="15" a="1"/>
  <c r="AB101" i="15" s="1"/>
  <c r="AB102" i="15" a="1"/>
  <c r="AB102" i="15"/>
  <c r="AB103" i="15" a="1"/>
  <c r="AB103" i="15"/>
  <c r="AB104" i="15" a="1"/>
  <c r="AB104" i="15"/>
  <c r="AB105" i="15" a="1"/>
  <c r="AB105" i="15"/>
  <c r="AB106" i="15" a="1"/>
  <c r="AB106" i="15"/>
  <c r="AB107" i="15" a="1"/>
  <c r="AB107" i="15" s="1"/>
  <c r="AB108" i="15" a="1"/>
  <c r="AB108" i="15"/>
  <c r="AB109" i="15" a="1"/>
  <c r="AB109" i="15"/>
  <c r="AB110" i="15" a="1"/>
  <c r="AB110" i="15"/>
  <c r="AB111" i="15" a="1"/>
  <c r="AB111" i="15"/>
  <c r="AB112" i="15" a="1"/>
  <c r="AB112" i="15"/>
  <c r="AB113" i="15" a="1"/>
  <c r="AB113" i="15" s="1"/>
  <c r="AB114" i="15" a="1"/>
  <c r="AB114" i="15"/>
  <c r="AB115" i="15" a="1"/>
  <c r="AB115" i="15"/>
  <c r="AB116" i="15" a="1"/>
  <c r="AB116" i="15"/>
  <c r="AB117" i="15" a="1"/>
  <c r="AB117" i="15"/>
  <c r="AB118" i="15" a="1"/>
  <c r="AB118" i="15"/>
  <c r="AB119" i="15" a="1"/>
  <c r="AB119" i="15" s="1"/>
  <c r="X22" i="15" a="1"/>
  <c r="X22" i="15"/>
  <c r="X23" i="15" a="1"/>
  <c r="X23" i="15" s="1"/>
  <c r="X24" i="15" a="1"/>
  <c r="X24" i="15"/>
  <c r="X25" i="15" a="1"/>
  <c r="X25" i="15"/>
  <c r="X26" i="15" a="1"/>
  <c r="X26" i="15" s="1"/>
  <c r="X27" i="15" a="1"/>
  <c r="X27" i="15"/>
  <c r="X28" i="15" a="1"/>
  <c r="X28" i="15"/>
  <c r="X29" i="15" a="1"/>
  <c r="X29" i="15" s="1"/>
  <c r="X30" i="15" a="1"/>
  <c r="X30" i="15"/>
  <c r="X31" i="15" a="1"/>
  <c r="X31" i="15"/>
  <c r="X32" i="15" a="1"/>
  <c r="X32" i="15" s="1"/>
  <c r="X33" i="15" a="1"/>
  <c r="X33" i="15"/>
  <c r="X34" i="15" a="1"/>
  <c r="X34" i="15"/>
  <c r="X35" i="15" a="1"/>
  <c r="X35" i="15" s="1"/>
  <c r="X36" i="15" a="1"/>
  <c r="X36" i="15"/>
  <c r="X37" i="15" a="1"/>
  <c r="X37" i="15"/>
  <c r="X38" i="15" a="1"/>
  <c r="X38" i="15" s="1"/>
  <c r="X39" i="15" a="1"/>
  <c r="X39" i="15"/>
  <c r="X40" i="15" a="1"/>
  <c r="X40" i="15"/>
  <c r="X41" i="15" a="1"/>
  <c r="X41" i="15" s="1"/>
  <c r="X42" i="15" a="1"/>
  <c r="X42" i="15"/>
  <c r="X43" i="15" a="1"/>
  <c r="X43" i="15"/>
  <c r="X44" i="15" a="1"/>
  <c r="X44" i="15" s="1"/>
  <c r="X45" i="15" a="1"/>
  <c r="X45" i="15"/>
  <c r="X46" i="15" a="1"/>
  <c r="X46" i="15"/>
  <c r="X47" i="15" a="1"/>
  <c r="X47" i="15" s="1"/>
  <c r="X48" i="15" a="1"/>
  <c r="X48" i="15"/>
  <c r="X49" i="15" a="1"/>
  <c r="X49" i="15"/>
  <c r="X50" i="15" a="1"/>
  <c r="X50" i="15" s="1"/>
  <c r="X51" i="15" a="1"/>
  <c r="X51" i="15"/>
  <c r="X52" i="15" a="1"/>
  <c r="X52" i="15"/>
  <c r="X53" i="15" a="1"/>
  <c r="X53" i="15" s="1"/>
  <c r="X54" i="15" a="1"/>
  <c r="X54" i="15"/>
  <c r="X55" i="15" a="1"/>
  <c r="X55" i="15"/>
  <c r="X56" i="15" a="1"/>
  <c r="X56" i="15" s="1"/>
  <c r="X57" i="15" a="1"/>
  <c r="X57" i="15"/>
  <c r="X58" i="15" a="1"/>
  <c r="X58" i="15"/>
  <c r="X59" i="15" a="1"/>
  <c r="X59" i="15" s="1"/>
  <c r="X60" i="15" a="1"/>
  <c r="X60" i="15"/>
  <c r="X61" i="15" a="1"/>
  <c r="X61" i="15"/>
  <c r="X62" i="15" a="1"/>
  <c r="X62" i="15" s="1"/>
  <c r="X63" i="15" a="1"/>
  <c r="X63" i="15"/>
  <c r="X64" i="15" a="1"/>
  <c r="X64" i="15"/>
  <c r="X65" i="15" a="1"/>
  <c r="X65" i="15" s="1"/>
  <c r="X66" i="15" a="1"/>
  <c r="X66" i="15"/>
  <c r="X67" i="15" a="1"/>
  <c r="X67" i="15"/>
  <c r="X68" i="15" a="1"/>
  <c r="X68" i="15" s="1"/>
  <c r="X69" i="15" a="1"/>
  <c r="X69" i="15"/>
  <c r="X70" i="15" a="1"/>
  <c r="X70" i="15"/>
  <c r="X71" i="15" a="1"/>
  <c r="X71" i="15" s="1"/>
  <c r="X72" i="15" a="1"/>
  <c r="X72" i="15"/>
  <c r="X73" i="15" a="1"/>
  <c r="X73" i="15"/>
  <c r="X74" i="15" a="1"/>
  <c r="X74" i="15" s="1"/>
  <c r="X75" i="15" a="1"/>
  <c r="X75" i="15"/>
  <c r="X76" i="15" a="1"/>
  <c r="X76" i="15"/>
  <c r="X77" i="15" a="1"/>
  <c r="X77" i="15" s="1"/>
  <c r="X78" i="15" a="1"/>
  <c r="X78" i="15"/>
  <c r="X79" i="15" a="1"/>
  <c r="X79" i="15"/>
  <c r="X80" i="15" a="1"/>
  <c r="X80" i="15" s="1"/>
  <c r="X81" i="15" a="1"/>
  <c r="X81" i="15"/>
  <c r="X82" i="15" a="1"/>
  <c r="X82" i="15"/>
  <c r="X83" i="15" a="1"/>
  <c r="X83" i="15" s="1"/>
  <c r="X84" i="15" a="1"/>
  <c r="X84" i="15"/>
  <c r="X85" i="15" a="1"/>
  <c r="X85" i="15"/>
  <c r="X86" i="15" a="1"/>
  <c r="X86" i="15" s="1"/>
  <c r="X87" i="15" a="1"/>
  <c r="X87" i="15"/>
  <c r="X88" i="15" a="1"/>
  <c r="X88" i="15"/>
  <c r="X89" i="15" a="1"/>
  <c r="X89" i="15" s="1"/>
  <c r="X90" i="15" a="1"/>
  <c r="X90" i="15"/>
  <c r="X91" i="15" a="1"/>
  <c r="X91" i="15"/>
  <c r="X92" i="15" a="1"/>
  <c r="X92" i="15" s="1"/>
  <c r="X93" i="15" a="1"/>
  <c r="X93" i="15"/>
  <c r="X94" i="15" a="1"/>
  <c r="X94" i="15"/>
  <c r="X95" i="15" a="1"/>
  <c r="X95" i="15" s="1"/>
  <c r="X96" i="15" a="1"/>
  <c r="X96" i="15"/>
  <c r="X97" i="15" a="1"/>
  <c r="X97" i="15"/>
  <c r="X98" i="15" a="1"/>
  <c r="X98" i="15" s="1"/>
  <c r="X99" i="15" a="1"/>
  <c r="X99" i="15"/>
  <c r="X100" i="15" a="1"/>
  <c r="X100" i="15"/>
  <c r="X101" i="15" a="1"/>
  <c r="X101" i="15" s="1"/>
  <c r="X102" i="15" a="1"/>
  <c r="X102" i="15"/>
  <c r="X103" i="15" a="1"/>
  <c r="X103" i="15"/>
  <c r="X104" i="15" a="1"/>
  <c r="X104" i="15" s="1"/>
  <c r="X105" i="15" a="1"/>
  <c r="X105" i="15"/>
  <c r="X106" i="15" a="1"/>
  <c r="X106" i="15"/>
  <c r="X107" i="15" a="1"/>
  <c r="X107" i="15" s="1"/>
  <c r="X108" i="15" a="1"/>
  <c r="X108" i="15"/>
  <c r="X109" i="15" a="1"/>
  <c r="X109" i="15"/>
  <c r="X110" i="15" a="1"/>
  <c r="X110" i="15" s="1"/>
  <c r="X111" i="15" a="1"/>
  <c r="X111" i="15"/>
  <c r="X112" i="15" a="1"/>
  <c r="X112" i="15"/>
  <c r="X113" i="15" a="1"/>
  <c r="X113" i="15" s="1"/>
  <c r="X114" i="15" a="1"/>
  <c r="X114" i="15"/>
  <c r="X115" i="15" a="1"/>
  <c r="X115" i="15"/>
  <c r="X116" i="15" a="1"/>
  <c r="X116" i="15" s="1"/>
  <c r="X117" i="15" a="1"/>
  <c r="X117" i="15"/>
  <c r="X118" i="15" a="1"/>
  <c r="X118" i="15"/>
  <c r="X119" i="15" a="1"/>
  <c r="X119" i="15" s="1"/>
  <c r="T23" i="15" a="1"/>
  <c r="T23" i="15"/>
  <c r="T24" i="15" a="1"/>
  <c r="T24" i="15"/>
  <c r="T25" i="15" a="1"/>
  <c r="T25" i="15"/>
  <c r="T26" i="15" a="1"/>
  <c r="T26" i="15"/>
  <c r="T27" i="15" a="1"/>
  <c r="T27" i="15"/>
  <c r="T28" i="15" a="1"/>
  <c r="T28" i="15"/>
  <c r="T29" i="15" a="1"/>
  <c r="T29" i="15"/>
  <c r="T30" i="15" a="1"/>
  <c r="T30" i="15"/>
  <c r="T31" i="15" a="1"/>
  <c r="T31" i="15"/>
  <c r="T32" i="15" a="1"/>
  <c r="T32" i="15"/>
  <c r="T33" i="15" a="1"/>
  <c r="T33" i="15"/>
  <c r="T34" i="15" a="1"/>
  <c r="T34" i="15"/>
  <c r="T35" i="15" a="1"/>
  <c r="T35" i="15"/>
  <c r="T36" i="15" a="1"/>
  <c r="T36" i="15"/>
  <c r="T37" i="15" a="1"/>
  <c r="T37" i="15"/>
  <c r="T38" i="15" a="1"/>
  <c r="T38" i="15"/>
  <c r="T39" i="15" a="1"/>
  <c r="T39" i="15"/>
  <c r="T40" i="15" a="1"/>
  <c r="T40" i="15"/>
  <c r="T41" i="15" a="1"/>
  <c r="T41" i="15"/>
  <c r="T42" i="15" a="1"/>
  <c r="T42" i="15"/>
  <c r="T43" i="15" a="1"/>
  <c r="T43" i="15"/>
  <c r="T44" i="15" a="1"/>
  <c r="T44" i="15"/>
  <c r="T45" i="15" a="1"/>
  <c r="T45" i="15"/>
  <c r="T46" i="15" a="1"/>
  <c r="T46" i="15"/>
  <c r="T47" i="15" a="1"/>
  <c r="T47" i="15"/>
  <c r="T48" i="15" a="1"/>
  <c r="T48" i="15"/>
  <c r="T49" i="15" a="1"/>
  <c r="T49" i="15"/>
  <c r="T50" i="15" a="1"/>
  <c r="T50" i="15"/>
  <c r="T51" i="15" a="1"/>
  <c r="T51" i="15"/>
  <c r="T52" i="15" a="1"/>
  <c r="T52" i="15"/>
  <c r="T53" i="15" a="1"/>
  <c r="T53" i="15"/>
  <c r="T54" i="15" a="1"/>
  <c r="T54" i="15"/>
  <c r="T55" i="15" a="1"/>
  <c r="T55" i="15"/>
  <c r="T56" i="15" a="1"/>
  <c r="T56" i="15"/>
  <c r="T57" i="15" a="1"/>
  <c r="T57" i="15"/>
  <c r="T58" i="15" a="1"/>
  <c r="T58" i="15"/>
  <c r="T59" i="15" a="1"/>
  <c r="T59" i="15"/>
  <c r="T60" i="15" a="1"/>
  <c r="T60" i="15"/>
  <c r="T61" i="15" a="1"/>
  <c r="T61" i="15"/>
  <c r="T62" i="15" a="1"/>
  <c r="T62" i="15"/>
  <c r="T63" i="15" a="1"/>
  <c r="T63" i="15"/>
  <c r="T64" i="15" a="1"/>
  <c r="T64" i="15"/>
  <c r="T65" i="15" a="1"/>
  <c r="T65" i="15"/>
  <c r="T66" i="15" a="1"/>
  <c r="T66" i="15"/>
  <c r="T67" i="15" a="1"/>
  <c r="T67" i="15"/>
  <c r="T68" i="15" a="1"/>
  <c r="T68" i="15"/>
  <c r="T69" i="15" a="1"/>
  <c r="T69" i="15"/>
  <c r="T70" i="15" a="1"/>
  <c r="T70" i="15"/>
  <c r="T71" i="15" a="1"/>
  <c r="T71" i="15"/>
  <c r="T72" i="15" a="1"/>
  <c r="T72" i="15"/>
  <c r="T73" i="15" a="1"/>
  <c r="T73" i="15"/>
  <c r="T74" i="15" a="1"/>
  <c r="T74" i="15"/>
  <c r="T75" i="15" a="1"/>
  <c r="T75" i="15"/>
  <c r="T76" i="15" a="1"/>
  <c r="T76" i="15"/>
  <c r="T77" i="15" a="1"/>
  <c r="T77" i="15"/>
  <c r="T78" i="15" a="1"/>
  <c r="T78" i="15"/>
  <c r="T79" i="15" a="1"/>
  <c r="T79" i="15"/>
  <c r="T80" i="15" a="1"/>
  <c r="T80" i="15"/>
  <c r="T81" i="15" a="1"/>
  <c r="T81" i="15"/>
  <c r="T82" i="15" a="1"/>
  <c r="T82" i="15"/>
  <c r="T83" i="15" a="1"/>
  <c r="T83" i="15"/>
  <c r="T84" i="15" a="1"/>
  <c r="T84" i="15"/>
  <c r="T85" i="15" a="1"/>
  <c r="T85" i="15"/>
  <c r="T86" i="15" a="1"/>
  <c r="T86" i="15"/>
  <c r="T87" i="15" a="1"/>
  <c r="T87" i="15"/>
  <c r="T88" i="15" a="1"/>
  <c r="T88" i="15"/>
  <c r="T89" i="15" a="1"/>
  <c r="T89" i="15"/>
  <c r="T90" i="15" a="1"/>
  <c r="T90" i="15"/>
  <c r="T91" i="15" a="1"/>
  <c r="T91" i="15"/>
  <c r="T92" i="15" a="1"/>
  <c r="T92" i="15"/>
  <c r="T93" i="15" a="1"/>
  <c r="T93" i="15"/>
  <c r="T94" i="15" a="1"/>
  <c r="T94" i="15"/>
  <c r="T95" i="15" a="1"/>
  <c r="T95" i="15"/>
  <c r="T96" i="15" a="1"/>
  <c r="T96" i="15"/>
  <c r="T97" i="15" a="1"/>
  <c r="T97" i="15"/>
  <c r="T98" i="15" a="1"/>
  <c r="T98" i="15"/>
  <c r="T99" i="15" a="1"/>
  <c r="T99" i="15"/>
  <c r="T100" i="15" a="1"/>
  <c r="T100" i="15"/>
  <c r="T101" i="15" a="1"/>
  <c r="T101" i="15"/>
  <c r="T102" i="15" a="1"/>
  <c r="T102" i="15"/>
  <c r="T103" i="15" a="1"/>
  <c r="T103" i="15"/>
  <c r="T104" i="15" a="1"/>
  <c r="T104" i="15"/>
  <c r="T105" i="15" a="1"/>
  <c r="T105" i="15"/>
  <c r="T106" i="15" a="1"/>
  <c r="T106" i="15"/>
  <c r="T107" i="15" a="1"/>
  <c r="T107" i="15"/>
  <c r="T108" i="15" a="1"/>
  <c r="T108" i="15"/>
  <c r="T109" i="15" a="1"/>
  <c r="T109" i="15"/>
  <c r="T110" i="15" a="1"/>
  <c r="T110" i="15"/>
  <c r="T111" i="15" a="1"/>
  <c r="T111" i="15"/>
  <c r="T112" i="15" a="1"/>
  <c r="T112" i="15"/>
  <c r="T113" i="15" a="1"/>
  <c r="T113" i="15"/>
  <c r="T114" i="15" a="1"/>
  <c r="T114" i="15"/>
  <c r="T115" i="15" a="1"/>
  <c r="T115" i="15"/>
  <c r="T116" i="15" a="1"/>
  <c r="T116" i="15"/>
  <c r="T117" i="15" a="1"/>
  <c r="T117" i="15"/>
  <c r="T118" i="15" a="1"/>
  <c r="T118" i="15"/>
  <c r="T119" i="15" a="1"/>
  <c r="T119" i="15"/>
  <c r="BJ119" i="17"/>
  <c r="BF119" i="17"/>
  <c r="BB119" i="17"/>
  <c r="AX119" i="17"/>
  <c r="AT119" i="17"/>
  <c r="AP119" i="17"/>
  <c r="AL119" i="17"/>
  <c r="AH119" i="17"/>
  <c r="AD119" i="17"/>
  <c r="Z119" i="17"/>
  <c r="W119" i="17"/>
  <c r="V119" i="17"/>
  <c r="S119" i="17"/>
  <c r="R119" i="17"/>
  <c r="BJ118" i="17"/>
  <c r="BF118" i="17"/>
  <c r="BB118" i="17"/>
  <c r="AX118" i="17"/>
  <c r="AT118" i="17"/>
  <c r="AP118" i="17"/>
  <c r="AL118" i="17"/>
  <c r="AH118" i="17"/>
  <c r="AD118" i="17"/>
  <c r="Z118" i="17"/>
  <c r="W118" i="17"/>
  <c r="V118" i="17"/>
  <c r="S118" i="17"/>
  <c r="R118" i="17"/>
  <c r="BJ117" i="17"/>
  <c r="BF117" i="17"/>
  <c r="BB117" i="17"/>
  <c r="AX117" i="17"/>
  <c r="AT117" i="17"/>
  <c r="AP117" i="17"/>
  <c r="AL117" i="17"/>
  <c r="AH117" i="17"/>
  <c r="AD117" i="17"/>
  <c r="Z117" i="17"/>
  <c r="V117" i="17"/>
  <c r="S117" i="17"/>
  <c r="R117" i="17"/>
  <c r="BJ116" i="17"/>
  <c r="BF116" i="17"/>
  <c r="BB116" i="17"/>
  <c r="AX116" i="17"/>
  <c r="AT116" i="17"/>
  <c r="AP116" i="17"/>
  <c r="AL116" i="17"/>
  <c r="AH116" i="17"/>
  <c r="AD116" i="17"/>
  <c r="AA116" i="17"/>
  <c r="Z116" i="17"/>
  <c r="W116" i="17"/>
  <c r="V116" i="17"/>
  <c r="S116" i="17"/>
  <c r="R116" i="17"/>
  <c r="BJ115" i="17"/>
  <c r="BF115" i="17"/>
  <c r="BB115" i="17"/>
  <c r="AX115" i="17"/>
  <c r="AT115" i="17"/>
  <c r="AP115" i="17"/>
  <c r="AL115" i="17"/>
  <c r="AH115" i="17"/>
  <c r="AD115" i="17"/>
  <c r="Z115" i="17"/>
  <c r="W115" i="17"/>
  <c r="V115" i="17"/>
  <c r="S115" i="17"/>
  <c r="R115" i="17"/>
  <c r="BJ114" i="17"/>
  <c r="BF114" i="17"/>
  <c r="BB114" i="17"/>
  <c r="AX114" i="17"/>
  <c r="AT114" i="17"/>
  <c r="AP114" i="17"/>
  <c r="AL114" i="17"/>
  <c r="AH114" i="17"/>
  <c r="AD114" i="17"/>
  <c r="Z114" i="17"/>
  <c r="V114" i="17"/>
  <c r="S114" i="17"/>
  <c r="R114" i="17"/>
  <c r="BJ113" i="17"/>
  <c r="BF113" i="17"/>
  <c r="BB113" i="17"/>
  <c r="AX113" i="17"/>
  <c r="AT113" i="17"/>
  <c r="AP113" i="17"/>
  <c r="AL113" i="17"/>
  <c r="AH113" i="17"/>
  <c r="AD113" i="17"/>
  <c r="Z113" i="17"/>
  <c r="V113" i="17"/>
  <c r="S113" i="17"/>
  <c r="R113" i="17"/>
  <c r="BJ112" i="17"/>
  <c r="BF112" i="17"/>
  <c r="BB112" i="17"/>
  <c r="AX112" i="17"/>
  <c r="AT112" i="17"/>
  <c r="AP112" i="17"/>
  <c r="AL112" i="17"/>
  <c r="AH112" i="17"/>
  <c r="AE112" i="17"/>
  <c r="AD112" i="17"/>
  <c r="AA112" i="17"/>
  <c r="Z112" i="17"/>
  <c r="W112" i="17"/>
  <c r="V112" i="17"/>
  <c r="S112" i="17"/>
  <c r="R112" i="17"/>
  <c r="BJ111" i="17"/>
  <c r="BF111" i="17"/>
  <c r="BB111" i="17"/>
  <c r="AX111" i="17"/>
  <c r="AT111" i="17"/>
  <c r="AP111" i="17"/>
  <c r="AL111" i="17"/>
  <c r="AH111" i="17"/>
  <c r="AD111" i="17"/>
  <c r="Z111" i="17"/>
  <c r="W111" i="17"/>
  <c r="V111" i="17"/>
  <c r="S111" i="17"/>
  <c r="R111" i="17"/>
  <c r="BJ110" i="17"/>
  <c r="BF110" i="17"/>
  <c r="BB110" i="17"/>
  <c r="AX110" i="17"/>
  <c r="AT110" i="17"/>
  <c r="AP110" i="17"/>
  <c r="AL110" i="17"/>
  <c r="AH110" i="17"/>
  <c r="AD110" i="17"/>
  <c r="Z110" i="17"/>
  <c r="V110" i="17"/>
  <c r="S110" i="17"/>
  <c r="R110" i="17"/>
  <c r="BJ109" i="17"/>
  <c r="BF109" i="17"/>
  <c r="BB109" i="17"/>
  <c r="AX109" i="17"/>
  <c r="AT109" i="17"/>
  <c r="AP109" i="17"/>
  <c r="AL109" i="17"/>
  <c r="AH109" i="17"/>
  <c r="AD109" i="17"/>
  <c r="Z109" i="17"/>
  <c r="W109" i="17"/>
  <c r="V109" i="17"/>
  <c r="S109" i="17"/>
  <c r="R109" i="17"/>
  <c r="BJ108" i="17"/>
  <c r="BF108" i="17"/>
  <c r="BB108" i="17"/>
  <c r="AX108" i="17"/>
  <c r="AT108" i="17"/>
  <c r="AP108" i="17"/>
  <c r="AL108" i="17"/>
  <c r="AI108" i="17"/>
  <c r="AH108" i="17"/>
  <c r="AE108" i="17"/>
  <c r="AD108" i="17"/>
  <c r="AA108" i="17"/>
  <c r="Z108" i="17"/>
  <c r="W108" i="17"/>
  <c r="V108" i="17"/>
  <c r="S108" i="17"/>
  <c r="R108" i="17"/>
  <c r="BJ107" i="17"/>
  <c r="BF107" i="17"/>
  <c r="BB107" i="17"/>
  <c r="AX107" i="17"/>
  <c r="AT107" i="17"/>
  <c r="AP107" i="17"/>
  <c r="AL107" i="17"/>
  <c r="AH107" i="17"/>
  <c r="AD107" i="17"/>
  <c r="Z107" i="17"/>
  <c r="W107" i="17"/>
  <c r="V107" i="17"/>
  <c r="S107" i="17"/>
  <c r="R107" i="17"/>
  <c r="BJ106" i="17"/>
  <c r="BF106" i="17"/>
  <c r="BB106" i="17"/>
  <c r="AX106" i="17"/>
  <c r="AT106" i="17"/>
  <c r="AP106" i="17"/>
  <c r="AL106" i="17"/>
  <c r="AH106" i="17"/>
  <c r="AD106" i="17"/>
  <c r="Z106" i="17"/>
  <c r="V106" i="17"/>
  <c r="S106" i="17"/>
  <c r="R106" i="17"/>
  <c r="BJ105" i="17"/>
  <c r="BF105" i="17"/>
  <c r="BB105" i="17"/>
  <c r="AX105" i="17"/>
  <c r="AT105" i="17"/>
  <c r="AP105" i="17"/>
  <c r="AL105" i="17"/>
  <c r="AH105" i="17"/>
  <c r="AD105" i="17"/>
  <c r="Z105" i="17"/>
  <c r="W105" i="17"/>
  <c r="V105" i="17"/>
  <c r="S105" i="17"/>
  <c r="R105" i="17"/>
  <c r="BJ104" i="17"/>
  <c r="BF104" i="17"/>
  <c r="BB104" i="17"/>
  <c r="AX104" i="17"/>
  <c r="AT104" i="17"/>
  <c r="AP104" i="17"/>
  <c r="AL104" i="17"/>
  <c r="AH104" i="17"/>
  <c r="AD104" i="17"/>
  <c r="Z104" i="17"/>
  <c r="V104" i="17"/>
  <c r="S104" i="17"/>
  <c r="R104" i="17"/>
  <c r="BJ103" i="17"/>
  <c r="BF103" i="17"/>
  <c r="BB103" i="17"/>
  <c r="AX103" i="17"/>
  <c r="AT103" i="17"/>
  <c r="AP103" i="17"/>
  <c r="AL103" i="17"/>
  <c r="AH103" i="17"/>
  <c r="AD103" i="17"/>
  <c r="Z103" i="17"/>
  <c r="V103" i="17"/>
  <c r="S103" i="17"/>
  <c r="R103" i="17"/>
  <c r="BJ102" i="17"/>
  <c r="BF102" i="17"/>
  <c r="BB102" i="17"/>
  <c r="AX102" i="17"/>
  <c r="AT102" i="17"/>
  <c r="AP102" i="17"/>
  <c r="AL102" i="17"/>
  <c r="AH102" i="17"/>
  <c r="AD102" i="17"/>
  <c r="AA102" i="17"/>
  <c r="Z102" i="17"/>
  <c r="W102" i="17"/>
  <c r="V102" i="17"/>
  <c r="S102" i="17"/>
  <c r="R102" i="17"/>
  <c r="BJ101" i="17"/>
  <c r="BF101" i="17"/>
  <c r="BB101" i="17"/>
  <c r="AX101" i="17"/>
  <c r="AT101" i="17"/>
  <c r="AP101" i="17"/>
  <c r="AL101" i="17"/>
  <c r="AH101" i="17"/>
  <c r="AD101" i="17"/>
  <c r="Z101" i="17"/>
  <c r="V101" i="17"/>
  <c r="S101" i="17"/>
  <c r="R101" i="17"/>
  <c r="BJ100" i="17"/>
  <c r="BF100" i="17"/>
  <c r="BB100" i="17"/>
  <c r="AX100" i="17"/>
  <c r="AT100" i="17"/>
  <c r="AP100" i="17"/>
  <c r="AL100" i="17"/>
  <c r="AH100" i="17"/>
  <c r="AE100" i="17"/>
  <c r="AD100" i="17"/>
  <c r="AA100" i="17"/>
  <c r="Z100" i="17"/>
  <c r="W100" i="17"/>
  <c r="V100" i="17"/>
  <c r="S100" i="17"/>
  <c r="AI100" i="17" s="1"/>
  <c r="R100" i="17"/>
  <c r="BJ99" i="17"/>
  <c r="BF99" i="17"/>
  <c r="BB99" i="17"/>
  <c r="AX99" i="17"/>
  <c r="AT99" i="17"/>
  <c r="AP99" i="17"/>
  <c r="AL99" i="17"/>
  <c r="AH99" i="17"/>
  <c r="AD99" i="17"/>
  <c r="Z99" i="17"/>
  <c r="V99" i="17"/>
  <c r="S99" i="17"/>
  <c r="R99" i="17"/>
  <c r="BJ98" i="17"/>
  <c r="BF98" i="17"/>
  <c r="BB98" i="17"/>
  <c r="AX98" i="17"/>
  <c r="AT98" i="17"/>
  <c r="AP98" i="17"/>
  <c r="AL98" i="17"/>
  <c r="AH98" i="17"/>
  <c r="AD98" i="17"/>
  <c r="Z98" i="17"/>
  <c r="W98" i="17"/>
  <c r="V98" i="17"/>
  <c r="S98" i="17"/>
  <c r="R98" i="17"/>
  <c r="BJ97" i="17"/>
  <c r="BF97" i="17"/>
  <c r="BB97" i="17"/>
  <c r="AX97" i="17"/>
  <c r="AT97" i="17"/>
  <c r="AP97" i="17"/>
  <c r="AL97" i="17"/>
  <c r="AH97" i="17"/>
  <c r="AD97" i="17"/>
  <c r="Z97" i="17"/>
  <c r="V97" i="17"/>
  <c r="S97" i="17"/>
  <c r="R97" i="17"/>
  <c r="BJ96" i="17"/>
  <c r="BF96" i="17"/>
  <c r="BB96" i="17"/>
  <c r="AX96" i="17"/>
  <c r="AT96" i="17"/>
  <c r="AP96" i="17"/>
  <c r="AL96" i="17"/>
  <c r="AH96" i="17"/>
  <c r="AE96" i="17"/>
  <c r="AD96" i="17"/>
  <c r="AA96" i="17"/>
  <c r="Z96" i="17"/>
  <c r="W96" i="17"/>
  <c r="V96" i="17"/>
  <c r="S96" i="17"/>
  <c r="R96" i="17"/>
  <c r="BJ95" i="17"/>
  <c r="BF95" i="17"/>
  <c r="BB95" i="17"/>
  <c r="AX95" i="17"/>
  <c r="AT95" i="17"/>
  <c r="AP95" i="17"/>
  <c r="AL95" i="17"/>
  <c r="AH95" i="17"/>
  <c r="AD95" i="17"/>
  <c r="Z95" i="17"/>
  <c r="W95" i="17"/>
  <c r="V95" i="17"/>
  <c r="S95" i="17"/>
  <c r="R95" i="17"/>
  <c r="BJ94" i="17"/>
  <c r="BF94" i="17"/>
  <c r="BB94" i="17"/>
  <c r="AX94" i="17"/>
  <c r="AT94" i="17"/>
  <c r="AP94" i="17"/>
  <c r="AL94" i="17"/>
  <c r="AH94" i="17"/>
  <c r="AD94" i="17"/>
  <c r="Z94" i="17"/>
  <c r="W94" i="17"/>
  <c r="V94" i="17"/>
  <c r="S94" i="17"/>
  <c r="R94" i="17"/>
  <c r="BJ93" i="17"/>
  <c r="BF93" i="17"/>
  <c r="BB93" i="17"/>
  <c r="AX93" i="17"/>
  <c r="AT93" i="17"/>
  <c r="AP93" i="17"/>
  <c r="AL93" i="17"/>
  <c r="AH93" i="17"/>
  <c r="AD93" i="17"/>
  <c r="Z93" i="17"/>
  <c r="V93" i="17"/>
  <c r="S93" i="17"/>
  <c r="R93" i="17"/>
  <c r="BJ92" i="17"/>
  <c r="BF92" i="17"/>
  <c r="BB92" i="17"/>
  <c r="AX92" i="17"/>
  <c r="AT92" i="17"/>
  <c r="AP92" i="17"/>
  <c r="AL92" i="17"/>
  <c r="AH92" i="17"/>
  <c r="AD92" i="17"/>
  <c r="AA92" i="17"/>
  <c r="Z92" i="17"/>
  <c r="W92" i="17"/>
  <c r="V92" i="17"/>
  <c r="S92" i="17"/>
  <c r="R92" i="17"/>
  <c r="BJ91" i="17"/>
  <c r="BF91" i="17"/>
  <c r="BB91" i="17"/>
  <c r="AX91" i="17"/>
  <c r="AT91" i="17"/>
  <c r="AP91" i="17"/>
  <c r="AL91" i="17"/>
  <c r="AH91" i="17"/>
  <c r="AD91" i="17"/>
  <c r="Z91" i="17"/>
  <c r="W91" i="17"/>
  <c r="V91" i="17"/>
  <c r="S91" i="17"/>
  <c r="R91" i="17"/>
  <c r="BJ90" i="17"/>
  <c r="BF90" i="17"/>
  <c r="BB90" i="17"/>
  <c r="AX90" i="17"/>
  <c r="AT90" i="17"/>
  <c r="AP90" i="17"/>
  <c r="AL90" i="17"/>
  <c r="AH90" i="17"/>
  <c r="AD90" i="17"/>
  <c r="Z90" i="17"/>
  <c r="V90" i="17"/>
  <c r="S90" i="17"/>
  <c r="R90" i="17"/>
  <c r="BJ89" i="17"/>
  <c r="BF89" i="17"/>
  <c r="BB89" i="17"/>
  <c r="AX89" i="17"/>
  <c r="AT89" i="17"/>
  <c r="AP89" i="17"/>
  <c r="AL89" i="17"/>
  <c r="AH89" i="17"/>
  <c r="AD89" i="17"/>
  <c r="AA89" i="17"/>
  <c r="Z89" i="17"/>
  <c r="W89" i="17"/>
  <c r="V89" i="17"/>
  <c r="S89" i="17"/>
  <c r="R89" i="17"/>
  <c r="BJ88" i="17"/>
  <c r="BF88" i="17"/>
  <c r="BB88" i="17"/>
  <c r="AX88" i="17"/>
  <c r="AT88" i="17"/>
  <c r="AP88" i="17"/>
  <c r="AL88" i="17"/>
  <c r="AH88" i="17"/>
  <c r="AD88" i="17"/>
  <c r="AA88" i="17"/>
  <c r="Z88" i="17"/>
  <c r="W88" i="17"/>
  <c r="V88" i="17"/>
  <c r="S88" i="17"/>
  <c r="R88" i="17"/>
  <c r="BJ87" i="17"/>
  <c r="BF87" i="17"/>
  <c r="BB87" i="17"/>
  <c r="AX87" i="17"/>
  <c r="AT87" i="17"/>
  <c r="AP87" i="17"/>
  <c r="AL87" i="17"/>
  <c r="AH87" i="17"/>
  <c r="AD87" i="17"/>
  <c r="Z87" i="17"/>
  <c r="W87" i="17"/>
  <c r="V87" i="17"/>
  <c r="S87" i="17"/>
  <c r="R87" i="17"/>
  <c r="BJ86" i="17"/>
  <c r="BF86" i="17"/>
  <c r="BB86" i="17"/>
  <c r="AX86" i="17"/>
  <c r="AT86" i="17"/>
  <c r="AP86" i="17"/>
  <c r="AL86" i="17"/>
  <c r="AH86" i="17"/>
  <c r="AD86" i="17"/>
  <c r="Z86" i="17"/>
  <c r="V86" i="17"/>
  <c r="S86" i="17"/>
  <c r="R86" i="17"/>
  <c r="BJ85" i="17"/>
  <c r="BF85" i="17"/>
  <c r="BB85" i="17"/>
  <c r="AX85" i="17"/>
  <c r="AT85" i="17"/>
  <c r="AP85" i="17"/>
  <c r="AL85" i="17"/>
  <c r="AH85" i="17"/>
  <c r="AD85" i="17"/>
  <c r="Z85" i="17"/>
  <c r="W85" i="17"/>
  <c r="V85" i="17"/>
  <c r="S85" i="17"/>
  <c r="R85" i="17"/>
  <c r="BJ84" i="17"/>
  <c r="BF84" i="17"/>
  <c r="BB84" i="17"/>
  <c r="AX84" i="17"/>
  <c r="AT84" i="17"/>
  <c r="AP84" i="17"/>
  <c r="AL84" i="17"/>
  <c r="AH84" i="17"/>
  <c r="AD84" i="17"/>
  <c r="AA84" i="17"/>
  <c r="Z84" i="17"/>
  <c r="W84" i="17"/>
  <c r="V84" i="17"/>
  <c r="S84" i="17"/>
  <c r="R84" i="17"/>
  <c r="BJ83" i="17"/>
  <c r="BF83" i="17"/>
  <c r="BB83" i="17"/>
  <c r="AX83" i="17"/>
  <c r="AT83" i="17"/>
  <c r="AP83" i="17"/>
  <c r="AL83" i="17"/>
  <c r="AH83" i="17"/>
  <c r="AD83" i="17"/>
  <c r="Z83" i="17"/>
  <c r="W83" i="17"/>
  <c r="V83" i="17"/>
  <c r="S83" i="17"/>
  <c r="R83" i="17"/>
  <c r="BJ82" i="17"/>
  <c r="BF82" i="17"/>
  <c r="BB82" i="17"/>
  <c r="AX82" i="17"/>
  <c r="AT82" i="17"/>
  <c r="AP82" i="17"/>
  <c r="AL82" i="17"/>
  <c r="AH82" i="17"/>
  <c r="AD82" i="17"/>
  <c r="Z82" i="17"/>
  <c r="V82" i="17"/>
  <c r="S82" i="17"/>
  <c r="R82" i="17"/>
  <c r="BJ81" i="17"/>
  <c r="BF81" i="17"/>
  <c r="BB81" i="17"/>
  <c r="AX81" i="17"/>
  <c r="AT81" i="17"/>
  <c r="AP81" i="17"/>
  <c r="AL81" i="17"/>
  <c r="AH81" i="17"/>
  <c r="AD81" i="17"/>
  <c r="Z81" i="17"/>
  <c r="V81" i="17"/>
  <c r="S81" i="17"/>
  <c r="R81" i="17"/>
  <c r="BJ80" i="17"/>
  <c r="BF80" i="17"/>
  <c r="BB80" i="17"/>
  <c r="AX80" i="17"/>
  <c r="AT80" i="17"/>
  <c r="AP80" i="17"/>
  <c r="AL80" i="17"/>
  <c r="AH80" i="17"/>
  <c r="AD80" i="17"/>
  <c r="AA80" i="17"/>
  <c r="Z80" i="17"/>
  <c r="W80" i="17"/>
  <c r="V80" i="17"/>
  <c r="S80" i="17"/>
  <c r="R80" i="17"/>
  <c r="BJ79" i="17"/>
  <c r="BF79" i="17"/>
  <c r="BB79" i="17"/>
  <c r="AX79" i="17"/>
  <c r="AT79" i="17"/>
  <c r="AP79" i="17"/>
  <c r="AL79" i="17"/>
  <c r="AH79" i="17"/>
  <c r="AD79" i="17"/>
  <c r="Z79" i="17"/>
  <c r="V79" i="17"/>
  <c r="S79" i="17"/>
  <c r="R79" i="17"/>
  <c r="BJ78" i="17"/>
  <c r="BF78" i="17"/>
  <c r="BB78" i="17"/>
  <c r="AX78" i="17"/>
  <c r="AT78" i="17"/>
  <c r="AP78" i="17"/>
  <c r="AL78" i="17"/>
  <c r="AH78" i="17"/>
  <c r="AD78" i="17"/>
  <c r="Z78" i="17"/>
  <c r="V78" i="17"/>
  <c r="S78" i="17"/>
  <c r="R78" i="17"/>
  <c r="BJ77" i="17"/>
  <c r="BF77" i="17"/>
  <c r="BB77" i="17"/>
  <c r="AX77" i="17"/>
  <c r="AT77" i="17"/>
  <c r="AP77" i="17"/>
  <c r="AL77" i="17"/>
  <c r="AH77" i="17"/>
  <c r="AD77" i="17"/>
  <c r="AA77" i="17"/>
  <c r="Z77" i="17"/>
  <c r="W77" i="17"/>
  <c r="V77" i="17"/>
  <c r="S77" i="17"/>
  <c r="R77" i="17"/>
  <c r="BJ76" i="17"/>
  <c r="BF76" i="17"/>
  <c r="BB76" i="17"/>
  <c r="AX76" i="17"/>
  <c r="AT76" i="17"/>
  <c r="AP76" i="17"/>
  <c r="AL76" i="17"/>
  <c r="AH76" i="17"/>
  <c r="AD76" i="17"/>
  <c r="Z76" i="17"/>
  <c r="V76" i="17"/>
  <c r="S76" i="17"/>
  <c r="R76" i="17"/>
  <c r="BJ75" i="17"/>
  <c r="BF75" i="17"/>
  <c r="BB75" i="17"/>
  <c r="AX75" i="17"/>
  <c r="AT75" i="17"/>
  <c r="AP75" i="17"/>
  <c r="AL75" i="17"/>
  <c r="AH75" i="17"/>
  <c r="AD75" i="17"/>
  <c r="Z75" i="17"/>
  <c r="V75" i="17"/>
  <c r="S75" i="17"/>
  <c r="R75" i="17"/>
  <c r="BJ74" i="17"/>
  <c r="BF74" i="17"/>
  <c r="BB74" i="17"/>
  <c r="AX74" i="17"/>
  <c r="AT74" i="17"/>
  <c r="AP74" i="17"/>
  <c r="AL74" i="17"/>
  <c r="AH74" i="17"/>
  <c r="AD74" i="17"/>
  <c r="Z74" i="17"/>
  <c r="W74" i="17"/>
  <c r="V74" i="17"/>
  <c r="S74" i="17"/>
  <c r="R74" i="17"/>
  <c r="BJ73" i="17"/>
  <c r="BF73" i="17"/>
  <c r="BB73" i="17"/>
  <c r="AX73" i="17"/>
  <c r="AT73" i="17"/>
  <c r="AP73" i="17"/>
  <c r="AL73" i="17"/>
  <c r="AH73" i="17"/>
  <c r="AD73" i="17"/>
  <c r="Z73" i="17"/>
  <c r="W73" i="17"/>
  <c r="V73" i="17"/>
  <c r="S73" i="17"/>
  <c r="R73" i="17"/>
  <c r="BJ72" i="17"/>
  <c r="BF72" i="17"/>
  <c r="BB72" i="17"/>
  <c r="AX72" i="17"/>
  <c r="AT72" i="17"/>
  <c r="AP72" i="17"/>
  <c r="AL72" i="17"/>
  <c r="AH72" i="17"/>
  <c r="AD72" i="17"/>
  <c r="Z72" i="17"/>
  <c r="V72" i="17"/>
  <c r="S72" i="17"/>
  <c r="R72" i="17"/>
  <c r="BJ71" i="17"/>
  <c r="BF71" i="17"/>
  <c r="BB71" i="17"/>
  <c r="AX71" i="17"/>
  <c r="AT71" i="17"/>
  <c r="AP71" i="17"/>
  <c r="AL71" i="17"/>
  <c r="AH71" i="17"/>
  <c r="AD71" i="17"/>
  <c r="Z71" i="17"/>
  <c r="V71" i="17"/>
  <c r="S71" i="17"/>
  <c r="R71" i="17"/>
  <c r="BJ70" i="17"/>
  <c r="BF70" i="17"/>
  <c r="BB70" i="17"/>
  <c r="AX70" i="17"/>
  <c r="AT70" i="17"/>
  <c r="AP70" i="17"/>
  <c r="AL70" i="17"/>
  <c r="AH70" i="17"/>
  <c r="AD70" i="17"/>
  <c r="Z70" i="17"/>
  <c r="W70" i="17"/>
  <c r="V70" i="17"/>
  <c r="S70" i="17"/>
  <c r="R70" i="17"/>
  <c r="BJ69" i="17"/>
  <c r="BF69" i="17"/>
  <c r="BB69" i="17"/>
  <c r="AX69" i="17"/>
  <c r="AT69" i="17"/>
  <c r="AP69" i="17"/>
  <c r="AL69" i="17"/>
  <c r="AH69" i="17"/>
  <c r="AD69" i="17"/>
  <c r="AA69" i="17"/>
  <c r="Z69" i="17"/>
  <c r="W69" i="17"/>
  <c r="V69" i="17"/>
  <c r="S69" i="17"/>
  <c r="R69" i="17"/>
  <c r="BJ68" i="17"/>
  <c r="BF68" i="17"/>
  <c r="BB68" i="17"/>
  <c r="AX68" i="17"/>
  <c r="AT68" i="17"/>
  <c r="AP68" i="17"/>
  <c r="AL68" i="17"/>
  <c r="AH68" i="17"/>
  <c r="AD68" i="17"/>
  <c r="Z68" i="17"/>
  <c r="W68" i="17"/>
  <c r="V68" i="17"/>
  <c r="S68" i="17"/>
  <c r="R68" i="17"/>
  <c r="BJ67" i="17"/>
  <c r="BF67" i="17"/>
  <c r="BB67" i="17"/>
  <c r="AX67" i="17"/>
  <c r="AT67" i="17"/>
  <c r="AP67" i="17"/>
  <c r="AL67" i="17"/>
  <c r="AH67" i="17"/>
  <c r="AD67" i="17"/>
  <c r="Z67" i="17"/>
  <c r="V67" i="17"/>
  <c r="S67" i="17"/>
  <c r="R67" i="17"/>
  <c r="BJ66" i="17"/>
  <c r="BF66" i="17"/>
  <c r="BB66" i="17"/>
  <c r="AX66" i="17"/>
  <c r="AT66" i="17"/>
  <c r="AP66" i="17"/>
  <c r="AL66" i="17"/>
  <c r="AH66" i="17"/>
  <c r="AD66" i="17"/>
  <c r="AA66" i="17"/>
  <c r="Z66" i="17"/>
  <c r="W66" i="17"/>
  <c r="V66" i="17"/>
  <c r="S66" i="17"/>
  <c r="R66" i="17"/>
  <c r="BJ65" i="17"/>
  <c r="BF65" i="17"/>
  <c r="BB65" i="17"/>
  <c r="AX65" i="17"/>
  <c r="AT65" i="17"/>
  <c r="AP65" i="17"/>
  <c r="AL65" i="17"/>
  <c r="AH65" i="17"/>
  <c r="AE65" i="17"/>
  <c r="AD65" i="17"/>
  <c r="Z65" i="17"/>
  <c r="W65" i="17"/>
  <c r="AA65" i="17" s="1"/>
  <c r="V65" i="17"/>
  <c r="S65" i="17"/>
  <c r="R65" i="17"/>
  <c r="BJ64" i="17"/>
  <c r="BF64" i="17"/>
  <c r="BB64" i="17"/>
  <c r="AX64" i="17"/>
  <c r="AT64" i="17"/>
  <c r="AP64" i="17"/>
  <c r="AL64" i="17"/>
  <c r="AH64" i="17"/>
  <c r="AD64" i="17"/>
  <c r="Z64" i="17"/>
  <c r="V64" i="17"/>
  <c r="S64" i="17"/>
  <c r="R64" i="17"/>
  <c r="BJ63" i="17"/>
  <c r="BF63" i="17"/>
  <c r="BB63" i="17"/>
  <c r="AX63" i="17"/>
  <c r="AT63" i="17"/>
  <c r="AP63" i="17"/>
  <c r="AL63" i="17"/>
  <c r="AH63" i="17"/>
  <c r="AD63" i="17"/>
  <c r="AA63" i="17"/>
  <c r="Z63" i="17"/>
  <c r="W63" i="17"/>
  <c r="V63" i="17"/>
  <c r="S63" i="17"/>
  <c r="R63" i="17"/>
  <c r="BJ62" i="17"/>
  <c r="BF62" i="17"/>
  <c r="BB62" i="17"/>
  <c r="AX62" i="17"/>
  <c r="AT62" i="17"/>
  <c r="AP62" i="17"/>
  <c r="AL62" i="17"/>
  <c r="AH62" i="17"/>
  <c r="AD62" i="17"/>
  <c r="AA62" i="17"/>
  <c r="Z62" i="17"/>
  <c r="W62" i="17"/>
  <c r="V62" i="17"/>
  <c r="S62" i="17"/>
  <c r="R62" i="17"/>
  <c r="BJ61" i="17"/>
  <c r="BF61" i="17"/>
  <c r="BB61" i="17"/>
  <c r="AX61" i="17"/>
  <c r="AT61" i="17"/>
  <c r="AP61" i="17"/>
  <c r="AL61" i="17"/>
  <c r="AH61" i="17"/>
  <c r="AD61" i="17"/>
  <c r="Z61" i="17"/>
  <c r="W61" i="17"/>
  <c r="V61" i="17"/>
  <c r="S61" i="17"/>
  <c r="R61" i="17"/>
  <c r="BJ60" i="17"/>
  <c r="BF60" i="17"/>
  <c r="BB60" i="17"/>
  <c r="AX60" i="17"/>
  <c r="AT60" i="17"/>
  <c r="AP60" i="17"/>
  <c r="AL60" i="17"/>
  <c r="AH60" i="17"/>
  <c r="AD60" i="17"/>
  <c r="Z60" i="17"/>
  <c r="V60" i="17"/>
  <c r="S60" i="17"/>
  <c r="R60" i="17"/>
  <c r="BJ59" i="17"/>
  <c r="BF59" i="17"/>
  <c r="BB59" i="17"/>
  <c r="AX59" i="17"/>
  <c r="AT59" i="17"/>
  <c r="AP59" i="17"/>
  <c r="AL59" i="17"/>
  <c r="AH59" i="17"/>
  <c r="AD59" i="17"/>
  <c r="Z59" i="17"/>
  <c r="W59" i="17"/>
  <c r="AA59" i="17" s="1"/>
  <c r="V59" i="17"/>
  <c r="S59" i="17"/>
  <c r="R59" i="17"/>
  <c r="BJ58" i="17"/>
  <c r="BF58" i="17"/>
  <c r="BB58" i="17"/>
  <c r="AX58" i="17"/>
  <c r="AT58" i="17"/>
  <c r="AP58" i="17"/>
  <c r="AL58" i="17"/>
  <c r="AH58" i="17"/>
  <c r="AD58" i="17"/>
  <c r="Z58" i="17"/>
  <c r="W58" i="17"/>
  <c r="V58" i="17"/>
  <c r="S58" i="17"/>
  <c r="R58" i="17"/>
  <c r="BJ57" i="17"/>
  <c r="BF57" i="17"/>
  <c r="BB57" i="17"/>
  <c r="AX57" i="17"/>
  <c r="AT57" i="17"/>
  <c r="AP57" i="17"/>
  <c r="AL57" i="17"/>
  <c r="AH57" i="17"/>
  <c r="AD57" i="17"/>
  <c r="Z57" i="17"/>
  <c r="W57" i="17"/>
  <c r="V57" i="17"/>
  <c r="S57" i="17"/>
  <c r="R57" i="17"/>
  <c r="BJ56" i="17"/>
  <c r="BF56" i="17"/>
  <c r="BB56" i="17"/>
  <c r="AX56" i="17"/>
  <c r="AT56" i="17"/>
  <c r="AP56" i="17"/>
  <c r="AL56" i="17"/>
  <c r="AH56" i="17"/>
  <c r="AD56" i="17"/>
  <c r="Z56" i="17"/>
  <c r="V56" i="17"/>
  <c r="S56" i="17"/>
  <c r="R56" i="17"/>
  <c r="BJ55" i="17"/>
  <c r="BF55" i="17"/>
  <c r="BB55" i="17"/>
  <c r="AX55" i="17"/>
  <c r="AT55" i="17"/>
  <c r="AP55" i="17"/>
  <c r="AL55" i="17"/>
  <c r="AH55" i="17"/>
  <c r="AD55" i="17"/>
  <c r="AA55" i="17"/>
  <c r="Z55" i="17"/>
  <c r="W55" i="17"/>
  <c r="V55" i="17"/>
  <c r="S55" i="17"/>
  <c r="R55" i="17"/>
  <c r="BJ54" i="17"/>
  <c r="BF54" i="17"/>
  <c r="BB54" i="17"/>
  <c r="AX54" i="17"/>
  <c r="AT54" i="17"/>
  <c r="AP54" i="17"/>
  <c r="AL54" i="17"/>
  <c r="AH54" i="17"/>
  <c r="AD54" i="17"/>
  <c r="Z54" i="17"/>
  <c r="W54" i="17"/>
  <c r="V54" i="17"/>
  <c r="S54" i="17"/>
  <c r="R54" i="17"/>
  <c r="BJ53" i="17"/>
  <c r="BF53" i="17"/>
  <c r="BB53" i="17"/>
  <c r="AX53" i="17"/>
  <c r="AT53" i="17"/>
  <c r="AP53" i="17"/>
  <c r="AL53" i="17"/>
  <c r="AH53" i="17"/>
  <c r="AD53" i="17"/>
  <c r="Z53" i="17"/>
  <c r="W53" i="17"/>
  <c r="V53" i="17"/>
  <c r="S53" i="17"/>
  <c r="R53" i="17"/>
  <c r="BJ52" i="17"/>
  <c r="BF52" i="17"/>
  <c r="BB52" i="17"/>
  <c r="AX52" i="17"/>
  <c r="AT52" i="17"/>
  <c r="AP52" i="17"/>
  <c r="AL52" i="17"/>
  <c r="AH52" i="17"/>
  <c r="AD52" i="17"/>
  <c r="Z52" i="17"/>
  <c r="W52" i="17"/>
  <c r="V52" i="17"/>
  <c r="S52" i="17"/>
  <c r="R52" i="17"/>
  <c r="BJ51" i="17"/>
  <c r="BF51" i="17"/>
  <c r="BB51" i="17"/>
  <c r="AX51" i="17"/>
  <c r="AT51" i="17"/>
  <c r="AP51" i="17"/>
  <c r="AL51" i="17"/>
  <c r="AH51" i="17"/>
  <c r="AD51" i="17"/>
  <c r="Z51" i="17"/>
  <c r="W51" i="17"/>
  <c r="V51" i="17"/>
  <c r="S51" i="17"/>
  <c r="R51" i="17"/>
  <c r="BJ50" i="17"/>
  <c r="BF50" i="17"/>
  <c r="BB50" i="17"/>
  <c r="AX50" i="17"/>
  <c r="AT50" i="17"/>
  <c r="AP50" i="17"/>
  <c r="AL50" i="17"/>
  <c r="AH50" i="17"/>
  <c r="AD50" i="17"/>
  <c r="Z50" i="17"/>
  <c r="W50" i="17"/>
  <c r="V50" i="17"/>
  <c r="S50" i="17"/>
  <c r="R50" i="17"/>
  <c r="BJ49" i="17"/>
  <c r="BF49" i="17"/>
  <c r="BB49" i="17"/>
  <c r="AX49" i="17"/>
  <c r="AT49" i="17"/>
  <c r="AP49" i="17"/>
  <c r="AL49" i="17"/>
  <c r="AH49" i="17"/>
  <c r="AD49" i="17"/>
  <c r="AA49" i="17"/>
  <c r="Z49" i="17"/>
  <c r="W49" i="17"/>
  <c r="V49" i="17"/>
  <c r="S49" i="17"/>
  <c r="R49" i="17"/>
  <c r="BJ48" i="17"/>
  <c r="BF48" i="17"/>
  <c r="BB48" i="17"/>
  <c r="AX48" i="17"/>
  <c r="AT48" i="17"/>
  <c r="AP48" i="17"/>
  <c r="AL48" i="17"/>
  <c r="AH48" i="17"/>
  <c r="AD48" i="17"/>
  <c r="Z48" i="17"/>
  <c r="V48" i="17"/>
  <c r="S48" i="17"/>
  <c r="R48" i="17"/>
  <c r="BJ47" i="17"/>
  <c r="BF47" i="17"/>
  <c r="BB47" i="17"/>
  <c r="AX47" i="17"/>
  <c r="AT47" i="17"/>
  <c r="AP47" i="17"/>
  <c r="AL47" i="17"/>
  <c r="AH47" i="17"/>
  <c r="AD47" i="17"/>
  <c r="Z47" i="17"/>
  <c r="V47" i="17"/>
  <c r="S47" i="17"/>
  <c r="R47" i="17"/>
  <c r="BJ46" i="17"/>
  <c r="BF46" i="17"/>
  <c r="BB46" i="17"/>
  <c r="AX46" i="17"/>
  <c r="AT46" i="17"/>
  <c r="AP46" i="17"/>
  <c r="AL46" i="17"/>
  <c r="AH46" i="17"/>
  <c r="AD46" i="17"/>
  <c r="AA46" i="17"/>
  <c r="Z46" i="17"/>
  <c r="W46" i="17"/>
  <c r="V46" i="17"/>
  <c r="S46" i="17"/>
  <c r="AE46" i="17" s="1"/>
  <c r="R46" i="17"/>
  <c r="BJ45" i="17"/>
  <c r="BF45" i="17"/>
  <c r="BB45" i="17"/>
  <c r="AX45" i="17"/>
  <c r="AT45" i="17"/>
  <c r="AP45" i="17"/>
  <c r="AL45" i="17"/>
  <c r="AH45" i="17"/>
  <c r="AD45" i="17"/>
  <c r="AA45" i="17"/>
  <c r="Z45" i="17"/>
  <c r="W45" i="17"/>
  <c r="V45" i="17"/>
  <c r="S45" i="17"/>
  <c r="R45" i="17"/>
  <c r="BJ44" i="17"/>
  <c r="BF44" i="17"/>
  <c r="BB44" i="17"/>
  <c r="AX44" i="17"/>
  <c r="AT44" i="17"/>
  <c r="AP44" i="17"/>
  <c r="AL44" i="17"/>
  <c r="AH44" i="17"/>
  <c r="AD44" i="17"/>
  <c r="Z44" i="17"/>
  <c r="V44" i="17"/>
  <c r="S44" i="17"/>
  <c r="R44" i="17"/>
  <c r="BJ43" i="17"/>
  <c r="BF43" i="17"/>
  <c r="BB43" i="17"/>
  <c r="AX43" i="17"/>
  <c r="AT43" i="17"/>
  <c r="AP43" i="17"/>
  <c r="AL43" i="17"/>
  <c r="AH43" i="17"/>
  <c r="AD43" i="17"/>
  <c r="AA43" i="17"/>
  <c r="Z43" i="17"/>
  <c r="W43" i="17"/>
  <c r="V43" i="17"/>
  <c r="S43" i="17"/>
  <c r="R43" i="17"/>
  <c r="BJ42" i="17"/>
  <c r="BF42" i="17"/>
  <c r="BB42" i="17"/>
  <c r="AX42" i="17"/>
  <c r="AT42" i="17"/>
  <c r="AP42" i="17"/>
  <c r="AL42" i="17"/>
  <c r="AH42" i="17"/>
  <c r="AD42" i="17"/>
  <c r="Z42" i="17"/>
  <c r="W42" i="17"/>
  <c r="V42" i="17"/>
  <c r="S42" i="17"/>
  <c r="R42" i="17"/>
  <c r="BJ41" i="17"/>
  <c r="BF41" i="17"/>
  <c r="BB41" i="17"/>
  <c r="AX41" i="17"/>
  <c r="AT41" i="17"/>
  <c r="AP41" i="17"/>
  <c r="AL41" i="17"/>
  <c r="AH41" i="17"/>
  <c r="AD41" i="17"/>
  <c r="Z41" i="17"/>
  <c r="V41" i="17"/>
  <c r="S41" i="17"/>
  <c r="R41" i="17"/>
  <c r="BJ40" i="17"/>
  <c r="BF40" i="17"/>
  <c r="BB40" i="17"/>
  <c r="AX40" i="17"/>
  <c r="AT40" i="17"/>
  <c r="AP40" i="17"/>
  <c r="AL40" i="17"/>
  <c r="AH40" i="17"/>
  <c r="AD40" i="17"/>
  <c r="Z40" i="17"/>
  <c r="V40" i="17"/>
  <c r="S40" i="17"/>
  <c r="R40" i="17"/>
  <c r="BJ39" i="17"/>
  <c r="BF39" i="17"/>
  <c r="BB39" i="17"/>
  <c r="AX39" i="17"/>
  <c r="AT39" i="17"/>
  <c r="AP39" i="17"/>
  <c r="AL39" i="17"/>
  <c r="AH39" i="17"/>
  <c r="AD39" i="17"/>
  <c r="Z39" i="17"/>
  <c r="W39" i="17"/>
  <c r="V39" i="17"/>
  <c r="S39" i="17"/>
  <c r="R39" i="17"/>
  <c r="BJ38" i="17"/>
  <c r="BF38" i="17"/>
  <c r="BB38" i="17"/>
  <c r="AX38" i="17"/>
  <c r="AT38" i="17"/>
  <c r="AP38" i="17"/>
  <c r="AL38" i="17"/>
  <c r="AH38" i="17"/>
  <c r="AD38" i="17"/>
  <c r="Z38" i="17"/>
  <c r="W38" i="17"/>
  <c r="V38" i="17"/>
  <c r="S38" i="17"/>
  <c r="R38" i="17"/>
  <c r="BJ37" i="17"/>
  <c r="BF37" i="17"/>
  <c r="BB37" i="17"/>
  <c r="AX37" i="17"/>
  <c r="AT37" i="17"/>
  <c r="AP37" i="17"/>
  <c r="AL37" i="17"/>
  <c r="AH37" i="17"/>
  <c r="AD37" i="17"/>
  <c r="AA37" i="17"/>
  <c r="Z37" i="17"/>
  <c r="W37" i="17"/>
  <c r="AE37" i="17" s="1"/>
  <c r="V37" i="17"/>
  <c r="S37" i="17"/>
  <c r="R37" i="17"/>
  <c r="BJ36" i="17"/>
  <c r="BF36" i="17"/>
  <c r="BB36" i="17"/>
  <c r="AX36" i="17"/>
  <c r="AT36" i="17"/>
  <c r="AP36" i="17"/>
  <c r="AL36" i="17"/>
  <c r="AH36" i="17"/>
  <c r="AD36" i="17"/>
  <c r="Z36" i="17"/>
  <c r="V36" i="17"/>
  <c r="S36" i="17"/>
  <c r="R36" i="17"/>
  <c r="BJ35" i="17"/>
  <c r="BF35" i="17"/>
  <c r="BB35" i="17"/>
  <c r="AX35" i="17"/>
  <c r="AT35" i="17"/>
  <c r="AP35" i="17"/>
  <c r="AL35" i="17"/>
  <c r="AH35" i="17"/>
  <c r="AD35" i="17"/>
  <c r="Z35" i="17"/>
  <c r="W35" i="17"/>
  <c r="V35" i="17"/>
  <c r="S35" i="17"/>
  <c r="R35" i="17"/>
  <c r="BJ34" i="17"/>
  <c r="BF34" i="17"/>
  <c r="BB34" i="17"/>
  <c r="AX34" i="17"/>
  <c r="AT34" i="17"/>
  <c r="AP34" i="17"/>
  <c r="AL34" i="17"/>
  <c r="AH34" i="17"/>
  <c r="AD34" i="17"/>
  <c r="Z34" i="17"/>
  <c r="V34" i="17"/>
  <c r="S34" i="17"/>
  <c r="R34" i="17"/>
  <c r="BJ33" i="17"/>
  <c r="BF33" i="17"/>
  <c r="BB33" i="17"/>
  <c r="AX33" i="17"/>
  <c r="AT33" i="17"/>
  <c r="AP33" i="17"/>
  <c r="AL33" i="17"/>
  <c r="AH33" i="17"/>
  <c r="AD33" i="17"/>
  <c r="Z33" i="17"/>
  <c r="W33" i="17"/>
  <c r="V33" i="17"/>
  <c r="S33" i="17"/>
  <c r="R33" i="17"/>
  <c r="BJ32" i="17"/>
  <c r="BF32" i="17"/>
  <c r="BB32" i="17"/>
  <c r="AX32" i="17"/>
  <c r="AT32" i="17"/>
  <c r="AP32" i="17"/>
  <c r="AL32" i="17"/>
  <c r="AH32" i="17"/>
  <c r="AD32" i="17"/>
  <c r="Z32" i="17"/>
  <c r="V32" i="17"/>
  <c r="S32" i="17"/>
  <c r="R32" i="17"/>
  <c r="BJ31" i="17"/>
  <c r="BF31" i="17"/>
  <c r="BB31" i="17"/>
  <c r="AX31" i="17"/>
  <c r="AT31" i="17"/>
  <c r="AP31" i="17"/>
  <c r="AL31" i="17"/>
  <c r="AH31" i="17"/>
  <c r="AD31" i="17"/>
  <c r="Z31" i="17"/>
  <c r="W31" i="17"/>
  <c r="V31" i="17"/>
  <c r="S31" i="17"/>
  <c r="R31" i="17"/>
  <c r="BJ30" i="17"/>
  <c r="BF30" i="17"/>
  <c r="BB30" i="17"/>
  <c r="AX30" i="17"/>
  <c r="AT30" i="17"/>
  <c r="AP30" i="17"/>
  <c r="AL30" i="17"/>
  <c r="AH30" i="17"/>
  <c r="AD30" i="17"/>
  <c r="Z30" i="17"/>
  <c r="W30" i="17"/>
  <c r="V30" i="17"/>
  <c r="S30" i="17"/>
  <c r="R30" i="17"/>
  <c r="BJ29" i="17"/>
  <c r="BF29" i="17"/>
  <c r="BB29" i="17"/>
  <c r="AX29" i="17"/>
  <c r="AT29" i="17"/>
  <c r="AP29" i="17"/>
  <c r="AL29" i="17"/>
  <c r="AH29" i="17"/>
  <c r="AD29" i="17"/>
  <c r="Z29" i="17"/>
  <c r="V29" i="17"/>
  <c r="S29" i="17"/>
  <c r="R29" i="17"/>
  <c r="BJ28" i="17"/>
  <c r="BF28" i="17"/>
  <c r="BB28" i="17"/>
  <c r="AX28" i="17"/>
  <c r="AT28" i="17"/>
  <c r="AP28" i="17"/>
  <c r="AL28" i="17"/>
  <c r="AH28" i="17"/>
  <c r="AD28" i="17"/>
  <c r="Z28" i="17"/>
  <c r="W28" i="17"/>
  <c r="V28" i="17"/>
  <c r="S28" i="17"/>
  <c r="R28" i="17"/>
  <c r="BJ27" i="17"/>
  <c r="BF27" i="17"/>
  <c r="BB27" i="17"/>
  <c r="AX27" i="17"/>
  <c r="AT27" i="17"/>
  <c r="AP27" i="17"/>
  <c r="AL27" i="17"/>
  <c r="AH27" i="17"/>
  <c r="AD27" i="17"/>
  <c r="Z27" i="17"/>
  <c r="W27" i="17"/>
  <c r="V27" i="17"/>
  <c r="S27" i="17"/>
  <c r="R27" i="17"/>
  <c r="BJ26" i="17"/>
  <c r="BF26" i="17"/>
  <c r="BB26" i="17"/>
  <c r="AX26" i="17"/>
  <c r="AT26" i="17"/>
  <c r="AP26" i="17"/>
  <c r="AL26" i="17"/>
  <c r="AH26" i="17"/>
  <c r="AD26" i="17"/>
  <c r="Z26" i="17"/>
  <c r="V26" i="17"/>
  <c r="S26" i="17"/>
  <c r="R26" i="17"/>
  <c r="BJ25" i="17"/>
  <c r="BF25" i="17"/>
  <c r="BB25" i="17"/>
  <c r="AX25" i="17"/>
  <c r="AT25" i="17"/>
  <c r="AP25" i="17"/>
  <c r="AL25" i="17"/>
  <c r="AH25" i="17"/>
  <c r="AD25" i="17"/>
  <c r="Z25" i="17"/>
  <c r="W25" i="17"/>
  <c r="V25" i="17"/>
  <c r="S25" i="17"/>
  <c r="R25" i="17"/>
  <c r="BJ24" i="17"/>
  <c r="BF24" i="17"/>
  <c r="BB24" i="17"/>
  <c r="AX24" i="17"/>
  <c r="AT24" i="17"/>
  <c r="AP24" i="17"/>
  <c r="AL24" i="17"/>
  <c r="AH24" i="17"/>
  <c r="AD24" i="17"/>
  <c r="Z24" i="17"/>
  <c r="W24" i="17"/>
  <c r="V24" i="17"/>
  <c r="S24" i="17"/>
  <c r="R24" i="17"/>
  <c r="BJ23" i="17"/>
  <c r="BF23" i="17"/>
  <c r="BB23" i="17"/>
  <c r="AX23" i="17"/>
  <c r="AT23" i="17"/>
  <c r="AP23" i="17"/>
  <c r="AL23" i="17"/>
  <c r="AH23" i="17"/>
  <c r="AD23" i="17"/>
  <c r="Z23" i="17"/>
  <c r="W23" i="17"/>
  <c r="V23" i="17"/>
  <c r="S23" i="17"/>
  <c r="R23" i="17"/>
  <c r="BJ22" i="17"/>
  <c r="BL22" i="17" s="1" a="1"/>
  <c r="BL22" i="17" s="1"/>
  <c r="BF22" i="17"/>
  <c r="BH22" i="17" s="1" a="1"/>
  <c r="BH22" i="17" s="1"/>
  <c r="BB22" i="17"/>
  <c r="BD22" i="17" s="1" a="1"/>
  <c r="BD22" i="17" s="1"/>
  <c r="AX22" i="17"/>
  <c r="AT22" i="17"/>
  <c r="AV22" i="17" s="1" a="1"/>
  <c r="AV22" i="17" s="1"/>
  <c r="AP22" i="17"/>
  <c r="AR22" i="17" s="1" a="1"/>
  <c r="AR22" i="17" s="1"/>
  <c r="AL22" i="17"/>
  <c r="AN22" i="17" s="1" a="1"/>
  <c r="AN22" i="17" s="1"/>
  <c r="AH22" i="17"/>
  <c r="AD22" i="17"/>
  <c r="Z22" i="17"/>
  <c r="AB22" i="17" s="1" a="1"/>
  <c r="AB22" i="17" s="1"/>
  <c r="V22" i="17"/>
  <c r="X22" i="17" s="1" a="1"/>
  <c r="X22" i="17" s="1"/>
  <c r="S22" i="17"/>
  <c r="W22" i="17" s="1"/>
  <c r="R22" i="17"/>
  <c r="T22" i="17" s="1" a="1"/>
  <c r="T22" i="17" s="1"/>
  <c r="BJ21" i="17"/>
  <c r="BL21" i="17" s="1" a="1"/>
  <c r="BL21" i="17" s="1"/>
  <c r="BF21" i="17"/>
  <c r="BH21" i="17" s="1" a="1"/>
  <c r="BH21" i="17" s="1"/>
  <c r="BB21" i="17"/>
  <c r="BD21" i="17" s="1" a="1"/>
  <c r="BD21" i="17" s="1"/>
  <c r="AX21" i="17"/>
  <c r="AZ21" i="17" s="1" a="1"/>
  <c r="AZ21" i="17" s="1"/>
  <c r="AT21" i="17"/>
  <c r="AV21" i="17" s="1" a="1"/>
  <c r="AV21" i="17" s="1"/>
  <c r="AP21" i="17"/>
  <c r="AR21" i="17" s="1" a="1"/>
  <c r="AR21" i="17" s="1"/>
  <c r="AL21" i="17"/>
  <c r="AN21" i="17" s="1" a="1"/>
  <c r="AN21" i="17" s="1"/>
  <c r="AH21" i="17"/>
  <c r="AD21" i="17"/>
  <c r="AF21" i="17" s="1" a="1"/>
  <c r="AF21" i="17" s="1"/>
  <c r="Z21" i="17"/>
  <c r="V21" i="17"/>
  <c r="X21" i="17" s="1" a="1"/>
  <c r="X21" i="17" s="1"/>
  <c r="S21" i="17"/>
  <c r="W21" i="17" s="1"/>
  <c r="R21" i="17"/>
  <c r="T21" i="17" s="1" a="1"/>
  <c r="T21" i="17" s="1"/>
  <c r="BJ20" i="17"/>
  <c r="BL20" i="17" s="1" a="1"/>
  <c r="BL20" i="17" s="1"/>
  <c r="BF20" i="17"/>
  <c r="BH20" i="17" s="1" a="1"/>
  <c r="BH20" i="17" s="1"/>
  <c r="BB20" i="17"/>
  <c r="BD20" i="17" s="1" a="1"/>
  <c r="BD20" i="17" s="1"/>
  <c r="AX20" i="17"/>
  <c r="AZ20" i="17" s="1" a="1"/>
  <c r="AZ20" i="17" s="1"/>
  <c r="AT20" i="17"/>
  <c r="AV20" i="17" s="1" a="1"/>
  <c r="AV20" i="17" s="1"/>
  <c r="AP20" i="17"/>
  <c r="AR20" i="17" s="1" a="1"/>
  <c r="AR20" i="17" s="1"/>
  <c r="AL20" i="17"/>
  <c r="AN20" i="17" s="1" a="1"/>
  <c r="AN20" i="17" s="1"/>
  <c r="AH20" i="17"/>
  <c r="AJ20" i="17" s="1" a="1"/>
  <c r="AJ20" i="17" s="1"/>
  <c r="AD20" i="17"/>
  <c r="AF20" i="17" s="1" a="1"/>
  <c r="AF20" i="17" s="1"/>
  <c r="Z20" i="17"/>
  <c r="AB20" i="17" s="1" a="1"/>
  <c r="AB20" i="17" s="1"/>
  <c r="V20" i="17"/>
  <c r="X20" i="17" s="1" a="1"/>
  <c r="X20" i="17" s="1"/>
  <c r="S20" i="17"/>
  <c r="W20" i="17" s="1"/>
  <c r="R20" i="17"/>
  <c r="T20" i="17" s="1" a="1"/>
  <c r="T20" i="17" s="1"/>
  <c r="BJ19" i="17"/>
  <c r="BF19" i="17"/>
  <c r="BB19" i="17"/>
  <c r="AX19" i="17"/>
  <c r="AT19" i="17"/>
  <c r="AP19" i="17"/>
  <c r="AL19" i="17"/>
  <c r="AH19" i="17"/>
  <c r="AE19" i="17"/>
  <c r="AI19" i="17" s="1"/>
  <c r="AD19" i="17"/>
  <c r="AA19" i="17"/>
  <c r="Z19" i="17"/>
  <c r="W19" i="17"/>
  <c r="V19" i="17"/>
  <c r="S19" i="17"/>
  <c r="AM19" i="17" s="1"/>
  <c r="R19" i="17"/>
  <c r="AE82" i="16"/>
  <c r="AA38" i="16"/>
  <c r="AA39" i="16"/>
  <c r="AA45" i="16"/>
  <c r="AA52" i="16"/>
  <c r="AA69" i="16"/>
  <c r="AA88" i="16"/>
  <c r="AE88" i="16" s="1"/>
  <c r="AA111" i="16"/>
  <c r="W23" i="16"/>
  <c r="W26" i="16"/>
  <c r="W27" i="16"/>
  <c r="W28" i="16"/>
  <c r="W29" i="16"/>
  <c r="AA29" i="16" s="1"/>
  <c r="W33" i="16"/>
  <c r="W34" i="16"/>
  <c r="W35" i="16"/>
  <c r="W36" i="16"/>
  <c r="W38" i="16"/>
  <c r="W39" i="16"/>
  <c r="W40" i="16"/>
  <c r="AA40" i="16" s="1"/>
  <c r="W41" i="16"/>
  <c r="W42" i="16"/>
  <c r="W45" i="16"/>
  <c r="W46" i="16"/>
  <c r="W47" i="16"/>
  <c r="W48" i="16"/>
  <c r="W52" i="16"/>
  <c r="W53" i="16"/>
  <c r="W59" i="16"/>
  <c r="W60" i="16"/>
  <c r="W61" i="16"/>
  <c r="W62" i="16"/>
  <c r="W65" i="16"/>
  <c r="W66" i="16"/>
  <c r="W69" i="16"/>
  <c r="W72" i="16"/>
  <c r="W73" i="16"/>
  <c r="W75" i="16"/>
  <c r="AA75" i="16" s="1"/>
  <c r="W81" i="16"/>
  <c r="W82" i="16"/>
  <c r="AA82" i="16" s="1"/>
  <c r="W85" i="16"/>
  <c r="W86" i="16"/>
  <c r="W87" i="16"/>
  <c r="W88" i="16"/>
  <c r="W93" i="16"/>
  <c r="AA93" i="16" s="1"/>
  <c r="W94" i="16"/>
  <c r="AA94" i="16" s="1"/>
  <c r="W95" i="16"/>
  <c r="W99" i="16"/>
  <c r="W100" i="16"/>
  <c r="W101" i="16"/>
  <c r="W105" i="16"/>
  <c r="W106" i="16"/>
  <c r="W111" i="16"/>
  <c r="W112" i="16"/>
  <c r="W113" i="16"/>
  <c r="W118" i="16"/>
  <c r="W119" i="16"/>
  <c r="W19" i="16"/>
  <c r="S20" i="16"/>
  <c r="S21" i="16"/>
  <c r="W21" i="16" s="1"/>
  <c r="S22" i="16"/>
  <c r="W22" i="16" s="1"/>
  <c r="S23" i="16"/>
  <c r="S24" i="16"/>
  <c r="S25" i="16"/>
  <c r="S26" i="16"/>
  <c r="S27" i="16"/>
  <c r="S28" i="16"/>
  <c r="S29" i="16"/>
  <c r="S30" i="16"/>
  <c r="S31" i="16"/>
  <c r="S32" i="16"/>
  <c r="S33" i="16"/>
  <c r="AA33" i="16" s="1"/>
  <c r="S34" i="16"/>
  <c r="AA34" i="16" s="1"/>
  <c r="S35" i="16"/>
  <c r="S36" i="16"/>
  <c r="S37" i="16"/>
  <c r="S38" i="16"/>
  <c r="S39" i="16"/>
  <c r="S40" i="16"/>
  <c r="S41" i="16"/>
  <c r="S42" i="16"/>
  <c r="S43" i="16"/>
  <c r="S44" i="16"/>
  <c r="S45" i="16"/>
  <c r="S46" i="16"/>
  <c r="AA46" i="16" s="1"/>
  <c r="S47" i="16"/>
  <c r="S48" i="16"/>
  <c r="S49" i="16"/>
  <c r="W49" i="16" s="1"/>
  <c r="AA49" i="16" s="1"/>
  <c r="S50" i="16"/>
  <c r="S51" i="16"/>
  <c r="S52" i="16"/>
  <c r="S53" i="16"/>
  <c r="S54" i="16"/>
  <c r="S55" i="16"/>
  <c r="S56" i="16"/>
  <c r="S57" i="16"/>
  <c r="S58" i="16"/>
  <c r="S59" i="16"/>
  <c r="S60" i="16"/>
  <c r="S61" i="16"/>
  <c r="S62" i="16"/>
  <c r="AA62" i="16" s="1"/>
  <c r="S63" i="16"/>
  <c r="S64" i="16"/>
  <c r="S65" i="16"/>
  <c r="S66" i="16"/>
  <c r="S67" i="16"/>
  <c r="S68" i="16"/>
  <c r="S69" i="16"/>
  <c r="S70" i="16"/>
  <c r="S71" i="16"/>
  <c r="S72" i="16"/>
  <c r="S73" i="16"/>
  <c r="S74" i="16"/>
  <c r="S75" i="16"/>
  <c r="S76" i="16"/>
  <c r="S77" i="16"/>
  <c r="S78" i="16"/>
  <c r="W78" i="16" s="1"/>
  <c r="AA78" i="16" s="1"/>
  <c r="S79" i="16"/>
  <c r="S80" i="16"/>
  <c r="S81" i="16"/>
  <c r="S82" i="16"/>
  <c r="S83" i="16"/>
  <c r="S84" i="16"/>
  <c r="S85" i="16"/>
  <c r="S86" i="16"/>
  <c r="S87" i="16"/>
  <c r="S88" i="16"/>
  <c r="S89" i="16"/>
  <c r="S90" i="16"/>
  <c r="S91" i="16"/>
  <c r="S92" i="16"/>
  <c r="S93" i="16"/>
  <c r="S94" i="16"/>
  <c r="S95" i="16"/>
  <c r="S96" i="16"/>
  <c r="S97" i="16"/>
  <c r="S98" i="16"/>
  <c r="S99" i="16"/>
  <c r="S100" i="16"/>
  <c r="S101" i="16"/>
  <c r="S102" i="16"/>
  <c r="S103" i="16"/>
  <c r="S104" i="16"/>
  <c r="S105" i="16"/>
  <c r="S106" i="16"/>
  <c r="S107" i="16"/>
  <c r="S108" i="16"/>
  <c r="S109" i="16"/>
  <c r="S110" i="16"/>
  <c r="S111" i="16"/>
  <c r="S112" i="16"/>
  <c r="S113" i="16"/>
  <c r="S114" i="16"/>
  <c r="S115" i="16"/>
  <c r="S116" i="16"/>
  <c r="S117" i="16"/>
  <c r="S118" i="16"/>
  <c r="S119" i="16"/>
  <c r="S19" i="16"/>
  <c r="AI83" i="15"/>
  <c r="AE34" i="15"/>
  <c r="AE83" i="15"/>
  <c r="AE94" i="15"/>
  <c r="AA25" i="15"/>
  <c r="AA26" i="15"/>
  <c r="AA27" i="15"/>
  <c r="AA34" i="15"/>
  <c r="AA38" i="15"/>
  <c r="AA39" i="15"/>
  <c r="AA40" i="15"/>
  <c r="AA61" i="15"/>
  <c r="AA83" i="15"/>
  <c r="AA95" i="15"/>
  <c r="AA112" i="15"/>
  <c r="W22" i="15"/>
  <c r="AA22" i="15" s="1"/>
  <c r="W24" i="15"/>
  <c r="W25" i="15"/>
  <c r="W26" i="15"/>
  <c r="W27" i="15"/>
  <c r="W28" i="15"/>
  <c r="W29" i="15"/>
  <c r="W34" i="15"/>
  <c r="W35" i="15"/>
  <c r="W38" i="15"/>
  <c r="W39" i="15"/>
  <c r="W40" i="15"/>
  <c r="AE40" i="15" s="1"/>
  <c r="AI40" i="15" s="1"/>
  <c r="W41" i="15"/>
  <c r="W42" i="15"/>
  <c r="W44" i="15"/>
  <c r="W46" i="15"/>
  <c r="AA46" i="15" s="1"/>
  <c r="W50" i="15"/>
  <c r="W51" i="15"/>
  <c r="W59" i="15"/>
  <c r="W60" i="15"/>
  <c r="W61" i="15"/>
  <c r="W70" i="15"/>
  <c r="W72" i="15"/>
  <c r="W73" i="15"/>
  <c r="W74" i="15"/>
  <c r="W76" i="15"/>
  <c r="W77" i="15"/>
  <c r="AA77" i="15" s="1"/>
  <c r="W82" i="15"/>
  <c r="W83" i="15"/>
  <c r="W86" i="15"/>
  <c r="W87" i="15"/>
  <c r="W89" i="15"/>
  <c r="W90" i="15"/>
  <c r="W94" i="15"/>
  <c r="AA94" i="15" s="1"/>
  <c r="W95" i="15"/>
  <c r="W96" i="15"/>
  <c r="W98" i="15"/>
  <c r="W106" i="15"/>
  <c r="W107" i="15"/>
  <c r="W108" i="15"/>
  <c r="W111" i="15"/>
  <c r="W112" i="15"/>
  <c r="W118" i="15"/>
  <c r="AA118" i="15" s="1"/>
  <c r="W119" i="15"/>
  <c r="W19" i="15"/>
  <c r="S21" i="15"/>
  <c r="S22" i="15"/>
  <c r="S23" i="15"/>
  <c r="S24" i="15"/>
  <c r="S25" i="15"/>
  <c r="S26" i="15"/>
  <c r="S27" i="15"/>
  <c r="S28" i="15"/>
  <c r="S29" i="15"/>
  <c r="S30" i="15"/>
  <c r="S31" i="15"/>
  <c r="S32" i="15"/>
  <c r="S33" i="15"/>
  <c r="S34" i="15"/>
  <c r="S35" i="15"/>
  <c r="S36" i="15"/>
  <c r="S37" i="15"/>
  <c r="W37" i="15" s="1"/>
  <c r="S38" i="15"/>
  <c r="S39" i="15"/>
  <c r="S40" i="15"/>
  <c r="S41" i="15"/>
  <c r="S42" i="15"/>
  <c r="S43" i="15"/>
  <c r="S44" i="15"/>
  <c r="S45" i="15"/>
  <c r="S46" i="15"/>
  <c r="S47" i="15"/>
  <c r="S48" i="15"/>
  <c r="S49" i="15"/>
  <c r="S50" i="15"/>
  <c r="S51" i="15"/>
  <c r="S52" i="15"/>
  <c r="S53" i="15"/>
  <c r="S54" i="15"/>
  <c r="S55" i="15"/>
  <c r="S56" i="15"/>
  <c r="S57" i="15"/>
  <c r="S58" i="15"/>
  <c r="S59" i="15"/>
  <c r="S60" i="15"/>
  <c r="S61" i="15"/>
  <c r="S62" i="15"/>
  <c r="S63" i="15"/>
  <c r="S64" i="15"/>
  <c r="S65" i="15"/>
  <c r="S66" i="15"/>
  <c r="S67" i="15"/>
  <c r="S68" i="15"/>
  <c r="S69" i="15"/>
  <c r="S70" i="15"/>
  <c r="S71" i="15"/>
  <c r="S72" i="15"/>
  <c r="S73" i="15"/>
  <c r="AA73" i="15" s="1"/>
  <c r="S74" i="15"/>
  <c r="S75" i="15"/>
  <c r="S76" i="15"/>
  <c r="S77" i="15"/>
  <c r="S78" i="15"/>
  <c r="S79" i="15"/>
  <c r="S80" i="15"/>
  <c r="S81" i="15"/>
  <c r="S82" i="15"/>
  <c r="S83" i="15"/>
  <c r="S84" i="15"/>
  <c r="S85" i="15"/>
  <c r="S86" i="15"/>
  <c r="S87" i="15"/>
  <c r="S88" i="15"/>
  <c r="S89" i="15"/>
  <c r="S90" i="15"/>
  <c r="S91" i="15"/>
  <c r="S92" i="15"/>
  <c r="S93" i="15"/>
  <c r="S94" i="15"/>
  <c r="S95" i="15"/>
  <c r="S96" i="15"/>
  <c r="S97" i="15"/>
  <c r="S98" i="15"/>
  <c r="S99" i="15"/>
  <c r="S100" i="15"/>
  <c r="S101" i="15"/>
  <c r="S102" i="15"/>
  <c r="W102" i="15" s="1"/>
  <c r="S103" i="15"/>
  <c r="S104" i="15"/>
  <c r="S105" i="15"/>
  <c r="S106" i="15"/>
  <c r="S107" i="15"/>
  <c r="S108" i="15"/>
  <c r="S109" i="15"/>
  <c r="S110" i="15"/>
  <c r="S111" i="15"/>
  <c r="S112" i="15"/>
  <c r="S113" i="15"/>
  <c r="S114" i="15"/>
  <c r="S115" i="15"/>
  <c r="S116" i="15"/>
  <c r="S117" i="15"/>
  <c r="S118" i="15"/>
  <c r="S119" i="15"/>
  <c r="S19" i="15"/>
  <c r="S20" i="14"/>
  <c r="S21" i="14"/>
  <c r="S22" i="14"/>
  <c r="S23" i="14"/>
  <c r="S24" i="14"/>
  <c r="W24" i="14" s="1"/>
  <c r="AA24" i="14" s="1"/>
  <c r="S25" i="14"/>
  <c r="W25" i="14" s="1"/>
  <c r="AA25" i="14" s="1"/>
  <c r="S26" i="14"/>
  <c r="W26" i="14" s="1"/>
  <c r="AA26" i="14" s="1"/>
  <c r="S27" i="14"/>
  <c r="W27" i="14" s="1"/>
  <c r="S28" i="14"/>
  <c r="W28" i="14" s="1"/>
  <c r="S29" i="14"/>
  <c r="S30" i="14"/>
  <c r="S31" i="14"/>
  <c r="S32" i="14"/>
  <c r="S33" i="14"/>
  <c r="S34" i="14"/>
  <c r="S35" i="14"/>
  <c r="AA35" i="14" s="1"/>
  <c r="S36" i="14"/>
  <c r="S37" i="14"/>
  <c r="S38" i="14"/>
  <c r="S39" i="14"/>
  <c r="W39" i="14" s="1"/>
  <c r="S40" i="14"/>
  <c r="W40" i="14" s="1"/>
  <c r="S41" i="14"/>
  <c r="S42" i="14"/>
  <c r="S43" i="14"/>
  <c r="S44" i="14"/>
  <c r="S45" i="14"/>
  <c r="S46" i="14"/>
  <c r="S47" i="14"/>
  <c r="AA47" i="14" s="1"/>
  <c r="S48" i="14"/>
  <c r="S49" i="14"/>
  <c r="AA49" i="14" s="1"/>
  <c r="S50" i="14"/>
  <c r="S51" i="14"/>
  <c r="S52" i="14"/>
  <c r="S53" i="14"/>
  <c r="S54" i="14"/>
  <c r="S55" i="14"/>
  <c r="S56" i="14"/>
  <c r="S57" i="14"/>
  <c r="W57" i="14" s="1"/>
  <c r="S58" i="14"/>
  <c r="W58" i="14" s="1"/>
  <c r="S59" i="14"/>
  <c r="W59" i="14" s="1"/>
  <c r="AA59" i="14" s="1"/>
  <c r="S60" i="14"/>
  <c r="W60" i="14" s="1"/>
  <c r="S61" i="14"/>
  <c r="W61" i="14" s="1"/>
  <c r="S62" i="14"/>
  <c r="W62" i="14" s="1"/>
  <c r="AA62" i="14" s="1"/>
  <c r="S63" i="14"/>
  <c r="W63" i="14" s="1"/>
  <c r="AA63" i="14" s="1"/>
  <c r="S64" i="14"/>
  <c r="W64" i="14" s="1"/>
  <c r="S65" i="14"/>
  <c r="S66" i="14"/>
  <c r="S67" i="14"/>
  <c r="S68" i="14"/>
  <c r="S69" i="14"/>
  <c r="S70" i="14"/>
  <c r="S71" i="14"/>
  <c r="S72" i="14"/>
  <c r="W72" i="14" s="1"/>
  <c r="AA72" i="14" s="1"/>
  <c r="S73" i="14"/>
  <c r="W73" i="14" s="1"/>
  <c r="AA73" i="14" s="1"/>
  <c r="S74" i="14"/>
  <c r="W74" i="14" s="1"/>
  <c r="AA74" i="14" s="1"/>
  <c r="S75" i="14"/>
  <c r="W75" i="14" s="1"/>
  <c r="S76" i="14"/>
  <c r="W76" i="14" s="1"/>
  <c r="S77" i="14"/>
  <c r="S78" i="14"/>
  <c r="S79" i="14"/>
  <c r="S80" i="14"/>
  <c r="S81" i="14"/>
  <c r="S82" i="14"/>
  <c r="S83" i="14"/>
  <c r="AA83" i="14" s="1"/>
  <c r="S84" i="14"/>
  <c r="S85" i="14"/>
  <c r="S86" i="14"/>
  <c r="S87" i="14"/>
  <c r="W87" i="14" s="1"/>
  <c r="S88" i="14"/>
  <c r="S89" i="14"/>
  <c r="S90" i="14"/>
  <c r="S91" i="14"/>
  <c r="S92" i="14"/>
  <c r="S93" i="14"/>
  <c r="S94" i="14"/>
  <c r="S95" i="14"/>
  <c r="AA95" i="14" s="1"/>
  <c r="S96" i="14"/>
  <c r="S97" i="14"/>
  <c r="AA97" i="14" s="1"/>
  <c r="S98" i="14"/>
  <c r="AA98" i="14" s="1"/>
  <c r="S99" i="14"/>
  <c r="S100" i="14"/>
  <c r="S101" i="14"/>
  <c r="S102" i="14"/>
  <c r="S103" i="14"/>
  <c r="S104" i="14"/>
  <c r="S105" i="14"/>
  <c r="W105" i="14" s="1"/>
  <c r="S106" i="14"/>
  <c r="W106" i="14" s="1"/>
  <c r="S107" i="14"/>
  <c r="W107" i="14" s="1"/>
  <c r="AA107" i="14" s="1"/>
  <c r="S108" i="14"/>
  <c r="W108" i="14" s="1"/>
  <c r="S109" i="14"/>
  <c r="W109" i="14" s="1"/>
  <c r="S110" i="14"/>
  <c r="S111" i="14"/>
  <c r="W111" i="14" s="1"/>
  <c r="AA111" i="14" s="1"/>
  <c r="S112" i="14"/>
  <c r="W112" i="14" s="1"/>
  <c r="S113" i="14"/>
  <c r="S114" i="14"/>
  <c r="S115" i="14"/>
  <c r="W115" i="14" s="1"/>
  <c r="S116" i="14"/>
  <c r="S117" i="14"/>
  <c r="S118" i="14"/>
  <c r="S119" i="14"/>
  <c r="W21" i="14"/>
  <c r="W22" i="14"/>
  <c r="W23" i="14"/>
  <c r="W32" i="14"/>
  <c r="W33" i="14"/>
  <c r="W34" i="14"/>
  <c r="W35" i="14"/>
  <c r="W36" i="14"/>
  <c r="AA36" i="14" s="1"/>
  <c r="W37" i="14"/>
  <c r="W38" i="14"/>
  <c r="W44" i="14"/>
  <c r="W45" i="14"/>
  <c r="W46" i="14"/>
  <c r="W47" i="14"/>
  <c r="W48" i="14"/>
  <c r="AA48" i="14" s="1"/>
  <c r="W49" i="14"/>
  <c r="W50" i="14"/>
  <c r="W51" i="14"/>
  <c r="W52" i="14"/>
  <c r="W56" i="14"/>
  <c r="W68" i="14"/>
  <c r="W69" i="14"/>
  <c r="W70" i="14"/>
  <c r="W71" i="14"/>
  <c r="W80" i="14"/>
  <c r="W81" i="14"/>
  <c r="W82" i="14"/>
  <c r="W83" i="14"/>
  <c r="W84" i="14"/>
  <c r="AA84" i="14" s="1"/>
  <c r="W85" i="14"/>
  <c r="W86" i="14"/>
  <c r="W92" i="14"/>
  <c r="W93" i="14"/>
  <c r="W94" i="14"/>
  <c r="W95" i="14"/>
  <c r="W96" i="14"/>
  <c r="W97" i="14"/>
  <c r="W98" i="14"/>
  <c r="AE98" i="14" s="1"/>
  <c r="W99" i="14"/>
  <c r="W100" i="14"/>
  <c r="W104" i="14"/>
  <c r="W116" i="14"/>
  <c r="W117" i="14"/>
  <c r="W118" i="14"/>
  <c r="W119" i="14"/>
  <c r="S19" i="14"/>
  <c r="W19" i="14" s="1"/>
  <c r="BJ119" i="16"/>
  <c r="BF119" i="16"/>
  <c r="BB119" i="16"/>
  <c r="AX119" i="16"/>
  <c r="AT119" i="16"/>
  <c r="AP119" i="16"/>
  <c r="AL119" i="16"/>
  <c r="AH119" i="16"/>
  <c r="AD119" i="16"/>
  <c r="Z119" i="16"/>
  <c r="V119" i="16"/>
  <c r="R119" i="16"/>
  <c r="BJ118" i="16"/>
  <c r="BF118" i="16"/>
  <c r="BB118" i="16"/>
  <c r="AX118" i="16"/>
  <c r="AT118" i="16"/>
  <c r="AP118" i="16"/>
  <c r="AL118" i="16"/>
  <c r="AH118" i="16"/>
  <c r="AD118" i="16"/>
  <c r="Z118" i="16"/>
  <c r="V118" i="16"/>
  <c r="R118" i="16"/>
  <c r="BJ117" i="16"/>
  <c r="BF117" i="16"/>
  <c r="BB117" i="16"/>
  <c r="AX117" i="16"/>
  <c r="AT117" i="16"/>
  <c r="AP117" i="16"/>
  <c r="AL117" i="16"/>
  <c r="AH117" i="16"/>
  <c r="AD117" i="16"/>
  <c r="Z117" i="16"/>
  <c r="V117" i="16"/>
  <c r="R117" i="16"/>
  <c r="BJ116" i="16"/>
  <c r="BF116" i="16"/>
  <c r="BB116" i="16"/>
  <c r="AX116" i="16"/>
  <c r="AT116" i="16"/>
  <c r="AP116" i="16"/>
  <c r="AL116" i="16"/>
  <c r="AH116" i="16"/>
  <c r="AD116" i="16"/>
  <c r="Z116" i="16"/>
  <c r="V116" i="16"/>
  <c r="R116" i="16"/>
  <c r="BJ115" i="16"/>
  <c r="BF115" i="16"/>
  <c r="BB115" i="16"/>
  <c r="AX115" i="16"/>
  <c r="AT115" i="16"/>
  <c r="AP115" i="16"/>
  <c r="AL115" i="16"/>
  <c r="AH115" i="16"/>
  <c r="AD115" i="16"/>
  <c r="Z115" i="16"/>
  <c r="V115" i="16"/>
  <c r="R115" i="16"/>
  <c r="BJ114" i="16"/>
  <c r="BF114" i="16"/>
  <c r="BB114" i="16"/>
  <c r="AX114" i="16"/>
  <c r="AT114" i="16"/>
  <c r="AP114" i="16"/>
  <c r="AL114" i="16"/>
  <c r="AH114" i="16"/>
  <c r="AD114" i="16"/>
  <c r="Z114" i="16"/>
  <c r="V114" i="16"/>
  <c r="R114" i="16"/>
  <c r="BJ113" i="16"/>
  <c r="BF113" i="16"/>
  <c r="BB113" i="16"/>
  <c r="AX113" i="16"/>
  <c r="AT113" i="16"/>
  <c r="AP113" i="16"/>
  <c r="AL113" i="16"/>
  <c r="AH113" i="16"/>
  <c r="AD113" i="16"/>
  <c r="Z113" i="16"/>
  <c r="V113" i="16"/>
  <c r="R113" i="16"/>
  <c r="BJ112" i="16"/>
  <c r="BF112" i="16"/>
  <c r="BB112" i="16"/>
  <c r="AX112" i="16"/>
  <c r="AT112" i="16"/>
  <c r="AP112" i="16"/>
  <c r="AL112" i="16"/>
  <c r="AH112" i="16"/>
  <c r="AD112" i="16"/>
  <c r="Z112" i="16"/>
  <c r="V112" i="16"/>
  <c r="R112" i="16"/>
  <c r="BJ111" i="16"/>
  <c r="BF111" i="16"/>
  <c r="BB111" i="16"/>
  <c r="AX111" i="16"/>
  <c r="AT111" i="16"/>
  <c r="AP111" i="16"/>
  <c r="AL111" i="16"/>
  <c r="AH111" i="16"/>
  <c r="AD111" i="16"/>
  <c r="Z111" i="16"/>
  <c r="V111" i="16"/>
  <c r="R111" i="16"/>
  <c r="BJ110" i="16"/>
  <c r="BF110" i="16"/>
  <c r="BB110" i="16"/>
  <c r="AX110" i="16"/>
  <c r="AT110" i="16"/>
  <c r="AP110" i="16"/>
  <c r="AL110" i="16"/>
  <c r="AH110" i="16"/>
  <c r="AD110" i="16"/>
  <c r="Z110" i="16"/>
  <c r="V110" i="16"/>
  <c r="R110" i="16"/>
  <c r="BJ109" i="16"/>
  <c r="BF109" i="16"/>
  <c r="BB109" i="16"/>
  <c r="AX109" i="16"/>
  <c r="AT109" i="16"/>
  <c r="AP109" i="16"/>
  <c r="AL109" i="16"/>
  <c r="AH109" i="16"/>
  <c r="AD109" i="16"/>
  <c r="Z109" i="16"/>
  <c r="V109" i="16"/>
  <c r="R109" i="16"/>
  <c r="BJ108" i="16"/>
  <c r="BF108" i="16"/>
  <c r="BB108" i="16"/>
  <c r="AX108" i="16"/>
  <c r="AT108" i="16"/>
  <c r="AP108" i="16"/>
  <c r="AL108" i="16"/>
  <c r="AH108" i="16"/>
  <c r="AD108" i="16"/>
  <c r="Z108" i="16"/>
  <c r="V108" i="16"/>
  <c r="R108" i="16"/>
  <c r="BJ107" i="16"/>
  <c r="BF107" i="16"/>
  <c r="BB107" i="16"/>
  <c r="AX107" i="16"/>
  <c r="AT107" i="16"/>
  <c r="AP107" i="16"/>
  <c r="AL107" i="16"/>
  <c r="AH107" i="16"/>
  <c r="AD107" i="16"/>
  <c r="Z107" i="16"/>
  <c r="V107" i="16"/>
  <c r="R107" i="16"/>
  <c r="BJ106" i="16"/>
  <c r="BF106" i="16"/>
  <c r="BB106" i="16"/>
  <c r="AX106" i="16"/>
  <c r="AT106" i="16"/>
  <c r="AP106" i="16"/>
  <c r="AL106" i="16"/>
  <c r="AH106" i="16"/>
  <c r="AD106" i="16"/>
  <c r="Z106" i="16"/>
  <c r="V106" i="16"/>
  <c r="R106" i="16"/>
  <c r="BJ105" i="16"/>
  <c r="BF105" i="16"/>
  <c r="BB105" i="16"/>
  <c r="AX105" i="16"/>
  <c r="AT105" i="16"/>
  <c r="AP105" i="16"/>
  <c r="AL105" i="16"/>
  <c r="AH105" i="16"/>
  <c r="AD105" i="16"/>
  <c r="Z105" i="16"/>
  <c r="V105" i="16"/>
  <c r="R105" i="16"/>
  <c r="BJ104" i="16"/>
  <c r="BF104" i="16"/>
  <c r="BB104" i="16"/>
  <c r="AX104" i="16"/>
  <c r="AT104" i="16"/>
  <c r="AP104" i="16"/>
  <c r="AL104" i="16"/>
  <c r="AH104" i="16"/>
  <c r="AD104" i="16"/>
  <c r="Z104" i="16"/>
  <c r="V104" i="16"/>
  <c r="R104" i="16"/>
  <c r="BJ103" i="16"/>
  <c r="BF103" i="16"/>
  <c r="BB103" i="16"/>
  <c r="AX103" i="16"/>
  <c r="AT103" i="16"/>
  <c r="AP103" i="16"/>
  <c r="AL103" i="16"/>
  <c r="AH103" i="16"/>
  <c r="AD103" i="16"/>
  <c r="Z103" i="16"/>
  <c r="V103" i="16"/>
  <c r="R103" i="16"/>
  <c r="BJ102" i="16"/>
  <c r="BF102" i="16"/>
  <c r="BB102" i="16"/>
  <c r="AX102" i="16"/>
  <c r="AT102" i="16"/>
  <c r="AP102" i="16"/>
  <c r="AL102" i="16"/>
  <c r="AH102" i="16"/>
  <c r="AD102" i="16"/>
  <c r="Z102" i="16"/>
  <c r="V102" i="16"/>
  <c r="R102" i="16"/>
  <c r="BJ101" i="16"/>
  <c r="BF101" i="16"/>
  <c r="BB101" i="16"/>
  <c r="AX101" i="16"/>
  <c r="AT101" i="16"/>
  <c r="AP101" i="16"/>
  <c r="AL101" i="16"/>
  <c r="AH101" i="16"/>
  <c r="AD101" i="16"/>
  <c r="Z101" i="16"/>
  <c r="V101" i="16"/>
  <c r="R101" i="16"/>
  <c r="BJ100" i="16"/>
  <c r="BF100" i="16"/>
  <c r="BB100" i="16"/>
  <c r="AX100" i="16"/>
  <c r="AT100" i="16"/>
  <c r="AP100" i="16"/>
  <c r="AL100" i="16"/>
  <c r="AH100" i="16"/>
  <c r="AD100" i="16"/>
  <c r="Z100" i="16"/>
  <c r="V100" i="16"/>
  <c r="R100" i="16"/>
  <c r="BJ99" i="16"/>
  <c r="BF99" i="16"/>
  <c r="BB99" i="16"/>
  <c r="AX99" i="16"/>
  <c r="AT99" i="16"/>
  <c r="AP99" i="16"/>
  <c r="AL99" i="16"/>
  <c r="AH99" i="16"/>
  <c r="AD99" i="16"/>
  <c r="Z99" i="16"/>
  <c r="V99" i="16"/>
  <c r="R99" i="16"/>
  <c r="BJ98" i="16"/>
  <c r="BF98" i="16"/>
  <c r="BB98" i="16"/>
  <c r="AX98" i="16"/>
  <c r="AT98" i="16"/>
  <c r="AP98" i="16"/>
  <c r="AL98" i="16"/>
  <c r="AH98" i="16"/>
  <c r="AD98" i="16"/>
  <c r="Z98" i="16"/>
  <c r="V98" i="16"/>
  <c r="R98" i="16"/>
  <c r="BJ97" i="16"/>
  <c r="BF97" i="16"/>
  <c r="BB97" i="16"/>
  <c r="AX97" i="16"/>
  <c r="AT97" i="16"/>
  <c r="AP97" i="16"/>
  <c r="AL97" i="16"/>
  <c r="AH97" i="16"/>
  <c r="AD97" i="16"/>
  <c r="Z97" i="16"/>
  <c r="V97" i="16"/>
  <c r="R97" i="16"/>
  <c r="BJ96" i="16"/>
  <c r="BF96" i="16"/>
  <c r="BB96" i="16"/>
  <c r="AX96" i="16"/>
  <c r="AT96" i="16"/>
  <c r="AP96" i="16"/>
  <c r="AL96" i="16"/>
  <c r="AH96" i="16"/>
  <c r="AD96" i="16"/>
  <c r="Z96" i="16"/>
  <c r="V96" i="16"/>
  <c r="R96" i="16"/>
  <c r="BJ95" i="16"/>
  <c r="BF95" i="16"/>
  <c r="BB95" i="16"/>
  <c r="AX95" i="16"/>
  <c r="AT95" i="16"/>
  <c r="AP95" i="16"/>
  <c r="AL95" i="16"/>
  <c r="AH95" i="16"/>
  <c r="AD95" i="16"/>
  <c r="Z95" i="16"/>
  <c r="V95" i="16"/>
  <c r="R95" i="16"/>
  <c r="BJ94" i="16"/>
  <c r="BF94" i="16"/>
  <c r="BB94" i="16"/>
  <c r="AX94" i="16"/>
  <c r="AT94" i="16"/>
  <c r="AP94" i="16"/>
  <c r="AL94" i="16"/>
  <c r="AH94" i="16"/>
  <c r="AD94" i="16"/>
  <c r="Z94" i="16"/>
  <c r="V94" i="16"/>
  <c r="R94" i="16"/>
  <c r="BJ93" i="16"/>
  <c r="BF93" i="16"/>
  <c r="BB93" i="16"/>
  <c r="AX93" i="16"/>
  <c r="AT93" i="16"/>
  <c r="AP93" i="16"/>
  <c r="AL93" i="16"/>
  <c r="AH93" i="16"/>
  <c r="AD93" i="16"/>
  <c r="Z93" i="16"/>
  <c r="V93" i="16"/>
  <c r="R93" i="16"/>
  <c r="BJ92" i="16"/>
  <c r="BF92" i="16"/>
  <c r="BB92" i="16"/>
  <c r="AX92" i="16"/>
  <c r="AT92" i="16"/>
  <c r="AP92" i="16"/>
  <c r="AL92" i="16"/>
  <c r="AH92" i="16"/>
  <c r="AD92" i="16"/>
  <c r="Z92" i="16"/>
  <c r="V92" i="16"/>
  <c r="R92" i="16"/>
  <c r="BJ91" i="16"/>
  <c r="BF91" i="16"/>
  <c r="BB91" i="16"/>
  <c r="AX91" i="16"/>
  <c r="AT91" i="16"/>
  <c r="AP91" i="16"/>
  <c r="AL91" i="16"/>
  <c r="AH91" i="16"/>
  <c r="AD91" i="16"/>
  <c r="Z91" i="16"/>
  <c r="V91" i="16"/>
  <c r="R91" i="16"/>
  <c r="BJ90" i="16"/>
  <c r="BF90" i="16"/>
  <c r="BB90" i="16"/>
  <c r="AX90" i="16"/>
  <c r="AT90" i="16"/>
  <c r="AP90" i="16"/>
  <c r="AL90" i="16"/>
  <c r="AH90" i="16"/>
  <c r="AD90" i="16"/>
  <c r="Z90" i="16"/>
  <c r="V90" i="16"/>
  <c r="R90" i="16"/>
  <c r="BJ89" i="16"/>
  <c r="BF89" i="16"/>
  <c r="BB89" i="16"/>
  <c r="AX89" i="16"/>
  <c r="AT89" i="16"/>
  <c r="AP89" i="16"/>
  <c r="AL89" i="16"/>
  <c r="AH89" i="16"/>
  <c r="AD89" i="16"/>
  <c r="Z89" i="16"/>
  <c r="V89" i="16"/>
  <c r="R89" i="16"/>
  <c r="BJ88" i="16"/>
  <c r="BF88" i="16"/>
  <c r="BB88" i="16"/>
  <c r="AX88" i="16"/>
  <c r="AT88" i="16"/>
  <c r="AP88" i="16"/>
  <c r="AL88" i="16"/>
  <c r="AH88" i="16"/>
  <c r="AD88" i="16"/>
  <c r="Z88" i="16"/>
  <c r="V88" i="16"/>
  <c r="R88" i="16"/>
  <c r="BJ87" i="16"/>
  <c r="BF87" i="16"/>
  <c r="BB87" i="16"/>
  <c r="AX87" i="16"/>
  <c r="AT87" i="16"/>
  <c r="AP87" i="16"/>
  <c r="AL87" i="16"/>
  <c r="AH87" i="16"/>
  <c r="AD87" i="16"/>
  <c r="Z87" i="16"/>
  <c r="V87" i="16"/>
  <c r="R87" i="16"/>
  <c r="BJ86" i="16"/>
  <c r="BF86" i="16"/>
  <c r="BB86" i="16"/>
  <c r="AX86" i="16"/>
  <c r="AT86" i="16"/>
  <c r="AP86" i="16"/>
  <c r="AL86" i="16"/>
  <c r="AH86" i="16"/>
  <c r="AD86" i="16"/>
  <c r="Z86" i="16"/>
  <c r="V86" i="16"/>
  <c r="R86" i="16"/>
  <c r="BJ85" i="16"/>
  <c r="BF85" i="16"/>
  <c r="BB85" i="16"/>
  <c r="AX85" i="16"/>
  <c r="AT85" i="16"/>
  <c r="AP85" i="16"/>
  <c r="AL85" i="16"/>
  <c r="AH85" i="16"/>
  <c r="AD85" i="16"/>
  <c r="Z85" i="16"/>
  <c r="V85" i="16"/>
  <c r="R85" i="16"/>
  <c r="BJ84" i="16"/>
  <c r="BF84" i="16"/>
  <c r="BB84" i="16"/>
  <c r="AX84" i="16"/>
  <c r="AT84" i="16"/>
  <c r="AP84" i="16"/>
  <c r="AL84" i="16"/>
  <c r="AH84" i="16"/>
  <c r="AD84" i="16"/>
  <c r="Z84" i="16"/>
  <c r="V84" i="16"/>
  <c r="R84" i="16"/>
  <c r="BJ83" i="16"/>
  <c r="BF83" i="16"/>
  <c r="BB83" i="16"/>
  <c r="AX83" i="16"/>
  <c r="AT83" i="16"/>
  <c r="AP83" i="16"/>
  <c r="AL83" i="16"/>
  <c r="AH83" i="16"/>
  <c r="AD83" i="16"/>
  <c r="Z83" i="16"/>
  <c r="V83" i="16"/>
  <c r="R83" i="16"/>
  <c r="BJ82" i="16"/>
  <c r="BF82" i="16"/>
  <c r="BB82" i="16"/>
  <c r="AX82" i="16"/>
  <c r="AT82" i="16"/>
  <c r="AP82" i="16"/>
  <c r="AL82" i="16"/>
  <c r="AH82" i="16"/>
  <c r="AD82" i="16"/>
  <c r="Z82" i="16"/>
  <c r="V82" i="16"/>
  <c r="R82" i="16"/>
  <c r="BJ81" i="16"/>
  <c r="BF81" i="16"/>
  <c r="BB81" i="16"/>
  <c r="AX81" i="16"/>
  <c r="AT81" i="16"/>
  <c r="AP81" i="16"/>
  <c r="AL81" i="16"/>
  <c r="AH81" i="16"/>
  <c r="AD81" i="16"/>
  <c r="Z81" i="16"/>
  <c r="V81" i="16"/>
  <c r="R81" i="16"/>
  <c r="BJ80" i="16"/>
  <c r="BF80" i="16"/>
  <c r="BB80" i="16"/>
  <c r="AX80" i="16"/>
  <c r="AT80" i="16"/>
  <c r="AP80" i="16"/>
  <c r="AL80" i="16"/>
  <c r="AH80" i="16"/>
  <c r="AD80" i="16"/>
  <c r="Z80" i="16"/>
  <c r="V80" i="16"/>
  <c r="R80" i="16"/>
  <c r="BJ79" i="16"/>
  <c r="BF79" i="16"/>
  <c r="BB79" i="16"/>
  <c r="AX79" i="16"/>
  <c r="AT79" i="16"/>
  <c r="AP79" i="16"/>
  <c r="AL79" i="16"/>
  <c r="AH79" i="16"/>
  <c r="AD79" i="16"/>
  <c r="Z79" i="16"/>
  <c r="V79" i="16"/>
  <c r="R79" i="16"/>
  <c r="BJ78" i="16"/>
  <c r="BF78" i="16"/>
  <c r="BB78" i="16"/>
  <c r="AX78" i="16"/>
  <c r="AT78" i="16"/>
  <c r="AP78" i="16"/>
  <c r="AL78" i="16"/>
  <c r="AH78" i="16"/>
  <c r="AD78" i="16"/>
  <c r="Z78" i="16"/>
  <c r="V78" i="16"/>
  <c r="R78" i="16"/>
  <c r="BJ77" i="16"/>
  <c r="BF77" i="16"/>
  <c r="BB77" i="16"/>
  <c r="AX77" i="16"/>
  <c r="AT77" i="16"/>
  <c r="AP77" i="16"/>
  <c r="AL77" i="16"/>
  <c r="AH77" i="16"/>
  <c r="AD77" i="16"/>
  <c r="Z77" i="16"/>
  <c r="V77" i="16"/>
  <c r="R77" i="16"/>
  <c r="BJ76" i="16"/>
  <c r="BF76" i="16"/>
  <c r="BB76" i="16"/>
  <c r="AX76" i="16"/>
  <c r="AT76" i="16"/>
  <c r="AP76" i="16"/>
  <c r="AL76" i="16"/>
  <c r="AH76" i="16"/>
  <c r="AD76" i="16"/>
  <c r="Z76" i="16"/>
  <c r="V76" i="16"/>
  <c r="R76" i="16"/>
  <c r="BJ75" i="16"/>
  <c r="BF75" i="16"/>
  <c r="BB75" i="16"/>
  <c r="AX75" i="16"/>
  <c r="AT75" i="16"/>
  <c r="AP75" i="16"/>
  <c r="AL75" i="16"/>
  <c r="AH75" i="16"/>
  <c r="AD75" i="16"/>
  <c r="Z75" i="16"/>
  <c r="V75" i="16"/>
  <c r="R75" i="16"/>
  <c r="BJ74" i="16"/>
  <c r="BF74" i="16"/>
  <c r="BB74" i="16"/>
  <c r="AX74" i="16"/>
  <c r="AT74" i="16"/>
  <c r="AP74" i="16"/>
  <c r="AL74" i="16"/>
  <c r="AH74" i="16"/>
  <c r="AD74" i="16"/>
  <c r="Z74" i="16"/>
  <c r="V74" i="16"/>
  <c r="R74" i="16"/>
  <c r="BJ73" i="16"/>
  <c r="BF73" i="16"/>
  <c r="BB73" i="16"/>
  <c r="AX73" i="16"/>
  <c r="AT73" i="16"/>
  <c r="AP73" i="16"/>
  <c r="AL73" i="16"/>
  <c r="AH73" i="16"/>
  <c r="AD73" i="16"/>
  <c r="Z73" i="16"/>
  <c r="V73" i="16"/>
  <c r="R73" i="16"/>
  <c r="BJ72" i="16"/>
  <c r="BF72" i="16"/>
  <c r="BB72" i="16"/>
  <c r="AX72" i="16"/>
  <c r="AT72" i="16"/>
  <c r="AP72" i="16"/>
  <c r="AL72" i="16"/>
  <c r="AH72" i="16"/>
  <c r="AD72" i="16"/>
  <c r="Z72" i="16"/>
  <c r="V72" i="16"/>
  <c r="R72" i="16"/>
  <c r="BJ71" i="16"/>
  <c r="BF71" i="16"/>
  <c r="BB71" i="16"/>
  <c r="AX71" i="16"/>
  <c r="AT71" i="16"/>
  <c r="AP71" i="16"/>
  <c r="AL71" i="16"/>
  <c r="AH71" i="16"/>
  <c r="AD71" i="16"/>
  <c r="Z71" i="16"/>
  <c r="V71" i="16"/>
  <c r="R71" i="16"/>
  <c r="BJ70" i="16"/>
  <c r="BF70" i="16"/>
  <c r="BB70" i="16"/>
  <c r="AX70" i="16"/>
  <c r="AT70" i="16"/>
  <c r="AP70" i="16"/>
  <c r="AL70" i="16"/>
  <c r="AH70" i="16"/>
  <c r="AD70" i="16"/>
  <c r="Z70" i="16"/>
  <c r="V70" i="16"/>
  <c r="R70" i="16"/>
  <c r="BJ69" i="16"/>
  <c r="BF69" i="16"/>
  <c r="BB69" i="16"/>
  <c r="AX69" i="16"/>
  <c r="AT69" i="16"/>
  <c r="AP69" i="16"/>
  <c r="AL69" i="16"/>
  <c r="AH69" i="16"/>
  <c r="AD69" i="16"/>
  <c r="Z69" i="16"/>
  <c r="V69" i="16"/>
  <c r="R69" i="16"/>
  <c r="BJ68" i="16"/>
  <c r="BF68" i="16"/>
  <c r="BB68" i="16"/>
  <c r="AX68" i="16"/>
  <c r="AT68" i="16"/>
  <c r="AP68" i="16"/>
  <c r="AL68" i="16"/>
  <c r="AH68" i="16"/>
  <c r="AD68" i="16"/>
  <c r="Z68" i="16"/>
  <c r="V68" i="16"/>
  <c r="R68" i="16"/>
  <c r="BJ67" i="16"/>
  <c r="BF67" i="16"/>
  <c r="BB67" i="16"/>
  <c r="AX67" i="16"/>
  <c r="AT67" i="16"/>
  <c r="AP67" i="16"/>
  <c r="AL67" i="16"/>
  <c r="AH67" i="16"/>
  <c r="AD67" i="16"/>
  <c r="Z67" i="16"/>
  <c r="V67" i="16"/>
  <c r="R67" i="16"/>
  <c r="BJ66" i="16"/>
  <c r="BF66" i="16"/>
  <c r="BB66" i="16"/>
  <c r="AX66" i="16"/>
  <c r="AT66" i="16"/>
  <c r="AP66" i="16"/>
  <c r="AL66" i="16"/>
  <c r="AH66" i="16"/>
  <c r="AD66" i="16"/>
  <c r="Z66" i="16"/>
  <c r="V66" i="16"/>
  <c r="R66" i="16"/>
  <c r="BJ65" i="16"/>
  <c r="BF65" i="16"/>
  <c r="BB65" i="16"/>
  <c r="AX65" i="16"/>
  <c r="AT65" i="16"/>
  <c r="AP65" i="16"/>
  <c r="AL65" i="16"/>
  <c r="AH65" i="16"/>
  <c r="AD65" i="16"/>
  <c r="Z65" i="16"/>
  <c r="V65" i="16"/>
  <c r="R65" i="16"/>
  <c r="BJ64" i="16"/>
  <c r="BF64" i="16"/>
  <c r="BB64" i="16"/>
  <c r="AX64" i="16"/>
  <c r="AT64" i="16"/>
  <c r="AP64" i="16"/>
  <c r="AL64" i="16"/>
  <c r="AH64" i="16"/>
  <c r="AD64" i="16"/>
  <c r="Z64" i="16"/>
  <c r="V64" i="16"/>
  <c r="R64" i="16"/>
  <c r="BJ63" i="16"/>
  <c r="BF63" i="16"/>
  <c r="BB63" i="16"/>
  <c r="AX63" i="16"/>
  <c r="AT63" i="16"/>
  <c r="AP63" i="16"/>
  <c r="AL63" i="16"/>
  <c r="AH63" i="16"/>
  <c r="AD63" i="16"/>
  <c r="Z63" i="16"/>
  <c r="V63" i="16"/>
  <c r="R63" i="16"/>
  <c r="BJ62" i="16"/>
  <c r="BF62" i="16"/>
  <c r="BB62" i="16"/>
  <c r="AX62" i="16"/>
  <c r="AT62" i="16"/>
  <c r="AP62" i="16"/>
  <c r="AL62" i="16"/>
  <c r="AH62" i="16"/>
  <c r="AD62" i="16"/>
  <c r="Z62" i="16"/>
  <c r="V62" i="16"/>
  <c r="R62" i="16"/>
  <c r="BJ61" i="16"/>
  <c r="BF61" i="16"/>
  <c r="BB61" i="16"/>
  <c r="AX61" i="16"/>
  <c r="AT61" i="16"/>
  <c r="AP61" i="16"/>
  <c r="AL61" i="16"/>
  <c r="AH61" i="16"/>
  <c r="AD61" i="16"/>
  <c r="Z61" i="16"/>
  <c r="V61" i="16"/>
  <c r="R61" i="16"/>
  <c r="BJ60" i="16"/>
  <c r="BF60" i="16"/>
  <c r="BB60" i="16"/>
  <c r="AX60" i="16"/>
  <c r="AT60" i="16"/>
  <c r="AP60" i="16"/>
  <c r="AL60" i="16"/>
  <c r="AH60" i="16"/>
  <c r="AD60" i="16"/>
  <c r="Z60" i="16"/>
  <c r="V60" i="16"/>
  <c r="R60" i="16"/>
  <c r="BJ59" i="16"/>
  <c r="BF59" i="16"/>
  <c r="BB59" i="16"/>
  <c r="AX59" i="16"/>
  <c r="AT59" i="16"/>
  <c r="AP59" i="16"/>
  <c r="AL59" i="16"/>
  <c r="AH59" i="16"/>
  <c r="AD59" i="16"/>
  <c r="Z59" i="16"/>
  <c r="V59" i="16"/>
  <c r="R59" i="16"/>
  <c r="BJ58" i="16"/>
  <c r="BF58" i="16"/>
  <c r="BB58" i="16"/>
  <c r="AX58" i="16"/>
  <c r="AT58" i="16"/>
  <c r="AP58" i="16"/>
  <c r="AL58" i="16"/>
  <c r="AH58" i="16"/>
  <c r="AD58" i="16"/>
  <c r="Z58" i="16"/>
  <c r="V58" i="16"/>
  <c r="R58" i="16"/>
  <c r="BJ57" i="16"/>
  <c r="BF57" i="16"/>
  <c r="BB57" i="16"/>
  <c r="AX57" i="16"/>
  <c r="AT57" i="16"/>
  <c r="AP57" i="16"/>
  <c r="AL57" i="16"/>
  <c r="AH57" i="16"/>
  <c r="AD57" i="16"/>
  <c r="Z57" i="16"/>
  <c r="V57" i="16"/>
  <c r="R57" i="16"/>
  <c r="BJ56" i="16"/>
  <c r="BF56" i="16"/>
  <c r="BB56" i="16"/>
  <c r="AX56" i="16"/>
  <c r="AT56" i="16"/>
  <c r="AP56" i="16"/>
  <c r="AL56" i="16"/>
  <c r="AH56" i="16"/>
  <c r="AD56" i="16"/>
  <c r="Z56" i="16"/>
  <c r="V56" i="16"/>
  <c r="R56" i="16"/>
  <c r="BJ55" i="16"/>
  <c r="BF55" i="16"/>
  <c r="BB55" i="16"/>
  <c r="AX55" i="16"/>
  <c r="AT55" i="16"/>
  <c r="AP55" i="16"/>
  <c r="AL55" i="16"/>
  <c r="AH55" i="16"/>
  <c r="AD55" i="16"/>
  <c r="Z55" i="16"/>
  <c r="V55" i="16"/>
  <c r="R55" i="16"/>
  <c r="BJ54" i="16"/>
  <c r="BF54" i="16"/>
  <c r="BB54" i="16"/>
  <c r="AX54" i="16"/>
  <c r="AT54" i="16"/>
  <c r="AP54" i="16"/>
  <c r="AL54" i="16"/>
  <c r="AH54" i="16"/>
  <c r="AD54" i="16"/>
  <c r="Z54" i="16"/>
  <c r="V54" i="16"/>
  <c r="R54" i="16"/>
  <c r="BJ53" i="16"/>
  <c r="BF53" i="16"/>
  <c r="BB53" i="16"/>
  <c r="AX53" i="16"/>
  <c r="AT53" i="16"/>
  <c r="AP53" i="16"/>
  <c r="AL53" i="16"/>
  <c r="AH53" i="16"/>
  <c r="AD53" i="16"/>
  <c r="Z53" i="16"/>
  <c r="V53" i="16"/>
  <c r="R53" i="16"/>
  <c r="BJ52" i="16"/>
  <c r="BF52" i="16"/>
  <c r="BB52" i="16"/>
  <c r="AX52" i="16"/>
  <c r="AT52" i="16"/>
  <c r="AP52" i="16"/>
  <c r="AL52" i="16"/>
  <c r="AH52" i="16"/>
  <c r="AD52" i="16"/>
  <c r="Z52" i="16"/>
  <c r="V52" i="16"/>
  <c r="R52" i="16"/>
  <c r="BJ51" i="16"/>
  <c r="BF51" i="16"/>
  <c r="BB51" i="16"/>
  <c r="AX51" i="16"/>
  <c r="AT51" i="16"/>
  <c r="AP51" i="16"/>
  <c r="AL51" i="16"/>
  <c r="AH51" i="16"/>
  <c r="AD51" i="16"/>
  <c r="Z51" i="16"/>
  <c r="V51" i="16"/>
  <c r="R51" i="16"/>
  <c r="BJ50" i="16"/>
  <c r="BF50" i="16"/>
  <c r="BB50" i="16"/>
  <c r="AX50" i="16"/>
  <c r="AT50" i="16"/>
  <c r="AP50" i="16"/>
  <c r="AL50" i="16"/>
  <c r="AH50" i="16"/>
  <c r="AD50" i="16"/>
  <c r="Z50" i="16"/>
  <c r="V50" i="16"/>
  <c r="R50" i="16"/>
  <c r="BJ49" i="16"/>
  <c r="BF49" i="16"/>
  <c r="BB49" i="16"/>
  <c r="AX49" i="16"/>
  <c r="AT49" i="16"/>
  <c r="AP49" i="16"/>
  <c r="AL49" i="16"/>
  <c r="AH49" i="16"/>
  <c r="AD49" i="16"/>
  <c r="Z49" i="16"/>
  <c r="V49" i="16"/>
  <c r="R49" i="16"/>
  <c r="BJ48" i="16"/>
  <c r="BF48" i="16"/>
  <c r="BB48" i="16"/>
  <c r="AX48" i="16"/>
  <c r="AT48" i="16"/>
  <c r="AP48" i="16"/>
  <c r="AL48" i="16"/>
  <c r="AH48" i="16"/>
  <c r="AD48" i="16"/>
  <c r="Z48" i="16"/>
  <c r="V48" i="16"/>
  <c r="R48" i="16"/>
  <c r="BJ47" i="16"/>
  <c r="BF47" i="16"/>
  <c r="BB47" i="16"/>
  <c r="AX47" i="16"/>
  <c r="AT47" i="16"/>
  <c r="AP47" i="16"/>
  <c r="AL47" i="16"/>
  <c r="AH47" i="16"/>
  <c r="AD47" i="16"/>
  <c r="Z47" i="16"/>
  <c r="V47" i="16"/>
  <c r="R47" i="16"/>
  <c r="BJ46" i="16"/>
  <c r="BF46" i="16"/>
  <c r="BB46" i="16"/>
  <c r="AX46" i="16"/>
  <c r="AT46" i="16"/>
  <c r="AP46" i="16"/>
  <c r="AL46" i="16"/>
  <c r="AH46" i="16"/>
  <c r="AD46" i="16"/>
  <c r="Z46" i="16"/>
  <c r="V46" i="16"/>
  <c r="R46" i="16"/>
  <c r="BJ45" i="16"/>
  <c r="BF45" i="16"/>
  <c r="BB45" i="16"/>
  <c r="AX45" i="16"/>
  <c r="AT45" i="16"/>
  <c r="AP45" i="16"/>
  <c r="AL45" i="16"/>
  <c r="AH45" i="16"/>
  <c r="AD45" i="16"/>
  <c r="Z45" i="16"/>
  <c r="V45" i="16"/>
  <c r="R45" i="16"/>
  <c r="BJ44" i="16"/>
  <c r="BF44" i="16"/>
  <c r="BB44" i="16"/>
  <c r="AX44" i="16"/>
  <c r="AT44" i="16"/>
  <c r="AP44" i="16"/>
  <c r="AL44" i="16"/>
  <c r="AH44" i="16"/>
  <c r="AD44" i="16"/>
  <c r="Z44" i="16"/>
  <c r="V44" i="16"/>
  <c r="R44" i="16"/>
  <c r="BJ43" i="16"/>
  <c r="BF43" i="16"/>
  <c r="BB43" i="16"/>
  <c r="AX43" i="16"/>
  <c r="AT43" i="16"/>
  <c r="AP43" i="16"/>
  <c r="AL43" i="16"/>
  <c r="AH43" i="16"/>
  <c r="AD43" i="16"/>
  <c r="Z43" i="16"/>
  <c r="V43" i="16"/>
  <c r="R43" i="16"/>
  <c r="BJ42" i="16"/>
  <c r="BF42" i="16"/>
  <c r="BB42" i="16"/>
  <c r="AX42" i="16"/>
  <c r="AT42" i="16"/>
  <c r="AP42" i="16"/>
  <c r="AL42" i="16"/>
  <c r="AH42" i="16"/>
  <c r="AD42" i="16"/>
  <c r="Z42" i="16"/>
  <c r="V42" i="16"/>
  <c r="R42" i="16"/>
  <c r="BJ41" i="16"/>
  <c r="BF41" i="16"/>
  <c r="BB41" i="16"/>
  <c r="AX41" i="16"/>
  <c r="AT41" i="16"/>
  <c r="AP41" i="16"/>
  <c r="AL41" i="16"/>
  <c r="AH41" i="16"/>
  <c r="AD41" i="16"/>
  <c r="Z41" i="16"/>
  <c r="V41" i="16"/>
  <c r="R41" i="16"/>
  <c r="BJ40" i="16"/>
  <c r="BF40" i="16"/>
  <c r="BB40" i="16"/>
  <c r="AX40" i="16"/>
  <c r="AT40" i="16"/>
  <c r="AP40" i="16"/>
  <c r="AL40" i="16"/>
  <c r="AH40" i="16"/>
  <c r="AD40" i="16"/>
  <c r="Z40" i="16"/>
  <c r="V40" i="16"/>
  <c r="R40" i="16"/>
  <c r="BJ39" i="16"/>
  <c r="BF39" i="16"/>
  <c r="BB39" i="16"/>
  <c r="AX39" i="16"/>
  <c r="AT39" i="16"/>
  <c r="AP39" i="16"/>
  <c r="AL39" i="16"/>
  <c r="AH39" i="16"/>
  <c r="AD39" i="16"/>
  <c r="Z39" i="16"/>
  <c r="V39" i="16"/>
  <c r="R39" i="16"/>
  <c r="BJ38" i="16"/>
  <c r="BF38" i="16"/>
  <c r="BB38" i="16"/>
  <c r="AX38" i="16"/>
  <c r="AT38" i="16"/>
  <c r="AP38" i="16"/>
  <c r="AL38" i="16"/>
  <c r="AH38" i="16"/>
  <c r="AD38" i="16"/>
  <c r="Z38" i="16"/>
  <c r="V38" i="16"/>
  <c r="R38" i="16"/>
  <c r="BJ37" i="16"/>
  <c r="BF37" i="16"/>
  <c r="BB37" i="16"/>
  <c r="AX37" i="16"/>
  <c r="AT37" i="16"/>
  <c r="AP37" i="16"/>
  <c r="AL37" i="16"/>
  <c r="AH37" i="16"/>
  <c r="AD37" i="16"/>
  <c r="Z37" i="16"/>
  <c r="V37" i="16"/>
  <c r="R37" i="16"/>
  <c r="BJ36" i="16"/>
  <c r="BF36" i="16"/>
  <c r="BB36" i="16"/>
  <c r="AX36" i="16"/>
  <c r="AT36" i="16"/>
  <c r="AP36" i="16"/>
  <c r="AL36" i="16"/>
  <c r="AH36" i="16"/>
  <c r="AD36" i="16"/>
  <c r="Z36" i="16"/>
  <c r="V36" i="16"/>
  <c r="R36" i="16"/>
  <c r="BJ35" i="16"/>
  <c r="BF35" i="16"/>
  <c r="BB35" i="16"/>
  <c r="AX35" i="16"/>
  <c r="AT35" i="16"/>
  <c r="AP35" i="16"/>
  <c r="AL35" i="16"/>
  <c r="AH35" i="16"/>
  <c r="AD35" i="16"/>
  <c r="Z35" i="16"/>
  <c r="V35" i="16"/>
  <c r="R35" i="16"/>
  <c r="BJ34" i="16"/>
  <c r="BF34" i="16"/>
  <c r="BB34" i="16"/>
  <c r="AX34" i="16"/>
  <c r="AT34" i="16"/>
  <c r="AP34" i="16"/>
  <c r="AL34" i="16"/>
  <c r="AH34" i="16"/>
  <c r="AD34" i="16"/>
  <c r="Z34" i="16"/>
  <c r="V34" i="16"/>
  <c r="R34" i="16"/>
  <c r="BJ33" i="16"/>
  <c r="BF33" i="16"/>
  <c r="BB33" i="16"/>
  <c r="AX33" i="16"/>
  <c r="AT33" i="16"/>
  <c r="AP33" i="16"/>
  <c r="AL33" i="16"/>
  <c r="AH33" i="16"/>
  <c r="AD33" i="16"/>
  <c r="Z33" i="16"/>
  <c r="V33" i="16"/>
  <c r="R33" i="16"/>
  <c r="BJ32" i="16"/>
  <c r="BF32" i="16"/>
  <c r="BB32" i="16"/>
  <c r="AX32" i="16"/>
  <c r="AT32" i="16"/>
  <c r="AP32" i="16"/>
  <c r="AL32" i="16"/>
  <c r="AH32" i="16"/>
  <c r="AD32" i="16"/>
  <c r="Z32" i="16"/>
  <c r="V32" i="16"/>
  <c r="R32" i="16"/>
  <c r="BJ31" i="16"/>
  <c r="BF31" i="16"/>
  <c r="BB31" i="16"/>
  <c r="AX31" i="16"/>
  <c r="AT31" i="16"/>
  <c r="AP31" i="16"/>
  <c r="AL31" i="16"/>
  <c r="AH31" i="16"/>
  <c r="AD31" i="16"/>
  <c r="Z31" i="16"/>
  <c r="V31" i="16"/>
  <c r="R31" i="16"/>
  <c r="BJ30" i="16"/>
  <c r="BF30" i="16"/>
  <c r="BB30" i="16"/>
  <c r="AX30" i="16"/>
  <c r="AT30" i="16"/>
  <c r="AP30" i="16"/>
  <c r="AL30" i="16"/>
  <c r="AH30" i="16"/>
  <c r="AD30" i="16"/>
  <c r="Z30" i="16"/>
  <c r="V30" i="16"/>
  <c r="R30" i="16"/>
  <c r="BJ29" i="16"/>
  <c r="BF29" i="16"/>
  <c r="BB29" i="16"/>
  <c r="AX29" i="16"/>
  <c r="AT29" i="16"/>
  <c r="AP29" i="16"/>
  <c r="AL29" i="16"/>
  <c r="AH29" i="16"/>
  <c r="AD29" i="16"/>
  <c r="Z29" i="16"/>
  <c r="V29" i="16"/>
  <c r="R29" i="16"/>
  <c r="BJ28" i="16"/>
  <c r="BF28" i="16"/>
  <c r="BB28" i="16"/>
  <c r="AX28" i="16"/>
  <c r="AT28" i="16"/>
  <c r="AP28" i="16"/>
  <c r="AL28" i="16"/>
  <c r="AH28" i="16"/>
  <c r="AD28" i="16"/>
  <c r="Z28" i="16"/>
  <c r="V28" i="16"/>
  <c r="R28" i="16"/>
  <c r="BJ27" i="16"/>
  <c r="BF27" i="16"/>
  <c r="BB27" i="16"/>
  <c r="AX27" i="16"/>
  <c r="AT27" i="16"/>
  <c r="AP27" i="16"/>
  <c r="AL27" i="16"/>
  <c r="AH27" i="16"/>
  <c r="AD27" i="16"/>
  <c r="Z27" i="16"/>
  <c r="V27" i="16"/>
  <c r="R27" i="16"/>
  <c r="BJ26" i="16"/>
  <c r="BF26" i="16"/>
  <c r="BB26" i="16"/>
  <c r="AX26" i="16"/>
  <c r="AT26" i="16"/>
  <c r="AP26" i="16"/>
  <c r="AL26" i="16"/>
  <c r="AH26" i="16"/>
  <c r="AD26" i="16"/>
  <c r="Z26" i="16"/>
  <c r="V26" i="16"/>
  <c r="R26" i="16"/>
  <c r="BJ25" i="16"/>
  <c r="BF25" i="16"/>
  <c r="BB25" i="16"/>
  <c r="AX25" i="16"/>
  <c r="AT25" i="16"/>
  <c r="AP25" i="16"/>
  <c r="AL25" i="16"/>
  <c r="AH25" i="16"/>
  <c r="AD25" i="16"/>
  <c r="Z25" i="16"/>
  <c r="V25" i="16"/>
  <c r="R25" i="16"/>
  <c r="BJ24" i="16"/>
  <c r="BF24" i="16"/>
  <c r="BB24" i="16"/>
  <c r="AX24" i="16"/>
  <c r="AT24" i="16"/>
  <c r="AP24" i="16"/>
  <c r="AL24" i="16"/>
  <c r="AH24" i="16"/>
  <c r="AD24" i="16"/>
  <c r="Z24" i="16"/>
  <c r="V24" i="16"/>
  <c r="R24" i="16"/>
  <c r="BJ23" i="16"/>
  <c r="BF23" i="16"/>
  <c r="BB23" i="16"/>
  <c r="AX23" i="16"/>
  <c r="AT23" i="16"/>
  <c r="AP23" i="16"/>
  <c r="AL23" i="16"/>
  <c r="AH23" i="16"/>
  <c r="AD23" i="16"/>
  <c r="Z23" i="16"/>
  <c r="V23" i="16"/>
  <c r="R23" i="16"/>
  <c r="BJ22" i="16"/>
  <c r="BL22" i="16" s="1" a="1"/>
  <c r="BL22" i="16" s="1"/>
  <c r="BF22" i="16"/>
  <c r="BH22" i="16" s="1" a="1"/>
  <c r="BH22" i="16" s="1"/>
  <c r="BB22" i="16"/>
  <c r="BD22" i="16" s="1" a="1"/>
  <c r="BD22" i="16" s="1"/>
  <c r="AX22" i="16"/>
  <c r="AZ22" i="16" s="1" a="1"/>
  <c r="AZ22" i="16" s="1"/>
  <c r="AT22" i="16"/>
  <c r="AV22" i="16" s="1" a="1"/>
  <c r="AV22" i="16" s="1"/>
  <c r="AP22" i="16"/>
  <c r="AR22" i="16" s="1" a="1"/>
  <c r="AR22" i="16" s="1"/>
  <c r="AL22" i="16"/>
  <c r="AN22" i="16" s="1" a="1"/>
  <c r="AN22" i="16" s="1"/>
  <c r="AH22" i="16"/>
  <c r="AJ22" i="16" s="1" a="1"/>
  <c r="AJ22" i="16" s="1"/>
  <c r="AD22" i="16"/>
  <c r="AF22" i="16" s="1" a="1"/>
  <c r="AF22" i="16" s="1"/>
  <c r="Z22" i="16"/>
  <c r="AB22" i="16" s="1" a="1"/>
  <c r="AB22" i="16" s="1"/>
  <c r="V22" i="16"/>
  <c r="X22" i="16" s="1" a="1"/>
  <c r="X22" i="16" s="1"/>
  <c r="R22" i="16"/>
  <c r="T22" i="16" s="1" a="1"/>
  <c r="T22" i="16" s="1"/>
  <c r="BJ21" i="16"/>
  <c r="BL21" i="16" s="1" a="1"/>
  <c r="BL21" i="16" s="1"/>
  <c r="BF21" i="16"/>
  <c r="BH21" i="16" s="1" a="1"/>
  <c r="BH21" i="16" s="1"/>
  <c r="BB21" i="16"/>
  <c r="BD21" i="16" s="1" a="1"/>
  <c r="BD21" i="16" s="1"/>
  <c r="AX21" i="16"/>
  <c r="AZ21" i="16" s="1" a="1"/>
  <c r="AZ21" i="16" s="1"/>
  <c r="AT21" i="16"/>
  <c r="AV21" i="16" s="1" a="1"/>
  <c r="AV21" i="16" s="1"/>
  <c r="AP21" i="16"/>
  <c r="AR21" i="16" s="1" a="1"/>
  <c r="AR21" i="16" s="1"/>
  <c r="AL21" i="16"/>
  <c r="AN21" i="16" s="1" a="1"/>
  <c r="AN21" i="16" s="1"/>
  <c r="AH21" i="16"/>
  <c r="AJ21" i="16" s="1" a="1"/>
  <c r="AJ21" i="16" s="1"/>
  <c r="AD21" i="16"/>
  <c r="AF21" i="16" s="1" a="1"/>
  <c r="AF21" i="16" s="1"/>
  <c r="Z21" i="16"/>
  <c r="AB21" i="16" s="1" a="1"/>
  <c r="AB21" i="16" s="1"/>
  <c r="V21" i="16"/>
  <c r="X21" i="16" s="1" a="1"/>
  <c r="X21" i="16" s="1"/>
  <c r="R21" i="16"/>
  <c r="T21" i="16" s="1" a="1"/>
  <c r="T21" i="16" s="1"/>
  <c r="BJ20" i="16"/>
  <c r="BL20" i="16" s="1" a="1"/>
  <c r="BL20" i="16" s="1"/>
  <c r="BF20" i="16"/>
  <c r="BH20" i="16" s="1" a="1"/>
  <c r="BH20" i="16" s="1"/>
  <c r="BB20" i="16"/>
  <c r="BD20" i="16" s="1" a="1"/>
  <c r="BD20" i="16" s="1"/>
  <c r="AX20" i="16"/>
  <c r="AZ20" i="16" s="1" a="1"/>
  <c r="AZ20" i="16" s="1"/>
  <c r="AT20" i="16"/>
  <c r="AV20" i="16" s="1" a="1"/>
  <c r="AV20" i="16" s="1"/>
  <c r="AP20" i="16"/>
  <c r="AR20" i="16" s="1" a="1"/>
  <c r="AR20" i="16" s="1"/>
  <c r="AL20" i="16"/>
  <c r="AN20" i="16" s="1" a="1"/>
  <c r="AN20" i="16" s="1"/>
  <c r="AH20" i="16"/>
  <c r="AJ20" i="16" s="1" a="1"/>
  <c r="AJ20" i="16" s="1"/>
  <c r="AD20" i="16"/>
  <c r="AF20" i="16" s="1" a="1"/>
  <c r="AF20" i="16" s="1"/>
  <c r="Z20" i="16"/>
  <c r="AB20" i="16" s="1" a="1"/>
  <c r="AB20" i="16" s="1"/>
  <c r="V20" i="16"/>
  <c r="X20" i="16" s="1" a="1"/>
  <c r="X20" i="16" s="1"/>
  <c r="R20" i="16"/>
  <c r="T20" i="16" s="1" a="1"/>
  <c r="T20" i="16" s="1"/>
  <c r="BJ19" i="16"/>
  <c r="BF19" i="16"/>
  <c r="BB19" i="16"/>
  <c r="AX19" i="16"/>
  <c r="AT19" i="16"/>
  <c r="AP19" i="16"/>
  <c r="AL19" i="16"/>
  <c r="AH19" i="16"/>
  <c r="AD19" i="16"/>
  <c r="Z19" i="16"/>
  <c r="V19" i="16"/>
  <c r="R19" i="16"/>
  <c r="BJ119" i="15"/>
  <c r="BF119" i="15"/>
  <c r="BB119" i="15"/>
  <c r="AX119" i="15"/>
  <c r="AT119" i="15"/>
  <c r="AP119" i="15"/>
  <c r="AL119" i="15"/>
  <c r="AH119" i="15"/>
  <c r="AD119" i="15"/>
  <c r="Z119" i="15"/>
  <c r="V119" i="15"/>
  <c r="R119" i="15"/>
  <c r="BJ118" i="15"/>
  <c r="BF118" i="15"/>
  <c r="BB118" i="15"/>
  <c r="AX118" i="15"/>
  <c r="AT118" i="15"/>
  <c r="AP118" i="15"/>
  <c r="AL118" i="15"/>
  <c r="AH118" i="15"/>
  <c r="AD118" i="15"/>
  <c r="Z118" i="15"/>
  <c r="V118" i="15"/>
  <c r="R118" i="15"/>
  <c r="BJ117" i="15"/>
  <c r="BF117" i="15"/>
  <c r="BB117" i="15"/>
  <c r="AX117" i="15"/>
  <c r="AT117" i="15"/>
  <c r="AP117" i="15"/>
  <c r="AL117" i="15"/>
  <c r="AH117" i="15"/>
  <c r="AD117" i="15"/>
  <c r="Z117" i="15"/>
  <c r="V117" i="15"/>
  <c r="R117" i="15"/>
  <c r="BJ116" i="15"/>
  <c r="BF116" i="15"/>
  <c r="BB116" i="15"/>
  <c r="AX116" i="15"/>
  <c r="AT116" i="15"/>
  <c r="AP116" i="15"/>
  <c r="AL116" i="15"/>
  <c r="AH116" i="15"/>
  <c r="AD116" i="15"/>
  <c r="Z116" i="15"/>
  <c r="V116" i="15"/>
  <c r="R116" i="15"/>
  <c r="BJ115" i="15"/>
  <c r="BF115" i="15"/>
  <c r="BB115" i="15"/>
  <c r="AX115" i="15"/>
  <c r="AT115" i="15"/>
  <c r="AP115" i="15"/>
  <c r="AL115" i="15"/>
  <c r="AH115" i="15"/>
  <c r="AD115" i="15"/>
  <c r="Z115" i="15"/>
  <c r="V115" i="15"/>
  <c r="R115" i="15"/>
  <c r="BJ114" i="15"/>
  <c r="BF114" i="15"/>
  <c r="BB114" i="15"/>
  <c r="AX114" i="15"/>
  <c r="AT114" i="15"/>
  <c r="AP114" i="15"/>
  <c r="AL114" i="15"/>
  <c r="AH114" i="15"/>
  <c r="AD114" i="15"/>
  <c r="Z114" i="15"/>
  <c r="V114" i="15"/>
  <c r="R114" i="15"/>
  <c r="BJ113" i="15"/>
  <c r="BF113" i="15"/>
  <c r="BB113" i="15"/>
  <c r="AX113" i="15"/>
  <c r="AT113" i="15"/>
  <c r="AP113" i="15"/>
  <c r="AL113" i="15"/>
  <c r="AH113" i="15"/>
  <c r="AD113" i="15"/>
  <c r="Z113" i="15"/>
  <c r="V113" i="15"/>
  <c r="R113" i="15"/>
  <c r="BJ112" i="15"/>
  <c r="BF112" i="15"/>
  <c r="BB112" i="15"/>
  <c r="AX112" i="15"/>
  <c r="AT112" i="15"/>
  <c r="AP112" i="15"/>
  <c r="AL112" i="15"/>
  <c r="AH112" i="15"/>
  <c r="AD112" i="15"/>
  <c r="Z112" i="15"/>
  <c r="V112" i="15"/>
  <c r="R112" i="15"/>
  <c r="BJ111" i="15"/>
  <c r="BF111" i="15"/>
  <c r="BB111" i="15"/>
  <c r="AX111" i="15"/>
  <c r="AT111" i="15"/>
  <c r="AP111" i="15"/>
  <c r="AL111" i="15"/>
  <c r="AH111" i="15"/>
  <c r="AD111" i="15"/>
  <c r="Z111" i="15"/>
  <c r="V111" i="15"/>
  <c r="R111" i="15"/>
  <c r="BJ110" i="15"/>
  <c r="BF110" i="15"/>
  <c r="BB110" i="15"/>
  <c r="AX110" i="15"/>
  <c r="AT110" i="15"/>
  <c r="AP110" i="15"/>
  <c r="AL110" i="15"/>
  <c r="AH110" i="15"/>
  <c r="AD110" i="15"/>
  <c r="Z110" i="15"/>
  <c r="V110" i="15"/>
  <c r="R110" i="15"/>
  <c r="BJ109" i="15"/>
  <c r="BF109" i="15"/>
  <c r="BB109" i="15"/>
  <c r="AX109" i="15"/>
  <c r="AT109" i="15"/>
  <c r="AP109" i="15"/>
  <c r="AL109" i="15"/>
  <c r="AH109" i="15"/>
  <c r="AD109" i="15"/>
  <c r="Z109" i="15"/>
  <c r="V109" i="15"/>
  <c r="R109" i="15"/>
  <c r="BJ108" i="15"/>
  <c r="BF108" i="15"/>
  <c r="BB108" i="15"/>
  <c r="AX108" i="15"/>
  <c r="AT108" i="15"/>
  <c r="AP108" i="15"/>
  <c r="AL108" i="15"/>
  <c r="AH108" i="15"/>
  <c r="AD108" i="15"/>
  <c r="Z108" i="15"/>
  <c r="V108" i="15"/>
  <c r="R108" i="15"/>
  <c r="BJ107" i="15"/>
  <c r="BF107" i="15"/>
  <c r="BB107" i="15"/>
  <c r="AX107" i="15"/>
  <c r="AT107" i="15"/>
  <c r="AP107" i="15"/>
  <c r="AL107" i="15"/>
  <c r="AH107" i="15"/>
  <c r="AD107" i="15"/>
  <c r="Z107" i="15"/>
  <c r="V107" i="15"/>
  <c r="R107" i="15"/>
  <c r="BJ106" i="15"/>
  <c r="BF106" i="15"/>
  <c r="BB106" i="15"/>
  <c r="AX106" i="15"/>
  <c r="AT106" i="15"/>
  <c r="AP106" i="15"/>
  <c r="AL106" i="15"/>
  <c r="AH106" i="15"/>
  <c r="AD106" i="15"/>
  <c r="Z106" i="15"/>
  <c r="V106" i="15"/>
  <c r="R106" i="15"/>
  <c r="BJ105" i="15"/>
  <c r="BF105" i="15"/>
  <c r="BB105" i="15"/>
  <c r="AX105" i="15"/>
  <c r="AT105" i="15"/>
  <c r="AP105" i="15"/>
  <c r="AL105" i="15"/>
  <c r="AH105" i="15"/>
  <c r="AD105" i="15"/>
  <c r="Z105" i="15"/>
  <c r="V105" i="15"/>
  <c r="R105" i="15"/>
  <c r="BJ104" i="15"/>
  <c r="BF104" i="15"/>
  <c r="BB104" i="15"/>
  <c r="AX104" i="15"/>
  <c r="AT104" i="15"/>
  <c r="AP104" i="15"/>
  <c r="AL104" i="15"/>
  <c r="AH104" i="15"/>
  <c r="AD104" i="15"/>
  <c r="Z104" i="15"/>
  <c r="V104" i="15"/>
  <c r="R104" i="15"/>
  <c r="BJ103" i="15"/>
  <c r="BF103" i="15"/>
  <c r="BB103" i="15"/>
  <c r="AX103" i="15"/>
  <c r="AT103" i="15"/>
  <c r="AP103" i="15"/>
  <c r="AL103" i="15"/>
  <c r="AH103" i="15"/>
  <c r="AD103" i="15"/>
  <c r="Z103" i="15"/>
  <c r="V103" i="15"/>
  <c r="R103" i="15"/>
  <c r="BJ102" i="15"/>
  <c r="BF102" i="15"/>
  <c r="BB102" i="15"/>
  <c r="AX102" i="15"/>
  <c r="AT102" i="15"/>
  <c r="AP102" i="15"/>
  <c r="AL102" i="15"/>
  <c r="AH102" i="15"/>
  <c r="AD102" i="15"/>
  <c r="Z102" i="15"/>
  <c r="V102" i="15"/>
  <c r="R102" i="15"/>
  <c r="BJ101" i="15"/>
  <c r="BF101" i="15"/>
  <c r="BB101" i="15"/>
  <c r="AX101" i="15"/>
  <c r="AT101" i="15"/>
  <c r="AP101" i="15"/>
  <c r="AL101" i="15"/>
  <c r="AH101" i="15"/>
  <c r="AD101" i="15"/>
  <c r="Z101" i="15"/>
  <c r="V101" i="15"/>
  <c r="R101" i="15"/>
  <c r="BJ100" i="15"/>
  <c r="BF100" i="15"/>
  <c r="BB100" i="15"/>
  <c r="AX100" i="15"/>
  <c r="AT100" i="15"/>
  <c r="AP100" i="15"/>
  <c r="AL100" i="15"/>
  <c r="AH100" i="15"/>
  <c r="AD100" i="15"/>
  <c r="Z100" i="15"/>
  <c r="V100" i="15"/>
  <c r="R100" i="15"/>
  <c r="BJ99" i="15"/>
  <c r="BF99" i="15"/>
  <c r="BB99" i="15"/>
  <c r="AX99" i="15"/>
  <c r="AT99" i="15"/>
  <c r="AP99" i="15"/>
  <c r="AL99" i="15"/>
  <c r="AH99" i="15"/>
  <c r="AD99" i="15"/>
  <c r="Z99" i="15"/>
  <c r="V99" i="15"/>
  <c r="R99" i="15"/>
  <c r="BJ98" i="15"/>
  <c r="BF98" i="15"/>
  <c r="BB98" i="15"/>
  <c r="AX98" i="15"/>
  <c r="AT98" i="15"/>
  <c r="AP98" i="15"/>
  <c r="AL98" i="15"/>
  <c r="AH98" i="15"/>
  <c r="AD98" i="15"/>
  <c r="Z98" i="15"/>
  <c r="V98" i="15"/>
  <c r="R98" i="15"/>
  <c r="BJ97" i="15"/>
  <c r="BF97" i="15"/>
  <c r="BB97" i="15"/>
  <c r="AX97" i="15"/>
  <c r="AT97" i="15"/>
  <c r="AP97" i="15"/>
  <c r="AL97" i="15"/>
  <c r="AH97" i="15"/>
  <c r="AD97" i="15"/>
  <c r="Z97" i="15"/>
  <c r="V97" i="15"/>
  <c r="R97" i="15"/>
  <c r="BJ96" i="15"/>
  <c r="BF96" i="15"/>
  <c r="BB96" i="15"/>
  <c r="AX96" i="15"/>
  <c r="AT96" i="15"/>
  <c r="AP96" i="15"/>
  <c r="AL96" i="15"/>
  <c r="AH96" i="15"/>
  <c r="AD96" i="15"/>
  <c r="Z96" i="15"/>
  <c r="V96" i="15"/>
  <c r="R96" i="15"/>
  <c r="BJ95" i="15"/>
  <c r="BF95" i="15"/>
  <c r="BB95" i="15"/>
  <c r="AX95" i="15"/>
  <c r="AT95" i="15"/>
  <c r="AP95" i="15"/>
  <c r="AL95" i="15"/>
  <c r="AH95" i="15"/>
  <c r="AD95" i="15"/>
  <c r="Z95" i="15"/>
  <c r="V95" i="15"/>
  <c r="R95" i="15"/>
  <c r="BJ94" i="15"/>
  <c r="BF94" i="15"/>
  <c r="BB94" i="15"/>
  <c r="AX94" i="15"/>
  <c r="AT94" i="15"/>
  <c r="AP94" i="15"/>
  <c r="AL94" i="15"/>
  <c r="AH94" i="15"/>
  <c r="AD94" i="15"/>
  <c r="Z94" i="15"/>
  <c r="V94" i="15"/>
  <c r="R94" i="15"/>
  <c r="BJ93" i="15"/>
  <c r="BF93" i="15"/>
  <c r="BB93" i="15"/>
  <c r="AX93" i="15"/>
  <c r="AT93" i="15"/>
  <c r="AP93" i="15"/>
  <c r="AL93" i="15"/>
  <c r="AH93" i="15"/>
  <c r="AD93" i="15"/>
  <c r="Z93" i="15"/>
  <c r="V93" i="15"/>
  <c r="R93" i="15"/>
  <c r="BJ92" i="15"/>
  <c r="BF92" i="15"/>
  <c r="BB92" i="15"/>
  <c r="AX92" i="15"/>
  <c r="AT92" i="15"/>
  <c r="AP92" i="15"/>
  <c r="AL92" i="15"/>
  <c r="AH92" i="15"/>
  <c r="AD92" i="15"/>
  <c r="Z92" i="15"/>
  <c r="V92" i="15"/>
  <c r="R92" i="15"/>
  <c r="BJ91" i="15"/>
  <c r="BF91" i="15"/>
  <c r="BB91" i="15"/>
  <c r="AX91" i="15"/>
  <c r="AT91" i="15"/>
  <c r="AP91" i="15"/>
  <c r="AL91" i="15"/>
  <c r="AH91" i="15"/>
  <c r="AD91" i="15"/>
  <c r="Z91" i="15"/>
  <c r="V91" i="15"/>
  <c r="R91" i="15"/>
  <c r="BJ90" i="15"/>
  <c r="BF90" i="15"/>
  <c r="BB90" i="15"/>
  <c r="AX90" i="15"/>
  <c r="AT90" i="15"/>
  <c r="AP90" i="15"/>
  <c r="AL90" i="15"/>
  <c r="AH90" i="15"/>
  <c r="AD90" i="15"/>
  <c r="Z90" i="15"/>
  <c r="V90" i="15"/>
  <c r="R90" i="15"/>
  <c r="BJ89" i="15"/>
  <c r="BF89" i="15"/>
  <c r="BB89" i="15"/>
  <c r="AX89" i="15"/>
  <c r="AT89" i="15"/>
  <c r="AP89" i="15"/>
  <c r="AL89" i="15"/>
  <c r="AH89" i="15"/>
  <c r="AD89" i="15"/>
  <c r="Z89" i="15"/>
  <c r="V89" i="15"/>
  <c r="R89" i="15"/>
  <c r="BJ88" i="15"/>
  <c r="BF88" i="15"/>
  <c r="BB88" i="15"/>
  <c r="AX88" i="15"/>
  <c r="AT88" i="15"/>
  <c r="AP88" i="15"/>
  <c r="AL88" i="15"/>
  <c r="AH88" i="15"/>
  <c r="AD88" i="15"/>
  <c r="Z88" i="15"/>
  <c r="V88" i="15"/>
  <c r="R88" i="15"/>
  <c r="BJ87" i="15"/>
  <c r="BF87" i="15"/>
  <c r="BB87" i="15"/>
  <c r="AX87" i="15"/>
  <c r="AT87" i="15"/>
  <c r="AP87" i="15"/>
  <c r="AL87" i="15"/>
  <c r="AH87" i="15"/>
  <c r="AD87" i="15"/>
  <c r="Z87" i="15"/>
  <c r="V87" i="15"/>
  <c r="R87" i="15"/>
  <c r="BJ86" i="15"/>
  <c r="BF86" i="15"/>
  <c r="BB86" i="15"/>
  <c r="AX86" i="15"/>
  <c r="AT86" i="15"/>
  <c r="AP86" i="15"/>
  <c r="AL86" i="15"/>
  <c r="AH86" i="15"/>
  <c r="AD86" i="15"/>
  <c r="Z86" i="15"/>
  <c r="V86" i="15"/>
  <c r="R86" i="15"/>
  <c r="BJ85" i="15"/>
  <c r="BF85" i="15"/>
  <c r="BB85" i="15"/>
  <c r="AX85" i="15"/>
  <c r="AT85" i="15"/>
  <c r="AP85" i="15"/>
  <c r="AL85" i="15"/>
  <c r="AH85" i="15"/>
  <c r="AD85" i="15"/>
  <c r="Z85" i="15"/>
  <c r="V85" i="15"/>
  <c r="R85" i="15"/>
  <c r="BJ84" i="15"/>
  <c r="BF84" i="15"/>
  <c r="BB84" i="15"/>
  <c r="AX84" i="15"/>
  <c r="AT84" i="15"/>
  <c r="AP84" i="15"/>
  <c r="AL84" i="15"/>
  <c r="AH84" i="15"/>
  <c r="AD84" i="15"/>
  <c r="Z84" i="15"/>
  <c r="V84" i="15"/>
  <c r="R84" i="15"/>
  <c r="BJ83" i="15"/>
  <c r="BF83" i="15"/>
  <c r="BB83" i="15"/>
  <c r="AX83" i="15"/>
  <c r="AT83" i="15"/>
  <c r="AP83" i="15"/>
  <c r="AL83" i="15"/>
  <c r="AH83" i="15"/>
  <c r="AD83" i="15"/>
  <c r="Z83" i="15"/>
  <c r="V83" i="15"/>
  <c r="R83" i="15"/>
  <c r="BJ82" i="15"/>
  <c r="BF82" i="15"/>
  <c r="BB82" i="15"/>
  <c r="AX82" i="15"/>
  <c r="AT82" i="15"/>
  <c r="AP82" i="15"/>
  <c r="AL82" i="15"/>
  <c r="AH82" i="15"/>
  <c r="AD82" i="15"/>
  <c r="Z82" i="15"/>
  <c r="V82" i="15"/>
  <c r="R82" i="15"/>
  <c r="BJ81" i="15"/>
  <c r="BF81" i="15"/>
  <c r="BB81" i="15"/>
  <c r="AX81" i="15"/>
  <c r="AT81" i="15"/>
  <c r="AP81" i="15"/>
  <c r="AL81" i="15"/>
  <c r="AH81" i="15"/>
  <c r="AD81" i="15"/>
  <c r="Z81" i="15"/>
  <c r="V81" i="15"/>
  <c r="R81" i="15"/>
  <c r="BJ80" i="15"/>
  <c r="BF80" i="15"/>
  <c r="BB80" i="15"/>
  <c r="AX80" i="15"/>
  <c r="AT80" i="15"/>
  <c r="AP80" i="15"/>
  <c r="AL80" i="15"/>
  <c r="AH80" i="15"/>
  <c r="AD80" i="15"/>
  <c r="Z80" i="15"/>
  <c r="V80" i="15"/>
  <c r="R80" i="15"/>
  <c r="BJ79" i="15"/>
  <c r="BF79" i="15"/>
  <c r="BB79" i="15"/>
  <c r="AX79" i="15"/>
  <c r="AT79" i="15"/>
  <c r="AP79" i="15"/>
  <c r="AL79" i="15"/>
  <c r="AH79" i="15"/>
  <c r="AD79" i="15"/>
  <c r="Z79" i="15"/>
  <c r="V79" i="15"/>
  <c r="R79" i="15"/>
  <c r="BJ78" i="15"/>
  <c r="BF78" i="15"/>
  <c r="BB78" i="15"/>
  <c r="AX78" i="15"/>
  <c r="AT78" i="15"/>
  <c r="AP78" i="15"/>
  <c r="AL78" i="15"/>
  <c r="AH78" i="15"/>
  <c r="AD78" i="15"/>
  <c r="Z78" i="15"/>
  <c r="V78" i="15"/>
  <c r="R78" i="15"/>
  <c r="BJ77" i="15"/>
  <c r="BF77" i="15"/>
  <c r="BB77" i="15"/>
  <c r="AX77" i="15"/>
  <c r="AT77" i="15"/>
  <c r="AP77" i="15"/>
  <c r="AL77" i="15"/>
  <c r="AH77" i="15"/>
  <c r="AD77" i="15"/>
  <c r="Z77" i="15"/>
  <c r="V77" i="15"/>
  <c r="R77" i="15"/>
  <c r="BJ76" i="15"/>
  <c r="BF76" i="15"/>
  <c r="BB76" i="15"/>
  <c r="AX76" i="15"/>
  <c r="AT76" i="15"/>
  <c r="AP76" i="15"/>
  <c r="AL76" i="15"/>
  <c r="AH76" i="15"/>
  <c r="AD76" i="15"/>
  <c r="Z76" i="15"/>
  <c r="V76" i="15"/>
  <c r="R76" i="15"/>
  <c r="BJ75" i="15"/>
  <c r="BF75" i="15"/>
  <c r="BB75" i="15"/>
  <c r="AX75" i="15"/>
  <c r="AT75" i="15"/>
  <c r="AP75" i="15"/>
  <c r="AL75" i="15"/>
  <c r="AH75" i="15"/>
  <c r="AD75" i="15"/>
  <c r="Z75" i="15"/>
  <c r="V75" i="15"/>
  <c r="R75" i="15"/>
  <c r="BJ74" i="15"/>
  <c r="BF74" i="15"/>
  <c r="BB74" i="15"/>
  <c r="AX74" i="15"/>
  <c r="AT74" i="15"/>
  <c r="AP74" i="15"/>
  <c r="AL74" i="15"/>
  <c r="AH74" i="15"/>
  <c r="AD74" i="15"/>
  <c r="Z74" i="15"/>
  <c r="V74" i="15"/>
  <c r="R74" i="15"/>
  <c r="BJ73" i="15"/>
  <c r="BF73" i="15"/>
  <c r="BB73" i="15"/>
  <c r="AX73" i="15"/>
  <c r="AT73" i="15"/>
  <c r="AP73" i="15"/>
  <c r="AL73" i="15"/>
  <c r="AH73" i="15"/>
  <c r="AD73" i="15"/>
  <c r="Z73" i="15"/>
  <c r="V73" i="15"/>
  <c r="R73" i="15"/>
  <c r="BJ72" i="15"/>
  <c r="BF72" i="15"/>
  <c r="BB72" i="15"/>
  <c r="AX72" i="15"/>
  <c r="AT72" i="15"/>
  <c r="AP72" i="15"/>
  <c r="AL72" i="15"/>
  <c r="AH72" i="15"/>
  <c r="AD72" i="15"/>
  <c r="Z72" i="15"/>
  <c r="V72" i="15"/>
  <c r="R72" i="15"/>
  <c r="BJ71" i="15"/>
  <c r="BF71" i="15"/>
  <c r="BB71" i="15"/>
  <c r="AX71" i="15"/>
  <c r="AT71" i="15"/>
  <c r="AP71" i="15"/>
  <c r="AL71" i="15"/>
  <c r="AH71" i="15"/>
  <c r="AD71" i="15"/>
  <c r="Z71" i="15"/>
  <c r="V71" i="15"/>
  <c r="R71" i="15"/>
  <c r="BJ70" i="15"/>
  <c r="BF70" i="15"/>
  <c r="BB70" i="15"/>
  <c r="AX70" i="15"/>
  <c r="AT70" i="15"/>
  <c r="AP70" i="15"/>
  <c r="AL70" i="15"/>
  <c r="AH70" i="15"/>
  <c r="AD70" i="15"/>
  <c r="Z70" i="15"/>
  <c r="V70" i="15"/>
  <c r="R70" i="15"/>
  <c r="BJ69" i="15"/>
  <c r="BF69" i="15"/>
  <c r="BB69" i="15"/>
  <c r="AX69" i="15"/>
  <c r="AT69" i="15"/>
  <c r="AP69" i="15"/>
  <c r="AL69" i="15"/>
  <c r="AH69" i="15"/>
  <c r="AD69" i="15"/>
  <c r="Z69" i="15"/>
  <c r="V69" i="15"/>
  <c r="R69" i="15"/>
  <c r="BJ68" i="15"/>
  <c r="BF68" i="15"/>
  <c r="BB68" i="15"/>
  <c r="AX68" i="15"/>
  <c r="AT68" i="15"/>
  <c r="AP68" i="15"/>
  <c r="AL68" i="15"/>
  <c r="AH68" i="15"/>
  <c r="AD68" i="15"/>
  <c r="Z68" i="15"/>
  <c r="V68" i="15"/>
  <c r="R68" i="15"/>
  <c r="BJ67" i="15"/>
  <c r="BF67" i="15"/>
  <c r="BB67" i="15"/>
  <c r="AX67" i="15"/>
  <c r="AT67" i="15"/>
  <c r="AP67" i="15"/>
  <c r="AL67" i="15"/>
  <c r="AH67" i="15"/>
  <c r="AD67" i="15"/>
  <c r="Z67" i="15"/>
  <c r="V67" i="15"/>
  <c r="R67" i="15"/>
  <c r="BJ66" i="15"/>
  <c r="BF66" i="15"/>
  <c r="BB66" i="15"/>
  <c r="AX66" i="15"/>
  <c r="AT66" i="15"/>
  <c r="AP66" i="15"/>
  <c r="AL66" i="15"/>
  <c r="AH66" i="15"/>
  <c r="AD66" i="15"/>
  <c r="Z66" i="15"/>
  <c r="V66" i="15"/>
  <c r="R66" i="15"/>
  <c r="BJ65" i="15"/>
  <c r="BF65" i="15"/>
  <c r="BB65" i="15"/>
  <c r="AX65" i="15"/>
  <c r="AT65" i="15"/>
  <c r="AP65" i="15"/>
  <c r="AL65" i="15"/>
  <c r="AH65" i="15"/>
  <c r="AD65" i="15"/>
  <c r="Z65" i="15"/>
  <c r="V65" i="15"/>
  <c r="R65" i="15"/>
  <c r="BJ64" i="15"/>
  <c r="BF64" i="15"/>
  <c r="BB64" i="15"/>
  <c r="AX64" i="15"/>
  <c r="AT64" i="15"/>
  <c r="AP64" i="15"/>
  <c r="AL64" i="15"/>
  <c r="AH64" i="15"/>
  <c r="AD64" i="15"/>
  <c r="Z64" i="15"/>
  <c r="V64" i="15"/>
  <c r="R64" i="15"/>
  <c r="BJ63" i="15"/>
  <c r="BF63" i="15"/>
  <c r="BB63" i="15"/>
  <c r="AX63" i="15"/>
  <c r="AT63" i="15"/>
  <c r="AP63" i="15"/>
  <c r="AL63" i="15"/>
  <c r="AH63" i="15"/>
  <c r="AD63" i="15"/>
  <c r="Z63" i="15"/>
  <c r="V63" i="15"/>
  <c r="R63" i="15"/>
  <c r="BJ62" i="15"/>
  <c r="BF62" i="15"/>
  <c r="BB62" i="15"/>
  <c r="AX62" i="15"/>
  <c r="AT62" i="15"/>
  <c r="AP62" i="15"/>
  <c r="AL62" i="15"/>
  <c r="AH62" i="15"/>
  <c r="AD62" i="15"/>
  <c r="Z62" i="15"/>
  <c r="V62" i="15"/>
  <c r="R62" i="15"/>
  <c r="BJ61" i="15"/>
  <c r="BF61" i="15"/>
  <c r="BB61" i="15"/>
  <c r="AX61" i="15"/>
  <c r="AT61" i="15"/>
  <c r="AP61" i="15"/>
  <c r="AL61" i="15"/>
  <c r="AH61" i="15"/>
  <c r="AD61" i="15"/>
  <c r="Z61" i="15"/>
  <c r="V61" i="15"/>
  <c r="R61" i="15"/>
  <c r="BJ60" i="15"/>
  <c r="BF60" i="15"/>
  <c r="BB60" i="15"/>
  <c r="AX60" i="15"/>
  <c r="AT60" i="15"/>
  <c r="AP60" i="15"/>
  <c r="AL60" i="15"/>
  <c r="AH60" i="15"/>
  <c r="AD60" i="15"/>
  <c r="Z60" i="15"/>
  <c r="V60" i="15"/>
  <c r="R60" i="15"/>
  <c r="BJ59" i="15"/>
  <c r="BF59" i="15"/>
  <c r="BB59" i="15"/>
  <c r="AX59" i="15"/>
  <c r="AT59" i="15"/>
  <c r="AP59" i="15"/>
  <c r="AL59" i="15"/>
  <c r="AH59" i="15"/>
  <c r="AD59" i="15"/>
  <c r="Z59" i="15"/>
  <c r="V59" i="15"/>
  <c r="R59" i="15"/>
  <c r="BJ58" i="15"/>
  <c r="BF58" i="15"/>
  <c r="BB58" i="15"/>
  <c r="AX58" i="15"/>
  <c r="AT58" i="15"/>
  <c r="AP58" i="15"/>
  <c r="AL58" i="15"/>
  <c r="AH58" i="15"/>
  <c r="AD58" i="15"/>
  <c r="Z58" i="15"/>
  <c r="V58" i="15"/>
  <c r="R58" i="15"/>
  <c r="BJ57" i="15"/>
  <c r="BF57" i="15"/>
  <c r="BB57" i="15"/>
  <c r="AX57" i="15"/>
  <c r="AT57" i="15"/>
  <c r="AP57" i="15"/>
  <c r="AL57" i="15"/>
  <c r="AH57" i="15"/>
  <c r="AD57" i="15"/>
  <c r="Z57" i="15"/>
  <c r="V57" i="15"/>
  <c r="R57" i="15"/>
  <c r="BJ56" i="15"/>
  <c r="BF56" i="15"/>
  <c r="BB56" i="15"/>
  <c r="AX56" i="15"/>
  <c r="AT56" i="15"/>
  <c r="AP56" i="15"/>
  <c r="AL56" i="15"/>
  <c r="AH56" i="15"/>
  <c r="AD56" i="15"/>
  <c r="Z56" i="15"/>
  <c r="V56" i="15"/>
  <c r="R56" i="15"/>
  <c r="BJ55" i="15"/>
  <c r="BF55" i="15"/>
  <c r="BB55" i="15"/>
  <c r="AX55" i="15"/>
  <c r="AT55" i="15"/>
  <c r="AP55" i="15"/>
  <c r="AL55" i="15"/>
  <c r="AH55" i="15"/>
  <c r="AD55" i="15"/>
  <c r="Z55" i="15"/>
  <c r="V55" i="15"/>
  <c r="R55" i="15"/>
  <c r="BJ54" i="15"/>
  <c r="BF54" i="15"/>
  <c r="BB54" i="15"/>
  <c r="AX54" i="15"/>
  <c r="AT54" i="15"/>
  <c r="AP54" i="15"/>
  <c r="AL54" i="15"/>
  <c r="AH54" i="15"/>
  <c r="AD54" i="15"/>
  <c r="Z54" i="15"/>
  <c r="V54" i="15"/>
  <c r="R54" i="15"/>
  <c r="BJ53" i="15"/>
  <c r="BF53" i="15"/>
  <c r="BB53" i="15"/>
  <c r="AX53" i="15"/>
  <c r="AT53" i="15"/>
  <c r="AP53" i="15"/>
  <c r="AL53" i="15"/>
  <c r="AH53" i="15"/>
  <c r="AD53" i="15"/>
  <c r="Z53" i="15"/>
  <c r="V53" i="15"/>
  <c r="R53" i="15"/>
  <c r="BJ52" i="15"/>
  <c r="BF52" i="15"/>
  <c r="BB52" i="15"/>
  <c r="AX52" i="15"/>
  <c r="AT52" i="15"/>
  <c r="AP52" i="15"/>
  <c r="AL52" i="15"/>
  <c r="AH52" i="15"/>
  <c r="AD52" i="15"/>
  <c r="Z52" i="15"/>
  <c r="V52" i="15"/>
  <c r="R52" i="15"/>
  <c r="BJ51" i="15"/>
  <c r="BF51" i="15"/>
  <c r="BB51" i="15"/>
  <c r="AX51" i="15"/>
  <c r="AT51" i="15"/>
  <c r="AP51" i="15"/>
  <c r="AL51" i="15"/>
  <c r="AH51" i="15"/>
  <c r="AD51" i="15"/>
  <c r="Z51" i="15"/>
  <c r="V51" i="15"/>
  <c r="R51" i="15"/>
  <c r="BJ50" i="15"/>
  <c r="BF50" i="15"/>
  <c r="BB50" i="15"/>
  <c r="AX50" i="15"/>
  <c r="AT50" i="15"/>
  <c r="AP50" i="15"/>
  <c r="AL50" i="15"/>
  <c r="AH50" i="15"/>
  <c r="AD50" i="15"/>
  <c r="Z50" i="15"/>
  <c r="V50" i="15"/>
  <c r="R50" i="15"/>
  <c r="BJ49" i="15"/>
  <c r="BF49" i="15"/>
  <c r="BB49" i="15"/>
  <c r="AX49" i="15"/>
  <c r="AT49" i="15"/>
  <c r="AP49" i="15"/>
  <c r="AL49" i="15"/>
  <c r="AH49" i="15"/>
  <c r="AD49" i="15"/>
  <c r="Z49" i="15"/>
  <c r="V49" i="15"/>
  <c r="R49" i="15"/>
  <c r="BJ48" i="15"/>
  <c r="BF48" i="15"/>
  <c r="BB48" i="15"/>
  <c r="AX48" i="15"/>
  <c r="AT48" i="15"/>
  <c r="AP48" i="15"/>
  <c r="AL48" i="15"/>
  <c r="AH48" i="15"/>
  <c r="AD48" i="15"/>
  <c r="Z48" i="15"/>
  <c r="V48" i="15"/>
  <c r="R48" i="15"/>
  <c r="BJ47" i="15"/>
  <c r="BF47" i="15"/>
  <c r="BB47" i="15"/>
  <c r="AX47" i="15"/>
  <c r="AT47" i="15"/>
  <c r="AP47" i="15"/>
  <c r="AL47" i="15"/>
  <c r="AH47" i="15"/>
  <c r="AD47" i="15"/>
  <c r="Z47" i="15"/>
  <c r="V47" i="15"/>
  <c r="R47" i="15"/>
  <c r="BJ46" i="15"/>
  <c r="BF46" i="15"/>
  <c r="BB46" i="15"/>
  <c r="AX46" i="15"/>
  <c r="AT46" i="15"/>
  <c r="AP46" i="15"/>
  <c r="AL46" i="15"/>
  <c r="AH46" i="15"/>
  <c r="AD46" i="15"/>
  <c r="Z46" i="15"/>
  <c r="V46" i="15"/>
  <c r="R46" i="15"/>
  <c r="BJ45" i="15"/>
  <c r="BF45" i="15"/>
  <c r="BB45" i="15"/>
  <c r="AX45" i="15"/>
  <c r="AT45" i="15"/>
  <c r="AP45" i="15"/>
  <c r="AL45" i="15"/>
  <c r="AH45" i="15"/>
  <c r="AD45" i="15"/>
  <c r="Z45" i="15"/>
  <c r="V45" i="15"/>
  <c r="R45" i="15"/>
  <c r="BJ44" i="15"/>
  <c r="BF44" i="15"/>
  <c r="BB44" i="15"/>
  <c r="AX44" i="15"/>
  <c r="AT44" i="15"/>
  <c r="AP44" i="15"/>
  <c r="AL44" i="15"/>
  <c r="AH44" i="15"/>
  <c r="AD44" i="15"/>
  <c r="Z44" i="15"/>
  <c r="V44" i="15"/>
  <c r="R44" i="15"/>
  <c r="BJ43" i="15"/>
  <c r="BF43" i="15"/>
  <c r="BB43" i="15"/>
  <c r="AX43" i="15"/>
  <c r="AT43" i="15"/>
  <c r="AP43" i="15"/>
  <c r="AL43" i="15"/>
  <c r="AH43" i="15"/>
  <c r="AD43" i="15"/>
  <c r="Z43" i="15"/>
  <c r="V43" i="15"/>
  <c r="R43" i="15"/>
  <c r="BJ42" i="15"/>
  <c r="BF42" i="15"/>
  <c r="BB42" i="15"/>
  <c r="AX42" i="15"/>
  <c r="AT42" i="15"/>
  <c r="AP42" i="15"/>
  <c r="AL42" i="15"/>
  <c r="AH42" i="15"/>
  <c r="AD42" i="15"/>
  <c r="Z42" i="15"/>
  <c r="V42" i="15"/>
  <c r="R42" i="15"/>
  <c r="BJ41" i="15"/>
  <c r="BF41" i="15"/>
  <c r="BB41" i="15"/>
  <c r="AX41" i="15"/>
  <c r="AT41" i="15"/>
  <c r="AP41" i="15"/>
  <c r="AL41" i="15"/>
  <c r="AH41" i="15"/>
  <c r="AD41" i="15"/>
  <c r="Z41" i="15"/>
  <c r="V41" i="15"/>
  <c r="R41" i="15"/>
  <c r="BJ40" i="15"/>
  <c r="BF40" i="15"/>
  <c r="BB40" i="15"/>
  <c r="AX40" i="15"/>
  <c r="AT40" i="15"/>
  <c r="AP40" i="15"/>
  <c r="AL40" i="15"/>
  <c r="AH40" i="15"/>
  <c r="AD40" i="15"/>
  <c r="Z40" i="15"/>
  <c r="V40" i="15"/>
  <c r="R40" i="15"/>
  <c r="BJ39" i="15"/>
  <c r="BF39" i="15"/>
  <c r="BB39" i="15"/>
  <c r="AX39" i="15"/>
  <c r="AT39" i="15"/>
  <c r="AP39" i="15"/>
  <c r="AL39" i="15"/>
  <c r="AH39" i="15"/>
  <c r="AD39" i="15"/>
  <c r="Z39" i="15"/>
  <c r="V39" i="15"/>
  <c r="R39" i="15"/>
  <c r="BJ38" i="15"/>
  <c r="BF38" i="15"/>
  <c r="BB38" i="15"/>
  <c r="AX38" i="15"/>
  <c r="AT38" i="15"/>
  <c r="AP38" i="15"/>
  <c r="AL38" i="15"/>
  <c r="AH38" i="15"/>
  <c r="AD38" i="15"/>
  <c r="Z38" i="15"/>
  <c r="V38" i="15"/>
  <c r="R38" i="15"/>
  <c r="BJ37" i="15"/>
  <c r="BF37" i="15"/>
  <c r="BB37" i="15"/>
  <c r="AX37" i="15"/>
  <c r="AT37" i="15"/>
  <c r="AP37" i="15"/>
  <c r="AL37" i="15"/>
  <c r="AH37" i="15"/>
  <c r="AD37" i="15"/>
  <c r="Z37" i="15"/>
  <c r="V37" i="15"/>
  <c r="R37" i="15"/>
  <c r="BJ36" i="15"/>
  <c r="BF36" i="15"/>
  <c r="BB36" i="15"/>
  <c r="AX36" i="15"/>
  <c r="AT36" i="15"/>
  <c r="AP36" i="15"/>
  <c r="AL36" i="15"/>
  <c r="AH36" i="15"/>
  <c r="AD36" i="15"/>
  <c r="Z36" i="15"/>
  <c r="V36" i="15"/>
  <c r="R36" i="15"/>
  <c r="BJ35" i="15"/>
  <c r="BF35" i="15"/>
  <c r="BB35" i="15"/>
  <c r="AX35" i="15"/>
  <c r="AT35" i="15"/>
  <c r="AP35" i="15"/>
  <c r="AL35" i="15"/>
  <c r="AH35" i="15"/>
  <c r="AD35" i="15"/>
  <c r="Z35" i="15"/>
  <c r="V35" i="15"/>
  <c r="R35" i="15"/>
  <c r="BJ34" i="15"/>
  <c r="BF34" i="15"/>
  <c r="BB34" i="15"/>
  <c r="AX34" i="15"/>
  <c r="AT34" i="15"/>
  <c r="AP34" i="15"/>
  <c r="AL34" i="15"/>
  <c r="AH34" i="15"/>
  <c r="AD34" i="15"/>
  <c r="Z34" i="15"/>
  <c r="V34" i="15"/>
  <c r="R34" i="15"/>
  <c r="BJ33" i="15"/>
  <c r="BF33" i="15"/>
  <c r="BB33" i="15"/>
  <c r="AX33" i="15"/>
  <c r="AT33" i="15"/>
  <c r="AP33" i="15"/>
  <c r="AL33" i="15"/>
  <c r="AH33" i="15"/>
  <c r="AD33" i="15"/>
  <c r="Z33" i="15"/>
  <c r="V33" i="15"/>
  <c r="R33" i="15"/>
  <c r="BJ32" i="15"/>
  <c r="BF32" i="15"/>
  <c r="BB32" i="15"/>
  <c r="AX32" i="15"/>
  <c r="AT32" i="15"/>
  <c r="AP32" i="15"/>
  <c r="AL32" i="15"/>
  <c r="AH32" i="15"/>
  <c r="AD32" i="15"/>
  <c r="Z32" i="15"/>
  <c r="V32" i="15"/>
  <c r="R32" i="15"/>
  <c r="BJ31" i="15"/>
  <c r="BF31" i="15"/>
  <c r="BB31" i="15"/>
  <c r="AX31" i="15"/>
  <c r="AT31" i="15"/>
  <c r="AP31" i="15"/>
  <c r="AL31" i="15"/>
  <c r="AH31" i="15"/>
  <c r="AD31" i="15"/>
  <c r="Z31" i="15"/>
  <c r="V31" i="15"/>
  <c r="R31" i="15"/>
  <c r="BJ30" i="15"/>
  <c r="BF30" i="15"/>
  <c r="BB30" i="15"/>
  <c r="AX30" i="15"/>
  <c r="AT30" i="15"/>
  <c r="AP30" i="15"/>
  <c r="AL30" i="15"/>
  <c r="AH30" i="15"/>
  <c r="AD30" i="15"/>
  <c r="Z30" i="15"/>
  <c r="V30" i="15"/>
  <c r="R30" i="15"/>
  <c r="BJ29" i="15"/>
  <c r="BF29" i="15"/>
  <c r="BB29" i="15"/>
  <c r="AX29" i="15"/>
  <c r="AT29" i="15"/>
  <c r="AP29" i="15"/>
  <c r="AL29" i="15"/>
  <c r="AH29" i="15"/>
  <c r="AD29" i="15"/>
  <c r="Z29" i="15"/>
  <c r="V29" i="15"/>
  <c r="R29" i="15"/>
  <c r="BJ28" i="15"/>
  <c r="BF28" i="15"/>
  <c r="BB28" i="15"/>
  <c r="AX28" i="15"/>
  <c r="AT28" i="15"/>
  <c r="AP28" i="15"/>
  <c r="AL28" i="15"/>
  <c r="AH28" i="15"/>
  <c r="AD28" i="15"/>
  <c r="Z28" i="15"/>
  <c r="V28" i="15"/>
  <c r="R28" i="15"/>
  <c r="BJ27" i="15"/>
  <c r="BF27" i="15"/>
  <c r="BB27" i="15"/>
  <c r="AX27" i="15"/>
  <c r="AT27" i="15"/>
  <c r="AP27" i="15"/>
  <c r="AL27" i="15"/>
  <c r="AH27" i="15"/>
  <c r="AD27" i="15"/>
  <c r="Z27" i="15"/>
  <c r="V27" i="15"/>
  <c r="R27" i="15"/>
  <c r="BJ26" i="15"/>
  <c r="BF26" i="15"/>
  <c r="BB26" i="15"/>
  <c r="AX26" i="15"/>
  <c r="AT26" i="15"/>
  <c r="AP26" i="15"/>
  <c r="AL26" i="15"/>
  <c r="AH26" i="15"/>
  <c r="AD26" i="15"/>
  <c r="Z26" i="15"/>
  <c r="V26" i="15"/>
  <c r="R26" i="15"/>
  <c r="BJ25" i="15"/>
  <c r="BF25" i="15"/>
  <c r="BB25" i="15"/>
  <c r="AX25" i="15"/>
  <c r="AT25" i="15"/>
  <c r="AP25" i="15"/>
  <c r="AL25" i="15"/>
  <c r="AH25" i="15"/>
  <c r="AD25" i="15"/>
  <c r="Z25" i="15"/>
  <c r="V25" i="15"/>
  <c r="R25" i="15"/>
  <c r="BJ24" i="15"/>
  <c r="BF24" i="15"/>
  <c r="BB24" i="15"/>
  <c r="AX24" i="15"/>
  <c r="AT24" i="15"/>
  <c r="AP24" i="15"/>
  <c r="AL24" i="15"/>
  <c r="AH24" i="15"/>
  <c r="AD24" i="15"/>
  <c r="Z24" i="15"/>
  <c r="V24" i="15"/>
  <c r="R24" i="15"/>
  <c r="BJ23" i="15"/>
  <c r="BF23" i="15"/>
  <c r="BB23" i="15"/>
  <c r="AX23" i="15"/>
  <c r="AT23" i="15"/>
  <c r="AP23" i="15"/>
  <c r="AL23" i="15"/>
  <c r="AH23" i="15"/>
  <c r="AD23" i="15"/>
  <c r="Z23" i="15"/>
  <c r="V23" i="15"/>
  <c r="R23" i="15"/>
  <c r="BJ22" i="15"/>
  <c r="BL22" i="15" s="1" a="1"/>
  <c r="BL22" i="15" s="1"/>
  <c r="BF22" i="15"/>
  <c r="BH22" i="15" s="1" a="1"/>
  <c r="BH22" i="15" s="1"/>
  <c r="BB22" i="15"/>
  <c r="BD22" i="15" s="1" a="1"/>
  <c r="BD22" i="15" s="1"/>
  <c r="AX22" i="15"/>
  <c r="AZ22" i="15" s="1" a="1"/>
  <c r="AZ22" i="15" s="1"/>
  <c r="AT22" i="15"/>
  <c r="AV22" i="15" s="1" a="1"/>
  <c r="AV22" i="15" s="1"/>
  <c r="AP22" i="15"/>
  <c r="AR22" i="15" s="1" a="1"/>
  <c r="AR22" i="15" s="1"/>
  <c r="AL22" i="15"/>
  <c r="AN22" i="15" s="1" a="1"/>
  <c r="AN22" i="15" s="1"/>
  <c r="AH22" i="15"/>
  <c r="AJ22" i="15" s="1" a="1"/>
  <c r="AJ22" i="15" s="1"/>
  <c r="AD22" i="15"/>
  <c r="AF22" i="15" s="1" a="1"/>
  <c r="AF22" i="15" s="1"/>
  <c r="Z22" i="15"/>
  <c r="V22" i="15"/>
  <c r="R22" i="15"/>
  <c r="T22" i="15" s="1" a="1"/>
  <c r="T22" i="15" s="1"/>
  <c r="BJ21" i="15"/>
  <c r="BL21" i="15" s="1" a="1"/>
  <c r="BL21" i="15" s="1"/>
  <c r="BF21" i="15"/>
  <c r="BH21" i="15" s="1" a="1"/>
  <c r="BH21" i="15" s="1"/>
  <c r="BB21" i="15"/>
  <c r="BD21" i="15" s="1" a="1"/>
  <c r="BD21" i="15" s="1"/>
  <c r="AX21" i="15"/>
  <c r="AZ21" i="15" s="1" a="1"/>
  <c r="AZ21" i="15" s="1"/>
  <c r="AT21" i="15"/>
  <c r="AV21" i="15" s="1" a="1"/>
  <c r="AV21" i="15" s="1"/>
  <c r="AP21" i="15"/>
  <c r="AR21" i="15" s="1" a="1"/>
  <c r="AR21" i="15" s="1"/>
  <c r="AL21" i="15"/>
  <c r="AN21" i="15" s="1" a="1"/>
  <c r="AN21" i="15" s="1"/>
  <c r="AH21" i="15"/>
  <c r="AJ21" i="15" s="1" a="1"/>
  <c r="AJ21" i="15" s="1"/>
  <c r="AD21" i="15"/>
  <c r="AF21" i="15" s="1" a="1"/>
  <c r="AF21" i="15" s="1"/>
  <c r="Z21" i="15"/>
  <c r="V21" i="15"/>
  <c r="X21" i="15" s="1" a="1"/>
  <c r="X21" i="15" s="1"/>
  <c r="R21" i="15"/>
  <c r="T21" i="15" s="1" a="1"/>
  <c r="T21" i="15" s="1"/>
  <c r="BJ20" i="15"/>
  <c r="BL20" i="15" s="1" a="1"/>
  <c r="BL20" i="15" s="1"/>
  <c r="BF20" i="15"/>
  <c r="BH20" i="15" s="1" a="1"/>
  <c r="BH20" i="15" s="1"/>
  <c r="BB20" i="15"/>
  <c r="BD20" i="15" s="1" a="1"/>
  <c r="BD20" i="15" s="1"/>
  <c r="AX20" i="15"/>
  <c r="AZ20" i="15" s="1" a="1"/>
  <c r="AZ20" i="15" s="1"/>
  <c r="AT20" i="15"/>
  <c r="AV20" i="15" s="1" a="1"/>
  <c r="AV20" i="15" s="1"/>
  <c r="AP20" i="15"/>
  <c r="AR20" i="15" s="1" a="1"/>
  <c r="AR20" i="15" s="1"/>
  <c r="AL20" i="15"/>
  <c r="AN20" i="15" s="1" a="1"/>
  <c r="AN20" i="15" s="1"/>
  <c r="AH20" i="15"/>
  <c r="AJ20" i="15" s="1" a="1"/>
  <c r="AJ20" i="15" s="1"/>
  <c r="AD20" i="15"/>
  <c r="AF20" i="15" s="1" a="1"/>
  <c r="AF20" i="15" s="1"/>
  <c r="Z20" i="15"/>
  <c r="AB20" i="15" s="1" a="1"/>
  <c r="AB20" i="15" s="1"/>
  <c r="V20" i="15"/>
  <c r="X20" i="15" s="1" a="1"/>
  <c r="X20" i="15" s="1"/>
  <c r="R20" i="15"/>
  <c r="T20" i="15" s="1" a="1"/>
  <c r="T20" i="15" s="1"/>
  <c r="BJ19" i="15"/>
  <c r="BF19" i="15"/>
  <c r="BB19" i="15"/>
  <c r="AX19" i="15"/>
  <c r="AT19" i="15"/>
  <c r="AP19" i="15"/>
  <c r="AL19" i="15"/>
  <c r="AH19" i="15"/>
  <c r="AD19" i="15"/>
  <c r="Z19" i="15"/>
  <c r="AB19" i="15" s="1" a="1"/>
  <c r="AB19" i="15" s="1"/>
  <c r="V19" i="15"/>
  <c r="X19" i="15" s="1" a="1"/>
  <c r="X19" i="15" s="1"/>
  <c r="R19" i="15"/>
  <c r="T19" i="15" s="1" a="1"/>
  <c r="T19" i="15" s="1"/>
  <c r="U39" i="17" l="1"/>
  <c r="U57" i="17"/>
  <c r="AC65" i="17"/>
  <c r="Y63" i="17"/>
  <c r="Y33" i="17"/>
  <c r="U42" i="17"/>
  <c r="U94" i="17"/>
  <c r="U40" i="17"/>
  <c r="U52" i="17"/>
  <c r="U27" i="17"/>
  <c r="U28" i="17"/>
  <c r="U73" i="17"/>
  <c r="U87" i="17"/>
  <c r="U19" i="17"/>
  <c r="AC45" i="17"/>
  <c r="AC49" i="17"/>
  <c r="Y37" i="17"/>
  <c r="Y83" i="17"/>
  <c r="Y43" i="17"/>
  <c r="Y96" i="17"/>
  <c r="Y118" i="17"/>
  <c r="Y46" i="17"/>
  <c r="Y54" i="17"/>
  <c r="Y77" i="17"/>
  <c r="Y80" i="17"/>
  <c r="Y88" i="17"/>
  <c r="Y28" i="17"/>
  <c r="Y74" i="17"/>
  <c r="Y89" i="17"/>
  <c r="Y52" i="17"/>
  <c r="Y25" i="17"/>
  <c r="Y116" i="17"/>
  <c r="Y31" i="17"/>
  <c r="Y65" i="17"/>
  <c r="Y55" i="17"/>
  <c r="Y94" i="17"/>
  <c r="U97" i="17"/>
  <c r="U35" i="17"/>
  <c r="U98" i="17"/>
  <c r="U29" i="17"/>
  <c r="U45" i="17"/>
  <c r="U22" i="17"/>
  <c r="U74" i="17"/>
  <c r="U112" i="17"/>
  <c r="U116" i="17"/>
  <c r="U70" i="17"/>
  <c r="U53" i="17"/>
  <c r="U92" i="17"/>
  <c r="U65" i="17"/>
  <c r="U20" i="17"/>
  <c r="U37" i="17"/>
  <c r="U76" i="17"/>
  <c r="U61" i="17"/>
  <c r="U69" i="17"/>
  <c r="U72" i="17"/>
  <c r="U100" i="17"/>
  <c r="U102" i="17"/>
  <c r="U110" i="17"/>
  <c r="U114" i="17"/>
  <c r="U118" i="17"/>
  <c r="U83" i="17"/>
  <c r="U79" i="17"/>
  <c r="U31" i="17"/>
  <c r="U49" i="17"/>
  <c r="U80" i="17"/>
  <c r="U84" i="17"/>
  <c r="U88" i="17"/>
  <c r="U48" i="17"/>
  <c r="U108" i="17"/>
  <c r="U24" i="17"/>
  <c r="U38" i="17"/>
  <c r="U91" i="17"/>
  <c r="AK108" i="17"/>
  <c r="AC59" i="17"/>
  <c r="AG46" i="17"/>
  <c r="Y112" i="17"/>
  <c r="AO19" i="17"/>
  <c r="AC112" i="17"/>
  <c r="AK19" i="17"/>
  <c r="AG37" i="17"/>
  <c r="AC66" i="17"/>
  <c r="AK100" i="17"/>
  <c r="Y68" i="17"/>
  <c r="Y91" i="17"/>
  <c r="AG108" i="17"/>
  <c r="Y100" i="17"/>
  <c r="AC92" i="17"/>
  <c r="AC19" i="17"/>
  <c r="Y22" i="17"/>
  <c r="U23" i="17"/>
  <c r="Y20" i="17"/>
  <c r="AG19" i="17"/>
  <c r="AQ19" i="17" a="1"/>
  <c r="AQ19" i="17" s="1"/>
  <c r="AS19" i="17" s="1"/>
  <c r="Y21" i="17"/>
  <c r="AA22" i="17"/>
  <c r="AA20" i="17"/>
  <c r="AC20" i="17" s="1"/>
  <c r="AC37" i="17"/>
  <c r="AI37" i="17"/>
  <c r="Y27" i="17"/>
  <c r="Y23" i="17"/>
  <c r="AA25" i="17"/>
  <c r="Y38" i="17"/>
  <c r="Y51" i="17"/>
  <c r="AA21" i="17"/>
  <c r="W26" i="17"/>
  <c r="Y39" i="17"/>
  <c r="AE39" i="17"/>
  <c r="AI39" i="17" s="1"/>
  <c r="AK39" i="17" s="1"/>
  <c r="AA35" i="17"/>
  <c r="Y35" i="17"/>
  <c r="AU19" i="17" a="1"/>
  <c r="AU19" i="17" s="1"/>
  <c r="AW19" i="17" s="1"/>
  <c r="U21" i="17"/>
  <c r="AA23" i="17"/>
  <c r="Y24" i="17"/>
  <c r="U26" i="17"/>
  <c r="Y30" i="17"/>
  <c r="U41" i="17"/>
  <c r="W41" i="17"/>
  <c r="AA41" i="17"/>
  <c r="W34" i="17"/>
  <c r="U34" i="17"/>
  <c r="AA36" i="17"/>
  <c r="AC36" i="17" s="1"/>
  <c r="AC46" i="17"/>
  <c r="AA53" i="17"/>
  <c r="AC53" i="17" s="1"/>
  <c r="Y53" i="17"/>
  <c r="AE53" i="17"/>
  <c r="AG53" i="17" s="1"/>
  <c r="AA27" i="17"/>
  <c r="U32" i="17"/>
  <c r="AA33" i="17"/>
  <c r="U36" i="17"/>
  <c r="AI46" i="17"/>
  <c r="AK46" i="17" s="1"/>
  <c r="Y50" i="17"/>
  <c r="AI50" i="17"/>
  <c r="AK50" i="17" s="1"/>
  <c r="AM50" i="17"/>
  <c r="AA50" i="17"/>
  <c r="AA30" i="17"/>
  <c r="W32" i="17"/>
  <c r="W36" i="17"/>
  <c r="Y36" i="17" s="1"/>
  <c r="Y42" i="17"/>
  <c r="U44" i="17"/>
  <c r="W29" i="17"/>
  <c r="AA31" i="17"/>
  <c r="U33" i="17"/>
  <c r="AM46" i="17"/>
  <c r="AO46" i="17" s="1"/>
  <c r="AA24" i="17"/>
  <c r="AC24" i="17" s="1"/>
  <c r="AA28" i="17"/>
  <c r="AE30" i="17"/>
  <c r="AG30" i="17" s="1"/>
  <c r="AC43" i="17"/>
  <c r="W44" i="17"/>
  <c r="AE49" i="17"/>
  <c r="AC62" i="17"/>
  <c r="U30" i="17"/>
  <c r="AI53" i="17"/>
  <c r="AK53" i="17" s="1"/>
  <c r="U60" i="17"/>
  <c r="W60" i="17"/>
  <c r="U25" i="17"/>
  <c r="AA39" i="17"/>
  <c r="AC39" i="17" s="1"/>
  <c r="W40" i="17"/>
  <c r="U51" i="17"/>
  <c r="AA51" i="17"/>
  <c r="AC51" i="17" s="1"/>
  <c r="AC55" i="17"/>
  <c r="AE58" i="17"/>
  <c r="AG58" i="17" s="1"/>
  <c r="AE62" i="17"/>
  <c r="AG62" i="17" s="1"/>
  <c r="W48" i="17"/>
  <c r="Y49" i="17"/>
  <c r="AI49" i="17"/>
  <c r="AK49" i="17" s="1"/>
  <c r="AA54" i="17"/>
  <c r="U56" i="17"/>
  <c r="AA58" i="17"/>
  <c r="Y58" i="17"/>
  <c r="AA57" i="17"/>
  <c r="AC57" i="17" s="1"/>
  <c r="Y57" i="17"/>
  <c r="AA38" i="17"/>
  <c r="AA42" i="17"/>
  <c r="AC42" i="17" s="1"/>
  <c r="U47" i="17"/>
  <c r="W47" i="17"/>
  <c r="W56" i="17"/>
  <c r="Y56" i="17" s="1"/>
  <c r="AI63" i="17"/>
  <c r="AK63" i="17" s="1"/>
  <c r="AE50" i="17"/>
  <c r="AG50" i="17" s="1"/>
  <c r="AE42" i="17"/>
  <c r="AG42" i="17" s="1"/>
  <c r="AC63" i="17"/>
  <c r="AE45" i="17"/>
  <c r="AE57" i="17"/>
  <c r="U64" i="17"/>
  <c r="W64" i="17"/>
  <c r="Y66" i="17"/>
  <c r="AG65" i="17"/>
  <c r="U68" i="17"/>
  <c r="AE68" i="17"/>
  <c r="AA68" i="17"/>
  <c r="AC68" i="17" s="1"/>
  <c r="AI65" i="17"/>
  <c r="AK65" i="17" s="1"/>
  <c r="AC69" i="17"/>
  <c r="AA73" i="17"/>
  <c r="AC73" i="17" s="1"/>
  <c r="Y73" i="17"/>
  <c r="AE43" i="17"/>
  <c r="U43" i="17"/>
  <c r="AA52" i="17"/>
  <c r="AA61" i="17"/>
  <c r="AA82" i="17"/>
  <c r="AC82" i="17" s="1"/>
  <c r="W82" i="17"/>
  <c r="U82" i="17"/>
  <c r="Y59" i="17"/>
  <c r="AE55" i="17"/>
  <c r="U55" i="17"/>
  <c r="Y61" i="17"/>
  <c r="AE54" i="17"/>
  <c r="AG54" i="17" s="1"/>
  <c r="Y62" i="17"/>
  <c r="AE70" i="17"/>
  <c r="AA70" i="17"/>
  <c r="Y70" i="17"/>
  <c r="AC80" i="17"/>
  <c r="AE80" i="17"/>
  <c r="AG80" i="17" s="1"/>
  <c r="AC84" i="17"/>
  <c r="AE84" i="17"/>
  <c r="AG84" i="17" s="1"/>
  <c r="W86" i="17"/>
  <c r="Y86" i="17" s="1"/>
  <c r="U86" i="17"/>
  <c r="AC77" i="17"/>
  <c r="AM77" i="17"/>
  <c r="AO77" i="17" s="1"/>
  <c r="U67" i="17"/>
  <c r="AI69" i="17"/>
  <c r="AK69" i="17" s="1"/>
  <c r="AE74" i="17"/>
  <c r="AG74" i="17" s="1"/>
  <c r="W76" i="17"/>
  <c r="AA85" i="17"/>
  <c r="Y85" i="17"/>
  <c r="Y69" i="17"/>
  <c r="U71" i="17"/>
  <c r="W72" i="17"/>
  <c r="AI89" i="17"/>
  <c r="U59" i="17"/>
  <c r="AE59" i="17"/>
  <c r="U63" i="17"/>
  <c r="AE63" i="17"/>
  <c r="W67" i="17"/>
  <c r="AM69" i="17"/>
  <c r="AO69" i="17" s="1"/>
  <c r="W71" i="17"/>
  <c r="AA74" i="17"/>
  <c r="AA76" i="17"/>
  <c r="AC76" i="17" s="1"/>
  <c r="AI77" i="17"/>
  <c r="AK77" i="17" s="1"/>
  <c r="U104" i="17"/>
  <c r="W104" i="17"/>
  <c r="U81" i="17"/>
  <c r="W81" i="17"/>
  <c r="U46" i="17"/>
  <c r="U50" i="17"/>
  <c r="U54" i="17"/>
  <c r="U58" i="17"/>
  <c r="U62" i="17"/>
  <c r="U66" i="17"/>
  <c r="AE66" i="17"/>
  <c r="AG66" i="17" s="1"/>
  <c r="AE69" i="17"/>
  <c r="AG69" i="17" s="1"/>
  <c r="W75" i="17"/>
  <c r="U75" i="17"/>
  <c r="AI80" i="17"/>
  <c r="AK80" i="17" s="1"/>
  <c r="AA79" i="17"/>
  <c r="Y87" i="17"/>
  <c r="AC88" i="17"/>
  <c r="Y107" i="17"/>
  <c r="AE89" i="17"/>
  <c r="AG89" i="17" s="1"/>
  <c r="AE77" i="17"/>
  <c r="U77" i="17"/>
  <c r="AG96" i="17"/>
  <c r="U78" i="17"/>
  <c r="W79" i="17"/>
  <c r="AE92" i="17"/>
  <c r="AG92" i="17" s="1"/>
  <c r="AI92" i="17"/>
  <c r="AK92" i="17" s="1"/>
  <c r="Y92" i="17"/>
  <c r="W78" i="17"/>
  <c r="AA83" i="17"/>
  <c r="AE88" i="17"/>
  <c r="AC96" i="17"/>
  <c r="AG100" i="17"/>
  <c r="AE102" i="17"/>
  <c r="AG102" i="17" s="1"/>
  <c r="AI102" i="17"/>
  <c r="AK102" i="17" s="1"/>
  <c r="Y102" i="17"/>
  <c r="AC102" i="17"/>
  <c r="Y105" i="17"/>
  <c r="AA106" i="17"/>
  <c r="AC106" i="17" s="1"/>
  <c r="W106" i="17"/>
  <c r="U106" i="17"/>
  <c r="U90" i="17"/>
  <c r="Y95" i="17"/>
  <c r="Y98" i="17"/>
  <c r="W90" i="17"/>
  <c r="AA95" i="17"/>
  <c r="AM96" i="17"/>
  <c r="U85" i="17"/>
  <c r="U89" i="17"/>
  <c r="U93" i="17"/>
  <c r="AA94" i="17"/>
  <c r="AA98" i="17"/>
  <c r="AA101" i="17"/>
  <c r="AC101" i="17" s="1"/>
  <c r="W101" i="17"/>
  <c r="U101" i="17"/>
  <c r="AA87" i="17"/>
  <c r="AC87" i="17" s="1"/>
  <c r="AA91" i="17"/>
  <c r="U96" i="17"/>
  <c r="Y119" i="17"/>
  <c r="W93" i="17"/>
  <c r="AE95" i="17"/>
  <c r="AG95" i="17" s="1"/>
  <c r="U95" i="17"/>
  <c r="AI96" i="17"/>
  <c r="AK96" i="17" s="1"/>
  <c r="W97" i="17"/>
  <c r="W99" i="17"/>
  <c r="AA99" i="17" s="1"/>
  <c r="U99" i="17"/>
  <c r="AI112" i="17"/>
  <c r="AG112" i="17"/>
  <c r="AA113" i="17"/>
  <c r="U113" i="17"/>
  <c r="W113" i="17"/>
  <c r="AE94" i="17"/>
  <c r="AI94" i="17" s="1"/>
  <c r="AK94" i="17" s="1"/>
  <c r="AC100" i="17"/>
  <c r="AA107" i="17"/>
  <c r="AE107" i="17"/>
  <c r="AG107" i="17" s="1"/>
  <c r="AE116" i="17"/>
  <c r="AG116" i="17" s="1"/>
  <c r="AC116" i="17"/>
  <c r="AM100" i="17"/>
  <c r="AM108" i="17"/>
  <c r="AM112" i="17"/>
  <c r="AO112" i="17" s="1"/>
  <c r="U107" i="17"/>
  <c r="AA109" i="17"/>
  <c r="AE109" i="17" s="1"/>
  <c r="U109" i="17"/>
  <c r="Y115" i="17"/>
  <c r="AI116" i="17"/>
  <c r="AK116" i="17" s="1"/>
  <c r="U117" i="17"/>
  <c r="AA105" i="17"/>
  <c r="AC105" i="17" s="1"/>
  <c r="AA111" i="17"/>
  <c r="U103" i="17"/>
  <c r="AE105" i="17"/>
  <c r="AG105" i="17" s="1"/>
  <c r="W117" i="17"/>
  <c r="Y117" i="17" s="1"/>
  <c r="Y108" i="17"/>
  <c r="Y109" i="17"/>
  <c r="U111" i="17"/>
  <c r="W103" i="17"/>
  <c r="U105" i="17"/>
  <c r="AC108" i="17"/>
  <c r="W110" i="17"/>
  <c r="Y111" i="17"/>
  <c r="W114" i="17"/>
  <c r="AA115" i="17"/>
  <c r="AA119" i="17"/>
  <c r="AA118" i="17"/>
  <c r="U115" i="17"/>
  <c r="U119" i="17"/>
  <c r="AA64" i="14"/>
  <c r="AE62" i="14"/>
  <c r="W110" i="14"/>
  <c r="AA50" i="14"/>
  <c r="AA40" i="14"/>
  <c r="W88" i="14"/>
  <c r="AA88" i="14" s="1"/>
  <c r="AA87" i="14"/>
  <c r="AE87" i="14" s="1"/>
  <c r="AA39" i="14"/>
  <c r="AE39" i="14" s="1"/>
  <c r="AA112" i="14"/>
  <c r="AE112" i="14" s="1"/>
  <c r="AI112" i="14" s="1"/>
  <c r="W105" i="15"/>
  <c r="AE45" i="15"/>
  <c r="W45" i="15"/>
  <c r="AI45" i="15"/>
  <c r="AK45" i="15" s="1"/>
  <c r="AA45" i="15"/>
  <c r="W116" i="15"/>
  <c r="W104" i="15"/>
  <c r="W80" i="15"/>
  <c r="W68" i="15"/>
  <c r="W56" i="15"/>
  <c r="W32" i="15"/>
  <c r="AA32" i="15"/>
  <c r="W20" i="15"/>
  <c r="W93" i="15"/>
  <c r="AI77" i="15"/>
  <c r="AA57" i="15"/>
  <c r="AC57" i="15" s="1"/>
  <c r="W57" i="15"/>
  <c r="W92" i="15"/>
  <c r="AA53" i="15"/>
  <c r="AE61" i="15"/>
  <c r="AI112" i="15"/>
  <c r="AA44" i="15"/>
  <c r="AE46" i="15"/>
  <c r="AI25" i="15"/>
  <c r="AK25" i="15" s="1"/>
  <c r="AA76" i="15"/>
  <c r="AC76" i="15" s="1"/>
  <c r="AA117" i="15"/>
  <c r="W117" i="15"/>
  <c r="AE117" i="15" s="1"/>
  <c r="AG117" i="15" s="1"/>
  <c r="AA69" i="15"/>
  <c r="W69" i="15"/>
  <c r="AA74" i="15"/>
  <c r="AE108" i="15"/>
  <c r="AA93" i="15"/>
  <c r="AE93" i="15" s="1"/>
  <c r="AA81" i="15"/>
  <c r="W81" i="15"/>
  <c r="W33" i="15"/>
  <c r="W21" i="15"/>
  <c r="AA21" i="15" s="1"/>
  <c r="AA59" i="15"/>
  <c r="AE59" i="15" s="1"/>
  <c r="AE25" i="15"/>
  <c r="AI27" i="15"/>
  <c r="AE27" i="15"/>
  <c r="W115" i="15"/>
  <c r="W43" i="15"/>
  <c r="AA42" i="15"/>
  <c r="AE89" i="15"/>
  <c r="AG89" i="15" s="1"/>
  <c r="AE26" i="15"/>
  <c r="W88" i="15"/>
  <c r="AI64" i="15"/>
  <c r="AA28" i="15"/>
  <c r="W100" i="15"/>
  <c r="W85" i="15"/>
  <c r="W53" i="15"/>
  <c r="AA89" i="15"/>
  <c r="AA37" i="15"/>
  <c r="AE64" i="15"/>
  <c r="AA111" i="15"/>
  <c r="W75" i="15"/>
  <c r="W99" i="15"/>
  <c r="W52" i="15"/>
  <c r="AA70" i="15"/>
  <c r="AA52" i="15"/>
  <c r="AA35" i="15"/>
  <c r="AE42" i="15"/>
  <c r="AG42" i="15" s="1"/>
  <c r="W91" i="15"/>
  <c r="W67" i="15"/>
  <c r="AA67" i="15"/>
  <c r="W31" i="15"/>
  <c r="AM31" i="15"/>
  <c r="AO31" i="15" s="1"/>
  <c r="AM77" i="15"/>
  <c r="AO77" i="15" s="1"/>
  <c r="AE77" i="15"/>
  <c r="AE41" i="15"/>
  <c r="AA41" i="15"/>
  <c r="AA90" i="15"/>
  <c r="W66" i="15"/>
  <c r="AA87" i="15"/>
  <c r="AE98" i="15"/>
  <c r="W103" i="15"/>
  <c r="W79" i="15"/>
  <c r="W55" i="15"/>
  <c r="W114" i="15"/>
  <c r="AE67" i="15"/>
  <c r="AG67" i="15" s="1"/>
  <c r="AI31" i="15"/>
  <c r="AM40" i="15"/>
  <c r="W101" i="15"/>
  <c r="AA29" i="15"/>
  <c r="W54" i="15"/>
  <c r="W113" i="15"/>
  <c r="AA51" i="15"/>
  <c r="AE118" i="15"/>
  <c r="W97" i="15"/>
  <c r="AA85" i="15"/>
  <c r="AE73" i="15"/>
  <c r="AM61" i="15"/>
  <c r="W49" i="15"/>
  <c r="W65" i="15"/>
  <c r="AI34" i="15"/>
  <c r="AA102" i="15"/>
  <c r="AA86" i="15"/>
  <c r="AC86" i="15" s="1"/>
  <c r="AA66" i="15"/>
  <c r="AC66" i="15" s="1"/>
  <c r="AA50" i="15"/>
  <c r="AE39" i="15"/>
  <c r="AE22" i="15"/>
  <c r="AI22" i="15" s="1"/>
  <c r="AK22" i="15" s="1"/>
  <c r="AA19" i="15"/>
  <c r="AE19" i="15"/>
  <c r="AG19" i="15" s="1"/>
  <c r="AA108" i="15"/>
  <c r="AA96" i="15"/>
  <c r="AA84" i="15"/>
  <c r="W84" i="15"/>
  <c r="AA72" i="15"/>
  <c r="AA60" i="15"/>
  <c r="AA48" i="15"/>
  <c r="W36" i="15"/>
  <c r="AA24" i="15"/>
  <c r="W64" i="15"/>
  <c r="W48" i="15"/>
  <c r="AA65" i="15"/>
  <c r="AA31" i="15"/>
  <c r="AE31" i="15" s="1"/>
  <c r="AE96" i="15"/>
  <c r="AE38" i="15"/>
  <c r="AI19" i="15"/>
  <c r="AA119" i="15"/>
  <c r="AA107" i="15"/>
  <c r="AE107" i="15"/>
  <c r="AM83" i="15"/>
  <c r="AQ83" i="15" s="1" a="1"/>
  <c r="AQ83" i="15" s="1"/>
  <c r="W71" i="15"/>
  <c r="AE35" i="15"/>
  <c r="W23" i="15"/>
  <c r="W109" i="15"/>
  <c r="W78" i="15"/>
  <c r="W63" i="15"/>
  <c r="W47" i="15"/>
  <c r="W30" i="15"/>
  <c r="AA100" i="15"/>
  <c r="AA82" i="15"/>
  <c r="AA64" i="15"/>
  <c r="AC64" i="15" s="1"/>
  <c r="AE112" i="15"/>
  <c r="AE95" i="15"/>
  <c r="AE37" i="15"/>
  <c r="AG37" i="15" s="1"/>
  <c r="AI61" i="15"/>
  <c r="AI41" i="15"/>
  <c r="AK41" i="15" s="1"/>
  <c r="AI38" i="15"/>
  <c r="AK38" i="15" s="1"/>
  <c r="W62" i="15"/>
  <c r="AA98" i="15"/>
  <c r="AI118" i="15"/>
  <c r="AI94" i="15"/>
  <c r="W110" i="15"/>
  <c r="W58" i="15"/>
  <c r="AA106" i="15"/>
  <c r="AM94" i="15"/>
  <c r="AA32" i="16"/>
  <c r="AC32" i="16" s="1"/>
  <c r="AA85" i="16"/>
  <c r="AA37" i="16"/>
  <c r="AA101" i="16"/>
  <c r="AC101" i="16" s="1"/>
  <c r="AE112" i="16"/>
  <c r="AE34" i="16"/>
  <c r="AM69" i="16"/>
  <c r="AI46" i="16"/>
  <c r="AM46" i="16" s="1"/>
  <c r="AA28" i="16"/>
  <c r="AE33" i="16"/>
  <c r="W116" i="16"/>
  <c r="AA116" i="16"/>
  <c r="AE116" i="16"/>
  <c r="AG116" i="16" s="1"/>
  <c r="W104" i="16"/>
  <c r="Y104" i="16" s="1"/>
  <c r="W92" i="16"/>
  <c r="W80" i="16"/>
  <c r="W68" i="16"/>
  <c r="AA68" i="16"/>
  <c r="AA56" i="16"/>
  <c r="AE56" i="16"/>
  <c r="AG56" i="16" s="1"/>
  <c r="W56" i="16"/>
  <c r="W44" i="16"/>
  <c r="AA44" i="16" s="1"/>
  <c r="W32" i="16"/>
  <c r="W20" i="16"/>
  <c r="AA27" i="16"/>
  <c r="AE27" i="16"/>
  <c r="AI19" i="16"/>
  <c r="AA65" i="16"/>
  <c r="AE52" i="16"/>
  <c r="W90" i="16"/>
  <c r="AA66" i="16"/>
  <c r="AE100" i="16"/>
  <c r="AE113" i="16"/>
  <c r="AI113" i="16"/>
  <c r="AA113" i="16"/>
  <c r="AE101" i="16"/>
  <c r="W89" i="16"/>
  <c r="W77" i="16"/>
  <c r="AE65" i="16"/>
  <c r="AG65" i="16" s="1"/>
  <c r="AI65" i="16"/>
  <c r="AK65" i="16" s="1"/>
  <c r="AA53" i="16"/>
  <c r="AC53" i="16" s="1"/>
  <c r="AA41" i="16"/>
  <c r="AI29" i="16"/>
  <c r="AK29" i="16" s="1"/>
  <c r="AE29" i="16"/>
  <c r="W98" i="16"/>
  <c r="AA22" i="16"/>
  <c r="AE22" i="16" s="1"/>
  <c r="AG22" i="16" s="1"/>
  <c r="AE75" i="16"/>
  <c r="AM45" i="16"/>
  <c r="W102" i="16"/>
  <c r="AE78" i="16"/>
  <c r="W30" i="16"/>
  <c r="AA23" i="16"/>
  <c r="W114" i="16"/>
  <c r="AA21" i="16"/>
  <c r="AC21" i="16" s="1"/>
  <c r="AI78" i="16"/>
  <c r="AI52" i="16"/>
  <c r="AE39" i="16"/>
  <c r="W74" i="16"/>
  <c r="W54" i="16"/>
  <c r="AE38" i="16"/>
  <c r="AA81" i="16"/>
  <c r="AA42" i="16"/>
  <c r="AE49" i="16"/>
  <c r="AM100" i="16"/>
  <c r="W103" i="16"/>
  <c r="W79" i="16"/>
  <c r="AA79" i="16"/>
  <c r="W55" i="16"/>
  <c r="W31" i="16"/>
  <c r="AE31" i="16" s="1"/>
  <c r="AG31" i="16" s="1"/>
  <c r="AA31" i="16"/>
  <c r="AC31" i="16" s="1"/>
  <c r="AI31" i="16"/>
  <c r="AK31" i="16" s="1"/>
  <c r="AA26" i="16"/>
  <c r="W110" i="16"/>
  <c r="AA86" i="16"/>
  <c r="AE62" i="16"/>
  <c r="W50" i="16"/>
  <c r="W97" i="16"/>
  <c r="AA19" i="16"/>
  <c r="AE19" i="16"/>
  <c r="AE108" i="16"/>
  <c r="AA96" i="16"/>
  <c r="AE96" i="16" s="1"/>
  <c r="W96" i="16"/>
  <c r="AA84" i="16"/>
  <c r="W84" i="16"/>
  <c r="AA72" i="16"/>
  <c r="AE72" i="16"/>
  <c r="AA60" i="16"/>
  <c r="AA48" i="16"/>
  <c r="AE48" i="16"/>
  <c r="AI48" i="16"/>
  <c r="AK48" i="16" s="1"/>
  <c r="AA36" i="16"/>
  <c r="W24" i="16"/>
  <c r="W108" i="16"/>
  <c r="AA108" i="16" s="1"/>
  <c r="AA95" i="16"/>
  <c r="AE66" i="16"/>
  <c r="W115" i="16"/>
  <c r="W91" i="16"/>
  <c r="W67" i="16"/>
  <c r="W43" i="16"/>
  <c r="AA74" i="16"/>
  <c r="AC74" i="16" s="1"/>
  <c r="AM19" i="16"/>
  <c r="AO19" i="16" s="1"/>
  <c r="W109" i="16"/>
  <c r="AA73" i="16"/>
  <c r="AA61" i="16"/>
  <c r="W37" i="16"/>
  <c r="AA25" i="16"/>
  <c r="W25" i="16"/>
  <c r="AE111" i="16"/>
  <c r="AA97" i="16"/>
  <c r="AC97" i="16" s="1"/>
  <c r="AA119" i="16"/>
  <c r="W83" i="16"/>
  <c r="W71" i="16"/>
  <c r="AA59" i="16"/>
  <c r="AA47" i="16"/>
  <c r="W107" i="16"/>
  <c r="AA35" i="16"/>
  <c r="AE40" i="16"/>
  <c r="AI93" i="16"/>
  <c r="AM29" i="16"/>
  <c r="AO29" i="16" s="1"/>
  <c r="AI100" i="16"/>
  <c r="AI88" i="16"/>
  <c r="W117" i="16"/>
  <c r="W64" i="16"/>
  <c r="W51" i="16"/>
  <c r="AA100" i="16"/>
  <c r="AA87" i="16"/>
  <c r="AQ100" i="16" a="1"/>
  <c r="AQ100" i="16" s="1"/>
  <c r="AQ45" i="16" a="1"/>
  <c r="AQ45" i="16" s="1"/>
  <c r="AS45" i="16" s="1"/>
  <c r="W76" i="16"/>
  <c r="W63" i="16"/>
  <c r="AA112" i="16"/>
  <c r="AA99" i="16"/>
  <c r="AE69" i="16"/>
  <c r="AQ69" i="16" s="1" a="1"/>
  <c r="AQ69" i="16" s="1"/>
  <c r="AI94" i="16"/>
  <c r="AI82" i="16"/>
  <c r="W58" i="16"/>
  <c r="AA106" i="16"/>
  <c r="AE94" i="16"/>
  <c r="AE46" i="16"/>
  <c r="AI69" i="16"/>
  <c r="AI45" i="16"/>
  <c r="AK45" i="16" s="1"/>
  <c r="W70" i="16"/>
  <c r="W57" i="16"/>
  <c r="AA118" i="16"/>
  <c r="AE118" i="16" s="1"/>
  <c r="AA105" i="16"/>
  <c r="AE93" i="16"/>
  <c r="AE45" i="16"/>
  <c r="AA56" i="14"/>
  <c r="AE56" i="14"/>
  <c r="W67" i="14"/>
  <c r="AA67" i="14" s="1"/>
  <c r="AE67" i="14" s="1"/>
  <c r="AA85" i="14"/>
  <c r="W90" i="14"/>
  <c r="AA116" i="14"/>
  <c r="W79" i="14"/>
  <c r="AA79" i="14"/>
  <c r="AA104" i="14"/>
  <c r="AE104" i="14" s="1"/>
  <c r="AA71" i="14"/>
  <c r="AA38" i="14"/>
  <c r="AA115" i="14"/>
  <c r="W103" i="14"/>
  <c r="W43" i="14"/>
  <c r="AA43" i="14"/>
  <c r="AA100" i="14"/>
  <c r="AE100" i="14" s="1"/>
  <c r="AA37" i="14"/>
  <c r="W102" i="14"/>
  <c r="W55" i="14"/>
  <c r="AA55" i="14" s="1"/>
  <c r="AE55" i="14" s="1"/>
  <c r="AA52" i="14"/>
  <c r="AE52" i="14" s="1"/>
  <c r="W78" i="14"/>
  <c r="AA78" i="14"/>
  <c r="AE78" i="14" s="1"/>
  <c r="AA86" i="14"/>
  <c r="AE86" i="14" s="1"/>
  <c r="AA23" i="14"/>
  <c r="AE23" i="14" s="1"/>
  <c r="W91" i="14"/>
  <c r="W31" i="14"/>
  <c r="AA31" i="14"/>
  <c r="AA70" i="14"/>
  <c r="AE70" i="14"/>
  <c r="AA22" i="14"/>
  <c r="W114" i="14"/>
  <c r="AA114" i="14" s="1"/>
  <c r="W54" i="14"/>
  <c r="AA21" i="14"/>
  <c r="W101" i="14"/>
  <c r="W77" i="14"/>
  <c r="W53" i="14"/>
  <c r="W29" i="14"/>
  <c r="W113" i="14"/>
  <c r="AI98" i="14"/>
  <c r="AE83" i="14"/>
  <c r="AI83" i="14" s="1"/>
  <c r="AA68" i="14"/>
  <c r="AE35" i="14"/>
  <c r="AA119" i="14"/>
  <c r="AA101" i="14"/>
  <c r="AA53" i="14"/>
  <c r="AE74" i="14"/>
  <c r="AE26" i="14"/>
  <c r="W66" i="14"/>
  <c r="AA69" i="14"/>
  <c r="AE69" i="14" s="1"/>
  <c r="AA54" i="14"/>
  <c r="W89" i="14"/>
  <c r="W65" i="14"/>
  <c r="W41" i="14"/>
  <c r="AE97" i="14"/>
  <c r="AA82" i="14"/>
  <c r="AI64" i="14"/>
  <c r="AM64" i="14" s="1"/>
  <c r="AE49" i="14"/>
  <c r="AA34" i="14"/>
  <c r="AI35" i="14"/>
  <c r="AE95" i="14"/>
  <c r="AA80" i="14"/>
  <c r="AI62" i="14"/>
  <c r="AE47" i="14"/>
  <c r="AA32" i="14"/>
  <c r="AA94" i="14"/>
  <c r="AE94" i="14" s="1"/>
  <c r="AA46" i="14"/>
  <c r="AA93" i="14"/>
  <c r="AM93" i="14" s="1"/>
  <c r="AA45" i="14"/>
  <c r="AA96" i="14"/>
  <c r="AE96" i="14" s="1"/>
  <c r="AE51" i="14"/>
  <c r="AI47" i="14"/>
  <c r="AE119" i="14"/>
  <c r="AE107" i="14"/>
  <c r="AA92" i="14"/>
  <c r="AI74" i="14"/>
  <c r="AM74" i="14" s="1"/>
  <c r="AE59" i="14"/>
  <c r="AI59" i="14" s="1"/>
  <c r="AA44" i="14"/>
  <c r="AI26" i="14"/>
  <c r="AA29" i="14"/>
  <c r="W30" i="14"/>
  <c r="AI111" i="14"/>
  <c r="AA33" i="14"/>
  <c r="AA99" i="14"/>
  <c r="AA118" i="14"/>
  <c r="AA106" i="14"/>
  <c r="AE73" i="14"/>
  <c r="AI73" i="14" s="1"/>
  <c r="AA58" i="14"/>
  <c r="AE25" i="14"/>
  <c r="AI25" i="14" s="1"/>
  <c r="AA109" i="14"/>
  <c r="AA76" i="14"/>
  <c r="AE76" i="14" s="1"/>
  <c r="AA61" i="14"/>
  <c r="AA28" i="14"/>
  <c r="AE64" i="14"/>
  <c r="AI97" i="14"/>
  <c r="W42" i="14"/>
  <c r="AA42" i="14" s="1"/>
  <c r="AA81" i="14"/>
  <c r="AA51" i="14"/>
  <c r="AI51" i="14" s="1"/>
  <c r="AA117" i="14"/>
  <c r="AA105" i="14"/>
  <c r="AA57" i="14"/>
  <c r="AE57" i="14" s="1"/>
  <c r="AI39" i="14"/>
  <c r="AA108" i="14"/>
  <c r="AA75" i="14"/>
  <c r="AA60" i="14"/>
  <c r="AA27" i="14"/>
  <c r="AE111" i="14"/>
  <c r="AE93" i="14"/>
  <c r="AI93" i="14" s="1"/>
  <c r="AE63" i="14"/>
  <c r="AI63" i="14" s="1"/>
  <c r="AM83" i="14"/>
  <c r="AE84" i="14"/>
  <c r="AE72" i="14"/>
  <c r="AE60" i="14"/>
  <c r="AE48" i="14"/>
  <c r="AI48" i="14" s="1"/>
  <c r="AE36" i="14"/>
  <c r="AI36" i="14" s="1"/>
  <c r="AE24" i="14"/>
  <c r="AA19" i="14"/>
  <c r="W20" i="14"/>
  <c r="U115" i="15"/>
  <c r="AC82" i="16"/>
  <c r="U101" i="15"/>
  <c r="AK78" i="16"/>
  <c r="Y107" i="16"/>
  <c r="Y59" i="16"/>
  <c r="AO69" i="16"/>
  <c r="AK94" i="16"/>
  <c r="Y87" i="16"/>
  <c r="Y54" i="16"/>
  <c r="AG88" i="16"/>
  <c r="AG38" i="16"/>
  <c r="AG66" i="16"/>
  <c r="AG111" i="16"/>
  <c r="AG82" i="16"/>
  <c r="AG93" i="16"/>
  <c r="AG113" i="16"/>
  <c r="AC34" i="16"/>
  <c r="AC86" i="16"/>
  <c r="AC45" i="16"/>
  <c r="AC26" i="16"/>
  <c r="AC39" i="16"/>
  <c r="AC111" i="16"/>
  <c r="AC37" i="16"/>
  <c r="AC40" i="16"/>
  <c r="Y40" i="16"/>
  <c r="Y58" i="16"/>
  <c r="Y22" i="16"/>
  <c r="Y56" i="16"/>
  <c r="Y83" i="16"/>
  <c r="Y96" i="16"/>
  <c r="Y65" i="16"/>
  <c r="U29" i="16"/>
  <c r="U63" i="16"/>
  <c r="U47" i="16"/>
  <c r="U21" i="16"/>
  <c r="U114" i="16"/>
  <c r="U85" i="16"/>
  <c r="U75" i="16"/>
  <c r="U116" i="16"/>
  <c r="U64" i="16"/>
  <c r="U89" i="16"/>
  <c r="U31" i="16"/>
  <c r="U24" i="16"/>
  <c r="U69" i="16"/>
  <c r="AC49" i="16"/>
  <c r="AC61" i="16"/>
  <c r="AC96" i="16"/>
  <c r="Y108" i="16"/>
  <c r="Y42" i="16"/>
  <c r="Y52" i="16"/>
  <c r="Y62" i="16"/>
  <c r="Y66" i="16"/>
  <c r="AC100" i="16"/>
  <c r="Y19" i="16"/>
  <c r="AC72" i="16"/>
  <c r="Y26" i="16"/>
  <c r="AO45" i="16"/>
  <c r="Y92" i="16"/>
  <c r="AC119" i="16"/>
  <c r="Y67" i="16"/>
  <c r="AK69" i="16"/>
  <c r="Y119" i="16"/>
  <c r="AC94" i="16"/>
  <c r="Y23" i="16"/>
  <c r="Y37" i="16"/>
  <c r="Y73" i="16"/>
  <c r="Y81" i="16"/>
  <c r="Y91" i="16"/>
  <c r="Y95" i="16"/>
  <c r="Y111" i="16"/>
  <c r="Y118" i="16"/>
  <c r="Y36" i="16"/>
  <c r="Y69" i="16"/>
  <c r="AG100" i="16"/>
  <c r="Y110" i="16"/>
  <c r="U108" i="16"/>
  <c r="U20" i="16"/>
  <c r="U60" i="16"/>
  <c r="U102" i="16"/>
  <c r="U118" i="16"/>
  <c r="U83" i="16"/>
  <c r="U86" i="16"/>
  <c r="U55" i="16"/>
  <c r="U59" i="16"/>
  <c r="U93" i="16"/>
  <c r="AG29" i="16"/>
  <c r="AC35" i="16"/>
  <c r="AK19" i="16"/>
  <c r="AO100" i="16"/>
  <c r="U48" i="15"/>
  <c r="AG48" i="16"/>
  <c r="U112" i="16"/>
  <c r="U110" i="16"/>
  <c r="U56" i="16"/>
  <c r="U67" i="16"/>
  <c r="U71" i="16"/>
  <c r="AC38" i="16"/>
  <c r="U51" i="16"/>
  <c r="AG45" i="16"/>
  <c r="U35" i="16"/>
  <c r="U25" i="16"/>
  <c r="U43" i="16"/>
  <c r="U65" i="16"/>
  <c r="U73" i="16"/>
  <c r="U95" i="16"/>
  <c r="Y34" i="16"/>
  <c r="Y112" i="16"/>
  <c r="Y27" i="16"/>
  <c r="Y47" i="16"/>
  <c r="Y77" i="16"/>
  <c r="Y106" i="16"/>
  <c r="Y114" i="16"/>
  <c r="Y24" i="16"/>
  <c r="Y74" i="16"/>
  <c r="Y86" i="16"/>
  <c r="Y32" i="16"/>
  <c r="Y28" i="16"/>
  <c r="Y44" i="16"/>
  <c r="Y45" i="16"/>
  <c r="Y78" i="16"/>
  <c r="U39" i="16"/>
  <c r="U48" i="16"/>
  <c r="U90" i="16"/>
  <c r="U45" i="16"/>
  <c r="AC52" i="16"/>
  <c r="Y79" i="16"/>
  <c r="U97" i="16"/>
  <c r="Y33" i="16"/>
  <c r="U28" i="16"/>
  <c r="AC113" i="16"/>
  <c r="U94" i="16"/>
  <c r="Y57" i="16"/>
  <c r="U99" i="16"/>
  <c r="U66" i="16"/>
  <c r="U49" i="16"/>
  <c r="Y100" i="16"/>
  <c r="Y29" i="16"/>
  <c r="Y46" i="16"/>
  <c r="AC105" i="16"/>
  <c r="U36" i="16"/>
  <c r="Y113" i="16"/>
  <c r="Y115" i="16"/>
  <c r="Y70" i="16"/>
  <c r="AC75" i="16"/>
  <c r="Y105" i="16"/>
  <c r="U106" i="16"/>
  <c r="AC29" i="16"/>
  <c r="U81" i="16"/>
  <c r="AC19" i="16"/>
  <c r="AG27" i="16"/>
  <c r="Y21" i="16"/>
  <c r="Y25" i="16"/>
  <c r="AC27" i="16"/>
  <c r="U19" i="16"/>
  <c r="AC33" i="16"/>
  <c r="U30" i="16"/>
  <c r="Y35" i="16"/>
  <c r="U22" i="16"/>
  <c r="U26" i="16"/>
  <c r="AG33" i="16"/>
  <c r="AC41" i="16"/>
  <c r="U32" i="16"/>
  <c r="U37" i="16"/>
  <c r="U44" i="16"/>
  <c r="AC46" i="16"/>
  <c r="U23" i="16"/>
  <c r="U27" i="16"/>
  <c r="U33" i="16"/>
  <c r="AC42" i="16"/>
  <c r="Y48" i="16"/>
  <c r="Y51" i="16"/>
  <c r="Y55" i="16"/>
  <c r="AC48" i="16"/>
  <c r="Y49" i="16"/>
  <c r="Y63" i="16"/>
  <c r="Y41" i="16"/>
  <c r="Y38" i="16"/>
  <c r="Y39" i="16"/>
  <c r="U42" i="16"/>
  <c r="U53" i="16"/>
  <c r="U70" i="16"/>
  <c r="AG52" i="16"/>
  <c r="Y60" i="16"/>
  <c r="U52" i="16"/>
  <c r="U61" i="16"/>
  <c r="AC81" i="16"/>
  <c r="U34" i="16"/>
  <c r="U38" i="16"/>
  <c r="U41" i="16"/>
  <c r="Y53" i="16"/>
  <c r="U40" i="16"/>
  <c r="AK52" i="16"/>
  <c r="U46" i="16"/>
  <c r="AG49" i="16"/>
  <c r="U57" i="16"/>
  <c r="Y61" i="16"/>
  <c r="AC85" i="16"/>
  <c r="AC69" i="16"/>
  <c r="AC78" i="16"/>
  <c r="U68" i="16"/>
  <c r="AG69" i="16"/>
  <c r="AG78" i="16"/>
  <c r="U100" i="16"/>
  <c r="Y75" i="16"/>
  <c r="Y84" i="16"/>
  <c r="AC62" i="16"/>
  <c r="Y68" i="16"/>
  <c r="Y76" i="16"/>
  <c r="Y80" i="16"/>
  <c r="Y72" i="16"/>
  <c r="U50" i="16"/>
  <c r="U54" i="16"/>
  <c r="U58" i="16"/>
  <c r="U62" i="16"/>
  <c r="U74" i="16"/>
  <c r="U79" i="16"/>
  <c r="U87" i="16"/>
  <c r="U72" i="16"/>
  <c r="U76" i="16"/>
  <c r="Y90" i="16"/>
  <c r="U88" i="16"/>
  <c r="U77" i="16"/>
  <c r="U78" i="16"/>
  <c r="Y88" i="16"/>
  <c r="AK88" i="16"/>
  <c r="U91" i="16"/>
  <c r="Y93" i="16"/>
  <c r="U80" i="16"/>
  <c r="U82" i="16"/>
  <c r="U84" i="16"/>
  <c r="Y85" i="16"/>
  <c r="Y94" i="16"/>
  <c r="U111" i="16"/>
  <c r="Y82" i="16"/>
  <c r="AC88" i="16"/>
  <c r="AC93" i="16"/>
  <c r="Y99" i="16"/>
  <c r="AG101" i="16"/>
  <c r="Y116" i="16"/>
  <c r="U92" i="16"/>
  <c r="U98" i="16"/>
  <c r="AC95" i="16"/>
  <c r="Y97" i="16"/>
  <c r="U103" i="16"/>
  <c r="U104" i="16"/>
  <c r="U96" i="16"/>
  <c r="U115" i="16"/>
  <c r="U101" i="16"/>
  <c r="U109" i="16"/>
  <c r="Y101" i="16"/>
  <c r="U107" i="16"/>
  <c r="AK100" i="16"/>
  <c r="Y109" i="16"/>
  <c r="U117" i="16"/>
  <c r="U119" i="16"/>
  <c r="U105" i="16"/>
  <c r="U113" i="16"/>
  <c r="AC118" i="16"/>
  <c r="U70" i="15"/>
  <c r="AC31" i="15"/>
  <c r="U97" i="15"/>
  <c r="U33" i="15"/>
  <c r="U74" i="15"/>
  <c r="U111" i="15"/>
  <c r="AK77" i="15"/>
  <c r="AC19" i="15"/>
  <c r="U44" i="15"/>
  <c r="U61" i="15"/>
  <c r="U39" i="15"/>
  <c r="U106" i="15"/>
  <c r="AC72" i="15"/>
  <c r="U58" i="15"/>
  <c r="U45" i="15"/>
  <c r="U68" i="15"/>
  <c r="U76" i="15"/>
  <c r="AG94" i="15"/>
  <c r="AK40" i="15"/>
  <c r="AC81" i="15"/>
  <c r="AC100" i="15"/>
  <c r="AG31" i="15"/>
  <c r="AC38" i="15"/>
  <c r="AK83" i="15"/>
  <c r="AG98" i="15"/>
  <c r="U114" i="15"/>
  <c r="U100" i="15"/>
  <c r="AC35" i="15"/>
  <c r="AC46" i="15"/>
  <c r="U52" i="15"/>
  <c r="U55" i="15"/>
  <c r="U66" i="15"/>
  <c r="U72" i="15"/>
  <c r="U77" i="15"/>
  <c r="U105" i="15"/>
  <c r="U119" i="15"/>
  <c r="AG39" i="15"/>
  <c r="U60" i="15"/>
  <c r="U62" i="15"/>
  <c r="AC69" i="15"/>
  <c r="U84" i="15"/>
  <c r="U89" i="15"/>
  <c r="U95" i="15"/>
  <c r="AC112" i="15"/>
  <c r="U118" i="15"/>
  <c r="AG118" i="15"/>
  <c r="AC27" i="15"/>
  <c r="U28" i="15"/>
  <c r="U49" i="15"/>
  <c r="U79" i="15"/>
  <c r="AK118" i="15"/>
  <c r="U67" i="15"/>
  <c r="U22" i="15"/>
  <c r="AG25" i="15"/>
  <c r="AC25" i="15"/>
  <c r="AC22" i="15"/>
  <c r="AO94" i="15"/>
  <c r="AK19" i="15"/>
  <c r="AK34" i="15"/>
  <c r="AG40" i="15"/>
  <c r="AG61" i="15"/>
  <c r="AG95" i="15"/>
  <c r="AG107" i="15"/>
  <c r="AG38" i="15"/>
  <c r="AG77" i="15"/>
  <c r="AC39" i="15"/>
  <c r="AC90" i="15"/>
  <c r="AC119" i="15"/>
  <c r="AC41" i="15"/>
  <c r="AC74" i="15"/>
  <c r="AC108" i="15"/>
  <c r="U26" i="15"/>
  <c r="U21" i="15"/>
  <c r="U19" i="15"/>
  <c r="U25" i="15"/>
  <c r="U30" i="15"/>
  <c r="U36" i="15"/>
  <c r="U112" i="15"/>
  <c r="U29" i="15"/>
  <c r="U98" i="15"/>
  <c r="U110" i="15"/>
  <c r="U71" i="15"/>
  <c r="U85" i="15"/>
  <c r="U94" i="15"/>
  <c r="U37" i="15"/>
  <c r="U83" i="15"/>
  <c r="U93" i="15"/>
  <c r="U40" i="15"/>
  <c r="AC95" i="15"/>
  <c r="U107" i="15"/>
  <c r="U42" i="15"/>
  <c r="U41" i="15"/>
  <c r="AC77" i="15"/>
  <c r="AC102" i="15"/>
  <c r="U20" i="15"/>
  <c r="U23" i="15"/>
  <c r="AK31" i="15"/>
  <c r="U38" i="15"/>
  <c r="AC40" i="15"/>
  <c r="AO40" i="15"/>
  <c r="AG41" i="15"/>
  <c r="U24" i="15"/>
  <c r="U31" i="15"/>
  <c r="AC34" i="15"/>
  <c r="AC37" i="15"/>
  <c r="AC42" i="15"/>
  <c r="U27" i="15"/>
  <c r="U32" i="15"/>
  <c r="U34" i="15"/>
  <c r="U35" i="15"/>
  <c r="U46" i="15"/>
  <c r="AC26" i="15"/>
  <c r="AG22" i="15"/>
  <c r="AG34" i="15"/>
  <c r="AG27" i="15"/>
  <c r="U43" i="15"/>
  <c r="AC45" i="15"/>
  <c r="AC53" i="15"/>
  <c r="U47" i="15"/>
  <c r="U54" i="15"/>
  <c r="U56" i="15"/>
  <c r="AG45" i="15"/>
  <c r="U50" i="15"/>
  <c r="U53" i="15"/>
  <c r="U63" i="15"/>
  <c r="U59" i="15"/>
  <c r="U57" i="15"/>
  <c r="AK61" i="15"/>
  <c r="U51" i="15"/>
  <c r="AC61" i="15"/>
  <c r="AO61" i="15"/>
  <c r="AK64" i="15"/>
  <c r="AC73" i="15"/>
  <c r="U64" i="15"/>
  <c r="AC67" i="15"/>
  <c r="U69" i="15"/>
  <c r="AG64" i="15"/>
  <c r="U65" i="15"/>
  <c r="U73" i="15"/>
  <c r="U78" i="15"/>
  <c r="AC83" i="15"/>
  <c r="U75" i="15"/>
  <c r="U81" i="15"/>
  <c r="U86" i="15"/>
  <c r="U82" i="15"/>
  <c r="U80" i="15"/>
  <c r="AG83" i="15"/>
  <c r="U87" i="15"/>
  <c r="U91" i="15"/>
  <c r="U90" i="15"/>
  <c r="AC94" i="15"/>
  <c r="U96" i="15"/>
  <c r="AG96" i="15"/>
  <c r="U88" i="15"/>
  <c r="U92" i="15"/>
  <c r="U99" i="15"/>
  <c r="U102" i="15"/>
  <c r="AC89" i="15"/>
  <c r="U108" i="15"/>
  <c r="AC93" i="15"/>
  <c r="AC98" i="15"/>
  <c r="U103" i="15"/>
  <c r="AG112" i="15"/>
  <c r="U104" i="15"/>
  <c r="U116" i="15"/>
  <c r="AC107" i="15"/>
  <c r="U113" i="15"/>
  <c r="U109" i="15"/>
  <c r="U117" i="15"/>
  <c r="AC118" i="15"/>
  <c r="AE97" i="17" l="1"/>
  <c r="AG97" i="17" s="1"/>
  <c r="Y97" i="17"/>
  <c r="AI97" i="17"/>
  <c r="AK97" i="17" s="1"/>
  <c r="AA97" i="17"/>
  <c r="AC22" i="17"/>
  <c r="AE22" i="17"/>
  <c r="AI22" i="17" s="1"/>
  <c r="AC23" i="17"/>
  <c r="AI23" i="17"/>
  <c r="AK23" i="17" s="1"/>
  <c r="AE23" i="17"/>
  <c r="AG23" i="17" s="1"/>
  <c r="AO100" i="17"/>
  <c r="O100" i="17" s="1"/>
  <c r="AQ100" i="17" a="1"/>
  <c r="AQ100" i="17" s="1"/>
  <c r="AS100" i="17" s="1"/>
  <c r="AO96" i="17"/>
  <c r="AM43" i="17"/>
  <c r="AO43" i="17" s="1"/>
  <c r="AG43" i="17"/>
  <c r="AI43" i="17"/>
  <c r="AK43" i="17" s="1"/>
  <c r="O43" i="17" s="1"/>
  <c r="AQ43" i="17" a="1"/>
  <c r="AQ43" i="17" s="1"/>
  <c r="AS43" i="17" s="1"/>
  <c r="Y32" i="17"/>
  <c r="AA32" i="17"/>
  <c r="AC32" i="17" s="1"/>
  <c r="AE32" i="17"/>
  <c r="AG32" i="17" s="1"/>
  <c r="AQ96" i="17" a="1"/>
  <c r="AQ96" i="17" s="1"/>
  <c r="AS96" i="17" s="1"/>
  <c r="AK89" i="17"/>
  <c r="AM89" i="17"/>
  <c r="AQ89" i="17" a="1"/>
  <c r="AQ89" i="17" s="1"/>
  <c r="AS89" i="17" s="1"/>
  <c r="AC41" i="17"/>
  <c r="Y114" i="17"/>
  <c r="AA114" i="17"/>
  <c r="AE114" i="17" s="1"/>
  <c r="Y106" i="17"/>
  <c r="AE106" i="17"/>
  <c r="AG106" i="17" s="1"/>
  <c r="AC115" i="17"/>
  <c r="AI115" i="17"/>
  <c r="AK115" i="17" s="1"/>
  <c r="AE115" i="17"/>
  <c r="AG115" i="17" s="1"/>
  <c r="AA93" i="17"/>
  <c r="AC93" i="17" s="1"/>
  <c r="Y93" i="17"/>
  <c r="AE93" i="17"/>
  <c r="AG93" i="17" s="1"/>
  <c r="AC74" i="17"/>
  <c r="AI74" i="17"/>
  <c r="AK74" i="17" s="1"/>
  <c r="AM74" i="17"/>
  <c r="AO74" i="17" s="1"/>
  <c r="AQ74" i="17" a="1"/>
  <c r="AQ74" i="17" s="1"/>
  <c r="AS74" i="17" s="1"/>
  <c r="AU74" i="17" a="1"/>
  <c r="AU74" i="17" s="1"/>
  <c r="AW74" i="17" s="1"/>
  <c r="AO50" i="17"/>
  <c r="AC35" i="17"/>
  <c r="AC113" i="17"/>
  <c r="AE113" i="17"/>
  <c r="AG113" i="17" s="1"/>
  <c r="AG39" i="17"/>
  <c r="AM39" i="17"/>
  <c r="AO39" i="17" s="1"/>
  <c r="AG88" i="17"/>
  <c r="AM88" i="17"/>
  <c r="AO88" i="17" s="1"/>
  <c r="AI88" i="17"/>
  <c r="Y26" i="17"/>
  <c r="AA26" i="17"/>
  <c r="AC26" i="17" s="1"/>
  <c r="AK37" i="17"/>
  <c r="AM37" i="17"/>
  <c r="AO37" i="17" s="1"/>
  <c r="Y110" i="17"/>
  <c r="AA110" i="17"/>
  <c r="AC110" i="17" s="1"/>
  <c r="AE110" i="17"/>
  <c r="AG110" i="17" s="1"/>
  <c r="AG70" i="17"/>
  <c r="AG109" i="17"/>
  <c r="AC91" i="17"/>
  <c r="AE91" i="17"/>
  <c r="AC83" i="17"/>
  <c r="AE83" i="17"/>
  <c r="Y75" i="17"/>
  <c r="AA75" i="17"/>
  <c r="AC75" i="17" s="1"/>
  <c r="Y81" i="17"/>
  <c r="AA81" i="17"/>
  <c r="AC81" i="17" s="1"/>
  <c r="AE81" i="17"/>
  <c r="AG81" i="17" s="1"/>
  <c r="AE35" i="17"/>
  <c r="AG35" i="17" s="1"/>
  <c r="AC79" i="17"/>
  <c r="AG57" i="17"/>
  <c r="AI44" i="17"/>
  <c r="AK44" i="17" s="1"/>
  <c r="O69" i="17"/>
  <c r="AG68" i="17"/>
  <c r="AM68" i="17"/>
  <c r="AO68" i="17" s="1"/>
  <c r="AI68" i="17"/>
  <c r="AK68" i="17" s="1"/>
  <c r="O68" i="17" s="1"/>
  <c r="AY68" i="17" a="1"/>
  <c r="AY68" i="17" s="1"/>
  <c r="BA68" i="17" s="1"/>
  <c r="AQ68" i="17" a="1"/>
  <c r="AQ68" i="17" s="1"/>
  <c r="AS68" i="17" s="1"/>
  <c r="O19" i="17"/>
  <c r="AA40" i="17"/>
  <c r="AC40" i="17" s="1"/>
  <c r="Y40" i="17"/>
  <c r="AC119" i="17"/>
  <c r="AE119" i="17"/>
  <c r="AG119" i="17" s="1"/>
  <c r="AG94" i="17"/>
  <c r="AM94" i="17"/>
  <c r="AO94" i="17" s="1"/>
  <c r="AC99" i="17"/>
  <c r="AE99" i="17"/>
  <c r="AG99" i="17" s="1"/>
  <c r="Y104" i="17"/>
  <c r="AA104" i="17"/>
  <c r="AG77" i="17"/>
  <c r="O77" i="17" s="1"/>
  <c r="AC85" i="17"/>
  <c r="AI85" i="17"/>
  <c r="AK85" i="17" s="1"/>
  <c r="AI66" i="17"/>
  <c r="AK66" i="17" s="1"/>
  <c r="AC38" i="17"/>
  <c r="AC33" i="17"/>
  <c r="AE33" i="17"/>
  <c r="AE36" i="17"/>
  <c r="Y34" i="17"/>
  <c r="Y90" i="17"/>
  <c r="AA90" i="17"/>
  <c r="AI87" i="17"/>
  <c r="AK87" i="17" s="1"/>
  <c r="AI84" i="17"/>
  <c r="AE87" i="17"/>
  <c r="AQ77" i="17" a="1"/>
  <c r="AQ77" i="17" s="1"/>
  <c r="AS77" i="17" s="1"/>
  <c r="Y72" i="17"/>
  <c r="AG55" i="17"/>
  <c r="AI55" i="17"/>
  <c r="AM66" i="17"/>
  <c r="AO66" i="17" s="1"/>
  <c r="AA34" i="17"/>
  <c r="AC21" i="17"/>
  <c r="AE38" i="17"/>
  <c r="AC111" i="17"/>
  <c r="AE111" i="17"/>
  <c r="AC107" i="17"/>
  <c r="AE90" i="17"/>
  <c r="AG90" i="17" s="1"/>
  <c r="Y71" i="17"/>
  <c r="AA71" i="17"/>
  <c r="AE67" i="17"/>
  <c r="AG67" i="17" s="1"/>
  <c r="AQ80" i="17" a="1"/>
  <c r="AQ80" i="17" s="1"/>
  <c r="AS80" i="17" s="1"/>
  <c r="AI61" i="17"/>
  <c r="AK61" i="17" s="1"/>
  <c r="AE61" i="17"/>
  <c r="AC61" i="17"/>
  <c r="AQ69" i="17" a="1"/>
  <c r="AQ69" i="17" s="1"/>
  <c r="AS69" i="17" s="1"/>
  <c r="AM65" i="17"/>
  <c r="AA56" i="17"/>
  <c r="AQ46" i="17" a="1"/>
  <c r="AQ46" i="17" s="1"/>
  <c r="AO108" i="17"/>
  <c r="O108" i="17" s="1"/>
  <c r="AM107" i="17"/>
  <c r="AO107" i="17" s="1"/>
  <c r="AQ108" i="17" a="1"/>
  <c r="AQ108" i="17" s="1"/>
  <c r="AQ92" i="17" a="1"/>
  <c r="AQ92" i="17" s="1"/>
  <c r="AS92" i="17" s="1"/>
  <c r="AM92" i="17"/>
  <c r="AI107" i="17"/>
  <c r="AG59" i="17"/>
  <c r="AI59" i="17"/>
  <c r="AM102" i="17"/>
  <c r="AC52" i="17"/>
  <c r="AI52" i="17"/>
  <c r="AK52" i="17" s="1"/>
  <c r="AE52" i="17"/>
  <c r="AG49" i="17"/>
  <c r="AM49" i="17"/>
  <c r="AM55" i="17"/>
  <c r="AO55" i="17" s="1"/>
  <c r="AC25" i="17"/>
  <c r="AE25" i="17"/>
  <c r="AY19" i="17" a="1"/>
  <c r="AY19" i="17" s="1"/>
  <c r="Y103" i="17"/>
  <c r="AA103" i="17"/>
  <c r="Y99" i="17"/>
  <c r="O96" i="17"/>
  <c r="AC98" i="17"/>
  <c r="AE85" i="17"/>
  <c r="AU96" i="17" a="1"/>
  <c r="AU96" i="17" s="1"/>
  <c r="AW96" i="17" s="1"/>
  <c r="Y76" i="17"/>
  <c r="AE76" i="17"/>
  <c r="Y48" i="17"/>
  <c r="AA48" i="17"/>
  <c r="AI58" i="17"/>
  <c r="AI57" i="17"/>
  <c r="AK57" i="17" s="1"/>
  <c r="AI30" i="17"/>
  <c r="Y44" i="17"/>
  <c r="AC94" i="17"/>
  <c r="AQ94" i="17" a="1"/>
  <c r="AQ94" i="17" s="1"/>
  <c r="AS94" i="17" s="1"/>
  <c r="AQ84" i="17" a="1"/>
  <c r="AQ84" i="17" s="1"/>
  <c r="AS84" i="17" s="1"/>
  <c r="Y64" i="17"/>
  <c r="AA64" i="17"/>
  <c r="AE44" i="17"/>
  <c r="AG44" i="17" s="1"/>
  <c r="AC27" i="17"/>
  <c r="AI27" i="17"/>
  <c r="AK27" i="17" s="1"/>
  <c r="AE24" i="17"/>
  <c r="AI24" i="17" s="1"/>
  <c r="Y67" i="17"/>
  <c r="AA67" i="17"/>
  <c r="AC118" i="17"/>
  <c r="AE118" i="17"/>
  <c r="AQ116" i="17" a="1"/>
  <c r="AQ116" i="17" s="1"/>
  <c r="AS116" i="17" s="1"/>
  <c r="AK112" i="17"/>
  <c r="O112" i="17" s="1"/>
  <c r="AQ112" i="17" a="1"/>
  <c r="AQ112" i="17" s="1"/>
  <c r="AU69" i="17" a="1"/>
  <c r="AU69" i="17" s="1"/>
  <c r="AW69" i="17" s="1"/>
  <c r="O46" i="17"/>
  <c r="AU66" i="17" a="1"/>
  <c r="AU66" i="17" s="1"/>
  <c r="AW66" i="17" s="1"/>
  <c r="AA86" i="17"/>
  <c r="AQ66" i="17" a="1"/>
  <c r="AQ66" i="17" s="1"/>
  <c r="AS66" i="17" s="1"/>
  <c r="AG45" i="17"/>
  <c r="AI45" i="17"/>
  <c r="Y60" i="17"/>
  <c r="AE28" i="17"/>
  <c r="AI28" i="17" s="1"/>
  <c r="AC28" i="17"/>
  <c r="AC31" i="17"/>
  <c r="AE31" i="17"/>
  <c r="AC50" i="17"/>
  <c r="AA44" i="17"/>
  <c r="AI109" i="17"/>
  <c r="AC109" i="17"/>
  <c r="Y113" i="17"/>
  <c r="AE101" i="17"/>
  <c r="AM84" i="17"/>
  <c r="AO84" i="17" s="1"/>
  <c r="AA72" i="17"/>
  <c r="AI70" i="17"/>
  <c r="AK70" i="17" s="1"/>
  <c r="AC70" i="17"/>
  <c r="AM59" i="17"/>
  <c r="AO59" i="17" s="1"/>
  <c r="AI62" i="17"/>
  <c r="AE73" i="17"/>
  <c r="AQ50" i="17" a="1"/>
  <c r="AQ50" i="17" s="1"/>
  <c r="AU50" i="17" s="1" a="1"/>
  <c r="AU50" i="17" s="1"/>
  <c r="AW50" i="17" s="1"/>
  <c r="AI34" i="17"/>
  <c r="AK34" i="17" s="1"/>
  <c r="AI42" i="17"/>
  <c r="AM53" i="17"/>
  <c r="AE34" i="17"/>
  <c r="AG34" i="17" s="1"/>
  <c r="Y41" i="17"/>
  <c r="AE41" i="17"/>
  <c r="AE21" i="17"/>
  <c r="AI21" i="17" s="1"/>
  <c r="AK21" i="17" s="1"/>
  <c r="AC30" i="17"/>
  <c r="AM116" i="17"/>
  <c r="AA117" i="17"/>
  <c r="AE98" i="17"/>
  <c r="AI105" i="17"/>
  <c r="Y101" i="17"/>
  <c r="AC95" i="17"/>
  <c r="AI95" i="17"/>
  <c r="AM105" i="17"/>
  <c r="AO105" i="17" s="1"/>
  <c r="Y78" i="17"/>
  <c r="AA78" i="17"/>
  <c r="AE78" i="17" s="1"/>
  <c r="AG78" i="17" s="1"/>
  <c r="Y79" i="17"/>
  <c r="AE79" i="17"/>
  <c r="AG79" i="17" s="1"/>
  <c r="AM80" i="17"/>
  <c r="AU80" i="17" s="1" a="1"/>
  <c r="AU80" i="17" s="1"/>
  <c r="AQ59" i="17" a="1"/>
  <c r="AQ59" i="17" s="1"/>
  <c r="AS59" i="17" s="1"/>
  <c r="AG63" i="17"/>
  <c r="AM63" i="17"/>
  <c r="Y82" i="17"/>
  <c r="AE82" i="17"/>
  <c r="AM62" i="17"/>
  <c r="AO62" i="17" s="1"/>
  <c r="AU68" i="17" a="1"/>
  <c r="AU68" i="17" s="1"/>
  <c r="AW68" i="17" s="1"/>
  <c r="AE64" i="17"/>
  <c r="AG64" i="17" s="1"/>
  <c r="AA47" i="17"/>
  <c r="Y47" i="17"/>
  <c r="AC58" i="17"/>
  <c r="AC54" i="17"/>
  <c r="AI54" i="17"/>
  <c r="AE51" i="17"/>
  <c r="AA60" i="17"/>
  <c r="AE27" i="17"/>
  <c r="Y29" i="17"/>
  <c r="AA29" i="17"/>
  <c r="AE20" i="17"/>
  <c r="AI20" i="17" s="1"/>
  <c r="AK20" i="17" s="1"/>
  <c r="AI86" i="14"/>
  <c r="AM86" i="14" s="1"/>
  <c r="AI38" i="14"/>
  <c r="AE88" i="14"/>
  <c r="AI50" i="14"/>
  <c r="AI40" i="14"/>
  <c r="AM26" i="14"/>
  <c r="AQ26" i="14" s="1" a="1"/>
  <c r="AQ26" i="14" s="1"/>
  <c r="AM59" i="14"/>
  <c r="AE40" i="14"/>
  <c r="AI87" i="14"/>
  <c r="AM111" i="14"/>
  <c r="AI76" i="14"/>
  <c r="AE50" i="14"/>
  <c r="AE38" i="14"/>
  <c r="AM38" i="14" s="1"/>
  <c r="AQ38" i="14" s="1" a="1"/>
  <c r="AQ38" i="14" s="1"/>
  <c r="AA110" i="14"/>
  <c r="AQ83" i="14" a="1"/>
  <c r="AQ83" i="14" s="1"/>
  <c r="AU83" i="14" s="1" a="1"/>
  <c r="AU83" i="14" s="1"/>
  <c r="AY83" i="14" s="1" a="1"/>
  <c r="AY83" i="14" s="1"/>
  <c r="BC83" i="14" s="1" a="1"/>
  <c r="BC83" i="14" s="1"/>
  <c r="AM76" i="14"/>
  <c r="AI57" i="14"/>
  <c r="AG93" i="15"/>
  <c r="AU77" i="15" a="1"/>
  <c r="AU77" i="15" s="1"/>
  <c r="AY77" i="15" s="1" a="1"/>
  <c r="AY77" i="15" s="1"/>
  <c r="AI119" i="15"/>
  <c r="AK119" i="15" s="1"/>
  <c r="AM26" i="15"/>
  <c r="AO26" i="15" s="1"/>
  <c r="AG35" i="15"/>
  <c r="AI87" i="15"/>
  <c r="AG59" i="15"/>
  <c r="AI59" i="15"/>
  <c r="AM119" i="15"/>
  <c r="AO119" i="15" s="1"/>
  <c r="AA101" i="15"/>
  <c r="AE119" i="15"/>
  <c r="AG119" i="15" s="1"/>
  <c r="AM89" i="15"/>
  <c r="AO89" i="15" s="1"/>
  <c r="AA104" i="15"/>
  <c r="AG108" i="15"/>
  <c r="AC32" i="15"/>
  <c r="AI106" i="15"/>
  <c r="AK106" i="15" s="1"/>
  <c r="AC106" i="15"/>
  <c r="AM38" i="15"/>
  <c r="AO38" i="15" s="1"/>
  <c r="AE47" i="15"/>
  <c r="AG47" i="15" s="1"/>
  <c r="AM19" i="15"/>
  <c r="AE29" i="15"/>
  <c r="AC29" i="15"/>
  <c r="AI37" i="15"/>
  <c r="AM37" i="15"/>
  <c r="AA115" i="15"/>
  <c r="AE69" i="15"/>
  <c r="AA80" i="15"/>
  <c r="AC21" i="15"/>
  <c r="AO83" i="15"/>
  <c r="AA58" i="15"/>
  <c r="AE58" i="15"/>
  <c r="AG58" i="15" s="1"/>
  <c r="AQ94" i="15" a="1"/>
  <c r="AQ94" i="15" s="1"/>
  <c r="AA63" i="15"/>
  <c r="AU83" i="15" a="1"/>
  <c r="AU83" i="15" s="1"/>
  <c r="AA36" i="15"/>
  <c r="AE60" i="15"/>
  <c r="AQ19" i="15" a="1"/>
  <c r="AQ19" i="15" s="1"/>
  <c r="AA54" i="15"/>
  <c r="AI54" i="15" s="1"/>
  <c r="AK54" i="15" s="1"/>
  <c r="AE66" i="15"/>
  <c r="AE70" i="15"/>
  <c r="AC70" i="15"/>
  <c r="AA75" i="15"/>
  <c r="AI89" i="15"/>
  <c r="AA20" i="15"/>
  <c r="AE62" i="15"/>
  <c r="AG62" i="15" s="1"/>
  <c r="AA62" i="15"/>
  <c r="AE86" i="15"/>
  <c r="AA110" i="15"/>
  <c r="AE110" i="15"/>
  <c r="AA97" i="15"/>
  <c r="AE51" i="15"/>
  <c r="AI51" i="15"/>
  <c r="AA114" i="15"/>
  <c r="AE90" i="15"/>
  <c r="AG90" i="15" s="1"/>
  <c r="AE21" i="15"/>
  <c r="AC82" i="15"/>
  <c r="AC48" i="15"/>
  <c r="AC51" i="15"/>
  <c r="AA109" i="15"/>
  <c r="AE109" i="15"/>
  <c r="AI96" i="15"/>
  <c r="AM96" i="15"/>
  <c r="AO96" i="15" s="1"/>
  <c r="AC96" i="15"/>
  <c r="AA99" i="15"/>
  <c r="AE99" i="15"/>
  <c r="AG99" i="15" s="1"/>
  <c r="AI42" i="15"/>
  <c r="AK42" i="15" s="1"/>
  <c r="AM42" i="15"/>
  <c r="AA116" i="15"/>
  <c r="AE50" i="15"/>
  <c r="AG50" i="15" s="1"/>
  <c r="AI50" i="15"/>
  <c r="AC50" i="15"/>
  <c r="AC28" i="15"/>
  <c r="AI26" i="15"/>
  <c r="AI67" i="15"/>
  <c r="AC87" i="15"/>
  <c r="AE33" i="15"/>
  <c r="AG33" i="15" s="1"/>
  <c r="AE28" i="15"/>
  <c r="AA56" i="15"/>
  <c r="AI24" i="15"/>
  <c r="AE82" i="15"/>
  <c r="AC85" i="15"/>
  <c r="AE49" i="15"/>
  <c r="AG49" i="15" s="1"/>
  <c r="AE54" i="15"/>
  <c r="AG54" i="15" s="1"/>
  <c r="AA88" i="15"/>
  <c r="AE88" i="15"/>
  <c r="AG88" i="15" s="1"/>
  <c r="AA43" i="15"/>
  <c r="AQ89" i="15" a="1"/>
  <c r="AQ89" i="15" s="1"/>
  <c r="AE76" i="15"/>
  <c r="AI76" i="15"/>
  <c r="AK112" i="15"/>
  <c r="BC83" i="15" a="1"/>
  <c r="BC83" i="15" s="1"/>
  <c r="AY83" i="15" a="1"/>
  <c r="AY83" i="15" s="1"/>
  <c r="AI49" i="15"/>
  <c r="AA79" i="15"/>
  <c r="AI79" i="15"/>
  <c r="AK79" i="15" s="1"/>
  <c r="AE79" i="15"/>
  <c r="AE111" i="15"/>
  <c r="AG111" i="15" s="1"/>
  <c r="AC111" i="15"/>
  <c r="AE32" i="15"/>
  <c r="AI32" i="15"/>
  <c r="AK32" i="15" s="1"/>
  <c r="AI95" i="15"/>
  <c r="AM95" i="15"/>
  <c r="AA23" i="15"/>
  <c r="AA49" i="15"/>
  <c r="AC49" i="15" s="1"/>
  <c r="AI60" i="15"/>
  <c r="AM22" i="15"/>
  <c r="AA113" i="15"/>
  <c r="AM27" i="15"/>
  <c r="AQ77" i="15" a="1"/>
  <c r="AQ77" i="15" s="1"/>
  <c r="AC59" i="15"/>
  <c r="AM34" i="15"/>
  <c r="AC117" i="15"/>
  <c r="AG46" i="15"/>
  <c r="AA92" i="15"/>
  <c r="AE44" i="15"/>
  <c r="AG44" i="15" s="1"/>
  <c r="AC24" i="15"/>
  <c r="AC52" i="15"/>
  <c r="AK27" i="15"/>
  <c r="AC60" i="15"/>
  <c r="AQ112" i="15" a="1"/>
  <c r="AQ112" i="15" s="1"/>
  <c r="AI107" i="15"/>
  <c r="AC65" i="15"/>
  <c r="AI39" i="15"/>
  <c r="AQ40" i="15" a="1"/>
  <c r="AQ40" i="15" s="1"/>
  <c r="AE113" i="15"/>
  <c r="AG113" i="15" s="1"/>
  <c r="AE87" i="15"/>
  <c r="AG87" i="15" s="1"/>
  <c r="AM112" i="15"/>
  <c r="AM46" i="15"/>
  <c r="AO46" i="15" s="1"/>
  <c r="AE106" i="15"/>
  <c r="AI44" i="15"/>
  <c r="AA68" i="15"/>
  <c r="AK94" i="15"/>
  <c r="AC84" i="15"/>
  <c r="AG26" i="15"/>
  <c r="AI46" i="15"/>
  <c r="AA30" i="15"/>
  <c r="AE48" i="15"/>
  <c r="AE97" i="15"/>
  <c r="AG97" i="15" s="1"/>
  <c r="AM25" i="15"/>
  <c r="AI73" i="15"/>
  <c r="AM41" i="15"/>
  <c r="AO41" i="15" s="1"/>
  <c r="AE85" i="15"/>
  <c r="AE81" i="15"/>
  <c r="AE74" i="15"/>
  <c r="AI117" i="15"/>
  <c r="AC44" i="15"/>
  <c r="AG73" i="15"/>
  <c r="AI74" i="15"/>
  <c r="AM51" i="15"/>
  <c r="AO51" i="15" s="1"/>
  <c r="AA47" i="15"/>
  <c r="AA71" i="15"/>
  <c r="AI72" i="15"/>
  <c r="AK72" i="15" s="1"/>
  <c r="AE72" i="15"/>
  <c r="AI108" i="15"/>
  <c r="AM108" i="15" s="1"/>
  <c r="AQ41" i="15" a="1"/>
  <c r="AQ41" i="15" s="1"/>
  <c r="AE65" i="15"/>
  <c r="AA55" i="15"/>
  <c r="AE24" i="15"/>
  <c r="AA33" i="15"/>
  <c r="AE57" i="15"/>
  <c r="AI57" i="15"/>
  <c r="AK57" i="15" s="1"/>
  <c r="AM93" i="15"/>
  <c r="AO93" i="15" s="1"/>
  <c r="AI93" i="15"/>
  <c r="AA105" i="15"/>
  <c r="AM118" i="15"/>
  <c r="AE102" i="15"/>
  <c r="AM64" i="15"/>
  <c r="AI84" i="15"/>
  <c r="AK84" i="15" s="1"/>
  <c r="AE84" i="15"/>
  <c r="AM84" i="15"/>
  <c r="AO84" i="15" s="1"/>
  <c r="AA103" i="15"/>
  <c r="AI35" i="15"/>
  <c r="AE91" i="15"/>
  <c r="AG91" i="15" s="1"/>
  <c r="AI98" i="15"/>
  <c r="AA78" i="15"/>
  <c r="AA91" i="15"/>
  <c r="AE53" i="15"/>
  <c r="AQ31" i="15" a="1"/>
  <c r="AQ31" i="15" s="1"/>
  <c r="AI52" i="15"/>
  <c r="AK52" i="15" s="1"/>
  <c r="AE52" i="15"/>
  <c r="AE100" i="15"/>
  <c r="AQ61" i="15" a="1"/>
  <c r="AQ61" i="15" s="1"/>
  <c r="AM45" i="15"/>
  <c r="AO46" i="16"/>
  <c r="AQ46" i="16" a="1"/>
  <c r="AQ46" i="16" s="1"/>
  <c r="AI116" i="16"/>
  <c r="AE59" i="16"/>
  <c r="AG59" i="16" s="1"/>
  <c r="AC59" i="16"/>
  <c r="AA103" i="16"/>
  <c r="Y103" i="16"/>
  <c r="AA89" i="16"/>
  <c r="AC89" i="16" s="1"/>
  <c r="Y89" i="16"/>
  <c r="AU108" i="16" a="1"/>
  <c r="AU108" i="16" s="1"/>
  <c r="AW108" i="16" s="1"/>
  <c r="AI108" i="16"/>
  <c r="AK108" i="16" s="1"/>
  <c r="AC108" i="16"/>
  <c r="O108" i="16" s="1"/>
  <c r="AG75" i="16"/>
  <c r="AI75" i="16"/>
  <c r="AK75" i="16" s="1"/>
  <c r="AM75" i="16"/>
  <c r="AO75" i="16" s="1"/>
  <c r="AC116" i="16"/>
  <c r="AE105" i="16"/>
  <c r="AC73" i="16"/>
  <c r="AE73" i="16"/>
  <c r="Y43" i="16"/>
  <c r="AA43" i="16"/>
  <c r="AA24" i="16"/>
  <c r="AE24" i="16"/>
  <c r="AG24" i="16" s="1"/>
  <c r="AI24" i="16"/>
  <c r="AK24" i="16" s="1"/>
  <c r="AI49" i="16"/>
  <c r="AM49" i="16"/>
  <c r="AO49" i="16" s="1"/>
  <c r="AE21" i="16"/>
  <c r="AA20" i="16"/>
  <c r="AE20" i="16" s="1"/>
  <c r="Y20" i="16"/>
  <c r="AC56" i="16"/>
  <c r="AI56" i="16"/>
  <c r="AK56" i="16" s="1"/>
  <c r="AA117" i="16"/>
  <c r="AE117" i="16"/>
  <c r="AG117" i="16" s="1"/>
  <c r="Y117" i="16"/>
  <c r="AI71" i="16"/>
  <c r="AA71" i="16"/>
  <c r="AC71" i="16" s="1"/>
  <c r="AE71" i="16"/>
  <c r="AG71" i="16" s="1"/>
  <c r="Y71" i="16"/>
  <c r="AA67" i="16"/>
  <c r="AG118" i="16"/>
  <c r="AA83" i="16"/>
  <c r="AE83" i="16"/>
  <c r="AG83" i="16" s="1"/>
  <c r="AM23" i="16"/>
  <c r="AQ23" i="16" s="1" a="1"/>
  <c r="AQ23" i="16" s="1"/>
  <c r="AS23" i="16" s="1"/>
  <c r="AE23" i="16"/>
  <c r="AC23" i="16"/>
  <c r="AQ29" i="16" a="1"/>
  <c r="AQ29" i="16" s="1"/>
  <c r="AU29" i="16" a="1"/>
  <c r="AU29" i="16" s="1"/>
  <c r="AW29" i="16" s="1"/>
  <c r="AY29" i="16" a="1"/>
  <c r="AY29" i="16" s="1"/>
  <c r="AI79" i="16"/>
  <c r="AE79" i="16"/>
  <c r="AG79" i="16" s="1"/>
  <c r="AC79" i="16"/>
  <c r="AI102" i="16"/>
  <c r="AK102" i="16" s="1"/>
  <c r="AA102" i="16"/>
  <c r="AC102" i="16" s="1"/>
  <c r="AE102" i="16"/>
  <c r="AG102" i="16" s="1"/>
  <c r="Y102" i="16"/>
  <c r="AG108" i="16"/>
  <c r="AI60" i="16"/>
  <c r="AK60" i="16" s="1"/>
  <c r="AE60" i="16"/>
  <c r="AG60" i="16" s="1"/>
  <c r="AG112" i="16"/>
  <c r="AE47" i="16"/>
  <c r="AG47" i="16" s="1"/>
  <c r="AC47" i="16"/>
  <c r="AI47" i="16"/>
  <c r="AK47" i="16" s="1"/>
  <c r="AI74" i="16"/>
  <c r="AI40" i="16"/>
  <c r="AK40" i="16" s="1"/>
  <c r="AG40" i="16"/>
  <c r="AM40" i="16"/>
  <c r="AE36" i="16"/>
  <c r="AG36" i="16" s="1"/>
  <c r="AI36" i="16"/>
  <c r="AK36" i="16" s="1"/>
  <c r="AC36" i="16"/>
  <c r="AC84" i="16"/>
  <c r="Y30" i="16"/>
  <c r="AA30" i="16"/>
  <c r="AK46" i="16"/>
  <c r="AC60" i="16"/>
  <c r="AG94" i="16"/>
  <c r="AM94" i="16"/>
  <c r="AE35" i="16"/>
  <c r="AC25" i="16"/>
  <c r="AI25" i="16"/>
  <c r="AK25" i="16" s="1"/>
  <c r="AI54" i="16"/>
  <c r="AK54" i="16" s="1"/>
  <c r="AM54" i="16"/>
  <c r="AO54" i="16" s="1"/>
  <c r="AA54" i="16"/>
  <c r="AE54" i="16"/>
  <c r="AG54" i="16" s="1"/>
  <c r="AU69" i="16" a="1"/>
  <c r="AU69" i="16" s="1"/>
  <c r="AI85" i="16"/>
  <c r="AK85" i="16" s="1"/>
  <c r="AE106" i="16"/>
  <c r="AC106" i="16"/>
  <c r="AE99" i="16"/>
  <c r="AI99" i="16"/>
  <c r="AK99" i="16" s="1"/>
  <c r="AM99" i="16"/>
  <c r="AO99" i="16" s="1"/>
  <c r="AC99" i="16"/>
  <c r="AE74" i="16"/>
  <c r="AG74" i="16" s="1"/>
  <c r="AM65" i="16"/>
  <c r="AC65" i="16"/>
  <c r="AC44" i="16"/>
  <c r="AA92" i="16"/>
  <c r="AG96" i="16"/>
  <c r="AM88" i="16"/>
  <c r="AI23" i="16"/>
  <c r="AK23" i="16" s="1"/>
  <c r="AC87" i="16"/>
  <c r="AA77" i="16"/>
  <c r="AC77" i="16" s="1"/>
  <c r="AI77" i="16"/>
  <c r="AE77" i="16"/>
  <c r="AG77" i="16" s="1"/>
  <c r="AK113" i="16"/>
  <c r="AI111" i="16"/>
  <c r="AA50" i="16"/>
  <c r="Y50" i="16"/>
  <c r="AQ52" i="16" a="1"/>
  <c r="AQ52" i="16" s="1"/>
  <c r="AA70" i="16"/>
  <c r="AA51" i="16"/>
  <c r="AE25" i="16"/>
  <c r="AG25" i="16" s="1"/>
  <c r="AA98" i="16"/>
  <c r="AA91" i="16"/>
  <c r="AE91" i="16" s="1"/>
  <c r="AQ19" i="16" a="1"/>
  <c r="AQ19" i="16" s="1"/>
  <c r="AG19" i="16"/>
  <c r="O19" i="16" s="1"/>
  <c r="AI86" i="16"/>
  <c r="AE86" i="16"/>
  <c r="AE87" i="16"/>
  <c r="AM78" i="16"/>
  <c r="AI53" i="16"/>
  <c r="AK53" i="16" s="1"/>
  <c r="AE41" i="16"/>
  <c r="AU45" i="16" a="1"/>
  <c r="AU45" i="16" s="1"/>
  <c r="AE119" i="16"/>
  <c r="AG119" i="16" s="1"/>
  <c r="AG39" i="16"/>
  <c r="AM85" i="16"/>
  <c r="AO85" i="16" s="1"/>
  <c r="AA57" i="16"/>
  <c r="AE57" i="16"/>
  <c r="AG57" i="16" s="1"/>
  <c r="AM72" i="16"/>
  <c r="AO72" i="16" s="1"/>
  <c r="AA55" i="16"/>
  <c r="AA80" i="16"/>
  <c r="AI39" i="16"/>
  <c r="AA64" i="16"/>
  <c r="AK93" i="16"/>
  <c r="AQ85" i="16" a="1"/>
  <c r="AQ85" i="16" s="1"/>
  <c r="AS85" i="16" s="1"/>
  <c r="AU19" i="16" a="1"/>
  <c r="AU19" i="16" s="1"/>
  <c r="AE26" i="16"/>
  <c r="AI22" i="16"/>
  <c r="AK22" i="16" s="1"/>
  <c r="AC22" i="16"/>
  <c r="AE104" i="16"/>
  <c r="AA104" i="16"/>
  <c r="AI118" i="16"/>
  <c r="AM118" i="16" s="1"/>
  <c r="AO118" i="16" s="1"/>
  <c r="AI112" i="16"/>
  <c r="AA107" i="16"/>
  <c r="AE107" i="16"/>
  <c r="AE84" i="16"/>
  <c r="AG84" i="16" s="1"/>
  <c r="AQ31" i="16" a="1"/>
  <c r="AQ31" i="16" s="1"/>
  <c r="AE97" i="16"/>
  <c r="AE53" i="16"/>
  <c r="AG53" i="16" s="1"/>
  <c r="AE68" i="16"/>
  <c r="AI33" i="16"/>
  <c r="AG72" i="16"/>
  <c r="AA63" i="16"/>
  <c r="AE61" i="16"/>
  <c r="AA109" i="16"/>
  <c r="AA110" i="16"/>
  <c r="AE110" i="16"/>
  <c r="AE42" i="16"/>
  <c r="AA114" i="16"/>
  <c r="AQ113" i="16" a="1"/>
  <c r="AQ113" i="16" s="1"/>
  <c r="AI27" i="16"/>
  <c r="AK27" i="16" s="1"/>
  <c r="AE44" i="16"/>
  <c r="AC28" i="16"/>
  <c r="AG34" i="16"/>
  <c r="AI34" i="16"/>
  <c r="AI101" i="16"/>
  <c r="AG62" i="16"/>
  <c r="AC68" i="16"/>
  <c r="Y98" i="16"/>
  <c r="AQ118" i="16" a="1"/>
  <c r="AQ118" i="16" s="1"/>
  <c r="AS118" i="16" s="1"/>
  <c r="AA76" i="16"/>
  <c r="AC76" i="16" s="1"/>
  <c r="AE76" i="16"/>
  <c r="AG76" i="16" s="1"/>
  <c r="AA115" i="16"/>
  <c r="AI97" i="16"/>
  <c r="AK97" i="16" s="1"/>
  <c r="Y31" i="16"/>
  <c r="AM31" i="16"/>
  <c r="AO31" i="16" s="1"/>
  <c r="O31" i="16" s="1"/>
  <c r="AE81" i="16"/>
  <c r="AU113" i="16" a="1"/>
  <c r="AU113" i="16" s="1"/>
  <c r="AW113" i="16" s="1"/>
  <c r="AI66" i="16"/>
  <c r="AE85" i="16"/>
  <c r="AE32" i="16"/>
  <c r="AI28" i="16"/>
  <c r="AK28" i="16" s="1"/>
  <c r="AC112" i="16"/>
  <c r="Y64" i="16"/>
  <c r="AC66" i="16"/>
  <c r="AU46" i="16" a="1"/>
  <c r="AU46" i="16" s="1"/>
  <c r="AG46" i="16"/>
  <c r="AM82" i="16"/>
  <c r="AK82" i="16"/>
  <c r="AQ82" i="16" a="1"/>
  <c r="AQ82" i="16" s="1"/>
  <c r="AS82" i="16" s="1"/>
  <c r="AM93" i="16"/>
  <c r="AE95" i="16"/>
  <c r="AI62" i="16"/>
  <c r="AE28" i="16"/>
  <c r="AA58" i="16"/>
  <c r="AM52" i="16"/>
  <c r="AY45" i="16" a="1"/>
  <c r="AY45" i="16" s="1"/>
  <c r="AE37" i="16"/>
  <c r="AM108" i="16"/>
  <c r="AO108" i="16" s="1"/>
  <c r="AI72" i="16"/>
  <c r="AI96" i="16"/>
  <c r="AK96" i="16" s="1"/>
  <c r="AQ108" i="16" a="1"/>
  <c r="AQ108" i="16" s="1"/>
  <c r="AS108" i="16" s="1"/>
  <c r="AA90" i="16"/>
  <c r="AU100" i="16" a="1"/>
  <c r="AU100" i="16" s="1"/>
  <c r="AM48" i="16"/>
  <c r="AI38" i="16"/>
  <c r="AM113" i="16"/>
  <c r="AS29" i="16"/>
  <c r="AS69" i="16"/>
  <c r="AS52" i="16"/>
  <c r="AS31" i="16"/>
  <c r="AA102" i="14"/>
  <c r="AE102" i="14" s="1"/>
  <c r="AE92" i="14"/>
  <c r="AI92" i="14" s="1"/>
  <c r="AE53" i="14"/>
  <c r="AM112" i="14"/>
  <c r="AQ112" i="14" s="1" a="1"/>
  <c r="AQ112" i="14" s="1"/>
  <c r="AE115" i="14"/>
  <c r="AI115" i="14" s="1"/>
  <c r="AI28" i="14"/>
  <c r="AM63" i="14"/>
  <c r="AM87" i="14"/>
  <c r="AQ87" i="14" s="1" a="1"/>
  <c r="AQ87" i="14" s="1"/>
  <c r="AE46" i="14"/>
  <c r="AI49" i="14"/>
  <c r="AE22" i="14"/>
  <c r="AI100" i="14"/>
  <c r="AI56" i="14"/>
  <c r="AM36" i="14"/>
  <c r="AQ36" i="14" s="1" a="1"/>
  <c r="AQ36" i="14" s="1"/>
  <c r="AU36" i="14" s="1" a="1"/>
  <c r="AU36" i="14" s="1"/>
  <c r="AQ111" i="14" a="1"/>
  <c r="AQ111" i="14" s="1"/>
  <c r="AU111" i="14" s="1" a="1"/>
  <c r="AU111" i="14" s="1"/>
  <c r="AE33" i="14"/>
  <c r="AE68" i="14"/>
  <c r="AI68" i="14"/>
  <c r="AM48" i="14"/>
  <c r="AE27" i="14"/>
  <c r="AI27" i="14"/>
  <c r="AM27" i="14" s="1"/>
  <c r="AA66" i="14"/>
  <c r="AI52" i="14"/>
  <c r="AM52" i="14" s="1"/>
  <c r="AM56" i="14"/>
  <c r="AE118" i="14"/>
  <c r="AI118" i="14" s="1"/>
  <c r="AE114" i="14"/>
  <c r="AI60" i="14"/>
  <c r="AE58" i="14"/>
  <c r="AI58" i="14" s="1"/>
  <c r="AI104" i="14"/>
  <c r="AE37" i="14"/>
  <c r="AI37" i="14"/>
  <c r="AM97" i="14"/>
  <c r="AM98" i="14"/>
  <c r="AA90" i="14"/>
  <c r="AI23" i="14"/>
  <c r="AI84" i="14"/>
  <c r="AU112" i="14" a="1"/>
  <c r="AU112" i="14" s="1"/>
  <c r="AE75" i="14"/>
  <c r="AM75" i="14" s="1"/>
  <c r="AI75" i="14"/>
  <c r="AI55" i="14"/>
  <c r="AE32" i="14"/>
  <c r="AE44" i="14"/>
  <c r="AQ93" i="14" a="1"/>
  <c r="AQ93" i="14" s="1"/>
  <c r="AE80" i="14"/>
  <c r="AE42" i="14"/>
  <c r="AA91" i="14"/>
  <c r="AI72" i="14"/>
  <c r="AE28" i="14"/>
  <c r="AA41" i="14"/>
  <c r="AA89" i="14"/>
  <c r="AI69" i="14"/>
  <c r="AM69" i="14" s="1"/>
  <c r="AM35" i="14"/>
  <c r="AI119" i="14"/>
  <c r="AE105" i="14"/>
  <c r="AI105" i="14" s="1"/>
  <c r="AE82" i="14"/>
  <c r="AI78" i="14"/>
  <c r="AE106" i="14"/>
  <c r="AI94" i="14"/>
  <c r="AE34" i="14"/>
  <c r="AE81" i="14"/>
  <c r="AI85" i="14"/>
  <c r="AI67" i="14"/>
  <c r="AA103" i="14"/>
  <c r="AQ64" i="14" a="1"/>
  <c r="AQ64" i="14" s="1"/>
  <c r="AU64" i="14" s="1" a="1"/>
  <c r="AU64" i="14" s="1"/>
  <c r="AE21" i="14"/>
  <c r="AA77" i="14"/>
  <c r="AE99" i="14"/>
  <c r="AE101" i="14"/>
  <c r="AI95" i="14"/>
  <c r="AQ59" i="14" a="1"/>
  <c r="AQ59" i="14" s="1"/>
  <c r="AU59" i="14" s="1" a="1"/>
  <c r="AU59" i="14" s="1"/>
  <c r="AY59" i="14" s="1" a="1"/>
  <c r="AY59" i="14" s="1"/>
  <c r="AE29" i="14"/>
  <c r="AM47" i="14"/>
  <c r="AI70" i="14"/>
  <c r="AI43" i="14"/>
  <c r="AE79" i="14"/>
  <c r="AE45" i="14"/>
  <c r="AE54" i="14"/>
  <c r="AI54" i="14" s="1"/>
  <c r="AA30" i="14"/>
  <c r="AE30" i="14" s="1"/>
  <c r="AE108" i="14"/>
  <c r="AI108" i="14" s="1"/>
  <c r="AA65" i="14"/>
  <c r="AE31" i="14"/>
  <c r="AM67" i="14"/>
  <c r="AE43" i="14"/>
  <c r="AM57" i="14"/>
  <c r="AA113" i="14"/>
  <c r="AE113" i="14" s="1"/>
  <c r="AI107" i="14"/>
  <c r="AM107" i="14" s="1"/>
  <c r="AE117" i="14"/>
  <c r="AI117" i="14"/>
  <c r="AM117" i="14"/>
  <c r="AM51" i="14"/>
  <c r="AQ51" i="14" s="1" a="1"/>
  <c r="AQ51" i="14" s="1"/>
  <c r="AI24" i="14"/>
  <c r="AE71" i="14"/>
  <c r="AE116" i="14"/>
  <c r="AE85" i="14"/>
  <c r="AM39" i="14"/>
  <c r="AI80" i="14"/>
  <c r="AM25" i="14"/>
  <c r="AM73" i="14"/>
  <c r="AE61" i="14"/>
  <c r="AI61" i="14" s="1"/>
  <c r="AE109" i="14"/>
  <c r="AM62" i="14"/>
  <c r="AQ74" i="14" a="1"/>
  <c r="AQ74" i="14" s="1"/>
  <c r="AI96" i="14"/>
  <c r="AI116" i="14"/>
  <c r="AE19" i="14"/>
  <c r="AA20" i="14"/>
  <c r="AE20" i="14" s="1"/>
  <c r="AI20" i="14" s="1"/>
  <c r="AS100" i="16"/>
  <c r="BA45" i="16"/>
  <c r="O45" i="16"/>
  <c r="O29" i="16"/>
  <c r="O75" i="16"/>
  <c r="O69" i="16"/>
  <c r="O100" i="16"/>
  <c r="AK22" i="17" l="1"/>
  <c r="AM22" i="17"/>
  <c r="AO22" i="17" s="1"/>
  <c r="O50" i="17"/>
  <c r="O66" i="17"/>
  <c r="O94" i="17"/>
  <c r="O46" i="16"/>
  <c r="O37" i="17"/>
  <c r="AK28" i="17"/>
  <c r="AM28" i="17"/>
  <c r="AO28" i="17" s="1"/>
  <c r="AG114" i="17"/>
  <c r="AW80" i="17"/>
  <c r="AY80" i="17" a="1"/>
  <c r="AY80" i="17" s="1"/>
  <c r="BA80" i="17" s="1"/>
  <c r="AK24" i="17"/>
  <c r="AM24" i="17"/>
  <c r="AO24" i="17" s="1"/>
  <c r="AG51" i="17"/>
  <c r="AG118" i="17"/>
  <c r="AK30" i="17"/>
  <c r="AG38" i="17"/>
  <c r="AK54" i="17"/>
  <c r="AM54" i="17"/>
  <c r="AM30" i="17"/>
  <c r="AO30" i="17" s="1"/>
  <c r="AI118" i="17"/>
  <c r="AM34" i="17"/>
  <c r="AO92" i="17"/>
  <c r="O92" i="17" s="1"/>
  <c r="AU92" i="17" a="1"/>
  <c r="AU92" i="17" s="1"/>
  <c r="AC56" i="17"/>
  <c r="AE56" i="17"/>
  <c r="AG36" i="17"/>
  <c r="AI119" i="17"/>
  <c r="AK119" i="17" s="1"/>
  <c r="AE75" i="17"/>
  <c r="AG75" i="17" s="1"/>
  <c r="AQ37" i="17" a="1"/>
  <c r="AQ37" i="17" s="1"/>
  <c r="AE26" i="17"/>
  <c r="AG26" i="17" s="1"/>
  <c r="AQ88" i="17" a="1"/>
  <c r="AQ88" i="17" s="1"/>
  <c r="AI35" i="17"/>
  <c r="AM35" i="17" s="1"/>
  <c r="AY96" i="17" a="1"/>
  <c r="AY96" i="17" s="1"/>
  <c r="AG41" i="17"/>
  <c r="AC29" i="17"/>
  <c r="AE29" i="17"/>
  <c r="AS46" i="17"/>
  <c r="AU46" i="17" a="1"/>
  <c r="AU46" i="17" s="1"/>
  <c r="AW46" i="17" s="1"/>
  <c r="AI38" i="17"/>
  <c r="AO53" i="17"/>
  <c r="O53" i="17" s="1"/>
  <c r="AU59" i="17" a="1"/>
  <c r="AU59" i="17" s="1"/>
  <c r="AW59" i="17" s="1"/>
  <c r="AO65" i="17"/>
  <c r="O65" i="17" s="1"/>
  <c r="AQ65" i="17" a="1"/>
  <c r="AQ65" i="17" s="1"/>
  <c r="AS65" i="17" s="1"/>
  <c r="AC71" i="17"/>
  <c r="AE71" i="17"/>
  <c r="AG33" i="17"/>
  <c r="AI33" i="17"/>
  <c r="AC104" i="17"/>
  <c r="AQ119" i="17" a="1"/>
  <c r="AQ119" i="17" s="1"/>
  <c r="AS119" i="17" s="1"/>
  <c r="AI93" i="17"/>
  <c r="AK93" i="17" s="1"/>
  <c r="AM114" i="17"/>
  <c r="AO114" i="17" s="1"/>
  <c r="AO63" i="17"/>
  <c r="O63" i="17" s="1"/>
  <c r="AQ63" i="17" a="1"/>
  <c r="AQ63" i="17" s="1"/>
  <c r="AM119" i="17"/>
  <c r="AO119" i="17" s="1"/>
  <c r="AG91" i="17"/>
  <c r="AI91" i="17"/>
  <c r="AO80" i="17"/>
  <c r="O80" i="17" s="1"/>
  <c r="AK42" i="17"/>
  <c r="AY66" i="17" a="1"/>
  <c r="AY66" i="17" s="1"/>
  <c r="AI117" i="17"/>
  <c r="AK117" i="17" s="1"/>
  <c r="AQ34" i="17" a="1"/>
  <c r="AQ34" i="17" s="1"/>
  <c r="AS34" i="17" s="1"/>
  <c r="AS112" i="17"/>
  <c r="AU112" i="17" a="1"/>
  <c r="AU112" i="17" s="1"/>
  <c r="AW112" i="17" s="1"/>
  <c r="AK58" i="17"/>
  <c r="AM58" i="17"/>
  <c r="AO49" i="17"/>
  <c r="O49" i="17" s="1"/>
  <c r="AU49" i="17" a="1"/>
  <c r="AU49" i="17" s="1"/>
  <c r="AW49" i="17" s="1"/>
  <c r="AQ49" i="17" a="1"/>
  <c r="AQ49" i="17" s="1"/>
  <c r="AC34" i="17"/>
  <c r="AK55" i="17"/>
  <c r="O55" i="17" s="1"/>
  <c r="AI110" i="17"/>
  <c r="O39" i="17"/>
  <c r="AY74" i="17" a="1"/>
  <c r="AY74" i="17" s="1"/>
  <c r="AQ114" i="17" a="1"/>
  <c r="AQ114" i="17" s="1"/>
  <c r="AS114" i="17" s="1"/>
  <c r="AQ22" i="17" a="1"/>
  <c r="AQ22" i="17" s="1"/>
  <c r="AM97" i="17"/>
  <c r="AG31" i="17"/>
  <c r="AM31" i="17"/>
  <c r="AO31" i="17" s="1"/>
  <c r="AI31" i="17"/>
  <c r="AK31" i="17" s="1"/>
  <c r="AC78" i="17"/>
  <c r="AI78" i="17"/>
  <c r="AK78" i="17" s="1"/>
  <c r="AM78" i="17"/>
  <c r="AO78" i="17" s="1"/>
  <c r="AC86" i="17"/>
  <c r="AE86" i="17"/>
  <c r="AI86" i="17" s="1"/>
  <c r="AK107" i="17"/>
  <c r="O107" i="17" s="1"/>
  <c r="AG20" i="17"/>
  <c r="AM20" i="17"/>
  <c r="AQ20" i="17" s="1" a="1"/>
  <c r="AQ20" i="17" s="1"/>
  <c r="AS20" i="17" s="1"/>
  <c r="AK105" i="17"/>
  <c r="O105" i="17" s="1"/>
  <c r="AQ105" i="17" a="1"/>
  <c r="AQ105" i="17" s="1"/>
  <c r="AS105" i="17" s="1"/>
  <c r="AG73" i="17"/>
  <c r="AI73" i="17"/>
  <c r="AM73" i="17"/>
  <c r="AO73" i="17" s="1"/>
  <c r="AG101" i="17"/>
  <c r="AI101" i="17"/>
  <c r="AM52" i="17"/>
  <c r="AU52" i="17" s="1" a="1"/>
  <c r="AU52" i="17" s="1"/>
  <c r="AW52" i="17" s="1"/>
  <c r="AG76" i="17"/>
  <c r="AI90" i="17"/>
  <c r="AM90" i="17" s="1"/>
  <c r="AO90" i="17" s="1"/>
  <c r="BA19" i="17"/>
  <c r="BC19" i="17" a="1"/>
  <c r="BC19" i="17" s="1"/>
  <c r="AQ75" i="17" a="1"/>
  <c r="AQ75" i="17" s="1"/>
  <c r="AS75" i="17" s="1"/>
  <c r="AG83" i="17"/>
  <c r="AU100" i="17" a="1"/>
  <c r="AU100" i="17" s="1"/>
  <c r="AW100" i="17" s="1"/>
  <c r="AM115" i="17"/>
  <c r="AQ115" i="17" s="1" a="1"/>
  <c r="AQ115" i="17" s="1"/>
  <c r="AS115" i="17" s="1"/>
  <c r="AU30" i="17" a="1"/>
  <c r="AU30" i="17" s="1"/>
  <c r="AW30" i="17" s="1"/>
  <c r="AY100" i="17" a="1"/>
  <c r="AY100" i="17" s="1"/>
  <c r="BA100" i="17" s="1"/>
  <c r="AS50" i="17"/>
  <c r="AG25" i="17"/>
  <c r="AO102" i="17"/>
  <c r="O102" i="17" s="1"/>
  <c r="AQ102" i="17" a="1"/>
  <c r="AQ102" i="17" s="1"/>
  <c r="AS102" i="17" s="1"/>
  <c r="AU102" i="17" a="1"/>
  <c r="AU102" i="17" s="1"/>
  <c r="AW102" i="17" s="1"/>
  <c r="AQ107" i="17" a="1"/>
  <c r="AQ107" i="17" s="1"/>
  <c r="AS107" i="17" s="1"/>
  <c r="AC90" i="17"/>
  <c r="AG27" i="17"/>
  <c r="AM27" i="17"/>
  <c r="AO27" i="17" s="1"/>
  <c r="AG82" i="17"/>
  <c r="AI82" i="17"/>
  <c r="AK82" i="17" s="1"/>
  <c r="AG98" i="17"/>
  <c r="AI98" i="17"/>
  <c r="AM98" i="17"/>
  <c r="AO98" i="17" s="1"/>
  <c r="AG85" i="17"/>
  <c r="AG61" i="17"/>
  <c r="AM61" i="17"/>
  <c r="AM42" i="17"/>
  <c r="AG87" i="17"/>
  <c r="AI40" i="17"/>
  <c r="AK40" i="17" s="1"/>
  <c r="BG68" i="17" a="1"/>
  <c r="BG68" i="17" s="1"/>
  <c r="BI68" i="17" s="1"/>
  <c r="AI79" i="17"/>
  <c r="AI83" i="17"/>
  <c r="AY69" i="17" a="1"/>
  <c r="AY69" i="17" s="1"/>
  <c r="BC100" i="17" a="1"/>
  <c r="BC100" i="17" s="1"/>
  <c r="BE100" i="17" s="1"/>
  <c r="AI32" i="17"/>
  <c r="AM32" i="17" s="1"/>
  <c r="AM76" i="17"/>
  <c r="AO76" i="17" s="1"/>
  <c r="AI113" i="17"/>
  <c r="AC47" i="17"/>
  <c r="AE47" i="17"/>
  <c r="AG47" i="17" s="1"/>
  <c r="AI47" i="17"/>
  <c r="AK47" i="17" s="1"/>
  <c r="AK109" i="17"/>
  <c r="AI29" i="17"/>
  <c r="AK29" i="17" s="1"/>
  <c r="AK45" i="17"/>
  <c r="AM45" i="17"/>
  <c r="AI75" i="17"/>
  <c r="AK75" i="17" s="1"/>
  <c r="AQ23" i="17" a="1"/>
  <c r="AQ23" i="17" s="1"/>
  <c r="AS23" i="17" s="1"/>
  <c r="AC44" i="17"/>
  <c r="AM44" i="17"/>
  <c r="AO44" i="17" s="1"/>
  <c r="AG28" i="17"/>
  <c r="AQ28" i="17" a="1"/>
  <c r="AQ28" i="17" s="1"/>
  <c r="AS28" i="17" s="1"/>
  <c r="AM87" i="17"/>
  <c r="AO87" i="17" s="1"/>
  <c r="AU94" i="17" a="1"/>
  <c r="AU94" i="17" s="1"/>
  <c r="AC64" i="17"/>
  <c r="AI64" i="17"/>
  <c r="AM57" i="17"/>
  <c r="AM85" i="17"/>
  <c r="AK84" i="17"/>
  <c r="O84" i="17" s="1"/>
  <c r="AU84" i="17" a="1"/>
  <c r="AU84" i="17" s="1"/>
  <c r="AY84" i="17" s="1" a="1"/>
  <c r="AY84" i="17" s="1"/>
  <c r="BA84" i="17" s="1"/>
  <c r="AU77" i="17" a="1"/>
  <c r="AU77" i="17" s="1"/>
  <c r="AE104" i="17"/>
  <c r="AI81" i="17"/>
  <c r="O74" i="17"/>
  <c r="AU43" i="17" a="1"/>
  <c r="AU43" i="17" s="1"/>
  <c r="AM23" i="17"/>
  <c r="AI41" i="17"/>
  <c r="AK41" i="17" s="1"/>
  <c r="AK62" i="17"/>
  <c r="O62" i="17" s="1"/>
  <c r="AU62" i="17" a="1"/>
  <c r="AU62" i="17" s="1"/>
  <c r="AW62" i="17" s="1"/>
  <c r="AQ62" i="17" a="1"/>
  <c r="AQ62" i="17" s="1"/>
  <c r="AS62" i="17" s="1"/>
  <c r="AC67" i="17"/>
  <c r="AC114" i="17"/>
  <c r="AK95" i="17"/>
  <c r="AM95" i="17"/>
  <c r="AY59" i="17" a="1"/>
  <c r="AY59" i="17" s="1"/>
  <c r="BA59" i="17" s="1"/>
  <c r="AI25" i="17"/>
  <c r="AK25" i="17" s="1"/>
  <c r="AC48" i="17"/>
  <c r="AI48" i="17"/>
  <c r="AK48" i="17" s="1"/>
  <c r="AE48" i="17"/>
  <c r="AK59" i="17"/>
  <c r="O59" i="17" s="1"/>
  <c r="AQ55" i="17" a="1"/>
  <c r="AQ55" i="17" s="1"/>
  <c r="AS55" i="17" s="1"/>
  <c r="AQ27" i="17" a="1"/>
  <c r="AQ27" i="17" s="1"/>
  <c r="AS27" i="17" s="1"/>
  <c r="AI72" i="17"/>
  <c r="AK72" i="17" s="1"/>
  <c r="AM109" i="17"/>
  <c r="AO109" i="17" s="1"/>
  <c r="AE40" i="17"/>
  <c r="AM40" i="17" s="1"/>
  <c r="AM75" i="17"/>
  <c r="AO75" i="17" s="1"/>
  <c r="AM110" i="17"/>
  <c r="AO110" i="17" s="1"/>
  <c r="AI67" i="17"/>
  <c r="AK67" i="17" s="1"/>
  <c r="AQ39" i="17" a="1"/>
  <c r="AQ39" i="17" s="1"/>
  <c r="AS39" i="17" s="1"/>
  <c r="AQ53" i="17" a="1"/>
  <c r="AQ53" i="17" s="1"/>
  <c r="AS53" i="17" s="1"/>
  <c r="AI114" i="17"/>
  <c r="AK114" i="17" s="1"/>
  <c r="AC97" i="17"/>
  <c r="AY50" i="17" a="1"/>
  <c r="AY50" i="17" s="1"/>
  <c r="BA50" i="17" s="1"/>
  <c r="AG21" i="17"/>
  <c r="AM21" i="17"/>
  <c r="AO21" i="17" s="1"/>
  <c r="BC68" i="17" a="1"/>
  <c r="BC68" i="17" s="1"/>
  <c r="BE68" i="17" s="1"/>
  <c r="AS108" i="17"/>
  <c r="AY46" i="17" a="1"/>
  <c r="AY46" i="17" s="1"/>
  <c r="BA46" i="17" s="1"/>
  <c r="AI106" i="17"/>
  <c r="AK106" i="17" s="1"/>
  <c r="AQ97" i="17" a="1"/>
  <c r="AQ97" i="17" s="1"/>
  <c r="AS97" i="17" s="1"/>
  <c r="AC60" i="17"/>
  <c r="AE60" i="17"/>
  <c r="AC117" i="17"/>
  <c r="AE117" i="17"/>
  <c r="AC72" i="17"/>
  <c r="AI99" i="17"/>
  <c r="AM99" i="17" s="1"/>
  <c r="AO99" i="17" s="1"/>
  <c r="AG52" i="17"/>
  <c r="AQ52" i="17" a="1"/>
  <c r="AQ52" i="17" s="1"/>
  <c r="AS52" i="17" s="1"/>
  <c r="AO116" i="17"/>
  <c r="O116" i="17" s="1"/>
  <c r="AU116" i="17" a="1"/>
  <c r="AU116" i="17" s="1"/>
  <c r="AQ109" i="17" a="1"/>
  <c r="AQ109" i="17" s="1"/>
  <c r="AS109" i="17" s="1"/>
  <c r="AQ73" i="17" a="1"/>
  <c r="AQ73" i="17" s="1"/>
  <c r="AS73" i="17" s="1"/>
  <c r="AU108" i="17" a="1"/>
  <c r="AU108" i="17" s="1"/>
  <c r="AG24" i="17"/>
  <c r="AI76" i="17"/>
  <c r="AQ76" i="17" s="1" a="1"/>
  <c r="AQ76" i="17" s="1"/>
  <c r="AI51" i="17"/>
  <c r="AK51" i="17" s="1"/>
  <c r="AC103" i="17"/>
  <c r="AE103" i="17"/>
  <c r="AI36" i="17"/>
  <c r="AG111" i="17"/>
  <c r="AI111" i="17"/>
  <c r="AE72" i="17"/>
  <c r="AQ30" i="17" a="1"/>
  <c r="AQ30" i="17" s="1"/>
  <c r="AS30" i="17" s="1"/>
  <c r="AU75" i="17" a="1"/>
  <c r="AU75" i="17" s="1"/>
  <c r="AW75" i="17" s="1"/>
  <c r="AM70" i="17"/>
  <c r="AK88" i="17"/>
  <c r="O88" i="17" s="1"/>
  <c r="AO89" i="17"/>
  <c r="O89" i="17" s="1"/>
  <c r="AU89" i="17" a="1"/>
  <c r="AU89" i="17" s="1"/>
  <c r="AY89" i="17" s="1" a="1"/>
  <c r="AY89" i="17" s="1"/>
  <c r="AG22" i="17"/>
  <c r="O22" i="17" s="1"/>
  <c r="AU97" i="17" a="1"/>
  <c r="AU97" i="17" s="1"/>
  <c r="AW97" i="17" s="1"/>
  <c r="AQ95" i="14" a="1"/>
  <c r="AQ95" i="14" s="1"/>
  <c r="AU95" i="14" s="1" a="1"/>
  <c r="AU95" i="14" s="1"/>
  <c r="AU76" i="14" a="1"/>
  <c r="AU76" i="14" s="1"/>
  <c r="BG76" i="14" s="1" a="1"/>
  <c r="BG76" i="14" s="1"/>
  <c r="AQ105" i="14" a="1"/>
  <c r="AQ105" i="14" s="1"/>
  <c r="AU86" i="14" a="1"/>
  <c r="AU86" i="14" s="1"/>
  <c r="AE110" i="14"/>
  <c r="AM95" i="14"/>
  <c r="AI88" i="14"/>
  <c r="AM88" i="14" s="1"/>
  <c r="AM40" i="14"/>
  <c r="AM105" i="14"/>
  <c r="AQ76" i="14" a="1"/>
  <c r="AQ76" i="14" s="1"/>
  <c r="AM50" i="14"/>
  <c r="AU26" i="14" a="1"/>
  <c r="AU26" i="14" s="1"/>
  <c r="AY26" i="14" s="1" a="1"/>
  <c r="AY26" i="14" s="1"/>
  <c r="BC26" i="14" s="1" a="1"/>
  <c r="BC26" i="14" s="1"/>
  <c r="BG26" i="14" s="1" a="1"/>
  <c r="BG26" i="14" s="1"/>
  <c r="AM43" i="14"/>
  <c r="AY43" i="14" s="1" a="1"/>
  <c r="AY43" i="14" s="1"/>
  <c r="AE90" i="14"/>
  <c r="AI90" i="14" s="1"/>
  <c r="AQ86" i="14" a="1"/>
  <c r="AQ86" i="14" s="1"/>
  <c r="AM68" i="14"/>
  <c r="AU42" i="15" a="1"/>
  <c r="AU42" i="15" s="1"/>
  <c r="AY89" i="15" a="1"/>
  <c r="AY89" i="15" s="1"/>
  <c r="AK60" i="15"/>
  <c r="AO27" i="15"/>
  <c r="AK39" i="15"/>
  <c r="AM39" i="15"/>
  <c r="AQ39" i="15" a="1"/>
  <c r="AQ39" i="15" s="1"/>
  <c r="AQ118" i="15" a="1"/>
  <c r="AQ118" i="15" s="1"/>
  <c r="AY118" i="15" s="1" a="1"/>
  <c r="AY118" i="15" s="1"/>
  <c r="AO118" i="15"/>
  <c r="AK117" i="15"/>
  <c r="AK44" i="15"/>
  <c r="AQ27" i="15" a="1"/>
  <c r="AQ27" i="15" s="1"/>
  <c r="AC23" i="15"/>
  <c r="AG32" i="15"/>
  <c r="AC56" i="15"/>
  <c r="AE56" i="15"/>
  <c r="AC75" i="15"/>
  <c r="AE75" i="15"/>
  <c r="AI75" i="15" s="1"/>
  <c r="AM49" i="15"/>
  <c r="AO49" i="15" s="1"/>
  <c r="AC115" i="15"/>
  <c r="AE115" i="15"/>
  <c r="AM32" i="15"/>
  <c r="AM66" i="15"/>
  <c r="AO66" i="15" s="1"/>
  <c r="AC47" i="15"/>
  <c r="AI47" i="15"/>
  <c r="AI23" i="15"/>
  <c r="AK23" i="15" s="1"/>
  <c r="AC88" i="15"/>
  <c r="AI88" i="15"/>
  <c r="AM88" i="15"/>
  <c r="AO88" i="15" s="1"/>
  <c r="AK26" i="15"/>
  <c r="AU119" i="15" a="1"/>
  <c r="AU119" i="15" s="1"/>
  <c r="BK119" i="15" s="1" a="1"/>
  <c r="BK119" i="15" s="1"/>
  <c r="AC114" i="15"/>
  <c r="AE114" i="15"/>
  <c r="AI115" i="15"/>
  <c r="AK115" i="15" s="1"/>
  <c r="AK35" i="15"/>
  <c r="AM35" i="15"/>
  <c r="AO35" i="15" s="1"/>
  <c r="AO37" i="15"/>
  <c r="AK59" i="15"/>
  <c r="AM59" i="15"/>
  <c r="AO59" i="15" s="1"/>
  <c r="AY112" i="15" a="1"/>
  <c r="AY112" i="15" s="1"/>
  <c r="AC33" i="15"/>
  <c r="AI33" i="15"/>
  <c r="AK74" i="15"/>
  <c r="AQ74" i="15" a="1"/>
  <c r="AQ74" i="15" s="1"/>
  <c r="AM74" i="15"/>
  <c r="AK107" i="15"/>
  <c r="AM107" i="15"/>
  <c r="AI113" i="15"/>
  <c r="AG28" i="15"/>
  <c r="AY119" i="15" a="1"/>
  <c r="AY119" i="15" s="1"/>
  <c r="BG119" i="15" s="1" a="1"/>
  <c r="BG119" i="15" s="1"/>
  <c r="AQ96" i="15" a="1"/>
  <c r="AQ96" i="15" s="1"/>
  <c r="AI70" i="15"/>
  <c r="AG70" i="15"/>
  <c r="AQ97" i="15" a="1"/>
  <c r="AQ97" i="15" s="1"/>
  <c r="AM106" i="15"/>
  <c r="AO106" i="15" s="1"/>
  <c r="AU118" i="15" a="1"/>
  <c r="AU118" i="15" s="1"/>
  <c r="AG85" i="15"/>
  <c r="AI85" i="15"/>
  <c r="AK85" i="15" s="1"/>
  <c r="AM91" i="15"/>
  <c r="AO91" i="15" s="1"/>
  <c r="AC71" i="15"/>
  <c r="AY31" i="15" a="1"/>
  <c r="AY31" i="15" s="1"/>
  <c r="AM57" i="15"/>
  <c r="AO57" i="15" s="1"/>
  <c r="AG57" i="15"/>
  <c r="AE71" i="15"/>
  <c r="AG71" i="15" s="1"/>
  <c r="AG48" i="15"/>
  <c r="AI48" i="15"/>
  <c r="AK49" i="15"/>
  <c r="AQ49" i="15" a="1"/>
  <c r="AQ49" i="15" s="1"/>
  <c r="AO42" i="15"/>
  <c r="AG110" i="15"/>
  <c r="AI103" i="15"/>
  <c r="AK103" i="15" s="1"/>
  <c r="AE103" i="15"/>
  <c r="AC103" i="15"/>
  <c r="AM117" i="15"/>
  <c r="AC20" i="15"/>
  <c r="AE20" i="15"/>
  <c r="AO45" i="15"/>
  <c r="AY45" i="15" a="1"/>
  <c r="AY45" i="15" s="1"/>
  <c r="AQ45" i="15" a="1"/>
  <c r="AQ45" i="15" s="1"/>
  <c r="AU45" i="15" s="1" a="1"/>
  <c r="AU45" i="15" s="1"/>
  <c r="AO95" i="15"/>
  <c r="AO19" i="15"/>
  <c r="AY19" i="15" a="1"/>
  <c r="AY19" i="15" s="1"/>
  <c r="AO22" i="15"/>
  <c r="AQ22" i="15" a="1"/>
  <c r="AQ22" i="15" s="1"/>
  <c r="AU22" i="15" s="1" a="1"/>
  <c r="AU22" i="15" s="1"/>
  <c r="AK51" i="15"/>
  <c r="AC36" i="15"/>
  <c r="AI36" i="15"/>
  <c r="AK36" i="15" s="1"/>
  <c r="AG69" i="15"/>
  <c r="AI69" i="15"/>
  <c r="AU19" i="15" a="1"/>
  <c r="AU19" i="15" s="1"/>
  <c r="AK93" i="15"/>
  <c r="AQ93" i="15" a="1"/>
  <c r="AQ93" i="15" s="1"/>
  <c r="AG72" i="15"/>
  <c r="AQ72" i="15" a="1"/>
  <c r="AQ72" i="15" s="1"/>
  <c r="AU72" i="15" s="1" a="1"/>
  <c r="AU72" i="15" s="1"/>
  <c r="AM72" i="15"/>
  <c r="AO72" i="15" s="1"/>
  <c r="AQ95" i="15" a="1"/>
  <c r="AQ95" i="15" s="1"/>
  <c r="AG79" i="15"/>
  <c r="AK76" i="15"/>
  <c r="AI28" i="15"/>
  <c r="AG21" i="15"/>
  <c r="AU51" i="15" a="1"/>
  <c r="AU51" i="15" s="1"/>
  <c r="AC62" i="15"/>
  <c r="AI21" i="15"/>
  <c r="AM21" i="15" s="1"/>
  <c r="AO21" i="15" s="1"/>
  <c r="AE36" i="15"/>
  <c r="AC101" i="15"/>
  <c r="AE101" i="15"/>
  <c r="AC97" i="15"/>
  <c r="AI97" i="15"/>
  <c r="AK97" i="15" s="1"/>
  <c r="AM97" i="15"/>
  <c r="AO97" i="15" s="1"/>
  <c r="AK24" i="15"/>
  <c r="AM24" i="15"/>
  <c r="AO24" i="15" s="1"/>
  <c r="AG66" i="15"/>
  <c r="AI66" i="15"/>
  <c r="AK50" i="15"/>
  <c r="AM50" i="15"/>
  <c r="AC63" i="15"/>
  <c r="AE63" i="15"/>
  <c r="AG102" i="15"/>
  <c r="AI102" i="15"/>
  <c r="AK102" i="15" s="1"/>
  <c r="AC55" i="15"/>
  <c r="AC68" i="15"/>
  <c r="AC43" i="15"/>
  <c r="AE43" i="15"/>
  <c r="AK67" i="15"/>
  <c r="AM67" i="15"/>
  <c r="AG53" i="15"/>
  <c r="AI53" i="15"/>
  <c r="AG65" i="15"/>
  <c r="AM65" i="15"/>
  <c r="AO65" i="15" s="1"/>
  <c r="AI65" i="15"/>
  <c r="AI91" i="15"/>
  <c r="AK91" i="15" s="1"/>
  <c r="AC91" i="15"/>
  <c r="AQ34" i="15" a="1"/>
  <c r="AQ34" i="15" s="1"/>
  <c r="AU34" i="15" s="1" a="1"/>
  <c r="AU34" i="15" s="1"/>
  <c r="AO34" i="15"/>
  <c r="AE23" i="15"/>
  <c r="AE68" i="15"/>
  <c r="AC78" i="15"/>
  <c r="AE78" i="15"/>
  <c r="AG78" i="15" s="1"/>
  <c r="AO108" i="15"/>
  <c r="AQ108" i="15" a="1"/>
  <c r="AQ108" i="15" s="1"/>
  <c r="AU108" i="15" s="1" a="1"/>
  <c r="AU108" i="15" s="1"/>
  <c r="AK73" i="15"/>
  <c r="AM73" i="15"/>
  <c r="AO73" i="15" s="1"/>
  <c r="AQ51" i="15" a="1"/>
  <c r="AQ51" i="15" s="1"/>
  <c r="AY51" i="15" s="1" a="1"/>
  <c r="AY51" i="15" s="1"/>
  <c r="AM52" i="15"/>
  <c r="AO52" i="15" s="1"/>
  <c r="AU61" i="15" a="1"/>
  <c r="AU61" i="15" s="1"/>
  <c r="AY61" i="15" s="1" a="1"/>
  <c r="AY61" i="15" s="1"/>
  <c r="AC116" i="15"/>
  <c r="AE116" i="15"/>
  <c r="AQ42" i="15" a="1"/>
  <c r="AQ42" i="15" s="1"/>
  <c r="AQ52" i="15" a="1"/>
  <c r="AQ52" i="15" s="1"/>
  <c r="AK87" i="15"/>
  <c r="AG100" i="15"/>
  <c r="AI100" i="15"/>
  <c r="AU93" i="15" a="1"/>
  <c r="AU93" i="15" s="1"/>
  <c r="AQ26" i="15" a="1"/>
  <c r="AQ26" i="15" s="1"/>
  <c r="BC77" i="15" a="1"/>
  <c r="BC77" i="15" s="1"/>
  <c r="AI62" i="15"/>
  <c r="AK62" i="15" s="1"/>
  <c r="AG82" i="15"/>
  <c r="AI82" i="15"/>
  <c r="AM82" i="15"/>
  <c r="AO82" i="15" s="1"/>
  <c r="AE55" i="15"/>
  <c r="AG109" i="15"/>
  <c r="AM69" i="15"/>
  <c r="AO69" i="15" s="1"/>
  <c r="AK89" i="15"/>
  <c r="AU89" i="15" a="1"/>
  <c r="AU89" i="15" s="1"/>
  <c r="BC89" i="15" s="1" a="1"/>
  <c r="BC89" i="15" s="1"/>
  <c r="BC31" i="15" a="1"/>
  <c r="BC31" i="15" s="1"/>
  <c r="BG31" i="15" s="1" a="1"/>
  <c r="BG31" i="15" s="1"/>
  <c r="BG83" i="15" a="1"/>
  <c r="BG83" i="15" s="1"/>
  <c r="BK83" i="15" s="1" a="1"/>
  <c r="BK83" i="15" s="1"/>
  <c r="AC58" i="15"/>
  <c r="AM58" i="15"/>
  <c r="AO58" i="15" s="1"/>
  <c r="AI58" i="15"/>
  <c r="AU31" i="15" a="1"/>
  <c r="AU31" i="15" s="1"/>
  <c r="AQ69" i="15" a="1"/>
  <c r="AQ69" i="15" s="1"/>
  <c r="AG84" i="15"/>
  <c r="AQ84" i="15" a="1"/>
  <c r="AQ84" i="15" s="1"/>
  <c r="AC105" i="15"/>
  <c r="AG74" i="15"/>
  <c r="AC30" i="15"/>
  <c r="AE30" i="15"/>
  <c r="AO112" i="15"/>
  <c r="BC112" i="15" a="1"/>
  <c r="BC112" i="15" s="1"/>
  <c r="AY40" i="15" a="1"/>
  <c r="AY40" i="15" s="1"/>
  <c r="AU40" i="15" a="1"/>
  <c r="AU40" i="15" s="1"/>
  <c r="AC92" i="15"/>
  <c r="AC79" i="15"/>
  <c r="AM79" i="15"/>
  <c r="AO79" i="15" s="1"/>
  <c r="AK96" i="15"/>
  <c r="AC110" i="15"/>
  <c r="AI110" i="15"/>
  <c r="AG60" i="15"/>
  <c r="AM60" i="15"/>
  <c r="AO60" i="15" s="1"/>
  <c r="AU41" i="15" a="1"/>
  <c r="AU41" i="15" s="1"/>
  <c r="AG52" i="15"/>
  <c r="AQ64" i="15" a="1"/>
  <c r="AQ64" i="15" s="1"/>
  <c r="AO64" i="15"/>
  <c r="AG81" i="15"/>
  <c r="AO25" i="15"/>
  <c r="AQ25" i="15" a="1"/>
  <c r="AQ25" i="15" s="1"/>
  <c r="AU25" i="15" s="1" a="1"/>
  <c r="AU25" i="15" s="1"/>
  <c r="AY25" i="15" a="1"/>
  <c r="AY25" i="15" s="1"/>
  <c r="AC113" i="15"/>
  <c r="AU95" i="15" a="1"/>
  <c r="AU95" i="15" s="1"/>
  <c r="AY95" i="15" s="1" a="1"/>
  <c r="AY95" i="15" s="1"/>
  <c r="AK95" i="15"/>
  <c r="AM87" i="15"/>
  <c r="AG51" i="15"/>
  <c r="AI81" i="15"/>
  <c r="AC104" i="15"/>
  <c r="AM44" i="15"/>
  <c r="AM98" i="15"/>
  <c r="AU98" i="15" s="1" a="1"/>
  <c r="AU98" i="15" s="1"/>
  <c r="AK98" i="15"/>
  <c r="AQ98" i="15" a="1"/>
  <c r="AQ98" i="15" s="1"/>
  <c r="AK46" i="15"/>
  <c r="AQ46" i="15" a="1"/>
  <c r="AQ46" i="15" s="1"/>
  <c r="AU46" i="15" s="1" a="1"/>
  <c r="AU46" i="15" s="1"/>
  <c r="BC25" i="15" a="1"/>
  <c r="BC25" i="15" s="1"/>
  <c r="BG25" i="15" s="1" a="1"/>
  <c r="BG25" i="15" s="1"/>
  <c r="BK25" i="15" s="1" a="1"/>
  <c r="BK25" i="15" s="1"/>
  <c r="AQ76" i="15" a="1"/>
  <c r="AQ76" i="15" s="1"/>
  <c r="AM76" i="15"/>
  <c r="AG76" i="15"/>
  <c r="AC54" i="15"/>
  <c r="AM54" i="15"/>
  <c r="AQ38" i="15" a="1"/>
  <c r="AQ38" i="15" s="1"/>
  <c r="AG106" i="15"/>
  <c r="AM111" i="15"/>
  <c r="AO111" i="15" s="1"/>
  <c r="AC109" i="15"/>
  <c r="AG86" i="15"/>
  <c r="AI86" i="15"/>
  <c r="AQ37" i="15" a="1"/>
  <c r="AQ37" i="15" s="1"/>
  <c r="AK37" i="15"/>
  <c r="AG29" i="15"/>
  <c r="BC119" i="15" a="1"/>
  <c r="BC119" i="15" s="1"/>
  <c r="AE105" i="15"/>
  <c r="AU94" i="15" a="1"/>
  <c r="AU94" i="15" s="1"/>
  <c r="AG24" i="15"/>
  <c r="AK108" i="15"/>
  <c r="AE92" i="15"/>
  <c r="AU112" i="15" a="1"/>
  <c r="AU112" i="15" s="1"/>
  <c r="BG112" i="15" s="1" a="1"/>
  <c r="BG112" i="15" s="1"/>
  <c r="AY94" i="15" a="1"/>
  <c r="AY94" i="15" s="1"/>
  <c r="AI111" i="15"/>
  <c r="AU49" i="15" a="1"/>
  <c r="AU49" i="15" s="1"/>
  <c r="AQ119" i="15" a="1"/>
  <c r="AQ119" i="15" s="1"/>
  <c r="AC99" i="15"/>
  <c r="AI99" i="15"/>
  <c r="AI109" i="15"/>
  <c r="AE104" i="15"/>
  <c r="AI29" i="15"/>
  <c r="AC80" i="15"/>
  <c r="AE80" i="15"/>
  <c r="AI90" i="15"/>
  <c r="AG26" i="16"/>
  <c r="AI26" i="16"/>
  <c r="AK26" i="16" s="1"/>
  <c r="AM26" i="16"/>
  <c r="AO26" i="16" s="1"/>
  <c r="AK77" i="16"/>
  <c r="AG106" i="16"/>
  <c r="AM106" i="16"/>
  <c r="AO106" i="16" s="1"/>
  <c r="AI106" i="16"/>
  <c r="AK106" i="16" s="1"/>
  <c r="AQ87" i="16" a="1"/>
  <c r="AQ87" i="16" s="1"/>
  <c r="AS87" i="16" s="1"/>
  <c r="AE70" i="16"/>
  <c r="AG70" i="16" s="1"/>
  <c r="AC70" i="16"/>
  <c r="AI70" i="16"/>
  <c r="AK70" i="16" s="1"/>
  <c r="AG107" i="16"/>
  <c r="AI107" i="16"/>
  <c r="AK107" i="16" s="1"/>
  <c r="AO65" i="16"/>
  <c r="O65" i="16" s="1"/>
  <c r="AQ65" i="16" a="1"/>
  <c r="AQ65" i="16" s="1"/>
  <c r="AY65" i="16" s="1" a="1"/>
  <c r="AY65" i="16" s="1"/>
  <c r="AU65" i="16" a="1"/>
  <c r="AU65" i="16" s="1"/>
  <c r="AW65" i="16" s="1"/>
  <c r="AY69" i="16" a="1"/>
  <c r="AY69" i="16" s="1"/>
  <c r="AO40" i="16"/>
  <c r="O40" i="16" s="1"/>
  <c r="AQ40" i="16" a="1"/>
  <c r="AQ40" i="16" s="1"/>
  <c r="AU40" i="16" a="1"/>
  <c r="AU40" i="16" s="1"/>
  <c r="AY40" i="16" a="1"/>
  <c r="AY40" i="16" s="1"/>
  <c r="BC40" i="16" a="1"/>
  <c r="BC40" i="16" s="1"/>
  <c r="BG40" i="16" a="1"/>
  <c r="BG40" i="16" s="1"/>
  <c r="AG20" i="16"/>
  <c r="AI20" i="16"/>
  <c r="AM20" i="16" s="1"/>
  <c r="AO20" i="16" s="1"/>
  <c r="AC43" i="16"/>
  <c r="AE43" i="16"/>
  <c r="AG43" i="16" s="1"/>
  <c r="AC67" i="16"/>
  <c r="AE67" i="16"/>
  <c r="AG61" i="16"/>
  <c r="AI61" i="16"/>
  <c r="AK61" i="16" s="1"/>
  <c r="AM62" i="16"/>
  <c r="AO62" i="16" s="1"/>
  <c r="AK62" i="16"/>
  <c r="AK101" i="16"/>
  <c r="AM101" i="16"/>
  <c r="AO101" i="16" s="1"/>
  <c r="AM117" i="16"/>
  <c r="AO117" i="16" s="1"/>
  <c r="AK79" i="16"/>
  <c r="AM79" i="16"/>
  <c r="AO79" i="16" s="1"/>
  <c r="AG110" i="16"/>
  <c r="AC51" i="16"/>
  <c r="AE51" i="16"/>
  <c r="AG51" i="16" s="1"/>
  <c r="AG35" i="16"/>
  <c r="AI35" i="16"/>
  <c r="AK35" i="16" s="1"/>
  <c r="BG29" i="16" a="1"/>
  <c r="BG29" i="16" s="1"/>
  <c r="BI29" i="16" s="1"/>
  <c r="AK86" i="16"/>
  <c r="AO48" i="16"/>
  <c r="O48" i="16" s="1"/>
  <c r="AQ48" i="16" a="1"/>
  <c r="AQ48" i="16" s="1"/>
  <c r="AS48" i="16" s="1"/>
  <c r="AC63" i="16"/>
  <c r="AE63" i="16"/>
  <c r="AG63" i="16" s="1"/>
  <c r="AK112" i="16"/>
  <c r="AM112" i="16"/>
  <c r="AO112" i="16" s="1"/>
  <c r="AQ112" i="16" a="1"/>
  <c r="AQ112" i="16" s="1"/>
  <c r="AS112" i="16" s="1"/>
  <c r="AK116" i="16"/>
  <c r="AM116" i="16"/>
  <c r="AO116" i="16" s="1"/>
  <c r="AI58" i="16"/>
  <c r="AK58" i="16" s="1"/>
  <c r="AC58" i="16"/>
  <c r="AE58" i="16"/>
  <c r="AG58" i="16" s="1"/>
  <c r="AM58" i="16"/>
  <c r="AO58" i="16" s="1"/>
  <c r="AI81" i="16"/>
  <c r="AK81" i="16" s="1"/>
  <c r="AG81" i="16"/>
  <c r="AO23" i="16"/>
  <c r="AK71" i="16"/>
  <c r="AI21" i="16"/>
  <c r="AK21" i="16" s="1"/>
  <c r="AG21" i="16"/>
  <c r="AM21" i="16"/>
  <c r="AO21" i="16" s="1"/>
  <c r="AU33" i="16" a="1"/>
  <c r="AU33" i="16" s="1"/>
  <c r="BC33" i="16" s="1" a="1"/>
  <c r="BC33" i="16" s="1"/>
  <c r="AC30" i="16"/>
  <c r="AE30" i="16"/>
  <c r="AG30" i="16" s="1"/>
  <c r="AK74" i="16"/>
  <c r="AM74" i="16"/>
  <c r="AY74" i="16" s="1" a="1"/>
  <c r="AY74" i="16" s="1"/>
  <c r="BA74" i="16" s="1"/>
  <c r="AQ74" i="16" a="1"/>
  <c r="AQ74" i="16" s="1"/>
  <c r="AS74" i="16" s="1"/>
  <c r="AU74" i="16" a="1"/>
  <c r="AU74" i="16" s="1"/>
  <c r="AW74" i="16" s="1"/>
  <c r="AG104" i="16"/>
  <c r="AG91" i="16"/>
  <c r="AE90" i="16"/>
  <c r="AC90" i="16"/>
  <c r="AC109" i="16"/>
  <c r="AG42" i="16"/>
  <c r="AI42" i="16"/>
  <c r="AG41" i="16"/>
  <c r="AI57" i="16"/>
  <c r="AU99" i="16" a="1"/>
  <c r="AU99" i="16" s="1"/>
  <c r="AW99" i="16" s="1"/>
  <c r="AQ47" i="16" a="1"/>
  <c r="AQ47" i="16" s="1"/>
  <c r="AS47" i="16" s="1"/>
  <c r="AK49" i="16"/>
  <c r="O49" i="16" s="1"/>
  <c r="AQ49" i="16" a="1"/>
  <c r="AQ49" i="16" s="1"/>
  <c r="AC103" i="16"/>
  <c r="AQ93" i="16" a="1"/>
  <c r="AQ93" i="16" s="1"/>
  <c r="AO93" i="16"/>
  <c r="O93" i="16" s="1"/>
  <c r="AG32" i="16"/>
  <c r="AE114" i="16"/>
  <c r="AG114" i="16" s="1"/>
  <c r="AM107" i="16"/>
  <c r="AO107" i="16" s="1"/>
  <c r="AY19" i="16" a="1"/>
  <c r="AY19" i="16" s="1"/>
  <c r="BC19" i="16" a="1"/>
  <c r="BC19" i="16" s="1"/>
  <c r="BE19" i="16" s="1"/>
  <c r="AS19" i="16"/>
  <c r="AI41" i="16"/>
  <c r="AY46" i="16" a="1"/>
  <c r="AY46" i="16" s="1"/>
  <c r="AQ102" i="16" a="1"/>
  <c r="AQ102" i="16" s="1"/>
  <c r="AS102" i="16" s="1"/>
  <c r="AG73" i="16"/>
  <c r="AI73" i="16"/>
  <c r="AM73" i="16" s="1"/>
  <c r="BC108" i="16" a="1"/>
  <c r="BC108" i="16" s="1"/>
  <c r="AE103" i="16"/>
  <c r="AG28" i="16"/>
  <c r="AQ107" i="16" a="1"/>
  <c r="AQ107" i="16" s="1"/>
  <c r="AS107" i="16" s="1"/>
  <c r="AU31" i="16" a="1"/>
  <c r="AU31" i="16" s="1"/>
  <c r="AY31" i="16" s="1" a="1"/>
  <c r="AY31" i="16" s="1"/>
  <c r="BA31" i="16" s="1"/>
  <c r="AC115" i="16"/>
  <c r="AE80" i="16"/>
  <c r="AC80" i="16"/>
  <c r="AG99" i="16"/>
  <c r="O99" i="16" s="1"/>
  <c r="AM36" i="16"/>
  <c r="BC29" i="16" a="1"/>
  <c r="BC29" i="16" s="1"/>
  <c r="BE29" i="16" s="1"/>
  <c r="AM71" i="16"/>
  <c r="AQ71" i="16" s="1" a="1"/>
  <c r="AQ71" i="16" s="1"/>
  <c r="AI59" i="16"/>
  <c r="AU38" i="16" a="1"/>
  <c r="AU38" i="16" s="1"/>
  <c r="AW38" i="16" s="1"/>
  <c r="AK38" i="16"/>
  <c r="AM38" i="16"/>
  <c r="AO38" i="16" s="1"/>
  <c r="AG68" i="16"/>
  <c r="AI68" i="16"/>
  <c r="AM25" i="16"/>
  <c r="AQ38" i="16" a="1"/>
  <c r="AQ38" i="16" s="1"/>
  <c r="AS38" i="16" s="1"/>
  <c r="AQ37" i="16" a="1"/>
  <c r="AQ37" i="16" s="1"/>
  <c r="AS37" i="16" s="1"/>
  <c r="AG37" i="16"/>
  <c r="AI37" i="16"/>
  <c r="AM37" i="16"/>
  <c r="AO37" i="16" s="1"/>
  <c r="AE109" i="16"/>
  <c r="AI109" i="16" s="1"/>
  <c r="AK109" i="16" s="1"/>
  <c r="AC107" i="16"/>
  <c r="AK39" i="16"/>
  <c r="AM39" i="16"/>
  <c r="AQ39" i="16" s="1" a="1"/>
  <c r="AQ39" i="16" s="1"/>
  <c r="AS39" i="16" s="1"/>
  <c r="AC92" i="16"/>
  <c r="AM56" i="16"/>
  <c r="AQ24" i="16" a="1"/>
  <c r="AQ24" i="16" s="1"/>
  <c r="AS24" i="16" s="1"/>
  <c r="AG105" i="16"/>
  <c r="AM57" i="16"/>
  <c r="AO57" i="16" s="1"/>
  <c r="BC113" i="16" a="1"/>
  <c r="BC113" i="16" s="1"/>
  <c r="BK113" i="16" s="1" a="1"/>
  <c r="BK113" i="16" s="1"/>
  <c r="BM113" i="16" s="1"/>
  <c r="AI76" i="16"/>
  <c r="AO88" i="16"/>
  <c r="O88" i="16" s="1"/>
  <c r="AU54" i="16" a="1"/>
  <c r="AU54" i="16" s="1"/>
  <c r="AW54" i="16" s="1"/>
  <c r="AQ117" i="16" a="1"/>
  <c r="AQ117" i="16" s="1"/>
  <c r="AS117" i="16" s="1"/>
  <c r="AC24" i="16"/>
  <c r="AO52" i="16"/>
  <c r="O52" i="16" s="1"/>
  <c r="AU52" i="16" a="1"/>
  <c r="AU52" i="16" s="1"/>
  <c r="AG85" i="16"/>
  <c r="O85" i="16" s="1"/>
  <c r="BC85" i="16" a="1"/>
  <c r="BC85" i="16" s="1"/>
  <c r="BE85" i="16" s="1"/>
  <c r="AU85" i="16" a="1"/>
  <c r="AU85" i="16" s="1"/>
  <c r="AW85" i="16" s="1"/>
  <c r="AE115" i="16"/>
  <c r="AG97" i="16"/>
  <c r="AM53" i="16"/>
  <c r="AO78" i="16"/>
  <c r="O78" i="16" s="1"/>
  <c r="AU78" i="16" a="1"/>
  <c r="AU78" i="16" s="1"/>
  <c r="AW78" i="16" s="1"/>
  <c r="AQ78" i="16" a="1"/>
  <c r="AQ78" i="16" s="1"/>
  <c r="AI119" i="16"/>
  <c r="AQ88" i="16" a="1"/>
  <c r="AQ88" i="16" s="1"/>
  <c r="AE92" i="16"/>
  <c r="AY99" i="16" a="1"/>
  <c r="AY99" i="16" s="1"/>
  <c r="BA99" i="16" s="1"/>
  <c r="AU23" i="16" a="1"/>
  <c r="AU23" i="16" s="1"/>
  <c r="BC23" i="16" s="1" a="1"/>
  <c r="BC23" i="16" s="1"/>
  <c r="BE23" i="16" s="1"/>
  <c r="AE89" i="16"/>
  <c r="AK66" i="16"/>
  <c r="AM66" i="16"/>
  <c r="AI44" i="16"/>
  <c r="AG44" i="16"/>
  <c r="AC114" i="16"/>
  <c r="AC110" i="16"/>
  <c r="AK118" i="16"/>
  <c r="O118" i="16" s="1"/>
  <c r="AC64" i="16"/>
  <c r="AC57" i="16"/>
  <c r="AG87" i="16"/>
  <c r="AI87" i="16"/>
  <c r="AO94" i="16"/>
  <c r="O94" i="16" s="1"/>
  <c r="AI110" i="16"/>
  <c r="AK110" i="16" s="1"/>
  <c r="AK33" i="16"/>
  <c r="AM33" i="16"/>
  <c r="AO33" i="16" s="1"/>
  <c r="AC117" i="16"/>
  <c r="AC20" i="16"/>
  <c r="AI95" i="16"/>
  <c r="AK95" i="16" s="1"/>
  <c r="AG95" i="16"/>
  <c r="AM34" i="16"/>
  <c r="AQ34" i="16" a="1"/>
  <c r="AQ34" i="16" s="1"/>
  <c r="AS34" i="16" s="1"/>
  <c r="AK34" i="16"/>
  <c r="AM44" i="16"/>
  <c r="AO44" i="16" s="1"/>
  <c r="AQ33" i="16" a="1"/>
  <c r="AQ33" i="16" s="1"/>
  <c r="AY33" i="16" s="1" a="1"/>
  <c r="AY33" i="16" s="1"/>
  <c r="AM55" i="16"/>
  <c r="AO55" i="16" s="1"/>
  <c r="AE55" i="16"/>
  <c r="AC55" i="16"/>
  <c r="AU118" i="16" a="1"/>
  <c r="AU118" i="16" s="1"/>
  <c r="AW118" i="16" s="1"/>
  <c r="AI91" i="16"/>
  <c r="AC91" i="16"/>
  <c r="AC50" i="16"/>
  <c r="AY100" i="16" a="1"/>
  <c r="AY100" i="16" s="1"/>
  <c r="BC100" i="16" s="1" a="1"/>
  <c r="BC100" i="16" s="1"/>
  <c r="AQ94" i="16" a="1"/>
  <c r="AQ94" i="16" s="1"/>
  <c r="AS94" i="16" s="1"/>
  <c r="AM60" i="16"/>
  <c r="AI32" i="16"/>
  <c r="AY82" i="16" a="1"/>
  <c r="AY82" i="16" s="1"/>
  <c r="BA82" i="16" s="1"/>
  <c r="AM97" i="16"/>
  <c r="AI114" i="16"/>
  <c r="AK114" i="16" s="1"/>
  <c r="AC104" i="16"/>
  <c r="AI104" i="16"/>
  <c r="AQ72" i="16" a="1"/>
  <c r="AQ72" i="16" s="1"/>
  <c r="AS72" i="16" s="1"/>
  <c r="AE64" i="16"/>
  <c r="AY85" i="16" a="1"/>
  <c r="AY85" i="16" s="1"/>
  <c r="AE50" i="16"/>
  <c r="AG86" i="16"/>
  <c r="AM86" i="16"/>
  <c r="AO86" i="16" s="1"/>
  <c r="AC98" i="16"/>
  <c r="AE98" i="16"/>
  <c r="AI98" i="16" s="1"/>
  <c r="AK98" i="16" s="1"/>
  <c r="AM96" i="16"/>
  <c r="AM77" i="16"/>
  <c r="AO77" i="16" s="1"/>
  <c r="AM87" i="16"/>
  <c r="AO87" i="16" s="1"/>
  <c r="AM47" i="16"/>
  <c r="AY23" i="16" a="1"/>
  <c r="AY23" i="16" s="1"/>
  <c r="AI83" i="16"/>
  <c r="AC83" i="16"/>
  <c r="AI117" i="16"/>
  <c r="AQ75" i="16" a="1"/>
  <c r="AQ75" i="16" s="1"/>
  <c r="AY75" i="16" s="1" a="1"/>
  <c r="AY75" i="16" s="1"/>
  <c r="AM68" i="16"/>
  <c r="AO68" i="16" s="1"/>
  <c r="AO113" i="16"/>
  <c r="O113" i="16" s="1"/>
  <c r="AY113" i="16" a="1"/>
  <c r="AY113" i="16" s="1"/>
  <c r="BG113" i="16" s="1" a="1"/>
  <c r="BG113" i="16" s="1"/>
  <c r="BI113" i="16" s="1"/>
  <c r="AK72" i="16"/>
  <c r="O72" i="16" s="1"/>
  <c r="AU82" i="16" a="1"/>
  <c r="AU82" i="16" s="1"/>
  <c r="AO82" i="16"/>
  <c r="O82" i="16" s="1"/>
  <c r="AM28" i="16"/>
  <c r="AI84" i="16"/>
  <c r="AM22" i="16"/>
  <c r="AI55" i="16"/>
  <c r="AK55" i="16" s="1"/>
  <c r="AW45" i="16"/>
  <c r="BC45" i="16" a="1"/>
  <c r="BC45" i="16" s="1"/>
  <c r="AK111" i="16"/>
  <c r="AM111" i="16"/>
  <c r="AQ77" i="16" a="1"/>
  <c r="AQ77" i="16" s="1"/>
  <c r="AS77" i="16" s="1"/>
  <c r="AQ99" i="16" a="1"/>
  <c r="AQ99" i="16" s="1"/>
  <c r="AC54" i="16"/>
  <c r="O54" i="16" s="1"/>
  <c r="AQ54" i="16" a="1"/>
  <c r="AQ54" i="16" s="1"/>
  <c r="AQ60" i="16" a="1"/>
  <c r="AQ60" i="16" s="1"/>
  <c r="AS60" i="16" s="1"/>
  <c r="AM102" i="16"/>
  <c r="AO102" i="16" s="1"/>
  <c r="O102" i="16" s="1"/>
  <c r="AG23" i="16"/>
  <c r="AM24" i="16"/>
  <c r="AI105" i="16"/>
  <c r="AU75" i="16" a="1"/>
  <c r="AU75" i="16" s="1"/>
  <c r="AW75" i="16" s="1"/>
  <c r="AM27" i="16"/>
  <c r="AY108" i="16" a="1"/>
  <c r="AY108" i="16" s="1"/>
  <c r="AW82" i="16"/>
  <c r="BA23" i="16"/>
  <c r="AW23" i="16"/>
  <c r="AW69" i="16"/>
  <c r="BA29" i="16"/>
  <c r="AS93" i="16"/>
  <c r="AQ119" i="14" a="1"/>
  <c r="AQ119" i="14" s="1"/>
  <c r="AM119" i="14"/>
  <c r="AU119" i="14" s="1" a="1"/>
  <c r="AU119" i="14" s="1"/>
  <c r="AI99" i="14"/>
  <c r="AM118" i="14"/>
  <c r="AQ118" i="14" a="1"/>
  <c r="AQ118" i="14" s="1"/>
  <c r="AU118" i="14" s="1" a="1"/>
  <c r="AU118" i="14" s="1"/>
  <c r="AU38" i="14" a="1"/>
  <c r="AU38" i="14" s="1"/>
  <c r="AY38" i="14" s="1" a="1"/>
  <c r="AY38" i="14" s="1"/>
  <c r="AQ75" i="14" a="1"/>
  <c r="AQ75" i="14" s="1"/>
  <c r="AU75" i="14" s="1" a="1"/>
  <c r="AU75" i="14" s="1"/>
  <c r="BC59" i="14" a="1"/>
  <c r="BC59" i="14" s="1"/>
  <c r="BC64" i="14" a="1"/>
  <c r="BC64" i="14" s="1"/>
  <c r="BG64" i="14" s="1" a="1"/>
  <c r="BG64" i="14" s="1"/>
  <c r="BK64" i="14" s="1" a="1"/>
  <c r="BK64" i="14" s="1"/>
  <c r="AQ27" i="14" a="1"/>
  <c r="AQ27" i="14" s="1"/>
  <c r="AU27" i="14" s="1" a="1"/>
  <c r="AU27" i="14" s="1"/>
  <c r="AY27" i="14" s="1" a="1"/>
  <c r="AY27" i="14" s="1"/>
  <c r="AM92" i="14"/>
  <c r="AQ69" i="14" a="1"/>
  <c r="AQ69" i="14" s="1"/>
  <c r="AU69" i="14" a="1"/>
  <c r="AU69" i="14" s="1"/>
  <c r="AM37" i="14"/>
  <c r="AQ37" i="14" s="1" a="1"/>
  <c r="AQ37" i="14" s="1"/>
  <c r="AM23" i="14"/>
  <c r="AM70" i="14"/>
  <c r="AQ70" i="14" a="1"/>
  <c r="AQ70" i="14" s="1"/>
  <c r="AM28" i="14"/>
  <c r="AU105" i="14" a="1"/>
  <c r="AU105" i="14" s="1"/>
  <c r="AU87" i="14" a="1"/>
  <c r="AU87" i="14" s="1"/>
  <c r="AQ54" i="14" a="1"/>
  <c r="AQ54" i="14" s="1"/>
  <c r="AU54" i="14" s="1" a="1"/>
  <c r="AU54" i="14" s="1"/>
  <c r="AU47" i="14" a="1"/>
  <c r="AU47" i="14" s="1"/>
  <c r="AM99" i="14"/>
  <c r="AY86" i="14" a="1"/>
  <c r="AY86" i="14" s="1"/>
  <c r="BC86" i="14" s="1" a="1"/>
  <c r="BC86" i="14" s="1"/>
  <c r="BG86" i="14" s="1" a="1"/>
  <c r="BG86" i="14" s="1"/>
  <c r="BK86" i="14" s="1" a="1"/>
  <c r="BK86" i="14" s="1"/>
  <c r="AI102" i="14"/>
  <c r="AM102" i="14"/>
  <c r="AQ102" i="14" a="1"/>
  <c r="AQ102" i="14" s="1"/>
  <c r="AM49" i="14"/>
  <c r="AQ49" i="14" s="1" a="1"/>
  <c r="AQ49" i="14" s="1"/>
  <c r="AQ67" i="14" a="1"/>
  <c r="AQ67" i="14" s="1"/>
  <c r="AU67" i="14" s="1" a="1"/>
  <c r="AU67" i="14" s="1"/>
  <c r="AI71" i="14"/>
  <c r="AM71" i="14" s="1"/>
  <c r="AQ71" i="14" s="1" a="1"/>
  <c r="AQ71" i="14" s="1"/>
  <c r="AE65" i="14"/>
  <c r="AI65" i="14"/>
  <c r="AQ56" i="14" a="1"/>
  <c r="AQ56" i="14" s="1"/>
  <c r="AU56" i="14" s="1" a="1"/>
  <c r="AU56" i="14" s="1"/>
  <c r="AQ43" i="14" a="1"/>
  <c r="AQ43" i="14" s="1"/>
  <c r="AU43" i="14" a="1"/>
  <c r="AU43" i="14" s="1"/>
  <c r="BC43" i="14" s="1" a="1"/>
  <c r="BC43" i="14" s="1"/>
  <c r="AI53" i="14"/>
  <c r="AM53" i="14" s="1"/>
  <c r="AQ98" i="14" a="1"/>
  <c r="AQ98" i="14" s="1"/>
  <c r="AU98" i="14" s="1" a="1"/>
  <c r="AU98" i="14" s="1"/>
  <c r="AM58" i="14"/>
  <c r="AQ68" i="14" a="1"/>
  <c r="AQ68" i="14" s="1"/>
  <c r="AI32" i="14"/>
  <c r="BG59" i="14" a="1"/>
  <c r="BG59" i="14" s="1"/>
  <c r="BK59" i="14" s="1" a="1"/>
  <c r="BK59" i="14" s="1"/>
  <c r="AI30" i="14"/>
  <c r="AM32" i="14"/>
  <c r="AQ97" i="14" a="1"/>
  <c r="AQ97" i="14" s="1"/>
  <c r="AU97" i="14" s="1" a="1"/>
  <c r="AU97" i="14" s="1"/>
  <c r="AM104" i="14"/>
  <c r="AM54" i="14"/>
  <c r="AM78" i="14"/>
  <c r="AM24" i="14"/>
  <c r="AQ107" i="14" a="1"/>
  <c r="AQ107" i="14" s="1"/>
  <c r="AU107" i="14" s="1" a="1"/>
  <c r="AU107" i="14" s="1"/>
  <c r="AI79" i="14"/>
  <c r="AM108" i="14"/>
  <c r="AI82" i="14"/>
  <c r="AE66" i="14"/>
  <c r="AQ48" i="14" a="1"/>
  <c r="AQ48" i="14" s="1"/>
  <c r="AQ63" i="14" a="1"/>
  <c r="AQ63" i="14" s="1"/>
  <c r="AU63" i="14" s="1" a="1"/>
  <c r="AU63" i="14" s="1"/>
  <c r="BC112" i="14" a="1"/>
  <c r="BC112" i="14" s="1"/>
  <c r="BG112" i="14" s="1" a="1"/>
  <c r="BG112" i="14" s="1"/>
  <c r="AE89" i="14"/>
  <c r="AI89" i="14" s="1"/>
  <c r="AQ47" i="14" a="1"/>
  <c r="AQ47" i="14" s="1"/>
  <c r="AM84" i="14"/>
  <c r="AQ84" i="14" s="1" a="1"/>
  <c r="AQ84" i="14" s="1"/>
  <c r="AQ52" i="14" a="1"/>
  <c r="AQ52" i="14" s="1"/>
  <c r="AY112" i="14" a="1"/>
  <c r="AY112" i="14" s="1"/>
  <c r="AM79" i="14"/>
  <c r="AQ79" i="14" a="1"/>
  <c r="AQ79" i="14" s="1"/>
  <c r="AQ35" i="14" a="1"/>
  <c r="AQ35" i="14" s="1"/>
  <c r="AM72" i="14"/>
  <c r="AQ72" i="14" s="1" a="1"/>
  <c r="AQ72" i="14" s="1"/>
  <c r="AI44" i="14"/>
  <c r="AM44" i="14"/>
  <c r="AU44" i="14" s="1" a="1"/>
  <c r="AU44" i="14" s="1"/>
  <c r="AM85" i="14"/>
  <c r="AQ39" i="14" a="1"/>
  <c r="AQ39" i="14" s="1"/>
  <c r="AM55" i="14"/>
  <c r="AI21" i="14"/>
  <c r="AU84" i="14" a="1"/>
  <c r="AU84" i="14" s="1"/>
  <c r="AY84" i="14" s="1" a="1"/>
  <c r="AY84" i="14" s="1"/>
  <c r="AI33" i="14"/>
  <c r="AM33" i="14" s="1"/>
  <c r="AI22" i="14"/>
  <c r="AM22" i="14" s="1"/>
  <c r="AI101" i="14"/>
  <c r="AI77" i="14"/>
  <c r="AE41" i="14"/>
  <c r="AI42" i="14"/>
  <c r="AI45" i="14"/>
  <c r="AM45" i="14" s="1"/>
  <c r="AQ73" i="14" a="1"/>
  <c r="AQ73" i="14" s="1"/>
  <c r="AM96" i="14"/>
  <c r="AQ96" i="14" s="1" a="1"/>
  <c r="AQ96" i="14" s="1"/>
  <c r="AU96" i="14" s="1" a="1"/>
  <c r="AU96" i="14" s="1"/>
  <c r="AM61" i="14"/>
  <c r="AI109" i="14"/>
  <c r="AI81" i="14"/>
  <c r="AE77" i="14"/>
  <c r="AM60" i="14"/>
  <c r="AM115" i="14"/>
  <c r="AM94" i="14"/>
  <c r="AY36" i="14" a="1"/>
  <c r="AY36" i="14" s="1"/>
  <c r="AQ57" i="14" a="1"/>
  <c r="AQ57" i="14" s="1"/>
  <c r="AI29" i="14"/>
  <c r="AU93" i="14" a="1"/>
  <c r="AU93" i="14" s="1"/>
  <c r="AY93" i="14" s="1" a="1"/>
  <c r="AY93" i="14" s="1"/>
  <c r="BG83" i="14" a="1"/>
  <c r="BG83" i="14" s="1"/>
  <c r="BK83" i="14" s="1" a="1"/>
  <c r="BK83" i="14" s="1"/>
  <c r="AM116" i="14"/>
  <c r="AQ62" i="14" a="1"/>
  <c r="AQ62" i="14" s="1"/>
  <c r="AQ44" i="14" a="1"/>
  <c r="AQ44" i="14" s="1"/>
  <c r="AI31" i="14"/>
  <c r="AE103" i="14"/>
  <c r="AI103" i="14" s="1"/>
  <c r="AE91" i="14"/>
  <c r="AI91" i="14" s="1"/>
  <c r="AI34" i="14"/>
  <c r="AM34" i="14" s="1"/>
  <c r="AI106" i="14"/>
  <c r="AI113" i="14"/>
  <c r="AM80" i="14"/>
  <c r="AI114" i="14"/>
  <c r="AY76" i="14" a="1"/>
  <c r="AY76" i="14" s="1"/>
  <c r="BC76" i="14" s="1" a="1"/>
  <c r="BC76" i="14" s="1"/>
  <c r="AY111" i="14" a="1"/>
  <c r="AY111" i="14" s="1"/>
  <c r="AI46" i="14"/>
  <c r="AM100" i="14"/>
  <c r="AU74" i="14" a="1"/>
  <c r="AU74" i="14" s="1"/>
  <c r="AY74" i="14" s="1" a="1"/>
  <c r="AY74" i="14" s="1"/>
  <c r="AQ25" i="14" a="1"/>
  <c r="AQ25" i="14" s="1"/>
  <c r="AU25" i="14" s="1" a="1"/>
  <c r="AU25" i="14" s="1"/>
  <c r="AQ104" i="14" a="1"/>
  <c r="AQ104" i="14" s="1"/>
  <c r="AQ117" i="14" a="1"/>
  <c r="AQ117" i="14" s="1"/>
  <c r="AU117" i="14" s="1" a="1"/>
  <c r="AU117" i="14" s="1"/>
  <c r="AY64" i="14" a="1"/>
  <c r="AY64" i="14" s="1"/>
  <c r="AU51" i="14" a="1"/>
  <c r="AU51" i="14" s="1"/>
  <c r="AY51" i="14" s="1" a="1"/>
  <c r="AY51" i="14" s="1"/>
  <c r="AI19" i="14"/>
  <c r="AM20" i="14"/>
  <c r="AW40" i="16"/>
  <c r="BA85" i="16"/>
  <c r="AS46" i="16"/>
  <c r="AS33" i="16"/>
  <c r="BA108" i="16"/>
  <c r="BE108" i="16"/>
  <c r="BE113" i="16"/>
  <c r="AS113" i="16"/>
  <c r="AS40" i="16"/>
  <c r="AS65" i="16"/>
  <c r="AW19" i="16"/>
  <c r="O114" i="17" l="1"/>
  <c r="O31" i="17"/>
  <c r="O119" i="17"/>
  <c r="O30" i="17"/>
  <c r="O62" i="16"/>
  <c r="O23" i="16"/>
  <c r="O77" i="16"/>
  <c r="O116" i="16"/>
  <c r="O107" i="16"/>
  <c r="O33" i="16"/>
  <c r="O112" i="16"/>
  <c r="O79" i="16"/>
  <c r="O58" i="16"/>
  <c r="O44" i="17"/>
  <c r="O21" i="17"/>
  <c r="O28" i="17"/>
  <c r="O78" i="17"/>
  <c r="AK86" i="17"/>
  <c r="AQ86" i="17" a="1"/>
  <c r="AQ86" i="17" s="1"/>
  <c r="AS86" i="17" s="1"/>
  <c r="AQ29" i="17" a="1"/>
  <c r="AQ29" i="17" s="1"/>
  <c r="AS29" i="17" s="1"/>
  <c r="AQ81" i="17" a="1"/>
  <c r="AQ81" i="17" s="1"/>
  <c r="AS81" i="17" s="1"/>
  <c r="AO40" i="17"/>
  <c r="AQ40" i="17" a="1"/>
  <c r="AQ40" i="17" s="1"/>
  <c r="AS40" i="17" s="1"/>
  <c r="BA89" i="17"/>
  <c r="BC89" i="17" a="1"/>
  <c r="BC89" i="17" s="1"/>
  <c r="BE89" i="17" s="1"/>
  <c r="AS76" i="17"/>
  <c r="AU76" i="17" a="1"/>
  <c r="AU76" i="17" s="1"/>
  <c r="AW76" i="17" s="1"/>
  <c r="AO35" i="17"/>
  <c r="AO32" i="17"/>
  <c r="AQ32" i="17" a="1"/>
  <c r="AQ32" i="17" s="1"/>
  <c r="AS32" i="17" s="1"/>
  <c r="BC32" i="17" a="1"/>
  <c r="BC32" i="17" s="1"/>
  <c r="BE32" i="17" s="1"/>
  <c r="AK101" i="17"/>
  <c r="AM101" i="17"/>
  <c r="AQ95" i="17" a="1"/>
  <c r="AQ95" i="17" s="1"/>
  <c r="AS95" i="17" s="1"/>
  <c r="AK64" i="17"/>
  <c r="AM64" i="17"/>
  <c r="AO45" i="17"/>
  <c r="O45" i="17" s="1"/>
  <c r="AQ45" i="17" a="1"/>
  <c r="AQ45" i="17" s="1"/>
  <c r="AU55" i="17" a="1"/>
  <c r="AU55" i="17" s="1"/>
  <c r="AQ78" i="17" a="1"/>
  <c r="AQ78" i="17" s="1"/>
  <c r="AS78" i="17" s="1"/>
  <c r="AM93" i="17"/>
  <c r="AS49" i="17"/>
  <c r="AY49" i="17" a="1"/>
  <c r="AY49" i="17" s="1"/>
  <c r="AY65" i="17" a="1"/>
  <c r="AY65" i="17" s="1"/>
  <c r="BA65" i="17" s="1"/>
  <c r="O75" i="17"/>
  <c r="AK118" i="17"/>
  <c r="AU115" i="17" a="1"/>
  <c r="AU115" i="17" s="1"/>
  <c r="AW115" i="17" s="1"/>
  <c r="AK76" i="17"/>
  <c r="O76" i="17" s="1"/>
  <c r="BG84" i="17" a="1"/>
  <c r="BG84" i="17" s="1"/>
  <c r="BI84" i="17" s="1"/>
  <c r="AG48" i="17"/>
  <c r="AM48" i="17"/>
  <c r="AQ48" i="17" a="1"/>
  <c r="AQ48" i="17" s="1"/>
  <c r="AS48" i="17" s="1"/>
  <c r="AO23" i="17"/>
  <c r="O23" i="17" s="1"/>
  <c r="AO85" i="17"/>
  <c r="O85" i="17" s="1"/>
  <c r="AQ85" i="17" a="1"/>
  <c r="AQ85" i="17" s="1"/>
  <c r="AY102" i="17" a="1"/>
  <c r="AY102" i="17" s="1"/>
  <c r="BA102" i="17" s="1"/>
  <c r="BA74" i="17"/>
  <c r="BC74" i="17" a="1"/>
  <c r="BC74" i="17" s="1"/>
  <c r="AY53" i="17" a="1"/>
  <c r="AY53" i="17" s="1"/>
  <c r="BA53" i="17" s="1"/>
  <c r="BA66" i="17"/>
  <c r="BC66" i="17" a="1"/>
  <c r="BC66" i="17" s="1"/>
  <c r="BE66" i="17" s="1"/>
  <c r="AK33" i="17"/>
  <c r="BA96" i="17"/>
  <c r="BC96" i="17" a="1"/>
  <c r="BC96" i="17" s="1"/>
  <c r="AG56" i="17"/>
  <c r="AI56" i="17"/>
  <c r="AM51" i="17"/>
  <c r="AO51" i="17" s="1"/>
  <c r="O51" i="17" s="1"/>
  <c r="BG62" i="17" a="1"/>
  <c r="BG62" i="17" s="1"/>
  <c r="BI62" i="17" s="1"/>
  <c r="BE19" i="17"/>
  <c r="BG19" i="17" a="1"/>
  <c r="BG19" i="17" s="1"/>
  <c r="BI19" i="17" s="1"/>
  <c r="AG60" i="17"/>
  <c r="AI60" i="17"/>
  <c r="AK98" i="17"/>
  <c r="O98" i="17" s="1"/>
  <c r="AQ98" i="17" a="1"/>
  <c r="AQ98" i="17" s="1"/>
  <c r="AS98" i="17" s="1"/>
  <c r="AM72" i="17"/>
  <c r="AQ91" i="17" a="1"/>
  <c r="AQ91" i="17" s="1"/>
  <c r="AS91" i="17" s="1"/>
  <c r="AY62" i="17" a="1"/>
  <c r="AY62" i="17" s="1"/>
  <c r="BA62" i="17" s="1"/>
  <c r="AW94" i="17"/>
  <c r="AY94" i="17" a="1"/>
  <c r="AY94" i="17" s="1"/>
  <c r="BA94" i="17" s="1"/>
  <c r="AU105" i="17" a="1"/>
  <c r="AU105" i="17" s="1"/>
  <c r="AW105" i="17" s="1"/>
  <c r="AG86" i="17"/>
  <c r="AM86" i="17"/>
  <c r="AO86" i="17" s="1"/>
  <c r="AQ35" i="17" a="1"/>
  <c r="AQ35" i="17" s="1"/>
  <c r="AS35" i="17" s="1"/>
  <c r="AS63" i="17"/>
  <c r="AY114" i="17" a="1"/>
  <c r="AY114" i="17" s="1"/>
  <c r="BA114" i="17" s="1"/>
  <c r="AQ31" i="17" a="1"/>
  <c r="AQ31" i="17" s="1"/>
  <c r="AQ24" i="17" a="1"/>
  <c r="AQ24" i="17" s="1"/>
  <c r="AS24" i="17" s="1"/>
  <c r="AO115" i="17"/>
  <c r="O115" i="17" s="1"/>
  <c r="AU114" i="17" a="1"/>
  <c r="AU114" i="17" s="1"/>
  <c r="AW114" i="17" s="1"/>
  <c r="O24" i="17"/>
  <c r="AW43" i="17"/>
  <c r="AK81" i="17"/>
  <c r="BA69" i="17"/>
  <c r="BC69" i="17" a="1"/>
  <c r="BC69" i="17" s="1"/>
  <c r="AU27" i="17" a="1"/>
  <c r="AU27" i="17" s="1"/>
  <c r="BC49" i="17" a="1"/>
  <c r="BC49" i="17" s="1"/>
  <c r="BE49" i="17" s="1"/>
  <c r="AU63" i="17" a="1"/>
  <c r="AU63" i="17" s="1"/>
  <c r="AU65" i="17" a="1"/>
  <c r="AU65" i="17" s="1"/>
  <c r="AM29" i="17"/>
  <c r="AO29" i="17" s="1"/>
  <c r="AM106" i="17"/>
  <c r="AO106" i="17" s="1"/>
  <c r="O106" i="17" s="1"/>
  <c r="AQ51" i="17" a="1"/>
  <c r="AQ51" i="17" s="1"/>
  <c r="AS51" i="17" s="1"/>
  <c r="AK111" i="17"/>
  <c r="AM111" i="17"/>
  <c r="AO111" i="17" s="1"/>
  <c r="AS37" i="17"/>
  <c r="AY37" i="17" a="1"/>
  <c r="AY37" i="17" s="1"/>
  <c r="BA37" i="17" s="1"/>
  <c r="AU37" i="17" a="1"/>
  <c r="AU37" i="17" s="1"/>
  <c r="AW37" i="17" s="1"/>
  <c r="AW116" i="17"/>
  <c r="BC116" i="17" a="1"/>
  <c r="BC116" i="17" s="1"/>
  <c r="BE116" i="17" s="1"/>
  <c r="AO95" i="17"/>
  <c r="O95" i="17" s="1"/>
  <c r="AU95" i="17" a="1"/>
  <c r="AU95" i="17" s="1"/>
  <c r="AW95" i="17" s="1"/>
  <c r="AK90" i="17"/>
  <c r="O90" i="17" s="1"/>
  <c r="AY115" i="17" a="1"/>
  <c r="AY115" i="17" s="1"/>
  <c r="BA115" i="17" s="1"/>
  <c r="AW108" i="17"/>
  <c r="AY108" i="17" a="1"/>
  <c r="AY108" i="17" s="1"/>
  <c r="AQ44" i="17" a="1"/>
  <c r="AQ44" i="17" s="1"/>
  <c r="AS44" i="17" s="1"/>
  <c r="AG117" i="17"/>
  <c r="AM117" i="17"/>
  <c r="BK68" i="17" a="1"/>
  <c r="BK68" i="17" s="1"/>
  <c r="BM68" i="17" s="1"/>
  <c r="P68" i="17" s="1"/>
  <c r="Q68" i="17" s="1"/>
  <c r="AM67" i="17"/>
  <c r="AO67" i="17" s="1"/>
  <c r="O67" i="17" s="1"/>
  <c r="AM47" i="17"/>
  <c r="AO47" i="17" s="1"/>
  <c r="O47" i="17" s="1"/>
  <c r="AQ90" i="17" a="1"/>
  <c r="AQ90" i="17" s="1"/>
  <c r="AS90" i="17" s="1"/>
  <c r="AU45" i="17" a="1"/>
  <c r="AU45" i="17" s="1"/>
  <c r="AW45" i="17" s="1"/>
  <c r="O87" i="17"/>
  <c r="O27" i="17"/>
  <c r="AO97" i="17"/>
  <c r="O97" i="17" s="1"/>
  <c r="AY97" i="17" a="1"/>
  <c r="AY97" i="17" s="1"/>
  <c r="BC97" i="17" s="1" a="1"/>
  <c r="BC97" i="17" s="1"/>
  <c r="BE97" i="17" s="1"/>
  <c r="AM33" i="17"/>
  <c r="AQ87" i="17" a="1"/>
  <c r="AQ87" i="17" s="1"/>
  <c r="AU87" i="17" s="1" a="1"/>
  <c r="AU87" i="17" s="1"/>
  <c r="AM41" i="17"/>
  <c r="AK91" i="17"/>
  <c r="BC46" i="17" a="1"/>
  <c r="BC46" i="17" s="1"/>
  <c r="BE46" i="17" s="1"/>
  <c r="AK36" i="17"/>
  <c r="AM36" i="17"/>
  <c r="AO36" i="17" s="1"/>
  <c r="AQ117" i="17" a="1"/>
  <c r="AQ117" i="17" s="1"/>
  <c r="AS117" i="17" s="1"/>
  <c r="AU40" i="17" a="1"/>
  <c r="AU40" i="17" s="1"/>
  <c r="AW40" i="17" s="1"/>
  <c r="AG40" i="17"/>
  <c r="BC59" i="17" a="1"/>
  <c r="BC59" i="17" s="1"/>
  <c r="BE59" i="17" s="1"/>
  <c r="AY30" i="17" a="1"/>
  <c r="AY30" i="17" s="1"/>
  <c r="BA30" i="17" s="1"/>
  <c r="BC62" i="17" a="1"/>
  <c r="BC62" i="17" s="1"/>
  <c r="BE62" i="17" s="1"/>
  <c r="AK113" i="17"/>
  <c r="AM113" i="17"/>
  <c r="AK83" i="17"/>
  <c r="AO42" i="17"/>
  <c r="O42" i="17" s="1"/>
  <c r="AQ42" i="17" a="1"/>
  <c r="AQ42" i="17" s="1"/>
  <c r="AS42" i="17" s="1"/>
  <c r="AM25" i="17"/>
  <c r="AK73" i="17"/>
  <c r="O73" i="17" s="1"/>
  <c r="AO20" i="17"/>
  <c r="O20" i="17" s="1"/>
  <c r="AS22" i="17"/>
  <c r="AU22" i="17" a="1"/>
  <c r="AU22" i="17" s="1"/>
  <c r="AY112" i="17" a="1"/>
  <c r="AY112" i="17" s="1"/>
  <c r="BG112" i="17" s="1" a="1"/>
  <c r="BG112" i="17" s="1"/>
  <c r="BI112" i="17" s="1"/>
  <c r="AU39" i="17" a="1"/>
  <c r="AU39" i="17" s="1"/>
  <c r="AW39" i="17" s="1"/>
  <c r="AI71" i="17"/>
  <c r="AG29" i="17"/>
  <c r="AW92" i="17"/>
  <c r="AY92" i="17" a="1"/>
  <c r="AY92" i="17" s="1"/>
  <c r="BC50" i="17" a="1"/>
  <c r="BC50" i="17" s="1"/>
  <c r="BE50" i="17" s="1"/>
  <c r="AY39" i="17" a="1"/>
  <c r="AY39" i="17" s="1"/>
  <c r="BA39" i="17" s="1"/>
  <c r="AQ61" i="17" a="1"/>
  <c r="AQ61" i="17" s="1"/>
  <c r="AU61" i="17" s="1" a="1"/>
  <c r="AU61" i="17" s="1"/>
  <c r="AU73" i="17" a="1"/>
  <c r="AU73" i="17" s="1"/>
  <c r="AW73" i="17" s="1"/>
  <c r="BC37" i="17" a="1"/>
  <c r="BC37" i="17" s="1"/>
  <c r="BE37" i="17" s="1"/>
  <c r="AI26" i="17"/>
  <c r="AK35" i="17"/>
  <c r="BG59" i="17" a="1"/>
  <c r="BG59" i="17" s="1"/>
  <c r="BI59" i="17" s="1"/>
  <c r="AU53" i="17" a="1"/>
  <c r="AU53" i="17" s="1"/>
  <c r="AW53" i="17" s="1"/>
  <c r="AK99" i="17"/>
  <c r="O99" i="17" s="1"/>
  <c r="AQ99" i="17" a="1"/>
  <c r="AQ99" i="17" s="1"/>
  <c r="AS99" i="17" s="1"/>
  <c r="AW84" i="17"/>
  <c r="BC84" i="17" a="1"/>
  <c r="BC84" i="17" s="1"/>
  <c r="BE84" i="17" s="1"/>
  <c r="AO57" i="17"/>
  <c r="O57" i="17" s="1"/>
  <c r="AU57" i="17" a="1"/>
  <c r="AU57" i="17" s="1"/>
  <c r="AW57" i="17" s="1"/>
  <c r="AQ57" i="17" a="1"/>
  <c r="AQ57" i="17" s="1"/>
  <c r="AS57" i="17" s="1"/>
  <c r="BC80" i="17" a="1"/>
  <c r="BC80" i="17" s="1"/>
  <c r="BE80" i="17" s="1"/>
  <c r="AY52" i="17" a="1"/>
  <c r="AY52" i="17" s="1"/>
  <c r="BA52" i="17" s="1"/>
  <c r="AQ21" i="17" a="1"/>
  <c r="AQ21" i="17" s="1"/>
  <c r="BC114" i="17" a="1"/>
  <c r="BC114" i="17" s="1"/>
  <c r="BE114" i="17" s="1"/>
  <c r="AG104" i="17"/>
  <c r="AI104" i="17"/>
  <c r="AU28" i="17" a="1"/>
  <c r="AU28" i="17" s="1"/>
  <c r="AU109" i="17" a="1"/>
  <c r="AU109" i="17" s="1"/>
  <c r="AW109" i="17" s="1"/>
  <c r="BG100" i="17" a="1"/>
  <c r="BG100" i="17" s="1"/>
  <c r="AU90" i="17" a="1"/>
  <c r="AU90" i="17" s="1"/>
  <c r="AW90" i="17" s="1"/>
  <c r="AM81" i="17"/>
  <c r="AO52" i="17"/>
  <c r="O52" i="17" s="1"/>
  <c r="AY43" i="17" a="1"/>
  <c r="AY43" i="17" s="1"/>
  <c r="AK110" i="17"/>
  <c r="O110" i="17" s="1"/>
  <c r="AU110" i="17" a="1"/>
  <c r="AU110" i="17" s="1"/>
  <c r="AW110" i="17" s="1"/>
  <c r="AQ110" i="17" a="1"/>
  <c r="AQ110" i="17" s="1"/>
  <c r="BC112" i="17" a="1"/>
  <c r="BC112" i="17" s="1"/>
  <c r="BE112" i="17" s="1"/>
  <c r="AY75" i="17" a="1"/>
  <c r="AY75" i="17" s="1"/>
  <c r="AK38" i="17"/>
  <c r="AM38" i="17"/>
  <c r="AO54" i="17"/>
  <c r="O54" i="17" s="1"/>
  <c r="AU54" i="17" a="1"/>
  <c r="AU54" i="17" s="1"/>
  <c r="AW54" i="17" s="1"/>
  <c r="AQ54" i="17" a="1"/>
  <c r="AQ54" i="17" s="1"/>
  <c r="AM83" i="17"/>
  <c r="AO83" i="17" s="1"/>
  <c r="AM82" i="17"/>
  <c r="AO61" i="17"/>
  <c r="O61" i="17" s="1"/>
  <c r="AU117" i="17" a="1"/>
  <c r="AU117" i="17" s="1"/>
  <c r="AW117" i="17" s="1"/>
  <c r="AU119" i="17" a="1"/>
  <c r="AU119" i="17" s="1"/>
  <c r="AW119" i="17" s="1"/>
  <c r="BK59" i="17" a="1"/>
  <c r="BK59" i="17" s="1"/>
  <c r="BM59" i="17" s="1"/>
  <c r="AW89" i="17"/>
  <c r="BG89" i="17" a="1"/>
  <c r="BG89" i="17" s="1"/>
  <c r="BI89" i="17" s="1"/>
  <c r="AO70" i="17"/>
  <c r="O70" i="17" s="1"/>
  <c r="AQ70" i="17" a="1"/>
  <c r="AQ70" i="17" s="1"/>
  <c r="AG72" i="17"/>
  <c r="AG103" i="17"/>
  <c r="AI103" i="17"/>
  <c r="AM103" i="17" s="1"/>
  <c r="AO103" i="17" s="1"/>
  <c r="AY116" i="17" a="1"/>
  <c r="AY116" i="17" s="1"/>
  <c r="BA116" i="17" s="1"/>
  <c r="AW77" i="17"/>
  <c r="AY77" i="17" a="1"/>
  <c r="AY77" i="17" s="1"/>
  <c r="O109" i="17"/>
  <c r="AK32" i="17"/>
  <c r="AU32" i="17" a="1"/>
  <c r="AU32" i="17" s="1"/>
  <c r="AW32" i="17" s="1"/>
  <c r="AK79" i="17"/>
  <c r="AQ79" i="17" a="1"/>
  <c r="AQ79" i="17" s="1"/>
  <c r="AS79" i="17" s="1"/>
  <c r="AM79" i="17"/>
  <c r="AU20" i="17" a="1"/>
  <c r="AU20" i="17" s="1"/>
  <c r="AQ106" i="17" a="1"/>
  <c r="AQ106" i="17" s="1"/>
  <c r="AS106" i="17" s="1"/>
  <c r="BK19" i="17" a="1"/>
  <c r="BK19" i="17" s="1"/>
  <c r="BM19" i="17" s="1"/>
  <c r="AU107" i="17" a="1"/>
  <c r="AU107" i="17" s="1"/>
  <c r="AW107" i="17" s="1"/>
  <c r="AY32" i="17" a="1"/>
  <c r="AY32" i="17" s="1"/>
  <c r="BA32" i="17" s="1"/>
  <c r="AM91" i="17"/>
  <c r="AO58" i="17"/>
  <c r="O58" i="17" s="1"/>
  <c r="AQ58" i="17" a="1"/>
  <c r="AQ58" i="17" s="1"/>
  <c r="AU23" i="17" a="1"/>
  <c r="AU23" i="17" s="1"/>
  <c r="AW23" i="17" s="1"/>
  <c r="AG71" i="17"/>
  <c r="AS88" i="17"/>
  <c r="AU88" i="17" a="1"/>
  <c r="AU88" i="17" s="1"/>
  <c r="AY88" i="17" s="1" a="1"/>
  <c r="AY88" i="17" s="1"/>
  <c r="BA88" i="17" s="1"/>
  <c r="AO34" i="17"/>
  <c r="O34" i="17" s="1"/>
  <c r="AU34" i="17" a="1"/>
  <c r="AU34" i="17" s="1"/>
  <c r="AW34" i="17" s="1"/>
  <c r="AM118" i="17"/>
  <c r="AQ88" i="14" a="1"/>
  <c r="AQ88" i="14" s="1"/>
  <c r="BG43" i="14" a="1"/>
  <c r="BG43" i="14" s="1"/>
  <c r="AY95" i="14" a="1"/>
  <c r="AY95" i="14" s="1"/>
  <c r="BC95" i="14" s="1" a="1"/>
  <c r="BC95" i="14" s="1"/>
  <c r="AQ40" i="14" a="1"/>
  <c r="AQ40" i="14" s="1"/>
  <c r="AM110" i="14"/>
  <c r="AU110" i="14" s="1" a="1"/>
  <c r="AU110" i="14" s="1"/>
  <c r="AM90" i="14"/>
  <c r="AQ90" i="14" s="1" a="1"/>
  <c r="AQ90" i="14" s="1"/>
  <c r="AU90" i="14" s="1" a="1"/>
  <c r="AU90" i="14" s="1"/>
  <c r="AI110" i="14"/>
  <c r="AQ110" i="14" s="1" a="1"/>
  <c r="AQ110" i="14" s="1"/>
  <c r="AY44" i="14" a="1"/>
  <c r="AY44" i="14" s="1"/>
  <c r="BC44" i="14" s="1" a="1"/>
  <c r="BC44" i="14" s="1"/>
  <c r="BG44" i="14" s="1" a="1"/>
  <c r="BG44" i="14" s="1"/>
  <c r="AQ65" i="14" a="1"/>
  <c r="AQ65" i="14" s="1"/>
  <c r="AU65" i="14" s="1" a="1"/>
  <c r="AU65" i="14" s="1"/>
  <c r="AM65" i="14"/>
  <c r="AQ50" i="14" a="1"/>
  <c r="AQ50" i="14" s="1"/>
  <c r="AU50" i="14" a="1"/>
  <c r="AU50" i="14" s="1"/>
  <c r="AY50" i="14" s="1" a="1"/>
  <c r="AY50" i="14" s="1"/>
  <c r="BC50" i="14" a="1"/>
  <c r="BC50" i="14" s="1"/>
  <c r="AQ92" i="14" a="1"/>
  <c r="AQ92" i="14" s="1"/>
  <c r="BC105" i="14" a="1"/>
  <c r="BC105" i="14" s="1"/>
  <c r="BG105" i="14" s="1" a="1"/>
  <c r="BG105" i="14" s="1"/>
  <c r="BK105" i="14" s="1" a="1"/>
  <c r="BK105" i="14" s="1"/>
  <c r="AY119" i="14" a="1"/>
  <c r="AY119" i="14" s="1"/>
  <c r="BC119" i="14" s="1" a="1"/>
  <c r="BC119" i="14" s="1"/>
  <c r="AQ33" i="14" a="1"/>
  <c r="AQ33" i="14" s="1"/>
  <c r="AY79" i="14" a="1"/>
  <c r="AY79" i="14" s="1"/>
  <c r="AY105" i="14" a="1"/>
  <c r="AY105" i="14" s="1"/>
  <c r="BC84" i="14" a="1"/>
  <c r="BC84" i="14" s="1"/>
  <c r="AU79" i="14" a="1"/>
  <c r="AU79" i="14" s="1"/>
  <c r="BC79" i="14" s="1" a="1"/>
  <c r="BC79" i="14" s="1"/>
  <c r="BG79" i="14" s="1" a="1"/>
  <c r="BG79" i="14" s="1"/>
  <c r="AU88" i="14" a="1"/>
  <c r="AU88" i="14" s="1"/>
  <c r="AY88" i="14" s="1" a="1"/>
  <c r="AY88" i="14" s="1"/>
  <c r="BK112" i="14" a="1"/>
  <c r="BK112" i="14" s="1"/>
  <c r="AU52" i="14" a="1"/>
  <c r="AU52" i="14" s="1"/>
  <c r="AU102" i="14" a="1"/>
  <c r="AU102" i="14" s="1"/>
  <c r="BC52" i="15" a="1"/>
  <c r="BC52" i="15" s="1"/>
  <c r="AK75" i="15"/>
  <c r="AM75" i="15"/>
  <c r="AO75" i="15" s="1"/>
  <c r="AY64" i="15" a="1"/>
  <c r="AY64" i="15" s="1"/>
  <c r="BK40" i="15" a="1"/>
  <c r="BK40" i="15" s="1"/>
  <c r="AY108" i="15" a="1"/>
  <c r="AY108" i="15" s="1"/>
  <c r="BC108" i="15" s="1" a="1"/>
  <c r="BC108" i="15" s="1"/>
  <c r="BG46" i="15" a="1"/>
  <c r="BG46" i="15" s="1"/>
  <c r="BK46" i="15" s="1" a="1"/>
  <c r="BK46" i="15" s="1"/>
  <c r="BK77" i="15" a="1"/>
  <c r="BK77" i="15" s="1"/>
  <c r="BC95" i="15" a="1"/>
  <c r="BC95" i="15" s="1"/>
  <c r="BG95" i="15" s="1" a="1"/>
  <c r="BG95" i="15" s="1"/>
  <c r="AG116" i="15"/>
  <c r="AK111" i="15"/>
  <c r="AG55" i="15"/>
  <c r="BC61" i="15" a="1"/>
  <c r="BC61" i="15" s="1"/>
  <c r="AY72" i="15" a="1"/>
  <c r="AY72" i="15" s="1"/>
  <c r="BG89" i="15" a="1"/>
  <c r="BG89" i="15" s="1"/>
  <c r="BK89" i="15" s="1" a="1"/>
  <c r="BK89" i="15" s="1"/>
  <c r="BC118" i="15" a="1"/>
  <c r="BC118" i="15" s="1"/>
  <c r="BG118" i="15" s="1" a="1"/>
  <c r="BG118" i="15" s="1"/>
  <c r="BK118" i="15" s="1" a="1"/>
  <c r="BK118" i="15" s="1"/>
  <c r="AQ79" i="15" a="1"/>
  <c r="AQ79" i="15" s="1"/>
  <c r="AG68" i="15"/>
  <c r="AK53" i="15"/>
  <c r="AO50" i="15"/>
  <c r="AQ36" i="15" a="1"/>
  <c r="AQ36" i="15" s="1"/>
  <c r="AU36" i="15" s="1" a="1"/>
  <c r="AU36" i="15" s="1"/>
  <c r="AQ35" i="15" a="1"/>
  <c r="AQ35" i="15" s="1"/>
  <c r="AU35" i="15" s="1" a="1"/>
  <c r="AU35" i="15" s="1"/>
  <c r="BG49" i="15" a="1"/>
  <c r="BG49" i="15" s="1"/>
  <c r="BC46" i="15" a="1"/>
  <c r="BC46" i="15" s="1"/>
  <c r="BG98" i="15" a="1"/>
  <c r="BG98" i="15" s="1"/>
  <c r="BG77" i="15" a="1"/>
  <c r="BG77" i="15" s="1"/>
  <c r="BK31" i="15" a="1"/>
  <c r="BK31" i="15" s="1"/>
  <c r="AQ82" i="15" a="1"/>
  <c r="AQ82" i="15" s="1"/>
  <c r="BC72" i="15" a="1"/>
  <c r="BC72" i="15" s="1"/>
  <c r="AO67" i="15"/>
  <c r="AY93" i="15" a="1"/>
  <c r="AY93" i="15" s="1"/>
  <c r="AY22" i="15" a="1"/>
  <c r="AY22" i="15" s="1"/>
  <c r="BC22" i="15" s="1" a="1"/>
  <c r="BC22" i="15" s="1"/>
  <c r="AU26" i="15" a="1"/>
  <c r="AU26" i="15" s="1"/>
  <c r="AO32" i="15"/>
  <c r="AQ32" i="15" a="1"/>
  <c r="AQ32" i="15" s="1"/>
  <c r="BK112" i="15" a="1"/>
  <c r="BK112" i="15" s="1"/>
  <c r="BG61" i="15" a="1"/>
  <c r="BG61" i="15" s="1"/>
  <c r="AK48" i="15"/>
  <c r="AM48" i="15"/>
  <c r="AO48" i="15" s="1"/>
  <c r="AU79" i="15" a="1"/>
  <c r="AU79" i="15" s="1"/>
  <c r="AG105" i="15"/>
  <c r="AY41" i="15" a="1"/>
  <c r="AY41" i="15" s="1"/>
  <c r="BC41" i="15" s="1" a="1"/>
  <c r="BC41" i="15" s="1"/>
  <c r="AK110" i="15"/>
  <c r="AQ110" i="15" a="1"/>
  <c r="AQ110" i="15" s="1"/>
  <c r="AQ59" i="15" a="1"/>
  <c r="AQ59" i="15" s="1"/>
  <c r="AM110" i="15"/>
  <c r="AK58" i="15"/>
  <c r="AQ58" i="15" a="1"/>
  <c r="AQ58" i="15" s="1"/>
  <c r="AQ106" i="15" a="1"/>
  <c r="AQ106" i="15" s="1"/>
  <c r="AG23" i="15"/>
  <c r="AM23" i="15"/>
  <c r="AY97" i="15" a="1"/>
  <c r="AY97" i="15" s="1"/>
  <c r="BC97" i="15" s="1" a="1"/>
  <c r="BC97" i="15" s="1"/>
  <c r="AQ21" i="15" a="1"/>
  <c r="AQ21" i="15" s="1"/>
  <c r="BC19" i="15" a="1"/>
  <c r="BC19" i="15" s="1"/>
  <c r="BG19" i="15" s="1" a="1"/>
  <c r="BG19" i="15" s="1"/>
  <c r="AU59" i="15" a="1"/>
  <c r="AU59" i="15" s="1"/>
  <c r="AO117" i="15"/>
  <c r="AI71" i="15"/>
  <c r="AO74" i="15"/>
  <c r="AU74" i="15" a="1"/>
  <c r="AU74" i="15" s="1"/>
  <c r="AY74" i="15" s="1" a="1"/>
  <c r="AY74" i="15" s="1"/>
  <c r="AU39" i="15" a="1"/>
  <c r="AU39" i="15" s="1"/>
  <c r="AQ60" i="15" a="1"/>
  <c r="AQ60" i="15" s="1"/>
  <c r="AM55" i="15"/>
  <c r="AO55" i="15" s="1"/>
  <c r="AG63" i="15"/>
  <c r="AO44" i="15"/>
  <c r="AK100" i="15"/>
  <c r="AK88" i="15"/>
  <c r="AK99" i="15"/>
  <c r="AM99" i="15"/>
  <c r="AO99" i="15" s="1"/>
  <c r="AU99" i="15" a="1"/>
  <c r="AU99" i="15" s="1"/>
  <c r="AO87" i="15"/>
  <c r="AQ65" i="15" a="1"/>
  <c r="AQ65" i="15" s="1"/>
  <c r="AQ24" i="15" a="1"/>
  <c r="AQ24" i="15" s="1"/>
  <c r="AI63" i="15"/>
  <c r="AM63" i="15" s="1"/>
  <c r="AO63" i="15" s="1"/>
  <c r="BC94" i="15" a="1"/>
  <c r="BC94" i="15" s="1"/>
  <c r="BK94" i="15" s="1" a="1"/>
  <c r="BK94" i="15" s="1"/>
  <c r="AQ111" i="15" a="1"/>
  <c r="AQ111" i="15" s="1"/>
  <c r="AQ99" i="15" a="1"/>
  <c r="AQ99" i="15" s="1"/>
  <c r="AY99" i="15" s="1" a="1"/>
  <c r="AY99" i="15" s="1"/>
  <c r="AO54" i="15"/>
  <c r="AK81" i="15"/>
  <c r="AM81" i="15"/>
  <c r="AI43" i="15"/>
  <c r="AK43" i="15" s="1"/>
  <c r="AM102" i="15"/>
  <c r="AQ73" i="15" a="1"/>
  <c r="AQ73" i="15" s="1"/>
  <c r="AU97" i="15" a="1"/>
  <c r="AU97" i="15" s="1"/>
  <c r="AI116" i="15"/>
  <c r="AK116" i="15" s="1"/>
  <c r="AK29" i="15"/>
  <c r="AM29" i="15"/>
  <c r="AQ29" i="15" a="1"/>
  <c r="AQ29" i="15" s="1"/>
  <c r="AG92" i="15"/>
  <c r="AI92" i="15"/>
  <c r="AO98" i="15"/>
  <c r="BC51" i="15" a="1"/>
  <c r="BC51" i="15" s="1"/>
  <c r="BG51" i="15" s="1" a="1"/>
  <c r="BG51" i="15" s="1"/>
  <c r="BK51" i="15" s="1" a="1"/>
  <c r="BK51" i="15" s="1"/>
  <c r="AM100" i="15"/>
  <c r="AK66" i="15"/>
  <c r="AM103" i="15"/>
  <c r="AO103" i="15" s="1"/>
  <c r="AQ57" i="15" a="1"/>
  <c r="AQ57" i="15" s="1"/>
  <c r="AU57" i="15" s="1" a="1"/>
  <c r="AU57" i="15" s="1"/>
  <c r="AM85" i="15"/>
  <c r="AQ23" i="15" a="1"/>
  <c r="AQ23" i="15" s="1"/>
  <c r="AM115" i="15"/>
  <c r="AQ44" i="15" a="1"/>
  <c r="AQ44" i="15" s="1"/>
  <c r="AK90" i="15"/>
  <c r="AM90" i="15"/>
  <c r="BG52" i="15" a="1"/>
  <c r="BG52" i="15" s="1"/>
  <c r="AQ87" i="15" a="1"/>
  <c r="AQ87" i="15" s="1"/>
  <c r="AY37" i="15" a="1"/>
  <c r="AY37" i="15" s="1"/>
  <c r="AY98" i="15" a="1"/>
  <c r="AY98" i="15" s="1"/>
  <c r="AU52" i="15" a="1"/>
  <c r="AU52" i="15" s="1"/>
  <c r="AY52" i="15" s="1" a="1"/>
  <c r="AY52" i="15" s="1"/>
  <c r="BG42" i="15" a="1"/>
  <c r="BG42" i="15" s="1"/>
  <c r="AY42" i="15" a="1"/>
  <c r="AY42" i="15" s="1"/>
  <c r="BC42" i="15" s="1" a="1"/>
  <c r="BC42" i="15" s="1"/>
  <c r="AI78" i="15"/>
  <c r="AK65" i="15"/>
  <c r="AM43" i="15"/>
  <c r="AO43" i="15" s="1"/>
  <c r="AQ66" i="15" a="1"/>
  <c r="AQ66" i="15" s="1"/>
  <c r="AK21" i="15"/>
  <c r="AK69" i="15"/>
  <c r="AY69" i="15" a="1"/>
  <c r="AY69" i="15" s="1"/>
  <c r="AU27" i="15" a="1"/>
  <c r="AU27" i="15" s="1"/>
  <c r="BC45" i="15" a="1"/>
  <c r="BC45" i="15" s="1"/>
  <c r="BG45" i="15" s="1" a="1"/>
  <c r="BG45" i="15" s="1"/>
  <c r="BK45" i="15" s="1" a="1"/>
  <c r="BK45" i="15" s="1"/>
  <c r="AK113" i="15"/>
  <c r="AM113" i="15"/>
  <c r="AQ54" i="15" a="1"/>
  <c r="AQ54" i="15" s="1"/>
  <c r="AU44" i="15" a="1"/>
  <c r="AU44" i="15" s="1"/>
  <c r="AY44" i="15" s="1" a="1"/>
  <c r="AY44" i="15" s="1"/>
  <c r="AG115" i="15"/>
  <c r="AQ115" i="15" a="1"/>
  <c r="AQ115" i="15" s="1"/>
  <c r="AU115" i="15" s="1" a="1"/>
  <c r="AU115" i="15" s="1"/>
  <c r="AY49" i="15" a="1"/>
  <c r="AY49" i="15" s="1"/>
  <c r="AO39" i="15"/>
  <c r="AI68" i="15"/>
  <c r="AG43" i="15"/>
  <c r="AK33" i="15"/>
  <c r="AM33" i="15"/>
  <c r="AO33" i="15" s="1"/>
  <c r="AK109" i="15"/>
  <c r="AM116" i="15"/>
  <c r="AO116" i="15" s="1"/>
  <c r="AG101" i="15"/>
  <c r="BG72" i="15" a="1"/>
  <c r="BG72" i="15" s="1"/>
  <c r="AG114" i="15"/>
  <c r="AI114" i="15"/>
  <c r="AU111" i="15" a="1"/>
  <c r="AU111" i="15" s="1"/>
  <c r="AG20" i="15"/>
  <c r="AI20" i="15"/>
  <c r="AK20" i="15" s="1"/>
  <c r="AO107" i="15"/>
  <c r="AQ107" i="15" a="1"/>
  <c r="AQ107" i="15" s="1"/>
  <c r="AQ88" i="15" a="1"/>
  <c r="AQ88" i="15" s="1"/>
  <c r="AY46" i="15" a="1"/>
  <c r="AY46" i="15" s="1"/>
  <c r="AG30" i="15"/>
  <c r="AI30" i="15"/>
  <c r="AK30" i="15" s="1"/>
  <c r="AM30" i="15"/>
  <c r="AO30" i="15" s="1"/>
  <c r="AI101" i="15"/>
  <c r="AK101" i="15" s="1"/>
  <c r="AM36" i="15"/>
  <c r="AO36" i="15" s="1"/>
  <c r="AG56" i="15"/>
  <c r="AG80" i="15"/>
  <c r="AI80" i="15"/>
  <c r="AU38" i="15" a="1"/>
  <c r="AU38" i="15" s="1"/>
  <c r="AM109" i="15"/>
  <c r="AO109" i="15" s="1"/>
  <c r="AK82" i="15"/>
  <c r="AU82" i="15" a="1"/>
  <c r="AU82" i="15" s="1"/>
  <c r="AY82" i="15" a="1"/>
  <c r="AY82" i="15" s="1"/>
  <c r="AI55" i="15"/>
  <c r="AG36" i="15"/>
  <c r="AM62" i="15"/>
  <c r="AO62" i="15" s="1"/>
  <c r="AK70" i="15"/>
  <c r="AM70" i="15"/>
  <c r="AO70" i="15" s="1"/>
  <c r="BK61" i="15" a="1"/>
  <c r="BK61" i="15" s="1"/>
  <c r="AI56" i="15"/>
  <c r="AQ91" i="15" a="1"/>
  <c r="AQ91" i="15" s="1"/>
  <c r="AU84" i="15" a="1"/>
  <c r="AU84" i="15" s="1"/>
  <c r="AY84" i="15" s="1" a="1"/>
  <c r="AY84" i="15" s="1"/>
  <c r="BG94" i="15" a="1"/>
  <c r="BG94" i="15" s="1"/>
  <c r="AY34" i="15" a="1"/>
  <c r="AY34" i="15" s="1"/>
  <c r="BC34" i="15" s="1" a="1"/>
  <c r="BC34" i="15" s="1"/>
  <c r="BG34" i="15" s="1" a="1"/>
  <c r="BG34" i="15" s="1"/>
  <c r="AM53" i="15"/>
  <c r="AO53" i="15" s="1"/>
  <c r="AU69" i="15" a="1"/>
  <c r="AU69" i="15" s="1"/>
  <c r="AK47" i="15"/>
  <c r="AM47" i="15"/>
  <c r="AG75" i="15"/>
  <c r="AQ53" i="15" a="1"/>
  <c r="AQ53" i="15" s="1"/>
  <c r="AU64" i="15" a="1"/>
  <c r="AU64" i="15" s="1"/>
  <c r="AG104" i="15"/>
  <c r="AI104" i="15"/>
  <c r="AQ50" i="15" a="1"/>
  <c r="AQ50" i="15" s="1"/>
  <c r="AU50" i="15" s="1" a="1"/>
  <c r="AU50" i="15" s="1"/>
  <c r="AK86" i="15"/>
  <c r="AM86" i="15"/>
  <c r="BC49" i="15" a="1"/>
  <c r="BC49" i="15" s="1"/>
  <c r="AO76" i="15"/>
  <c r="AU76" i="15" a="1"/>
  <c r="AU76" i="15" s="1"/>
  <c r="BC98" i="15" a="1"/>
  <c r="BC98" i="15" s="1"/>
  <c r="BK98" i="15" s="1" a="1"/>
  <c r="BK98" i="15" s="1"/>
  <c r="AU96" i="15" a="1"/>
  <c r="AU96" i="15" s="1"/>
  <c r="BC40" i="15" a="1"/>
  <c r="BC40" i="15" s="1"/>
  <c r="BG40" i="15" a="1"/>
  <c r="BG40" i="15" s="1"/>
  <c r="AI105" i="15"/>
  <c r="AU73" i="15" a="1"/>
  <c r="AU73" i="15" s="1"/>
  <c r="AM78" i="15"/>
  <c r="AO78" i="15" s="1"/>
  <c r="AQ67" i="15" a="1"/>
  <c r="AQ67" i="15" s="1"/>
  <c r="AQ43" i="15" a="1"/>
  <c r="AQ43" i="15" s="1"/>
  <c r="AK28" i="15"/>
  <c r="AM28" i="15"/>
  <c r="BK72" i="15" a="1"/>
  <c r="BK72" i="15" s="1"/>
  <c r="AG103" i="15"/>
  <c r="BK49" i="15" a="1"/>
  <c r="BK49" i="15" s="1"/>
  <c r="AQ117" i="15" a="1"/>
  <c r="AQ117" i="15" s="1"/>
  <c r="AU37" i="15" a="1"/>
  <c r="AU37" i="15" s="1"/>
  <c r="BA75" i="16"/>
  <c r="AS71" i="16"/>
  <c r="AY71" i="16" a="1"/>
  <c r="AY71" i="16" s="1"/>
  <c r="BA71" i="16" s="1"/>
  <c r="AU71" i="16" a="1"/>
  <c r="AU71" i="16" s="1"/>
  <c r="AW71" i="16" s="1"/>
  <c r="BC65" i="16" a="1"/>
  <c r="BC65" i="16" s="1"/>
  <c r="BA65" i="16"/>
  <c r="BA33" i="16"/>
  <c r="AO73" i="16"/>
  <c r="BG46" i="16" a="1"/>
  <c r="BG46" i="16" s="1"/>
  <c r="BK46" i="16" s="1" a="1"/>
  <c r="BK46" i="16" s="1"/>
  <c r="AG64" i="16"/>
  <c r="AI64" i="16"/>
  <c r="AK64" i="16" s="1"/>
  <c r="AO36" i="16"/>
  <c r="O36" i="16" s="1"/>
  <c r="AG90" i="16"/>
  <c r="AK83" i="16"/>
  <c r="AK87" i="16"/>
  <c r="O87" i="16" s="1"/>
  <c r="AY87" i="16" a="1"/>
  <c r="AY87" i="16" s="1"/>
  <c r="BA87" i="16" s="1"/>
  <c r="BG118" i="16" a="1"/>
  <c r="BG118" i="16" s="1"/>
  <c r="BI118" i="16" s="1"/>
  <c r="AY78" i="16" a="1"/>
  <c r="AY78" i="16" s="1"/>
  <c r="BA78" i="16" s="1"/>
  <c r="BG85" i="16" a="1"/>
  <c r="BG85" i="16" s="1"/>
  <c r="AK59" i="16"/>
  <c r="AM59" i="16"/>
  <c r="AO59" i="16" s="1"/>
  <c r="AU49" i="16" a="1"/>
  <c r="AU49" i="16" s="1"/>
  <c r="AW49" i="16" s="1"/>
  <c r="O101" i="16"/>
  <c r="AK105" i="16"/>
  <c r="AM105" i="16"/>
  <c r="AO28" i="16"/>
  <c r="O28" i="16" s="1"/>
  <c r="AQ28" i="16" a="1"/>
  <c r="AQ28" i="16" s="1"/>
  <c r="AY52" i="16" a="1"/>
  <c r="AY52" i="16" s="1"/>
  <c r="AM98" i="16"/>
  <c r="AO98" i="16" s="1"/>
  <c r="AO25" i="16"/>
  <c r="O25" i="16" s="1"/>
  <c r="AU25" i="16" a="1"/>
  <c r="AU25" i="16" s="1"/>
  <c r="AW25" i="16" s="1"/>
  <c r="AU109" i="16" a="1"/>
  <c r="AU109" i="16" s="1"/>
  <c r="AW109" i="16" s="1"/>
  <c r="AW33" i="16"/>
  <c r="AO24" i="16"/>
  <c r="O24" i="16" s="1"/>
  <c r="AK104" i="16"/>
  <c r="AU117" i="16" a="1"/>
  <c r="AU117" i="16" s="1"/>
  <c r="AW117" i="16" s="1"/>
  <c r="AO56" i="16"/>
  <c r="O56" i="16" s="1"/>
  <c r="AQ56" i="16" a="1"/>
  <c r="AQ56" i="16" s="1"/>
  <c r="AQ21" i="16" a="1"/>
  <c r="AQ21" i="16" s="1"/>
  <c r="BC69" i="16" a="1"/>
  <c r="BC69" i="16" s="1"/>
  <c r="AU26" i="16" a="1"/>
  <c r="AU26" i="16" s="1"/>
  <c r="AW26" i="16" s="1"/>
  <c r="BA69" i="16"/>
  <c r="AS99" i="16"/>
  <c r="BC99" i="16" a="1"/>
  <c r="BC99" i="16" s="1"/>
  <c r="BE99" i="16" s="1"/>
  <c r="AO47" i="16"/>
  <c r="O47" i="16" s="1"/>
  <c r="AQ86" i="16" a="1"/>
  <c r="AQ86" i="16" s="1"/>
  <c r="AY72" i="16" a="1"/>
  <c r="AY72" i="16" s="1"/>
  <c r="AU60" i="16" a="1"/>
  <c r="AU60" i="16" s="1"/>
  <c r="AW60" i="16" s="1"/>
  <c r="AY118" i="16" a="1"/>
  <c r="AY118" i="16" s="1"/>
  <c r="BA118" i="16" s="1"/>
  <c r="BC46" i="16" a="1"/>
  <c r="BC46" i="16" s="1"/>
  <c r="AK76" i="16"/>
  <c r="AM76" i="16"/>
  <c r="AK68" i="16"/>
  <c r="O68" i="16" s="1"/>
  <c r="AM109" i="16"/>
  <c r="AO109" i="16" s="1"/>
  <c r="BK23" i="16" a="1"/>
  <c r="BK23" i="16" s="1"/>
  <c r="BM23" i="16" s="1"/>
  <c r="AU58" i="16" a="1"/>
  <c r="AU58" i="16" s="1"/>
  <c r="AW58" i="16" s="1"/>
  <c r="AK20" i="16"/>
  <c r="O20" i="16" s="1"/>
  <c r="AQ20" i="16" a="1"/>
  <c r="AQ20" i="16" s="1"/>
  <c r="AQ26" i="16" a="1"/>
  <c r="AQ26" i="16" s="1"/>
  <c r="AS26" i="16" s="1"/>
  <c r="AK44" i="16"/>
  <c r="O44" i="16" s="1"/>
  <c r="AW31" i="16"/>
  <c r="BA19" i="16"/>
  <c r="BG19" i="16" a="1"/>
  <c r="BG19" i="16" s="1"/>
  <c r="BI19" i="16" s="1"/>
  <c r="AS54" i="16"/>
  <c r="AY54" i="16" a="1"/>
  <c r="AY54" i="16" s="1"/>
  <c r="AU87" i="16" a="1"/>
  <c r="AU87" i="16" s="1"/>
  <c r="AW87" i="16" s="1"/>
  <c r="AO66" i="16"/>
  <c r="O66" i="16" s="1"/>
  <c r="AQ66" i="16" a="1"/>
  <c r="AQ66" i="16" s="1"/>
  <c r="AI30" i="16"/>
  <c r="AQ58" i="16" a="1"/>
  <c r="AQ58" i="16" s="1"/>
  <c r="AS58" i="16" s="1"/>
  <c r="AM43" i="16"/>
  <c r="AO43" i="16" s="1"/>
  <c r="BG45" i="16" a="1"/>
  <c r="BG45" i="16" s="1"/>
  <c r="BE45" i="16"/>
  <c r="AK32" i="16"/>
  <c r="AM32" i="16"/>
  <c r="AQ32" i="16" a="1"/>
  <c r="AQ32" i="16" s="1"/>
  <c r="AS32" i="16" s="1"/>
  <c r="AK91" i="16"/>
  <c r="AM91" i="16"/>
  <c r="AM95" i="16"/>
  <c r="AO95" i="16" s="1"/>
  <c r="O95" i="16" s="1"/>
  <c r="AM114" i="16"/>
  <c r="BG23" i="16" a="1"/>
  <c r="BG23" i="16" s="1"/>
  <c r="BI23" i="16" s="1"/>
  <c r="AI63" i="16"/>
  <c r="AM63" i="16" s="1"/>
  <c r="AM110" i="16"/>
  <c r="AQ110" i="16" s="1" a="1"/>
  <c r="AQ110" i="16" s="1"/>
  <c r="AQ36" i="16" a="1"/>
  <c r="AQ36" i="16" s="1"/>
  <c r="AS36" i="16" s="1"/>
  <c r="BG33" i="16" a="1"/>
  <c r="BG33" i="16" s="1"/>
  <c r="BK33" i="16" s="1" a="1"/>
  <c r="BK33" i="16" s="1"/>
  <c r="AQ114" i="16" a="1"/>
  <c r="AQ114" i="16" s="1"/>
  <c r="AS114" i="16" s="1"/>
  <c r="AQ25" i="16" a="1"/>
  <c r="AQ25" i="16" s="1"/>
  <c r="AO53" i="16"/>
  <c r="O53" i="16" s="1"/>
  <c r="AQ53" i="16" a="1"/>
  <c r="AQ53" i="16" s="1"/>
  <c r="AU53" i="16" s="1" a="1"/>
  <c r="AU53" i="16" s="1"/>
  <c r="AW53" i="16" s="1"/>
  <c r="AU68" i="16" a="1"/>
  <c r="AU68" i="16" s="1"/>
  <c r="AY107" i="16" a="1"/>
  <c r="AY107" i="16" s="1"/>
  <c r="BA107" i="16" s="1"/>
  <c r="AQ68" i="16" a="1"/>
  <c r="AQ68" i="16" s="1"/>
  <c r="AS68" i="16" s="1"/>
  <c r="AU36" i="16" a="1"/>
  <c r="AU36" i="16" s="1"/>
  <c r="AW36" i="16" s="1"/>
  <c r="BK100" i="16" a="1"/>
  <c r="BK100" i="16" s="1"/>
  <c r="BK29" i="16" a="1"/>
  <c r="BK29" i="16" s="1"/>
  <c r="BM29" i="16" s="1"/>
  <c r="P29" i="16" s="1"/>
  <c r="Q29" i="16" s="1"/>
  <c r="AQ62" i="16" a="1"/>
  <c r="AQ62" i="16" s="1"/>
  <c r="AM61" i="16"/>
  <c r="O106" i="16"/>
  <c r="AK84" i="16"/>
  <c r="AW52" i="16"/>
  <c r="BC117" i="16" a="1"/>
  <c r="BC117" i="16" s="1"/>
  <c r="AM83" i="16"/>
  <c r="AO83" i="16" s="1"/>
  <c r="AG109" i="16"/>
  <c r="O109" i="16" s="1"/>
  <c r="AQ109" i="16" a="1"/>
  <c r="AQ109" i="16" s="1"/>
  <c r="AS109" i="16" s="1"/>
  <c r="AO71" i="16"/>
  <c r="O71" i="16" s="1"/>
  <c r="BG99" i="16" a="1"/>
  <c r="BG99" i="16" s="1"/>
  <c r="BI99" i="16" s="1"/>
  <c r="AQ44" i="16" a="1"/>
  <c r="AQ44" i="16" s="1"/>
  <c r="AU77" i="16" a="1"/>
  <c r="AU77" i="16" s="1"/>
  <c r="AG89" i="16"/>
  <c r="AI89" i="16"/>
  <c r="AK89" i="16" s="1"/>
  <c r="AM89" i="16"/>
  <c r="AO89" i="16" s="1"/>
  <c r="AQ89" i="16" a="1"/>
  <c r="AQ89" i="16" s="1"/>
  <c r="AS89" i="16" s="1"/>
  <c r="AY117" i="16" a="1"/>
  <c r="AY117" i="16" s="1"/>
  <c r="BG65" i="16" a="1"/>
  <c r="BG65" i="16" s="1"/>
  <c r="BK65" i="16" s="1" a="1"/>
  <c r="BK65" i="16" s="1"/>
  <c r="AM70" i="16"/>
  <c r="O26" i="16"/>
  <c r="BA100" i="16"/>
  <c r="AO111" i="16"/>
  <c r="O111" i="16" s="1"/>
  <c r="AU111" i="16" a="1"/>
  <c r="AU111" i="16" s="1"/>
  <c r="AW111" i="16" s="1"/>
  <c r="AO96" i="16"/>
  <c r="O96" i="16" s="1"/>
  <c r="AU96" i="16" a="1"/>
  <c r="AU96" i="16" s="1"/>
  <c r="AQ96" i="16" a="1"/>
  <c r="AQ96" i="16" s="1"/>
  <c r="AS96" i="16" s="1"/>
  <c r="BC118" i="16" a="1"/>
  <c r="BC118" i="16" s="1"/>
  <c r="AO27" i="16"/>
  <c r="O27" i="16" s="1"/>
  <c r="AQ27" i="16" a="1"/>
  <c r="AQ27" i="16" s="1"/>
  <c r="AS27" i="16" s="1"/>
  <c r="AG98" i="16"/>
  <c r="AO39" i="16"/>
  <c r="O39" i="16" s="1"/>
  <c r="AU94" i="16" a="1"/>
  <c r="AU94" i="16" s="1"/>
  <c r="AM84" i="16"/>
  <c r="AO84" i="16" s="1"/>
  <c r="AS49" i="16"/>
  <c r="AK42" i="16"/>
  <c r="AM42" i="16"/>
  <c r="AO42" i="16" s="1"/>
  <c r="AQ55" i="16" a="1"/>
  <c r="AQ55" i="16" s="1"/>
  <c r="AS55" i="16" s="1"/>
  <c r="AS75" i="16"/>
  <c r="BC75" i="16" a="1"/>
  <c r="BC75" i="16" s="1"/>
  <c r="BE75" i="16" s="1"/>
  <c r="BK85" i="16" a="1"/>
  <c r="BK85" i="16" s="1"/>
  <c r="BM85" i="16" s="1"/>
  <c r="BG100" i="16" a="1"/>
  <c r="BG100" i="16" s="1"/>
  <c r="AG92" i="16"/>
  <c r="AI92" i="16"/>
  <c r="AK92" i="16" s="1"/>
  <c r="AG103" i="16"/>
  <c r="AU112" i="16" a="1"/>
  <c r="AU112" i="16" s="1"/>
  <c r="AI51" i="16"/>
  <c r="AO22" i="16"/>
  <c r="O22" i="16" s="1"/>
  <c r="O86" i="16"/>
  <c r="AS88" i="16"/>
  <c r="AU88" i="16" a="1"/>
  <c r="AU88" i="16" s="1"/>
  <c r="AQ22" i="16" a="1"/>
  <c r="AQ22" i="16" s="1"/>
  <c r="AS22" i="16" s="1"/>
  <c r="BC31" i="16" a="1"/>
  <c r="BC31" i="16" s="1"/>
  <c r="BE31" i="16" s="1"/>
  <c r="AG80" i="16"/>
  <c r="AI80" i="16"/>
  <c r="AK80" i="16" s="1"/>
  <c r="O21" i="16"/>
  <c r="AY58" i="16" a="1"/>
  <c r="AY58" i="16" s="1"/>
  <c r="BA58" i="16" s="1"/>
  <c r="BK108" i="16" a="1"/>
  <c r="BK108" i="16" s="1"/>
  <c r="BM108" i="16" s="1"/>
  <c r="BC82" i="16" a="1"/>
  <c r="BC82" i="16" s="1"/>
  <c r="AG50" i="16"/>
  <c r="AI50" i="16"/>
  <c r="AK50" i="16" s="1"/>
  <c r="AG55" i="16"/>
  <c r="O55" i="16" s="1"/>
  <c r="AU55" i="16" a="1"/>
  <c r="AU55" i="16" s="1"/>
  <c r="AW55" i="16" s="1"/>
  <c r="AK37" i="16"/>
  <c r="O37" i="16" s="1"/>
  <c r="AK41" i="16"/>
  <c r="AM41" i="16"/>
  <c r="AO74" i="16"/>
  <c r="O74" i="16" s="1"/>
  <c r="BC74" i="16" a="1"/>
  <c r="BC74" i="16" s="1"/>
  <c r="AY112" i="16" a="1"/>
  <c r="AY112" i="16" s="1"/>
  <c r="BA112" i="16" s="1"/>
  <c r="AG67" i="16"/>
  <c r="AI67" i="16"/>
  <c r="AQ111" i="16" a="1"/>
  <c r="AQ111" i="16" s="1"/>
  <c r="AS111" i="16" s="1"/>
  <c r="AU102" i="16" a="1"/>
  <c r="AU102" i="16" s="1"/>
  <c r="BG108" i="16" a="1"/>
  <c r="BG108" i="16" s="1"/>
  <c r="BI108" i="16" s="1"/>
  <c r="AK119" i="16"/>
  <c r="AQ119" i="16" a="1"/>
  <c r="AQ119" i="16" s="1"/>
  <c r="AS119" i="16" s="1"/>
  <c r="AU119" i="16" a="1"/>
  <c r="AU119" i="16" s="1"/>
  <c r="AW119" i="16" s="1"/>
  <c r="AM119" i="16"/>
  <c r="AG115" i="16"/>
  <c r="BC38" i="16" a="1"/>
  <c r="BC38" i="16" s="1"/>
  <c r="BE38" i="16" s="1"/>
  <c r="AU47" i="16" a="1"/>
  <c r="AU47" i="16" s="1"/>
  <c r="AW47" i="16" s="1"/>
  <c r="AI115" i="16"/>
  <c r="AK73" i="16"/>
  <c r="AQ73" i="16" a="1"/>
  <c r="AQ73" i="16" s="1"/>
  <c r="AS73" i="16" s="1"/>
  <c r="AU73" i="16" a="1"/>
  <c r="AU73" i="16" s="1"/>
  <c r="AW73" i="16" s="1"/>
  <c r="AU93" i="16" a="1"/>
  <c r="AU93" i="16" s="1"/>
  <c r="AI90" i="16"/>
  <c r="AK90" i="16" s="1"/>
  <c r="BK74" i="16" a="1"/>
  <c r="BK74" i="16" s="1"/>
  <c r="AM81" i="16"/>
  <c r="AQ81" i="16" s="1" a="1"/>
  <c r="AQ81" i="16" s="1"/>
  <c r="AQ116" i="16" a="1"/>
  <c r="AQ116" i="16" s="1"/>
  <c r="BC112" i="16" a="1"/>
  <c r="BC112" i="16" s="1"/>
  <c r="BE112" i="16" s="1"/>
  <c r="AU48" i="16" a="1"/>
  <c r="AU48" i="16" s="1"/>
  <c r="AW48" i="16" s="1"/>
  <c r="AU107" i="16" a="1"/>
  <c r="AU107" i="16" s="1"/>
  <c r="AW107" i="16" s="1"/>
  <c r="AQ101" i="16" a="1"/>
  <c r="AQ101" i="16" s="1"/>
  <c r="AI43" i="16"/>
  <c r="AQ106" i="16" a="1"/>
  <c r="AQ106" i="16" s="1"/>
  <c r="AI103" i="16"/>
  <c r="AU72" i="16" a="1"/>
  <c r="AU72" i="16" s="1"/>
  <c r="AK117" i="16"/>
  <c r="O117" i="16" s="1"/>
  <c r="BG117" i="16" a="1"/>
  <c r="BG117" i="16" s="1"/>
  <c r="BK117" i="16" s="1" a="1"/>
  <c r="BK117" i="16" s="1"/>
  <c r="AQ98" i="16" a="1"/>
  <c r="AQ98" i="16" s="1"/>
  <c r="AS98" i="16" s="1"/>
  <c r="AO97" i="16"/>
  <c r="O97" i="16" s="1"/>
  <c r="AQ97" i="16" a="1"/>
  <c r="AQ97" i="16" s="1"/>
  <c r="AO60" i="16"/>
  <c r="O60" i="16" s="1"/>
  <c r="AY60" i="16" a="1"/>
  <c r="AY60" i="16" s="1"/>
  <c r="BA60" i="16" s="1"/>
  <c r="AO34" i="16"/>
  <c r="O34" i="16" s="1"/>
  <c r="AU34" i="16" a="1"/>
  <c r="AU34" i="16" s="1"/>
  <c r="AU24" i="16" a="1"/>
  <c r="AU24" i="16" s="1"/>
  <c r="AW24" i="16" s="1"/>
  <c r="BG78" i="16" a="1"/>
  <c r="BG78" i="16" s="1"/>
  <c r="BI78" i="16" s="1"/>
  <c r="AS78" i="16"/>
  <c r="BC78" i="16" a="1"/>
  <c r="BC78" i="16" s="1"/>
  <c r="BE78" i="16" s="1"/>
  <c r="AY38" i="16" a="1"/>
  <c r="AY38" i="16" s="1"/>
  <c r="BA38" i="16" s="1"/>
  <c r="AU39" i="16" a="1"/>
  <c r="AU39" i="16" s="1"/>
  <c r="AW39" i="16" s="1"/>
  <c r="AU37" i="16" a="1"/>
  <c r="AU37" i="16" s="1"/>
  <c r="AW37" i="16" s="1"/>
  <c r="O38" i="16"/>
  <c r="AK57" i="16"/>
  <c r="O57" i="16" s="1"/>
  <c r="AQ57" i="16" a="1"/>
  <c r="AQ57" i="16" s="1"/>
  <c r="BG74" i="16" a="1"/>
  <c r="BG74" i="16" s="1"/>
  <c r="AM104" i="16"/>
  <c r="AY48" i="16" a="1"/>
  <c r="AY48" i="16" s="1"/>
  <c r="BA48" i="16" s="1"/>
  <c r="AM35" i="16"/>
  <c r="AQ79" i="16" a="1"/>
  <c r="AQ79" i="16" s="1"/>
  <c r="BK40" i="16" a="1"/>
  <c r="BK40" i="16" s="1"/>
  <c r="BG74" i="14" a="1"/>
  <c r="BG74" i="14" s="1"/>
  <c r="BK74" i="14" s="1" a="1"/>
  <c r="BK74" i="14" s="1"/>
  <c r="AY102" i="14" a="1"/>
  <c r="AY102" i="14" s="1"/>
  <c r="BC102" i="14" s="1" a="1"/>
  <c r="BC102" i="14" s="1"/>
  <c r="AU55" i="14" a="1"/>
  <c r="AU55" i="14" s="1"/>
  <c r="BC38" i="14" a="1"/>
  <c r="BC38" i="14" s="1"/>
  <c r="AY56" i="14" a="1"/>
  <c r="AY56" i="14" s="1"/>
  <c r="AU99" i="14" a="1"/>
  <c r="AU99" i="14" s="1"/>
  <c r="AM89" i="14"/>
  <c r="AQ89" i="14" s="1" a="1"/>
  <c r="AQ89" i="14" s="1"/>
  <c r="BK26" i="14" a="1"/>
  <c r="BK26" i="14" s="1"/>
  <c r="BC93" i="14" a="1"/>
  <c r="BC93" i="14" s="1"/>
  <c r="BG93" i="14" a="1"/>
  <c r="BG93" i="14" s="1"/>
  <c r="BK93" i="14" s="1" a="1"/>
  <c r="BK93" i="14" s="1"/>
  <c r="AY67" i="14" a="1"/>
  <c r="AY67" i="14" s="1"/>
  <c r="BC67" i="14" s="1" a="1"/>
  <c r="BC67" i="14" s="1"/>
  <c r="AU115" i="14" a="1"/>
  <c r="AU115" i="14" s="1"/>
  <c r="AQ24" i="14" a="1"/>
  <c r="AQ24" i="14" s="1"/>
  <c r="AU70" i="14" a="1"/>
  <c r="AU70" i="14" s="1"/>
  <c r="AQ23" i="14" a="1"/>
  <c r="AQ23" i="14" s="1"/>
  <c r="AQ53" i="14" a="1"/>
  <c r="AQ53" i="14" s="1"/>
  <c r="AU53" i="14" s="1" a="1"/>
  <c r="AU53" i="14" s="1"/>
  <c r="AQ60" i="14" a="1"/>
  <c r="AQ60" i="14" s="1"/>
  <c r="AQ115" i="14" a="1"/>
  <c r="AQ115" i="14" s="1"/>
  <c r="BK43" i="14" a="1"/>
  <c r="BK43" i="14" s="1"/>
  <c r="AM91" i="14"/>
  <c r="AQ22" i="14" a="1"/>
  <c r="AQ22" i="14" s="1"/>
  <c r="AU22" i="14" s="1" a="1"/>
  <c r="AU22" i="14" s="1"/>
  <c r="AQ55" i="14" a="1"/>
  <c r="AQ55" i="14" s="1"/>
  <c r="AQ78" i="14" a="1"/>
  <c r="AQ78" i="14" s="1"/>
  <c r="AU78" i="14" s="1" a="1"/>
  <c r="AU78" i="14" s="1"/>
  <c r="AU57" i="14" a="1"/>
  <c r="AU57" i="14" s="1"/>
  <c r="BC118" i="14" a="1"/>
  <c r="BC118" i="14" s="1"/>
  <c r="AY87" i="14" a="1"/>
  <c r="AY87" i="14" s="1"/>
  <c r="BC87" i="14" s="1" a="1"/>
  <c r="BC87" i="14" s="1"/>
  <c r="AY25" i="14" a="1"/>
  <c r="AY25" i="14" s="1"/>
  <c r="BC25" i="14" a="1"/>
  <c r="BC25" i="14" s="1"/>
  <c r="AI41" i="14"/>
  <c r="AQ45" i="14" a="1"/>
  <c r="AQ45" i="14" s="1"/>
  <c r="BG38" i="14" a="1"/>
  <c r="BG38" i="14" s="1"/>
  <c r="BG84" i="14" a="1"/>
  <c r="BG84" i="14" s="1"/>
  <c r="BC117" i="14" a="1"/>
  <c r="BC117" i="14" s="1"/>
  <c r="AY69" i="14" a="1"/>
  <c r="AY69" i="14" s="1"/>
  <c r="AQ116" i="14" a="1"/>
  <c r="AQ116" i="14" s="1"/>
  <c r="BK76" i="14" a="1"/>
  <c r="BK76" i="14" s="1"/>
  <c r="AY117" i="14" a="1"/>
  <c r="AY117" i="14" s="1"/>
  <c r="AQ100" i="14" a="1"/>
  <c r="AQ100" i="14" s="1"/>
  <c r="AM31" i="14"/>
  <c r="AM109" i="14"/>
  <c r="AY90" i="14" a="1"/>
  <c r="AY90" i="14" s="1"/>
  <c r="AU33" i="14" a="1"/>
  <c r="AU33" i="14" s="1"/>
  <c r="AY33" i="14" a="1"/>
  <c r="AY33" i="14" s="1"/>
  <c r="BC33" i="14" s="1" a="1"/>
  <c r="BC33" i="14" s="1"/>
  <c r="AY39" i="14" a="1"/>
  <c r="AY39" i="14" s="1"/>
  <c r="BC39" i="14" s="1" a="1"/>
  <c r="BC39" i="14" s="1"/>
  <c r="BC54" i="14" a="1"/>
  <c r="BC54" i="14" s="1"/>
  <c r="AU35" i="14" a="1"/>
  <c r="AU35" i="14" s="1"/>
  <c r="AM101" i="14"/>
  <c r="AY75" i="14" a="1"/>
  <c r="AY75" i="14" s="1"/>
  <c r="BC75" i="14" s="1" a="1"/>
  <c r="BC75" i="14" s="1"/>
  <c r="AY98" i="14" a="1"/>
  <c r="AY98" i="14" s="1"/>
  <c r="BC98" i="14" s="1" a="1"/>
  <c r="BC98" i="14" s="1"/>
  <c r="AM113" i="14"/>
  <c r="AU62" i="14" a="1"/>
  <c r="AU62" i="14" s="1"/>
  <c r="AY62" i="14" s="1" a="1"/>
  <c r="AY62" i="14" s="1"/>
  <c r="BC62" i="14" s="1" a="1"/>
  <c r="BC62" i="14" s="1"/>
  <c r="AM77" i="14"/>
  <c r="BC74" i="14" a="1"/>
  <c r="BC74" i="14" s="1"/>
  <c r="BC111" i="14" a="1"/>
  <c r="BC111" i="14" s="1"/>
  <c r="BG111" i="14" a="1"/>
  <c r="BG111" i="14" s="1"/>
  <c r="BK111" i="14" s="1" a="1"/>
  <c r="BK111" i="14" s="1"/>
  <c r="AM106" i="14"/>
  <c r="AM29" i="14"/>
  <c r="AU73" i="14" a="1"/>
  <c r="AU73" i="14" s="1"/>
  <c r="BK84" i="14" a="1"/>
  <c r="BK84" i="14" s="1"/>
  <c r="AU72" i="14" a="1"/>
  <c r="AU72" i="14" s="1"/>
  <c r="AY72" i="14" s="1" a="1"/>
  <c r="AY72" i="14" s="1"/>
  <c r="AM82" i="14"/>
  <c r="AQ108" i="14" a="1"/>
  <c r="AQ108" i="14" s="1"/>
  <c r="AU71" i="14" a="1"/>
  <c r="AU71" i="14" s="1"/>
  <c r="AY71" i="14" s="1" a="1"/>
  <c r="AY71" i="14" s="1"/>
  <c r="AU49" i="14" a="1"/>
  <c r="AU49" i="14" s="1"/>
  <c r="AQ80" i="14" a="1"/>
  <c r="AQ80" i="14" s="1"/>
  <c r="AU80" i="14" s="1" a="1"/>
  <c r="AU80" i="14" s="1"/>
  <c r="AY118" i="14" a="1"/>
  <c r="AY118" i="14" s="1"/>
  <c r="AQ34" i="14" a="1"/>
  <c r="AQ34" i="14" s="1"/>
  <c r="AU34" i="14" s="1" a="1"/>
  <c r="AU34" i="14" s="1"/>
  <c r="AY34" i="14" s="1" a="1"/>
  <c r="AY34" i="14" s="1"/>
  <c r="AY55" i="14" a="1"/>
  <c r="AY55" i="14" s="1"/>
  <c r="AQ61" i="14" a="1"/>
  <c r="AQ61" i="14" s="1"/>
  <c r="AU68" i="14" a="1"/>
  <c r="AU68" i="14" s="1"/>
  <c r="AM30" i="14"/>
  <c r="AQ58" i="14" a="1"/>
  <c r="AQ58" i="14" s="1"/>
  <c r="AQ28" i="14" a="1"/>
  <c r="AQ28" i="14" s="1"/>
  <c r="AU28" i="14" s="1" a="1"/>
  <c r="AU28" i="14" s="1"/>
  <c r="AY28" i="14" s="1" a="1"/>
  <c r="AY28" i="14" s="1"/>
  <c r="BC51" i="14" a="1"/>
  <c r="BC51" i="14" s="1"/>
  <c r="BG51" i="14" s="1" a="1"/>
  <c r="BG51" i="14" s="1"/>
  <c r="AY63" i="14" a="1"/>
  <c r="AY63" i="14" s="1"/>
  <c r="BC63" i="14" s="1" a="1"/>
  <c r="BC63" i="14" s="1"/>
  <c r="BG25" i="14" a="1"/>
  <c r="BG25" i="14" s="1"/>
  <c r="BK25" i="14" s="1" a="1"/>
  <c r="BK25" i="14" s="1"/>
  <c r="AY54" i="14" a="1"/>
  <c r="AY54" i="14" s="1"/>
  <c r="AM42" i="14"/>
  <c r="AY47" i="14" a="1"/>
  <c r="AY47" i="14" s="1"/>
  <c r="BC47" i="14" s="1" a="1"/>
  <c r="BC47" i="14" s="1"/>
  <c r="AU48" i="14" a="1"/>
  <c r="AU48" i="14" s="1"/>
  <c r="AY48" i="14" s="1" a="1"/>
  <c r="AY48" i="14" s="1"/>
  <c r="BC48" i="14" s="1" a="1"/>
  <c r="BC48" i="14" s="1"/>
  <c r="AQ32" i="14" a="1"/>
  <c r="AQ32" i="14" s="1"/>
  <c r="AU32" i="14" s="1" a="1"/>
  <c r="AU32" i="14" s="1"/>
  <c r="AU104" i="14" a="1"/>
  <c r="AU104" i="14" s="1"/>
  <c r="AU37" i="14" a="1"/>
  <c r="AU37" i="14" s="1"/>
  <c r="BC27" i="14" a="1"/>
  <c r="BC27" i="14" s="1"/>
  <c r="BG27" i="14" s="1" a="1"/>
  <c r="BG27" i="14" s="1"/>
  <c r="AQ109" i="14" a="1"/>
  <c r="AQ109" i="14" s="1"/>
  <c r="AU109" i="14" s="1" a="1"/>
  <c r="AU109" i="14" s="1"/>
  <c r="AQ94" i="14" a="1"/>
  <c r="AQ94" i="14" s="1"/>
  <c r="AY68" i="14" a="1"/>
  <c r="AY68" i="14" s="1"/>
  <c r="AM103" i="14"/>
  <c r="AQ85" i="14" a="1"/>
  <c r="AQ85" i="14" s="1"/>
  <c r="AQ114" i="14" a="1"/>
  <c r="AQ114" i="14" s="1"/>
  <c r="AM81" i="14"/>
  <c r="AQ81" i="14" s="1" a="1"/>
  <c r="AQ81" i="14" s="1"/>
  <c r="AU81" i="14" s="1" a="1"/>
  <c r="AU81" i="14" s="1"/>
  <c r="AM114" i="14"/>
  <c r="AY97" i="14" a="1"/>
  <c r="AY97" i="14" s="1"/>
  <c r="BC90" i="14" a="1"/>
  <c r="BC90" i="14" s="1"/>
  <c r="BG90" i="14" s="1" a="1"/>
  <c r="BG90" i="14" s="1"/>
  <c r="AQ99" i="14" a="1"/>
  <c r="AQ99" i="14" s="1"/>
  <c r="BC36" i="14" a="1"/>
  <c r="BC36" i="14" s="1"/>
  <c r="AY107" i="14" a="1"/>
  <c r="AY107" i="14" s="1"/>
  <c r="BC107" i="14" s="1" a="1"/>
  <c r="BC107" i="14" s="1"/>
  <c r="AM21" i="14"/>
  <c r="AQ21" i="14" s="1" a="1"/>
  <c r="AQ21" i="14" s="1"/>
  <c r="AI66" i="14"/>
  <c r="AY96" i="14" a="1"/>
  <c r="AY96" i="14" s="1"/>
  <c r="BC96" i="14" s="1" a="1"/>
  <c r="BC96" i="14" s="1"/>
  <c r="AU39" i="14" a="1"/>
  <c r="AU39" i="14" s="1"/>
  <c r="AM46" i="14"/>
  <c r="AM19" i="14"/>
  <c r="AQ19" i="14" s="1" a="1"/>
  <c r="AQ19" i="14" s="1"/>
  <c r="AQ20" i="14" a="1"/>
  <c r="AQ20" i="14" s="1"/>
  <c r="AU20" i="14" s="1" a="1"/>
  <c r="AU20" i="14" s="1"/>
  <c r="BI85" i="16"/>
  <c r="AW46" i="16"/>
  <c r="BE74" i="16"/>
  <c r="AW100" i="16"/>
  <c r="BA40" i="16"/>
  <c r="BE118" i="16"/>
  <c r="BA113" i="16"/>
  <c r="P113" i="16" s="1"/>
  <c r="BA117" i="16"/>
  <c r="BE117" i="16"/>
  <c r="BA72" i="16"/>
  <c r="AW68" i="16"/>
  <c r="BE33" i="16"/>
  <c r="BA46" i="16"/>
  <c r="AW94" i="16"/>
  <c r="AW112" i="16"/>
  <c r="AU21" i="17" l="1" a="1"/>
  <c r="AU21" i="17" s="1"/>
  <c r="AW21" i="17" s="1"/>
  <c r="P59" i="17"/>
  <c r="Q59" i="17" s="1"/>
  <c r="O36" i="17"/>
  <c r="AM20" i="15"/>
  <c r="AO20" i="15" s="1"/>
  <c r="O86" i="17"/>
  <c r="P108" i="16"/>
  <c r="Q108" i="16" s="1"/>
  <c r="P23" i="16"/>
  <c r="Q23" i="16" s="1"/>
  <c r="O73" i="16"/>
  <c r="O42" i="16"/>
  <c r="O89" i="16"/>
  <c r="O83" i="16"/>
  <c r="O98" i="16"/>
  <c r="O111" i="17"/>
  <c r="O32" i="17"/>
  <c r="O29" i="17"/>
  <c r="P19" i="17"/>
  <c r="Q19" i="17" s="1"/>
  <c r="AQ60" i="17" a="1"/>
  <c r="AQ60" i="17" s="1"/>
  <c r="AS60" i="17" s="1"/>
  <c r="AW87" i="17"/>
  <c r="AY87" i="17" a="1"/>
  <c r="AY87" i="17" s="1"/>
  <c r="BA87" i="17" s="1"/>
  <c r="AW61" i="17"/>
  <c r="BA75" i="17"/>
  <c r="BG46" i="17" a="1"/>
  <c r="BG46" i="17" s="1"/>
  <c r="AO91" i="17"/>
  <c r="O91" i="17" s="1"/>
  <c r="AW20" i="17"/>
  <c r="AY20" i="17" a="1"/>
  <c r="AY20" i="17" s="1"/>
  <c r="AO82" i="17"/>
  <c r="O82" i="17" s="1"/>
  <c r="AQ82" i="17" a="1"/>
  <c r="AQ82" i="17" s="1"/>
  <c r="AY117" i="17" a="1"/>
  <c r="AY117" i="17" s="1"/>
  <c r="O40" i="17"/>
  <c r="AW65" i="17"/>
  <c r="AW27" i="17"/>
  <c r="BC27" i="17" a="1"/>
  <c r="BC27" i="17" s="1"/>
  <c r="BE27" i="17" s="1"/>
  <c r="BE96" i="17"/>
  <c r="BG96" i="17" a="1"/>
  <c r="BG96" i="17" s="1"/>
  <c r="BI96" i="17" s="1"/>
  <c r="BG49" i="17" a="1"/>
  <c r="BG49" i="17" s="1"/>
  <c r="BI49" i="17" s="1"/>
  <c r="AS85" i="17"/>
  <c r="AU85" i="17" a="1"/>
  <c r="AU85" i="17" s="1"/>
  <c r="AY105" i="17" a="1"/>
  <c r="AY105" i="17" s="1"/>
  <c r="AU106" i="17" a="1"/>
  <c r="AU106" i="17" s="1"/>
  <c r="AW55" i="17"/>
  <c r="AY55" i="17" a="1"/>
  <c r="AY55" i="17" s="1"/>
  <c r="AM26" i="17"/>
  <c r="AO26" i="17" s="1"/>
  <c r="BC35" i="17" a="1"/>
  <c r="BC35" i="17" s="1"/>
  <c r="BE35" i="17" s="1"/>
  <c r="BA92" i="17"/>
  <c r="BG50" i="17" a="1"/>
  <c r="BG50" i="17" s="1"/>
  <c r="BI50" i="17" s="1"/>
  <c r="AO113" i="17"/>
  <c r="O113" i="17" s="1"/>
  <c r="AQ113" i="17" a="1"/>
  <c r="AQ113" i="17" s="1"/>
  <c r="AO72" i="17"/>
  <c r="O72" i="17" s="1"/>
  <c r="AQ72" i="17" a="1"/>
  <c r="AQ72" i="17" s="1"/>
  <c r="BE74" i="17"/>
  <c r="BG74" i="17" a="1"/>
  <c r="BG74" i="17" s="1"/>
  <c r="BG80" i="17" a="1"/>
  <c r="BG80" i="17" s="1"/>
  <c r="BC94" i="17" a="1"/>
  <c r="BC94" i="17" s="1"/>
  <c r="BE94" i="17" s="1"/>
  <c r="BC92" i="17" a="1"/>
  <c r="BC92" i="17" s="1"/>
  <c r="BG92" i="17" s="1" a="1"/>
  <c r="BG92" i="17" s="1"/>
  <c r="BI92" i="17" s="1"/>
  <c r="AK26" i="17"/>
  <c r="O26" i="17" s="1"/>
  <c r="AQ25" i="17" a="1"/>
  <c r="AQ25" i="17" s="1"/>
  <c r="AS70" i="17"/>
  <c r="AU70" i="17" a="1"/>
  <c r="AU70" i="17" s="1"/>
  <c r="AW70" i="17" s="1"/>
  <c r="AW28" i="17"/>
  <c r="AY28" i="17" a="1"/>
  <c r="AY28" i="17" s="1"/>
  <c r="BA108" i="17"/>
  <c r="BC108" i="17" a="1"/>
  <c r="BC108" i="17" s="1"/>
  <c r="AW63" i="17"/>
  <c r="AY63" i="17" a="1"/>
  <c r="AY63" i="17" s="1"/>
  <c r="AU24" i="17" a="1"/>
  <c r="AU24" i="17" s="1"/>
  <c r="BA49" i="17"/>
  <c r="AS45" i="17"/>
  <c r="AY45" i="17" a="1"/>
  <c r="AY45" i="17" s="1"/>
  <c r="BA45" i="17" s="1"/>
  <c r="BC45" i="17" a="1"/>
  <c r="BC45" i="17" s="1"/>
  <c r="BE45" i="17" s="1"/>
  <c r="BA97" i="17"/>
  <c r="BG97" i="17" a="1"/>
  <c r="BG97" i="17" s="1"/>
  <c r="BI97" i="17" s="1"/>
  <c r="BC102" i="17" a="1"/>
  <c r="BC102" i="17" s="1"/>
  <c r="BE102" i="17" s="1"/>
  <c r="AU98" i="17" a="1"/>
  <c r="AU98" i="17" s="1"/>
  <c r="AW98" i="17" s="1"/>
  <c r="BK102" i="17" a="1"/>
  <c r="BK102" i="17" s="1"/>
  <c r="BM102" i="17" s="1"/>
  <c r="AO118" i="17"/>
  <c r="O118" i="17" s="1"/>
  <c r="AU118" i="17" a="1"/>
  <c r="AU118" i="17" s="1"/>
  <c r="AW118" i="17" s="1"/>
  <c r="AQ118" i="17" a="1"/>
  <c r="AQ118" i="17" s="1"/>
  <c r="AY70" i="17" a="1"/>
  <c r="AY70" i="17" s="1"/>
  <c r="BA70" i="17" s="1"/>
  <c r="AY34" i="17" a="1"/>
  <c r="AY34" i="17" s="1"/>
  <c r="BA34" i="17" s="1"/>
  <c r="AO81" i="17"/>
  <c r="AY81" i="17" a="1"/>
  <c r="AY81" i="17" s="1"/>
  <c r="BA81" i="17" s="1"/>
  <c r="AU99" i="17" a="1"/>
  <c r="AU99" i="17" s="1"/>
  <c r="BC99" i="17" s="1" a="1"/>
  <c r="BC99" i="17" s="1"/>
  <c r="BE99" i="17" s="1"/>
  <c r="AW22" i="17"/>
  <c r="AY22" i="17" a="1"/>
  <c r="AY22" i="17" s="1"/>
  <c r="AS87" i="17"/>
  <c r="BK62" i="17" a="1"/>
  <c r="BK62" i="17" s="1"/>
  <c r="BM62" i="17" s="1"/>
  <c r="P62" i="17" s="1"/>
  <c r="Q62" i="17" s="1"/>
  <c r="AQ111" i="17" a="1"/>
  <c r="AQ111" i="17" s="1"/>
  <c r="AS111" i="17" s="1"/>
  <c r="BE69" i="17"/>
  <c r="BC30" i="17" a="1"/>
  <c r="BC30" i="17" s="1"/>
  <c r="BC65" i="17" a="1"/>
  <c r="BC65" i="17" s="1"/>
  <c r="BE65" i="17" s="1"/>
  <c r="AY76" i="17" a="1"/>
  <c r="AY76" i="17" s="1"/>
  <c r="BA76" i="17" s="1"/>
  <c r="AY23" i="17" a="1"/>
  <c r="AY23" i="17" s="1"/>
  <c r="BA23" i="17" s="1"/>
  <c r="BC76" i="17" a="1"/>
  <c r="BC76" i="17" s="1"/>
  <c r="BE76" i="17" s="1"/>
  <c r="AU42" i="17" a="1"/>
  <c r="AU42" i="17" s="1"/>
  <c r="AW42" i="17" s="1"/>
  <c r="BI100" i="17"/>
  <c r="BK100" i="17" a="1"/>
  <c r="BK100" i="17" s="1"/>
  <c r="BM100" i="17" s="1"/>
  <c r="AO25" i="17"/>
  <c r="O25" i="17" s="1"/>
  <c r="AY25" i="17" a="1"/>
  <c r="AY25" i="17" s="1"/>
  <c r="BA25" i="17" s="1"/>
  <c r="AU25" i="17" a="1"/>
  <c r="AU25" i="17" s="1"/>
  <c r="AW25" i="17" s="1"/>
  <c r="AO41" i="17"/>
  <c r="O41" i="17" s="1"/>
  <c r="AQ41" i="17" a="1"/>
  <c r="AQ41" i="17" s="1"/>
  <c r="AO79" i="17"/>
  <c r="O79" i="17" s="1"/>
  <c r="AU79" i="17" a="1"/>
  <c r="AU79" i="17" s="1"/>
  <c r="AW79" i="17" s="1"/>
  <c r="BC70" i="17" a="1"/>
  <c r="BC70" i="17" s="1"/>
  <c r="BE70" i="17" s="1"/>
  <c r="AS54" i="17"/>
  <c r="AY54" i="17" a="1"/>
  <c r="AY54" i="17" s="1"/>
  <c r="BA54" i="17" s="1"/>
  <c r="AS110" i="17"/>
  <c r="AM104" i="17"/>
  <c r="AO104" i="17" s="1"/>
  <c r="BC39" i="17" a="1"/>
  <c r="BC39" i="17" s="1"/>
  <c r="BC115" i="17" a="1"/>
  <c r="BC115" i="17" s="1"/>
  <c r="BE115" i="17" s="1"/>
  <c r="BC52" i="17" a="1"/>
  <c r="BC52" i="17" s="1"/>
  <c r="BG69" i="17" a="1"/>
  <c r="BG69" i="17" s="1"/>
  <c r="BI69" i="17" s="1"/>
  <c r="BC75" i="17" a="1"/>
  <c r="BC75" i="17" s="1"/>
  <c r="BE75" i="17" s="1"/>
  <c r="BC107" i="17" a="1"/>
  <c r="BC107" i="17" s="1"/>
  <c r="BE107" i="17" s="1"/>
  <c r="AY119" i="17" a="1"/>
  <c r="AY119" i="17" s="1"/>
  <c r="BA119" i="17" s="1"/>
  <c r="AO93" i="17"/>
  <c r="O93" i="17" s="1"/>
  <c r="AQ93" i="17" a="1"/>
  <c r="AQ93" i="17" s="1"/>
  <c r="AO64" i="17"/>
  <c r="O64" i="17" s="1"/>
  <c r="AQ64" i="17" a="1"/>
  <c r="AQ64" i="17" s="1"/>
  <c r="AU64" i="17" a="1"/>
  <c r="AU64" i="17" s="1"/>
  <c r="AW64" i="17" s="1"/>
  <c r="BK84" i="17" a="1"/>
  <c r="BK84" i="17" s="1"/>
  <c r="BM84" i="17" s="1"/>
  <c r="P84" i="17" s="1"/>
  <c r="Q84" i="17" s="1"/>
  <c r="AY57" i="17" a="1"/>
  <c r="AY57" i="17" s="1"/>
  <c r="AU78" i="17" a="1"/>
  <c r="AU78" i="17" s="1"/>
  <c r="AW78" i="17" s="1"/>
  <c r="BK89" i="17" a="1"/>
  <c r="BK89" i="17" s="1"/>
  <c r="BM89" i="17" s="1"/>
  <c r="P89" i="17" s="1"/>
  <c r="Q89" i="17" s="1"/>
  <c r="AU35" i="17" a="1"/>
  <c r="AU35" i="17" s="1"/>
  <c r="AW35" i="17" s="1"/>
  <c r="BG114" i="17" a="1"/>
  <c r="BG114" i="17" s="1"/>
  <c r="BI114" i="17" s="1"/>
  <c r="BC53" i="17" a="1"/>
  <c r="BC53" i="17" s="1"/>
  <c r="BC87" i="17" a="1"/>
  <c r="BC87" i="17" s="1"/>
  <c r="BE87" i="17" s="1"/>
  <c r="AO48" i="17"/>
  <c r="O48" i="17" s="1"/>
  <c r="AY109" i="17" a="1"/>
  <c r="AY109" i="17" s="1"/>
  <c r="BA109" i="17" s="1"/>
  <c r="AY95" i="17" a="1"/>
  <c r="AY95" i="17" s="1"/>
  <c r="AK103" i="17"/>
  <c r="O103" i="17" s="1"/>
  <c r="AW88" i="17"/>
  <c r="BC88" i="17" a="1"/>
  <c r="BC88" i="17" s="1"/>
  <c r="BE88" i="17" s="1"/>
  <c r="BA43" i="17"/>
  <c r="BC43" i="17" a="1"/>
  <c r="BC43" i="17" s="1"/>
  <c r="AS61" i="17"/>
  <c r="AU29" i="17" a="1"/>
  <c r="AU29" i="17" s="1"/>
  <c r="AQ36" i="17" a="1"/>
  <c r="AQ36" i="17" s="1"/>
  <c r="AU91" i="17" a="1"/>
  <c r="AU91" i="17" s="1"/>
  <c r="AW91" i="17" s="1"/>
  <c r="AY73" i="17" a="1"/>
  <c r="AY73" i="17" s="1"/>
  <c r="BA73" i="17" s="1"/>
  <c r="AK60" i="17"/>
  <c r="AM60" i="17"/>
  <c r="AK56" i="17"/>
  <c r="AM56" i="17"/>
  <c r="AO56" i="17" s="1"/>
  <c r="AQ56" i="17" a="1"/>
  <c r="AQ56" i="17" s="1"/>
  <c r="AS56" i="17" s="1"/>
  <c r="AY35" i="17" a="1"/>
  <c r="AY35" i="17" s="1"/>
  <c r="BA35" i="17" s="1"/>
  <c r="BK50" i="17" a="1"/>
  <c r="BK50" i="17" s="1"/>
  <c r="BM50" i="17" s="1"/>
  <c r="BK97" i="17" a="1"/>
  <c r="BK97" i="17" s="1"/>
  <c r="BM97" i="17" s="1"/>
  <c r="BG32" i="17" a="1"/>
  <c r="BG32" i="17" s="1"/>
  <c r="BI32" i="17" s="1"/>
  <c r="BC73" i="17" a="1"/>
  <c r="BC73" i="17" s="1"/>
  <c r="BE73" i="17" s="1"/>
  <c r="BG116" i="17" a="1"/>
  <c r="BG116" i="17" s="1"/>
  <c r="BI116" i="17" s="1"/>
  <c r="AK104" i="17"/>
  <c r="AQ104" i="17" a="1"/>
  <c r="AQ104" i="17" s="1"/>
  <c r="AS104" i="17" s="1"/>
  <c r="AY90" i="17" a="1"/>
  <c r="AY90" i="17" s="1"/>
  <c r="BA90" i="17" s="1"/>
  <c r="AU86" i="17" a="1"/>
  <c r="AU86" i="17" s="1"/>
  <c r="AS31" i="17"/>
  <c r="AU31" i="17" a="1"/>
  <c r="AU31" i="17" s="1"/>
  <c r="AY31" i="17" s="1" a="1"/>
  <c r="AY31" i="17" s="1"/>
  <c r="AQ103" i="17" a="1"/>
  <c r="AQ103" i="17" s="1"/>
  <c r="AS103" i="17" s="1"/>
  <c r="BC119" i="17" a="1"/>
  <c r="BC119" i="17" s="1"/>
  <c r="BE119" i="17" s="1"/>
  <c r="AO38" i="17"/>
  <c r="O38" i="17" s="1"/>
  <c r="AU38" i="17" a="1"/>
  <c r="AU38" i="17" s="1"/>
  <c r="AW38" i="17" s="1"/>
  <c r="AS21" i="17"/>
  <c r="AY27" i="17" a="1"/>
  <c r="AY27" i="17" s="1"/>
  <c r="BA27" i="17" s="1"/>
  <c r="AQ83" i="17" a="1"/>
  <c r="AQ83" i="17" s="1"/>
  <c r="AU44" i="17" a="1"/>
  <c r="AU44" i="17" s="1"/>
  <c r="AY44" i="17" s="1" a="1"/>
  <c r="AY44" i="17" s="1"/>
  <c r="AY110" i="17" a="1"/>
  <c r="AY110" i="17" s="1"/>
  <c r="BA110" i="17" s="1"/>
  <c r="AQ47" i="17" a="1"/>
  <c r="AQ47" i="17" s="1"/>
  <c r="BG102" i="17" a="1"/>
  <c r="BG102" i="17" s="1"/>
  <c r="BI102" i="17" s="1"/>
  <c r="AO101" i="17"/>
  <c r="O101" i="17" s="1"/>
  <c r="BG37" i="17" a="1"/>
  <c r="BG37" i="17" s="1"/>
  <c r="BI37" i="17" s="1"/>
  <c r="AK71" i="17"/>
  <c r="AM71" i="17"/>
  <c r="AO71" i="17" s="1"/>
  <c r="AS58" i="17"/>
  <c r="AU58" i="17" a="1"/>
  <c r="AU58" i="17" s="1"/>
  <c r="BA77" i="17"/>
  <c r="BG77" i="17" a="1"/>
  <c r="BG77" i="17" s="1"/>
  <c r="BI77" i="17" s="1"/>
  <c r="BC77" i="17" a="1"/>
  <c r="BC77" i="17" s="1"/>
  <c r="BE77" i="17" s="1"/>
  <c r="AQ67" i="17" a="1"/>
  <c r="AQ67" i="17" s="1"/>
  <c r="AS67" i="17" s="1"/>
  <c r="AU81" i="17" a="1"/>
  <c r="AU81" i="17" s="1"/>
  <c r="AW81" i="17" s="1"/>
  <c r="O35" i="17"/>
  <c r="AU51" i="17" a="1"/>
  <c r="AU51" i="17" s="1"/>
  <c r="AW51" i="17" s="1"/>
  <c r="BA112" i="17"/>
  <c r="BK112" i="17" a="1"/>
  <c r="BK112" i="17" s="1"/>
  <c r="BM112" i="17" s="1"/>
  <c r="O83" i="17"/>
  <c r="AO33" i="17"/>
  <c r="O33" i="17" s="1"/>
  <c r="AQ33" i="17" a="1"/>
  <c r="AQ33" i="17" s="1"/>
  <c r="AO117" i="17"/>
  <c r="O117" i="17" s="1"/>
  <c r="AY99" i="17" a="1"/>
  <c r="AY99" i="17" s="1"/>
  <c r="BA99" i="17" s="1"/>
  <c r="BC34" i="17" a="1"/>
  <c r="BC34" i="17" s="1"/>
  <c r="BE34" i="17" s="1"/>
  <c r="O81" i="17"/>
  <c r="BG66" i="17" a="1"/>
  <c r="BG66" i="17" s="1"/>
  <c r="BI66" i="17" s="1"/>
  <c r="AY107" i="17" a="1"/>
  <c r="AY107" i="17" s="1"/>
  <c r="BA107" i="17" s="1"/>
  <c r="AY40" i="17" a="1"/>
  <c r="AY40" i="17" s="1"/>
  <c r="AQ101" i="17" a="1"/>
  <c r="AQ101" i="17" s="1"/>
  <c r="AU48" i="17" a="1"/>
  <c r="AU48" i="17" s="1"/>
  <c r="AW48" i="17" s="1"/>
  <c r="AY61" i="17" a="1"/>
  <c r="AY61" i="17" s="1"/>
  <c r="BA61" i="17" s="1"/>
  <c r="AQ38" i="17" a="1"/>
  <c r="AQ38" i="17" s="1"/>
  <c r="AS38" i="17" s="1"/>
  <c r="BG119" i="14" a="1"/>
  <c r="BG119" i="14" s="1"/>
  <c r="BK119" i="14" s="1" a="1"/>
  <c r="BK119" i="14" s="1"/>
  <c r="AY40" i="14" a="1"/>
  <c r="AY40" i="14" s="1"/>
  <c r="BG95" i="14" a="1"/>
  <c r="BG95" i="14" s="1"/>
  <c r="BK95" i="14" s="1" a="1"/>
  <c r="BK95" i="14" s="1"/>
  <c r="AU31" i="14" a="1"/>
  <c r="AU31" i="14" s="1"/>
  <c r="BG104" i="14" a="1"/>
  <c r="BG104" i="14" s="1"/>
  <c r="AY77" i="14" a="1"/>
  <c r="AY77" i="14" s="1"/>
  <c r="AU40" i="14" a="1"/>
  <c r="AU40" i="14" s="1"/>
  <c r="BC68" i="14" a="1"/>
  <c r="BC68" i="14" s="1"/>
  <c r="AY65" i="14" a="1"/>
  <c r="AY65" i="14" s="1"/>
  <c r="BG65" i="14" s="1" a="1"/>
  <c r="BG65" i="14" s="1"/>
  <c r="AU92" i="14" a="1"/>
  <c r="AU92" i="14" s="1"/>
  <c r="AY92" i="14" s="1" a="1"/>
  <c r="AY92" i="14" s="1"/>
  <c r="BC92" i="14" s="1" a="1"/>
  <c r="BC92" i="14" s="1"/>
  <c r="BG92" i="14" s="1" a="1"/>
  <c r="BG92" i="14" s="1"/>
  <c r="BK92" i="14" s="1" a="1"/>
  <c r="BK92" i="14" s="1"/>
  <c r="AY99" i="14" a="1"/>
  <c r="AY99" i="14" s="1"/>
  <c r="BC99" i="14" s="1" a="1"/>
  <c r="BC99" i="14" s="1"/>
  <c r="BG99" i="14" s="1" a="1"/>
  <c r="BG99" i="14" s="1"/>
  <c r="BK99" i="14" s="1" a="1"/>
  <c r="BK99" i="14" s="1"/>
  <c r="AY110" i="14" a="1"/>
  <c r="AY110" i="14" s="1"/>
  <c r="BC110" i="14" s="1" a="1"/>
  <c r="BC110" i="14" s="1"/>
  <c r="BG54" i="14" a="1"/>
  <c r="BG54" i="14" s="1"/>
  <c r="BK44" i="14" a="1"/>
  <c r="BK44" i="14" s="1"/>
  <c r="AY52" i="14" a="1"/>
  <c r="AY52" i="14" s="1"/>
  <c r="BC52" i="14" s="1" a="1"/>
  <c r="BC52" i="14" s="1"/>
  <c r="BC104" i="14" a="1"/>
  <c r="BC104" i="14" s="1"/>
  <c r="BG50" i="14" a="1"/>
  <c r="BG50" i="14" s="1"/>
  <c r="BK50" i="14" s="1" a="1"/>
  <c r="BK50" i="14" s="1"/>
  <c r="AU19" i="14" a="1"/>
  <c r="AU19" i="14" s="1"/>
  <c r="AQ31" i="14" a="1"/>
  <c r="AQ31" i="14" s="1"/>
  <c r="BK38" i="14" a="1"/>
  <c r="BK38" i="14" s="1"/>
  <c r="AQ77" i="14" a="1"/>
  <c r="AQ77" i="14" s="1"/>
  <c r="AU77" i="14" s="1" a="1"/>
  <c r="AU77" i="14" s="1"/>
  <c r="AY104" i="14" a="1"/>
  <c r="AY104" i="14" s="1"/>
  <c r="BK104" i="14" s="1" a="1"/>
  <c r="BK104" i="14" s="1"/>
  <c r="BC88" i="14" a="1"/>
  <c r="BC88" i="14" s="1"/>
  <c r="BG88" i="14" s="1" a="1"/>
  <c r="BG88" i="14" s="1"/>
  <c r="AU100" i="14" a="1"/>
  <c r="AU100" i="14" s="1"/>
  <c r="AY100" i="14" s="1" a="1"/>
  <c r="AY100" i="14" s="1"/>
  <c r="BG118" i="14" a="1"/>
  <c r="BG118" i="14" s="1"/>
  <c r="AY70" i="14" a="1"/>
  <c r="AY70" i="14" s="1"/>
  <c r="BC70" i="14" s="1" a="1"/>
  <c r="BC70" i="14" s="1"/>
  <c r="BG117" i="14" a="1"/>
  <c r="BG117" i="14" s="1"/>
  <c r="BK117" i="14" s="1" a="1"/>
  <c r="BK117" i="14" s="1"/>
  <c r="BC40" i="14" a="1"/>
  <c r="BC40" i="14" s="1"/>
  <c r="BG108" i="15" a="1"/>
  <c r="BG108" i="15" s="1"/>
  <c r="BK108" i="15" s="1" a="1"/>
  <c r="BK108" i="15" s="1"/>
  <c r="BC117" i="15" a="1"/>
  <c r="BC117" i="15" s="1"/>
  <c r="AY53" i="15" a="1"/>
  <c r="AY53" i="15" s="1"/>
  <c r="BG99" i="15" a="1"/>
  <c r="BG99" i="15" s="1"/>
  <c r="BC84" i="15" a="1"/>
  <c r="BC84" i="15" s="1"/>
  <c r="BK84" i="15" s="1" a="1"/>
  <c r="BK84" i="15" s="1"/>
  <c r="BG84" i="15" a="1"/>
  <c r="BG84" i="15" s="1"/>
  <c r="AY110" i="15" a="1"/>
  <c r="AY110" i="15" s="1"/>
  <c r="BC110" i="15" s="1" a="1"/>
  <c r="BC110" i="15" s="1"/>
  <c r="BC36" i="15" a="1"/>
  <c r="BC36" i="15" s="1"/>
  <c r="AU92" i="15" a="1"/>
  <c r="AU92" i="15" s="1"/>
  <c r="AY92" i="15" s="1" a="1"/>
  <c r="AY92" i="15" s="1"/>
  <c r="AY88" i="15" a="1"/>
  <c r="AY88" i="15" s="1"/>
  <c r="BC88" i="15" s="1" a="1"/>
  <c r="BC88" i="15" s="1"/>
  <c r="AU100" i="15" a="1"/>
  <c r="AU100" i="15" s="1"/>
  <c r="AU47" i="15" a="1"/>
  <c r="AU47" i="15" s="1"/>
  <c r="AM114" i="15"/>
  <c r="AO114" i="15" s="1"/>
  <c r="AU58" i="15" a="1"/>
  <c r="AU58" i="15" s="1"/>
  <c r="AU81" i="15" a="1"/>
  <c r="AU81" i="15" s="1"/>
  <c r="AU24" i="15" a="1"/>
  <c r="AU24" i="15" s="1"/>
  <c r="AY24" i="15" a="1"/>
  <c r="AY24" i="15" s="1"/>
  <c r="AY73" i="15" a="1"/>
  <c r="AY73" i="15" s="1"/>
  <c r="BC73" i="15" s="1" a="1"/>
  <c r="BC73" i="15" s="1"/>
  <c r="AQ100" i="15" a="1"/>
  <c r="AQ100" i="15" s="1"/>
  <c r="AU110" i="15" a="1"/>
  <c r="AU110" i="15" s="1"/>
  <c r="BG110" i="15" s="1" a="1"/>
  <c r="BG110" i="15" s="1"/>
  <c r="AU32" i="15" a="1"/>
  <c r="AU32" i="15" s="1"/>
  <c r="AY32" i="15" s="1" a="1"/>
  <c r="AY32" i="15" s="1"/>
  <c r="BG93" i="15" a="1"/>
  <c r="BG93" i="15" s="1"/>
  <c r="BK93" i="15" s="1" a="1"/>
  <c r="BK93" i="15" s="1"/>
  <c r="BC93" i="15" a="1"/>
  <c r="BC93" i="15" s="1"/>
  <c r="AU60" i="15" a="1"/>
  <c r="AU60" i="15" s="1"/>
  <c r="AY111" i="15" a="1"/>
  <c r="AY111" i="15" s="1"/>
  <c r="BC111" i="15" s="1" a="1"/>
  <c r="BC111" i="15" s="1"/>
  <c r="AQ92" i="15" a="1"/>
  <c r="AQ92" i="15" s="1"/>
  <c r="AU88" i="15" a="1"/>
  <c r="AU88" i="15" s="1"/>
  <c r="BC64" i="15" a="1"/>
  <c r="BC64" i="15" s="1"/>
  <c r="BG64" i="15" s="1" a="1"/>
  <c r="BG64" i="15" s="1"/>
  <c r="AY57" i="15" a="1"/>
  <c r="AY57" i="15" s="1"/>
  <c r="AQ30" i="15" a="1"/>
  <c r="AQ30" i="15" s="1"/>
  <c r="AY39" i="15" a="1"/>
  <c r="AY39" i="15" s="1"/>
  <c r="BC39" i="15" s="1" a="1"/>
  <c r="BC39" i="15" s="1"/>
  <c r="AO113" i="15"/>
  <c r="AQ113" i="15" a="1"/>
  <c r="AQ113" i="15" s="1"/>
  <c r="AY59" i="15" a="1"/>
  <c r="AY59" i="15" s="1"/>
  <c r="BC59" i="15" s="1" a="1"/>
  <c r="BC59" i="15" s="1"/>
  <c r="AQ116" i="15" a="1"/>
  <c r="AQ116" i="15" s="1"/>
  <c r="BG39" i="15" a="1"/>
  <c r="BG39" i="15" s="1"/>
  <c r="AU117" i="15" a="1"/>
  <c r="AU117" i="15" s="1"/>
  <c r="BK95" i="15" a="1"/>
  <c r="BK95" i="15" s="1"/>
  <c r="AU70" i="15" a="1"/>
  <c r="AU70" i="15" s="1"/>
  <c r="AM105" i="15"/>
  <c r="BC44" i="15" a="1"/>
  <c r="BC44" i="15" s="1"/>
  <c r="AU75" i="15" a="1"/>
  <c r="AU75" i="15" s="1"/>
  <c r="AQ80" i="15" a="1"/>
  <c r="AQ80" i="15" s="1"/>
  <c r="AQ114" i="15" a="1"/>
  <c r="AQ114" i="15" s="1"/>
  <c r="BG97" i="15" a="1"/>
  <c r="BG97" i="15" s="1"/>
  <c r="BK97" i="15" s="1" a="1"/>
  <c r="BK97" i="15" s="1"/>
  <c r="AO90" i="15"/>
  <c r="AQ90" i="15" a="1"/>
  <c r="AQ90" i="15" s="1"/>
  <c r="AU90" i="15" s="1" a="1"/>
  <c r="AU90" i="15" s="1"/>
  <c r="AY60" i="15" a="1"/>
  <c r="AY60" i="15" s="1"/>
  <c r="BG60" i="15" s="1" a="1"/>
  <c r="BG60" i="15" s="1"/>
  <c r="BK60" i="15" s="1" a="1"/>
  <c r="BK60" i="15" s="1"/>
  <c r="AU91" i="15" a="1"/>
  <c r="AU91" i="15" s="1"/>
  <c r="AO110" i="15"/>
  <c r="AM71" i="15"/>
  <c r="AO71" i="15" s="1"/>
  <c r="BC82" i="15" a="1"/>
  <c r="BC82" i="15" s="1"/>
  <c r="AY79" i="15" a="1"/>
  <c r="AY79" i="15" s="1"/>
  <c r="BC79" i="15" s="1" a="1"/>
  <c r="BC79" i="15" s="1"/>
  <c r="AO86" i="15"/>
  <c r="AQ86" i="15" a="1"/>
  <c r="AQ86" i="15" s="1"/>
  <c r="AQ75" i="15" a="1"/>
  <c r="AQ75" i="15" s="1"/>
  <c r="AU66" i="15" a="1"/>
  <c r="AU66" i="15" s="1"/>
  <c r="AY66" i="15" s="1" a="1"/>
  <c r="AY66" i="15" s="1"/>
  <c r="BC66" i="15" a="1"/>
  <c r="BC66" i="15" s="1"/>
  <c r="BG66" i="15" a="1"/>
  <c r="BG66" i="15" s="1"/>
  <c r="AU87" i="15" a="1"/>
  <c r="AU87" i="15" s="1"/>
  <c r="AO23" i="15"/>
  <c r="AU23" i="15" a="1"/>
  <c r="AU23" i="15" s="1"/>
  <c r="AY23" i="15" a="1"/>
  <c r="AY23" i="15" s="1"/>
  <c r="AQ109" i="15" a="1"/>
  <c r="AQ109" i="15" s="1"/>
  <c r="AQ103" i="15" a="1"/>
  <c r="AQ103" i="15" s="1"/>
  <c r="AY91" i="15" a="1"/>
  <c r="AY91" i="15" s="1"/>
  <c r="BG91" i="15" s="1" a="1"/>
  <c r="BG91" i="15" s="1"/>
  <c r="BK91" i="15" s="1" a="1"/>
  <c r="BK91" i="15" s="1"/>
  <c r="AK114" i="15"/>
  <c r="AK63" i="15"/>
  <c r="AU63" i="15" a="1"/>
  <c r="AU63" i="15" s="1"/>
  <c r="BC63" i="15" s="1" a="1"/>
  <c r="BC63" i="15" s="1"/>
  <c r="AU67" i="15" a="1"/>
  <c r="AU67" i="15" s="1"/>
  <c r="AY67" i="15" a="1"/>
  <c r="AY67" i="15" s="1"/>
  <c r="AK56" i="15"/>
  <c r="AU107" i="15" a="1"/>
  <c r="AU107" i="15" s="1"/>
  <c r="BK107" i="15" s="1" a="1"/>
  <c r="BK107" i="15" s="1"/>
  <c r="BG107" i="15" a="1"/>
  <c r="BG107" i="15" s="1"/>
  <c r="AO85" i="15"/>
  <c r="AQ85" i="15" a="1"/>
  <c r="AQ85" i="15" s="1"/>
  <c r="AY43" i="15" a="1"/>
  <c r="AY43" i="15" s="1"/>
  <c r="BC91" i="15" a="1"/>
  <c r="BC91" i="15" s="1"/>
  <c r="AY107" i="15" a="1"/>
  <c r="AY107" i="15" s="1"/>
  <c r="AU54" i="15" a="1"/>
  <c r="AU54" i="15" s="1"/>
  <c r="AK104" i="15"/>
  <c r="AM104" i="15"/>
  <c r="BC107" i="15" a="1"/>
  <c r="BC107" i="15" s="1"/>
  <c r="BC74" i="15" a="1"/>
  <c r="BC74" i="15" s="1"/>
  <c r="BK74" i="15" s="1" a="1"/>
  <c r="BK74" i="15" s="1"/>
  <c r="AQ33" i="15" a="1"/>
  <c r="AQ33" i="15" s="1"/>
  <c r="AK92" i="15"/>
  <c r="AM92" i="15"/>
  <c r="AM68" i="15"/>
  <c r="AQ62" i="15" a="1"/>
  <c r="AQ62" i="15" s="1"/>
  <c r="AU62" i="15" s="1" a="1"/>
  <c r="AU62" i="15" s="1"/>
  <c r="AU30" i="15" a="1"/>
  <c r="AU30" i="15" s="1"/>
  <c r="BC76" i="15" a="1"/>
  <c r="BC76" i="15" s="1"/>
  <c r="BG76" i="15" s="1" a="1"/>
  <c r="BG76" i="15" s="1"/>
  <c r="BC37" i="15" a="1"/>
  <c r="BC37" i="15" s="1"/>
  <c r="BK52" i="15" a="1"/>
  <c r="BK52" i="15" s="1"/>
  <c r="AY62" i="15" a="1"/>
  <c r="AY62" i="15" s="1"/>
  <c r="AO115" i="15"/>
  <c r="AY115" i="15" a="1"/>
  <c r="AY115" i="15" s="1"/>
  <c r="AO102" i="15"/>
  <c r="AQ102" i="15" a="1"/>
  <c r="AQ102" i="15" s="1"/>
  <c r="AU102" i="15" a="1"/>
  <c r="AU102" i="15" s="1"/>
  <c r="BC99" i="15" a="1"/>
  <c r="BC99" i="15" s="1"/>
  <c r="BK99" i="15" s="1" a="1"/>
  <c r="BK99" i="15" s="1"/>
  <c r="BK34" i="15" a="1"/>
  <c r="BK34" i="15" s="1"/>
  <c r="BK19" i="15" a="1"/>
  <c r="BK19" i="15" s="1"/>
  <c r="AY36" i="15" a="1"/>
  <c r="AY36" i="15" s="1"/>
  <c r="BG36" i="15" s="1" a="1"/>
  <c r="BG36" i="15" s="1"/>
  <c r="BC60" i="15" a="1"/>
  <c r="BC60" i="15" s="1"/>
  <c r="BG41" i="15" a="1"/>
  <c r="BG41" i="15" s="1"/>
  <c r="BK41" i="15" s="1" a="1"/>
  <c r="BK41" i="15" s="1"/>
  <c r="BK42" i="15" a="1"/>
  <c r="BK42" i="15" s="1"/>
  <c r="AY96" i="15" a="1"/>
  <c r="AY96" i="15" s="1"/>
  <c r="AK80" i="15"/>
  <c r="AM80" i="15"/>
  <c r="AO80" i="15" s="1"/>
  <c r="AO100" i="15"/>
  <c r="AY100" i="15" a="1"/>
  <c r="AY100" i="15" s="1"/>
  <c r="AU21" i="15" a="1"/>
  <c r="AU21" i="15" s="1"/>
  <c r="AM101" i="15"/>
  <c r="AO101" i="15" s="1"/>
  <c r="AO81" i="15"/>
  <c r="AQ81" i="15" a="1"/>
  <c r="AQ81" i="15" s="1"/>
  <c r="BC69" i="15" a="1"/>
  <c r="BC69" i="15" s="1"/>
  <c r="BG69" i="15" s="1" a="1"/>
  <c r="BG69" i="15" s="1"/>
  <c r="AM56" i="15"/>
  <c r="AQ56" i="15" s="1" a="1"/>
  <c r="AQ56" i="15" s="1"/>
  <c r="AY76" i="15" a="1"/>
  <c r="AY76" i="15" s="1"/>
  <c r="AK68" i="15"/>
  <c r="AK78" i="15"/>
  <c r="AQ78" i="15" a="1"/>
  <c r="AQ78" i="15" s="1"/>
  <c r="AU78" i="15" a="1"/>
  <c r="AU78" i="15" s="1"/>
  <c r="AK71" i="15"/>
  <c r="AO28" i="15"/>
  <c r="AQ28" i="15" a="1"/>
  <c r="AQ28" i="15" s="1"/>
  <c r="AQ20" i="15" a="1"/>
  <c r="AQ20" i="15" s="1"/>
  <c r="AU20" i="15" s="1" a="1"/>
  <c r="AU20" i="15" s="1"/>
  <c r="AQ63" i="15" a="1"/>
  <c r="AQ63" i="15" s="1"/>
  <c r="AY63" i="15" s="1" a="1"/>
  <c r="AY63" i="15" s="1"/>
  <c r="AY117" i="15" a="1"/>
  <c r="AY117" i="15" s="1"/>
  <c r="AK105" i="15"/>
  <c r="AO47" i="15"/>
  <c r="BG22" i="15" a="1"/>
  <c r="BG22" i="15" s="1"/>
  <c r="BK22" i="15" s="1" a="1"/>
  <c r="BK22" i="15" s="1"/>
  <c r="AQ70" i="15" a="1"/>
  <c r="AQ70" i="15" s="1"/>
  <c r="BC35" i="15" a="1"/>
  <c r="BC35" i="15" s="1"/>
  <c r="AY35" i="15" a="1"/>
  <c r="AY35" i="15" s="1"/>
  <c r="AU65" i="15" a="1"/>
  <c r="AU65" i="15" s="1"/>
  <c r="BC50" i="15" a="1"/>
  <c r="BC50" i="15" s="1"/>
  <c r="BG50" i="15" s="1" a="1"/>
  <c r="BG50" i="15" s="1"/>
  <c r="AY50" i="15" a="1"/>
  <c r="AY50" i="15" s="1"/>
  <c r="BK50" i="15" s="1" a="1"/>
  <c r="BK50" i="15" s="1"/>
  <c r="AK55" i="15"/>
  <c r="AQ55" i="15" a="1"/>
  <c r="AQ55" i="15" s="1"/>
  <c r="AU43" i="15" a="1"/>
  <c r="AU43" i="15" s="1"/>
  <c r="BC43" i="15" s="1" a="1"/>
  <c r="BC43" i="15" s="1"/>
  <c r="AY27" i="15" a="1"/>
  <c r="AY27" i="15" s="1"/>
  <c r="BC27" i="15" s="1" a="1"/>
  <c r="BC27" i="15" s="1"/>
  <c r="AU53" i="15" a="1"/>
  <c r="AU53" i="15" s="1"/>
  <c r="BC53" i="15" s="1" a="1"/>
  <c r="BC53" i="15" s="1"/>
  <c r="AO29" i="15"/>
  <c r="AU29" i="15" a="1"/>
  <c r="AU29" i="15" s="1"/>
  <c r="BG74" i="15" a="1"/>
  <c r="BG74" i="15" s="1"/>
  <c r="AU106" i="15" a="1"/>
  <c r="AU106" i="15" s="1"/>
  <c r="AQ48" i="15" a="1"/>
  <c r="AQ48" i="15" s="1"/>
  <c r="BC67" i="15" a="1"/>
  <c r="BC67" i="15" s="1"/>
  <c r="BG67" i="15" s="1" a="1"/>
  <c r="BG67" i="15" s="1"/>
  <c r="AQ47" i="15" a="1"/>
  <c r="AQ47" i="15" s="1"/>
  <c r="AY38" i="15" a="1"/>
  <c r="AY38" i="15" s="1"/>
  <c r="AY26" i="15" a="1"/>
  <c r="AY26" i="15" s="1"/>
  <c r="BC26" i="15" s="1" a="1"/>
  <c r="BC26" i="15" s="1"/>
  <c r="BK102" i="16" a="1"/>
  <c r="BK102" i="16" s="1"/>
  <c r="AS81" i="16"/>
  <c r="AS110" i="16"/>
  <c r="AU110" i="16" a="1"/>
  <c r="AU110" i="16" s="1"/>
  <c r="AW110" i="16" s="1"/>
  <c r="AO63" i="16"/>
  <c r="AQ103" i="16" a="1"/>
  <c r="AQ103" i="16" s="1"/>
  <c r="AS103" i="16" s="1"/>
  <c r="BE82" i="16"/>
  <c r="BK82" i="16" a="1"/>
  <c r="BK82" i="16" s="1"/>
  <c r="BM82" i="16" s="1"/>
  <c r="AU101" i="16" a="1"/>
  <c r="AU101" i="16" s="1"/>
  <c r="AW101" i="16" s="1"/>
  <c r="AY98" i="16" a="1"/>
  <c r="AY98" i="16" s="1"/>
  <c r="BA98" i="16" s="1"/>
  <c r="AY101" i="16" a="1"/>
  <c r="AY101" i="16" s="1"/>
  <c r="BA101" i="16" s="1"/>
  <c r="AO41" i="16"/>
  <c r="O41" i="16" s="1"/>
  <c r="AU41" i="16" a="1"/>
  <c r="AU41" i="16" s="1"/>
  <c r="AW41" i="16" s="1"/>
  <c r="AS62" i="16"/>
  <c r="AY62" i="16" a="1"/>
  <c r="AY62" i="16" s="1"/>
  <c r="AU62" i="16" a="1"/>
  <c r="AU62" i="16" s="1"/>
  <c r="BK19" i="16" a="1"/>
  <c r="BK19" i="16" s="1"/>
  <c r="BM19" i="16" s="1"/>
  <c r="P19" i="16" s="1"/>
  <c r="Q19" i="16" s="1"/>
  <c r="AU86" i="16" a="1"/>
  <c r="AU86" i="16" s="1"/>
  <c r="AS86" i="16"/>
  <c r="AY102" i="16" a="1"/>
  <c r="AY102" i="16" s="1"/>
  <c r="BA102" i="16" s="1"/>
  <c r="BC36" i="16" a="1"/>
  <c r="BC36" i="16" s="1"/>
  <c r="BE36" i="16" s="1"/>
  <c r="AU79" i="16" a="1"/>
  <c r="AU79" i="16" s="1"/>
  <c r="AW79" i="16" s="1"/>
  <c r="AS79" i="16"/>
  <c r="AW93" i="16"/>
  <c r="AY93" i="16" a="1"/>
  <c r="AY93" i="16" s="1"/>
  <c r="AY37" i="16" a="1"/>
  <c r="AY37" i="16" s="1"/>
  <c r="AU27" i="16" a="1"/>
  <c r="AU27" i="16" s="1"/>
  <c r="AQ42" i="16" a="1"/>
  <c r="AQ42" i="16" s="1"/>
  <c r="AS25" i="16"/>
  <c r="AY25" i="16" a="1"/>
  <c r="AY25" i="16" s="1"/>
  <c r="BA25" i="16" s="1"/>
  <c r="AS66" i="16"/>
  <c r="AU66" i="16" a="1"/>
  <c r="AU66" i="16" s="1"/>
  <c r="AU28" i="16" a="1"/>
  <c r="AU28" i="16" s="1"/>
  <c r="AW28" i="16" s="1"/>
  <c r="AW72" i="16"/>
  <c r="BG72" i="16" a="1"/>
  <c r="BG72" i="16" s="1"/>
  <c r="BI72" i="16" s="1"/>
  <c r="BK118" i="16" a="1"/>
  <c r="BK118" i="16" s="1"/>
  <c r="AY49" i="16" a="1"/>
  <c r="AY49" i="16" s="1"/>
  <c r="BG49" i="16" s="1" a="1"/>
  <c r="BG49" i="16" s="1"/>
  <c r="BI49" i="16" s="1"/>
  <c r="AQ83" i="16" a="1"/>
  <c r="AQ83" i="16" s="1"/>
  <c r="BG111" i="16" a="1"/>
  <c r="BG111" i="16" s="1"/>
  <c r="BI111" i="16" s="1"/>
  <c r="AW77" i="16"/>
  <c r="AY77" i="16" a="1"/>
  <c r="AY77" i="16" s="1"/>
  <c r="BG31" i="16" a="1"/>
  <c r="BG31" i="16" s="1"/>
  <c r="AY81" i="16" a="1"/>
  <c r="AY81" i="16" s="1"/>
  <c r="BA81" i="16" s="1"/>
  <c r="BK99" i="16" a="1"/>
  <c r="BK99" i="16" s="1"/>
  <c r="BM99" i="16" s="1"/>
  <c r="P99" i="16" s="1"/>
  <c r="Q99" i="16" s="1"/>
  <c r="AQ59" i="16" a="1"/>
  <c r="AQ59" i="16" s="1"/>
  <c r="AU59" i="16" s="1" a="1"/>
  <c r="AU59" i="16" s="1"/>
  <c r="AY36" i="16" a="1"/>
  <c r="AY36" i="16" s="1"/>
  <c r="BA36" i="16" s="1"/>
  <c r="AO104" i="16"/>
  <c r="O104" i="16" s="1"/>
  <c r="AQ104" i="16" a="1"/>
  <c r="AQ104" i="16" s="1"/>
  <c r="AS104" i="16" s="1"/>
  <c r="AW34" i="16"/>
  <c r="AY34" i="16" a="1"/>
  <c r="AY34" i="16" s="1"/>
  <c r="BA34" i="16" s="1"/>
  <c r="AQ76" i="16" a="1"/>
  <c r="AQ76" i="16" s="1"/>
  <c r="AS76" i="16" s="1"/>
  <c r="AM51" i="16"/>
  <c r="AM92" i="16"/>
  <c r="AY111" i="16" a="1"/>
  <c r="AY111" i="16" s="1"/>
  <c r="BA111" i="16" s="1"/>
  <c r="BC72" i="16" a="1"/>
  <c r="BC72" i="16" s="1"/>
  <c r="BE72" i="16" s="1"/>
  <c r="BC107" i="16" a="1"/>
  <c r="BC107" i="16" s="1"/>
  <c r="BE107" i="16" s="1"/>
  <c r="BC48" i="16" a="1"/>
  <c r="BC48" i="16" s="1"/>
  <c r="AW96" i="16"/>
  <c r="AO35" i="16"/>
  <c r="O35" i="16" s="1"/>
  <c r="AQ35" i="16" a="1"/>
  <c r="AQ35" i="16" s="1"/>
  <c r="AU35" i="16" s="1" a="1"/>
  <c r="AU35" i="16" s="1"/>
  <c r="AW35" i="16" s="1"/>
  <c r="AQ50" i="16" a="1"/>
  <c r="AQ50" i="16" s="1"/>
  <c r="AS50" i="16" s="1"/>
  <c r="AY73" i="16" a="1"/>
  <c r="AY73" i="16" s="1"/>
  <c r="BA73" i="16" s="1"/>
  <c r="BG38" i="16" a="1"/>
  <c r="BG38" i="16" s="1"/>
  <c r="AY26" i="16" a="1"/>
  <c r="AY26" i="16" s="1"/>
  <c r="BA26" i="16" s="1"/>
  <c r="BC26" i="16" a="1"/>
  <c r="BC26" i="16" s="1"/>
  <c r="BE26" i="16" s="1"/>
  <c r="AY94" i="16" a="1"/>
  <c r="AY94" i="16" s="1"/>
  <c r="BC94" i="16" s="1" a="1"/>
  <c r="BC94" i="16" s="1"/>
  <c r="BE94" i="16" s="1"/>
  <c r="BC111" i="16" a="1"/>
  <c r="BC111" i="16" s="1"/>
  <c r="BE111" i="16" s="1"/>
  <c r="AS44" i="16"/>
  <c r="AQ84" i="16" a="1"/>
  <c r="AQ84" i="16" s="1"/>
  <c r="AO114" i="16"/>
  <c r="O114" i="16" s="1"/>
  <c r="AU114" i="16" a="1"/>
  <c r="AU114" i="16" s="1"/>
  <c r="AY114" i="16" a="1"/>
  <c r="AY114" i="16" s="1"/>
  <c r="BA114" i="16" s="1"/>
  <c r="AS21" i="16"/>
  <c r="BC25" i="16" a="1"/>
  <c r="BC25" i="16" s="1"/>
  <c r="BE25" i="16" s="1"/>
  <c r="BG36" i="16" a="1"/>
  <c r="BG36" i="16" s="1"/>
  <c r="BI36" i="16" s="1"/>
  <c r="AU44" i="16" a="1"/>
  <c r="AU44" i="16" s="1"/>
  <c r="AK67" i="16"/>
  <c r="AO70" i="16"/>
  <c r="O70" i="16" s="1"/>
  <c r="AO61" i="16"/>
  <c r="O61" i="16" s="1"/>
  <c r="AQ61" i="16" a="1"/>
  <c r="AQ61" i="16" s="1"/>
  <c r="AU98" i="16" a="1"/>
  <c r="AU98" i="16" s="1"/>
  <c r="AW98" i="16" s="1"/>
  <c r="AK30" i="16"/>
  <c r="AM30" i="16"/>
  <c r="AK103" i="16"/>
  <c r="AY39" i="16" a="1"/>
  <c r="AY39" i="16" s="1"/>
  <c r="BA39" i="16" s="1"/>
  <c r="BG112" i="16" a="1"/>
  <c r="BG112" i="16" s="1"/>
  <c r="BK112" i="16" s="1" a="1"/>
  <c r="BK112" i="16" s="1"/>
  <c r="BG60" i="16" a="1"/>
  <c r="BG60" i="16" s="1"/>
  <c r="BI60" i="16" s="1"/>
  <c r="AW88" i="16"/>
  <c r="AK51" i="16"/>
  <c r="AQ51" i="16" a="1"/>
  <c r="AQ51" i="16" s="1"/>
  <c r="AS51" i="16" s="1"/>
  <c r="AO91" i="16"/>
  <c r="O91" i="16" s="1"/>
  <c r="AY24" i="16" a="1"/>
  <c r="AY24" i="16" s="1"/>
  <c r="BA24" i="16" s="1"/>
  <c r="BI33" i="16"/>
  <c r="AU106" i="16" a="1"/>
  <c r="AU106" i="16" s="1"/>
  <c r="AW106" i="16" s="1"/>
  <c r="AS106" i="16"/>
  <c r="O84" i="16"/>
  <c r="AO110" i="16"/>
  <c r="O110" i="16" s="1"/>
  <c r="BK78" i="16" a="1"/>
  <c r="BK78" i="16" s="1"/>
  <c r="BM78" i="16" s="1"/>
  <c r="P78" i="16" s="1"/>
  <c r="Q78" i="16" s="1"/>
  <c r="BA52" i="16"/>
  <c r="P85" i="16"/>
  <c r="Q85" i="16" s="1"/>
  <c r="BG58" i="16" a="1"/>
  <c r="BG58" i="16" s="1"/>
  <c r="BI58" i="16" s="1"/>
  <c r="AS97" i="16"/>
  <c r="AU97" i="16" a="1"/>
  <c r="AU97" i="16" s="1"/>
  <c r="AW97" i="16" s="1"/>
  <c r="AY96" i="16" a="1"/>
  <c r="AY96" i="16" s="1"/>
  <c r="BA96" i="16" s="1"/>
  <c r="AY53" i="16" a="1"/>
  <c r="AY53" i="16" s="1"/>
  <c r="BA53" i="16" s="1"/>
  <c r="AK63" i="16"/>
  <c r="AQ63" i="16" a="1"/>
  <c r="AQ63" i="16" s="1"/>
  <c r="AS63" i="16" s="1"/>
  <c r="AU63" i="16" a="1"/>
  <c r="AU63" i="16" s="1"/>
  <c r="AW63" i="16" s="1"/>
  <c r="AU81" i="16" a="1"/>
  <c r="AU81" i="16" s="1"/>
  <c r="AW81" i="16" s="1"/>
  <c r="BC52" i="16" a="1"/>
  <c r="BC52" i="16" s="1"/>
  <c r="BG52" i="16" s="1" a="1"/>
  <c r="BG52" i="16" s="1"/>
  <c r="BI52" i="16" s="1"/>
  <c r="AK43" i="16"/>
  <c r="O43" i="16" s="1"/>
  <c r="AY55" i="16" a="1"/>
  <c r="AY55" i="16" s="1"/>
  <c r="AU91" i="16" a="1"/>
  <c r="AU91" i="16" s="1"/>
  <c r="AW91" i="16" s="1"/>
  <c r="BC58" i="16" a="1"/>
  <c r="BC58" i="16" s="1"/>
  <c r="BK38" i="16" a="1"/>
  <c r="BK38" i="16" s="1"/>
  <c r="BM38" i="16" s="1"/>
  <c r="BA54" i="16"/>
  <c r="BC54" i="16" a="1"/>
  <c r="BC54" i="16" s="1"/>
  <c r="BC87" i="16" a="1"/>
  <c r="BC87" i="16" s="1"/>
  <c r="BG87" i="16" s="1" a="1"/>
  <c r="BG87" i="16" s="1"/>
  <c r="BE69" i="16"/>
  <c r="BG69" i="16" a="1"/>
  <c r="BG69" i="16" s="1"/>
  <c r="AS56" i="16"/>
  <c r="AU56" i="16" a="1"/>
  <c r="AU56" i="16" s="1"/>
  <c r="AM80" i="16"/>
  <c r="AO80" i="16" s="1"/>
  <c r="O80" i="16" s="1"/>
  <c r="AQ41" i="16" a="1"/>
  <c r="AQ41" i="16" s="1"/>
  <c r="AS41" i="16" s="1"/>
  <c r="AU42" i="16" a="1"/>
  <c r="AU42" i="16" s="1"/>
  <c r="AW42" i="16" s="1"/>
  <c r="AY47" i="16" a="1"/>
  <c r="AY47" i="16" s="1"/>
  <c r="BC47" i="16" s="1" a="1"/>
  <c r="BC47" i="16" s="1"/>
  <c r="AW102" i="16"/>
  <c r="BG102" i="16" a="1"/>
  <c r="BG102" i="16" s="1"/>
  <c r="BI102" i="16" s="1"/>
  <c r="AS53" i="16"/>
  <c r="AS20" i="16"/>
  <c r="AU20" i="16" a="1"/>
  <c r="AU20" i="16" s="1"/>
  <c r="AO76" i="16"/>
  <c r="O76" i="16" s="1"/>
  <c r="AU76" i="16" a="1"/>
  <c r="AU76" i="16" s="1"/>
  <c r="AW76" i="16" s="1"/>
  <c r="AS101" i="16"/>
  <c r="AO32" i="16"/>
  <c r="O32" i="16" s="1"/>
  <c r="AY32" i="16" a="1"/>
  <c r="AY32" i="16" s="1"/>
  <c r="BA32" i="16" s="1"/>
  <c r="BC32" i="16" a="1"/>
  <c r="BC32" i="16" s="1"/>
  <c r="BE32" i="16" s="1"/>
  <c r="AU32" i="16" a="1"/>
  <c r="AU32" i="16" s="1"/>
  <c r="AW32" i="16" s="1"/>
  <c r="AS28" i="16"/>
  <c r="AS57" i="16"/>
  <c r="AU57" i="16" a="1"/>
  <c r="AU57" i="16" s="1"/>
  <c r="AW57" i="16" s="1"/>
  <c r="BG82" i="16" a="1"/>
  <c r="BG82" i="16" s="1"/>
  <c r="BI82" i="16" s="1"/>
  <c r="AO105" i="16"/>
  <c r="O105" i="16" s="1"/>
  <c r="AQ105" i="16" a="1"/>
  <c r="AQ105" i="16" s="1"/>
  <c r="AS105" i="16" s="1"/>
  <c r="AS116" i="16"/>
  <c r="AU116" i="16" a="1"/>
  <c r="AU116" i="16" s="1"/>
  <c r="AW116" i="16" s="1"/>
  <c r="BC116" i="16" a="1"/>
  <c r="BC116" i="16" s="1"/>
  <c r="BE116" i="16" s="1"/>
  <c r="BK111" i="16" a="1"/>
  <c r="BK111" i="16" s="1"/>
  <c r="AM90" i="16"/>
  <c r="BI45" i="16"/>
  <c r="BK45" i="16" a="1"/>
  <c r="BK45" i="16" s="1"/>
  <c r="BM45" i="16" s="1"/>
  <c r="AY109" i="16" a="1"/>
  <c r="AY109" i="16" s="1"/>
  <c r="AM103" i="16"/>
  <c r="AU103" i="16" s="1" a="1"/>
  <c r="AU103" i="16" s="1"/>
  <c r="AW103" i="16" s="1"/>
  <c r="AY116" i="16" a="1"/>
  <c r="AY116" i="16" s="1"/>
  <c r="BA116" i="16" s="1"/>
  <c r="AU22" i="16" a="1"/>
  <c r="AU22" i="16" s="1"/>
  <c r="AW22" i="16" s="1"/>
  <c r="AM64" i="16"/>
  <c r="AQ91" i="16" a="1"/>
  <c r="AQ91" i="16" s="1"/>
  <c r="AQ70" i="16" a="1"/>
  <c r="AQ70" i="16" s="1"/>
  <c r="AS70" i="16" s="1"/>
  <c r="AO81" i="16"/>
  <c r="O81" i="16" s="1"/>
  <c r="BC71" i="16" a="1"/>
  <c r="BC71" i="16" s="1"/>
  <c r="BG71" i="16" s="1" a="1"/>
  <c r="BG71" i="16" s="1"/>
  <c r="BI71" i="16" s="1"/>
  <c r="O59" i="16"/>
  <c r="AK115" i="16"/>
  <c r="AM115" i="16"/>
  <c r="AQ43" i="16" a="1"/>
  <c r="AQ43" i="16" s="1"/>
  <c r="BC60" i="16" a="1"/>
  <c r="BC60" i="16" s="1"/>
  <c r="BE60" i="16" s="1"/>
  <c r="AM67" i="16"/>
  <c r="AQ67" i="16" s="1" a="1"/>
  <c r="AQ67" i="16" s="1"/>
  <c r="AS67" i="16" s="1"/>
  <c r="AM50" i="16"/>
  <c r="AY50" i="16" s="1" a="1"/>
  <c r="AY50" i="16" s="1"/>
  <c r="BA50" i="16" s="1"/>
  <c r="AO119" i="16"/>
  <c r="O119" i="16" s="1"/>
  <c r="AY119" i="16" a="1"/>
  <c r="AY119" i="16" s="1"/>
  <c r="BA119" i="16" s="1"/>
  <c r="AU50" i="16" a="1"/>
  <c r="AU50" i="16" s="1"/>
  <c r="AW50" i="16" s="1"/>
  <c r="AQ95" i="16" a="1"/>
  <c r="AQ95" i="16" s="1"/>
  <c r="AS95" i="16" s="1"/>
  <c r="BC49" i="16" a="1"/>
  <c r="BC49" i="16" s="1"/>
  <c r="BE49" i="16" s="1"/>
  <c r="AY68" i="16" a="1"/>
  <c r="AY68" i="16" s="1"/>
  <c r="BC68" i="16" s="1" a="1"/>
  <c r="BC68" i="16" s="1"/>
  <c r="BE68" i="16" s="1"/>
  <c r="BG54" i="16" a="1"/>
  <c r="BG54" i="16" s="1"/>
  <c r="BI54" i="16" s="1"/>
  <c r="AU21" i="16" a="1"/>
  <c r="AU21" i="16" s="1"/>
  <c r="BC102" i="16" a="1"/>
  <c r="BC102" i="16" s="1"/>
  <c r="BE102" i="16" s="1"/>
  <c r="AY56" i="16" a="1"/>
  <c r="AY56" i="16" s="1"/>
  <c r="BC56" i="16" s="1" a="1"/>
  <c r="BC56" i="16" s="1"/>
  <c r="AU89" i="16" a="1"/>
  <c r="AU89" i="16" s="1"/>
  <c r="AW89" i="16" s="1"/>
  <c r="BG75" i="16" a="1"/>
  <c r="BG75" i="16" s="1"/>
  <c r="AY88" i="16" a="1"/>
  <c r="AY88" i="16" s="1"/>
  <c r="BA88" i="16" s="1"/>
  <c r="BK90" i="14" a="1"/>
  <c r="BK90" i="14" s="1"/>
  <c r="AY78" i="14" a="1"/>
  <c r="AY78" i="14" s="1"/>
  <c r="BG68" i="14" a="1"/>
  <c r="BG68" i="14" s="1"/>
  <c r="BK68" i="14" s="1" a="1"/>
  <c r="BK68" i="14" s="1"/>
  <c r="BG107" i="14" a="1"/>
  <c r="BG107" i="14" s="1"/>
  <c r="BK107" i="14" s="1" a="1"/>
  <c r="BK107" i="14" s="1"/>
  <c r="BK75" i="14" a="1"/>
  <c r="BK75" i="14" s="1"/>
  <c r="BG39" i="14" a="1"/>
  <c r="BG39" i="14" s="1"/>
  <c r="BK39" i="14" s="1" a="1"/>
  <c r="BK39" i="14" s="1"/>
  <c r="BG67" i="14" a="1"/>
  <c r="BG67" i="14" s="1"/>
  <c r="BK67" i="14" s="1" a="1"/>
  <c r="BK67" i="14" s="1"/>
  <c r="BK96" i="14" a="1"/>
  <c r="BK96" i="14" s="1"/>
  <c r="BK102" i="14" a="1"/>
  <c r="BK102" i="14" s="1"/>
  <c r="AY32" i="14" a="1"/>
  <c r="AY32" i="14" s="1"/>
  <c r="BK54" i="14" a="1"/>
  <c r="BK54" i="14" s="1"/>
  <c r="AQ29" i="14" a="1"/>
  <c r="AQ29" i="14" s="1"/>
  <c r="BG36" i="14" a="1"/>
  <c r="BG36" i="14" s="1"/>
  <c r="BK36" i="14" s="1" a="1"/>
  <c r="BK36" i="14" s="1"/>
  <c r="AY22" i="14" a="1"/>
  <c r="AY22" i="14" s="1"/>
  <c r="BC22" i="14" s="1" a="1"/>
  <c r="BC22" i="14" s="1"/>
  <c r="AU89" i="14" a="1"/>
  <c r="AU89" i="14" s="1"/>
  <c r="AY89" i="14" s="1" a="1"/>
  <c r="AY89" i="14" s="1"/>
  <c r="BG75" i="14" a="1"/>
  <c r="BG75" i="14" s="1"/>
  <c r="BG33" i="14" a="1"/>
  <c r="BG33" i="14" s="1"/>
  <c r="BK33" i="14" s="1" a="1"/>
  <c r="BK33" i="14" s="1"/>
  <c r="AY35" i="14" a="1"/>
  <c r="AY35" i="14" s="1"/>
  <c r="AU21" i="14" a="1"/>
  <c r="AU21" i="14" s="1"/>
  <c r="AY21" i="14" s="1" a="1"/>
  <c r="AY21" i="14" s="1"/>
  <c r="AU58" i="14" a="1"/>
  <c r="AU58" i="14" s="1"/>
  <c r="BC34" i="14" a="1"/>
  <c r="BC34" i="14" s="1"/>
  <c r="BG34" i="14" s="1" a="1"/>
  <c r="BG34" i="14" s="1"/>
  <c r="BG96" i="14" a="1"/>
  <c r="BG96" i="14" s="1"/>
  <c r="AQ113" i="14" a="1"/>
  <c r="AQ113" i="14" s="1"/>
  <c r="AU23" i="14" a="1"/>
  <c r="AU23" i="14" s="1"/>
  <c r="AY23" i="14" s="1" a="1"/>
  <c r="AY23" i="14" s="1"/>
  <c r="BG63" i="14" a="1"/>
  <c r="BG63" i="14" s="1"/>
  <c r="BK63" i="14" s="1" a="1"/>
  <c r="BK63" i="14" s="1"/>
  <c r="AY106" i="14" a="1"/>
  <c r="AY106" i="14" s="1"/>
  <c r="BC56" i="14" a="1"/>
  <c r="BC56" i="14" s="1"/>
  <c r="BG56" i="14" s="1" a="1"/>
  <c r="BG56" i="14" s="1"/>
  <c r="BK56" i="14" s="1" a="1"/>
  <c r="BK56" i="14" s="1"/>
  <c r="BG35" i="14" a="1"/>
  <c r="BG35" i="14" s="1"/>
  <c r="AQ106" i="14" a="1"/>
  <c r="AQ106" i="14" s="1"/>
  <c r="AY53" i="14" a="1"/>
  <c r="AY53" i="14" s="1"/>
  <c r="BK79" i="14" a="1"/>
  <c r="BK79" i="14" s="1"/>
  <c r="BG102" i="14" a="1"/>
  <c r="BG102" i="14" s="1"/>
  <c r="AM66" i="14"/>
  <c r="BC28" i="14" a="1"/>
  <c r="BC28" i="14" s="1"/>
  <c r="BG28" i="14" s="1" a="1"/>
  <c r="BG28" i="14" s="1"/>
  <c r="AQ101" i="14" a="1"/>
  <c r="AQ101" i="14" s="1"/>
  <c r="AQ91" i="14" a="1"/>
  <c r="AQ91" i="14" s="1"/>
  <c r="BG98" i="14" a="1"/>
  <c r="BG98" i="14" s="1"/>
  <c r="BK98" i="14" s="1" a="1"/>
  <c r="BK98" i="14" s="1"/>
  <c r="AU85" i="14" a="1"/>
  <c r="AU85" i="14" s="1"/>
  <c r="BC35" i="14" a="1"/>
  <c r="BC35" i="14" s="1"/>
  <c r="AQ103" i="14" a="1"/>
  <c r="AQ103" i="14" s="1"/>
  <c r="AU103" i="14" s="1" a="1"/>
  <c r="AU103" i="14" s="1"/>
  <c r="AY103" i="14" s="1" a="1"/>
  <c r="AY103" i="14" s="1"/>
  <c r="AY80" i="14" a="1"/>
  <c r="AY80" i="14" s="1"/>
  <c r="AU45" i="14" a="1"/>
  <c r="AU45" i="14" s="1"/>
  <c r="AY45" i="14" s="1" a="1"/>
  <c r="AY45" i="14" s="1"/>
  <c r="BC45" i="14" s="1" a="1"/>
  <c r="BC45" i="14" s="1"/>
  <c r="BC72" i="14" a="1"/>
  <c r="BC72" i="14" s="1"/>
  <c r="BG72" i="14" s="1" a="1"/>
  <c r="BG72" i="14" s="1"/>
  <c r="BC65" i="14" a="1"/>
  <c r="BC65" i="14" s="1"/>
  <c r="AQ66" i="14" a="1"/>
  <c r="AQ66" i="14" s="1"/>
  <c r="AU66" i="14" s="1" a="1"/>
  <c r="AU66" i="14" s="1"/>
  <c r="AY108" i="14" a="1"/>
  <c r="AY108" i="14" s="1"/>
  <c r="BG62" i="14" a="1"/>
  <c r="BG62" i="14" s="1"/>
  <c r="BK62" i="14" s="1" a="1"/>
  <c r="BK62" i="14" s="1"/>
  <c r="AU24" i="14" a="1"/>
  <c r="AU24" i="14" s="1"/>
  <c r="AY24" i="14" s="1" a="1"/>
  <c r="AY24" i="14" s="1"/>
  <c r="BG47" i="14" a="1"/>
  <c r="BG47" i="14" s="1"/>
  <c r="BK47" i="14" s="1" a="1"/>
  <c r="BK47" i="14" s="1"/>
  <c r="BK27" i="14" a="1"/>
  <c r="BK27" i="14" s="1"/>
  <c r="AU106" i="14" a="1"/>
  <c r="AU106" i="14" s="1"/>
  <c r="AU114" i="14" a="1"/>
  <c r="AU114" i="14" s="1"/>
  <c r="AU94" i="14" a="1"/>
  <c r="AU94" i="14" s="1"/>
  <c r="AU61" i="14" a="1"/>
  <c r="AU61" i="14" s="1"/>
  <c r="BC71" i="14" a="1"/>
  <c r="BC71" i="14" s="1"/>
  <c r="AY81" i="14" a="1"/>
  <c r="AY81" i="14" s="1"/>
  <c r="BC81" i="14" s="1" a="1"/>
  <c r="BC81" i="14" s="1"/>
  <c r="BC69" i="14" a="1"/>
  <c r="BC69" i="14" s="1"/>
  <c r="BG69" i="14" s="1" a="1"/>
  <c r="BG69" i="14" s="1"/>
  <c r="BK69" i="14" s="1" a="1"/>
  <c r="BK69" i="14" s="1"/>
  <c r="AY57" i="14" a="1"/>
  <c r="AY57" i="14" s="1"/>
  <c r="BG48" i="14" a="1"/>
  <c r="BG48" i="14" s="1"/>
  <c r="BK48" i="14" s="1" a="1"/>
  <c r="BK48" i="14" s="1"/>
  <c r="BG110" i="14" a="1"/>
  <c r="BG110" i="14" s="1"/>
  <c r="BK110" i="14" s="1" a="1"/>
  <c r="BK110" i="14" s="1"/>
  <c r="AQ42" i="14" a="1"/>
  <c r="AQ42" i="14" s="1"/>
  <c r="AU42" i="14" s="1" a="1"/>
  <c r="AU42" i="14" s="1"/>
  <c r="AY73" i="14" a="1"/>
  <c r="AY73" i="14" s="1"/>
  <c r="AU116" i="14" a="1"/>
  <c r="AU116" i="14" s="1"/>
  <c r="AY115" i="14" a="1"/>
  <c r="AY115" i="14" s="1"/>
  <c r="BC115" i="14" s="1" a="1"/>
  <c r="BC115" i="14" s="1"/>
  <c r="BG87" i="14" a="1"/>
  <c r="BG87" i="14" s="1"/>
  <c r="BK87" i="14" s="1" a="1"/>
  <c r="BK87" i="14" s="1"/>
  <c r="BC97" i="14" a="1"/>
  <c r="BC97" i="14" s="1"/>
  <c r="BG97" i="14" s="1" a="1"/>
  <c r="BG97" i="14" s="1"/>
  <c r="BK97" i="14" s="1" a="1"/>
  <c r="BK97" i="14" s="1"/>
  <c r="AY58" i="14" a="1"/>
  <c r="AY58" i="14" s="1"/>
  <c r="AU108" i="14" a="1"/>
  <c r="AU108" i="14" s="1"/>
  <c r="AQ30" i="14" a="1"/>
  <c r="AQ30" i="14" s="1"/>
  <c r="AU30" i="14" s="1" a="1"/>
  <c r="AU30" i="14" s="1"/>
  <c r="BK118" i="14" a="1"/>
  <c r="BK118" i="14" s="1"/>
  <c r="AY37" i="14" a="1"/>
  <c r="AY37" i="14" s="1"/>
  <c r="BK51" i="14" a="1"/>
  <c r="BK51" i="14" s="1"/>
  <c r="AQ46" i="14" a="1"/>
  <c r="AQ46" i="14" s="1"/>
  <c r="AY109" i="14" a="1"/>
  <c r="AY109" i="14" s="1"/>
  <c r="AY49" i="14" a="1"/>
  <c r="AY49" i="14" s="1"/>
  <c r="AQ82" i="14" a="1"/>
  <c r="AQ82" i="14" s="1"/>
  <c r="AU82" i="14" s="1" a="1"/>
  <c r="AU82" i="14" s="1"/>
  <c r="BC55" i="14" a="1"/>
  <c r="BC55" i="14" s="1"/>
  <c r="AU60" i="14" a="1"/>
  <c r="AU60" i="14" s="1"/>
  <c r="AM41" i="14"/>
  <c r="AY20" i="14" a="1"/>
  <c r="AY20" i="14" s="1"/>
  <c r="BC20" i="14" s="1" a="1"/>
  <c r="BC20" i="14" s="1"/>
  <c r="BG20" i="14" s="1" a="1"/>
  <c r="BG20" i="14" s="1"/>
  <c r="BE65" i="16"/>
  <c r="BI65" i="16"/>
  <c r="Q113" i="16"/>
  <c r="BI100" i="16"/>
  <c r="BI38" i="16"/>
  <c r="BI74" i="16"/>
  <c r="BM65" i="16"/>
  <c r="BE100" i="16"/>
  <c r="BM100" i="16"/>
  <c r="BM102" i="16"/>
  <c r="BE40" i="16"/>
  <c r="BM118" i="16"/>
  <c r="P118" i="16" s="1"/>
  <c r="Q118" i="16" s="1"/>
  <c r="BA56" i="16"/>
  <c r="BJ119" i="14"/>
  <c r="BF119" i="14"/>
  <c r="BB119" i="14"/>
  <c r="AX119" i="14"/>
  <c r="AT119" i="14"/>
  <c r="AP119" i="14"/>
  <c r="AL119" i="14"/>
  <c r="AH119" i="14"/>
  <c r="AD119" i="14"/>
  <c r="Z119" i="14"/>
  <c r="V119" i="14"/>
  <c r="R119" i="14"/>
  <c r="BJ118" i="14"/>
  <c r="BF118" i="14"/>
  <c r="BB118" i="14"/>
  <c r="AX118" i="14"/>
  <c r="AT118" i="14"/>
  <c r="AP118" i="14"/>
  <c r="AL118" i="14"/>
  <c r="AH118" i="14"/>
  <c r="AD118" i="14"/>
  <c r="Z118" i="14"/>
  <c r="V118" i="14"/>
  <c r="R118" i="14"/>
  <c r="BJ117" i="14"/>
  <c r="BF117" i="14"/>
  <c r="BB117" i="14"/>
  <c r="AX117" i="14"/>
  <c r="AT117" i="14"/>
  <c r="AP117" i="14"/>
  <c r="AL117" i="14"/>
  <c r="AH117" i="14"/>
  <c r="AD117" i="14"/>
  <c r="Z117" i="14"/>
  <c r="V117" i="14"/>
  <c r="R117" i="14"/>
  <c r="BJ116" i="14"/>
  <c r="BF116" i="14"/>
  <c r="BB116" i="14"/>
  <c r="AX116" i="14"/>
  <c r="AT116" i="14"/>
  <c r="AP116" i="14"/>
  <c r="AL116" i="14"/>
  <c r="AH116" i="14"/>
  <c r="AD116" i="14"/>
  <c r="Z116" i="14"/>
  <c r="V116" i="14"/>
  <c r="R116" i="14"/>
  <c r="BJ115" i="14"/>
  <c r="BF115" i="14"/>
  <c r="BB115" i="14"/>
  <c r="AX115" i="14"/>
  <c r="AT115" i="14"/>
  <c r="AP115" i="14"/>
  <c r="AL115" i="14"/>
  <c r="AH115" i="14"/>
  <c r="AD115" i="14"/>
  <c r="Z115" i="14"/>
  <c r="V115" i="14"/>
  <c r="R115" i="14"/>
  <c r="BJ114" i="14"/>
  <c r="BF114" i="14"/>
  <c r="BB114" i="14"/>
  <c r="AX114" i="14"/>
  <c r="AT114" i="14"/>
  <c r="AP114" i="14"/>
  <c r="AL114" i="14"/>
  <c r="AH114" i="14"/>
  <c r="AD114" i="14"/>
  <c r="Z114" i="14"/>
  <c r="V114" i="14"/>
  <c r="R114" i="14"/>
  <c r="BJ113" i="14"/>
  <c r="BF113" i="14"/>
  <c r="BB113" i="14"/>
  <c r="AX113" i="14"/>
  <c r="AT113" i="14"/>
  <c r="AP113" i="14"/>
  <c r="AL113" i="14"/>
  <c r="AH113" i="14"/>
  <c r="AD113" i="14"/>
  <c r="Z113" i="14"/>
  <c r="V113" i="14"/>
  <c r="R113" i="14"/>
  <c r="BJ112" i="14"/>
  <c r="BF112" i="14"/>
  <c r="BB112" i="14"/>
  <c r="AX112" i="14"/>
  <c r="AT112" i="14"/>
  <c r="AP112" i="14"/>
  <c r="AL112" i="14"/>
  <c r="AH112" i="14"/>
  <c r="AD112" i="14"/>
  <c r="Z112" i="14"/>
  <c r="V112" i="14"/>
  <c r="R112" i="14"/>
  <c r="BJ111" i="14"/>
  <c r="BF111" i="14"/>
  <c r="BB111" i="14"/>
  <c r="AX111" i="14"/>
  <c r="AT111" i="14"/>
  <c r="AP111" i="14"/>
  <c r="AL111" i="14"/>
  <c r="AH111" i="14"/>
  <c r="AD111" i="14"/>
  <c r="Z111" i="14"/>
  <c r="V111" i="14"/>
  <c r="R111" i="14"/>
  <c r="BJ110" i="14"/>
  <c r="BF110" i="14"/>
  <c r="BB110" i="14"/>
  <c r="AX110" i="14"/>
  <c r="AT110" i="14"/>
  <c r="AP110" i="14"/>
  <c r="AL110" i="14"/>
  <c r="AH110" i="14"/>
  <c r="AD110" i="14"/>
  <c r="Z110" i="14"/>
  <c r="V110" i="14"/>
  <c r="R110" i="14"/>
  <c r="BJ109" i="14"/>
  <c r="BF109" i="14"/>
  <c r="BB109" i="14"/>
  <c r="AX109" i="14"/>
  <c r="AT109" i="14"/>
  <c r="AP109" i="14"/>
  <c r="AL109" i="14"/>
  <c r="AH109" i="14"/>
  <c r="AD109" i="14"/>
  <c r="Z109" i="14"/>
  <c r="V109" i="14"/>
  <c r="R109" i="14"/>
  <c r="BJ108" i="14"/>
  <c r="BF108" i="14"/>
  <c r="BB108" i="14"/>
  <c r="AX108" i="14"/>
  <c r="AT108" i="14"/>
  <c r="AP108" i="14"/>
  <c r="AL108" i="14"/>
  <c r="AH108" i="14"/>
  <c r="AD108" i="14"/>
  <c r="Z108" i="14"/>
  <c r="V108" i="14"/>
  <c r="R108" i="14"/>
  <c r="BJ107" i="14"/>
  <c r="BF107" i="14"/>
  <c r="BB107" i="14"/>
  <c r="AX107" i="14"/>
  <c r="AT107" i="14"/>
  <c r="AP107" i="14"/>
  <c r="AL107" i="14"/>
  <c r="AH107" i="14"/>
  <c r="AD107" i="14"/>
  <c r="Z107" i="14"/>
  <c r="V107" i="14"/>
  <c r="R107" i="14"/>
  <c r="BJ106" i="14"/>
  <c r="BF106" i="14"/>
  <c r="BB106" i="14"/>
  <c r="AX106" i="14"/>
  <c r="AT106" i="14"/>
  <c r="AP106" i="14"/>
  <c r="AL106" i="14"/>
  <c r="AH106" i="14"/>
  <c r="AD106" i="14"/>
  <c r="Z106" i="14"/>
  <c r="V106" i="14"/>
  <c r="R106" i="14"/>
  <c r="BJ105" i="14"/>
  <c r="BF105" i="14"/>
  <c r="BB105" i="14"/>
  <c r="AX105" i="14"/>
  <c r="AT105" i="14"/>
  <c r="AP105" i="14"/>
  <c r="AL105" i="14"/>
  <c r="AH105" i="14"/>
  <c r="AD105" i="14"/>
  <c r="Z105" i="14"/>
  <c r="V105" i="14"/>
  <c r="R105" i="14"/>
  <c r="BJ104" i="14"/>
  <c r="BF104" i="14"/>
  <c r="BB104" i="14"/>
  <c r="AX104" i="14"/>
  <c r="AT104" i="14"/>
  <c r="AP104" i="14"/>
  <c r="AL104" i="14"/>
  <c r="AH104" i="14"/>
  <c r="AD104" i="14"/>
  <c r="Z104" i="14"/>
  <c r="V104" i="14"/>
  <c r="R104" i="14"/>
  <c r="BJ103" i="14"/>
  <c r="BF103" i="14"/>
  <c r="BB103" i="14"/>
  <c r="AX103" i="14"/>
  <c r="AT103" i="14"/>
  <c r="AP103" i="14"/>
  <c r="AL103" i="14"/>
  <c r="AH103" i="14"/>
  <c r="AD103" i="14"/>
  <c r="Z103" i="14"/>
  <c r="V103" i="14"/>
  <c r="R103" i="14"/>
  <c r="BJ102" i="14"/>
  <c r="BF102" i="14"/>
  <c r="BB102" i="14"/>
  <c r="AX102" i="14"/>
  <c r="AT102" i="14"/>
  <c r="AP102" i="14"/>
  <c r="AL102" i="14"/>
  <c r="AH102" i="14"/>
  <c r="AD102" i="14"/>
  <c r="Z102" i="14"/>
  <c r="V102" i="14"/>
  <c r="R102" i="14"/>
  <c r="BJ101" i="14"/>
  <c r="BF101" i="14"/>
  <c r="BB101" i="14"/>
  <c r="AX101" i="14"/>
  <c r="AT101" i="14"/>
  <c r="AP101" i="14"/>
  <c r="AL101" i="14"/>
  <c r="AH101" i="14"/>
  <c r="AD101" i="14"/>
  <c r="Z101" i="14"/>
  <c r="V101" i="14"/>
  <c r="R101" i="14"/>
  <c r="BJ100" i="14"/>
  <c r="BF100" i="14"/>
  <c r="BB100" i="14"/>
  <c r="AX100" i="14"/>
  <c r="AT100" i="14"/>
  <c r="AP100" i="14"/>
  <c r="AL100" i="14"/>
  <c r="AH100" i="14"/>
  <c r="AD100" i="14"/>
  <c r="Z100" i="14"/>
  <c r="V100" i="14"/>
  <c r="R100" i="14"/>
  <c r="BJ99" i="14"/>
  <c r="BF99" i="14"/>
  <c r="BB99" i="14"/>
  <c r="AX99" i="14"/>
  <c r="AT99" i="14"/>
  <c r="AP99" i="14"/>
  <c r="AL99" i="14"/>
  <c r="AH99" i="14"/>
  <c r="AD99" i="14"/>
  <c r="Z99" i="14"/>
  <c r="V99" i="14"/>
  <c r="R99" i="14"/>
  <c r="BJ98" i="14"/>
  <c r="BF98" i="14"/>
  <c r="BB98" i="14"/>
  <c r="AX98" i="14"/>
  <c r="AT98" i="14"/>
  <c r="AP98" i="14"/>
  <c r="AL98" i="14"/>
  <c r="AH98" i="14"/>
  <c r="AD98" i="14"/>
  <c r="Z98" i="14"/>
  <c r="V98" i="14"/>
  <c r="R98" i="14"/>
  <c r="BJ97" i="14"/>
  <c r="BF97" i="14"/>
  <c r="BB97" i="14"/>
  <c r="AX97" i="14"/>
  <c r="AT97" i="14"/>
  <c r="AP97" i="14"/>
  <c r="AL97" i="14"/>
  <c r="AH97" i="14"/>
  <c r="AD97" i="14"/>
  <c r="Z97" i="14"/>
  <c r="V97" i="14"/>
  <c r="R97" i="14"/>
  <c r="BJ96" i="14"/>
  <c r="BF96" i="14"/>
  <c r="BB96" i="14"/>
  <c r="AX96" i="14"/>
  <c r="AT96" i="14"/>
  <c r="AP96" i="14"/>
  <c r="AL96" i="14"/>
  <c r="AH96" i="14"/>
  <c r="AD96" i="14"/>
  <c r="Z96" i="14"/>
  <c r="V96" i="14"/>
  <c r="R96" i="14"/>
  <c r="BJ95" i="14"/>
  <c r="BF95" i="14"/>
  <c r="BB95" i="14"/>
  <c r="AX95" i="14"/>
  <c r="AT95" i="14"/>
  <c r="AP95" i="14"/>
  <c r="AL95" i="14"/>
  <c r="AH95" i="14"/>
  <c r="AD95" i="14"/>
  <c r="Z95" i="14"/>
  <c r="V95" i="14"/>
  <c r="R95" i="14"/>
  <c r="BJ94" i="14"/>
  <c r="BF94" i="14"/>
  <c r="BB94" i="14"/>
  <c r="AX94" i="14"/>
  <c r="AT94" i="14"/>
  <c r="AP94" i="14"/>
  <c r="AL94" i="14"/>
  <c r="AH94" i="14"/>
  <c r="AD94" i="14"/>
  <c r="Z94" i="14"/>
  <c r="V94" i="14"/>
  <c r="R94" i="14"/>
  <c r="BJ93" i="14"/>
  <c r="BF93" i="14"/>
  <c r="BB93" i="14"/>
  <c r="AX93" i="14"/>
  <c r="AT93" i="14"/>
  <c r="AP93" i="14"/>
  <c r="AL93" i="14"/>
  <c r="AH93" i="14"/>
  <c r="AD93" i="14"/>
  <c r="Z93" i="14"/>
  <c r="V93" i="14"/>
  <c r="R93" i="14"/>
  <c r="BJ92" i="14"/>
  <c r="BF92" i="14"/>
  <c r="BB92" i="14"/>
  <c r="AX92" i="14"/>
  <c r="AT92" i="14"/>
  <c r="AP92" i="14"/>
  <c r="AL92" i="14"/>
  <c r="AH92" i="14"/>
  <c r="AD92" i="14"/>
  <c r="Z92" i="14"/>
  <c r="V92" i="14"/>
  <c r="R92" i="14"/>
  <c r="BJ91" i="14"/>
  <c r="BF91" i="14"/>
  <c r="BB91" i="14"/>
  <c r="AX91" i="14"/>
  <c r="AT91" i="14"/>
  <c r="AP91" i="14"/>
  <c r="AL91" i="14"/>
  <c r="AH91" i="14"/>
  <c r="AD91" i="14"/>
  <c r="Z91" i="14"/>
  <c r="V91" i="14"/>
  <c r="R91" i="14"/>
  <c r="BJ90" i="14"/>
  <c r="BF90" i="14"/>
  <c r="BB90" i="14"/>
  <c r="AX90" i="14"/>
  <c r="AT90" i="14"/>
  <c r="AP90" i="14"/>
  <c r="AL90" i="14"/>
  <c r="AH90" i="14"/>
  <c r="AD90" i="14"/>
  <c r="Z90" i="14"/>
  <c r="V90" i="14"/>
  <c r="R90" i="14"/>
  <c r="BJ89" i="14"/>
  <c r="BF89" i="14"/>
  <c r="BB89" i="14"/>
  <c r="AX89" i="14"/>
  <c r="AT89" i="14"/>
  <c r="AP89" i="14"/>
  <c r="AL89" i="14"/>
  <c r="AH89" i="14"/>
  <c r="AD89" i="14"/>
  <c r="Z89" i="14"/>
  <c r="V89" i="14"/>
  <c r="R89" i="14"/>
  <c r="BJ88" i="14"/>
  <c r="BF88" i="14"/>
  <c r="BB88" i="14"/>
  <c r="AX88" i="14"/>
  <c r="AT88" i="14"/>
  <c r="AP88" i="14"/>
  <c r="AL88" i="14"/>
  <c r="AH88" i="14"/>
  <c r="AD88" i="14"/>
  <c r="Z88" i="14"/>
  <c r="V88" i="14"/>
  <c r="R88" i="14"/>
  <c r="BJ87" i="14"/>
  <c r="BF87" i="14"/>
  <c r="BB87" i="14"/>
  <c r="AX87" i="14"/>
  <c r="AT87" i="14"/>
  <c r="AP87" i="14"/>
  <c r="AL87" i="14"/>
  <c r="AH87" i="14"/>
  <c r="AD87" i="14"/>
  <c r="Z87" i="14"/>
  <c r="V87" i="14"/>
  <c r="R87" i="14"/>
  <c r="BJ86" i="14"/>
  <c r="BF86" i="14"/>
  <c r="BB86" i="14"/>
  <c r="AX86" i="14"/>
  <c r="AT86" i="14"/>
  <c r="AP86" i="14"/>
  <c r="AL86" i="14"/>
  <c r="AH86" i="14"/>
  <c r="AD86" i="14"/>
  <c r="Z86" i="14"/>
  <c r="V86" i="14"/>
  <c r="R86" i="14"/>
  <c r="BJ85" i="14"/>
  <c r="BF85" i="14"/>
  <c r="BB85" i="14"/>
  <c r="AX85" i="14"/>
  <c r="AT85" i="14"/>
  <c r="AP85" i="14"/>
  <c r="AL85" i="14"/>
  <c r="AH85" i="14"/>
  <c r="AD85" i="14"/>
  <c r="Z85" i="14"/>
  <c r="V85" i="14"/>
  <c r="R85" i="14"/>
  <c r="BJ84" i="14"/>
  <c r="BF84" i="14"/>
  <c r="BB84" i="14"/>
  <c r="AX84" i="14"/>
  <c r="AT84" i="14"/>
  <c r="AP84" i="14"/>
  <c r="AL84" i="14"/>
  <c r="AH84" i="14"/>
  <c r="AD84" i="14"/>
  <c r="Z84" i="14"/>
  <c r="V84" i="14"/>
  <c r="R84" i="14"/>
  <c r="BJ83" i="14"/>
  <c r="BF83" i="14"/>
  <c r="BB83" i="14"/>
  <c r="AX83" i="14"/>
  <c r="AT83" i="14"/>
  <c r="AP83" i="14"/>
  <c r="AL83" i="14"/>
  <c r="AH83" i="14"/>
  <c r="AD83" i="14"/>
  <c r="Z83" i="14"/>
  <c r="V83" i="14"/>
  <c r="R83" i="14"/>
  <c r="BJ82" i="14"/>
  <c r="BF82" i="14"/>
  <c r="BB82" i="14"/>
  <c r="AX82" i="14"/>
  <c r="AT82" i="14"/>
  <c r="AP82" i="14"/>
  <c r="AL82" i="14"/>
  <c r="AH82" i="14"/>
  <c r="AD82" i="14"/>
  <c r="Z82" i="14"/>
  <c r="V82" i="14"/>
  <c r="R82" i="14"/>
  <c r="BJ81" i="14"/>
  <c r="BF81" i="14"/>
  <c r="BB81" i="14"/>
  <c r="AX81" i="14"/>
  <c r="AT81" i="14"/>
  <c r="AP81" i="14"/>
  <c r="AL81" i="14"/>
  <c r="AH81" i="14"/>
  <c r="AD81" i="14"/>
  <c r="Z81" i="14"/>
  <c r="V81" i="14"/>
  <c r="R81" i="14"/>
  <c r="BJ80" i="14"/>
  <c r="BF80" i="14"/>
  <c r="BB80" i="14"/>
  <c r="AX80" i="14"/>
  <c r="AT80" i="14"/>
  <c r="AP80" i="14"/>
  <c r="AL80" i="14"/>
  <c r="AH80" i="14"/>
  <c r="AD80" i="14"/>
  <c r="Z80" i="14"/>
  <c r="V80" i="14"/>
  <c r="R80" i="14"/>
  <c r="BJ79" i="14"/>
  <c r="BF79" i="14"/>
  <c r="BB79" i="14"/>
  <c r="AX79" i="14"/>
  <c r="AT79" i="14"/>
  <c r="AP79" i="14"/>
  <c r="AL79" i="14"/>
  <c r="AH79" i="14"/>
  <c r="AD79" i="14"/>
  <c r="Z79" i="14"/>
  <c r="V79" i="14"/>
  <c r="R79" i="14"/>
  <c r="BJ78" i="14"/>
  <c r="BF78" i="14"/>
  <c r="BB78" i="14"/>
  <c r="AX78" i="14"/>
  <c r="AT78" i="14"/>
  <c r="AP78" i="14"/>
  <c r="AL78" i="14"/>
  <c r="AH78" i="14"/>
  <c r="AD78" i="14"/>
  <c r="Z78" i="14"/>
  <c r="V78" i="14"/>
  <c r="R78" i="14"/>
  <c r="BJ77" i="14"/>
  <c r="BF77" i="14"/>
  <c r="BB77" i="14"/>
  <c r="AX77" i="14"/>
  <c r="AT77" i="14"/>
  <c r="AP77" i="14"/>
  <c r="AL77" i="14"/>
  <c r="AH77" i="14"/>
  <c r="AD77" i="14"/>
  <c r="Z77" i="14"/>
  <c r="V77" i="14"/>
  <c r="R77" i="14"/>
  <c r="BJ76" i="14"/>
  <c r="BF76" i="14"/>
  <c r="BB76" i="14"/>
  <c r="AX76" i="14"/>
  <c r="AT76" i="14"/>
  <c r="AP76" i="14"/>
  <c r="AL76" i="14"/>
  <c r="AH76" i="14"/>
  <c r="AD76" i="14"/>
  <c r="Z76" i="14"/>
  <c r="V76" i="14"/>
  <c r="R76" i="14"/>
  <c r="BJ75" i="14"/>
  <c r="BF75" i="14"/>
  <c r="BB75" i="14"/>
  <c r="AX75" i="14"/>
  <c r="AT75" i="14"/>
  <c r="AP75" i="14"/>
  <c r="AL75" i="14"/>
  <c r="AH75" i="14"/>
  <c r="AD75" i="14"/>
  <c r="Z75" i="14"/>
  <c r="V75" i="14"/>
  <c r="R75" i="14"/>
  <c r="BJ74" i="14"/>
  <c r="BF74" i="14"/>
  <c r="BB74" i="14"/>
  <c r="AX74" i="14"/>
  <c r="AT74" i="14"/>
  <c r="AP74" i="14"/>
  <c r="AL74" i="14"/>
  <c r="AH74" i="14"/>
  <c r="AD74" i="14"/>
  <c r="Z74" i="14"/>
  <c r="V74" i="14"/>
  <c r="R74" i="14"/>
  <c r="BJ73" i="14"/>
  <c r="BF73" i="14"/>
  <c r="BB73" i="14"/>
  <c r="AX73" i="14"/>
  <c r="AT73" i="14"/>
  <c r="AP73" i="14"/>
  <c r="AL73" i="14"/>
  <c r="AH73" i="14"/>
  <c r="AD73" i="14"/>
  <c r="Z73" i="14"/>
  <c r="V73" i="14"/>
  <c r="R73" i="14"/>
  <c r="BJ72" i="14"/>
  <c r="BF72" i="14"/>
  <c r="BB72" i="14"/>
  <c r="AX72" i="14"/>
  <c r="AT72" i="14"/>
  <c r="AP72" i="14"/>
  <c r="AL72" i="14"/>
  <c r="AH72" i="14"/>
  <c r="AD72" i="14"/>
  <c r="Z72" i="14"/>
  <c r="V72" i="14"/>
  <c r="R72" i="14"/>
  <c r="BJ71" i="14"/>
  <c r="BF71" i="14"/>
  <c r="BB71" i="14"/>
  <c r="AX71" i="14"/>
  <c r="AT71" i="14"/>
  <c r="AP71" i="14"/>
  <c r="AL71" i="14"/>
  <c r="AH71" i="14"/>
  <c r="AD71" i="14"/>
  <c r="Z71" i="14"/>
  <c r="V71" i="14"/>
  <c r="R71" i="14"/>
  <c r="BJ70" i="14"/>
  <c r="BF70" i="14"/>
  <c r="BB70" i="14"/>
  <c r="AX70" i="14"/>
  <c r="AT70" i="14"/>
  <c r="AP70" i="14"/>
  <c r="AL70" i="14"/>
  <c r="AH70" i="14"/>
  <c r="AD70" i="14"/>
  <c r="Z70" i="14"/>
  <c r="V70" i="14"/>
  <c r="R70" i="14"/>
  <c r="BJ69" i="14"/>
  <c r="BF69" i="14"/>
  <c r="BB69" i="14"/>
  <c r="AX69" i="14"/>
  <c r="AT69" i="14"/>
  <c r="AP69" i="14"/>
  <c r="AL69" i="14"/>
  <c r="AH69" i="14"/>
  <c r="AD69" i="14"/>
  <c r="Z69" i="14"/>
  <c r="V69" i="14"/>
  <c r="R69" i="14"/>
  <c r="BJ68" i="14"/>
  <c r="BF68" i="14"/>
  <c r="BB68" i="14"/>
  <c r="AX68" i="14"/>
  <c r="AT68" i="14"/>
  <c r="AP68" i="14"/>
  <c r="AL68" i="14"/>
  <c r="AH68" i="14"/>
  <c r="AD68" i="14"/>
  <c r="Z68" i="14"/>
  <c r="V68" i="14"/>
  <c r="R68" i="14"/>
  <c r="BJ67" i="14"/>
  <c r="BF67" i="14"/>
  <c r="BB67" i="14"/>
  <c r="AX67" i="14"/>
  <c r="AT67" i="14"/>
  <c r="AP67" i="14"/>
  <c r="AL67" i="14"/>
  <c r="AH67" i="14"/>
  <c r="AD67" i="14"/>
  <c r="Z67" i="14"/>
  <c r="V67" i="14"/>
  <c r="R67" i="14"/>
  <c r="BJ66" i="14"/>
  <c r="BF66" i="14"/>
  <c r="BB66" i="14"/>
  <c r="AX66" i="14"/>
  <c r="AT66" i="14"/>
  <c r="AP66" i="14"/>
  <c r="AL66" i="14"/>
  <c r="AH66" i="14"/>
  <c r="AD66" i="14"/>
  <c r="Z66" i="14"/>
  <c r="V66" i="14"/>
  <c r="R66" i="14"/>
  <c r="BJ65" i="14"/>
  <c r="BF65" i="14"/>
  <c r="BB65" i="14"/>
  <c r="AX65" i="14"/>
  <c r="AT65" i="14"/>
  <c r="AP65" i="14"/>
  <c r="AL65" i="14"/>
  <c r="AH65" i="14"/>
  <c r="AD65" i="14"/>
  <c r="Z65" i="14"/>
  <c r="V65" i="14"/>
  <c r="R65" i="14"/>
  <c r="BJ64" i="14"/>
  <c r="BF64" i="14"/>
  <c r="BB64" i="14"/>
  <c r="AX64" i="14"/>
  <c r="AT64" i="14"/>
  <c r="AP64" i="14"/>
  <c r="AL64" i="14"/>
  <c r="AH64" i="14"/>
  <c r="AD64" i="14"/>
  <c r="Z64" i="14"/>
  <c r="V64" i="14"/>
  <c r="R64" i="14"/>
  <c r="BJ63" i="14"/>
  <c r="BF63" i="14"/>
  <c r="BB63" i="14"/>
  <c r="AX63" i="14"/>
  <c r="AT63" i="14"/>
  <c r="AP63" i="14"/>
  <c r="AL63" i="14"/>
  <c r="AH63" i="14"/>
  <c r="AD63" i="14"/>
  <c r="Z63" i="14"/>
  <c r="V63" i="14"/>
  <c r="R63" i="14"/>
  <c r="BJ62" i="14"/>
  <c r="BF62" i="14"/>
  <c r="BB62" i="14"/>
  <c r="AX62" i="14"/>
  <c r="AT62" i="14"/>
  <c r="AP62" i="14"/>
  <c r="AL62" i="14"/>
  <c r="AH62" i="14"/>
  <c r="AD62" i="14"/>
  <c r="Z62" i="14"/>
  <c r="V62" i="14"/>
  <c r="R62" i="14"/>
  <c r="BJ61" i="14"/>
  <c r="BF61" i="14"/>
  <c r="BB61" i="14"/>
  <c r="AX61" i="14"/>
  <c r="AT61" i="14"/>
  <c r="AP61" i="14"/>
  <c r="AL61" i="14"/>
  <c r="AH61" i="14"/>
  <c r="AD61" i="14"/>
  <c r="Z61" i="14"/>
  <c r="V61" i="14"/>
  <c r="R61" i="14"/>
  <c r="BJ60" i="14"/>
  <c r="BF60" i="14"/>
  <c r="BB60" i="14"/>
  <c r="AX60" i="14"/>
  <c r="AT60" i="14"/>
  <c r="AP60" i="14"/>
  <c r="AL60" i="14"/>
  <c r="AH60" i="14"/>
  <c r="AD60" i="14"/>
  <c r="Z60" i="14"/>
  <c r="V60" i="14"/>
  <c r="R60" i="14"/>
  <c r="BJ59" i="14"/>
  <c r="BF59" i="14"/>
  <c r="BB59" i="14"/>
  <c r="AX59" i="14"/>
  <c r="AT59" i="14"/>
  <c r="AP59" i="14"/>
  <c r="AL59" i="14"/>
  <c r="AH59" i="14"/>
  <c r="AD59" i="14"/>
  <c r="Z59" i="14"/>
  <c r="V59" i="14"/>
  <c r="R59" i="14"/>
  <c r="BJ58" i="14"/>
  <c r="BF58" i="14"/>
  <c r="BB58" i="14"/>
  <c r="AX58" i="14"/>
  <c r="AT58" i="14"/>
  <c r="AP58" i="14"/>
  <c r="AL58" i="14"/>
  <c r="AH58" i="14"/>
  <c r="AD58" i="14"/>
  <c r="Z58" i="14"/>
  <c r="V58" i="14"/>
  <c r="R58" i="14"/>
  <c r="BJ57" i="14"/>
  <c r="BF57" i="14"/>
  <c r="BB57" i="14"/>
  <c r="AX57" i="14"/>
  <c r="AT57" i="14"/>
  <c r="AP57" i="14"/>
  <c r="AL57" i="14"/>
  <c r="AH57" i="14"/>
  <c r="AD57" i="14"/>
  <c r="Z57" i="14"/>
  <c r="V57" i="14"/>
  <c r="R57" i="14"/>
  <c r="BJ56" i="14"/>
  <c r="BF56" i="14"/>
  <c r="BB56" i="14"/>
  <c r="AX56" i="14"/>
  <c r="AT56" i="14"/>
  <c r="AP56" i="14"/>
  <c r="AL56" i="14"/>
  <c r="AH56" i="14"/>
  <c r="AD56" i="14"/>
  <c r="Z56" i="14"/>
  <c r="V56" i="14"/>
  <c r="R56" i="14"/>
  <c r="BJ55" i="14"/>
  <c r="BF55" i="14"/>
  <c r="BB55" i="14"/>
  <c r="AX55" i="14"/>
  <c r="AT55" i="14"/>
  <c r="AP55" i="14"/>
  <c r="AL55" i="14"/>
  <c r="AH55" i="14"/>
  <c r="AD55" i="14"/>
  <c r="Z55" i="14"/>
  <c r="V55" i="14"/>
  <c r="R55" i="14"/>
  <c r="BJ54" i="14"/>
  <c r="BF54" i="14"/>
  <c r="BB54" i="14"/>
  <c r="AX54" i="14"/>
  <c r="AT54" i="14"/>
  <c r="AP54" i="14"/>
  <c r="AL54" i="14"/>
  <c r="AH54" i="14"/>
  <c r="AD54" i="14"/>
  <c r="Z54" i="14"/>
  <c r="V54" i="14"/>
  <c r="R54" i="14"/>
  <c r="BJ53" i="14"/>
  <c r="BF53" i="14"/>
  <c r="BB53" i="14"/>
  <c r="AX53" i="14"/>
  <c r="AT53" i="14"/>
  <c r="AP53" i="14"/>
  <c r="AL53" i="14"/>
  <c r="AH53" i="14"/>
  <c r="AD53" i="14"/>
  <c r="Z53" i="14"/>
  <c r="V53" i="14"/>
  <c r="R53" i="14"/>
  <c r="BJ52" i="14"/>
  <c r="BF52" i="14"/>
  <c r="BB52" i="14"/>
  <c r="AX52" i="14"/>
  <c r="AT52" i="14"/>
  <c r="AP52" i="14"/>
  <c r="AL52" i="14"/>
  <c r="AH52" i="14"/>
  <c r="AD52" i="14"/>
  <c r="Z52" i="14"/>
  <c r="V52" i="14"/>
  <c r="R52" i="14"/>
  <c r="BJ51" i="14"/>
  <c r="BF51" i="14"/>
  <c r="BB51" i="14"/>
  <c r="AX51" i="14"/>
  <c r="AT51" i="14"/>
  <c r="AP51" i="14"/>
  <c r="AL51" i="14"/>
  <c r="AH51" i="14"/>
  <c r="AD51" i="14"/>
  <c r="Z51" i="14"/>
  <c r="V51" i="14"/>
  <c r="R51" i="14"/>
  <c r="BJ50" i="14"/>
  <c r="BF50" i="14"/>
  <c r="BB50" i="14"/>
  <c r="AX50" i="14"/>
  <c r="AT50" i="14"/>
  <c r="AP50" i="14"/>
  <c r="AL50" i="14"/>
  <c r="AH50" i="14"/>
  <c r="AD50" i="14"/>
  <c r="Z50" i="14"/>
  <c r="V50" i="14"/>
  <c r="R50" i="14"/>
  <c r="BJ49" i="14"/>
  <c r="BF49" i="14"/>
  <c r="BB49" i="14"/>
  <c r="AX49" i="14"/>
  <c r="AT49" i="14"/>
  <c r="AP49" i="14"/>
  <c r="AL49" i="14"/>
  <c r="AH49" i="14"/>
  <c r="AD49" i="14"/>
  <c r="Z49" i="14"/>
  <c r="V49" i="14"/>
  <c r="R49" i="14"/>
  <c r="BJ48" i="14"/>
  <c r="BF48" i="14"/>
  <c r="BB48" i="14"/>
  <c r="AX48" i="14"/>
  <c r="AT48" i="14"/>
  <c r="AP48" i="14"/>
  <c r="AL48" i="14"/>
  <c r="AH48" i="14"/>
  <c r="AD48" i="14"/>
  <c r="Z48" i="14"/>
  <c r="V48" i="14"/>
  <c r="R48" i="14"/>
  <c r="BJ47" i="14"/>
  <c r="BF47" i="14"/>
  <c r="BB47" i="14"/>
  <c r="AX47" i="14"/>
  <c r="AT47" i="14"/>
  <c r="AP47" i="14"/>
  <c r="AL47" i="14"/>
  <c r="AH47" i="14"/>
  <c r="AD47" i="14"/>
  <c r="Z47" i="14"/>
  <c r="V47" i="14"/>
  <c r="R47" i="14"/>
  <c r="BJ46" i="14"/>
  <c r="BF46" i="14"/>
  <c r="BB46" i="14"/>
  <c r="AX46" i="14"/>
  <c r="AT46" i="14"/>
  <c r="AP46" i="14"/>
  <c r="AL46" i="14"/>
  <c r="AH46" i="14"/>
  <c r="AD46" i="14"/>
  <c r="Z46" i="14"/>
  <c r="V46" i="14"/>
  <c r="R46" i="14"/>
  <c r="BJ45" i="14"/>
  <c r="BF45" i="14"/>
  <c r="BB45" i="14"/>
  <c r="AX45" i="14"/>
  <c r="AT45" i="14"/>
  <c r="AP45" i="14"/>
  <c r="AL45" i="14"/>
  <c r="AH45" i="14"/>
  <c r="AD45" i="14"/>
  <c r="Z45" i="14"/>
  <c r="V45" i="14"/>
  <c r="R45" i="14"/>
  <c r="BJ44" i="14"/>
  <c r="BF44" i="14"/>
  <c r="BB44" i="14"/>
  <c r="AX44" i="14"/>
  <c r="AT44" i="14"/>
  <c r="AP44" i="14"/>
  <c r="AL44" i="14"/>
  <c r="AH44" i="14"/>
  <c r="AD44" i="14"/>
  <c r="Z44" i="14"/>
  <c r="V44" i="14"/>
  <c r="R44" i="14"/>
  <c r="BJ43" i="14"/>
  <c r="BF43" i="14"/>
  <c r="BB43" i="14"/>
  <c r="AX43" i="14"/>
  <c r="AT43" i="14"/>
  <c r="AP43" i="14"/>
  <c r="AL43" i="14"/>
  <c r="AH43" i="14"/>
  <c r="AD43" i="14"/>
  <c r="Z43" i="14"/>
  <c r="V43" i="14"/>
  <c r="R43" i="14"/>
  <c r="BJ42" i="14"/>
  <c r="BF42" i="14"/>
  <c r="BB42" i="14"/>
  <c r="AX42" i="14"/>
  <c r="AT42" i="14"/>
  <c r="AP42" i="14"/>
  <c r="AL42" i="14"/>
  <c r="AH42" i="14"/>
  <c r="AD42" i="14"/>
  <c r="Z42" i="14"/>
  <c r="V42" i="14"/>
  <c r="R42" i="14"/>
  <c r="BJ41" i="14"/>
  <c r="BF41" i="14"/>
  <c r="BB41" i="14"/>
  <c r="AX41" i="14"/>
  <c r="AT41" i="14"/>
  <c r="AP41" i="14"/>
  <c r="AL41" i="14"/>
  <c r="AH41" i="14"/>
  <c r="AD41" i="14"/>
  <c r="Z41" i="14"/>
  <c r="V41" i="14"/>
  <c r="R41" i="14"/>
  <c r="BJ40" i="14"/>
  <c r="BF40" i="14"/>
  <c r="BB40" i="14"/>
  <c r="AX40" i="14"/>
  <c r="AT40" i="14"/>
  <c r="AP40" i="14"/>
  <c r="AL40" i="14"/>
  <c r="AH40" i="14"/>
  <c r="AD40" i="14"/>
  <c r="Z40" i="14"/>
  <c r="V40" i="14"/>
  <c r="R40" i="14"/>
  <c r="BJ39" i="14"/>
  <c r="BF39" i="14"/>
  <c r="BB39" i="14"/>
  <c r="AX39" i="14"/>
  <c r="AT39" i="14"/>
  <c r="AP39" i="14"/>
  <c r="AL39" i="14"/>
  <c r="AH39" i="14"/>
  <c r="AD39" i="14"/>
  <c r="Z39" i="14"/>
  <c r="V39" i="14"/>
  <c r="R39" i="14"/>
  <c r="BJ38" i="14"/>
  <c r="BF38" i="14"/>
  <c r="BB38" i="14"/>
  <c r="AX38" i="14"/>
  <c r="AT38" i="14"/>
  <c r="AP38" i="14"/>
  <c r="AL38" i="14"/>
  <c r="AH38" i="14"/>
  <c r="AD38" i="14"/>
  <c r="Z38" i="14"/>
  <c r="V38" i="14"/>
  <c r="R38" i="14"/>
  <c r="BJ37" i="14"/>
  <c r="BF37" i="14"/>
  <c r="BB37" i="14"/>
  <c r="AX37" i="14"/>
  <c r="AT37" i="14"/>
  <c r="AP37" i="14"/>
  <c r="AL37" i="14"/>
  <c r="AH37" i="14"/>
  <c r="AD37" i="14"/>
  <c r="Z37" i="14"/>
  <c r="V37" i="14"/>
  <c r="R37" i="14"/>
  <c r="BJ36" i="14"/>
  <c r="BF36" i="14"/>
  <c r="BB36" i="14"/>
  <c r="AX36" i="14"/>
  <c r="AT36" i="14"/>
  <c r="AP36" i="14"/>
  <c r="AL36" i="14"/>
  <c r="AH36" i="14"/>
  <c r="AD36" i="14"/>
  <c r="Z36" i="14"/>
  <c r="V36" i="14"/>
  <c r="R36" i="14"/>
  <c r="BJ35" i="14"/>
  <c r="BF35" i="14"/>
  <c r="BB35" i="14"/>
  <c r="AX35" i="14"/>
  <c r="AT35" i="14"/>
  <c r="AP35" i="14"/>
  <c r="AL35" i="14"/>
  <c r="AH35" i="14"/>
  <c r="AD35" i="14"/>
  <c r="Z35" i="14"/>
  <c r="V35" i="14"/>
  <c r="R35" i="14"/>
  <c r="BJ34" i="14"/>
  <c r="BF34" i="14"/>
  <c r="BB34" i="14"/>
  <c r="AX34" i="14"/>
  <c r="AT34" i="14"/>
  <c r="AP34" i="14"/>
  <c r="AL34" i="14"/>
  <c r="AH34" i="14"/>
  <c r="AD34" i="14"/>
  <c r="Z34" i="14"/>
  <c r="V34" i="14"/>
  <c r="R34" i="14"/>
  <c r="BJ33" i="14"/>
  <c r="BF33" i="14"/>
  <c r="BB33" i="14"/>
  <c r="AX33" i="14"/>
  <c r="AT33" i="14"/>
  <c r="AP33" i="14"/>
  <c r="AL33" i="14"/>
  <c r="AH33" i="14"/>
  <c r="AD33" i="14"/>
  <c r="Z33" i="14"/>
  <c r="V33" i="14"/>
  <c r="R33" i="14"/>
  <c r="BJ32" i="14"/>
  <c r="BF32" i="14"/>
  <c r="BB32" i="14"/>
  <c r="AX32" i="14"/>
  <c r="AT32" i="14"/>
  <c r="AP32" i="14"/>
  <c r="AL32" i="14"/>
  <c r="AH32" i="14"/>
  <c r="AD32" i="14"/>
  <c r="Z32" i="14"/>
  <c r="V32" i="14"/>
  <c r="R32" i="14"/>
  <c r="BJ31" i="14"/>
  <c r="BF31" i="14"/>
  <c r="BB31" i="14"/>
  <c r="AX31" i="14"/>
  <c r="AT31" i="14"/>
  <c r="AP31" i="14"/>
  <c r="AL31" i="14"/>
  <c r="AH31" i="14"/>
  <c r="AD31" i="14"/>
  <c r="Z31" i="14"/>
  <c r="V31" i="14"/>
  <c r="R31" i="14"/>
  <c r="BJ30" i="14"/>
  <c r="BF30" i="14"/>
  <c r="BB30" i="14"/>
  <c r="AX30" i="14"/>
  <c r="AT30" i="14"/>
  <c r="AP30" i="14"/>
  <c r="AL30" i="14"/>
  <c r="AH30" i="14"/>
  <c r="AD30" i="14"/>
  <c r="Z30" i="14"/>
  <c r="V30" i="14"/>
  <c r="R30" i="14"/>
  <c r="BJ29" i="14"/>
  <c r="BF29" i="14"/>
  <c r="BB29" i="14"/>
  <c r="AX29" i="14"/>
  <c r="AT29" i="14"/>
  <c r="AP29" i="14"/>
  <c r="AL29" i="14"/>
  <c r="AH29" i="14"/>
  <c r="AD29" i="14"/>
  <c r="Z29" i="14"/>
  <c r="V29" i="14"/>
  <c r="R29" i="14"/>
  <c r="BJ28" i="14"/>
  <c r="BF28" i="14"/>
  <c r="BB28" i="14"/>
  <c r="AX28" i="14"/>
  <c r="AT28" i="14"/>
  <c r="AP28" i="14"/>
  <c r="AL28" i="14"/>
  <c r="AH28" i="14"/>
  <c r="AD28" i="14"/>
  <c r="Z28" i="14"/>
  <c r="V28" i="14"/>
  <c r="R28" i="14"/>
  <c r="BJ27" i="14"/>
  <c r="BF27" i="14"/>
  <c r="BB27" i="14"/>
  <c r="AX27" i="14"/>
  <c r="AT27" i="14"/>
  <c r="AP27" i="14"/>
  <c r="AL27" i="14"/>
  <c r="AH27" i="14"/>
  <c r="AD27" i="14"/>
  <c r="Z27" i="14"/>
  <c r="V27" i="14"/>
  <c r="R27" i="14"/>
  <c r="BJ26" i="14"/>
  <c r="BF26" i="14"/>
  <c r="BB26" i="14"/>
  <c r="AX26" i="14"/>
  <c r="AT26" i="14"/>
  <c r="AP26" i="14"/>
  <c r="AL26" i="14"/>
  <c r="AH26" i="14"/>
  <c r="AD26" i="14"/>
  <c r="Z26" i="14"/>
  <c r="V26" i="14"/>
  <c r="R26" i="14"/>
  <c r="BJ25" i="14"/>
  <c r="BF25" i="14"/>
  <c r="BB25" i="14"/>
  <c r="AX25" i="14"/>
  <c r="AT25" i="14"/>
  <c r="AP25" i="14"/>
  <c r="AL25" i="14"/>
  <c r="AH25" i="14"/>
  <c r="AD25" i="14"/>
  <c r="Z25" i="14"/>
  <c r="V25" i="14"/>
  <c r="R25" i="14"/>
  <c r="BJ24" i="14"/>
  <c r="BF24" i="14"/>
  <c r="BB24" i="14"/>
  <c r="AX24" i="14"/>
  <c r="AT24" i="14"/>
  <c r="AP24" i="14"/>
  <c r="AL24" i="14"/>
  <c r="AH24" i="14"/>
  <c r="AD24" i="14"/>
  <c r="Z24" i="14"/>
  <c r="V24" i="14"/>
  <c r="R24" i="14"/>
  <c r="BJ23" i="14"/>
  <c r="BF23" i="14"/>
  <c r="BB23" i="14"/>
  <c r="AX23" i="14"/>
  <c r="AT23" i="14"/>
  <c r="AP23" i="14"/>
  <c r="AL23" i="14"/>
  <c r="AH23" i="14"/>
  <c r="AD23" i="14"/>
  <c r="Z23" i="14"/>
  <c r="V23" i="14"/>
  <c r="R23" i="14"/>
  <c r="BJ22" i="14"/>
  <c r="BF22" i="14"/>
  <c r="BB22" i="14"/>
  <c r="AX22" i="14"/>
  <c r="AT22" i="14"/>
  <c r="AP22" i="14"/>
  <c r="AL22" i="14"/>
  <c r="AH22" i="14"/>
  <c r="AD22" i="14"/>
  <c r="Z22" i="14"/>
  <c r="V22" i="14"/>
  <c r="R22" i="14"/>
  <c r="BJ21" i="14"/>
  <c r="BF21" i="14"/>
  <c r="BB21" i="14"/>
  <c r="AX21" i="14"/>
  <c r="AT21" i="14"/>
  <c r="AP21" i="14"/>
  <c r="AL21" i="14"/>
  <c r="AH21" i="14"/>
  <c r="AD21" i="14"/>
  <c r="Z21" i="14"/>
  <c r="V21" i="14"/>
  <c r="R21" i="14"/>
  <c r="BJ20" i="14"/>
  <c r="BF20" i="14"/>
  <c r="BB20" i="14"/>
  <c r="AX20" i="14"/>
  <c r="AT20" i="14"/>
  <c r="AP20" i="14"/>
  <c r="AL20" i="14"/>
  <c r="AH20" i="14"/>
  <c r="AD20" i="14"/>
  <c r="Z20" i="14"/>
  <c r="V20" i="14"/>
  <c r="R20" i="14"/>
  <c r="BJ19" i="14"/>
  <c r="BF19" i="14"/>
  <c r="BB19" i="14"/>
  <c r="AX19" i="14"/>
  <c r="AT19" i="14"/>
  <c r="AP19" i="14"/>
  <c r="AL19" i="14"/>
  <c r="AH19" i="14"/>
  <c r="AD19" i="14"/>
  <c r="Z19" i="14"/>
  <c r="V19" i="14"/>
  <c r="R19" i="14"/>
  <c r="BY117" i="13"/>
  <c r="BV117" i="13"/>
  <c r="BU117" i="13"/>
  <c r="BR117" i="13"/>
  <c r="BQ117" i="13"/>
  <c r="BN117" i="13"/>
  <c r="BM117" i="13"/>
  <c r="BJ117" i="13"/>
  <c r="BI117" i="13"/>
  <c r="BF117" i="13"/>
  <c r="BE117" i="13"/>
  <c r="BB117" i="13"/>
  <c r="BA117" i="13"/>
  <c r="AW117" i="13"/>
  <c r="AT117" i="13"/>
  <c r="AS117" i="13"/>
  <c r="AP117" i="13"/>
  <c r="AO117" i="13"/>
  <c r="AL117" i="13"/>
  <c r="AK117" i="13"/>
  <c r="AH117" i="13"/>
  <c r="AG117" i="13"/>
  <c r="AD117" i="13"/>
  <c r="AC117" i="13"/>
  <c r="Z117" i="13"/>
  <c r="Y117" i="13"/>
  <c r="BY116" i="13"/>
  <c r="BV116" i="13"/>
  <c r="BU116" i="13"/>
  <c r="BR116" i="13"/>
  <c r="BQ116" i="13"/>
  <c r="BN116" i="13"/>
  <c r="BM116" i="13"/>
  <c r="BJ116" i="13"/>
  <c r="BI116" i="13"/>
  <c r="BF116" i="13"/>
  <c r="BE116" i="13"/>
  <c r="BB116" i="13"/>
  <c r="BA116" i="13"/>
  <c r="AW116" i="13"/>
  <c r="AT116" i="13"/>
  <c r="AS116" i="13"/>
  <c r="AP116" i="13"/>
  <c r="AO116" i="13"/>
  <c r="AL116" i="13"/>
  <c r="AK116" i="13"/>
  <c r="AH116" i="13"/>
  <c r="AG116" i="13"/>
  <c r="AD116" i="13"/>
  <c r="AC116" i="13"/>
  <c r="Z116" i="13"/>
  <c r="Y116" i="13"/>
  <c r="BY115" i="13"/>
  <c r="BV115" i="13"/>
  <c r="BU115" i="13"/>
  <c r="BR115" i="13"/>
  <c r="BQ115" i="13"/>
  <c r="BN115" i="13"/>
  <c r="BM115" i="13"/>
  <c r="BJ115" i="13"/>
  <c r="BI115" i="13"/>
  <c r="BF115" i="13"/>
  <c r="BE115" i="13"/>
  <c r="BB115" i="13"/>
  <c r="BA115" i="13"/>
  <c r="AW115" i="13"/>
  <c r="AT115" i="13"/>
  <c r="AS115" i="13"/>
  <c r="AP115" i="13"/>
  <c r="AO115" i="13"/>
  <c r="AL115" i="13"/>
  <c r="AK115" i="13"/>
  <c r="AH115" i="13"/>
  <c r="AG115" i="13"/>
  <c r="AD115" i="13"/>
  <c r="AC115" i="13"/>
  <c r="Z115" i="13"/>
  <c r="Y115" i="13"/>
  <c r="BY114" i="13"/>
  <c r="BV114" i="13"/>
  <c r="BU114" i="13"/>
  <c r="BR114" i="13"/>
  <c r="BQ114" i="13"/>
  <c r="BN114" i="13"/>
  <c r="BM114" i="13"/>
  <c r="BJ114" i="13"/>
  <c r="BI114" i="13"/>
  <c r="BF114" i="13"/>
  <c r="BE114" i="13"/>
  <c r="BB114" i="13"/>
  <c r="BA114" i="13"/>
  <c r="AW114" i="13"/>
  <c r="AT114" i="13"/>
  <c r="AS114" i="13"/>
  <c r="AP114" i="13"/>
  <c r="AO114" i="13"/>
  <c r="AL114" i="13"/>
  <c r="AK114" i="13"/>
  <c r="AH114" i="13"/>
  <c r="AG114" i="13"/>
  <c r="AD114" i="13"/>
  <c r="AC114" i="13"/>
  <c r="Z114" i="13"/>
  <c r="Y114" i="13"/>
  <c r="BY113" i="13"/>
  <c r="BV113" i="13"/>
  <c r="BU113" i="13"/>
  <c r="BR113" i="13"/>
  <c r="BQ113" i="13"/>
  <c r="BN113" i="13"/>
  <c r="BM113" i="13"/>
  <c r="BJ113" i="13"/>
  <c r="BI113" i="13"/>
  <c r="BF113" i="13"/>
  <c r="BE113" i="13"/>
  <c r="BB113" i="13"/>
  <c r="BA113" i="13"/>
  <c r="AW113" i="13"/>
  <c r="AT113" i="13"/>
  <c r="AS113" i="13"/>
  <c r="AP113" i="13"/>
  <c r="AO113" i="13"/>
  <c r="AL113" i="13"/>
  <c r="AK113" i="13"/>
  <c r="AH113" i="13"/>
  <c r="AG113" i="13"/>
  <c r="AD113" i="13"/>
  <c r="AC113" i="13"/>
  <c r="Z113" i="13"/>
  <c r="Y113" i="13"/>
  <c r="BY112" i="13"/>
  <c r="BV112" i="13"/>
  <c r="BU112" i="13"/>
  <c r="BR112" i="13"/>
  <c r="BQ112" i="13"/>
  <c r="BN112" i="13"/>
  <c r="BM112" i="13"/>
  <c r="BJ112" i="13"/>
  <c r="BI112" i="13"/>
  <c r="BF112" i="13"/>
  <c r="BE112" i="13"/>
  <c r="BB112" i="13"/>
  <c r="BA112" i="13"/>
  <c r="AW112" i="13"/>
  <c r="AT112" i="13"/>
  <c r="AS112" i="13"/>
  <c r="AP112" i="13"/>
  <c r="AO112" i="13"/>
  <c r="AL112" i="13"/>
  <c r="AK112" i="13"/>
  <c r="AH112" i="13"/>
  <c r="AG112" i="13"/>
  <c r="AD112" i="13"/>
  <c r="AC112" i="13"/>
  <c r="Z112" i="13"/>
  <c r="Y112" i="13"/>
  <c r="BY111" i="13"/>
  <c r="BV111" i="13"/>
  <c r="BU111" i="13"/>
  <c r="BR111" i="13"/>
  <c r="BQ111" i="13"/>
  <c r="BN111" i="13"/>
  <c r="BM111" i="13"/>
  <c r="BJ111" i="13"/>
  <c r="BI111" i="13"/>
  <c r="BF111" i="13"/>
  <c r="BE111" i="13"/>
  <c r="BB111" i="13"/>
  <c r="BA111" i="13"/>
  <c r="AW111" i="13"/>
  <c r="AT111" i="13"/>
  <c r="AS111" i="13"/>
  <c r="AP111" i="13"/>
  <c r="AO111" i="13"/>
  <c r="AL111" i="13"/>
  <c r="AK111" i="13"/>
  <c r="AH111" i="13"/>
  <c r="AG111" i="13"/>
  <c r="AD111" i="13"/>
  <c r="AC111" i="13"/>
  <c r="Z111" i="13"/>
  <c r="Y111" i="13"/>
  <c r="BY110" i="13"/>
  <c r="BV110" i="13"/>
  <c r="BU110" i="13"/>
  <c r="BR110" i="13"/>
  <c r="BQ110" i="13"/>
  <c r="BN110" i="13"/>
  <c r="BM110" i="13"/>
  <c r="BJ110" i="13"/>
  <c r="BI110" i="13"/>
  <c r="BF110" i="13"/>
  <c r="BE110" i="13"/>
  <c r="BB110" i="13"/>
  <c r="BA110" i="13"/>
  <c r="AW110" i="13"/>
  <c r="AT110" i="13"/>
  <c r="AS110" i="13"/>
  <c r="AP110" i="13"/>
  <c r="AO110" i="13"/>
  <c r="AL110" i="13"/>
  <c r="AK110" i="13"/>
  <c r="AH110" i="13"/>
  <c r="AG110" i="13"/>
  <c r="AD110" i="13"/>
  <c r="AC110" i="13"/>
  <c r="Z110" i="13"/>
  <c r="Y110" i="13"/>
  <c r="BY109" i="13"/>
  <c r="BV109" i="13"/>
  <c r="BU109" i="13"/>
  <c r="BR109" i="13"/>
  <c r="BQ109" i="13"/>
  <c r="BN109" i="13"/>
  <c r="BM109" i="13"/>
  <c r="BJ109" i="13"/>
  <c r="BI109" i="13"/>
  <c r="BF109" i="13"/>
  <c r="BE109" i="13"/>
  <c r="BB109" i="13"/>
  <c r="BA109" i="13"/>
  <c r="AW109" i="13"/>
  <c r="AT109" i="13"/>
  <c r="AS109" i="13"/>
  <c r="AP109" i="13"/>
  <c r="AO109" i="13"/>
  <c r="AL109" i="13"/>
  <c r="AK109" i="13"/>
  <c r="AH109" i="13"/>
  <c r="AG109" i="13"/>
  <c r="AD109" i="13"/>
  <c r="AC109" i="13"/>
  <c r="Z109" i="13"/>
  <c r="Y109" i="13"/>
  <c r="BY108" i="13"/>
  <c r="BV108" i="13"/>
  <c r="BU108" i="13"/>
  <c r="BR108" i="13"/>
  <c r="BQ108" i="13"/>
  <c r="BN108" i="13"/>
  <c r="BM108" i="13"/>
  <c r="BJ108" i="13"/>
  <c r="BI108" i="13"/>
  <c r="BF108" i="13"/>
  <c r="BE108" i="13"/>
  <c r="BB108" i="13"/>
  <c r="BA108" i="13"/>
  <c r="AW108" i="13"/>
  <c r="AT108" i="13"/>
  <c r="AS108" i="13"/>
  <c r="AP108" i="13"/>
  <c r="AO108" i="13"/>
  <c r="AL108" i="13"/>
  <c r="AK108" i="13"/>
  <c r="AH108" i="13"/>
  <c r="AG108" i="13"/>
  <c r="AD108" i="13"/>
  <c r="AC108" i="13"/>
  <c r="Z108" i="13"/>
  <c r="Y108" i="13"/>
  <c r="BY107" i="13"/>
  <c r="BV107" i="13"/>
  <c r="BU107" i="13"/>
  <c r="BR107" i="13"/>
  <c r="BQ107" i="13"/>
  <c r="BN107" i="13"/>
  <c r="BM107" i="13"/>
  <c r="BJ107" i="13"/>
  <c r="BI107" i="13"/>
  <c r="BF107" i="13"/>
  <c r="BE107" i="13"/>
  <c r="BB107" i="13"/>
  <c r="BA107" i="13"/>
  <c r="AW107" i="13"/>
  <c r="AT107" i="13"/>
  <c r="AS107" i="13"/>
  <c r="AP107" i="13"/>
  <c r="AO107" i="13"/>
  <c r="AL107" i="13"/>
  <c r="AK107" i="13"/>
  <c r="AH107" i="13"/>
  <c r="AG107" i="13"/>
  <c r="AD107" i="13"/>
  <c r="AC107" i="13"/>
  <c r="Z107" i="13"/>
  <c r="Y107" i="13"/>
  <c r="BY106" i="13"/>
  <c r="BV106" i="13"/>
  <c r="BU106" i="13"/>
  <c r="BR106" i="13"/>
  <c r="BQ106" i="13"/>
  <c r="BN106" i="13"/>
  <c r="BM106" i="13"/>
  <c r="BJ106" i="13"/>
  <c r="BI106" i="13"/>
  <c r="BF106" i="13"/>
  <c r="BE106" i="13"/>
  <c r="BB106" i="13"/>
  <c r="BA106" i="13"/>
  <c r="AW106" i="13"/>
  <c r="AT106" i="13"/>
  <c r="AS106" i="13"/>
  <c r="AP106" i="13"/>
  <c r="AO106" i="13"/>
  <c r="AL106" i="13"/>
  <c r="AK106" i="13"/>
  <c r="AH106" i="13"/>
  <c r="AG106" i="13"/>
  <c r="AD106" i="13"/>
  <c r="AC106" i="13"/>
  <c r="Z106" i="13"/>
  <c r="Y106" i="13"/>
  <c r="BY105" i="13"/>
  <c r="BV105" i="13"/>
  <c r="BU105" i="13"/>
  <c r="BR105" i="13"/>
  <c r="BQ105" i="13"/>
  <c r="BN105" i="13"/>
  <c r="BM105" i="13"/>
  <c r="BJ105" i="13"/>
  <c r="BI105" i="13"/>
  <c r="BF105" i="13"/>
  <c r="BE105" i="13"/>
  <c r="BB105" i="13"/>
  <c r="BA105" i="13"/>
  <c r="AW105" i="13"/>
  <c r="AT105" i="13"/>
  <c r="AS105" i="13"/>
  <c r="AP105" i="13"/>
  <c r="AO105" i="13"/>
  <c r="AL105" i="13"/>
  <c r="AK105" i="13"/>
  <c r="AH105" i="13"/>
  <c r="AG105" i="13"/>
  <c r="AD105" i="13"/>
  <c r="AC105" i="13"/>
  <c r="Z105" i="13"/>
  <c r="Y105" i="13"/>
  <c r="BY104" i="13"/>
  <c r="BV104" i="13"/>
  <c r="BU104" i="13"/>
  <c r="BR104" i="13"/>
  <c r="BQ104" i="13"/>
  <c r="BN104" i="13"/>
  <c r="BM104" i="13"/>
  <c r="BJ104" i="13"/>
  <c r="BI104" i="13"/>
  <c r="BF104" i="13"/>
  <c r="BE104" i="13"/>
  <c r="BB104" i="13"/>
  <c r="BA104" i="13"/>
  <c r="AW104" i="13"/>
  <c r="AT104" i="13"/>
  <c r="AS104" i="13"/>
  <c r="AP104" i="13"/>
  <c r="AO104" i="13"/>
  <c r="AL104" i="13"/>
  <c r="AK104" i="13"/>
  <c r="AH104" i="13"/>
  <c r="AG104" i="13"/>
  <c r="AD104" i="13"/>
  <c r="AC104" i="13"/>
  <c r="Z104" i="13"/>
  <c r="Y104" i="13"/>
  <c r="BY103" i="13"/>
  <c r="BV103" i="13"/>
  <c r="BU103" i="13"/>
  <c r="BR103" i="13"/>
  <c r="BQ103" i="13"/>
  <c r="BN103" i="13"/>
  <c r="BM103" i="13"/>
  <c r="BJ103" i="13"/>
  <c r="BI103" i="13"/>
  <c r="BF103" i="13"/>
  <c r="BE103" i="13"/>
  <c r="BB103" i="13"/>
  <c r="BA103" i="13"/>
  <c r="AW103" i="13"/>
  <c r="AT103" i="13"/>
  <c r="AS103" i="13"/>
  <c r="AP103" i="13"/>
  <c r="AO103" i="13"/>
  <c r="AL103" i="13"/>
  <c r="AK103" i="13"/>
  <c r="AH103" i="13"/>
  <c r="AG103" i="13"/>
  <c r="AD103" i="13"/>
  <c r="AC103" i="13"/>
  <c r="Z103" i="13"/>
  <c r="Y103" i="13"/>
  <c r="BY102" i="13"/>
  <c r="BV102" i="13"/>
  <c r="BU102" i="13"/>
  <c r="BR102" i="13"/>
  <c r="BQ102" i="13"/>
  <c r="BN102" i="13"/>
  <c r="BM102" i="13"/>
  <c r="BJ102" i="13"/>
  <c r="BI102" i="13"/>
  <c r="BF102" i="13"/>
  <c r="BE102" i="13"/>
  <c r="BB102" i="13"/>
  <c r="BA102" i="13"/>
  <c r="AW102" i="13"/>
  <c r="AT102" i="13"/>
  <c r="AS102" i="13"/>
  <c r="AP102" i="13"/>
  <c r="AO102" i="13"/>
  <c r="AL102" i="13"/>
  <c r="AK102" i="13"/>
  <c r="AH102" i="13"/>
  <c r="AG102" i="13"/>
  <c r="AD102" i="13"/>
  <c r="AC102" i="13"/>
  <c r="Z102" i="13"/>
  <c r="Y102" i="13"/>
  <c r="BY101" i="13"/>
  <c r="BV101" i="13"/>
  <c r="BU101" i="13"/>
  <c r="BR101" i="13"/>
  <c r="BQ101" i="13"/>
  <c r="BN101" i="13"/>
  <c r="BM101" i="13"/>
  <c r="BJ101" i="13"/>
  <c r="BI101" i="13"/>
  <c r="BF101" i="13"/>
  <c r="BE101" i="13"/>
  <c r="BB101" i="13"/>
  <c r="BA101" i="13"/>
  <c r="AW101" i="13"/>
  <c r="AT101" i="13"/>
  <c r="AS101" i="13"/>
  <c r="AP101" i="13"/>
  <c r="AO101" i="13"/>
  <c r="AL101" i="13"/>
  <c r="AK101" i="13"/>
  <c r="AH101" i="13"/>
  <c r="AG101" i="13"/>
  <c r="AD101" i="13"/>
  <c r="AC101" i="13"/>
  <c r="Z101" i="13"/>
  <c r="Y101" i="13"/>
  <c r="BY100" i="13"/>
  <c r="BV100" i="13"/>
  <c r="BU100" i="13"/>
  <c r="BR100" i="13"/>
  <c r="BQ100" i="13"/>
  <c r="BN100" i="13"/>
  <c r="BM100" i="13"/>
  <c r="BJ100" i="13"/>
  <c r="BI100" i="13"/>
  <c r="BF100" i="13"/>
  <c r="BE100" i="13"/>
  <c r="BB100" i="13"/>
  <c r="BA100" i="13"/>
  <c r="AW100" i="13"/>
  <c r="AT100" i="13"/>
  <c r="AS100" i="13"/>
  <c r="AP100" i="13"/>
  <c r="AO100" i="13"/>
  <c r="AL100" i="13"/>
  <c r="AK100" i="13"/>
  <c r="AH100" i="13"/>
  <c r="AG100" i="13"/>
  <c r="AD100" i="13"/>
  <c r="AC100" i="13"/>
  <c r="Z100" i="13"/>
  <c r="Y100" i="13"/>
  <c r="BY99" i="13"/>
  <c r="BV99" i="13"/>
  <c r="BU99" i="13"/>
  <c r="BR99" i="13"/>
  <c r="BQ99" i="13"/>
  <c r="BN99" i="13"/>
  <c r="BM99" i="13"/>
  <c r="BJ99" i="13"/>
  <c r="BI99" i="13"/>
  <c r="BF99" i="13"/>
  <c r="BE99" i="13"/>
  <c r="BB99" i="13"/>
  <c r="BA99" i="13"/>
  <c r="AW99" i="13"/>
  <c r="AT99" i="13"/>
  <c r="AS99" i="13"/>
  <c r="AP99" i="13"/>
  <c r="AO99" i="13"/>
  <c r="AL99" i="13"/>
  <c r="AK99" i="13"/>
  <c r="AH99" i="13"/>
  <c r="AG99" i="13"/>
  <c r="AD99" i="13"/>
  <c r="AC99" i="13"/>
  <c r="Z99" i="13"/>
  <c r="Y99" i="13"/>
  <c r="BY98" i="13"/>
  <c r="BV98" i="13"/>
  <c r="BU98" i="13"/>
  <c r="BR98" i="13"/>
  <c r="BQ98" i="13"/>
  <c r="BN98" i="13"/>
  <c r="BM98" i="13"/>
  <c r="BJ98" i="13"/>
  <c r="BI98" i="13"/>
  <c r="BF98" i="13"/>
  <c r="BE98" i="13"/>
  <c r="BB98" i="13"/>
  <c r="BA98" i="13"/>
  <c r="AW98" i="13"/>
  <c r="AT98" i="13"/>
  <c r="AS98" i="13"/>
  <c r="AP98" i="13"/>
  <c r="AO98" i="13"/>
  <c r="AL98" i="13"/>
  <c r="AK98" i="13"/>
  <c r="AH98" i="13"/>
  <c r="AG98" i="13"/>
  <c r="AD98" i="13"/>
  <c r="AC98" i="13"/>
  <c r="Z98" i="13"/>
  <c r="Y98" i="13"/>
  <c r="BY97" i="13"/>
  <c r="BV97" i="13"/>
  <c r="BU97" i="13"/>
  <c r="BR97" i="13"/>
  <c r="BQ97" i="13"/>
  <c r="BN97" i="13"/>
  <c r="BM97" i="13"/>
  <c r="BJ97" i="13"/>
  <c r="BI97" i="13"/>
  <c r="BF97" i="13"/>
  <c r="BE97" i="13"/>
  <c r="BB97" i="13"/>
  <c r="BA97" i="13"/>
  <c r="AW97" i="13"/>
  <c r="AT97" i="13"/>
  <c r="AS97" i="13"/>
  <c r="AP97" i="13"/>
  <c r="AO97" i="13"/>
  <c r="AL97" i="13"/>
  <c r="AK97" i="13"/>
  <c r="AH97" i="13"/>
  <c r="AG97" i="13"/>
  <c r="AD97" i="13"/>
  <c r="AC97" i="13"/>
  <c r="Z97" i="13"/>
  <c r="Y97" i="13"/>
  <c r="BY96" i="13"/>
  <c r="BV96" i="13"/>
  <c r="BU96" i="13"/>
  <c r="BR96" i="13"/>
  <c r="BQ96" i="13"/>
  <c r="BN96" i="13"/>
  <c r="BM96" i="13"/>
  <c r="BJ96" i="13"/>
  <c r="BI96" i="13"/>
  <c r="BF96" i="13"/>
  <c r="BE96" i="13"/>
  <c r="BB96" i="13"/>
  <c r="BA96" i="13"/>
  <c r="AW96" i="13"/>
  <c r="AT96" i="13"/>
  <c r="AS96" i="13"/>
  <c r="AP96" i="13"/>
  <c r="AO96" i="13"/>
  <c r="AL96" i="13"/>
  <c r="AK96" i="13"/>
  <c r="AH96" i="13"/>
  <c r="AG96" i="13"/>
  <c r="AD96" i="13"/>
  <c r="AC96" i="13"/>
  <c r="Z96" i="13"/>
  <c r="Y96" i="13"/>
  <c r="BY95" i="13"/>
  <c r="BV95" i="13"/>
  <c r="BU95" i="13"/>
  <c r="BR95" i="13"/>
  <c r="BQ95" i="13"/>
  <c r="BN95" i="13"/>
  <c r="BM95" i="13"/>
  <c r="BJ95" i="13"/>
  <c r="BI95" i="13"/>
  <c r="BF95" i="13"/>
  <c r="BE95" i="13"/>
  <c r="BB95" i="13"/>
  <c r="BA95" i="13"/>
  <c r="AW95" i="13"/>
  <c r="AT95" i="13"/>
  <c r="AS95" i="13"/>
  <c r="AP95" i="13"/>
  <c r="AO95" i="13"/>
  <c r="AL95" i="13"/>
  <c r="AK95" i="13"/>
  <c r="AH95" i="13"/>
  <c r="AG95" i="13"/>
  <c r="AD95" i="13"/>
  <c r="AC95" i="13"/>
  <c r="Z95" i="13"/>
  <c r="Y95" i="13"/>
  <c r="BY94" i="13"/>
  <c r="BV94" i="13"/>
  <c r="BU94" i="13"/>
  <c r="BR94" i="13"/>
  <c r="BQ94" i="13"/>
  <c r="BN94" i="13"/>
  <c r="BM94" i="13"/>
  <c r="BJ94" i="13"/>
  <c r="BI94" i="13"/>
  <c r="BF94" i="13"/>
  <c r="BE94" i="13"/>
  <c r="BB94" i="13"/>
  <c r="BA94" i="13"/>
  <c r="AW94" i="13"/>
  <c r="AT94" i="13"/>
  <c r="AS94" i="13"/>
  <c r="AP94" i="13"/>
  <c r="AO94" i="13"/>
  <c r="AL94" i="13"/>
  <c r="AK94" i="13"/>
  <c r="AH94" i="13"/>
  <c r="AG94" i="13"/>
  <c r="AD94" i="13"/>
  <c r="AC94" i="13"/>
  <c r="Z94" i="13"/>
  <c r="Y94" i="13"/>
  <c r="BY93" i="13"/>
  <c r="BV93" i="13"/>
  <c r="BU93" i="13"/>
  <c r="BR93" i="13"/>
  <c r="BQ93" i="13"/>
  <c r="BN93" i="13"/>
  <c r="BM93" i="13"/>
  <c r="BJ93" i="13"/>
  <c r="BI93" i="13"/>
  <c r="BF93" i="13"/>
  <c r="BE93" i="13"/>
  <c r="BB93" i="13"/>
  <c r="BA93" i="13"/>
  <c r="AW93" i="13"/>
  <c r="AT93" i="13"/>
  <c r="AS93" i="13"/>
  <c r="AP93" i="13"/>
  <c r="AO93" i="13"/>
  <c r="AL93" i="13"/>
  <c r="AK93" i="13"/>
  <c r="AH93" i="13"/>
  <c r="AG93" i="13"/>
  <c r="AD93" i="13"/>
  <c r="AC93" i="13"/>
  <c r="Z93" i="13"/>
  <c r="Y93" i="13"/>
  <c r="BY92" i="13"/>
  <c r="BV92" i="13"/>
  <c r="BU92" i="13"/>
  <c r="BR92" i="13"/>
  <c r="BQ92" i="13"/>
  <c r="BN92" i="13"/>
  <c r="BM92" i="13"/>
  <c r="BJ92" i="13"/>
  <c r="BI92" i="13"/>
  <c r="BF92" i="13"/>
  <c r="BE92" i="13"/>
  <c r="BB92" i="13"/>
  <c r="BA92" i="13"/>
  <c r="AW92" i="13"/>
  <c r="AT92" i="13"/>
  <c r="AS92" i="13"/>
  <c r="AP92" i="13"/>
  <c r="AO92" i="13"/>
  <c r="AL92" i="13"/>
  <c r="AK92" i="13"/>
  <c r="AH92" i="13"/>
  <c r="AG92" i="13"/>
  <c r="AD92" i="13"/>
  <c r="AC92" i="13"/>
  <c r="Z92" i="13"/>
  <c r="Y92" i="13"/>
  <c r="BY91" i="13"/>
  <c r="BV91" i="13"/>
  <c r="BU91" i="13"/>
  <c r="BR91" i="13"/>
  <c r="BQ91" i="13"/>
  <c r="BN91" i="13"/>
  <c r="BM91" i="13"/>
  <c r="BJ91" i="13"/>
  <c r="BI91" i="13"/>
  <c r="BF91" i="13"/>
  <c r="BE91" i="13"/>
  <c r="BB91" i="13"/>
  <c r="BA91" i="13"/>
  <c r="AW91" i="13"/>
  <c r="AT91" i="13"/>
  <c r="AS91" i="13"/>
  <c r="AP91" i="13"/>
  <c r="AO91" i="13"/>
  <c r="AL91" i="13"/>
  <c r="AK91" i="13"/>
  <c r="AH91" i="13"/>
  <c r="AG91" i="13"/>
  <c r="AD91" i="13"/>
  <c r="AC91" i="13"/>
  <c r="Z91" i="13"/>
  <c r="Y91" i="13"/>
  <c r="BY90" i="13"/>
  <c r="BV90" i="13"/>
  <c r="BU90" i="13"/>
  <c r="BR90" i="13"/>
  <c r="BQ90" i="13"/>
  <c r="BN90" i="13"/>
  <c r="BM90" i="13"/>
  <c r="BJ90" i="13"/>
  <c r="BI90" i="13"/>
  <c r="BF90" i="13"/>
  <c r="BE90" i="13"/>
  <c r="BB90" i="13"/>
  <c r="BA90" i="13"/>
  <c r="AW90" i="13"/>
  <c r="AT90" i="13"/>
  <c r="AS90" i="13"/>
  <c r="AP90" i="13"/>
  <c r="AO90" i="13"/>
  <c r="AL90" i="13"/>
  <c r="AK90" i="13"/>
  <c r="AH90" i="13"/>
  <c r="AG90" i="13"/>
  <c r="AD90" i="13"/>
  <c r="AC90" i="13"/>
  <c r="Z90" i="13"/>
  <c r="Y90" i="13"/>
  <c r="BY89" i="13"/>
  <c r="BV89" i="13"/>
  <c r="BU89" i="13"/>
  <c r="BR89" i="13"/>
  <c r="BQ89" i="13"/>
  <c r="BN89" i="13"/>
  <c r="BM89" i="13"/>
  <c r="BJ89" i="13"/>
  <c r="BI89" i="13"/>
  <c r="BF89" i="13"/>
  <c r="BE89" i="13"/>
  <c r="BB89" i="13"/>
  <c r="BA89" i="13"/>
  <c r="AW89" i="13"/>
  <c r="AT89" i="13"/>
  <c r="AS89" i="13"/>
  <c r="AP89" i="13"/>
  <c r="AO89" i="13"/>
  <c r="AL89" i="13"/>
  <c r="AK89" i="13"/>
  <c r="AH89" i="13"/>
  <c r="AG89" i="13"/>
  <c r="AD89" i="13"/>
  <c r="AC89" i="13"/>
  <c r="Z89" i="13"/>
  <c r="Y89" i="13"/>
  <c r="BY88" i="13"/>
  <c r="BV88" i="13"/>
  <c r="BU88" i="13"/>
  <c r="BR88" i="13"/>
  <c r="BQ88" i="13"/>
  <c r="BN88" i="13"/>
  <c r="BM88" i="13"/>
  <c r="BJ88" i="13"/>
  <c r="BI88" i="13"/>
  <c r="BF88" i="13"/>
  <c r="BE88" i="13"/>
  <c r="BB88" i="13"/>
  <c r="BA88" i="13"/>
  <c r="AW88" i="13"/>
  <c r="AT88" i="13"/>
  <c r="AS88" i="13"/>
  <c r="AP88" i="13"/>
  <c r="AO88" i="13"/>
  <c r="AL88" i="13"/>
  <c r="AK88" i="13"/>
  <c r="AH88" i="13"/>
  <c r="AG88" i="13"/>
  <c r="AD88" i="13"/>
  <c r="AC88" i="13"/>
  <c r="Z88" i="13"/>
  <c r="Y88" i="13"/>
  <c r="BY87" i="13"/>
  <c r="BV87" i="13"/>
  <c r="BU87" i="13"/>
  <c r="BR87" i="13"/>
  <c r="BQ87" i="13"/>
  <c r="BN87" i="13"/>
  <c r="BM87" i="13"/>
  <c r="BJ87" i="13"/>
  <c r="BI87" i="13"/>
  <c r="BF87" i="13"/>
  <c r="BE87" i="13"/>
  <c r="BB87" i="13"/>
  <c r="BA87" i="13"/>
  <c r="AW87" i="13"/>
  <c r="AT87" i="13"/>
  <c r="AS87" i="13"/>
  <c r="AP87" i="13"/>
  <c r="AO87" i="13"/>
  <c r="AL87" i="13"/>
  <c r="AK87" i="13"/>
  <c r="AH87" i="13"/>
  <c r="AG87" i="13"/>
  <c r="AD87" i="13"/>
  <c r="AC87" i="13"/>
  <c r="Z87" i="13"/>
  <c r="Y87" i="13"/>
  <c r="BY86" i="13"/>
  <c r="BV86" i="13"/>
  <c r="BU86" i="13"/>
  <c r="BR86" i="13"/>
  <c r="BQ86" i="13"/>
  <c r="BN86" i="13"/>
  <c r="BM86" i="13"/>
  <c r="BJ86" i="13"/>
  <c r="BI86" i="13"/>
  <c r="BF86" i="13"/>
  <c r="BE86" i="13"/>
  <c r="BB86" i="13"/>
  <c r="BA86" i="13"/>
  <c r="AW86" i="13"/>
  <c r="AT86" i="13"/>
  <c r="AS86" i="13"/>
  <c r="AP86" i="13"/>
  <c r="AO86" i="13"/>
  <c r="AL86" i="13"/>
  <c r="AK86" i="13"/>
  <c r="AH86" i="13"/>
  <c r="AG86" i="13"/>
  <c r="AD86" i="13"/>
  <c r="AC86" i="13"/>
  <c r="Z86" i="13"/>
  <c r="Y86" i="13"/>
  <c r="BY85" i="13"/>
  <c r="BV85" i="13"/>
  <c r="BU85" i="13"/>
  <c r="BR85" i="13"/>
  <c r="BQ85" i="13"/>
  <c r="BN85" i="13"/>
  <c r="BM85" i="13"/>
  <c r="BJ85" i="13"/>
  <c r="BI85" i="13"/>
  <c r="BF85" i="13"/>
  <c r="BE85" i="13"/>
  <c r="BB85" i="13"/>
  <c r="BA85" i="13"/>
  <c r="AW85" i="13"/>
  <c r="AT85" i="13"/>
  <c r="AS85" i="13"/>
  <c r="AP85" i="13"/>
  <c r="AO85" i="13"/>
  <c r="AL85" i="13"/>
  <c r="AK85" i="13"/>
  <c r="AH85" i="13"/>
  <c r="AG85" i="13"/>
  <c r="AD85" i="13"/>
  <c r="AC85" i="13"/>
  <c r="Z85" i="13"/>
  <c r="Y85" i="13"/>
  <c r="BY84" i="13"/>
  <c r="BV84" i="13"/>
  <c r="BU84" i="13"/>
  <c r="BR84" i="13"/>
  <c r="BQ84" i="13"/>
  <c r="BN84" i="13"/>
  <c r="BM84" i="13"/>
  <c r="BJ84" i="13"/>
  <c r="BI84" i="13"/>
  <c r="BF84" i="13"/>
  <c r="BE84" i="13"/>
  <c r="BB84" i="13"/>
  <c r="BA84" i="13"/>
  <c r="AW84" i="13"/>
  <c r="AT84" i="13"/>
  <c r="AS84" i="13"/>
  <c r="AP84" i="13"/>
  <c r="AO84" i="13"/>
  <c r="AL84" i="13"/>
  <c r="AK84" i="13"/>
  <c r="AH84" i="13"/>
  <c r="AG84" i="13"/>
  <c r="AD84" i="13"/>
  <c r="AC84" i="13"/>
  <c r="Z84" i="13"/>
  <c r="Y84" i="13"/>
  <c r="BY83" i="13"/>
  <c r="BV83" i="13"/>
  <c r="BU83" i="13"/>
  <c r="BR83" i="13"/>
  <c r="BQ83" i="13"/>
  <c r="BN83" i="13"/>
  <c r="BM83" i="13"/>
  <c r="BJ83" i="13"/>
  <c r="BI83" i="13"/>
  <c r="BF83" i="13"/>
  <c r="BE83" i="13"/>
  <c r="BB83" i="13"/>
  <c r="BA83" i="13"/>
  <c r="AW83" i="13"/>
  <c r="AT83" i="13"/>
  <c r="AS83" i="13"/>
  <c r="AP83" i="13"/>
  <c r="AO83" i="13"/>
  <c r="AL83" i="13"/>
  <c r="AK83" i="13"/>
  <c r="AH83" i="13"/>
  <c r="AG83" i="13"/>
  <c r="AD83" i="13"/>
  <c r="AC83" i="13"/>
  <c r="Z83" i="13"/>
  <c r="Y83" i="13"/>
  <c r="BY82" i="13"/>
  <c r="BV82" i="13"/>
  <c r="BU82" i="13"/>
  <c r="BR82" i="13"/>
  <c r="BQ82" i="13"/>
  <c r="BN82" i="13"/>
  <c r="BM82" i="13"/>
  <c r="BJ82" i="13"/>
  <c r="BI82" i="13"/>
  <c r="BF82" i="13"/>
  <c r="BE82" i="13"/>
  <c r="BB82" i="13"/>
  <c r="BA82" i="13"/>
  <c r="AW82" i="13"/>
  <c r="AT82" i="13"/>
  <c r="AS82" i="13"/>
  <c r="AP82" i="13"/>
  <c r="AO82" i="13"/>
  <c r="AL82" i="13"/>
  <c r="AK82" i="13"/>
  <c r="AH82" i="13"/>
  <c r="AG82" i="13"/>
  <c r="AD82" i="13"/>
  <c r="AC82" i="13"/>
  <c r="Z82" i="13"/>
  <c r="Y82" i="13"/>
  <c r="BY81" i="13"/>
  <c r="BV81" i="13"/>
  <c r="BU81" i="13"/>
  <c r="BR81" i="13"/>
  <c r="BQ81" i="13"/>
  <c r="BN81" i="13"/>
  <c r="BM81" i="13"/>
  <c r="BJ81" i="13"/>
  <c r="BI81" i="13"/>
  <c r="BF81" i="13"/>
  <c r="BE81" i="13"/>
  <c r="BB81" i="13"/>
  <c r="BA81" i="13"/>
  <c r="AW81" i="13"/>
  <c r="AT81" i="13"/>
  <c r="AS81" i="13"/>
  <c r="AP81" i="13"/>
  <c r="AO81" i="13"/>
  <c r="AL81" i="13"/>
  <c r="AK81" i="13"/>
  <c r="AH81" i="13"/>
  <c r="AG81" i="13"/>
  <c r="AD81" i="13"/>
  <c r="AC81" i="13"/>
  <c r="Z81" i="13"/>
  <c r="Y81" i="13"/>
  <c r="BY80" i="13"/>
  <c r="BV80" i="13"/>
  <c r="BU80" i="13"/>
  <c r="BR80" i="13"/>
  <c r="BQ80" i="13"/>
  <c r="BN80" i="13"/>
  <c r="BM80" i="13"/>
  <c r="BJ80" i="13"/>
  <c r="BI80" i="13"/>
  <c r="BF80" i="13"/>
  <c r="BE80" i="13"/>
  <c r="BB80" i="13"/>
  <c r="BA80" i="13"/>
  <c r="AW80" i="13"/>
  <c r="AT80" i="13"/>
  <c r="AS80" i="13"/>
  <c r="AP80" i="13"/>
  <c r="AO80" i="13"/>
  <c r="AL80" i="13"/>
  <c r="AK80" i="13"/>
  <c r="AH80" i="13"/>
  <c r="AG80" i="13"/>
  <c r="AD80" i="13"/>
  <c r="AC80" i="13"/>
  <c r="Z80" i="13"/>
  <c r="Y80" i="13"/>
  <c r="BY79" i="13"/>
  <c r="BV79" i="13"/>
  <c r="BU79" i="13"/>
  <c r="BR79" i="13"/>
  <c r="BQ79" i="13"/>
  <c r="BN79" i="13"/>
  <c r="BM79" i="13"/>
  <c r="BJ79" i="13"/>
  <c r="BI79" i="13"/>
  <c r="BF79" i="13"/>
  <c r="BE79" i="13"/>
  <c r="BB79" i="13"/>
  <c r="BA79" i="13"/>
  <c r="AW79" i="13"/>
  <c r="AT79" i="13"/>
  <c r="AS79" i="13"/>
  <c r="AP79" i="13"/>
  <c r="AO79" i="13"/>
  <c r="AL79" i="13"/>
  <c r="AK79" i="13"/>
  <c r="AH79" i="13"/>
  <c r="AG79" i="13"/>
  <c r="AD79" i="13"/>
  <c r="AC79" i="13"/>
  <c r="Z79" i="13"/>
  <c r="Y79" i="13"/>
  <c r="BY78" i="13"/>
  <c r="BV78" i="13"/>
  <c r="BU78" i="13"/>
  <c r="BR78" i="13"/>
  <c r="BQ78" i="13"/>
  <c r="BN78" i="13"/>
  <c r="BM78" i="13"/>
  <c r="BJ78" i="13"/>
  <c r="BI78" i="13"/>
  <c r="BF78" i="13"/>
  <c r="BE78" i="13"/>
  <c r="BB78" i="13"/>
  <c r="BA78" i="13"/>
  <c r="AW78" i="13"/>
  <c r="AT78" i="13"/>
  <c r="AS78" i="13"/>
  <c r="AP78" i="13"/>
  <c r="AO78" i="13"/>
  <c r="AL78" i="13"/>
  <c r="AK78" i="13"/>
  <c r="AH78" i="13"/>
  <c r="AG78" i="13"/>
  <c r="AD78" i="13"/>
  <c r="AC78" i="13"/>
  <c r="Z78" i="13"/>
  <c r="Y78" i="13"/>
  <c r="BY77" i="13"/>
  <c r="BV77" i="13"/>
  <c r="BU77" i="13"/>
  <c r="BR77" i="13"/>
  <c r="BQ77" i="13"/>
  <c r="BN77" i="13"/>
  <c r="BM77" i="13"/>
  <c r="BJ77" i="13"/>
  <c r="BI77" i="13"/>
  <c r="BF77" i="13"/>
  <c r="BE77" i="13"/>
  <c r="BB77" i="13"/>
  <c r="BA77" i="13"/>
  <c r="AW77" i="13"/>
  <c r="AT77" i="13"/>
  <c r="AS77" i="13"/>
  <c r="AP77" i="13"/>
  <c r="AO77" i="13"/>
  <c r="AL77" i="13"/>
  <c r="AK77" i="13"/>
  <c r="AH77" i="13"/>
  <c r="AG77" i="13"/>
  <c r="AD77" i="13"/>
  <c r="AC77" i="13"/>
  <c r="Z77" i="13"/>
  <c r="Y77" i="13"/>
  <c r="BY76" i="13"/>
  <c r="BV76" i="13"/>
  <c r="BU76" i="13"/>
  <c r="BR76" i="13"/>
  <c r="BQ76" i="13"/>
  <c r="BN76" i="13"/>
  <c r="BM76" i="13"/>
  <c r="BJ76" i="13"/>
  <c r="BI76" i="13"/>
  <c r="BF76" i="13"/>
  <c r="BE76" i="13"/>
  <c r="BB76" i="13"/>
  <c r="BA76" i="13"/>
  <c r="AW76" i="13"/>
  <c r="AT76" i="13"/>
  <c r="AS76" i="13"/>
  <c r="AP76" i="13"/>
  <c r="AO76" i="13"/>
  <c r="AL76" i="13"/>
  <c r="AK76" i="13"/>
  <c r="AH76" i="13"/>
  <c r="AG76" i="13"/>
  <c r="AD76" i="13"/>
  <c r="AC76" i="13"/>
  <c r="Z76" i="13"/>
  <c r="Y76" i="13"/>
  <c r="BY75" i="13"/>
  <c r="BV75" i="13"/>
  <c r="BU75" i="13"/>
  <c r="BR75" i="13"/>
  <c r="BQ75" i="13"/>
  <c r="BN75" i="13"/>
  <c r="BM75" i="13"/>
  <c r="BJ75" i="13"/>
  <c r="BI75" i="13"/>
  <c r="BF75" i="13"/>
  <c r="BE75" i="13"/>
  <c r="BB75" i="13"/>
  <c r="BA75" i="13"/>
  <c r="AW75" i="13"/>
  <c r="AT75" i="13"/>
  <c r="AS75" i="13"/>
  <c r="AP75" i="13"/>
  <c r="AO75" i="13"/>
  <c r="AL75" i="13"/>
  <c r="AK75" i="13"/>
  <c r="AH75" i="13"/>
  <c r="AG75" i="13"/>
  <c r="AD75" i="13"/>
  <c r="AC75" i="13"/>
  <c r="Z75" i="13"/>
  <c r="Y75" i="13"/>
  <c r="BY74" i="13"/>
  <c r="BV74" i="13"/>
  <c r="BU74" i="13"/>
  <c r="BR74" i="13"/>
  <c r="BQ74" i="13"/>
  <c r="BN74" i="13"/>
  <c r="BM74" i="13"/>
  <c r="BJ74" i="13"/>
  <c r="BI74" i="13"/>
  <c r="BF74" i="13"/>
  <c r="BE74" i="13"/>
  <c r="BB74" i="13"/>
  <c r="BA74" i="13"/>
  <c r="AW74" i="13"/>
  <c r="AT74" i="13"/>
  <c r="AS74" i="13"/>
  <c r="AP74" i="13"/>
  <c r="AO74" i="13"/>
  <c r="AL74" i="13"/>
  <c r="AK74" i="13"/>
  <c r="AH74" i="13"/>
  <c r="AG74" i="13"/>
  <c r="AD74" i="13"/>
  <c r="AC74" i="13"/>
  <c r="Z74" i="13"/>
  <c r="Y74" i="13"/>
  <c r="BY73" i="13"/>
  <c r="BV73" i="13"/>
  <c r="BU73" i="13"/>
  <c r="BR73" i="13"/>
  <c r="BQ73" i="13"/>
  <c r="BN73" i="13"/>
  <c r="BM73" i="13"/>
  <c r="BJ73" i="13"/>
  <c r="BI73" i="13"/>
  <c r="BF73" i="13"/>
  <c r="BE73" i="13"/>
  <c r="BB73" i="13"/>
  <c r="BA73" i="13"/>
  <c r="AW73" i="13"/>
  <c r="AT73" i="13"/>
  <c r="AS73" i="13"/>
  <c r="AP73" i="13"/>
  <c r="AO73" i="13"/>
  <c r="AL73" i="13"/>
  <c r="AK73" i="13"/>
  <c r="AH73" i="13"/>
  <c r="AG73" i="13"/>
  <c r="AD73" i="13"/>
  <c r="AC73" i="13"/>
  <c r="Z73" i="13"/>
  <c r="Y73" i="13"/>
  <c r="BY72" i="13"/>
  <c r="BV72" i="13"/>
  <c r="BU72" i="13"/>
  <c r="BR72" i="13"/>
  <c r="BQ72" i="13"/>
  <c r="BN72" i="13"/>
  <c r="BM72" i="13"/>
  <c r="BJ72" i="13"/>
  <c r="BI72" i="13"/>
  <c r="BF72" i="13"/>
  <c r="BE72" i="13"/>
  <c r="BB72" i="13"/>
  <c r="BA72" i="13"/>
  <c r="AW72" i="13"/>
  <c r="AT72" i="13"/>
  <c r="AS72" i="13"/>
  <c r="AP72" i="13"/>
  <c r="AO72" i="13"/>
  <c r="AL72" i="13"/>
  <c r="AK72" i="13"/>
  <c r="AH72" i="13"/>
  <c r="AG72" i="13"/>
  <c r="AD72" i="13"/>
  <c r="AC72" i="13"/>
  <c r="Z72" i="13"/>
  <c r="Y72" i="13"/>
  <c r="BY71" i="13"/>
  <c r="BV71" i="13"/>
  <c r="BU71" i="13"/>
  <c r="BR71" i="13"/>
  <c r="BQ71" i="13"/>
  <c r="BN71" i="13"/>
  <c r="BM71" i="13"/>
  <c r="BJ71" i="13"/>
  <c r="BI71" i="13"/>
  <c r="BF71" i="13"/>
  <c r="BE71" i="13"/>
  <c r="BB71" i="13"/>
  <c r="BA71" i="13"/>
  <c r="AW71" i="13"/>
  <c r="AT71" i="13"/>
  <c r="AS71" i="13"/>
  <c r="AP71" i="13"/>
  <c r="AO71" i="13"/>
  <c r="AL71" i="13"/>
  <c r="AK71" i="13"/>
  <c r="AH71" i="13"/>
  <c r="AG71" i="13"/>
  <c r="AD71" i="13"/>
  <c r="AC71" i="13"/>
  <c r="Z71" i="13"/>
  <c r="Y71" i="13"/>
  <c r="BY70" i="13"/>
  <c r="BV70" i="13"/>
  <c r="BU70" i="13"/>
  <c r="BR70" i="13"/>
  <c r="BQ70" i="13"/>
  <c r="BN70" i="13"/>
  <c r="BM70" i="13"/>
  <c r="BJ70" i="13"/>
  <c r="BI70" i="13"/>
  <c r="BF70" i="13"/>
  <c r="BE70" i="13"/>
  <c r="BB70" i="13"/>
  <c r="BA70" i="13"/>
  <c r="AW70" i="13"/>
  <c r="AT70" i="13"/>
  <c r="AS70" i="13"/>
  <c r="AP70" i="13"/>
  <c r="AO70" i="13"/>
  <c r="AL70" i="13"/>
  <c r="AK70" i="13"/>
  <c r="AH70" i="13"/>
  <c r="AG70" i="13"/>
  <c r="AD70" i="13"/>
  <c r="AC70" i="13"/>
  <c r="Z70" i="13"/>
  <c r="Y70" i="13"/>
  <c r="BY69" i="13"/>
  <c r="BV69" i="13"/>
  <c r="BU69" i="13"/>
  <c r="BR69" i="13"/>
  <c r="BQ69" i="13"/>
  <c r="BN69" i="13"/>
  <c r="BM69" i="13"/>
  <c r="BJ69" i="13"/>
  <c r="BI69" i="13"/>
  <c r="BF69" i="13"/>
  <c r="BE69" i="13"/>
  <c r="BB69" i="13"/>
  <c r="BA69" i="13"/>
  <c r="AW69" i="13"/>
  <c r="AT69" i="13"/>
  <c r="AS69" i="13"/>
  <c r="AP69" i="13"/>
  <c r="AO69" i="13"/>
  <c r="AL69" i="13"/>
  <c r="AK69" i="13"/>
  <c r="AH69" i="13"/>
  <c r="AG69" i="13"/>
  <c r="AD69" i="13"/>
  <c r="AC69" i="13"/>
  <c r="Z69" i="13"/>
  <c r="Y69" i="13"/>
  <c r="BY68" i="13"/>
  <c r="BV68" i="13"/>
  <c r="BU68" i="13"/>
  <c r="BR68" i="13"/>
  <c r="BQ68" i="13"/>
  <c r="BN68" i="13"/>
  <c r="BM68" i="13"/>
  <c r="BJ68" i="13"/>
  <c r="BI68" i="13"/>
  <c r="BF68" i="13"/>
  <c r="BE68" i="13"/>
  <c r="BB68" i="13"/>
  <c r="BA68" i="13"/>
  <c r="AW68" i="13"/>
  <c r="AT68" i="13"/>
  <c r="AS68" i="13"/>
  <c r="AP68" i="13"/>
  <c r="AO68" i="13"/>
  <c r="AL68" i="13"/>
  <c r="AK68" i="13"/>
  <c r="AH68" i="13"/>
  <c r="AG68" i="13"/>
  <c r="AD68" i="13"/>
  <c r="AC68" i="13"/>
  <c r="Z68" i="13"/>
  <c r="Y68" i="13"/>
  <c r="BY67" i="13"/>
  <c r="BV67" i="13"/>
  <c r="BU67" i="13"/>
  <c r="BR67" i="13"/>
  <c r="BQ67" i="13"/>
  <c r="BN67" i="13"/>
  <c r="BM67" i="13"/>
  <c r="BJ67" i="13"/>
  <c r="BI67" i="13"/>
  <c r="BF67" i="13"/>
  <c r="BE67" i="13"/>
  <c r="BB67" i="13"/>
  <c r="BA67" i="13"/>
  <c r="AW67" i="13"/>
  <c r="AT67" i="13"/>
  <c r="AS67" i="13"/>
  <c r="AP67" i="13"/>
  <c r="AO67" i="13"/>
  <c r="AL67" i="13"/>
  <c r="AK67" i="13"/>
  <c r="AH67" i="13"/>
  <c r="AG67" i="13"/>
  <c r="AD67" i="13"/>
  <c r="AC67" i="13"/>
  <c r="Z67" i="13"/>
  <c r="Y67" i="13"/>
  <c r="BY66" i="13"/>
  <c r="BV66" i="13"/>
  <c r="BU66" i="13"/>
  <c r="BR66" i="13"/>
  <c r="BQ66" i="13"/>
  <c r="BN66" i="13"/>
  <c r="BM66" i="13"/>
  <c r="BJ66" i="13"/>
  <c r="BI66" i="13"/>
  <c r="BF66" i="13"/>
  <c r="BE66" i="13"/>
  <c r="BB66" i="13"/>
  <c r="BA66" i="13"/>
  <c r="AW66" i="13"/>
  <c r="AT66" i="13"/>
  <c r="AS66" i="13"/>
  <c r="AP66" i="13"/>
  <c r="AO66" i="13"/>
  <c r="AL66" i="13"/>
  <c r="AK66" i="13"/>
  <c r="AH66" i="13"/>
  <c r="AG66" i="13"/>
  <c r="AD66" i="13"/>
  <c r="AC66" i="13"/>
  <c r="Z66" i="13"/>
  <c r="Y66" i="13"/>
  <c r="BY65" i="13"/>
  <c r="BV65" i="13"/>
  <c r="BU65" i="13"/>
  <c r="BR65" i="13"/>
  <c r="BQ65" i="13"/>
  <c r="BN65" i="13"/>
  <c r="BM65" i="13"/>
  <c r="BJ65" i="13"/>
  <c r="BI65" i="13"/>
  <c r="BF65" i="13"/>
  <c r="BE65" i="13"/>
  <c r="BB65" i="13"/>
  <c r="BA65" i="13"/>
  <c r="AW65" i="13"/>
  <c r="AT65" i="13"/>
  <c r="AS65" i="13"/>
  <c r="AP65" i="13"/>
  <c r="AO65" i="13"/>
  <c r="AL65" i="13"/>
  <c r="AK65" i="13"/>
  <c r="AH65" i="13"/>
  <c r="AG65" i="13"/>
  <c r="AD65" i="13"/>
  <c r="AC65" i="13"/>
  <c r="Z65" i="13"/>
  <c r="Y65" i="13"/>
  <c r="BY64" i="13"/>
  <c r="BV64" i="13"/>
  <c r="BU64" i="13"/>
  <c r="BR64" i="13"/>
  <c r="BQ64" i="13"/>
  <c r="BN64" i="13"/>
  <c r="BM64" i="13"/>
  <c r="BJ64" i="13"/>
  <c r="BI64" i="13"/>
  <c r="BF64" i="13"/>
  <c r="BE64" i="13"/>
  <c r="BB64" i="13"/>
  <c r="BA64" i="13"/>
  <c r="AW64" i="13"/>
  <c r="AT64" i="13"/>
  <c r="AS64" i="13"/>
  <c r="AP64" i="13"/>
  <c r="AO64" i="13"/>
  <c r="AL64" i="13"/>
  <c r="AK64" i="13"/>
  <c r="AH64" i="13"/>
  <c r="AG64" i="13"/>
  <c r="AD64" i="13"/>
  <c r="AC64" i="13"/>
  <c r="Z64" i="13"/>
  <c r="Y64" i="13"/>
  <c r="BY63" i="13"/>
  <c r="BV63" i="13"/>
  <c r="BU63" i="13"/>
  <c r="BR63" i="13"/>
  <c r="BQ63" i="13"/>
  <c r="BN63" i="13"/>
  <c r="BM63" i="13"/>
  <c r="BJ63" i="13"/>
  <c r="BI63" i="13"/>
  <c r="BF63" i="13"/>
  <c r="BE63" i="13"/>
  <c r="BB63" i="13"/>
  <c r="BA63" i="13"/>
  <c r="AW63" i="13"/>
  <c r="AT63" i="13"/>
  <c r="AS63" i="13"/>
  <c r="AP63" i="13"/>
  <c r="AO63" i="13"/>
  <c r="AL63" i="13"/>
  <c r="AK63" i="13"/>
  <c r="AH63" i="13"/>
  <c r="AG63" i="13"/>
  <c r="AD63" i="13"/>
  <c r="AC63" i="13"/>
  <c r="Z63" i="13"/>
  <c r="Y63" i="13"/>
  <c r="BY62" i="13"/>
  <c r="BV62" i="13"/>
  <c r="BU62" i="13"/>
  <c r="BR62" i="13"/>
  <c r="BQ62" i="13"/>
  <c r="BN62" i="13"/>
  <c r="BM62" i="13"/>
  <c r="BJ62" i="13"/>
  <c r="BI62" i="13"/>
  <c r="BF62" i="13"/>
  <c r="BE62" i="13"/>
  <c r="BB62" i="13"/>
  <c r="BA62" i="13"/>
  <c r="AW62" i="13"/>
  <c r="AT62" i="13"/>
  <c r="AS62" i="13"/>
  <c r="AP62" i="13"/>
  <c r="AO62" i="13"/>
  <c r="AL62" i="13"/>
  <c r="AK62" i="13"/>
  <c r="AH62" i="13"/>
  <c r="AG62" i="13"/>
  <c r="AD62" i="13"/>
  <c r="AC62" i="13"/>
  <c r="Z62" i="13"/>
  <c r="Y62" i="13"/>
  <c r="BY61" i="13"/>
  <c r="BV61" i="13"/>
  <c r="BU61" i="13"/>
  <c r="BR61" i="13"/>
  <c r="BQ61" i="13"/>
  <c r="BN61" i="13"/>
  <c r="BM61" i="13"/>
  <c r="BJ61" i="13"/>
  <c r="BI61" i="13"/>
  <c r="BF61" i="13"/>
  <c r="BE61" i="13"/>
  <c r="BB61" i="13"/>
  <c r="BA61" i="13"/>
  <c r="AW61" i="13"/>
  <c r="AT61" i="13"/>
  <c r="AS61" i="13"/>
  <c r="AP61" i="13"/>
  <c r="AO61" i="13"/>
  <c r="AL61" i="13"/>
  <c r="AK61" i="13"/>
  <c r="AH61" i="13"/>
  <c r="AG61" i="13"/>
  <c r="AD61" i="13"/>
  <c r="AC61" i="13"/>
  <c r="Z61" i="13"/>
  <c r="Y61" i="13"/>
  <c r="BY60" i="13"/>
  <c r="BV60" i="13"/>
  <c r="BU60" i="13"/>
  <c r="BR60" i="13"/>
  <c r="BQ60" i="13"/>
  <c r="BN60" i="13"/>
  <c r="BM60" i="13"/>
  <c r="BJ60" i="13"/>
  <c r="BI60" i="13"/>
  <c r="BF60" i="13"/>
  <c r="BE60" i="13"/>
  <c r="BB60" i="13"/>
  <c r="BA60" i="13"/>
  <c r="AW60" i="13"/>
  <c r="AT60" i="13"/>
  <c r="AS60" i="13"/>
  <c r="AP60" i="13"/>
  <c r="AO60" i="13"/>
  <c r="AL60" i="13"/>
  <c r="AK60" i="13"/>
  <c r="AH60" i="13"/>
  <c r="AG60" i="13"/>
  <c r="AD60" i="13"/>
  <c r="AC60" i="13"/>
  <c r="Z60" i="13"/>
  <c r="Y60" i="13"/>
  <c r="BY59" i="13"/>
  <c r="BV59" i="13"/>
  <c r="BU59" i="13"/>
  <c r="BR59" i="13"/>
  <c r="BQ59" i="13"/>
  <c r="BN59" i="13"/>
  <c r="BM59" i="13"/>
  <c r="BJ59" i="13"/>
  <c r="BI59" i="13"/>
  <c r="BF59" i="13"/>
  <c r="BE59" i="13"/>
  <c r="BB59" i="13"/>
  <c r="BA59" i="13"/>
  <c r="AW59" i="13"/>
  <c r="AT59" i="13"/>
  <c r="AS59" i="13"/>
  <c r="AP59" i="13"/>
  <c r="AO59" i="13"/>
  <c r="AL59" i="13"/>
  <c r="AK59" i="13"/>
  <c r="AH59" i="13"/>
  <c r="AG59" i="13"/>
  <c r="AD59" i="13"/>
  <c r="AC59" i="13"/>
  <c r="Z59" i="13"/>
  <c r="Y59" i="13"/>
  <c r="BY58" i="13"/>
  <c r="BV58" i="13"/>
  <c r="BU58" i="13"/>
  <c r="BR58" i="13"/>
  <c r="BQ58" i="13"/>
  <c r="BN58" i="13"/>
  <c r="BM58" i="13"/>
  <c r="BJ58" i="13"/>
  <c r="BI58" i="13"/>
  <c r="BF58" i="13"/>
  <c r="BE58" i="13"/>
  <c r="BB58" i="13"/>
  <c r="BA58" i="13"/>
  <c r="AW58" i="13"/>
  <c r="AT58" i="13"/>
  <c r="AS58" i="13"/>
  <c r="AP58" i="13"/>
  <c r="AO58" i="13"/>
  <c r="AL58" i="13"/>
  <c r="AK58" i="13"/>
  <c r="AH58" i="13"/>
  <c r="AG58" i="13"/>
  <c r="AD58" i="13"/>
  <c r="AC58" i="13"/>
  <c r="Z58" i="13"/>
  <c r="Y58" i="13"/>
  <c r="BY57" i="13"/>
  <c r="BV57" i="13"/>
  <c r="BU57" i="13"/>
  <c r="BR57" i="13"/>
  <c r="BQ57" i="13"/>
  <c r="BN57" i="13"/>
  <c r="BM57" i="13"/>
  <c r="BJ57" i="13"/>
  <c r="BI57" i="13"/>
  <c r="BF57" i="13"/>
  <c r="BE57" i="13"/>
  <c r="BB57" i="13"/>
  <c r="BA57" i="13"/>
  <c r="AW57" i="13"/>
  <c r="AT57" i="13"/>
  <c r="AS57" i="13"/>
  <c r="AP57" i="13"/>
  <c r="AO57" i="13"/>
  <c r="AL57" i="13"/>
  <c r="AK57" i="13"/>
  <c r="AH57" i="13"/>
  <c r="AG57" i="13"/>
  <c r="AD57" i="13"/>
  <c r="AC57" i="13"/>
  <c r="Z57" i="13"/>
  <c r="Y57" i="13"/>
  <c r="BY56" i="13"/>
  <c r="BV56" i="13"/>
  <c r="BU56" i="13"/>
  <c r="BR56" i="13"/>
  <c r="BQ56" i="13"/>
  <c r="BN56" i="13"/>
  <c r="BM56" i="13"/>
  <c r="BJ56" i="13"/>
  <c r="BI56" i="13"/>
  <c r="BF56" i="13"/>
  <c r="BE56" i="13"/>
  <c r="BB56" i="13"/>
  <c r="BA56" i="13"/>
  <c r="AW56" i="13"/>
  <c r="AT56" i="13"/>
  <c r="AS56" i="13"/>
  <c r="AP56" i="13"/>
  <c r="AO56" i="13"/>
  <c r="AL56" i="13"/>
  <c r="AK56" i="13"/>
  <c r="AH56" i="13"/>
  <c r="AG56" i="13"/>
  <c r="AD56" i="13"/>
  <c r="AC56" i="13"/>
  <c r="Z56" i="13"/>
  <c r="Y56" i="13"/>
  <c r="BY55" i="13"/>
  <c r="BV55" i="13"/>
  <c r="BU55" i="13"/>
  <c r="BR55" i="13"/>
  <c r="BQ55" i="13"/>
  <c r="BN55" i="13"/>
  <c r="BM55" i="13"/>
  <c r="BJ55" i="13"/>
  <c r="BI55" i="13"/>
  <c r="BF55" i="13"/>
  <c r="BE55" i="13"/>
  <c r="BB55" i="13"/>
  <c r="BA55" i="13"/>
  <c r="AW55" i="13"/>
  <c r="AT55" i="13"/>
  <c r="AS55" i="13"/>
  <c r="AP55" i="13"/>
  <c r="AO55" i="13"/>
  <c r="AL55" i="13"/>
  <c r="AK55" i="13"/>
  <c r="AH55" i="13"/>
  <c r="AG55" i="13"/>
  <c r="AD55" i="13"/>
  <c r="AC55" i="13"/>
  <c r="Z55" i="13"/>
  <c r="Y55" i="13"/>
  <c r="BY54" i="13"/>
  <c r="BV54" i="13"/>
  <c r="BU54" i="13"/>
  <c r="BR54" i="13"/>
  <c r="BQ54" i="13"/>
  <c r="BN54" i="13"/>
  <c r="BM54" i="13"/>
  <c r="BJ54" i="13"/>
  <c r="BI54" i="13"/>
  <c r="BF54" i="13"/>
  <c r="BE54" i="13"/>
  <c r="BB54" i="13"/>
  <c r="BA54" i="13"/>
  <c r="AW54" i="13"/>
  <c r="AT54" i="13"/>
  <c r="AS54" i="13"/>
  <c r="AP54" i="13"/>
  <c r="AO54" i="13"/>
  <c r="AL54" i="13"/>
  <c r="AK54" i="13"/>
  <c r="AH54" i="13"/>
  <c r="AG54" i="13"/>
  <c r="AD54" i="13"/>
  <c r="AC54" i="13"/>
  <c r="Z54" i="13"/>
  <c r="Y54" i="13"/>
  <c r="BY53" i="13"/>
  <c r="BV53" i="13"/>
  <c r="BU53" i="13"/>
  <c r="BR53" i="13"/>
  <c r="BQ53" i="13"/>
  <c r="BN53" i="13"/>
  <c r="BM53" i="13"/>
  <c r="BJ53" i="13"/>
  <c r="BI53" i="13"/>
  <c r="BF53" i="13"/>
  <c r="BE53" i="13"/>
  <c r="BB53" i="13"/>
  <c r="BA53" i="13"/>
  <c r="AW53" i="13"/>
  <c r="AT53" i="13"/>
  <c r="AS53" i="13"/>
  <c r="AP53" i="13"/>
  <c r="AO53" i="13"/>
  <c r="AL53" i="13"/>
  <c r="AK53" i="13"/>
  <c r="AH53" i="13"/>
  <c r="AG53" i="13"/>
  <c r="AD53" i="13"/>
  <c r="AC53" i="13"/>
  <c r="Z53" i="13"/>
  <c r="Y53" i="13"/>
  <c r="BY52" i="13"/>
  <c r="BV52" i="13"/>
  <c r="BU52" i="13"/>
  <c r="BR52" i="13"/>
  <c r="BQ52" i="13"/>
  <c r="BN52" i="13"/>
  <c r="BM52" i="13"/>
  <c r="BJ52" i="13"/>
  <c r="BI52" i="13"/>
  <c r="BF52" i="13"/>
  <c r="BE52" i="13"/>
  <c r="BB52" i="13"/>
  <c r="BA52" i="13"/>
  <c r="AW52" i="13"/>
  <c r="AT52" i="13"/>
  <c r="AS52" i="13"/>
  <c r="AP52" i="13"/>
  <c r="AO52" i="13"/>
  <c r="AL52" i="13"/>
  <c r="AK52" i="13"/>
  <c r="AH52" i="13"/>
  <c r="AG52" i="13"/>
  <c r="AD52" i="13"/>
  <c r="AC52" i="13"/>
  <c r="Z52" i="13"/>
  <c r="Y52" i="13"/>
  <c r="BY51" i="13"/>
  <c r="BV51" i="13"/>
  <c r="BU51" i="13"/>
  <c r="BR51" i="13"/>
  <c r="BQ51" i="13"/>
  <c r="BN51" i="13"/>
  <c r="BM51" i="13"/>
  <c r="BJ51" i="13"/>
  <c r="BI51" i="13"/>
  <c r="BF51" i="13"/>
  <c r="BE51" i="13"/>
  <c r="BB51" i="13"/>
  <c r="BA51" i="13"/>
  <c r="AW51" i="13"/>
  <c r="AT51" i="13"/>
  <c r="AS51" i="13"/>
  <c r="AP51" i="13"/>
  <c r="AO51" i="13"/>
  <c r="AL51" i="13"/>
  <c r="AK51" i="13"/>
  <c r="AH51" i="13"/>
  <c r="AG51" i="13"/>
  <c r="AD51" i="13"/>
  <c r="AC51" i="13"/>
  <c r="Z51" i="13"/>
  <c r="Y51" i="13"/>
  <c r="BY50" i="13"/>
  <c r="BV50" i="13"/>
  <c r="BU50" i="13"/>
  <c r="BR50" i="13"/>
  <c r="BQ50" i="13"/>
  <c r="BN50" i="13"/>
  <c r="BM50" i="13"/>
  <c r="BJ50" i="13"/>
  <c r="BI50" i="13"/>
  <c r="BF50" i="13"/>
  <c r="BE50" i="13"/>
  <c r="BB50" i="13"/>
  <c r="BA50" i="13"/>
  <c r="AW50" i="13"/>
  <c r="AT50" i="13"/>
  <c r="AS50" i="13"/>
  <c r="AP50" i="13"/>
  <c r="AO50" i="13"/>
  <c r="AL50" i="13"/>
  <c r="AK50" i="13"/>
  <c r="AH50" i="13"/>
  <c r="AG50" i="13"/>
  <c r="AD50" i="13"/>
  <c r="AC50" i="13"/>
  <c r="Z50" i="13"/>
  <c r="Y50" i="13"/>
  <c r="BY49" i="13"/>
  <c r="BV49" i="13"/>
  <c r="BU49" i="13"/>
  <c r="BR49" i="13"/>
  <c r="BQ49" i="13"/>
  <c r="BN49" i="13"/>
  <c r="BM49" i="13"/>
  <c r="BJ49" i="13"/>
  <c r="BI49" i="13"/>
  <c r="BF49" i="13"/>
  <c r="BE49" i="13"/>
  <c r="BB49" i="13"/>
  <c r="BA49" i="13"/>
  <c r="AW49" i="13"/>
  <c r="AT49" i="13"/>
  <c r="AS49" i="13"/>
  <c r="AP49" i="13"/>
  <c r="AO49" i="13"/>
  <c r="AL49" i="13"/>
  <c r="AK49" i="13"/>
  <c r="AH49" i="13"/>
  <c r="AG49" i="13"/>
  <c r="AD49" i="13"/>
  <c r="AC49" i="13"/>
  <c r="Z49" i="13"/>
  <c r="Y49" i="13"/>
  <c r="BY48" i="13"/>
  <c r="BV48" i="13"/>
  <c r="BU48" i="13"/>
  <c r="BR48" i="13"/>
  <c r="BQ48" i="13"/>
  <c r="BN48" i="13"/>
  <c r="BM48" i="13"/>
  <c r="BJ48" i="13"/>
  <c r="BI48" i="13"/>
  <c r="BF48" i="13"/>
  <c r="BE48" i="13"/>
  <c r="BB48" i="13"/>
  <c r="BA48" i="13"/>
  <c r="AW48" i="13"/>
  <c r="AT48" i="13"/>
  <c r="AS48" i="13"/>
  <c r="AP48" i="13"/>
  <c r="AO48" i="13"/>
  <c r="AL48" i="13"/>
  <c r="AK48" i="13"/>
  <c r="AH48" i="13"/>
  <c r="AG48" i="13"/>
  <c r="AD48" i="13"/>
  <c r="AC48" i="13"/>
  <c r="Z48" i="13"/>
  <c r="Y48" i="13"/>
  <c r="BY47" i="13"/>
  <c r="BV47" i="13"/>
  <c r="BU47" i="13"/>
  <c r="BR47" i="13"/>
  <c r="BQ47" i="13"/>
  <c r="BN47" i="13"/>
  <c r="BM47" i="13"/>
  <c r="BJ47" i="13"/>
  <c r="BI47" i="13"/>
  <c r="BF47" i="13"/>
  <c r="BE47" i="13"/>
  <c r="BB47" i="13"/>
  <c r="BA47" i="13"/>
  <c r="AW47" i="13"/>
  <c r="AT47" i="13"/>
  <c r="AS47" i="13"/>
  <c r="AP47" i="13"/>
  <c r="AO47" i="13"/>
  <c r="AL47" i="13"/>
  <c r="AK47" i="13"/>
  <c r="AH47" i="13"/>
  <c r="AG47" i="13"/>
  <c r="AD47" i="13"/>
  <c r="AC47" i="13"/>
  <c r="Z47" i="13"/>
  <c r="Y47" i="13"/>
  <c r="BY46" i="13"/>
  <c r="BV46" i="13"/>
  <c r="BU46" i="13"/>
  <c r="BR46" i="13"/>
  <c r="BQ46" i="13"/>
  <c r="BN46" i="13"/>
  <c r="BM46" i="13"/>
  <c r="BJ46" i="13"/>
  <c r="BI46" i="13"/>
  <c r="BF46" i="13"/>
  <c r="BE46" i="13"/>
  <c r="BB46" i="13"/>
  <c r="BA46" i="13"/>
  <c r="AW46" i="13"/>
  <c r="AT46" i="13"/>
  <c r="AS46" i="13"/>
  <c r="AP46" i="13"/>
  <c r="AO46" i="13"/>
  <c r="AL46" i="13"/>
  <c r="AK46" i="13"/>
  <c r="AH46" i="13"/>
  <c r="AG46" i="13"/>
  <c r="AD46" i="13"/>
  <c r="AC46" i="13"/>
  <c r="Z46" i="13"/>
  <c r="Y46" i="13"/>
  <c r="BY45" i="13"/>
  <c r="BV45" i="13"/>
  <c r="BU45" i="13"/>
  <c r="BR45" i="13"/>
  <c r="BQ45" i="13"/>
  <c r="BN45" i="13"/>
  <c r="BM45" i="13"/>
  <c r="BJ45" i="13"/>
  <c r="BI45" i="13"/>
  <c r="BF45" i="13"/>
  <c r="BE45" i="13"/>
  <c r="BB45" i="13"/>
  <c r="BA45" i="13"/>
  <c r="AW45" i="13"/>
  <c r="AT45" i="13"/>
  <c r="AS45" i="13"/>
  <c r="AP45" i="13"/>
  <c r="AO45" i="13"/>
  <c r="AL45" i="13"/>
  <c r="AK45" i="13"/>
  <c r="AH45" i="13"/>
  <c r="AG45" i="13"/>
  <c r="AD45" i="13"/>
  <c r="AC45" i="13"/>
  <c r="Z45" i="13"/>
  <c r="Y45" i="13"/>
  <c r="BY44" i="13"/>
  <c r="BV44" i="13"/>
  <c r="BU44" i="13"/>
  <c r="BR44" i="13"/>
  <c r="BQ44" i="13"/>
  <c r="BN44" i="13"/>
  <c r="BM44" i="13"/>
  <c r="BJ44" i="13"/>
  <c r="BI44" i="13"/>
  <c r="BF44" i="13"/>
  <c r="BE44" i="13"/>
  <c r="BB44" i="13"/>
  <c r="BA44" i="13"/>
  <c r="AW44" i="13"/>
  <c r="AT44" i="13"/>
  <c r="AS44" i="13"/>
  <c r="AP44" i="13"/>
  <c r="AO44" i="13"/>
  <c r="AL44" i="13"/>
  <c r="AK44" i="13"/>
  <c r="AH44" i="13"/>
  <c r="AG44" i="13"/>
  <c r="AD44" i="13"/>
  <c r="AC44" i="13"/>
  <c r="Z44" i="13"/>
  <c r="Y44" i="13"/>
  <c r="BY43" i="13"/>
  <c r="BV43" i="13"/>
  <c r="BU43" i="13"/>
  <c r="BR43" i="13"/>
  <c r="BQ43" i="13"/>
  <c r="BN43" i="13"/>
  <c r="BM43" i="13"/>
  <c r="BJ43" i="13"/>
  <c r="BI43" i="13"/>
  <c r="BF43" i="13"/>
  <c r="BE43" i="13"/>
  <c r="BB43" i="13"/>
  <c r="BA43" i="13"/>
  <c r="AW43" i="13"/>
  <c r="AT43" i="13"/>
  <c r="AS43" i="13"/>
  <c r="AP43" i="13"/>
  <c r="AO43" i="13"/>
  <c r="AL43" i="13"/>
  <c r="AK43" i="13"/>
  <c r="AH43" i="13"/>
  <c r="AG43" i="13"/>
  <c r="AD43" i="13"/>
  <c r="AC43" i="13"/>
  <c r="Z43" i="13"/>
  <c r="Y43" i="13"/>
  <c r="BY42" i="13"/>
  <c r="BV42" i="13"/>
  <c r="BU42" i="13"/>
  <c r="BR42" i="13"/>
  <c r="BQ42" i="13"/>
  <c r="BN42" i="13"/>
  <c r="BM42" i="13"/>
  <c r="BJ42" i="13"/>
  <c r="BI42" i="13"/>
  <c r="BF42" i="13"/>
  <c r="BE42" i="13"/>
  <c r="BB42" i="13"/>
  <c r="BA42" i="13"/>
  <c r="AW42" i="13"/>
  <c r="AT42" i="13"/>
  <c r="AS42" i="13"/>
  <c r="AP42" i="13"/>
  <c r="AO42" i="13"/>
  <c r="AL42" i="13"/>
  <c r="AK42" i="13"/>
  <c r="AH42" i="13"/>
  <c r="AG42" i="13"/>
  <c r="AD42" i="13"/>
  <c r="AC42" i="13"/>
  <c r="Z42" i="13"/>
  <c r="Y42" i="13"/>
  <c r="BY41" i="13"/>
  <c r="BV41" i="13"/>
  <c r="BU41" i="13"/>
  <c r="BR41" i="13"/>
  <c r="BQ41" i="13"/>
  <c r="BN41" i="13"/>
  <c r="BM41" i="13"/>
  <c r="BJ41" i="13"/>
  <c r="BI41" i="13"/>
  <c r="BF41" i="13"/>
  <c r="BE41" i="13"/>
  <c r="BB41" i="13"/>
  <c r="BA41" i="13"/>
  <c r="AW41" i="13"/>
  <c r="AT41" i="13"/>
  <c r="AS41" i="13"/>
  <c r="AP41" i="13"/>
  <c r="AO41" i="13"/>
  <c r="AL41" i="13"/>
  <c r="AK41" i="13"/>
  <c r="AH41" i="13"/>
  <c r="AG41" i="13"/>
  <c r="AD41" i="13"/>
  <c r="AC41" i="13"/>
  <c r="Z41" i="13"/>
  <c r="Y41" i="13"/>
  <c r="BY40" i="13"/>
  <c r="BV40" i="13"/>
  <c r="BU40" i="13"/>
  <c r="BR40" i="13"/>
  <c r="BQ40" i="13"/>
  <c r="BN40" i="13"/>
  <c r="BM40" i="13"/>
  <c r="BJ40" i="13"/>
  <c r="BI40" i="13"/>
  <c r="BF40" i="13"/>
  <c r="BE40" i="13"/>
  <c r="BB40" i="13"/>
  <c r="BA40" i="13"/>
  <c r="AW40" i="13"/>
  <c r="AT40" i="13"/>
  <c r="AS40" i="13"/>
  <c r="AP40" i="13"/>
  <c r="AO40" i="13"/>
  <c r="AL40" i="13"/>
  <c r="AK40" i="13"/>
  <c r="AH40" i="13"/>
  <c r="AG40" i="13"/>
  <c r="AD40" i="13"/>
  <c r="AC40" i="13"/>
  <c r="Z40" i="13"/>
  <c r="Y40" i="13"/>
  <c r="BY39" i="13"/>
  <c r="BV39" i="13"/>
  <c r="BU39" i="13"/>
  <c r="BR39" i="13"/>
  <c r="BQ39" i="13"/>
  <c r="BN39" i="13"/>
  <c r="BM39" i="13"/>
  <c r="BJ39" i="13"/>
  <c r="BI39" i="13"/>
  <c r="BF39" i="13"/>
  <c r="BE39" i="13"/>
  <c r="BB39" i="13"/>
  <c r="BA39" i="13"/>
  <c r="AW39" i="13"/>
  <c r="AT39" i="13"/>
  <c r="AS39" i="13"/>
  <c r="AP39" i="13"/>
  <c r="AO39" i="13"/>
  <c r="AL39" i="13"/>
  <c r="AK39" i="13"/>
  <c r="AH39" i="13"/>
  <c r="AG39" i="13"/>
  <c r="AD39" i="13"/>
  <c r="AC39" i="13"/>
  <c r="Z39" i="13"/>
  <c r="Y39" i="13"/>
  <c r="BY38" i="13"/>
  <c r="BV38" i="13"/>
  <c r="BU38" i="13"/>
  <c r="BR38" i="13"/>
  <c r="BQ38" i="13"/>
  <c r="BN38" i="13"/>
  <c r="BM38" i="13"/>
  <c r="BJ38" i="13"/>
  <c r="BI38" i="13"/>
  <c r="BF38" i="13"/>
  <c r="BE38" i="13"/>
  <c r="BB38" i="13"/>
  <c r="BA38" i="13"/>
  <c r="AW38" i="13"/>
  <c r="AT38" i="13"/>
  <c r="AS38" i="13"/>
  <c r="AP38" i="13"/>
  <c r="AO38" i="13"/>
  <c r="AL38" i="13"/>
  <c r="AK38" i="13"/>
  <c r="AH38" i="13"/>
  <c r="AG38" i="13"/>
  <c r="AD38" i="13"/>
  <c r="AC38" i="13"/>
  <c r="Z38" i="13"/>
  <c r="Y38" i="13"/>
  <c r="BY37" i="13"/>
  <c r="BV37" i="13"/>
  <c r="BU37" i="13"/>
  <c r="BR37" i="13"/>
  <c r="BQ37" i="13"/>
  <c r="BN37" i="13"/>
  <c r="BM37" i="13"/>
  <c r="BJ37" i="13"/>
  <c r="BI37" i="13"/>
  <c r="BF37" i="13"/>
  <c r="BE37" i="13"/>
  <c r="BB37" i="13"/>
  <c r="BA37" i="13"/>
  <c r="AW37" i="13"/>
  <c r="AT37" i="13"/>
  <c r="AS37" i="13"/>
  <c r="AP37" i="13"/>
  <c r="AO37" i="13"/>
  <c r="AL37" i="13"/>
  <c r="AK37" i="13"/>
  <c r="AH37" i="13"/>
  <c r="AG37" i="13"/>
  <c r="AD37" i="13"/>
  <c r="AC37" i="13"/>
  <c r="Z37" i="13"/>
  <c r="Y37" i="13"/>
  <c r="BY36" i="13"/>
  <c r="BV36" i="13"/>
  <c r="BU36" i="13"/>
  <c r="BR36" i="13"/>
  <c r="BQ36" i="13"/>
  <c r="BN36" i="13"/>
  <c r="BM36" i="13"/>
  <c r="BJ36" i="13"/>
  <c r="BI36" i="13"/>
  <c r="BF36" i="13"/>
  <c r="BE36" i="13"/>
  <c r="BB36" i="13"/>
  <c r="BA36" i="13"/>
  <c r="AW36" i="13"/>
  <c r="AT36" i="13"/>
  <c r="AS36" i="13"/>
  <c r="AP36" i="13"/>
  <c r="AO36" i="13"/>
  <c r="AL36" i="13"/>
  <c r="AK36" i="13"/>
  <c r="AH36" i="13"/>
  <c r="AG36" i="13"/>
  <c r="AD36" i="13"/>
  <c r="AC36" i="13"/>
  <c r="Z36" i="13"/>
  <c r="Y36" i="13"/>
  <c r="BY35" i="13"/>
  <c r="BV35" i="13"/>
  <c r="BU35" i="13"/>
  <c r="BR35" i="13"/>
  <c r="BQ35" i="13"/>
  <c r="BN35" i="13"/>
  <c r="BM35" i="13"/>
  <c r="BJ35" i="13"/>
  <c r="BI35" i="13"/>
  <c r="BF35" i="13"/>
  <c r="BE35" i="13"/>
  <c r="BB35" i="13"/>
  <c r="BA35" i="13"/>
  <c r="AW35" i="13"/>
  <c r="AT35" i="13"/>
  <c r="AS35" i="13"/>
  <c r="AP35" i="13"/>
  <c r="AO35" i="13"/>
  <c r="AL35" i="13"/>
  <c r="AK35" i="13"/>
  <c r="AH35" i="13"/>
  <c r="AG35" i="13"/>
  <c r="AD35" i="13"/>
  <c r="AC35" i="13"/>
  <c r="Z35" i="13"/>
  <c r="Y35" i="13"/>
  <c r="BY34" i="13"/>
  <c r="BV34" i="13"/>
  <c r="BU34" i="13"/>
  <c r="BR34" i="13"/>
  <c r="BQ34" i="13"/>
  <c r="BN34" i="13"/>
  <c r="BM34" i="13"/>
  <c r="BJ34" i="13"/>
  <c r="BI34" i="13"/>
  <c r="BF34" i="13"/>
  <c r="BE34" i="13"/>
  <c r="BB34" i="13"/>
  <c r="BA34" i="13"/>
  <c r="AW34" i="13"/>
  <c r="AT34" i="13"/>
  <c r="AS34" i="13"/>
  <c r="AP34" i="13"/>
  <c r="AO34" i="13"/>
  <c r="AL34" i="13"/>
  <c r="AK34" i="13"/>
  <c r="AH34" i="13"/>
  <c r="AG34" i="13"/>
  <c r="AD34" i="13"/>
  <c r="AC34" i="13"/>
  <c r="Z34" i="13"/>
  <c r="Y34" i="13"/>
  <c r="BY33" i="13"/>
  <c r="BV33" i="13"/>
  <c r="BU33" i="13"/>
  <c r="BR33" i="13"/>
  <c r="BQ33" i="13"/>
  <c r="BN33" i="13"/>
  <c r="BM33" i="13"/>
  <c r="BJ33" i="13"/>
  <c r="BI33" i="13"/>
  <c r="BF33" i="13"/>
  <c r="BE33" i="13"/>
  <c r="BB33" i="13"/>
  <c r="BA33" i="13"/>
  <c r="AW33" i="13"/>
  <c r="AT33" i="13"/>
  <c r="AS33" i="13"/>
  <c r="AP33" i="13"/>
  <c r="AO33" i="13"/>
  <c r="AL33" i="13"/>
  <c r="AK33" i="13"/>
  <c r="AH33" i="13"/>
  <c r="AG33" i="13"/>
  <c r="AD33" i="13"/>
  <c r="AC33" i="13"/>
  <c r="Z33" i="13"/>
  <c r="Y33" i="13"/>
  <c r="BY32" i="13"/>
  <c r="BV32" i="13"/>
  <c r="BU32" i="13"/>
  <c r="BR32" i="13"/>
  <c r="BQ32" i="13"/>
  <c r="BN32" i="13"/>
  <c r="BM32" i="13"/>
  <c r="BJ32" i="13"/>
  <c r="BI32" i="13"/>
  <c r="BF32" i="13"/>
  <c r="BE32" i="13"/>
  <c r="BB32" i="13"/>
  <c r="BA32" i="13"/>
  <c r="AW32" i="13"/>
  <c r="AT32" i="13"/>
  <c r="AS32" i="13"/>
  <c r="AP32" i="13"/>
  <c r="AO32" i="13"/>
  <c r="AL32" i="13"/>
  <c r="AK32" i="13"/>
  <c r="AH32" i="13"/>
  <c r="AG32" i="13"/>
  <c r="AD32" i="13"/>
  <c r="AC32" i="13"/>
  <c r="Z32" i="13"/>
  <c r="Y32" i="13"/>
  <c r="BY31" i="13"/>
  <c r="BV31" i="13"/>
  <c r="BU31" i="13"/>
  <c r="BR31" i="13"/>
  <c r="BQ31" i="13"/>
  <c r="BN31" i="13"/>
  <c r="BM31" i="13"/>
  <c r="BJ31" i="13"/>
  <c r="BI31" i="13"/>
  <c r="BF31" i="13"/>
  <c r="BE31" i="13"/>
  <c r="BB31" i="13"/>
  <c r="BA31" i="13"/>
  <c r="AW31" i="13"/>
  <c r="AT31" i="13"/>
  <c r="AS31" i="13"/>
  <c r="AP31" i="13"/>
  <c r="AO31" i="13"/>
  <c r="AL31" i="13"/>
  <c r="AK31" i="13"/>
  <c r="AH31" i="13"/>
  <c r="AG31" i="13"/>
  <c r="AD31" i="13"/>
  <c r="AC31" i="13"/>
  <c r="Z31" i="13"/>
  <c r="Y31" i="13"/>
  <c r="BY30" i="13"/>
  <c r="BV30" i="13"/>
  <c r="BU30" i="13"/>
  <c r="BR30" i="13"/>
  <c r="BQ30" i="13"/>
  <c r="BN30" i="13"/>
  <c r="BM30" i="13"/>
  <c r="BJ30" i="13"/>
  <c r="BI30" i="13"/>
  <c r="BF30" i="13"/>
  <c r="BE30" i="13"/>
  <c r="BB30" i="13"/>
  <c r="BA30" i="13"/>
  <c r="AW30" i="13"/>
  <c r="AT30" i="13"/>
  <c r="AS30" i="13"/>
  <c r="AP30" i="13"/>
  <c r="AO30" i="13"/>
  <c r="AL30" i="13"/>
  <c r="AK30" i="13"/>
  <c r="AH30" i="13"/>
  <c r="AG30" i="13"/>
  <c r="AD30" i="13"/>
  <c r="AC30" i="13"/>
  <c r="Z30" i="13"/>
  <c r="Y30" i="13"/>
  <c r="BY29" i="13"/>
  <c r="BV29" i="13"/>
  <c r="BU29" i="13"/>
  <c r="BR29" i="13"/>
  <c r="BQ29" i="13"/>
  <c r="BN29" i="13"/>
  <c r="BM29" i="13"/>
  <c r="BJ29" i="13"/>
  <c r="BI29" i="13"/>
  <c r="BF29" i="13"/>
  <c r="BE29" i="13"/>
  <c r="BB29" i="13"/>
  <c r="BA29" i="13"/>
  <c r="AW29" i="13"/>
  <c r="AT29" i="13"/>
  <c r="AS29" i="13"/>
  <c r="AP29" i="13"/>
  <c r="AO29" i="13"/>
  <c r="AL29" i="13"/>
  <c r="AK29" i="13"/>
  <c r="AH29" i="13"/>
  <c r="AG29" i="13"/>
  <c r="AD29" i="13"/>
  <c r="AC29" i="13"/>
  <c r="Z29" i="13"/>
  <c r="Y29" i="13"/>
  <c r="BY28" i="13"/>
  <c r="BV28" i="13"/>
  <c r="BU28" i="13"/>
  <c r="BR28" i="13"/>
  <c r="BQ28" i="13"/>
  <c r="BN28" i="13"/>
  <c r="BM28" i="13"/>
  <c r="BJ28" i="13"/>
  <c r="BI28" i="13"/>
  <c r="BF28" i="13"/>
  <c r="BE28" i="13"/>
  <c r="BB28" i="13"/>
  <c r="BA28" i="13"/>
  <c r="AW28" i="13"/>
  <c r="AT28" i="13"/>
  <c r="AS28" i="13"/>
  <c r="AP28" i="13"/>
  <c r="AO28" i="13"/>
  <c r="AL28" i="13"/>
  <c r="AK28" i="13"/>
  <c r="AH28" i="13"/>
  <c r="AG28" i="13"/>
  <c r="AD28" i="13"/>
  <c r="AC28" i="13"/>
  <c r="Z28" i="13"/>
  <c r="Y28" i="13"/>
  <c r="BY27" i="13"/>
  <c r="BV27" i="13"/>
  <c r="BU27" i="13"/>
  <c r="BR27" i="13"/>
  <c r="BQ27" i="13"/>
  <c r="BN27" i="13"/>
  <c r="BM27" i="13"/>
  <c r="BJ27" i="13"/>
  <c r="BI27" i="13"/>
  <c r="BF27" i="13"/>
  <c r="BE27" i="13"/>
  <c r="BB27" i="13"/>
  <c r="BA27" i="13"/>
  <c r="AW27" i="13"/>
  <c r="AT27" i="13"/>
  <c r="AS27" i="13"/>
  <c r="AP27" i="13"/>
  <c r="AO27" i="13"/>
  <c r="AL27" i="13"/>
  <c r="AK27" i="13"/>
  <c r="AH27" i="13"/>
  <c r="AG27" i="13"/>
  <c r="AD27" i="13"/>
  <c r="AC27" i="13"/>
  <c r="Z27" i="13"/>
  <c r="Y27" i="13"/>
  <c r="BY26" i="13"/>
  <c r="BV26" i="13"/>
  <c r="BU26" i="13"/>
  <c r="BR26" i="13"/>
  <c r="BQ26" i="13"/>
  <c r="BN26" i="13"/>
  <c r="BM26" i="13"/>
  <c r="BJ26" i="13"/>
  <c r="BI26" i="13"/>
  <c r="BF26" i="13"/>
  <c r="BE26" i="13"/>
  <c r="BB26" i="13"/>
  <c r="BA26" i="13"/>
  <c r="AW26" i="13"/>
  <c r="AT26" i="13"/>
  <c r="AS26" i="13"/>
  <c r="AP26" i="13"/>
  <c r="AO26" i="13"/>
  <c r="AL26" i="13"/>
  <c r="AK26" i="13"/>
  <c r="AH26" i="13"/>
  <c r="AG26" i="13"/>
  <c r="AD26" i="13"/>
  <c r="AC26" i="13"/>
  <c r="Z26" i="13"/>
  <c r="Y26" i="13"/>
  <c r="BY25" i="13"/>
  <c r="BV25" i="13"/>
  <c r="BU25" i="13"/>
  <c r="BR25" i="13"/>
  <c r="BQ25" i="13"/>
  <c r="BN25" i="13"/>
  <c r="BM25" i="13"/>
  <c r="BJ25" i="13"/>
  <c r="BI25" i="13"/>
  <c r="BF25" i="13"/>
  <c r="BE25" i="13"/>
  <c r="BB25" i="13"/>
  <c r="BA25" i="13"/>
  <c r="AW25" i="13"/>
  <c r="AT25" i="13"/>
  <c r="AS25" i="13"/>
  <c r="AP25" i="13"/>
  <c r="AO25" i="13"/>
  <c r="AL25" i="13"/>
  <c r="AK25" i="13"/>
  <c r="AH25" i="13"/>
  <c r="AG25" i="13"/>
  <c r="AD25" i="13"/>
  <c r="AC25" i="13"/>
  <c r="Z25" i="13"/>
  <c r="Y25" i="13"/>
  <c r="BY24" i="13"/>
  <c r="BV24" i="13"/>
  <c r="BU24" i="13"/>
  <c r="BR24" i="13"/>
  <c r="BQ24" i="13"/>
  <c r="BN24" i="13"/>
  <c r="BM24" i="13"/>
  <c r="BJ24" i="13"/>
  <c r="BI24" i="13"/>
  <c r="BF24" i="13"/>
  <c r="BE24" i="13"/>
  <c r="BB24" i="13"/>
  <c r="BA24" i="13"/>
  <c r="AW24" i="13"/>
  <c r="AT24" i="13"/>
  <c r="AS24" i="13"/>
  <c r="AP24" i="13"/>
  <c r="AO24" i="13"/>
  <c r="AL24" i="13"/>
  <c r="AK24" i="13"/>
  <c r="AH24" i="13"/>
  <c r="AG24" i="13"/>
  <c r="AD24" i="13"/>
  <c r="AC24" i="13"/>
  <c r="Z24" i="13"/>
  <c r="Y24" i="13"/>
  <c r="BY23" i="13"/>
  <c r="BV23" i="13"/>
  <c r="BU23" i="13"/>
  <c r="BR23" i="13"/>
  <c r="BQ23" i="13"/>
  <c r="BN23" i="13"/>
  <c r="BM23" i="13"/>
  <c r="BJ23" i="13"/>
  <c r="BI23" i="13"/>
  <c r="BF23" i="13"/>
  <c r="BE23" i="13"/>
  <c r="BB23" i="13"/>
  <c r="BA23" i="13"/>
  <c r="AW23" i="13"/>
  <c r="AT23" i="13"/>
  <c r="AS23" i="13"/>
  <c r="AP23" i="13"/>
  <c r="AO23" i="13"/>
  <c r="AL23" i="13"/>
  <c r="AK23" i="13"/>
  <c r="AH23" i="13"/>
  <c r="AG23" i="13"/>
  <c r="AD23" i="13"/>
  <c r="AC23" i="13"/>
  <c r="Z23" i="13"/>
  <c r="Y23" i="13"/>
  <c r="BY22" i="13"/>
  <c r="BV22" i="13"/>
  <c r="BU22" i="13"/>
  <c r="BR22" i="13"/>
  <c r="BQ22" i="13"/>
  <c r="BN22" i="13"/>
  <c r="BM22" i="13"/>
  <c r="BJ22" i="13"/>
  <c r="BI22" i="13"/>
  <c r="BF22" i="13"/>
  <c r="BE22" i="13"/>
  <c r="BB22" i="13"/>
  <c r="BA22" i="13"/>
  <c r="AW22" i="13"/>
  <c r="AT22" i="13"/>
  <c r="AS22" i="13"/>
  <c r="AP22" i="13"/>
  <c r="AO22" i="13"/>
  <c r="AL22" i="13"/>
  <c r="AK22" i="13"/>
  <c r="AH22" i="13"/>
  <c r="AG22" i="13"/>
  <c r="AD22" i="13"/>
  <c r="AC22" i="13"/>
  <c r="Z22" i="13"/>
  <c r="Y22" i="13"/>
  <c r="BY21" i="13"/>
  <c r="BV21" i="13"/>
  <c r="BU21" i="13"/>
  <c r="BR21" i="13"/>
  <c r="BQ21" i="13"/>
  <c r="BN21" i="13"/>
  <c r="BM21" i="13"/>
  <c r="BJ21" i="13"/>
  <c r="BI21" i="13"/>
  <c r="BF21" i="13"/>
  <c r="BE21" i="13"/>
  <c r="BB21" i="13"/>
  <c r="BA21" i="13"/>
  <c r="AW21" i="13"/>
  <c r="AT21" i="13"/>
  <c r="AS21" i="13"/>
  <c r="AP21" i="13"/>
  <c r="AO21" i="13"/>
  <c r="AL21" i="13"/>
  <c r="AK21" i="13"/>
  <c r="AH21" i="13"/>
  <c r="AG21" i="13"/>
  <c r="AD21" i="13"/>
  <c r="AC21" i="13"/>
  <c r="Z21" i="13"/>
  <c r="Y21" i="13"/>
  <c r="BY20" i="13"/>
  <c r="BV20" i="13"/>
  <c r="BU20" i="13"/>
  <c r="BR20" i="13"/>
  <c r="BQ20" i="13"/>
  <c r="BN20" i="13"/>
  <c r="BM20" i="13"/>
  <c r="BJ20" i="13"/>
  <c r="BI20" i="13"/>
  <c r="BF20" i="13"/>
  <c r="BE20" i="13"/>
  <c r="BB20" i="13"/>
  <c r="BA20" i="13"/>
  <c r="AW20" i="13"/>
  <c r="AT20" i="13"/>
  <c r="AS20" i="13"/>
  <c r="AP20" i="13"/>
  <c r="AO20" i="13"/>
  <c r="AL20" i="13"/>
  <c r="AK20" i="13"/>
  <c r="AH20" i="13"/>
  <c r="AG20" i="13"/>
  <c r="AD20" i="13"/>
  <c r="AC20" i="13"/>
  <c r="Z20" i="13"/>
  <c r="Y20" i="13"/>
  <c r="BY19" i="13"/>
  <c r="BV19" i="13"/>
  <c r="BU19" i="13"/>
  <c r="BR19" i="13"/>
  <c r="BQ19" i="13"/>
  <c r="BN19" i="13"/>
  <c r="BM19" i="13"/>
  <c r="BJ19" i="13"/>
  <c r="BI19" i="13"/>
  <c r="BF19" i="13"/>
  <c r="BE19" i="13"/>
  <c r="BB19" i="13"/>
  <c r="BA19" i="13"/>
  <c r="AW19" i="13"/>
  <c r="AT19" i="13"/>
  <c r="AS19" i="13"/>
  <c r="AP19" i="13"/>
  <c r="AO19" i="13"/>
  <c r="AL19" i="13"/>
  <c r="AK19" i="13"/>
  <c r="AH19" i="13"/>
  <c r="AG19" i="13"/>
  <c r="AD19" i="13"/>
  <c r="AC19" i="13"/>
  <c r="Z19" i="13"/>
  <c r="Y19" i="13"/>
  <c r="BY18" i="13"/>
  <c r="BV18" i="13"/>
  <c r="BU18" i="13"/>
  <c r="BR18" i="13"/>
  <c r="BQ18" i="13"/>
  <c r="BN18" i="13"/>
  <c r="BM18" i="13"/>
  <c r="BJ18" i="13"/>
  <c r="BI18" i="13"/>
  <c r="BF18" i="13"/>
  <c r="BE18" i="13"/>
  <c r="BB18" i="13"/>
  <c r="BA18" i="13"/>
  <c r="AW18" i="13"/>
  <c r="AT18" i="13"/>
  <c r="AS18" i="13"/>
  <c r="AP18" i="13"/>
  <c r="AO18" i="13"/>
  <c r="AL18" i="13"/>
  <c r="AK18" i="13"/>
  <c r="AH18" i="13"/>
  <c r="AG18" i="13"/>
  <c r="AD18" i="13"/>
  <c r="AC18" i="13"/>
  <c r="Z18" i="13"/>
  <c r="Y18" i="13"/>
  <c r="BY17" i="13"/>
  <c r="BV17" i="13"/>
  <c r="BU17" i="13"/>
  <c r="BR17" i="13"/>
  <c r="BQ17" i="13"/>
  <c r="BN17" i="13"/>
  <c r="BM17" i="13"/>
  <c r="BJ17" i="13"/>
  <c r="BI17" i="13"/>
  <c r="BF17" i="13"/>
  <c r="BE17" i="13"/>
  <c r="BB17" i="13"/>
  <c r="BA17" i="13"/>
  <c r="AW17" i="13"/>
  <c r="AT17" i="13"/>
  <c r="AS17" i="13"/>
  <c r="AP17" i="13"/>
  <c r="AO17" i="13"/>
  <c r="AL17" i="13"/>
  <c r="AK17" i="13"/>
  <c r="AH17" i="13"/>
  <c r="AG17" i="13"/>
  <c r="AD17" i="13"/>
  <c r="AC17" i="13"/>
  <c r="Z17" i="13"/>
  <c r="Y17" i="13"/>
  <c r="L17" i="13"/>
  <c r="AY22" i="16" l="1" a="1"/>
  <c r="AY22" i="16" s="1"/>
  <c r="BA22" i="16" s="1"/>
  <c r="AY21" i="17" a="1"/>
  <c r="AY21" i="17" s="1"/>
  <c r="BA21" i="17" s="1"/>
  <c r="P102" i="17"/>
  <c r="Q102" i="17" s="1"/>
  <c r="P45" i="16"/>
  <c r="Q45" i="16" s="1"/>
  <c r="O56" i="17"/>
  <c r="O104" i="17"/>
  <c r="O71" i="17"/>
  <c r="P50" i="17"/>
  <c r="Q50" i="17" s="1"/>
  <c r="BC86" i="17" a="1"/>
  <c r="BC86" i="17" s="1"/>
  <c r="BE86" i="17" s="1"/>
  <c r="BA44" i="17"/>
  <c r="BC44" i="17" a="1"/>
  <c r="BC44" i="17" s="1"/>
  <c r="BE44" i="17" s="1"/>
  <c r="BA31" i="17"/>
  <c r="BA95" i="17"/>
  <c r="BC95" i="17" a="1"/>
  <c r="BC95" i="17" s="1"/>
  <c r="BE95" i="17" s="1"/>
  <c r="BK95" i="17" a="1"/>
  <c r="BK95" i="17" s="1"/>
  <c r="BM95" i="17" s="1"/>
  <c r="BG88" i="17" a="1"/>
  <c r="BG88" i="17" s="1"/>
  <c r="BI88" i="17" s="1"/>
  <c r="BG76" i="17" a="1"/>
  <c r="BG76" i="17" s="1"/>
  <c r="BI76" i="17" s="1"/>
  <c r="BE39" i="17"/>
  <c r="BG39" i="17" a="1"/>
  <c r="BG39" i="17" s="1"/>
  <c r="BK110" i="17" a="1"/>
  <c r="BK110" i="17" s="1"/>
  <c r="BM110" i="17" s="1"/>
  <c r="P97" i="17"/>
  <c r="Q97" i="17" s="1"/>
  <c r="AW24" i="17"/>
  <c r="AY24" i="17" a="1"/>
  <c r="AY24" i="17" s="1"/>
  <c r="BA24" i="17" s="1"/>
  <c r="BC24" i="17" a="1"/>
  <c r="BC24" i="17" s="1"/>
  <c r="BE24" i="17" s="1"/>
  <c r="BG24" i="17" a="1"/>
  <c r="BG24" i="17" s="1"/>
  <c r="BI24" i="17" s="1"/>
  <c r="AS82" i="17"/>
  <c r="AU82" i="17" a="1"/>
  <c r="AU82" i="17" s="1"/>
  <c r="AS93" i="17"/>
  <c r="AU93" i="17" a="1"/>
  <c r="AU93" i="17" s="1"/>
  <c r="BG45" i="17" a="1"/>
  <c r="BG45" i="17" s="1"/>
  <c r="BI45" i="17" s="1"/>
  <c r="P45" i="17" s="1"/>
  <c r="Q45" i="17" s="1"/>
  <c r="BC105" i="17" a="1"/>
  <c r="BC105" i="17" s="1"/>
  <c r="BE105" i="17" s="1"/>
  <c r="AY103" i="17" a="1"/>
  <c r="AY103" i="17" s="1"/>
  <c r="BA103" i="17" s="1"/>
  <c r="BG107" i="17" a="1"/>
  <c r="BG107" i="17" s="1"/>
  <c r="BI107" i="17" s="1"/>
  <c r="BA22" i="17"/>
  <c r="BC22" i="17" a="1"/>
  <c r="BC22" i="17" s="1"/>
  <c r="BE22" i="17" s="1"/>
  <c r="BE108" i="17"/>
  <c r="BG108" i="17" a="1"/>
  <c r="BG108" i="17" s="1"/>
  <c r="BI108" i="17" s="1"/>
  <c r="BA40" i="17"/>
  <c r="BK116" i="17" a="1"/>
  <c r="BK116" i="17" s="1"/>
  <c r="BM116" i="17" s="1"/>
  <c r="P116" i="17" s="1"/>
  <c r="Q116" i="17" s="1"/>
  <c r="BC90" i="17" a="1"/>
  <c r="BC90" i="17" s="1"/>
  <c r="BE90" i="17" s="1"/>
  <c r="AY38" i="17" a="1"/>
  <c r="AY38" i="17" s="1"/>
  <c r="AU104" i="17" a="1"/>
  <c r="AU104" i="17" s="1"/>
  <c r="BE43" i="17"/>
  <c r="AS64" i="17"/>
  <c r="BC54" i="17" a="1"/>
  <c r="BC54" i="17" s="1"/>
  <c r="AS41" i="17"/>
  <c r="AU41" i="17" a="1"/>
  <c r="AU41" i="17" s="1"/>
  <c r="BE30" i="17"/>
  <c r="BG30" i="17" a="1"/>
  <c r="BG30" i="17" s="1"/>
  <c r="BI30" i="17" s="1"/>
  <c r="AY79" i="17" a="1"/>
  <c r="AY79" i="17" s="1"/>
  <c r="BG23" i="17" a="1"/>
  <c r="BG23" i="17" s="1"/>
  <c r="BI23" i="17" s="1"/>
  <c r="BK94" i="17" a="1"/>
  <c r="BK94" i="17" s="1"/>
  <c r="BM94" i="17" s="1"/>
  <c r="BK108" i="17" a="1"/>
  <c r="BK108" i="17" s="1"/>
  <c r="BM108" i="17" s="1"/>
  <c r="BC109" i="17" a="1"/>
  <c r="BC109" i="17" s="1"/>
  <c r="BK96" i="17" a="1"/>
  <c r="BK96" i="17" s="1"/>
  <c r="BM96" i="17" s="1"/>
  <c r="P96" i="17" s="1"/>
  <c r="Q96" i="17" s="1"/>
  <c r="BG115" i="17" a="1"/>
  <c r="BG115" i="17" s="1"/>
  <c r="BA20" i="17"/>
  <c r="BC20" i="17" a="1"/>
  <c r="BC20" i="17" s="1"/>
  <c r="AW106" i="17"/>
  <c r="BG99" i="17" a="1"/>
  <c r="BG99" i="17" s="1"/>
  <c r="BI99" i="17" s="1"/>
  <c r="AY48" i="17" a="1"/>
  <c r="AY48" i="17" s="1"/>
  <c r="BA48" i="17" s="1"/>
  <c r="AS83" i="17"/>
  <c r="AU83" i="17" a="1"/>
  <c r="AU83" i="17" s="1"/>
  <c r="AW31" i="17"/>
  <c r="BC31" i="17" a="1"/>
  <c r="BC31" i="17" s="1"/>
  <c r="BE31" i="17" s="1"/>
  <c r="BC40" i="17" a="1"/>
  <c r="BC40" i="17" s="1"/>
  <c r="BE40" i="17" s="1"/>
  <c r="AY64" i="17" a="1"/>
  <c r="AY64" i="17" s="1"/>
  <c r="BA64" i="17" s="1"/>
  <c r="BK69" i="17" a="1"/>
  <c r="BK69" i="17" s="1"/>
  <c r="BM69" i="17" s="1"/>
  <c r="P69" i="17" s="1"/>
  <c r="Q69" i="17" s="1"/>
  <c r="AY42" i="17" a="1"/>
  <c r="AY42" i="17" s="1"/>
  <c r="AS72" i="17"/>
  <c r="BA105" i="17"/>
  <c r="BG105" i="17" a="1"/>
  <c r="BG105" i="17" s="1"/>
  <c r="BI105" i="17" s="1"/>
  <c r="AY36" i="17" a="1"/>
  <c r="AY36" i="17" s="1"/>
  <c r="BA36" i="17" s="1"/>
  <c r="BK77" i="17" a="1"/>
  <c r="BK77" i="17" s="1"/>
  <c r="BM77" i="17" s="1"/>
  <c r="P77" i="17" s="1"/>
  <c r="Q77" i="17" s="1"/>
  <c r="AS47" i="17"/>
  <c r="AU47" i="17" a="1"/>
  <c r="AU47" i="17" s="1"/>
  <c r="AW47" i="17" s="1"/>
  <c r="BC47" i="17" a="1"/>
  <c r="BC47" i="17" s="1"/>
  <c r="BE47" i="17" s="1"/>
  <c r="BG73" i="17" a="1"/>
  <c r="BG73" i="17" s="1"/>
  <c r="BI73" i="17" s="1"/>
  <c r="BC38" i="17" a="1"/>
  <c r="BC38" i="17" s="1"/>
  <c r="BE38" i="17" s="1"/>
  <c r="AY83" i="17" a="1"/>
  <c r="AY83" i="17" s="1"/>
  <c r="BA83" i="17" s="1"/>
  <c r="BG94" i="17" a="1"/>
  <c r="BG94" i="17" s="1"/>
  <c r="BI94" i="17" s="1"/>
  <c r="AY78" i="17" a="1"/>
  <c r="AY78" i="17" s="1"/>
  <c r="BK32" i="17" a="1"/>
  <c r="BK32" i="17" s="1"/>
  <c r="BM32" i="17" s="1"/>
  <c r="P32" i="17" s="1"/>
  <c r="Q32" i="17" s="1"/>
  <c r="BG119" i="17" a="1"/>
  <c r="BG119" i="17" s="1"/>
  <c r="BI119" i="17" s="1"/>
  <c r="AY91" i="17" a="1"/>
  <c r="AY91" i="17" s="1"/>
  <c r="BA91" i="17" s="1"/>
  <c r="BI46" i="17"/>
  <c r="BK46" i="17" a="1"/>
  <c r="BK46" i="17" s="1"/>
  <c r="BM46" i="17" s="1"/>
  <c r="AU103" i="17" a="1"/>
  <c r="AU103" i="17" s="1"/>
  <c r="AW103" i="17" s="1"/>
  <c r="AS101" i="17"/>
  <c r="AU101" i="17" a="1"/>
  <c r="AU101" i="17" s="1"/>
  <c r="AW101" i="17" s="1"/>
  <c r="BC101" i="17" a="1"/>
  <c r="BC101" i="17" s="1"/>
  <c r="BE101" i="17" s="1"/>
  <c r="BK66" i="17" a="1"/>
  <c r="BK66" i="17" s="1"/>
  <c r="BM66" i="17" s="1"/>
  <c r="P66" i="17" s="1"/>
  <c r="Q66" i="17" s="1"/>
  <c r="AW86" i="17"/>
  <c r="AU56" i="17" a="1"/>
  <c r="AU56" i="17" s="1"/>
  <c r="AW56" i="17" s="1"/>
  <c r="BC103" i="17" a="1"/>
  <c r="BC103" i="17" s="1"/>
  <c r="BE103" i="17" s="1"/>
  <c r="BC110" i="17" a="1"/>
  <c r="BC110" i="17" s="1"/>
  <c r="BE110" i="17" s="1"/>
  <c r="AU67" i="17" a="1"/>
  <c r="AU67" i="17" s="1"/>
  <c r="AW67" i="17" s="1"/>
  <c r="AS118" i="17"/>
  <c r="AY118" i="17" a="1"/>
  <c r="AY118" i="17" s="1"/>
  <c r="BA118" i="17" s="1"/>
  <c r="BK45" i="17" a="1"/>
  <c r="BK45" i="17" s="1"/>
  <c r="BM45" i="17" s="1"/>
  <c r="AY86" i="17" a="1"/>
  <c r="AY86" i="17" s="1"/>
  <c r="BG86" i="17" s="1" a="1"/>
  <c r="BG86" i="17" s="1"/>
  <c r="BI86" i="17" s="1"/>
  <c r="BA55" i="17"/>
  <c r="BC55" i="17" a="1"/>
  <c r="BC55" i="17" s="1"/>
  <c r="BE55" i="17" s="1"/>
  <c r="BG43" i="17" a="1"/>
  <c r="BG43" i="17" s="1"/>
  <c r="BI43" i="17" s="1"/>
  <c r="BE53" i="17"/>
  <c r="BG53" i="17" a="1"/>
  <c r="BG53" i="17" s="1"/>
  <c r="BI53" i="17" s="1"/>
  <c r="AW99" i="17"/>
  <c r="BK99" i="17" a="1"/>
  <c r="BK99" i="17" s="1"/>
  <c r="BM99" i="17" s="1"/>
  <c r="BA63" i="17"/>
  <c r="BC23" i="17" a="1"/>
  <c r="BC23" i="17" s="1"/>
  <c r="BE23" i="17" s="1"/>
  <c r="P112" i="17"/>
  <c r="Q112" i="17" s="1"/>
  <c r="BG35" i="17" a="1"/>
  <c r="BG35" i="17" s="1"/>
  <c r="BI35" i="17" s="1"/>
  <c r="AY106" i="17" a="1"/>
  <c r="AY106" i="17" s="1"/>
  <c r="BA106" i="17" s="1"/>
  <c r="BG27" i="17" a="1"/>
  <c r="BG27" i="17" s="1"/>
  <c r="BC25" i="17" a="1"/>
  <c r="BC25" i="17" s="1"/>
  <c r="BE25" i="17" s="1"/>
  <c r="AO60" i="17"/>
  <c r="O60" i="17" s="1"/>
  <c r="AU60" i="17" a="1"/>
  <c r="AU60" i="17" s="1"/>
  <c r="AW60" i="17" s="1"/>
  <c r="AU111" i="17" a="1"/>
  <c r="AU111" i="17" s="1"/>
  <c r="AW111" i="17" s="1"/>
  <c r="AY93" i="17" a="1"/>
  <c r="AY93" i="17" s="1"/>
  <c r="BA93" i="17" s="1"/>
  <c r="P100" i="17"/>
  <c r="Q100" i="17" s="1"/>
  <c r="BG87" i="17" a="1"/>
  <c r="BG87" i="17" s="1"/>
  <c r="BI80" i="17"/>
  <c r="BK80" i="17" a="1"/>
  <c r="BK80" i="17" s="1"/>
  <c r="BM80" i="17" s="1"/>
  <c r="AY51" i="17" a="1"/>
  <c r="AY51" i="17" s="1"/>
  <c r="AQ26" i="17" a="1"/>
  <c r="AQ26" i="17" s="1"/>
  <c r="BK107" i="17" a="1"/>
  <c r="BK107" i="17" s="1"/>
  <c r="BM107" i="17" s="1"/>
  <c r="BC79" i="17" a="1"/>
  <c r="BC79" i="17" s="1"/>
  <c r="BE79" i="17" s="1"/>
  <c r="AS36" i="17"/>
  <c r="AU36" i="17" a="1"/>
  <c r="AU36" i="17" s="1"/>
  <c r="AW36" i="17" s="1"/>
  <c r="BE92" i="17"/>
  <c r="BK92" i="17" a="1"/>
  <c r="BK92" i="17" s="1"/>
  <c r="BM92" i="17" s="1"/>
  <c r="BA57" i="17"/>
  <c r="BK73" i="17" a="1"/>
  <c r="BK73" i="17" s="1"/>
  <c r="BM73" i="17" s="1"/>
  <c r="AW58" i="17"/>
  <c r="AY58" i="17" a="1"/>
  <c r="AY58" i="17" s="1"/>
  <c r="AY101" i="17" a="1"/>
  <c r="AY101" i="17" s="1"/>
  <c r="BA101" i="17" s="1"/>
  <c r="AW44" i="17"/>
  <c r="BG44" i="17" a="1"/>
  <c r="BG44" i="17" s="1"/>
  <c r="BI44" i="17" s="1"/>
  <c r="BK88" i="17" a="1"/>
  <c r="BK88" i="17" s="1"/>
  <c r="BM88" i="17" s="1"/>
  <c r="BG95" i="17" a="1"/>
  <c r="BG95" i="17" s="1"/>
  <c r="BI95" i="17" s="1"/>
  <c r="AW29" i="17"/>
  <c r="AY29" i="17" a="1"/>
  <c r="AY29" i="17" s="1"/>
  <c r="BC29" i="17" s="1" a="1"/>
  <c r="BC29" i="17" s="1"/>
  <c r="BC57" i="17" a="1"/>
  <c r="BC57" i="17" s="1"/>
  <c r="BE57" i="17" s="1"/>
  <c r="BE52" i="17"/>
  <c r="BG52" i="17" a="1"/>
  <c r="BG52" i="17" s="1"/>
  <c r="BI52" i="17" s="1"/>
  <c r="BG34" i="17" a="1"/>
  <c r="BG34" i="17" s="1"/>
  <c r="BI34" i="17" s="1"/>
  <c r="BK49" i="17" a="1"/>
  <c r="BK49" i="17" s="1"/>
  <c r="BM49" i="17" s="1"/>
  <c r="P49" i="17" s="1"/>
  <c r="Q49" i="17" s="1"/>
  <c r="BC63" i="17" a="1"/>
  <c r="BC63" i="17" s="1"/>
  <c r="BE63" i="17" s="1"/>
  <c r="AS25" i="17"/>
  <c r="AU72" i="17" a="1"/>
  <c r="AU72" i="17" s="1"/>
  <c r="AW85" i="17"/>
  <c r="BC85" i="17" a="1"/>
  <c r="BC85" i="17" s="1"/>
  <c r="BE85" i="17" s="1"/>
  <c r="AY85" i="17" a="1"/>
  <c r="AY85" i="17" s="1"/>
  <c r="BA85" i="17" s="1"/>
  <c r="BG65" i="17" a="1"/>
  <c r="BG65" i="17" s="1"/>
  <c r="BI65" i="17" s="1"/>
  <c r="P65" i="17" s="1"/>
  <c r="Q65" i="17" s="1"/>
  <c r="BA117" i="17"/>
  <c r="BC117" i="17" a="1"/>
  <c r="BC117" i="17" s="1"/>
  <c r="BG75" i="17" a="1"/>
  <c r="BG75" i="17" s="1"/>
  <c r="AS33" i="17"/>
  <c r="AY33" i="17" a="1"/>
  <c r="AY33" i="17" s="1"/>
  <c r="BA33" i="17" s="1"/>
  <c r="AU33" i="17" a="1"/>
  <c r="AU33" i="17" s="1"/>
  <c r="BK37" i="17" a="1"/>
  <c r="BK37" i="17" s="1"/>
  <c r="BM37" i="17" s="1"/>
  <c r="P37" i="17" s="1"/>
  <c r="Q37" i="17" s="1"/>
  <c r="BC81" i="17" a="1"/>
  <c r="BC81" i="17" s="1"/>
  <c r="BE81" i="17" s="1"/>
  <c r="BC61" i="17" a="1"/>
  <c r="BC61" i="17" s="1"/>
  <c r="BE61" i="17" s="1"/>
  <c r="BG110" i="17" a="1"/>
  <c r="BG110" i="17" s="1"/>
  <c r="BI110" i="17" s="1"/>
  <c r="BG70" i="17" a="1"/>
  <c r="BG70" i="17" s="1"/>
  <c r="BI70" i="17" s="1"/>
  <c r="BG118" i="17" a="1"/>
  <c r="BG118" i="17" s="1"/>
  <c r="BI118" i="17" s="1"/>
  <c r="BK114" i="17" a="1"/>
  <c r="BK114" i="17" s="1"/>
  <c r="BM114" i="17" s="1"/>
  <c r="P114" i="17" s="1"/>
  <c r="Q114" i="17" s="1"/>
  <c r="AY98" i="17" a="1"/>
  <c r="AY98" i="17" s="1"/>
  <c r="AY47" i="17" a="1"/>
  <c r="AY47" i="17" s="1"/>
  <c r="BA47" i="17" s="1"/>
  <c r="BC118" i="17" a="1"/>
  <c r="BC118" i="17" s="1"/>
  <c r="BE118" i="17" s="1"/>
  <c r="BA28" i="17"/>
  <c r="BC28" i="17" a="1"/>
  <c r="BC28" i="17" s="1"/>
  <c r="BI74" i="17"/>
  <c r="BK74" i="17" a="1"/>
  <c r="BK74" i="17" s="1"/>
  <c r="BM74" i="17" s="1"/>
  <c r="AS113" i="17"/>
  <c r="AU113" i="17" a="1"/>
  <c r="AU113" i="17" s="1"/>
  <c r="AY113" i="17" s="1" a="1"/>
  <c r="AY113" i="17" s="1"/>
  <c r="BA113" i="17" s="1"/>
  <c r="BK65" i="17" a="1"/>
  <c r="BK65" i="17" s="1"/>
  <c r="BM65" i="17" s="1"/>
  <c r="AQ71" i="17" a="1"/>
  <c r="AQ71" i="17" s="1"/>
  <c r="BG70" i="14" a="1"/>
  <c r="BG70" i="14" s="1"/>
  <c r="BK70" i="14" s="1" a="1"/>
  <c r="BK70" i="14" s="1"/>
  <c r="BK65" i="14" a="1"/>
  <c r="BK65" i="14" s="1"/>
  <c r="AU46" i="14" a="1"/>
  <c r="AU46" i="14" s="1"/>
  <c r="AY46" i="14" s="1" a="1"/>
  <c r="AY46" i="14" s="1"/>
  <c r="BG31" i="14" a="1"/>
  <c r="BG31" i="14" s="1"/>
  <c r="BK31" i="14" s="1" a="1"/>
  <c r="BK31" i="14" s="1"/>
  <c r="AY31" i="14" a="1"/>
  <c r="AY31" i="14" s="1"/>
  <c r="BC31" i="14" s="1" a="1"/>
  <c r="BC31" i="14" s="1"/>
  <c r="BC100" i="14" a="1"/>
  <c r="BC100" i="14" s="1"/>
  <c r="AY19" i="14" a="1"/>
  <c r="AY19" i="14" s="1"/>
  <c r="BK35" i="14" a="1"/>
  <c r="BK35" i="14" s="1"/>
  <c r="BG55" i="14" a="1"/>
  <c r="BG55" i="14" s="1"/>
  <c r="BK55" i="14" s="1" a="1"/>
  <c r="BK55" i="14" s="1"/>
  <c r="BG40" i="14" a="1"/>
  <c r="BG40" i="14" s="1"/>
  <c r="BG100" i="14" a="1"/>
  <c r="BG100" i="14" s="1"/>
  <c r="BC32" i="14" a="1"/>
  <c r="BC32" i="14" s="1"/>
  <c r="BG32" i="14" s="1" a="1"/>
  <c r="BG32" i="14" s="1"/>
  <c r="BK32" i="14" s="1" a="1"/>
  <c r="BK32" i="14" s="1"/>
  <c r="BG52" i="14" a="1"/>
  <c r="BG52" i="14" s="1"/>
  <c r="BK52" i="14" s="1" a="1"/>
  <c r="BK52" i="14" s="1"/>
  <c r="BK100" i="14" a="1"/>
  <c r="BK100" i="14" s="1"/>
  <c r="BC89" i="14" a="1"/>
  <c r="BC89" i="14" s="1"/>
  <c r="BG89" i="14" s="1" a="1"/>
  <c r="BG89" i="14" s="1"/>
  <c r="BC77" i="14" a="1"/>
  <c r="BC77" i="14" s="1"/>
  <c r="BK88" i="14" a="1"/>
  <c r="BK88" i="14" s="1"/>
  <c r="BK40" i="14" a="1"/>
  <c r="BK40" i="14" s="1"/>
  <c r="BG63" i="15" a="1"/>
  <c r="BG63" i="15" s="1"/>
  <c r="BK63" i="15" s="1" a="1"/>
  <c r="BK63" i="15" s="1"/>
  <c r="BC54" i="15" a="1"/>
  <c r="BC54" i="15" s="1"/>
  <c r="BK36" i="15" a="1"/>
  <c r="BK36" i="15" s="1"/>
  <c r="BK100" i="15" a="1"/>
  <c r="BK100" i="15" s="1"/>
  <c r="BK110" i="15" a="1"/>
  <c r="BK110" i="15" s="1"/>
  <c r="BG57" i="15" a="1"/>
  <c r="BG57" i="15" s="1"/>
  <c r="BG96" i="15" a="1"/>
  <c r="BG96" i="15" s="1"/>
  <c r="BG43" i="15" a="1"/>
  <c r="BG43" i="15" s="1"/>
  <c r="BK43" i="15" a="1"/>
  <c r="BK43" i="15" s="1"/>
  <c r="BG115" i="15" a="1"/>
  <c r="BG115" i="15" s="1"/>
  <c r="BK115" i="15" s="1" a="1"/>
  <c r="BK115" i="15" s="1"/>
  <c r="BK111" i="15" a="1"/>
  <c r="BK111" i="15" s="1"/>
  <c r="BG73" i="15" a="1"/>
  <c r="BG73" i="15" s="1"/>
  <c r="BK73" i="15" s="1" a="1"/>
  <c r="BK73" i="15" s="1"/>
  <c r="BG116" i="15" a="1"/>
  <c r="BG116" i="15" s="1"/>
  <c r="BK116" i="15" s="1" a="1"/>
  <c r="BK116" i="15" s="1"/>
  <c r="AU85" i="15" a="1"/>
  <c r="AU85" i="15" s="1"/>
  <c r="BG88" i="15" a="1"/>
  <c r="BG88" i="15" s="1"/>
  <c r="BC57" i="15" a="1"/>
  <c r="BC57" i="15" s="1"/>
  <c r="BK57" i="15" a="1"/>
  <c r="BK57" i="15" s="1"/>
  <c r="BG32" i="15" a="1"/>
  <c r="BG32" i="15" s="1"/>
  <c r="BK32" i="15" s="1" a="1"/>
  <c r="BK32" i="15" s="1"/>
  <c r="AY106" i="15" a="1"/>
  <c r="AY106" i="15" s="1"/>
  <c r="BC106" i="15" s="1" a="1"/>
  <c r="BC106" i="15" s="1"/>
  <c r="BG27" i="15" a="1"/>
  <c r="BG27" i="15" s="1"/>
  <c r="AU28" i="15" a="1"/>
  <c r="AU28" i="15" s="1"/>
  <c r="AY78" i="15" a="1"/>
  <c r="AY78" i="15" s="1"/>
  <c r="BG78" i="15" s="1" a="1"/>
  <c r="BG78" i="15" s="1"/>
  <c r="BK78" i="15" s="1" a="1"/>
  <c r="BK78" i="15" s="1"/>
  <c r="BK88" i="15" a="1"/>
  <c r="BK88" i="15" s="1"/>
  <c r="BG79" i="15" a="1"/>
  <c r="BG79" i="15" s="1"/>
  <c r="BK79" i="15" s="1" a="1"/>
  <c r="BK79" i="15" s="1"/>
  <c r="AY114" i="15" a="1"/>
  <c r="AY114" i="15" s="1"/>
  <c r="BC23" i="15" a="1"/>
  <c r="BC23" i="15" s="1"/>
  <c r="BG23" i="15" s="1" a="1"/>
  <c r="BG23" i="15" s="1"/>
  <c r="BK82" i="15" a="1"/>
  <c r="BK82" i="15" s="1"/>
  <c r="AU116" i="15" a="1"/>
  <c r="AU116" i="15" s="1"/>
  <c r="AY116" i="15" s="1" a="1"/>
  <c r="AY116" i="15" s="1"/>
  <c r="BG82" i="15" a="1"/>
  <c r="BG82" i="15" s="1"/>
  <c r="BG37" i="15" a="1"/>
  <c r="BG37" i="15" s="1"/>
  <c r="BK37" i="15" s="1" a="1"/>
  <c r="BK37" i="15" s="1"/>
  <c r="BG117" i="15" a="1"/>
  <c r="BG117" i="15" s="1"/>
  <c r="BK117" i="15" s="1" a="1"/>
  <c r="BK117" i="15" s="1"/>
  <c r="AO92" i="15"/>
  <c r="BC92" i="15" a="1"/>
  <c r="BC92" i="15" s="1"/>
  <c r="BG92" i="15" s="1" a="1"/>
  <c r="BG92" i="15" s="1"/>
  <c r="BC116" i="15" a="1"/>
  <c r="BC116" i="15" s="1"/>
  <c r="AY54" i="15" a="1"/>
  <c r="AY54" i="15" s="1"/>
  <c r="BG26" i="15" a="1"/>
  <c r="BG26" i="15" s="1"/>
  <c r="BK26" i="15" s="1" a="1"/>
  <c r="BK26" i="15" s="1"/>
  <c r="BG44" i="15" a="1"/>
  <c r="BG44" i="15" s="1"/>
  <c r="BK44" i="15" s="1" a="1"/>
  <c r="BK44" i="15" s="1"/>
  <c r="AU113" i="15" a="1"/>
  <c r="AU113" i="15" s="1"/>
  <c r="BC32" i="15" a="1"/>
  <c r="BC32" i="15" s="1"/>
  <c r="AY58" i="15" a="1"/>
  <c r="AY58" i="15" s="1"/>
  <c r="AY21" i="15" a="1"/>
  <c r="AY21" i="15" s="1"/>
  <c r="BG111" i="15" a="1"/>
  <c r="BG111" i="15" s="1"/>
  <c r="BG59" i="15" a="1"/>
  <c r="BG59" i="15" s="1"/>
  <c r="BK59" i="15" s="1" a="1"/>
  <c r="BK59" i="15" s="1"/>
  <c r="AU114" i="15" a="1"/>
  <c r="AU114" i="15" s="1"/>
  <c r="BC114" i="15" s="1" a="1"/>
  <c r="BC114" i="15" s="1"/>
  <c r="BC38" i="15" a="1"/>
  <c r="BC38" i="15" s="1"/>
  <c r="BK38" i="15" s="1" a="1"/>
  <c r="BK38" i="15" s="1"/>
  <c r="AU48" i="15" a="1"/>
  <c r="AU48" i="15" s="1"/>
  <c r="AY90" i="15" a="1"/>
  <c r="AY90" i="15" s="1"/>
  <c r="BC90" i="15" s="1" a="1"/>
  <c r="BC90" i="15" s="1"/>
  <c r="AQ71" i="15" a="1"/>
  <c r="AQ71" i="15" s="1"/>
  <c r="BG38" i="15" a="1"/>
  <c r="BG38" i="15" s="1"/>
  <c r="BG35" i="15" a="1"/>
  <c r="BG35" i="15" s="1"/>
  <c r="BK35" i="15" s="1" a="1"/>
  <c r="BK35" i="15" s="1"/>
  <c r="BC24" i="15" a="1"/>
  <c r="BC24" i="15" s="1"/>
  <c r="BG24" i="15" s="1" a="1"/>
  <c r="BG24" i="15" s="1"/>
  <c r="BK69" i="15" a="1"/>
  <c r="BK69" i="15" s="1"/>
  <c r="BC115" i="15" a="1"/>
  <c r="BC115" i="15" s="1"/>
  <c r="AY75" i="15" a="1"/>
  <c r="AY75" i="15" s="1"/>
  <c r="BC62" i="15" a="1"/>
  <c r="BC62" i="15" s="1"/>
  <c r="AO105" i="15"/>
  <c r="AQ105" i="15" a="1"/>
  <c r="AQ105" i="15" s="1"/>
  <c r="AY113" i="15" a="1"/>
  <c r="AY113" i="15" s="1"/>
  <c r="BC113" i="15" s="1" a="1"/>
  <c r="BC113" i="15" s="1"/>
  <c r="AU80" i="15" a="1"/>
  <c r="AU80" i="15" s="1"/>
  <c r="BC80" i="15" s="1" a="1"/>
  <c r="BC80" i="15" s="1"/>
  <c r="BG80" i="15" s="1" a="1"/>
  <c r="BG80" i="15" s="1"/>
  <c r="AO56" i="15"/>
  <c r="BK64" i="15" a="1"/>
  <c r="BK64" i="15" s="1"/>
  <c r="BC65" i="15" a="1"/>
  <c r="BC65" i="15" s="1"/>
  <c r="BG65" i="15" a="1"/>
  <c r="BG65" i="15" s="1"/>
  <c r="BK65" i="15" a="1"/>
  <c r="BK65" i="15" s="1"/>
  <c r="AU55" i="15" a="1"/>
  <c r="AU55" i="15" s="1"/>
  <c r="BK96" i="15" a="1"/>
  <c r="BK96" i="15" s="1"/>
  <c r="AY80" i="15" a="1"/>
  <c r="AY80" i="15" s="1"/>
  <c r="AY87" i="15" a="1"/>
  <c r="AY87" i="15" s="1"/>
  <c r="BC87" i="15" s="1" a="1"/>
  <c r="BC87" i="15" s="1"/>
  <c r="AU56" i="15" a="1"/>
  <c r="AU56" i="15" s="1"/>
  <c r="AY56" i="15" s="1" a="1"/>
  <c r="AY56" i="15" s="1"/>
  <c r="AY47" i="15" a="1"/>
  <c r="AY47" i="15" s="1"/>
  <c r="AY29" i="15" a="1"/>
  <c r="AY29" i="15" s="1"/>
  <c r="BC96" i="15" a="1"/>
  <c r="BC96" i="15" s="1"/>
  <c r="AU103" i="15" a="1"/>
  <c r="AU103" i="15" s="1"/>
  <c r="AU86" i="15" a="1"/>
  <c r="AU86" i="15" s="1"/>
  <c r="AY86" i="15" s="1" a="1"/>
  <c r="AY86" i="15" s="1"/>
  <c r="AU33" i="15" a="1"/>
  <c r="AU33" i="15" s="1"/>
  <c r="AY65" i="15" a="1"/>
  <c r="AY65" i="15" s="1"/>
  <c r="BK39" i="15" a="1"/>
  <c r="BK39" i="15" s="1"/>
  <c r="BG53" i="15" a="1"/>
  <c r="BG53" i="15" s="1"/>
  <c r="BK53" i="15" a="1"/>
  <c r="BK53" i="15" s="1"/>
  <c r="AO68" i="15"/>
  <c r="BC109" i="15" a="1"/>
  <c r="BC109" i="15" s="1"/>
  <c r="BG109" i="15" s="1" a="1"/>
  <c r="BG109" i="15" s="1"/>
  <c r="AU109" i="15" a="1"/>
  <c r="AU109" i="15" s="1"/>
  <c r="AY109" i="15" a="1"/>
  <c r="AY109" i="15" s="1"/>
  <c r="BK109" i="15" s="1" a="1"/>
  <c r="BK109" i="15" s="1"/>
  <c r="BK27" i="15" a="1"/>
  <c r="BK27" i="15" s="1"/>
  <c r="AY20" i="15" a="1"/>
  <c r="AY20" i="15" s="1"/>
  <c r="BC20" i="15" s="1" a="1"/>
  <c r="BC20" i="15" s="1"/>
  <c r="BG20" i="15" s="1" a="1"/>
  <c r="BG20" i="15" s="1"/>
  <c r="BK67" i="15" a="1"/>
  <c r="BK67" i="15" s="1"/>
  <c r="AY70" i="15" a="1"/>
  <c r="AY70" i="15" s="1"/>
  <c r="BC70" i="15" a="1"/>
  <c r="BC70" i="15" s="1"/>
  <c r="AQ68" i="15" a="1"/>
  <c r="AQ68" i="15" s="1"/>
  <c r="AU68" i="15" s="1" a="1"/>
  <c r="AU68" i="15" s="1"/>
  <c r="AY102" i="15" a="1"/>
  <c r="AY102" i="15" s="1"/>
  <c r="BG102" i="15" s="1" a="1"/>
  <c r="BG102" i="15" s="1"/>
  <c r="BC102" i="15" a="1"/>
  <c r="BC102" i="15" s="1"/>
  <c r="AQ101" i="15" a="1"/>
  <c r="AQ101" i="15" s="1"/>
  <c r="AU101" i="15" s="1" a="1"/>
  <c r="AU101" i="15" s="1"/>
  <c r="BK66" i="15" a="1"/>
  <c r="BK66" i="15" s="1"/>
  <c r="AY48" i="15" a="1"/>
  <c r="AY48" i="15" s="1"/>
  <c r="BC48" i="15" s="1" a="1"/>
  <c r="BC48" i="15" s="1"/>
  <c r="BC78" i="15" a="1"/>
  <c r="BC78" i="15" s="1"/>
  <c r="BK76" i="15" a="1"/>
  <c r="BK76" i="15" s="1"/>
  <c r="AO104" i="15"/>
  <c r="AQ104" i="15" a="1"/>
  <c r="AQ104" i="15" s="1"/>
  <c r="BC100" i="15" a="1"/>
  <c r="BC100" i="15" s="1"/>
  <c r="BG100" i="15" s="1" a="1"/>
  <c r="BG100" i="15" s="1"/>
  <c r="AY30" i="15" a="1"/>
  <c r="AY30" i="15" s="1"/>
  <c r="AY81" i="15" a="1"/>
  <c r="AY81" i="15" s="1"/>
  <c r="BG47" i="16" a="1"/>
  <c r="BG47" i="16" s="1"/>
  <c r="BK47" i="16" a="1"/>
  <c r="BK47" i="16" s="1"/>
  <c r="BE47" i="16"/>
  <c r="AW59" i="16"/>
  <c r="BI87" i="16"/>
  <c r="BK87" i="16" a="1"/>
  <c r="BK87" i="16" s="1"/>
  <c r="BM87" i="16" s="1"/>
  <c r="AO90" i="16"/>
  <c r="O90" i="16" s="1"/>
  <c r="BA94" i="16"/>
  <c r="AY86" i="16" a="1"/>
  <c r="AY86" i="16" s="1"/>
  <c r="BA86" i="16" s="1"/>
  <c r="BC22" i="16" a="1"/>
  <c r="BC22" i="16" s="1"/>
  <c r="BE22" i="16" s="1"/>
  <c r="AS61" i="16"/>
  <c r="AU61" i="16" a="1"/>
  <c r="AU61" i="16" s="1"/>
  <c r="AW114" i="16"/>
  <c r="BK32" i="16" a="1"/>
  <c r="BK32" i="16" s="1"/>
  <c r="BM32" i="16" s="1"/>
  <c r="BC114" i="16" a="1"/>
  <c r="BC114" i="16" s="1"/>
  <c r="BE114" i="16" s="1"/>
  <c r="BC101" i="16" a="1"/>
  <c r="BC101" i="16" s="1"/>
  <c r="BG26" i="16" a="1"/>
  <c r="BG26" i="16" s="1"/>
  <c r="BI26" i="16" s="1"/>
  <c r="AY59" i="16" a="1"/>
  <c r="AY59" i="16" s="1"/>
  <c r="BA59" i="16" s="1"/>
  <c r="BC39" i="16" a="1"/>
  <c r="BC39" i="16" s="1"/>
  <c r="BE87" i="16"/>
  <c r="P87" i="16" s="1"/>
  <c r="Q87" i="16" s="1"/>
  <c r="BA47" i="16"/>
  <c r="BC98" i="16" a="1"/>
  <c r="BC98" i="16" s="1"/>
  <c r="AW56" i="16"/>
  <c r="BG56" i="16" a="1"/>
  <c r="BG56" i="16" s="1"/>
  <c r="BI56" i="16" s="1"/>
  <c r="AU95" i="16" a="1"/>
  <c r="AU95" i="16" s="1"/>
  <c r="AW95" i="16" s="1"/>
  <c r="BC88" i="16" a="1"/>
  <c r="BC88" i="16" s="1"/>
  <c r="BC73" i="16" a="1"/>
  <c r="BC73" i="16" s="1"/>
  <c r="AQ80" i="16" a="1"/>
  <c r="AQ80" i="16" s="1"/>
  <c r="AS80" i="16" s="1"/>
  <c r="AU104" i="16" a="1"/>
  <c r="AU104" i="16" s="1"/>
  <c r="BK36" i="16" a="1"/>
  <c r="BK36" i="16" s="1"/>
  <c r="BM36" i="16" s="1"/>
  <c r="P36" i="16" s="1"/>
  <c r="Q36" i="16" s="1"/>
  <c r="BA93" i="16"/>
  <c r="BG93" i="16" a="1"/>
  <c r="BG93" i="16" s="1"/>
  <c r="BI93" i="16" s="1"/>
  <c r="AU105" i="16" a="1"/>
  <c r="AU105" i="16" s="1"/>
  <c r="BK52" i="16" a="1"/>
  <c r="BK52" i="16" s="1"/>
  <c r="BM52" i="16" s="1"/>
  <c r="AW44" i="16"/>
  <c r="AY44" i="16" a="1"/>
  <c r="AY44" i="16" s="1"/>
  <c r="BA44" i="16" s="1"/>
  <c r="AU80" i="16" a="1"/>
  <c r="AU80" i="16" s="1"/>
  <c r="AW80" i="16" s="1"/>
  <c r="BA37" i="16"/>
  <c r="P82" i="16"/>
  <c r="Q82" i="16" s="1"/>
  <c r="BG68" i="16" a="1"/>
  <c r="BG68" i="16" s="1"/>
  <c r="BI68" i="16" s="1"/>
  <c r="P102" i="16"/>
  <c r="Q102" i="16" s="1"/>
  <c r="BE71" i="16"/>
  <c r="BK71" i="16" a="1"/>
  <c r="BK71" i="16" s="1"/>
  <c r="BM71" i="16" s="1"/>
  <c r="AO64" i="16"/>
  <c r="O64" i="16" s="1"/>
  <c r="BK25" i="16" a="1"/>
  <c r="BK25" i="16" s="1"/>
  <c r="BM25" i="16" s="1"/>
  <c r="AO51" i="16"/>
  <c r="O51" i="16" s="1"/>
  <c r="AS43" i="16"/>
  <c r="AY89" i="16" a="1"/>
  <c r="AY89" i="16" s="1"/>
  <c r="BE58" i="16"/>
  <c r="BK58" i="16" a="1"/>
  <c r="BK58" i="16" s="1"/>
  <c r="BM58" i="16" s="1"/>
  <c r="P58" i="16" s="1"/>
  <c r="Q58" i="16" s="1"/>
  <c r="BC96" i="16" a="1"/>
  <c r="BC96" i="16" s="1"/>
  <c r="BC37" i="16" a="1"/>
  <c r="BC37" i="16" s="1"/>
  <c r="BE37" i="16" s="1"/>
  <c r="BA49" i="16"/>
  <c r="BK49" i="16" a="1"/>
  <c r="BK49" i="16" s="1"/>
  <c r="BM49" i="16" s="1"/>
  <c r="BC110" i="16" a="1"/>
  <c r="BC110" i="16" s="1"/>
  <c r="BE110" i="16" s="1"/>
  <c r="P38" i="16"/>
  <c r="Q38" i="16" s="1"/>
  <c r="BA68" i="16"/>
  <c r="BI75" i="16"/>
  <c r="BK75" i="16" a="1"/>
  <c r="BK75" i="16" s="1"/>
  <c r="BM75" i="16" s="1"/>
  <c r="BG53" i="16" a="1"/>
  <c r="BG53" i="16" s="1"/>
  <c r="BI53" i="16" s="1"/>
  <c r="AU43" i="16" a="1"/>
  <c r="AU43" i="16" s="1"/>
  <c r="AY43" i="16" s="1" a="1"/>
  <c r="AY43" i="16" s="1"/>
  <c r="AO103" i="16"/>
  <c r="O103" i="16" s="1"/>
  <c r="BG116" i="16" a="1"/>
  <c r="BG116" i="16" s="1"/>
  <c r="BI116" i="16" s="1"/>
  <c r="AU70" i="16" a="1"/>
  <c r="AU70" i="16" s="1"/>
  <c r="AS84" i="16"/>
  <c r="BE48" i="16"/>
  <c r="BG48" i="16" a="1"/>
  <c r="BG48" i="16" s="1"/>
  <c r="AW66" i="16"/>
  <c r="AY66" i="16" a="1"/>
  <c r="AY66" i="16" s="1"/>
  <c r="BC93" i="16" a="1"/>
  <c r="BC93" i="16" s="1"/>
  <c r="BE93" i="16" s="1"/>
  <c r="AY41" i="16" a="1"/>
  <c r="AY41" i="16" s="1"/>
  <c r="BC76" i="16" a="1"/>
  <c r="BC76" i="16" s="1"/>
  <c r="BE76" i="16" s="1"/>
  <c r="AW21" i="16"/>
  <c r="O63" i="16"/>
  <c r="AS35" i="16"/>
  <c r="AY35" i="16" a="1"/>
  <c r="AY35" i="16" s="1"/>
  <c r="BA35" i="16" s="1"/>
  <c r="AS83" i="16"/>
  <c r="AU83" i="16" a="1"/>
  <c r="AU83" i="16" s="1"/>
  <c r="AW83" i="16" s="1"/>
  <c r="AW27" i="16"/>
  <c r="BK68" i="16" a="1"/>
  <c r="BK68" i="16" s="1"/>
  <c r="BC106" i="16" a="1"/>
  <c r="BC106" i="16" s="1"/>
  <c r="BE106" i="16" s="1"/>
  <c r="AO30" i="16"/>
  <c r="O30" i="16" s="1"/>
  <c r="AU30" i="16" a="1"/>
  <c r="AU30" i="16" s="1"/>
  <c r="AW30" i="16" s="1"/>
  <c r="AQ30" i="16" a="1"/>
  <c r="AQ30" i="16" s="1"/>
  <c r="AS30" i="16" s="1"/>
  <c r="BG24" i="16" a="1"/>
  <c r="BG24" i="16" s="1"/>
  <c r="BI24" i="16" s="1"/>
  <c r="BG34" i="16" a="1"/>
  <c r="BG34" i="16" s="1"/>
  <c r="BI34" i="16" s="1"/>
  <c r="BC35" i="16" a="1"/>
  <c r="BC35" i="16" s="1"/>
  <c r="BE35" i="16" s="1"/>
  <c r="BG119" i="16" a="1"/>
  <c r="BG119" i="16" s="1"/>
  <c r="BI119" i="16" s="1"/>
  <c r="BA109" i="16"/>
  <c r="BC109" i="16" a="1"/>
  <c r="BC109" i="16" s="1"/>
  <c r="BE109" i="16" s="1"/>
  <c r="AY63" i="16" a="1"/>
  <c r="AY63" i="16" s="1"/>
  <c r="BA63" i="16" s="1"/>
  <c r="AY61" i="16" a="1"/>
  <c r="AY61" i="16" s="1"/>
  <c r="BA61" i="16" s="1"/>
  <c r="BA55" i="16"/>
  <c r="BC55" i="16" a="1"/>
  <c r="BC55" i="16" s="1"/>
  <c r="AY106" i="16" a="1"/>
  <c r="AY106" i="16" s="1"/>
  <c r="AY21" i="16" a="1"/>
  <c r="AY21" i="16" s="1"/>
  <c r="BA21" i="16" s="1"/>
  <c r="BC53" i="16" a="1"/>
  <c r="BC53" i="16" s="1"/>
  <c r="BE53" i="16" s="1"/>
  <c r="BC81" i="16" a="1"/>
  <c r="BC81" i="16" s="1"/>
  <c r="AY80" i="16" a="1"/>
  <c r="AY80" i="16" s="1"/>
  <c r="BA80" i="16" s="1"/>
  <c r="AW20" i="16"/>
  <c r="AY20" i="16" a="1"/>
  <c r="AY20" i="16" s="1"/>
  <c r="BC20" i="16" s="1" a="1"/>
  <c r="BC20" i="16" s="1"/>
  <c r="BE20" i="16" s="1"/>
  <c r="BG107" i="16" a="1"/>
  <c r="BG107" i="16" s="1"/>
  <c r="AY57" i="16" a="1"/>
  <c r="AY57" i="16" s="1"/>
  <c r="BA57" i="16" s="1"/>
  <c r="BG27" i="16" a="1"/>
  <c r="BG27" i="16" s="1"/>
  <c r="BI27" i="16" s="1"/>
  <c r="AU84" i="16" a="1"/>
  <c r="AU84" i="16" s="1"/>
  <c r="AY84" i="16" s="1" a="1"/>
  <c r="AY84" i="16" s="1"/>
  <c r="AS42" i="16"/>
  <c r="AY42" i="16" a="1"/>
  <c r="AY42" i="16" s="1"/>
  <c r="BA42" i="16" s="1"/>
  <c r="BK72" i="16" a="1"/>
  <c r="BK72" i="16" s="1"/>
  <c r="BM72" i="16" s="1"/>
  <c r="P72" i="16" s="1"/>
  <c r="Q72" i="16" s="1"/>
  <c r="AO67" i="16"/>
  <c r="O67" i="16" s="1"/>
  <c r="AU67" i="16" a="1"/>
  <c r="AU67" i="16" s="1"/>
  <c r="AW67" i="16" s="1"/>
  <c r="BG94" i="16" a="1"/>
  <c r="BG94" i="16" s="1"/>
  <c r="BI94" i="16" s="1"/>
  <c r="AO92" i="16"/>
  <c r="O92" i="16" s="1"/>
  <c r="AQ92" i="16" a="1"/>
  <c r="AQ92" i="16" s="1"/>
  <c r="AS92" i="16" s="1"/>
  <c r="BI31" i="16"/>
  <c r="BK31" i="16" a="1"/>
  <c r="BK31" i="16" s="1"/>
  <c r="BM31" i="16" s="1"/>
  <c r="AO115" i="16"/>
  <c r="O115" i="16" s="1"/>
  <c r="AQ115" i="16" a="1"/>
  <c r="AQ115" i="16" s="1"/>
  <c r="AS115" i="16" s="1"/>
  <c r="BK60" i="16" a="1"/>
  <c r="BK60" i="16" s="1"/>
  <c r="BM60" i="16" s="1"/>
  <c r="P60" i="16" s="1"/>
  <c r="Q60" i="16" s="1"/>
  <c r="BA77" i="16"/>
  <c r="BC77" i="16" a="1"/>
  <c r="BC77" i="16" s="1"/>
  <c r="BE77" i="16" s="1"/>
  <c r="BG77" i="16" a="1"/>
  <c r="BG77" i="16" s="1"/>
  <c r="BI77" i="16" s="1"/>
  <c r="AW86" i="16"/>
  <c r="BC86" i="16" a="1"/>
  <c r="BC86" i="16" s="1"/>
  <c r="BE86" i="16" s="1"/>
  <c r="BG32" i="16" a="1"/>
  <c r="BG32" i="16" s="1"/>
  <c r="BI32" i="16" s="1"/>
  <c r="BA62" i="16"/>
  <c r="BI69" i="16"/>
  <c r="BK69" i="16" a="1"/>
  <c r="BK69" i="16" s="1"/>
  <c r="BM69" i="16" s="1"/>
  <c r="AS59" i="16"/>
  <c r="BC59" i="16" a="1"/>
  <c r="BC59" i="16" s="1"/>
  <c r="BE59" i="16" s="1"/>
  <c r="BG59" i="16" a="1"/>
  <c r="BG59" i="16" s="1"/>
  <c r="BI59" i="16" s="1"/>
  <c r="BK77" i="16" a="1"/>
  <c r="BK77" i="16" s="1"/>
  <c r="BM77" i="16" s="1"/>
  <c r="AQ90" i="16" a="1"/>
  <c r="AQ90" i="16" s="1"/>
  <c r="AS90" i="16" s="1"/>
  <c r="AY97" i="16" a="1"/>
  <c r="AY97" i="16" s="1"/>
  <c r="BA97" i="16" s="1"/>
  <c r="AY28" i="16" a="1"/>
  <c r="AY28" i="16" s="1"/>
  <c r="BA28" i="16" s="1"/>
  <c r="AY76" i="16" a="1"/>
  <c r="AY76" i="16" s="1"/>
  <c r="BC27" i="16" a="1"/>
  <c r="BC27" i="16" s="1"/>
  <c r="BE27" i="16" s="1"/>
  <c r="AQ64" i="16" a="1"/>
  <c r="AQ64" i="16" s="1"/>
  <c r="AS64" i="16" s="1"/>
  <c r="AY110" i="16" a="1"/>
  <c r="AY110" i="16" s="1"/>
  <c r="AY67" i="16" a="1"/>
  <c r="AY67" i="16" s="1"/>
  <c r="BA67" i="16" s="1"/>
  <c r="BC24" i="16" a="1"/>
  <c r="BC24" i="16" s="1"/>
  <c r="BE24" i="16" s="1"/>
  <c r="AU51" i="16" a="1"/>
  <c r="AU51" i="16" s="1"/>
  <c r="BG25" i="16" a="1"/>
  <c r="BG25" i="16" s="1"/>
  <c r="BI25" i="16" s="1"/>
  <c r="AY51" i="16" a="1"/>
  <c r="AY51" i="16" s="1"/>
  <c r="BA51" i="16" s="1"/>
  <c r="BE52" i="16"/>
  <c r="AY103" i="16" a="1"/>
  <c r="AY103" i="16" s="1"/>
  <c r="BA103" i="16" s="1"/>
  <c r="AO50" i="16"/>
  <c r="O50" i="16" s="1"/>
  <c r="BC50" i="16" a="1"/>
  <c r="BC50" i="16" s="1"/>
  <c r="BE50" i="16" s="1"/>
  <c r="AS91" i="16"/>
  <c r="AY91" i="16" a="1"/>
  <c r="AY91" i="16" s="1"/>
  <c r="BE54" i="16"/>
  <c r="BK54" i="16" a="1"/>
  <c r="BK54" i="16" s="1"/>
  <c r="BM54" i="16" s="1"/>
  <c r="BC67" i="16" a="1"/>
  <c r="BC67" i="16" s="1"/>
  <c r="BE67" i="16" s="1"/>
  <c r="AY27" i="16" a="1"/>
  <c r="AY27" i="16" s="1"/>
  <c r="BA27" i="16" s="1"/>
  <c r="BC34" i="16" a="1"/>
  <c r="BC34" i="16" s="1"/>
  <c r="BE34" i="16" s="1"/>
  <c r="AY79" i="16" a="1"/>
  <c r="AY79" i="16" s="1"/>
  <c r="AW62" i="16"/>
  <c r="BC62" i="16" a="1"/>
  <c r="BC62" i="16" s="1"/>
  <c r="BE62" i="16" s="1"/>
  <c r="BC119" i="16" a="1"/>
  <c r="BC119" i="16" s="1"/>
  <c r="P100" i="16"/>
  <c r="Q100" i="16" s="1"/>
  <c r="BG58" i="14" a="1"/>
  <c r="BG58" i="14" s="1"/>
  <c r="BK58" i="14" s="1" a="1"/>
  <c r="BK58" i="14" s="1"/>
  <c r="BK45" i="14" a="1"/>
  <c r="BK45" i="14" s="1"/>
  <c r="AY30" i="14" a="1"/>
  <c r="AY30" i="14" s="1"/>
  <c r="BC30" i="14" s="1" a="1"/>
  <c r="BC30" i="14" s="1"/>
  <c r="BG30" i="14" s="1" a="1"/>
  <c r="BG30" i="14" s="1"/>
  <c r="BK30" i="14" s="1" a="1"/>
  <c r="BK30" i="14" s="1"/>
  <c r="BC21" i="14" a="1"/>
  <c r="BC21" i="14" s="1"/>
  <c r="AY66" i="14" a="1"/>
  <c r="AY66" i="14" s="1"/>
  <c r="BC66" i="14" a="1"/>
  <c r="BC66" i="14" s="1"/>
  <c r="BC94" i="14" a="1"/>
  <c r="BC94" i="14" s="1"/>
  <c r="BC109" i="14" a="1"/>
  <c r="BC109" i="14" s="1"/>
  <c r="BC108" i="14" a="1"/>
  <c r="BC108" i="14" s="1"/>
  <c r="BG108" i="14" s="1" a="1"/>
  <c r="BG108" i="14" s="1"/>
  <c r="BK108" i="14" s="1" a="1"/>
  <c r="BK108" i="14" s="1"/>
  <c r="BG77" i="14" a="1"/>
  <c r="BG77" i="14" s="1"/>
  <c r="BK77" i="14" s="1" a="1"/>
  <c r="BK77" i="14" s="1"/>
  <c r="BC103" i="14" a="1"/>
  <c r="BC103" i="14" s="1"/>
  <c r="BG103" i="14" s="1" a="1"/>
  <c r="BG103" i="14" s="1"/>
  <c r="BG71" i="14" a="1"/>
  <c r="BG71" i="14" s="1"/>
  <c r="BK71" i="14" s="1" a="1"/>
  <c r="BK71" i="14" s="1"/>
  <c r="BK34" i="14" a="1"/>
  <c r="BK34" i="14" s="1"/>
  <c r="AY116" i="14" a="1"/>
  <c r="AY116" i="14" s="1"/>
  <c r="AY61" i="14" a="1"/>
  <c r="AY61" i="14" s="1"/>
  <c r="AY85" i="14" a="1"/>
  <c r="AY85" i="14" s="1"/>
  <c r="BK28" i="14" a="1"/>
  <c r="BK28" i="14" s="1"/>
  <c r="AY42" i="14" a="1"/>
  <c r="AY42" i="14" s="1"/>
  <c r="BC42" i="14" s="1" a="1"/>
  <c r="BC42" i="14" s="1"/>
  <c r="BG66" i="14" a="1"/>
  <c r="BG66" i="14" s="1"/>
  <c r="BK66" i="14" s="1" a="1"/>
  <c r="BK66" i="14" s="1"/>
  <c r="BC73" i="14" a="1"/>
  <c r="BC73" i="14" s="1"/>
  <c r="BG73" i="14" s="1" a="1"/>
  <c r="BG73" i="14" s="1"/>
  <c r="BC24" i="14" a="1"/>
  <c r="BC24" i="14" s="1"/>
  <c r="AU113" i="14" a="1"/>
  <c r="AU113" i="14" s="1"/>
  <c r="BC57" i="14" a="1"/>
  <c r="BC57" i="14" s="1"/>
  <c r="BG57" i="14" s="1" a="1"/>
  <c r="BG57" i="14" s="1"/>
  <c r="BK57" i="14" s="1" a="1"/>
  <c r="BK57" i="14" s="1"/>
  <c r="BC58" i="14" a="1"/>
  <c r="BC58" i="14" s="1"/>
  <c r="BC116" i="14" a="1"/>
  <c r="BC116" i="14" s="1"/>
  <c r="BG116" i="14" s="1" a="1"/>
  <c r="BG116" i="14" s="1"/>
  <c r="BK116" i="14" s="1" a="1"/>
  <c r="BK116" i="14" s="1"/>
  <c r="BC23" i="14" a="1"/>
  <c r="BC23" i="14" s="1"/>
  <c r="BG23" i="14" s="1" a="1"/>
  <c r="BG23" i="14" s="1"/>
  <c r="BK23" i="14" s="1" a="1"/>
  <c r="BK23" i="14" s="1"/>
  <c r="AY94" i="14" a="1"/>
  <c r="AY94" i="14" s="1"/>
  <c r="BC78" i="14" a="1"/>
  <c r="BC78" i="14" s="1"/>
  <c r="BG78" i="14" s="1" a="1"/>
  <c r="BG78" i="14" s="1"/>
  <c r="BC53" i="14" a="1"/>
  <c r="BC53" i="14" s="1"/>
  <c r="BK72" i="14" a="1"/>
  <c r="BK72" i="14" s="1"/>
  <c r="BC49" i="14" a="1"/>
  <c r="BC49" i="14" s="1"/>
  <c r="BG49" i="14" s="1" a="1"/>
  <c r="BG49" i="14" s="1"/>
  <c r="BK49" i="14" s="1" a="1"/>
  <c r="BK49" i="14" s="1"/>
  <c r="AU41" i="14" a="1"/>
  <c r="AU41" i="14" s="1"/>
  <c r="AQ41" i="14" a="1"/>
  <c r="AQ41" i="14" s="1"/>
  <c r="BC80" i="14" a="1"/>
  <c r="BC80" i="14" s="1"/>
  <c r="BG115" i="14" a="1"/>
  <c r="BG115" i="14" s="1"/>
  <c r="BK115" i="14" s="1" a="1"/>
  <c r="BK115" i="14" s="1"/>
  <c r="BG22" i="14" a="1"/>
  <c r="BG22" i="14" s="1"/>
  <c r="BK22" i="14" s="1" a="1"/>
  <c r="BK22" i="14" s="1"/>
  <c r="BG81" i="14" a="1"/>
  <c r="BG81" i="14" s="1"/>
  <c r="BC106" i="14" a="1"/>
  <c r="BC106" i="14" s="1"/>
  <c r="AU101" i="14" a="1"/>
  <c r="AU101" i="14" s="1"/>
  <c r="AY101" i="14" s="1" a="1"/>
  <c r="AY101" i="14" s="1"/>
  <c r="AY114" i="14" a="1"/>
  <c r="AY114" i="14" s="1"/>
  <c r="AU29" i="14" a="1"/>
  <c r="AU29" i="14" s="1"/>
  <c r="AY29" i="14" s="1" a="1"/>
  <c r="AY29" i="14" s="1"/>
  <c r="BC29" i="14" s="1" a="1"/>
  <c r="BC29" i="14" s="1"/>
  <c r="BK81" i="14" a="1"/>
  <c r="BK81" i="14" s="1"/>
  <c r="BC37" i="14" a="1"/>
  <c r="BC37" i="14" s="1"/>
  <c r="AY82" i="14" a="1"/>
  <c r="AY82" i="14" s="1"/>
  <c r="BC82" i="14" s="1" a="1"/>
  <c r="BC82" i="14" s="1"/>
  <c r="AY60" i="14" a="1"/>
  <c r="AY60" i="14" s="1"/>
  <c r="BG45" i="14" a="1"/>
  <c r="BG45" i="14" s="1"/>
  <c r="AU91" i="14" a="1"/>
  <c r="AU91" i="14" s="1"/>
  <c r="BC19" i="14" a="1"/>
  <c r="BC19" i="14" s="1"/>
  <c r="BK20" i="14" a="1"/>
  <c r="BK20" i="14" s="1"/>
  <c r="BM74" i="16"/>
  <c r="P74" i="16" s="1"/>
  <c r="Q74" i="16" s="1"/>
  <c r="BI117" i="16"/>
  <c r="BM117" i="16"/>
  <c r="BE46" i="16"/>
  <c r="P65" i="16"/>
  <c r="Q65" i="16" s="1"/>
  <c r="BE56" i="16"/>
  <c r="BM111" i="16"/>
  <c r="P111" i="16" s="1"/>
  <c r="Q111" i="16" s="1"/>
  <c r="BM33" i="16"/>
  <c r="P33" i="16" s="1"/>
  <c r="BI40" i="16"/>
  <c r="BI112" i="16"/>
  <c r="BM112" i="16"/>
  <c r="BM40" i="16"/>
  <c r="U94" i="14"/>
  <c r="AV81" i="13"/>
  <c r="AF91" i="13"/>
  <c r="U31" i="14"/>
  <c r="AC28" i="14"/>
  <c r="AK65" i="14"/>
  <c r="BD83" i="13"/>
  <c r="AN88" i="13"/>
  <c r="BD88" i="13"/>
  <c r="AJ85" i="13"/>
  <c r="BP85" i="13"/>
  <c r="AR93" i="13"/>
  <c r="AJ53" i="13"/>
  <c r="AN90" i="13"/>
  <c r="U40" i="14"/>
  <c r="AG71" i="14"/>
  <c r="AF36" i="13"/>
  <c r="BT80" i="13"/>
  <c r="AV56" i="13"/>
  <c r="AK99" i="14"/>
  <c r="BH19" i="13"/>
  <c r="BL39" i="13"/>
  <c r="BP75" i="13"/>
  <c r="AK59" i="14"/>
  <c r="AJ45" i="13"/>
  <c r="AJ115" i="13"/>
  <c r="BD104" i="13"/>
  <c r="BT62" i="13"/>
  <c r="AF87" i="13"/>
  <c r="BL69" i="13"/>
  <c r="BH84" i="13"/>
  <c r="Y75" i="14"/>
  <c r="AB95" i="13"/>
  <c r="AR98" i="13"/>
  <c r="AG78" i="14"/>
  <c r="U24" i="14"/>
  <c r="AK72" i="14"/>
  <c r="AR76" i="13"/>
  <c r="Y88" i="14"/>
  <c r="AV74" i="13"/>
  <c r="AB34" i="13"/>
  <c r="U35" i="14"/>
  <c r="AC42" i="14"/>
  <c r="AO63" i="14"/>
  <c r="AG20" i="14"/>
  <c r="AC46" i="14"/>
  <c r="U96" i="14"/>
  <c r="AG116" i="14"/>
  <c r="AO37" i="14"/>
  <c r="AC83" i="14"/>
  <c r="AB49" i="13"/>
  <c r="AF97" i="13"/>
  <c r="BP107" i="13"/>
  <c r="AO41" i="14"/>
  <c r="U45" i="14"/>
  <c r="AO73" i="14"/>
  <c r="AO106" i="14"/>
  <c r="AV78" i="13"/>
  <c r="BT95" i="13"/>
  <c r="AB99" i="13"/>
  <c r="AB103" i="13"/>
  <c r="BP115" i="13"/>
  <c r="AN116" i="13"/>
  <c r="U60" i="14"/>
  <c r="AO81" i="14"/>
  <c r="AC88" i="14"/>
  <c r="AB20" i="13"/>
  <c r="BP56" i="13"/>
  <c r="AB58" i="13"/>
  <c r="BH60" i="13"/>
  <c r="BD98" i="13"/>
  <c r="AV17" i="13"/>
  <c r="BH20" i="13"/>
  <c r="AF54" i="13"/>
  <c r="BX63" i="13"/>
  <c r="AF77" i="13"/>
  <c r="BX92" i="13"/>
  <c r="BP94" i="13"/>
  <c r="AB98" i="13"/>
  <c r="BT98" i="13"/>
  <c r="BX108" i="13"/>
  <c r="AG67" i="14"/>
  <c r="U83" i="14"/>
  <c r="AC94" i="14"/>
  <c r="Y100" i="14"/>
  <c r="AO115" i="14"/>
  <c r="AK119" i="14"/>
  <c r="AR23" i="13"/>
  <c r="AN66" i="13"/>
  <c r="BT101" i="13"/>
  <c r="AC111" i="14"/>
  <c r="AN83" i="13"/>
  <c r="BX91" i="13"/>
  <c r="BD105" i="13"/>
  <c r="AC50" i="14"/>
  <c r="AC71" i="14"/>
  <c r="BT30" i="13"/>
  <c r="AN55" i="13"/>
  <c r="AV59" i="13"/>
  <c r="AJ75" i="13"/>
  <c r="BD84" i="13"/>
  <c r="BD96" i="13"/>
  <c r="AC97" i="14"/>
  <c r="Y113" i="14"/>
  <c r="Y95" i="14"/>
  <c r="AR48" i="13"/>
  <c r="AV55" i="13"/>
  <c r="AB67" i="13"/>
  <c r="Y50" i="14"/>
  <c r="AK58" i="14"/>
  <c r="AC63" i="14"/>
  <c r="BX32" i="13"/>
  <c r="BP41" i="13"/>
  <c r="AN42" i="13"/>
  <c r="BL59" i="13"/>
  <c r="AJ60" i="13"/>
  <c r="AN72" i="13"/>
  <c r="BH99" i="13"/>
  <c r="AV109" i="13"/>
  <c r="BX109" i="13"/>
  <c r="BH39" i="13"/>
  <c r="AB42" i="13"/>
  <c r="BH59" i="13"/>
  <c r="AF60" i="13"/>
  <c r="BX70" i="13"/>
  <c r="BX71" i="13"/>
  <c r="AJ78" i="13"/>
  <c r="BX82" i="13"/>
  <c r="BH93" i="13"/>
  <c r="AJ97" i="13"/>
  <c r="BL68" i="13"/>
  <c r="Y33" i="14"/>
  <c r="AO34" i="14"/>
  <c r="AG35" i="14"/>
  <c r="AG37" i="14"/>
  <c r="Y60" i="14"/>
  <c r="BP86" i="13"/>
  <c r="AN89" i="13"/>
  <c r="BP96" i="13"/>
  <c r="BT97" i="13"/>
  <c r="AN100" i="13"/>
  <c r="BT104" i="13"/>
  <c r="AF105" i="13"/>
  <c r="AN107" i="13"/>
  <c r="BL113" i="13"/>
  <c r="AJ114" i="13"/>
  <c r="BL116" i="13"/>
  <c r="AC116" i="14"/>
  <c r="AN69" i="13"/>
  <c r="BP69" i="13"/>
  <c r="AK36" i="14"/>
  <c r="Y41" i="14"/>
  <c r="AO42" i="14"/>
  <c r="AG43" i="14"/>
  <c r="Y46" i="14"/>
  <c r="AC47" i="14"/>
  <c r="AV49" i="13"/>
  <c r="BH54" i="13"/>
  <c r="AN56" i="13"/>
  <c r="BT60" i="13"/>
  <c r="AF62" i="13"/>
  <c r="AN68" i="13"/>
  <c r="BT68" i="13"/>
  <c r="AF70" i="13"/>
  <c r="AV73" i="13"/>
  <c r="BP74" i="13"/>
  <c r="AF84" i="13"/>
  <c r="U28" i="14"/>
  <c r="AO36" i="14"/>
  <c r="AG105" i="14"/>
  <c r="Y106" i="14"/>
  <c r="AO119" i="14"/>
  <c r="BP36" i="13"/>
  <c r="BH41" i="13"/>
  <c r="AF42" i="13"/>
  <c r="AG97" i="14"/>
  <c r="U98" i="14"/>
  <c r="BH26" i="13"/>
  <c r="AJ68" i="13"/>
  <c r="BL81" i="13"/>
  <c r="AJ82" i="13"/>
  <c r="BL85" i="13"/>
  <c r="AV92" i="13"/>
  <c r="BL96" i="13"/>
  <c r="U42" i="14"/>
  <c r="Y43" i="14"/>
  <c r="U58" i="14"/>
  <c r="AG70" i="14"/>
  <c r="U77" i="14"/>
  <c r="U80" i="14"/>
  <c r="AO87" i="14"/>
  <c r="AK90" i="14"/>
  <c r="U110" i="14"/>
  <c r="U117" i="14"/>
  <c r="Y118" i="14"/>
  <c r="AB17" i="13"/>
  <c r="BT17" i="13"/>
  <c r="AF23" i="13"/>
  <c r="AN25" i="13"/>
  <c r="BT28" i="13"/>
  <c r="BD29" i="13"/>
  <c r="BX61" i="13"/>
  <c r="BX69" i="13"/>
  <c r="BD81" i="13"/>
  <c r="AB82" i="13"/>
  <c r="BH82" i="13"/>
  <c r="AV83" i="13"/>
  <c r="AJ84" i="13"/>
  <c r="AV98" i="13"/>
  <c r="BL98" i="13"/>
  <c r="BP99" i="13"/>
  <c r="AB115" i="13"/>
  <c r="AC25" i="14"/>
  <c r="AC34" i="14"/>
  <c r="Y110" i="14"/>
  <c r="Y111" i="14"/>
  <c r="Y115" i="14"/>
  <c r="AF18" i="13"/>
  <c r="AR18" i="13"/>
  <c r="AV19" i="13"/>
  <c r="AB22" i="13"/>
  <c r="AV32" i="13"/>
  <c r="BD34" i="13"/>
  <c r="AX35" i="13"/>
  <c r="AZ35" i="13" s="1"/>
  <c r="V35" i="13" s="1"/>
  <c r="AC105" i="14"/>
  <c r="U106" i="14"/>
  <c r="AO110" i="14"/>
  <c r="U113" i="14"/>
  <c r="BL17" i="13"/>
  <c r="AJ18" i="13"/>
  <c r="BD25" i="13"/>
  <c r="AR26" i="13"/>
  <c r="AF27" i="13"/>
  <c r="AJ28" i="13"/>
  <c r="AF29" i="13"/>
  <c r="BX29" i="13"/>
  <c r="AV30" i="13"/>
  <c r="AJ44" i="13"/>
  <c r="BH47" i="13"/>
  <c r="BX47" i="13"/>
  <c r="BH50" i="13"/>
  <c r="BD64" i="13"/>
  <c r="AG112" i="14"/>
  <c r="AK113" i="14"/>
  <c r="AC41" i="14"/>
  <c r="AG42" i="14"/>
  <c r="AK43" i="14"/>
  <c r="AG47" i="14"/>
  <c r="AO49" i="14"/>
  <c r="AC54" i="14"/>
  <c r="U66" i="14"/>
  <c r="Y68" i="14"/>
  <c r="AK81" i="14"/>
  <c r="BL21" i="13"/>
  <c r="BH53" i="13"/>
  <c r="AF102" i="13"/>
  <c r="BL108" i="13"/>
  <c r="AR116" i="13"/>
  <c r="AO24" i="14"/>
  <c r="AB51" i="13"/>
  <c r="BT85" i="13"/>
  <c r="BL86" i="13"/>
  <c r="BX86" i="13"/>
  <c r="AV87" i="13"/>
  <c r="AR90" i="13"/>
  <c r="BL90" i="13"/>
  <c r="AN93" i="13"/>
  <c r="BD93" i="13"/>
  <c r="BT96" i="13"/>
  <c r="BX97" i="13"/>
  <c r="AJ98" i="13"/>
  <c r="BD100" i="13"/>
  <c r="AR105" i="13"/>
  <c r="AB107" i="13"/>
  <c r="AB109" i="13"/>
  <c r="AR109" i="13"/>
  <c r="BP114" i="13"/>
  <c r="AK35" i="14"/>
  <c r="AO44" i="14"/>
  <c r="AK46" i="14"/>
  <c r="AG64" i="14"/>
  <c r="AC66" i="14"/>
  <c r="Y72" i="14"/>
  <c r="AK75" i="14"/>
  <c r="AK84" i="14"/>
  <c r="U89" i="14"/>
  <c r="AG89" i="14"/>
  <c r="AK97" i="14"/>
  <c r="AB44" i="13"/>
  <c r="BH28" i="13"/>
  <c r="BP37" i="13"/>
  <c r="AV46" i="13"/>
  <c r="BL48" i="13"/>
  <c r="AJ61" i="13"/>
  <c r="AJ63" i="13"/>
  <c r="AV63" i="13"/>
  <c r="AN64" i="13"/>
  <c r="BX76" i="13"/>
  <c r="AV77" i="13"/>
  <c r="BL77" i="13"/>
  <c r="AF81" i="13"/>
  <c r="BH85" i="13"/>
  <c r="AJ86" i="13"/>
  <c r="BT93" i="13"/>
  <c r="AF94" i="13"/>
  <c r="BL94" i="13"/>
  <c r="AC60" i="14"/>
  <c r="AO76" i="14"/>
  <c r="AK78" i="14"/>
  <c r="AO80" i="14"/>
  <c r="AG87" i="14"/>
  <c r="AG91" i="14"/>
  <c r="AG96" i="14"/>
  <c r="AO100" i="14"/>
  <c r="AK107" i="14"/>
  <c r="BX45" i="13"/>
  <c r="BH49" i="13"/>
  <c r="AF50" i="13"/>
  <c r="AJ52" i="13"/>
  <c r="BP52" i="13"/>
  <c r="BH66" i="13"/>
  <c r="BL97" i="13"/>
  <c r="BD107" i="13"/>
  <c r="AB113" i="13"/>
  <c r="Y26" i="14"/>
  <c r="U82" i="14"/>
  <c r="AC84" i="14"/>
  <c r="U92" i="14"/>
  <c r="AG95" i="14"/>
  <c r="AG101" i="14"/>
  <c r="AN39" i="13"/>
  <c r="AN44" i="13"/>
  <c r="AR45" i="13"/>
  <c r="BD46" i="13"/>
  <c r="BT46" i="13"/>
  <c r="BD52" i="13"/>
  <c r="AR54" i="13"/>
  <c r="AF55" i="13"/>
  <c r="BD101" i="13"/>
  <c r="AB106" i="13"/>
  <c r="BH106" i="13"/>
  <c r="BH107" i="13"/>
  <c r="AJ109" i="13"/>
  <c r="BD111" i="13"/>
  <c r="BH112" i="13"/>
  <c r="BP18" i="13"/>
  <c r="AR20" i="13"/>
  <c r="AV21" i="13"/>
  <c r="BT23" i="13"/>
  <c r="BL25" i="13"/>
  <c r="AJ26" i="13"/>
  <c r="BP27" i="13"/>
  <c r="AN30" i="13"/>
  <c r="AF32" i="13"/>
  <c r="BT36" i="13"/>
  <c r="BH44" i="13"/>
  <c r="AN46" i="13"/>
  <c r="BD48" i="13"/>
  <c r="AJ100" i="13"/>
  <c r="AR102" i="13"/>
  <c r="AJ107" i="13"/>
  <c r="AN110" i="13"/>
  <c r="AF114" i="13"/>
  <c r="AN115" i="13"/>
  <c r="AF116" i="13"/>
  <c r="AV117" i="13"/>
  <c r="AC22" i="14"/>
  <c r="AO25" i="14"/>
  <c r="AC26" i="14"/>
  <c r="AO69" i="14"/>
  <c r="U71" i="14"/>
  <c r="AG72" i="14"/>
  <c r="AG100" i="14"/>
  <c r="AK101" i="14"/>
  <c r="AO103" i="14"/>
  <c r="AR62" i="13"/>
  <c r="AV64" i="13"/>
  <c r="BP67" i="13"/>
  <c r="AR69" i="13"/>
  <c r="AR70" i="13"/>
  <c r="AF73" i="13"/>
  <c r="AF83" i="13"/>
  <c r="AF17" i="13"/>
  <c r="BL23" i="13"/>
  <c r="AB26" i="13"/>
  <c r="AR30" i="13"/>
  <c r="BH33" i="13"/>
  <c r="AN34" i="13"/>
  <c r="BD38" i="13"/>
  <c r="AF40" i="13"/>
  <c r="AJ41" i="13"/>
  <c r="BD41" i="13"/>
  <c r="BT42" i="13"/>
  <c r="AF43" i="13"/>
  <c r="BH43" i="13"/>
  <c r="AV44" i="13"/>
  <c r="AN47" i="13"/>
  <c r="AX26" i="13"/>
  <c r="AZ26" i="13" s="1"/>
  <c r="V26" i="13" s="1"/>
  <c r="AN19" i="13"/>
  <c r="AN20" i="13"/>
  <c r="AV22" i="13"/>
  <c r="AN23" i="13"/>
  <c r="AB24" i="13"/>
  <c r="AR24" i="13"/>
  <c r="AF25" i="13"/>
  <c r="AV25" i="13"/>
  <c r="AF26" i="13"/>
  <c r="AV27" i="13"/>
  <c r="BL29" i="13"/>
  <c r="AB33" i="13"/>
  <c r="AR35" i="13"/>
  <c r="BX35" i="13"/>
  <c r="AV39" i="13"/>
  <c r="BL40" i="13"/>
  <c r="AB41" i="13"/>
  <c r="BH42" i="13"/>
  <c r="BP19" i="13"/>
  <c r="BT20" i="13"/>
  <c r="AJ22" i="13"/>
  <c r="BD23" i="13"/>
  <c r="BH24" i="13"/>
  <c r="BX26" i="13"/>
  <c r="AN28" i="13"/>
  <c r="BT31" i="13"/>
  <c r="BD32" i="13"/>
  <c r="BP44" i="13"/>
  <c r="AF21" i="13"/>
  <c r="BP22" i="13"/>
  <c r="BL26" i="13"/>
  <c r="AN27" i="13"/>
  <c r="BD27" i="13"/>
  <c r="BP28" i="13"/>
  <c r="BD30" i="13"/>
  <c r="AB86" i="13"/>
  <c r="BX87" i="13"/>
  <c r="BP88" i="13"/>
  <c r="BT89" i="13"/>
  <c r="AF90" i="13"/>
  <c r="AF95" i="13"/>
  <c r="AV95" i="13"/>
  <c r="AN97" i="13"/>
  <c r="BD97" i="13"/>
  <c r="Y24" i="14"/>
  <c r="AC36" i="14"/>
  <c r="Y49" i="14"/>
  <c r="AG50" i="14"/>
  <c r="AO52" i="14"/>
  <c r="U56" i="14"/>
  <c r="AO58" i="14"/>
  <c r="AO61" i="14"/>
  <c r="U64" i="14"/>
  <c r="U70" i="14"/>
  <c r="AG74" i="14"/>
  <c r="U75" i="14"/>
  <c r="U97" i="14"/>
  <c r="U99" i="14"/>
  <c r="AO102" i="14"/>
  <c r="U105" i="14"/>
  <c r="AC107" i="14"/>
  <c r="U116" i="14"/>
  <c r="AK118" i="14"/>
  <c r="BT107" i="13"/>
  <c r="AG119" i="14"/>
  <c r="AJ49" i="13"/>
  <c r="BP49" i="13"/>
  <c r="AN50" i="13"/>
  <c r="BT50" i="13"/>
  <c r="BL52" i="13"/>
  <c r="BT56" i="13"/>
  <c r="AV62" i="13"/>
  <c r="BL62" i="13"/>
  <c r="AR63" i="13"/>
  <c r="BD65" i="13"/>
  <c r="BH67" i="13"/>
  <c r="AJ69" i="13"/>
  <c r="AV70" i="13"/>
  <c r="BL70" i="13"/>
  <c r="AF75" i="13"/>
  <c r="BT75" i="13"/>
  <c r="BX77" i="13"/>
  <c r="AN79" i="13"/>
  <c r="BL83" i="13"/>
  <c r="BX84" i="13"/>
  <c r="AF86" i="13"/>
  <c r="BH86" i="13"/>
  <c r="BT86" i="13"/>
  <c r="AR87" i="13"/>
  <c r="BL87" i="13"/>
  <c r="AB94" i="13"/>
  <c r="BX94" i="13"/>
  <c r="AJ95" i="13"/>
  <c r="BP95" i="13"/>
  <c r="AN96" i="13"/>
  <c r="AJ99" i="13"/>
  <c r="AR101" i="13"/>
  <c r="BH101" i="13"/>
  <c r="AV106" i="13"/>
  <c r="AF108" i="13"/>
  <c r="BP109" i="13"/>
  <c r="BT110" i="13"/>
  <c r="AR111" i="13"/>
  <c r="AV112" i="13"/>
  <c r="AF113" i="13"/>
  <c r="BH113" i="13"/>
  <c r="BX113" i="13"/>
  <c r="BL114" i="13"/>
  <c r="BH115" i="13"/>
  <c r="BX116" i="13"/>
  <c r="AO26" i="14"/>
  <c r="AO28" i="14"/>
  <c r="Y32" i="14"/>
  <c r="AK33" i="14"/>
  <c r="Y40" i="14"/>
  <c r="AO45" i="14"/>
  <c r="AC49" i="14"/>
  <c r="Y56" i="14"/>
  <c r="AC57" i="14"/>
  <c r="AG61" i="14"/>
  <c r="Y65" i="14"/>
  <c r="Y67" i="14"/>
  <c r="U69" i="14"/>
  <c r="AK69" i="14"/>
  <c r="AK73" i="14"/>
  <c r="Y76" i="14"/>
  <c r="Y78" i="14"/>
  <c r="Y84" i="14"/>
  <c r="AK86" i="14"/>
  <c r="AO91" i="14"/>
  <c r="Y99" i="14"/>
  <c r="AO118" i="14"/>
  <c r="AR56" i="13"/>
  <c r="AF59" i="13"/>
  <c r="BD66" i="13"/>
  <c r="BX111" i="13"/>
  <c r="AJ117" i="13"/>
  <c r="BP117" i="13"/>
  <c r="AC39" i="14"/>
  <c r="AK44" i="14"/>
  <c r="AC85" i="14"/>
  <c r="U102" i="14"/>
  <c r="U108" i="14"/>
  <c r="U109" i="14"/>
  <c r="AR31" i="13"/>
  <c r="AJ35" i="13"/>
  <c r="AR37" i="13"/>
  <c r="BD40" i="13"/>
  <c r="BL42" i="13"/>
  <c r="AF51" i="13"/>
  <c r="BX51" i="13"/>
  <c r="BX57" i="13"/>
  <c r="BH58" i="13"/>
  <c r="BL60" i="13"/>
  <c r="AN61" i="13"/>
  <c r="AF67" i="13"/>
  <c r="BP71" i="13"/>
  <c r="AB73" i="13"/>
  <c r="BP82" i="13"/>
  <c r="AB83" i="13"/>
  <c r="BT83" i="13"/>
  <c r="BL84" i="13"/>
  <c r="AR88" i="13"/>
  <c r="AB93" i="13"/>
  <c r="BT100" i="13"/>
  <c r="AV102" i="13"/>
  <c r="BX104" i="13"/>
  <c r="BX105" i="13"/>
  <c r="BP106" i="13"/>
  <c r="BD108" i="13"/>
  <c r="AF110" i="13"/>
  <c r="Y22" i="14"/>
  <c r="U26" i="14"/>
  <c r="AG28" i="14"/>
  <c r="U29" i="14"/>
  <c r="AG40" i="14"/>
  <c r="AC77" i="14"/>
  <c r="AO89" i="14"/>
  <c r="AC100" i="14"/>
  <c r="AC104" i="14"/>
  <c r="AC110" i="14"/>
  <c r="AO114" i="14"/>
  <c r="Y117" i="14"/>
  <c r="BP33" i="13"/>
  <c r="BL34" i="13"/>
  <c r="AB35" i="13"/>
  <c r="BP35" i="13"/>
  <c r="BH36" i="13"/>
  <c r="AJ38" i="13"/>
  <c r="BP38" i="13"/>
  <c r="AB39" i="13"/>
  <c r="BT44" i="13"/>
  <c r="BP53" i="13"/>
  <c r="AN60" i="13"/>
  <c r="BD60" i="13"/>
  <c r="BP60" i="13"/>
  <c r="AB61" i="13"/>
  <c r="BP61" i="13"/>
  <c r="BH65" i="13"/>
  <c r="BX65" i="13"/>
  <c r="BL67" i="13"/>
  <c r="BP68" i="13"/>
  <c r="AB69" i="13"/>
  <c r="AR71" i="13"/>
  <c r="AB72" i="13"/>
  <c r="BT72" i="13"/>
  <c r="BH83" i="13"/>
  <c r="BP84" i="13"/>
  <c r="AN87" i="13"/>
  <c r="BD87" i="13"/>
  <c r="BT87" i="13"/>
  <c r="AV88" i="13"/>
  <c r="AB90" i="13"/>
  <c r="AR91" i="13"/>
  <c r="BH95" i="13"/>
  <c r="AJ101" i="13"/>
  <c r="AR103" i="13"/>
  <c r="BD106" i="13"/>
  <c r="BT108" i="13"/>
  <c r="BH109" i="13"/>
  <c r="BD112" i="13"/>
  <c r="Y21" i="14"/>
  <c r="AC23" i="14"/>
  <c r="Y30" i="14"/>
  <c r="AC31" i="14"/>
  <c r="AG34" i="14"/>
  <c r="AK38" i="14"/>
  <c r="AO47" i="14"/>
  <c r="AK52" i="14"/>
  <c r="Y53" i="14"/>
  <c r="Y62" i="14"/>
  <c r="AO66" i="14"/>
  <c r="AC69" i="14"/>
  <c r="AK71" i="14"/>
  <c r="U95" i="14"/>
  <c r="Y96" i="14"/>
  <c r="AG98" i="14"/>
  <c r="Y103" i="14"/>
  <c r="BT53" i="13"/>
  <c r="BD57" i="13"/>
  <c r="AR61" i="13"/>
  <c r="BH61" i="13"/>
  <c r="BT61" i="13"/>
  <c r="BD68" i="13"/>
  <c r="BH69" i="13"/>
  <c r="BT69" i="13"/>
  <c r="BH72" i="13"/>
  <c r="BD75" i="13"/>
  <c r="BD82" i="13"/>
  <c r="AJ88" i="13"/>
  <c r="BT90" i="13"/>
  <c r="AV93" i="13"/>
  <c r="BP97" i="13"/>
  <c r="AR99" i="13"/>
  <c r="BT112" i="13"/>
  <c r="AR113" i="13"/>
  <c r="AR117" i="13"/>
  <c r="BX117" i="13"/>
  <c r="AO108" i="14"/>
  <c r="Y109" i="14"/>
  <c r="AG111" i="14"/>
  <c r="AK112" i="14"/>
  <c r="AO113" i="14"/>
  <c r="AK27" i="14"/>
  <c r="Y35" i="14"/>
  <c r="AG21" i="14"/>
  <c r="AC119" i="14"/>
  <c r="AO20" i="14"/>
  <c r="AO21" i="14"/>
  <c r="AC78" i="14"/>
  <c r="AG79" i="14"/>
  <c r="Y83" i="14"/>
  <c r="AG85" i="14"/>
  <c r="AO98" i="14"/>
  <c r="AO105" i="14"/>
  <c r="AC108" i="14"/>
  <c r="AC118" i="14"/>
  <c r="AC44" i="14"/>
  <c r="AK56" i="14"/>
  <c r="Y57" i="14"/>
  <c r="AG58" i="14"/>
  <c r="AC65" i="14"/>
  <c r="AO65" i="14"/>
  <c r="Y77" i="14"/>
  <c r="AG80" i="14"/>
  <c r="AC82" i="14"/>
  <c r="AC87" i="14"/>
  <c r="Y90" i="14"/>
  <c r="AK103" i="14"/>
  <c r="Y104" i="14"/>
  <c r="AG108" i="14"/>
  <c r="AK110" i="14"/>
  <c r="AO111" i="14"/>
  <c r="Y114" i="14"/>
  <c r="AG117" i="14"/>
  <c r="AG29" i="14"/>
  <c r="Y23" i="14"/>
  <c r="AK39" i="14"/>
  <c r="AG26" i="14"/>
  <c r="AK29" i="14"/>
  <c r="AC67" i="14"/>
  <c r="AO67" i="14"/>
  <c r="AK79" i="14"/>
  <c r="AG86" i="14"/>
  <c r="AK91" i="14"/>
  <c r="AC99" i="14"/>
  <c r="AC112" i="14"/>
  <c r="AK28" i="14"/>
  <c r="Y38" i="14"/>
  <c r="AK51" i="14"/>
  <c r="AO30" i="14"/>
  <c r="AG38" i="14"/>
  <c r="AG41" i="14"/>
  <c r="AO43" i="14"/>
  <c r="AG51" i="14"/>
  <c r="AO53" i="14"/>
  <c r="AO57" i="14"/>
  <c r="AO60" i="14"/>
  <c r="AK68" i="14"/>
  <c r="Y70" i="14"/>
  <c r="AO79" i="14"/>
  <c r="AG83" i="14"/>
  <c r="AO85" i="14"/>
  <c r="Y93" i="14"/>
  <c r="AK98" i="14"/>
  <c r="AG102" i="14"/>
  <c r="AK109" i="14"/>
  <c r="Y27" i="14"/>
  <c r="AK41" i="14"/>
  <c r="AO22" i="14"/>
  <c r="AG23" i="14"/>
  <c r="AO29" i="14"/>
  <c r="AG32" i="14"/>
  <c r="AO39" i="14"/>
  <c r="AG55" i="14"/>
  <c r="AK62" i="14"/>
  <c r="AC73" i="14"/>
  <c r="Y81" i="14"/>
  <c r="AO93" i="14"/>
  <c r="AK102" i="14"/>
  <c r="AO112" i="14"/>
  <c r="AG104" i="14"/>
  <c r="AC33" i="14"/>
  <c r="AK25" i="14"/>
  <c r="AG45" i="14"/>
  <c r="AK48" i="14"/>
  <c r="Y54" i="14"/>
  <c r="Y59" i="14"/>
  <c r="AK66" i="14"/>
  <c r="AC70" i="14"/>
  <c r="AO72" i="14"/>
  <c r="AC80" i="14"/>
  <c r="AG84" i="14"/>
  <c r="AK88" i="14"/>
  <c r="AG90" i="14"/>
  <c r="AC96" i="14"/>
  <c r="Y98" i="14"/>
  <c r="AO99" i="14"/>
  <c r="AC101" i="14"/>
  <c r="AK20" i="14"/>
  <c r="AK26" i="14"/>
  <c r="AO31" i="14"/>
  <c r="AC20" i="14"/>
  <c r="U20" i="14"/>
  <c r="AC27" i="14"/>
  <c r="U55" i="14"/>
  <c r="Y19" i="14"/>
  <c r="AK19" i="14"/>
  <c r="U21" i="14"/>
  <c r="AK22" i="14"/>
  <c r="AG27" i="14"/>
  <c r="AC24" i="14"/>
  <c r="AO33" i="14"/>
  <c r="U34" i="14"/>
  <c r="U37" i="14"/>
  <c r="Y45" i="14"/>
  <c r="AC48" i="14"/>
  <c r="U61" i="14"/>
  <c r="U63" i="14"/>
  <c r="AO101" i="14"/>
  <c r="AG118" i="14"/>
  <c r="U52" i="14"/>
  <c r="AC72" i="14"/>
  <c r="AK80" i="14"/>
  <c r="Y85" i="14"/>
  <c r="AC89" i="14"/>
  <c r="AC91" i="14"/>
  <c r="AK92" i="14"/>
  <c r="Y94" i="14"/>
  <c r="AC113" i="14"/>
  <c r="AG114" i="14"/>
  <c r="AK50" i="14"/>
  <c r="U54" i="14"/>
  <c r="AG56" i="14"/>
  <c r="AK57" i="14"/>
  <c r="AC58" i="14"/>
  <c r="AK74" i="14"/>
  <c r="U101" i="14"/>
  <c r="Y102" i="14"/>
  <c r="AK117" i="14"/>
  <c r="U43" i="14"/>
  <c r="Y79" i="14"/>
  <c r="AK85" i="14"/>
  <c r="AO92" i="14"/>
  <c r="AK93" i="14"/>
  <c r="U103" i="14"/>
  <c r="AO107" i="14"/>
  <c r="AK111" i="14"/>
  <c r="U119" i="14"/>
  <c r="Y34" i="14"/>
  <c r="AC37" i="14"/>
  <c r="AC40" i="14"/>
  <c r="AO40" i="14"/>
  <c r="AK42" i="14"/>
  <c r="Y48" i="14"/>
  <c r="AK54" i="14"/>
  <c r="AK60" i="14"/>
  <c r="U62" i="14"/>
  <c r="AC62" i="14"/>
  <c r="U67" i="14"/>
  <c r="AG68" i="14"/>
  <c r="AG73" i="14"/>
  <c r="Y74" i="14"/>
  <c r="AC76" i="14"/>
  <c r="AK77" i="14"/>
  <c r="U78" i="14"/>
  <c r="AO94" i="14"/>
  <c r="AK106" i="14"/>
  <c r="AO78" i="14"/>
  <c r="AG113" i="14"/>
  <c r="AC38" i="14"/>
  <c r="AO38" i="14"/>
  <c r="U39" i="14"/>
  <c r="AG39" i="14"/>
  <c r="U47" i="14"/>
  <c r="U49" i="14"/>
  <c r="AG49" i="14"/>
  <c r="AO55" i="14"/>
  <c r="AG66" i="14"/>
  <c r="AO74" i="14"/>
  <c r="U76" i="14"/>
  <c r="AC79" i="14"/>
  <c r="Y89" i="14"/>
  <c r="AC90" i="14"/>
  <c r="AG92" i="14"/>
  <c r="AO96" i="14"/>
  <c r="AK105" i="14"/>
  <c r="Y112" i="14"/>
  <c r="U115" i="14"/>
  <c r="Y119" i="14"/>
  <c r="BX38" i="13"/>
  <c r="BT55" i="13"/>
  <c r="BH17" i="13"/>
  <c r="BH25" i="13"/>
  <c r="BT25" i="13"/>
  <c r="BT63" i="13"/>
  <c r="BT64" i="13"/>
  <c r="BT79" i="13"/>
  <c r="BP90" i="13"/>
  <c r="BP92" i="13"/>
  <c r="BL93" i="13"/>
  <c r="BT103" i="13"/>
  <c r="BT19" i="13"/>
  <c r="BH22" i="13"/>
  <c r="BL28" i="13"/>
  <c r="BX28" i="13"/>
  <c r="BP30" i="13"/>
  <c r="BL32" i="13"/>
  <c r="BH34" i="13"/>
  <c r="BT34" i="13"/>
  <c r="BH35" i="13"/>
  <c r="BX40" i="13"/>
  <c r="BX43" i="13"/>
  <c r="BH76" i="13"/>
  <c r="BT76" i="13"/>
  <c r="BH78" i="13"/>
  <c r="BP81" i="13"/>
  <c r="BL89" i="13"/>
  <c r="BH94" i="13"/>
  <c r="BL95" i="13"/>
  <c r="BP100" i="13"/>
  <c r="BP111" i="13"/>
  <c r="BL112" i="13"/>
  <c r="BH117" i="13"/>
  <c r="BP80" i="13"/>
  <c r="BX23" i="13"/>
  <c r="BX24" i="13"/>
  <c r="BL27" i="13"/>
  <c r="BT29" i="13"/>
  <c r="BL37" i="13"/>
  <c r="BX37" i="13"/>
  <c r="BH46" i="13"/>
  <c r="BX54" i="13"/>
  <c r="BX62" i="13"/>
  <c r="BT70" i="13"/>
  <c r="BH74" i="13"/>
  <c r="BH77" i="13"/>
  <c r="BX78" i="13"/>
  <c r="BH80" i="13"/>
  <c r="BT92" i="13"/>
  <c r="BH104" i="13"/>
  <c r="BT115" i="13"/>
  <c r="BT116" i="13"/>
  <c r="BP70" i="13"/>
  <c r="BX74" i="13"/>
  <c r="BH88" i="13"/>
  <c r="BL76" i="13"/>
  <c r="BH111" i="13"/>
  <c r="AX48" i="13"/>
  <c r="BZ48" i="13" s="1"/>
  <c r="CB48" i="13" s="1"/>
  <c r="W48" i="13" s="1"/>
  <c r="BX55" i="13"/>
  <c r="BL18" i="13"/>
  <c r="BX18" i="13"/>
  <c r="BP24" i="13"/>
  <c r="BP25" i="13"/>
  <c r="BP26" i="13"/>
  <c r="BH31" i="13"/>
  <c r="BT47" i="13"/>
  <c r="BH48" i="13"/>
  <c r="BX50" i="13"/>
  <c r="BH51" i="13"/>
  <c r="BX59" i="13"/>
  <c r="BP63" i="13"/>
  <c r="BL74" i="13"/>
  <c r="BH75" i="13"/>
  <c r="BP78" i="13"/>
  <c r="BP87" i="13"/>
  <c r="BX90" i="13"/>
  <c r="BX101" i="13"/>
  <c r="BP103" i="13"/>
  <c r="BL105" i="13"/>
  <c r="BP108" i="13"/>
  <c r="BT54" i="13"/>
  <c r="BX20" i="13"/>
  <c r="BX21" i="13"/>
  <c r="BT27" i="13"/>
  <c r="BX31" i="13"/>
  <c r="BT39" i="13"/>
  <c r="BP46" i="13"/>
  <c r="BL51" i="13"/>
  <c r="BL53" i="13"/>
  <c r="BL61" i="13"/>
  <c r="BL73" i="13"/>
  <c r="BL102" i="13"/>
  <c r="BX102" i="13"/>
  <c r="BL110" i="13"/>
  <c r="BD94" i="13"/>
  <c r="BD89" i="13"/>
  <c r="BD114" i="13"/>
  <c r="BD35" i="13"/>
  <c r="AX52" i="13"/>
  <c r="AZ52" i="13" s="1"/>
  <c r="V52" i="13" s="1"/>
  <c r="AX89" i="13"/>
  <c r="AZ89" i="13" s="1"/>
  <c r="V89" i="13" s="1"/>
  <c r="BD17" i="13"/>
  <c r="AX18" i="13"/>
  <c r="AZ18" i="13" s="1"/>
  <c r="V18" i="13" s="1"/>
  <c r="BD51" i="13"/>
  <c r="AX106" i="13"/>
  <c r="AZ106" i="13" s="1"/>
  <c r="V106" i="13" s="1"/>
  <c r="BD24" i="13"/>
  <c r="BD79" i="13"/>
  <c r="BD18" i="13"/>
  <c r="BD19" i="13"/>
  <c r="BD80" i="13"/>
  <c r="BD113" i="13"/>
  <c r="BD21" i="13"/>
  <c r="BD73" i="13"/>
  <c r="BD116" i="13"/>
  <c r="AN36" i="13"/>
  <c r="AN54" i="13"/>
  <c r="AN102" i="13"/>
  <c r="AN92" i="13"/>
  <c r="AN113" i="13"/>
  <c r="AX27" i="13"/>
  <c r="BZ27" i="13" s="1"/>
  <c r="CB27" i="13" s="1"/>
  <c r="W27" i="13" s="1"/>
  <c r="AX46" i="13"/>
  <c r="BZ46" i="13" s="1"/>
  <c r="CB46" i="13" s="1"/>
  <c r="W46" i="13" s="1"/>
  <c r="AR50" i="13"/>
  <c r="AX66" i="13"/>
  <c r="AZ66" i="13" s="1"/>
  <c r="V66" i="13" s="1"/>
  <c r="AJ67" i="13"/>
  <c r="AV75" i="13"/>
  <c r="AJ108" i="13"/>
  <c r="AN109" i="13"/>
  <c r="AV114" i="13"/>
  <c r="AF53" i="13"/>
  <c r="AN17" i="13"/>
  <c r="AX19" i="13"/>
  <c r="BZ19" i="13" s="1"/>
  <c r="CB19" i="13" s="1"/>
  <c r="W19" i="13" s="1"/>
  <c r="AR21" i="13"/>
  <c r="AV36" i="13"/>
  <c r="AR40" i="13"/>
  <c r="AX41" i="13"/>
  <c r="AZ41" i="13" s="1"/>
  <c r="V41" i="13" s="1"/>
  <c r="AJ71" i="13"/>
  <c r="AR72" i="13"/>
  <c r="AJ74" i="13"/>
  <c r="AN76" i="13"/>
  <c r="AN85" i="13"/>
  <c r="AJ87" i="13"/>
  <c r="AF89" i="13"/>
  <c r="AV94" i="13"/>
  <c r="AN98" i="13"/>
  <c r="AV100" i="13"/>
  <c r="AX104" i="13"/>
  <c r="AZ104" i="13" s="1"/>
  <c r="V104" i="13" s="1"/>
  <c r="AN104" i="13"/>
  <c r="AV61" i="13"/>
  <c r="AX86" i="13"/>
  <c r="AZ86" i="13" s="1"/>
  <c r="V86" i="13" s="1"/>
  <c r="AX98" i="13"/>
  <c r="AZ98" i="13" s="1"/>
  <c r="V98" i="13" s="1"/>
  <c r="AX21" i="13"/>
  <c r="AZ21" i="13" s="1"/>
  <c r="V21" i="13" s="1"/>
  <c r="AV18" i="13"/>
  <c r="AF19" i="13"/>
  <c r="AN29" i="13"/>
  <c r="AF34" i="13"/>
  <c r="AV38" i="13"/>
  <c r="AN43" i="13"/>
  <c r="AF52" i="13"/>
  <c r="AN62" i="13"/>
  <c r="AR64" i="13"/>
  <c r="AF68" i="13"/>
  <c r="AN70" i="13"/>
  <c r="AV71" i="13"/>
  <c r="AN75" i="13"/>
  <c r="AX82" i="13"/>
  <c r="AZ82" i="13" s="1"/>
  <c r="V82" i="13" s="1"/>
  <c r="AR84" i="13"/>
  <c r="AN86" i="13"/>
  <c r="AJ90" i="13"/>
  <c r="AV91" i="13"/>
  <c r="AR92" i="13"/>
  <c r="AF96" i="13"/>
  <c r="AR97" i="13"/>
  <c r="AF103" i="13"/>
  <c r="AF106" i="13"/>
  <c r="AR28" i="13"/>
  <c r="AR29" i="13"/>
  <c r="AV40" i="13"/>
  <c r="AJ42" i="13"/>
  <c r="AR43" i="13"/>
  <c r="AN71" i="13"/>
  <c r="AR73" i="13"/>
  <c r="AN77" i="13"/>
  <c r="AN81" i="13"/>
  <c r="AF85" i="13"/>
  <c r="AR86" i="13"/>
  <c r="AJ92" i="13"/>
  <c r="AJ96" i="13"/>
  <c r="AF98" i="13"/>
  <c r="AV110" i="13"/>
  <c r="AX29" i="13"/>
  <c r="AZ29" i="13" s="1"/>
  <c r="V29" i="13" s="1"/>
  <c r="AJ19" i="13"/>
  <c r="AR25" i="13"/>
  <c r="AJ27" i="13"/>
  <c r="AX32" i="13"/>
  <c r="BZ32" i="13" s="1"/>
  <c r="CB32" i="13" s="1"/>
  <c r="W32" i="13" s="1"/>
  <c r="AJ33" i="13"/>
  <c r="AX34" i="13"/>
  <c r="AZ34" i="13" s="1"/>
  <c r="V34" i="13" s="1"/>
  <c r="AR47" i="13"/>
  <c r="AF48" i="13"/>
  <c r="AV48" i="13"/>
  <c r="AN53" i="13"/>
  <c r="AR57" i="13"/>
  <c r="AV58" i="13"/>
  <c r="AR65" i="13"/>
  <c r="AV66" i="13"/>
  <c r="AV85" i="13"/>
  <c r="AN101" i="13"/>
  <c r="AJ103" i="13"/>
  <c r="AV103" i="13"/>
  <c r="AJ106" i="13"/>
  <c r="AR108" i="13"/>
  <c r="AN112" i="13"/>
  <c r="AJ24" i="13"/>
  <c r="AJ29" i="13"/>
  <c r="AV29" i="13"/>
  <c r="AV41" i="13"/>
  <c r="AF45" i="13"/>
  <c r="AF78" i="13"/>
  <c r="AR81" i="13"/>
  <c r="AR94" i="13"/>
  <c r="AJ111" i="13"/>
  <c r="AB28" i="13"/>
  <c r="AB53" i="13"/>
  <c r="AB112" i="13"/>
  <c r="BH23" i="13"/>
  <c r="BT26" i="13"/>
  <c r="BL36" i="13"/>
  <c r="AJ37" i="13"/>
  <c r="AB40" i="13"/>
  <c r="BP55" i="13"/>
  <c r="BL65" i="13"/>
  <c r="AR68" i="13"/>
  <c r="BX81" i="13"/>
  <c r="BX85" i="13"/>
  <c r="AR104" i="13"/>
  <c r="AB105" i="13"/>
  <c r="BH114" i="13"/>
  <c r="BP116" i="13"/>
  <c r="BT18" i="13"/>
  <c r="BX19" i="13"/>
  <c r="AJ25" i="13"/>
  <c r="AB30" i="13"/>
  <c r="AJ30" i="13"/>
  <c r="BX30" i="13"/>
  <c r="BH32" i="13"/>
  <c r="AV35" i="13"/>
  <c r="BL35" i="13"/>
  <c r="BX48" i="13"/>
  <c r="AR49" i="13"/>
  <c r="AJ54" i="13"/>
  <c r="AJ55" i="13"/>
  <c r="AR55" i="13"/>
  <c r="AJ58" i="13"/>
  <c r="BT58" i="13"/>
  <c r="BD59" i="13"/>
  <c r="BD63" i="13"/>
  <c r="BH64" i="13"/>
  <c r="AB65" i="13"/>
  <c r="AX65" i="13"/>
  <c r="AZ65" i="13" s="1"/>
  <c r="V65" i="13" s="1"/>
  <c r="BX66" i="13"/>
  <c r="AV69" i="13"/>
  <c r="BH73" i="13"/>
  <c r="AB74" i="13"/>
  <c r="AX75" i="13"/>
  <c r="AZ75" i="13" s="1"/>
  <c r="V75" i="13" s="1"/>
  <c r="BT77" i="13"/>
  <c r="AB80" i="13"/>
  <c r="BX80" i="13"/>
  <c r="BD85" i="13"/>
  <c r="AB88" i="13"/>
  <c r="BL92" i="13"/>
  <c r="AR96" i="13"/>
  <c r="BH96" i="13"/>
  <c r="BH98" i="13"/>
  <c r="AV105" i="13"/>
  <c r="AX111" i="13"/>
  <c r="BZ111" i="13" s="1"/>
  <c r="CB111" i="13" s="1"/>
  <c r="W111" i="13" s="1"/>
  <c r="BP17" i="13"/>
  <c r="AR19" i="13"/>
  <c r="BD20" i="13"/>
  <c r="BD22" i="13"/>
  <c r="AJ23" i="13"/>
  <c r="AX24" i="13"/>
  <c r="AZ24" i="13" s="1"/>
  <c r="V24" i="13" s="1"/>
  <c r="AN26" i="13"/>
  <c r="AR27" i="13"/>
  <c r="BX27" i="13"/>
  <c r="AV31" i="13"/>
  <c r="AV33" i="13"/>
  <c r="AN37" i="13"/>
  <c r="AR38" i="13"/>
  <c r="AN45" i="13"/>
  <c r="BX56" i="13"/>
  <c r="AV57" i="13"/>
  <c r="BD71" i="13"/>
  <c r="AN80" i="13"/>
  <c r="AN91" i="13"/>
  <c r="BD99" i="13"/>
  <c r="BL99" i="13"/>
  <c r="BH105" i="13"/>
  <c r="BL106" i="13"/>
  <c r="AF107" i="13"/>
  <c r="BL107" i="13"/>
  <c r="AN108" i="13"/>
  <c r="AF115" i="13"/>
  <c r="AJ116" i="13"/>
  <c r="BT117" i="13"/>
  <c r="BP45" i="13"/>
  <c r="AJ46" i="13"/>
  <c r="AV47" i="13"/>
  <c r="AV60" i="13"/>
  <c r="AF65" i="13"/>
  <c r="BP66" i="13"/>
  <c r="BL78" i="13"/>
  <c r="AV82" i="13"/>
  <c r="AB84" i="13"/>
  <c r="AX84" i="13"/>
  <c r="BZ84" i="13" s="1"/>
  <c r="CB84" i="13" s="1"/>
  <c r="W84" i="13" s="1"/>
  <c r="BP91" i="13"/>
  <c r="BH97" i="13"/>
  <c r="BX99" i="13"/>
  <c r="AB101" i="13"/>
  <c r="BP102" i="13"/>
  <c r="AJ104" i="13"/>
  <c r="AV104" i="13"/>
  <c r="AF111" i="13"/>
  <c r="AB117" i="13"/>
  <c r="AN117" i="13"/>
  <c r="AX17" i="13"/>
  <c r="AZ17" i="13" s="1"/>
  <c r="V17" i="13" s="1"/>
  <c r="AN18" i="13"/>
  <c r="AB25" i="13"/>
  <c r="AF35" i="13"/>
  <c r="AR36" i="13"/>
  <c r="BT38" i="13"/>
  <c r="BT41" i="13"/>
  <c r="BP42" i="13"/>
  <c r="AJ43" i="13"/>
  <c r="BL44" i="13"/>
  <c r="AR51" i="13"/>
  <c r="BD53" i="13"/>
  <c r="AJ57" i="13"/>
  <c r="AN58" i="13"/>
  <c r="BL58" i="13"/>
  <c r="AR59" i="13"/>
  <c r="BX60" i="13"/>
  <c r="AJ66" i="13"/>
  <c r="BT67" i="13"/>
  <c r="BX73" i="13"/>
  <c r="BD90" i="13"/>
  <c r="AV20" i="13"/>
  <c r="AJ21" i="13"/>
  <c r="BT22" i="13"/>
  <c r="AV24" i="13"/>
  <c r="BD26" i="13"/>
  <c r="BH30" i="13"/>
  <c r="AR32" i="13"/>
  <c r="AJ36" i="13"/>
  <c r="BH40" i="13"/>
  <c r="BL49" i="13"/>
  <c r="BD50" i="13"/>
  <c r="BH52" i="13"/>
  <c r="BL54" i="13"/>
  <c r="BL55" i="13"/>
  <c r="BD58" i="13"/>
  <c r="BT59" i="13"/>
  <c r="BD62" i="13"/>
  <c r="BL64" i="13"/>
  <c r="AN67" i="13"/>
  <c r="AF69" i="13"/>
  <c r="BT71" i="13"/>
  <c r="BX72" i="13"/>
  <c r="AJ79" i="13"/>
  <c r="AR80" i="13"/>
  <c r="BT81" i="13"/>
  <c r="BP89" i="13"/>
  <c r="BX93" i="13"/>
  <c r="BD95" i="13"/>
  <c r="BP98" i="13"/>
  <c r="AF109" i="13"/>
  <c r="BL24" i="13"/>
  <c r="AB31" i="13"/>
  <c r="BP32" i="13"/>
  <c r="BD33" i="13"/>
  <c r="AF41" i="13"/>
  <c r="BX41" i="13"/>
  <c r="BD49" i="13"/>
  <c r="AX58" i="13"/>
  <c r="AZ58" i="13" s="1"/>
  <c r="V58" i="13" s="1"/>
  <c r="AJ59" i="13"/>
  <c r="AJ62" i="13"/>
  <c r="AN63" i="13"/>
  <c r="BX68" i="13"/>
  <c r="BH89" i="13"/>
  <c r="AJ91" i="13"/>
  <c r="AJ102" i="13"/>
  <c r="BT102" i="13"/>
  <c r="BL115" i="13"/>
  <c r="AB27" i="13"/>
  <c r="BH27" i="13"/>
  <c r="AV28" i="13"/>
  <c r="BP29" i="13"/>
  <c r="BX33" i="13"/>
  <c r="BT37" i="13"/>
  <c r="BP39" i="13"/>
  <c r="BD43" i="13"/>
  <c r="BP43" i="13"/>
  <c r="AB47" i="13"/>
  <c r="AJ65" i="13"/>
  <c r="AB66" i="13"/>
  <c r="BT66" i="13"/>
  <c r="BD67" i="13"/>
  <c r="BD72" i="13"/>
  <c r="AB76" i="13"/>
  <c r="AR77" i="13"/>
  <c r="BD77" i="13"/>
  <c r="BT91" i="13"/>
  <c r="AN99" i="13"/>
  <c r="BP101" i="13"/>
  <c r="AB104" i="13"/>
  <c r="BH108" i="13"/>
  <c r="AG19" i="14"/>
  <c r="AK21" i="14"/>
  <c r="AC19" i="14"/>
  <c r="AO19" i="14"/>
  <c r="AG22" i="14"/>
  <c r="U23" i="14"/>
  <c r="Y20" i="14"/>
  <c r="AO23" i="14"/>
  <c r="AG24" i="14"/>
  <c r="AC21" i="14"/>
  <c r="U22" i="14"/>
  <c r="AK24" i="14"/>
  <c r="AG25" i="14"/>
  <c r="AK23" i="14"/>
  <c r="U19" i="14"/>
  <c r="Y25" i="14"/>
  <c r="U30" i="14"/>
  <c r="AC30" i="14"/>
  <c r="AC35" i="14"/>
  <c r="AO35" i="14"/>
  <c r="U36" i="14"/>
  <c r="AG36" i="14"/>
  <c r="Y44" i="14"/>
  <c r="AK45" i="14"/>
  <c r="U27" i="14"/>
  <c r="U32" i="14"/>
  <c r="AK30" i="14"/>
  <c r="AK31" i="14"/>
  <c r="AO32" i="14"/>
  <c r="AG33" i="14"/>
  <c r="Y36" i="14"/>
  <c r="AC43" i="14"/>
  <c r="AK49" i="14"/>
  <c r="U25" i="14"/>
  <c r="Y29" i="14"/>
  <c r="AG30" i="14"/>
  <c r="Y37" i="14"/>
  <c r="AK37" i="14"/>
  <c r="AK40" i="14"/>
  <c r="Y42" i="14"/>
  <c r="AC45" i="14"/>
  <c r="AO46" i="14"/>
  <c r="AG48" i="14"/>
  <c r="AK34" i="14"/>
  <c r="AO27" i="14"/>
  <c r="AC29" i="14"/>
  <c r="U44" i="14"/>
  <c r="AG46" i="14"/>
  <c r="Y28" i="14"/>
  <c r="Y31" i="14"/>
  <c r="AG31" i="14"/>
  <c r="AC32" i="14"/>
  <c r="AK32" i="14"/>
  <c r="U33" i="14"/>
  <c r="U38" i="14"/>
  <c r="Y39" i="14"/>
  <c r="U46" i="14"/>
  <c r="Y47" i="14"/>
  <c r="AO51" i="14"/>
  <c r="AG52" i="14"/>
  <c r="AK53" i="14"/>
  <c r="AC55" i="14"/>
  <c r="AC56" i="14"/>
  <c r="AO56" i="14"/>
  <c r="AG57" i="14"/>
  <c r="U41" i="14"/>
  <c r="AG44" i="14"/>
  <c r="U48" i="14"/>
  <c r="AC53" i="14"/>
  <c r="Y51" i="14"/>
  <c r="AO59" i="14"/>
  <c r="U53" i="14"/>
  <c r="AK47" i="14"/>
  <c r="U50" i="14"/>
  <c r="AG53" i="14"/>
  <c r="AG59" i="14"/>
  <c r="AO54" i="14"/>
  <c r="Y55" i="14"/>
  <c r="AK55" i="14"/>
  <c r="AO48" i="14"/>
  <c r="AO50" i="14"/>
  <c r="AC51" i="14"/>
  <c r="AG54" i="14"/>
  <c r="U51" i="14"/>
  <c r="Y52" i="14"/>
  <c r="Y61" i="14"/>
  <c r="AK63" i="14"/>
  <c r="AC64" i="14"/>
  <c r="AK64" i="14"/>
  <c r="AC59" i="14"/>
  <c r="U57" i="14"/>
  <c r="U59" i="14"/>
  <c r="AG60" i="14"/>
  <c r="AO64" i="14"/>
  <c r="AK67" i="14"/>
  <c r="AO68" i="14"/>
  <c r="AC61" i="14"/>
  <c r="AK61" i="14"/>
  <c r="AO62" i="14"/>
  <c r="AG62" i="14"/>
  <c r="AC52" i="14"/>
  <c r="U72" i="14"/>
  <c r="Y63" i="14"/>
  <c r="AG63" i="14"/>
  <c r="AG65" i="14"/>
  <c r="Y58" i="14"/>
  <c r="U65" i="14"/>
  <c r="Y66" i="14"/>
  <c r="U68" i="14"/>
  <c r="AG69" i="14"/>
  <c r="Y73" i="14"/>
  <c r="U74" i="14"/>
  <c r="AG76" i="14"/>
  <c r="Y69" i="14"/>
  <c r="Y64" i="14"/>
  <c r="AO70" i="14"/>
  <c r="AC75" i="14"/>
  <c r="AK76" i="14"/>
  <c r="AG77" i="14"/>
  <c r="AG75" i="14"/>
  <c r="Y71" i="14"/>
  <c r="AO71" i="14"/>
  <c r="AC74" i="14"/>
  <c r="AK70" i="14"/>
  <c r="AC68" i="14"/>
  <c r="AO77" i="14"/>
  <c r="Y82" i="14"/>
  <c r="AO83" i="14"/>
  <c r="AC86" i="14"/>
  <c r="AG88" i="14"/>
  <c r="AO75" i="14"/>
  <c r="U81" i="14"/>
  <c r="AO82" i="14"/>
  <c r="AO86" i="14"/>
  <c r="U73" i="14"/>
  <c r="AG81" i="14"/>
  <c r="U79" i="14"/>
  <c r="Y80" i="14"/>
  <c r="AG82" i="14"/>
  <c r="U85" i="14"/>
  <c r="Y87" i="14"/>
  <c r="AO84" i="14"/>
  <c r="Y86" i="14"/>
  <c r="U84" i="14"/>
  <c r="AK82" i="14"/>
  <c r="U86" i="14"/>
  <c r="U87" i="14"/>
  <c r="AK87" i="14"/>
  <c r="AO90" i="14"/>
  <c r="Y91" i="14"/>
  <c r="AC93" i="14"/>
  <c r="AG94" i="14"/>
  <c r="AK89" i="14"/>
  <c r="AK95" i="14"/>
  <c r="AO88" i="14"/>
  <c r="Y92" i="14"/>
  <c r="U93" i="14"/>
  <c r="Y101" i="14"/>
  <c r="AC81" i="14"/>
  <c r="AK83" i="14"/>
  <c r="AG93" i="14"/>
  <c r="AK94" i="14"/>
  <c r="U90" i="14"/>
  <c r="AC95" i="14"/>
  <c r="AO95" i="14"/>
  <c r="U88" i="14"/>
  <c r="U91" i="14"/>
  <c r="AC92" i="14"/>
  <c r="AO104" i="14"/>
  <c r="AG103" i="14"/>
  <c r="AG106" i="14"/>
  <c r="AK96" i="14"/>
  <c r="AO97" i="14"/>
  <c r="AG99" i="14"/>
  <c r="AK100" i="14"/>
  <c r="Y97" i="14"/>
  <c r="AC98" i="14"/>
  <c r="AC102" i="14"/>
  <c r="AC103" i="14"/>
  <c r="AK104" i="14"/>
  <c r="AC106" i="14"/>
  <c r="U100" i="14"/>
  <c r="Y105" i="14"/>
  <c r="Y107" i="14"/>
  <c r="AG107" i="14"/>
  <c r="AC109" i="14"/>
  <c r="AK114" i="14"/>
  <c r="AC115" i="14"/>
  <c r="AK116" i="14"/>
  <c r="AO117" i="14"/>
  <c r="U104" i="14"/>
  <c r="AO109" i="14"/>
  <c r="Y116" i="14"/>
  <c r="AC117" i="14"/>
  <c r="AG109" i="14"/>
  <c r="AO116" i="14"/>
  <c r="U107" i="14"/>
  <c r="Y108" i="14"/>
  <c r="AG110" i="14"/>
  <c r="AK108" i="14"/>
  <c r="U111" i="14"/>
  <c r="U114" i="14"/>
  <c r="AK115" i="14"/>
  <c r="U118" i="14"/>
  <c r="U112" i="14"/>
  <c r="AC114" i="14"/>
  <c r="AG115" i="14"/>
  <c r="BX17" i="13"/>
  <c r="AB19" i="13"/>
  <c r="AN21" i="13"/>
  <c r="BL22" i="13"/>
  <c r="BX22" i="13"/>
  <c r="AN24" i="13"/>
  <c r="AV26" i="13"/>
  <c r="BH29" i="13"/>
  <c r="BL20" i="13"/>
  <c r="BP21" i="13"/>
  <c r="AN22" i="13"/>
  <c r="AR17" i="13"/>
  <c r="BH18" i="13"/>
  <c r="BL19" i="13"/>
  <c r="AV23" i="13"/>
  <c r="BP20" i="13"/>
  <c r="BH21" i="13"/>
  <c r="BT21" i="13"/>
  <c r="AF22" i="13"/>
  <c r="AR22" i="13"/>
  <c r="BT24" i="13"/>
  <c r="BD28" i="13"/>
  <c r="AJ20" i="13"/>
  <c r="BP23" i="13"/>
  <c r="BX25" i="13"/>
  <c r="AF37" i="13"/>
  <c r="AJ17" i="13"/>
  <c r="AX22" i="13"/>
  <c r="AZ22" i="13" s="1"/>
  <c r="V22" i="13" s="1"/>
  <c r="AB23" i="13"/>
  <c r="AF24" i="13"/>
  <c r="AN31" i="13"/>
  <c r="BP31" i="13"/>
  <c r="AV34" i="13"/>
  <c r="AN38" i="13"/>
  <c r="BH38" i="13"/>
  <c r="AF39" i="13"/>
  <c r="AR39" i="13"/>
  <c r="BD39" i="13"/>
  <c r="BP40" i="13"/>
  <c r="AR42" i="13"/>
  <c r="BT43" i="13"/>
  <c r="BD44" i="13"/>
  <c r="AF33" i="13"/>
  <c r="AN33" i="13"/>
  <c r="BH37" i="13"/>
  <c r="AB18" i="13"/>
  <c r="AX25" i="13"/>
  <c r="AZ25" i="13" s="1"/>
  <c r="V25" i="13" s="1"/>
  <c r="AX30" i="13"/>
  <c r="AZ30" i="13" s="1"/>
  <c r="V30" i="13" s="1"/>
  <c r="AX38" i="13"/>
  <c r="AZ38" i="13" s="1"/>
  <c r="V38" i="13" s="1"/>
  <c r="AF38" i="13"/>
  <c r="AX20" i="13"/>
  <c r="AZ20" i="13" s="1"/>
  <c r="V20" i="13" s="1"/>
  <c r="AB21" i="13"/>
  <c r="AX28" i="13"/>
  <c r="AZ28" i="13" s="1"/>
  <c r="V28" i="13" s="1"/>
  <c r="AB29" i="13"/>
  <c r="AX31" i="13"/>
  <c r="AZ31" i="13" s="1"/>
  <c r="V31" i="13" s="1"/>
  <c r="AJ31" i="13"/>
  <c r="AB32" i="13"/>
  <c r="AJ32" i="13"/>
  <c r="AR33" i="13"/>
  <c r="AX33" i="13"/>
  <c r="AZ33" i="13" s="1"/>
  <c r="V33" i="13" s="1"/>
  <c r="AN35" i="13"/>
  <c r="AX36" i="13"/>
  <c r="AZ36" i="13" s="1"/>
  <c r="V36" i="13" s="1"/>
  <c r="BD36" i="13"/>
  <c r="BL38" i="13"/>
  <c r="AJ39" i="13"/>
  <c r="AJ40" i="13"/>
  <c r="BT40" i="13"/>
  <c r="AV42" i="13"/>
  <c r="BL43" i="13"/>
  <c r="AF44" i="13"/>
  <c r="BL45" i="13"/>
  <c r="AJ48" i="13"/>
  <c r="AX23" i="13"/>
  <c r="AZ23" i="13" s="1"/>
  <c r="V23" i="13" s="1"/>
  <c r="AF20" i="13"/>
  <c r="AF28" i="13"/>
  <c r="BL30" i="13"/>
  <c r="BT32" i="13"/>
  <c r="BP34" i="13"/>
  <c r="BX34" i="13"/>
  <c r="AB36" i="13"/>
  <c r="BX36" i="13"/>
  <c r="AX37" i="13"/>
  <c r="AZ37" i="13" s="1"/>
  <c r="V37" i="13" s="1"/>
  <c r="AB37" i="13"/>
  <c r="BD37" i="13"/>
  <c r="AX40" i="13"/>
  <c r="AN41" i="13"/>
  <c r="BL41" i="13"/>
  <c r="AF30" i="13"/>
  <c r="BD31" i="13"/>
  <c r="BL31" i="13"/>
  <c r="AN32" i="13"/>
  <c r="AJ34" i="13"/>
  <c r="AR34" i="13"/>
  <c r="AF31" i="13"/>
  <c r="BL33" i="13"/>
  <c r="BT33" i="13"/>
  <c r="BT35" i="13"/>
  <c r="AV37" i="13"/>
  <c r="AB38" i="13"/>
  <c r="BX39" i="13"/>
  <c r="BD42" i="13"/>
  <c r="BD45" i="13"/>
  <c r="AN40" i="13"/>
  <c r="AR41" i="13"/>
  <c r="BX42" i="13"/>
  <c r="AB43" i="13"/>
  <c r="AV45" i="13"/>
  <c r="AR46" i="13"/>
  <c r="BP47" i="13"/>
  <c r="AB48" i="13"/>
  <c r="BX49" i="13"/>
  <c r="BH55" i="13"/>
  <c r="AJ56" i="13"/>
  <c r="AX39" i="13"/>
  <c r="AZ39" i="13" s="1"/>
  <c r="V39" i="13" s="1"/>
  <c r="AX43" i="13"/>
  <c r="AZ43" i="13" s="1"/>
  <c r="V43" i="13" s="1"/>
  <c r="AV51" i="13"/>
  <c r="AX42" i="13"/>
  <c r="AZ42" i="13" s="1"/>
  <c r="V42" i="13" s="1"/>
  <c r="BH45" i="13"/>
  <c r="BL46" i="13"/>
  <c r="AF47" i="13"/>
  <c r="AN48" i="13"/>
  <c r="AB60" i="13"/>
  <c r="AX60" i="13"/>
  <c r="AZ60" i="13" s="1"/>
  <c r="V60" i="13" s="1"/>
  <c r="AX44" i="13"/>
  <c r="AZ44" i="13" s="1"/>
  <c r="V44" i="13" s="1"/>
  <c r="BX44" i="13"/>
  <c r="AB46" i="13"/>
  <c r="BP48" i="13"/>
  <c r="AN51" i="13"/>
  <c r="AX51" i="13"/>
  <c r="AZ51" i="13" s="1"/>
  <c r="V51" i="13" s="1"/>
  <c r="AX45" i="13"/>
  <c r="AZ45" i="13" s="1"/>
  <c r="V45" i="13" s="1"/>
  <c r="AB45" i="13"/>
  <c r="BX46" i="13"/>
  <c r="AV43" i="13"/>
  <c r="AR44" i="13"/>
  <c r="BT45" i="13"/>
  <c r="AJ47" i="13"/>
  <c r="BL47" i="13"/>
  <c r="AN49" i="13"/>
  <c r="AJ50" i="13"/>
  <c r="AB57" i="13"/>
  <c r="AX59" i="13"/>
  <c r="AZ59" i="13" s="1"/>
  <c r="V59" i="13" s="1"/>
  <c r="AB59" i="13"/>
  <c r="BP64" i="13"/>
  <c r="AF46" i="13"/>
  <c r="BD47" i="13"/>
  <c r="BT48" i="13"/>
  <c r="AF49" i="13"/>
  <c r="AX49" i="13"/>
  <c r="AZ49" i="13" s="1"/>
  <c r="V49" i="13" s="1"/>
  <c r="BT49" i="13"/>
  <c r="AX50" i="13"/>
  <c r="AZ50" i="13" s="1"/>
  <c r="V50" i="13" s="1"/>
  <c r="AV50" i="13"/>
  <c r="AB54" i="13"/>
  <c r="BP54" i="13"/>
  <c r="AB50" i="13"/>
  <c r="BT51" i="13"/>
  <c r="AR52" i="13"/>
  <c r="BX52" i="13"/>
  <c r="AV53" i="13"/>
  <c r="AB55" i="13"/>
  <c r="AX55" i="13"/>
  <c r="AZ55" i="13" s="1"/>
  <c r="V55" i="13" s="1"/>
  <c r="BH56" i="13"/>
  <c r="AN57" i="13"/>
  <c r="BX58" i="13"/>
  <c r="AV65" i="13"/>
  <c r="BP65" i="13"/>
  <c r="BH70" i="13"/>
  <c r="BH71" i="13"/>
  <c r="BL50" i="13"/>
  <c r="AX56" i="13"/>
  <c r="AZ56" i="13" s="1"/>
  <c r="V56" i="13" s="1"/>
  <c r="BP57" i="13"/>
  <c r="BH62" i="13"/>
  <c r="BH63" i="13"/>
  <c r="BX67" i="13"/>
  <c r="AX70" i="13"/>
  <c r="AZ70" i="13" s="1"/>
  <c r="V70" i="13" s="1"/>
  <c r="AB71" i="13"/>
  <c r="BD76" i="13"/>
  <c r="AX47" i="13"/>
  <c r="AZ47" i="13" s="1"/>
  <c r="V47" i="13" s="1"/>
  <c r="AJ51" i="13"/>
  <c r="AB52" i="13"/>
  <c r="BD54" i="13"/>
  <c r="AF57" i="13"/>
  <c r="AX57" i="13"/>
  <c r="AZ57" i="13" s="1"/>
  <c r="V57" i="13" s="1"/>
  <c r="BH57" i="13"/>
  <c r="BP58" i="13"/>
  <c r="AN59" i="13"/>
  <c r="AF61" i="13"/>
  <c r="AX62" i="13"/>
  <c r="AZ62" i="13" s="1"/>
  <c r="V62" i="13" s="1"/>
  <c r="AB63" i="13"/>
  <c r="AX64" i="13"/>
  <c r="AZ64" i="13" s="1"/>
  <c r="V64" i="13" s="1"/>
  <c r="BT65" i="13"/>
  <c r="AR67" i="13"/>
  <c r="BL71" i="13"/>
  <c r="AV54" i="13"/>
  <c r="BD55" i="13"/>
  <c r="BT57" i="13"/>
  <c r="BL63" i="13"/>
  <c r="BD69" i="13"/>
  <c r="AF71" i="13"/>
  <c r="BP51" i="13"/>
  <c r="AN52" i="13"/>
  <c r="AV52" i="13"/>
  <c r="BT52" i="13"/>
  <c r="AR53" i="13"/>
  <c r="AX53" i="13"/>
  <c r="AZ53" i="13" s="1"/>
  <c r="V53" i="13" s="1"/>
  <c r="BX53" i="13"/>
  <c r="BD56" i="13"/>
  <c r="BL56" i="13"/>
  <c r="AF58" i="13"/>
  <c r="AR60" i="13"/>
  <c r="BD61" i="13"/>
  <c r="AF63" i="13"/>
  <c r="BX64" i="13"/>
  <c r="AX67" i="13"/>
  <c r="AZ67" i="13" s="1"/>
  <c r="V67" i="13" s="1"/>
  <c r="AV67" i="13"/>
  <c r="BH68" i="13"/>
  <c r="AJ76" i="13"/>
  <c r="AX76" i="13"/>
  <c r="AZ76" i="13" s="1"/>
  <c r="V76" i="13" s="1"/>
  <c r="BP50" i="13"/>
  <c r="AF56" i="13"/>
  <c r="BL57" i="13"/>
  <c r="AR58" i="13"/>
  <c r="BP59" i="13"/>
  <c r="AB68" i="13"/>
  <c r="AX68" i="13"/>
  <c r="AZ68" i="13" s="1"/>
  <c r="V68" i="13" s="1"/>
  <c r="AX54" i="13"/>
  <c r="AZ54" i="13" s="1"/>
  <c r="V54" i="13" s="1"/>
  <c r="BP62" i="13"/>
  <c r="AF64" i="13"/>
  <c r="AF66" i="13"/>
  <c r="BL66" i="13"/>
  <c r="AV68" i="13"/>
  <c r="AJ70" i="13"/>
  <c r="BD70" i="13"/>
  <c r="AV72" i="13"/>
  <c r="AN73" i="13"/>
  <c r="AN74" i="13"/>
  <c r="BX75" i="13"/>
  <c r="AB79" i="13"/>
  <c r="AB87" i="13"/>
  <c r="AX87" i="13"/>
  <c r="AZ87" i="13" s="1"/>
  <c r="V87" i="13" s="1"/>
  <c r="AB56" i="13"/>
  <c r="AX63" i="13"/>
  <c r="AZ63" i="13" s="1"/>
  <c r="V63" i="13" s="1"/>
  <c r="AB64" i="13"/>
  <c r="AX71" i="13"/>
  <c r="AZ71" i="13" s="1"/>
  <c r="V71" i="13" s="1"/>
  <c r="AF72" i="13"/>
  <c r="AF74" i="13"/>
  <c r="AR78" i="13"/>
  <c r="BD78" i="13"/>
  <c r="BL79" i="13"/>
  <c r="BX79" i="13"/>
  <c r="AR82" i="13"/>
  <c r="AX61" i="13"/>
  <c r="AZ61" i="13" s="1"/>
  <c r="V61" i="13" s="1"/>
  <c r="AB62" i="13"/>
  <c r="AJ64" i="13"/>
  <c r="AN65" i="13"/>
  <c r="AR66" i="13"/>
  <c r="AX69" i="13"/>
  <c r="AZ69" i="13" s="1"/>
  <c r="V69" i="13" s="1"/>
  <c r="AB70" i="13"/>
  <c r="BL72" i="13"/>
  <c r="AX73" i="13"/>
  <c r="AZ73" i="13" s="1"/>
  <c r="V73" i="13" s="1"/>
  <c r="BP73" i="13"/>
  <c r="AJ73" i="13"/>
  <c r="AX74" i="13"/>
  <c r="AZ74" i="13" s="1"/>
  <c r="V74" i="13" s="1"/>
  <c r="AR74" i="13"/>
  <c r="AB75" i="13"/>
  <c r="AR75" i="13"/>
  <c r="AV76" i="13"/>
  <c r="AJ77" i="13"/>
  <c r="AX78" i="13"/>
  <c r="AZ78" i="13" s="1"/>
  <c r="V78" i="13" s="1"/>
  <c r="AB78" i="13"/>
  <c r="AX79" i="13"/>
  <c r="AR79" i="13"/>
  <c r="BP79" i="13"/>
  <c r="AJ72" i="13"/>
  <c r="AX77" i="13"/>
  <c r="AZ77" i="13" s="1"/>
  <c r="V77" i="13" s="1"/>
  <c r="AX72" i="13"/>
  <c r="AZ72" i="13" s="1"/>
  <c r="V72" i="13" s="1"/>
  <c r="BD74" i="13"/>
  <c r="BT74" i="13"/>
  <c r="BL75" i="13"/>
  <c r="AF76" i="13"/>
  <c r="BP76" i="13"/>
  <c r="AB77" i="13"/>
  <c r="AN78" i="13"/>
  <c r="BH79" i="13"/>
  <c r="AV80" i="13"/>
  <c r="BP72" i="13"/>
  <c r="BT73" i="13"/>
  <c r="BP77" i="13"/>
  <c r="BT78" i="13"/>
  <c r="AV79" i="13"/>
  <c r="AJ80" i="13"/>
  <c r="BL82" i="13"/>
  <c r="AJ83" i="13"/>
  <c r="AR83" i="13"/>
  <c r="AX83" i="13"/>
  <c r="AR89" i="13"/>
  <c r="AX93" i="13"/>
  <c r="AZ93" i="13" s="1"/>
  <c r="V93" i="13" s="1"/>
  <c r="AJ93" i="13"/>
  <c r="AF79" i="13"/>
  <c r="AF80" i="13"/>
  <c r="BT82" i="13"/>
  <c r="AB85" i="13"/>
  <c r="BT88" i="13"/>
  <c r="AB89" i="13"/>
  <c r="AJ89" i="13"/>
  <c r="BH90" i="13"/>
  <c r="BL80" i="13"/>
  <c r="AB81" i="13"/>
  <c r="BT84" i="13"/>
  <c r="BD86" i="13"/>
  <c r="BH87" i="13"/>
  <c r="AF88" i="13"/>
  <c r="AX88" i="13"/>
  <c r="BL91" i="13"/>
  <c r="AF99" i="13"/>
  <c r="AX80" i="13"/>
  <c r="AZ80" i="13" s="1"/>
  <c r="V80" i="13" s="1"/>
  <c r="AJ81" i="13"/>
  <c r="AX81" i="13"/>
  <c r="AX85" i="13"/>
  <c r="AZ85" i="13" s="1"/>
  <c r="V85" i="13" s="1"/>
  <c r="BL88" i="13"/>
  <c r="BH81" i="13"/>
  <c r="AN84" i="13"/>
  <c r="AV84" i="13"/>
  <c r="AR85" i="13"/>
  <c r="AV86" i="13"/>
  <c r="AF82" i="13"/>
  <c r="AN94" i="13"/>
  <c r="AX94" i="13"/>
  <c r="AZ94" i="13" s="1"/>
  <c r="V94" i="13" s="1"/>
  <c r="AN82" i="13"/>
  <c r="BP83" i="13"/>
  <c r="BX83" i="13"/>
  <c r="AR95" i="13"/>
  <c r="AX95" i="13"/>
  <c r="AZ95" i="13" s="1"/>
  <c r="V95" i="13" s="1"/>
  <c r="AB97" i="13"/>
  <c r="AX97" i="13"/>
  <c r="AZ97" i="13" s="1"/>
  <c r="V97" i="13" s="1"/>
  <c r="BH91" i="13"/>
  <c r="BP93" i="13"/>
  <c r="AN95" i="13"/>
  <c r="AX100" i="13"/>
  <c r="AZ100" i="13" s="1"/>
  <c r="V100" i="13" s="1"/>
  <c r="AF100" i="13"/>
  <c r="BL100" i="13"/>
  <c r="AV90" i="13"/>
  <c r="AB92" i="13"/>
  <c r="BD92" i="13"/>
  <c r="BT94" i="13"/>
  <c r="BX98" i="13"/>
  <c r="AV99" i="13"/>
  <c r="AX102" i="13"/>
  <c r="AZ102" i="13" s="1"/>
  <c r="V102" i="13" s="1"/>
  <c r="AB102" i="13"/>
  <c r="BX89" i="13"/>
  <c r="AX91" i="13"/>
  <c r="AZ91" i="13" s="1"/>
  <c r="V91" i="13" s="1"/>
  <c r="AB91" i="13"/>
  <c r="AX96" i="13"/>
  <c r="AZ96" i="13" s="1"/>
  <c r="V96" i="13" s="1"/>
  <c r="BX96" i="13"/>
  <c r="AV97" i="13"/>
  <c r="AF101" i="13"/>
  <c r="AX101" i="13"/>
  <c r="AZ101" i="13" s="1"/>
  <c r="V101" i="13" s="1"/>
  <c r="BX88" i="13"/>
  <c r="AF92" i="13"/>
  <c r="BX95" i="13"/>
  <c r="AV96" i="13"/>
  <c r="AX90" i="13"/>
  <c r="AZ90" i="13" s="1"/>
  <c r="V90" i="13" s="1"/>
  <c r="BD91" i="13"/>
  <c r="BH92" i="13"/>
  <c r="AF93" i="13"/>
  <c r="AJ94" i="13"/>
  <c r="AB96" i="13"/>
  <c r="AV89" i="13"/>
  <c r="AV101" i="13"/>
  <c r="BX103" i="13"/>
  <c r="AX92" i="13"/>
  <c r="AZ92" i="13" s="1"/>
  <c r="V92" i="13" s="1"/>
  <c r="AN105" i="13"/>
  <c r="AX105" i="13"/>
  <c r="AZ105" i="13" s="1"/>
  <c r="V105" i="13" s="1"/>
  <c r="BT99" i="13"/>
  <c r="AB100" i="13"/>
  <c r="BD102" i="13"/>
  <c r="AN103" i="13"/>
  <c r="BH103" i="13"/>
  <c r="BD109" i="13"/>
  <c r="AR100" i="13"/>
  <c r="AX107" i="13"/>
  <c r="AZ107" i="13" s="1"/>
  <c r="V107" i="13" s="1"/>
  <c r="AX99" i="13"/>
  <c r="AZ99" i="13" s="1"/>
  <c r="V99" i="13" s="1"/>
  <c r="BH100" i="13"/>
  <c r="BH102" i="13"/>
  <c r="BL103" i="13"/>
  <c r="BX100" i="13"/>
  <c r="BL101" i="13"/>
  <c r="AR114" i="13"/>
  <c r="AV115" i="13"/>
  <c r="BD103" i="13"/>
  <c r="BP105" i="13"/>
  <c r="AX103" i="13"/>
  <c r="AZ103" i="13" s="1"/>
  <c r="V103" i="13" s="1"/>
  <c r="BP104" i="13"/>
  <c r="AN106" i="13"/>
  <c r="AV107" i="13"/>
  <c r="AJ110" i="13"/>
  <c r="AR110" i="13"/>
  <c r="BT113" i="13"/>
  <c r="BX114" i="13"/>
  <c r="AF117" i="13"/>
  <c r="AF104" i="13"/>
  <c r="BT106" i="13"/>
  <c r="AX108" i="13"/>
  <c r="AZ108" i="13" s="1"/>
  <c r="V108" i="13" s="1"/>
  <c r="AX110" i="13"/>
  <c r="BT111" i="13"/>
  <c r="BX112" i="13"/>
  <c r="AX113" i="13"/>
  <c r="AB114" i="13"/>
  <c r="AX116" i="13"/>
  <c r="AZ116" i="13" s="1"/>
  <c r="V116" i="13" s="1"/>
  <c r="AB116" i="13"/>
  <c r="BH116" i="13"/>
  <c r="BL117" i="13"/>
  <c r="BT105" i="13"/>
  <c r="BD110" i="13"/>
  <c r="AJ113" i="13"/>
  <c r="BD115" i="13"/>
  <c r="AV116" i="13"/>
  <c r="BL104" i="13"/>
  <c r="AR106" i="13"/>
  <c r="AR107" i="13"/>
  <c r="AB108" i="13"/>
  <c r="BP110" i="13"/>
  <c r="BX110" i="13"/>
  <c r="AB111" i="13"/>
  <c r="BL111" i="13"/>
  <c r="AF112" i="13"/>
  <c r="BP112" i="13"/>
  <c r="AV113" i="13"/>
  <c r="AN114" i="13"/>
  <c r="AX114" i="13"/>
  <c r="AZ114" i="13" s="1"/>
  <c r="V114" i="13" s="1"/>
  <c r="AR115" i="13"/>
  <c r="BX115" i="13"/>
  <c r="BD117" i="13"/>
  <c r="AJ105" i="13"/>
  <c r="BL109" i="13"/>
  <c r="BT109" i="13"/>
  <c r="AN111" i="13"/>
  <c r="AV111" i="13"/>
  <c r="AR112" i="13"/>
  <c r="AX112" i="13"/>
  <c r="AZ112" i="13" s="1"/>
  <c r="V112" i="13" s="1"/>
  <c r="BP113" i="13"/>
  <c r="BT114" i="13"/>
  <c r="BX106" i="13"/>
  <c r="BX107" i="13"/>
  <c r="AV108" i="13"/>
  <c r="BH110" i="13"/>
  <c r="AX109" i="13"/>
  <c r="AZ109" i="13" s="1"/>
  <c r="V109" i="13" s="1"/>
  <c r="AB110" i="13"/>
  <c r="AJ112" i="13"/>
  <c r="AX117" i="13"/>
  <c r="AZ117" i="13" s="1"/>
  <c r="V117" i="13" s="1"/>
  <c r="AX115" i="13"/>
  <c r="AZ115" i="13" s="1"/>
  <c r="V115" i="13" s="1"/>
  <c r="Y17" i="8"/>
  <c r="BV31" i="8"/>
  <c r="BV23" i="8"/>
  <c r="BR25" i="8"/>
  <c r="BV18" i="8"/>
  <c r="BV19" i="8"/>
  <c r="BV20" i="8"/>
  <c r="BV21" i="8"/>
  <c r="BV22" i="8"/>
  <c r="BV24" i="8"/>
  <c r="BV25" i="8"/>
  <c r="BV26" i="8"/>
  <c r="BV27" i="8"/>
  <c r="BV28" i="8"/>
  <c r="BV29" i="8"/>
  <c r="BV30" i="8"/>
  <c r="BV32" i="8"/>
  <c r="BV33" i="8"/>
  <c r="BV34" i="8"/>
  <c r="BV35" i="8"/>
  <c r="BV36" i="8"/>
  <c r="BV37" i="8"/>
  <c r="BV38" i="8"/>
  <c r="BV39" i="8"/>
  <c r="BV40" i="8"/>
  <c r="BV41" i="8"/>
  <c r="BV42" i="8"/>
  <c r="BV43" i="8"/>
  <c r="BV44" i="8"/>
  <c r="BV45" i="8"/>
  <c r="BV46" i="8"/>
  <c r="BV47" i="8"/>
  <c r="BV48" i="8"/>
  <c r="BV49" i="8"/>
  <c r="BV50" i="8"/>
  <c r="BV51" i="8"/>
  <c r="BV52" i="8"/>
  <c r="BV53" i="8"/>
  <c r="BV54" i="8"/>
  <c r="BV55" i="8"/>
  <c r="BV56" i="8"/>
  <c r="BV57" i="8"/>
  <c r="BV58" i="8"/>
  <c r="BV59" i="8"/>
  <c r="BV60" i="8"/>
  <c r="BV61" i="8"/>
  <c r="BV62" i="8"/>
  <c r="BV63" i="8"/>
  <c r="BV64" i="8"/>
  <c r="BV65" i="8"/>
  <c r="BV66" i="8"/>
  <c r="BV67" i="8"/>
  <c r="BV68" i="8"/>
  <c r="BV69" i="8"/>
  <c r="BV70" i="8"/>
  <c r="BV71" i="8"/>
  <c r="BV72" i="8"/>
  <c r="BV73" i="8"/>
  <c r="BV74" i="8"/>
  <c r="BV75" i="8"/>
  <c r="BV76" i="8"/>
  <c r="BV77" i="8"/>
  <c r="BV78" i="8"/>
  <c r="BV79" i="8"/>
  <c r="BV80" i="8"/>
  <c r="BV81" i="8"/>
  <c r="BV82" i="8"/>
  <c r="BV83" i="8"/>
  <c r="BV84" i="8"/>
  <c r="BV85" i="8"/>
  <c r="BV86" i="8"/>
  <c r="BV87" i="8"/>
  <c r="BV88" i="8"/>
  <c r="BV89" i="8"/>
  <c r="BV90" i="8"/>
  <c r="BV91" i="8"/>
  <c r="BV92" i="8"/>
  <c r="BV93" i="8"/>
  <c r="BV94" i="8"/>
  <c r="BV95" i="8"/>
  <c r="BV96" i="8"/>
  <c r="BV97" i="8"/>
  <c r="BV98" i="8"/>
  <c r="BV99" i="8"/>
  <c r="BV100" i="8"/>
  <c r="BV101" i="8"/>
  <c r="BV102" i="8"/>
  <c r="BV103" i="8"/>
  <c r="BV104" i="8"/>
  <c r="BV105" i="8"/>
  <c r="BV106" i="8"/>
  <c r="BV107" i="8"/>
  <c r="BV108" i="8"/>
  <c r="BV109" i="8"/>
  <c r="BV110" i="8"/>
  <c r="BV111" i="8"/>
  <c r="BV112" i="8"/>
  <c r="BV113" i="8"/>
  <c r="BV114" i="8"/>
  <c r="BV115" i="8"/>
  <c r="BV116" i="8"/>
  <c r="BV117" i="8"/>
  <c r="BV17" i="8"/>
  <c r="BR18" i="8"/>
  <c r="BR19" i="8"/>
  <c r="BR20" i="8"/>
  <c r="BR21" i="8"/>
  <c r="BR22" i="8"/>
  <c r="BR23" i="8"/>
  <c r="BR24" i="8"/>
  <c r="BR26" i="8"/>
  <c r="BR27" i="8"/>
  <c r="BR28" i="8"/>
  <c r="BR29" i="8"/>
  <c r="BR30" i="8"/>
  <c r="BR31" i="8"/>
  <c r="BR32" i="8"/>
  <c r="BR33" i="8"/>
  <c r="BR34" i="8"/>
  <c r="BR35" i="8"/>
  <c r="BR36" i="8"/>
  <c r="BR37" i="8"/>
  <c r="BR38" i="8"/>
  <c r="BR39" i="8"/>
  <c r="BR40" i="8"/>
  <c r="BR41" i="8"/>
  <c r="BR42" i="8"/>
  <c r="BR43" i="8"/>
  <c r="BR44" i="8"/>
  <c r="BR45" i="8"/>
  <c r="BR46" i="8"/>
  <c r="BR47" i="8"/>
  <c r="BR48" i="8"/>
  <c r="BR49" i="8"/>
  <c r="BR50" i="8"/>
  <c r="BR51" i="8"/>
  <c r="BR52" i="8"/>
  <c r="BR53" i="8"/>
  <c r="BR54" i="8"/>
  <c r="BR55" i="8"/>
  <c r="BR56" i="8"/>
  <c r="BR57" i="8"/>
  <c r="BR58" i="8"/>
  <c r="BR59" i="8"/>
  <c r="BR60" i="8"/>
  <c r="BR61" i="8"/>
  <c r="BR62" i="8"/>
  <c r="BR63" i="8"/>
  <c r="BR64" i="8"/>
  <c r="BR65" i="8"/>
  <c r="BR66" i="8"/>
  <c r="BR67" i="8"/>
  <c r="BR68" i="8"/>
  <c r="BR69" i="8"/>
  <c r="BR70" i="8"/>
  <c r="BR71" i="8"/>
  <c r="BR72" i="8"/>
  <c r="BR73" i="8"/>
  <c r="BR74" i="8"/>
  <c r="BR75" i="8"/>
  <c r="BR76" i="8"/>
  <c r="BR77" i="8"/>
  <c r="BR78" i="8"/>
  <c r="BR79" i="8"/>
  <c r="BR80" i="8"/>
  <c r="BR81" i="8"/>
  <c r="BR82" i="8"/>
  <c r="BR83" i="8"/>
  <c r="BR84" i="8"/>
  <c r="BR85" i="8"/>
  <c r="BR86" i="8"/>
  <c r="BR87" i="8"/>
  <c r="BR88" i="8"/>
  <c r="BR89" i="8"/>
  <c r="BR90" i="8"/>
  <c r="BR91" i="8"/>
  <c r="BR92" i="8"/>
  <c r="BR93" i="8"/>
  <c r="BR94" i="8"/>
  <c r="BR95" i="8"/>
  <c r="BR96" i="8"/>
  <c r="BR97" i="8"/>
  <c r="BR98" i="8"/>
  <c r="BR99" i="8"/>
  <c r="BR100" i="8"/>
  <c r="BR101" i="8"/>
  <c r="BR102" i="8"/>
  <c r="BR103" i="8"/>
  <c r="BR104" i="8"/>
  <c r="BR105" i="8"/>
  <c r="BR106" i="8"/>
  <c r="BR107" i="8"/>
  <c r="BR108" i="8"/>
  <c r="BR109" i="8"/>
  <c r="BR110" i="8"/>
  <c r="BR111" i="8"/>
  <c r="BR112" i="8"/>
  <c r="BR113" i="8"/>
  <c r="BR114" i="8"/>
  <c r="BR115" i="8"/>
  <c r="BR116" i="8"/>
  <c r="BR117" i="8"/>
  <c r="BR17" i="8"/>
  <c r="BN18" i="8"/>
  <c r="BN19" i="8"/>
  <c r="BN20" i="8"/>
  <c r="BN21" i="8"/>
  <c r="BN22" i="8"/>
  <c r="BN23" i="8"/>
  <c r="BN24" i="8"/>
  <c r="BN25" i="8"/>
  <c r="BN26" i="8"/>
  <c r="BN27" i="8"/>
  <c r="BN28" i="8"/>
  <c r="BN29" i="8"/>
  <c r="BN30" i="8"/>
  <c r="BN31" i="8"/>
  <c r="BN32" i="8"/>
  <c r="BN33" i="8"/>
  <c r="BN34" i="8"/>
  <c r="BN35" i="8"/>
  <c r="BN36" i="8"/>
  <c r="BN37" i="8"/>
  <c r="BN38" i="8"/>
  <c r="BN39" i="8"/>
  <c r="BN40" i="8"/>
  <c r="BN41" i="8"/>
  <c r="BN42" i="8"/>
  <c r="BN43" i="8"/>
  <c r="BN44" i="8"/>
  <c r="BN45" i="8"/>
  <c r="BN46" i="8"/>
  <c r="BN47" i="8"/>
  <c r="BN48" i="8"/>
  <c r="BN49" i="8"/>
  <c r="BN50" i="8"/>
  <c r="BN51" i="8"/>
  <c r="BN52" i="8"/>
  <c r="BN53" i="8"/>
  <c r="BN54" i="8"/>
  <c r="BN55" i="8"/>
  <c r="BN56" i="8"/>
  <c r="BN57" i="8"/>
  <c r="BN58" i="8"/>
  <c r="BN59" i="8"/>
  <c r="BN60" i="8"/>
  <c r="BN61" i="8"/>
  <c r="BN62" i="8"/>
  <c r="BN63" i="8"/>
  <c r="BN64" i="8"/>
  <c r="BN65" i="8"/>
  <c r="BN66" i="8"/>
  <c r="BN67" i="8"/>
  <c r="BN68" i="8"/>
  <c r="BN69" i="8"/>
  <c r="BN70" i="8"/>
  <c r="BN71" i="8"/>
  <c r="BN72" i="8"/>
  <c r="BN73" i="8"/>
  <c r="BN74" i="8"/>
  <c r="BN75" i="8"/>
  <c r="BN76" i="8"/>
  <c r="BN77" i="8"/>
  <c r="BN78" i="8"/>
  <c r="BN79" i="8"/>
  <c r="BN80" i="8"/>
  <c r="BN81" i="8"/>
  <c r="BN82" i="8"/>
  <c r="BN83" i="8"/>
  <c r="BN84" i="8"/>
  <c r="BN85" i="8"/>
  <c r="BN86" i="8"/>
  <c r="BN87" i="8"/>
  <c r="BN88" i="8"/>
  <c r="BN89" i="8"/>
  <c r="BN90" i="8"/>
  <c r="BN91" i="8"/>
  <c r="BN92" i="8"/>
  <c r="BN93" i="8"/>
  <c r="BN94" i="8"/>
  <c r="BN95" i="8"/>
  <c r="BN96" i="8"/>
  <c r="BN97" i="8"/>
  <c r="BN98" i="8"/>
  <c r="BN99" i="8"/>
  <c r="BN100" i="8"/>
  <c r="BN101" i="8"/>
  <c r="BN102" i="8"/>
  <c r="BN103" i="8"/>
  <c r="BN104" i="8"/>
  <c r="BN105" i="8"/>
  <c r="BN106" i="8"/>
  <c r="BN107" i="8"/>
  <c r="BN108" i="8"/>
  <c r="BN109" i="8"/>
  <c r="BN110" i="8"/>
  <c r="BN111" i="8"/>
  <c r="BN112" i="8"/>
  <c r="BN113" i="8"/>
  <c r="BN114" i="8"/>
  <c r="BN115" i="8"/>
  <c r="BN116" i="8"/>
  <c r="BN117" i="8"/>
  <c r="BN17" i="8"/>
  <c r="BJ17" i="8"/>
  <c r="BJ18" i="8"/>
  <c r="BJ19" i="8"/>
  <c r="BJ20" i="8"/>
  <c r="BJ21" i="8"/>
  <c r="BJ22" i="8"/>
  <c r="BJ23" i="8"/>
  <c r="BJ24" i="8"/>
  <c r="BJ25" i="8"/>
  <c r="BJ26" i="8"/>
  <c r="BJ27" i="8"/>
  <c r="BJ28" i="8"/>
  <c r="BJ29" i="8"/>
  <c r="BJ30" i="8"/>
  <c r="BJ31" i="8"/>
  <c r="BJ32" i="8"/>
  <c r="BJ33" i="8"/>
  <c r="BJ34" i="8"/>
  <c r="BJ35" i="8"/>
  <c r="BJ36" i="8"/>
  <c r="BJ37" i="8"/>
  <c r="BJ38" i="8"/>
  <c r="BJ39" i="8"/>
  <c r="BJ40" i="8"/>
  <c r="BJ41" i="8"/>
  <c r="BJ42" i="8"/>
  <c r="BJ43" i="8"/>
  <c r="BJ44" i="8"/>
  <c r="BJ45" i="8"/>
  <c r="BJ46" i="8"/>
  <c r="BJ47" i="8"/>
  <c r="BJ48" i="8"/>
  <c r="BJ49" i="8"/>
  <c r="BJ50" i="8"/>
  <c r="BJ51" i="8"/>
  <c r="BJ52" i="8"/>
  <c r="BJ53" i="8"/>
  <c r="BJ54" i="8"/>
  <c r="BJ55" i="8"/>
  <c r="BJ56" i="8"/>
  <c r="BJ57" i="8"/>
  <c r="BJ58" i="8"/>
  <c r="BJ59" i="8"/>
  <c r="BJ60" i="8"/>
  <c r="BJ61" i="8"/>
  <c r="BJ62" i="8"/>
  <c r="BJ63" i="8"/>
  <c r="BJ64" i="8"/>
  <c r="BJ65" i="8"/>
  <c r="BJ66" i="8"/>
  <c r="BJ67" i="8"/>
  <c r="BJ68" i="8"/>
  <c r="BJ69" i="8"/>
  <c r="BJ70" i="8"/>
  <c r="BJ71" i="8"/>
  <c r="BJ72" i="8"/>
  <c r="BJ73" i="8"/>
  <c r="BJ74" i="8"/>
  <c r="BJ75" i="8"/>
  <c r="BJ76" i="8"/>
  <c r="BJ77" i="8"/>
  <c r="BJ78" i="8"/>
  <c r="BJ79" i="8"/>
  <c r="BJ80" i="8"/>
  <c r="BJ81" i="8"/>
  <c r="BJ82" i="8"/>
  <c r="BJ83" i="8"/>
  <c r="BJ84" i="8"/>
  <c r="BJ85" i="8"/>
  <c r="BJ86" i="8"/>
  <c r="BJ87" i="8"/>
  <c r="BJ88" i="8"/>
  <c r="BJ89" i="8"/>
  <c r="BJ90" i="8"/>
  <c r="BJ91" i="8"/>
  <c r="BJ92" i="8"/>
  <c r="BJ93" i="8"/>
  <c r="BJ94" i="8"/>
  <c r="BJ95" i="8"/>
  <c r="BJ96" i="8"/>
  <c r="BJ97" i="8"/>
  <c r="BJ98" i="8"/>
  <c r="BJ99" i="8"/>
  <c r="BJ100" i="8"/>
  <c r="BJ101" i="8"/>
  <c r="BJ102" i="8"/>
  <c r="BJ103" i="8"/>
  <c r="BJ104" i="8"/>
  <c r="BJ105" i="8"/>
  <c r="BJ106" i="8"/>
  <c r="BJ107" i="8"/>
  <c r="BJ108" i="8"/>
  <c r="BJ109" i="8"/>
  <c r="BJ110" i="8"/>
  <c r="BJ111" i="8"/>
  <c r="BJ112" i="8"/>
  <c r="BJ113" i="8"/>
  <c r="BJ114" i="8"/>
  <c r="BJ115" i="8"/>
  <c r="BJ116" i="8"/>
  <c r="BJ117" i="8"/>
  <c r="BF18" i="8"/>
  <c r="BF19" i="8"/>
  <c r="BF20" i="8"/>
  <c r="BF21" i="8"/>
  <c r="BF22" i="8"/>
  <c r="BF23" i="8"/>
  <c r="BF24" i="8"/>
  <c r="BF25" i="8"/>
  <c r="BF26" i="8"/>
  <c r="BF27" i="8"/>
  <c r="BF28" i="8"/>
  <c r="BF29" i="8"/>
  <c r="BF30" i="8"/>
  <c r="BF31" i="8"/>
  <c r="BF32" i="8"/>
  <c r="BF33" i="8"/>
  <c r="BF34" i="8"/>
  <c r="BF35" i="8"/>
  <c r="BF36" i="8"/>
  <c r="BF37" i="8"/>
  <c r="BF38" i="8"/>
  <c r="BF39" i="8"/>
  <c r="BF40" i="8"/>
  <c r="BF41" i="8"/>
  <c r="BF42" i="8"/>
  <c r="BF43" i="8"/>
  <c r="BF44" i="8"/>
  <c r="BF45" i="8"/>
  <c r="BF46" i="8"/>
  <c r="BF47" i="8"/>
  <c r="BF48" i="8"/>
  <c r="BF49" i="8"/>
  <c r="BF50" i="8"/>
  <c r="BF51" i="8"/>
  <c r="BF52" i="8"/>
  <c r="BF53" i="8"/>
  <c r="BF54" i="8"/>
  <c r="BF55" i="8"/>
  <c r="BF56" i="8"/>
  <c r="BF57" i="8"/>
  <c r="BF58" i="8"/>
  <c r="BF59" i="8"/>
  <c r="BF60" i="8"/>
  <c r="BF61" i="8"/>
  <c r="BF62" i="8"/>
  <c r="BF63" i="8"/>
  <c r="BF64" i="8"/>
  <c r="BF65" i="8"/>
  <c r="BF66" i="8"/>
  <c r="BF67" i="8"/>
  <c r="BF68" i="8"/>
  <c r="BF69" i="8"/>
  <c r="BF70" i="8"/>
  <c r="BF71" i="8"/>
  <c r="BF72" i="8"/>
  <c r="BF73" i="8"/>
  <c r="BF74" i="8"/>
  <c r="BF75" i="8"/>
  <c r="BF76" i="8"/>
  <c r="BF77" i="8"/>
  <c r="BF78" i="8"/>
  <c r="BF79" i="8"/>
  <c r="BF80" i="8"/>
  <c r="BF81" i="8"/>
  <c r="BF82" i="8"/>
  <c r="BF83" i="8"/>
  <c r="BF84" i="8"/>
  <c r="BF85" i="8"/>
  <c r="BF86" i="8"/>
  <c r="BF87" i="8"/>
  <c r="BF88" i="8"/>
  <c r="BF89" i="8"/>
  <c r="BF90" i="8"/>
  <c r="BF91" i="8"/>
  <c r="BF92" i="8"/>
  <c r="BF93" i="8"/>
  <c r="BF94" i="8"/>
  <c r="BF95" i="8"/>
  <c r="BF96" i="8"/>
  <c r="BF97" i="8"/>
  <c r="BF98" i="8"/>
  <c r="BF99" i="8"/>
  <c r="BF100" i="8"/>
  <c r="BF101" i="8"/>
  <c r="BF102" i="8"/>
  <c r="BF103" i="8"/>
  <c r="BF104" i="8"/>
  <c r="BF105" i="8"/>
  <c r="BF106" i="8"/>
  <c r="BF107" i="8"/>
  <c r="BF108" i="8"/>
  <c r="BF109" i="8"/>
  <c r="BF110" i="8"/>
  <c r="BF111" i="8"/>
  <c r="BF112" i="8"/>
  <c r="BF113" i="8"/>
  <c r="BF114" i="8"/>
  <c r="BF115" i="8"/>
  <c r="BF116" i="8"/>
  <c r="BF117" i="8"/>
  <c r="BF17" i="8"/>
  <c r="BB17" i="8"/>
  <c r="BD17" i="8" s="1"/>
  <c r="BB23" i="8"/>
  <c r="BB18" i="8"/>
  <c r="BB19" i="8"/>
  <c r="BB20" i="8"/>
  <c r="BB21" i="8"/>
  <c r="BB22" i="8"/>
  <c r="BB24" i="8"/>
  <c r="BB25" i="8"/>
  <c r="BB26" i="8"/>
  <c r="BB27" i="8"/>
  <c r="BB28" i="8"/>
  <c r="BB29" i="8"/>
  <c r="BB30" i="8"/>
  <c r="BB31" i="8"/>
  <c r="BB32" i="8"/>
  <c r="BB33" i="8"/>
  <c r="BB34" i="8"/>
  <c r="BB35" i="8"/>
  <c r="BB36" i="8"/>
  <c r="BB37" i="8"/>
  <c r="BB38" i="8"/>
  <c r="BB39" i="8"/>
  <c r="BB40" i="8"/>
  <c r="BB41" i="8"/>
  <c r="BB42" i="8"/>
  <c r="BB43" i="8"/>
  <c r="BB44" i="8"/>
  <c r="BB45" i="8"/>
  <c r="BB46" i="8"/>
  <c r="BB47" i="8"/>
  <c r="BB48" i="8"/>
  <c r="BB49" i="8"/>
  <c r="BB50" i="8"/>
  <c r="BB51" i="8"/>
  <c r="BB52" i="8"/>
  <c r="BB53" i="8"/>
  <c r="BB54" i="8"/>
  <c r="BB55" i="8"/>
  <c r="BB56" i="8"/>
  <c r="BB57" i="8"/>
  <c r="BB58" i="8"/>
  <c r="BB59" i="8"/>
  <c r="BB60" i="8"/>
  <c r="BB61" i="8"/>
  <c r="BB62" i="8"/>
  <c r="BB63" i="8"/>
  <c r="BB64" i="8"/>
  <c r="BB65" i="8"/>
  <c r="BB66" i="8"/>
  <c r="BB67" i="8"/>
  <c r="BB68" i="8"/>
  <c r="BB69" i="8"/>
  <c r="BB70" i="8"/>
  <c r="BB71" i="8"/>
  <c r="BB72" i="8"/>
  <c r="BB73" i="8"/>
  <c r="BB74" i="8"/>
  <c r="BB75" i="8"/>
  <c r="BB76" i="8"/>
  <c r="BB77" i="8"/>
  <c r="BB78" i="8"/>
  <c r="BB79" i="8"/>
  <c r="BB80" i="8"/>
  <c r="BB81" i="8"/>
  <c r="BB82" i="8"/>
  <c r="BB83" i="8"/>
  <c r="BB84" i="8"/>
  <c r="BB85" i="8"/>
  <c r="BB86" i="8"/>
  <c r="BB87" i="8"/>
  <c r="BB88" i="8"/>
  <c r="BB89" i="8"/>
  <c r="BB90" i="8"/>
  <c r="BB91" i="8"/>
  <c r="BB92" i="8"/>
  <c r="BB93" i="8"/>
  <c r="BB94" i="8"/>
  <c r="BB95" i="8"/>
  <c r="BB96" i="8"/>
  <c r="BB97" i="8"/>
  <c r="BB98" i="8"/>
  <c r="BB99" i="8"/>
  <c r="BB100" i="8"/>
  <c r="BB101" i="8"/>
  <c r="BB102" i="8"/>
  <c r="BB103" i="8"/>
  <c r="BB104" i="8"/>
  <c r="BB105" i="8"/>
  <c r="BB106" i="8"/>
  <c r="BB107" i="8"/>
  <c r="BB108" i="8"/>
  <c r="BB109" i="8"/>
  <c r="BB110" i="8"/>
  <c r="BB111" i="8"/>
  <c r="BB112" i="8"/>
  <c r="BB113" i="8"/>
  <c r="BB114" i="8"/>
  <c r="BB115" i="8"/>
  <c r="BB116" i="8"/>
  <c r="BB117" i="8"/>
  <c r="AT17" i="8"/>
  <c r="AT18" i="8"/>
  <c r="AT19" i="8"/>
  <c r="AT20" i="8"/>
  <c r="AT21" i="8"/>
  <c r="AT22" i="8"/>
  <c r="AT23" i="8"/>
  <c r="AT24" i="8"/>
  <c r="AT25" i="8"/>
  <c r="AT26" i="8"/>
  <c r="AT27" i="8"/>
  <c r="AT28" i="8"/>
  <c r="AT29" i="8"/>
  <c r="AT30" i="8"/>
  <c r="AT31" i="8"/>
  <c r="AT32" i="8"/>
  <c r="AT33" i="8"/>
  <c r="AT34" i="8"/>
  <c r="AT35" i="8"/>
  <c r="AT36" i="8"/>
  <c r="AT37" i="8"/>
  <c r="AT38" i="8"/>
  <c r="AT39" i="8"/>
  <c r="AT40" i="8"/>
  <c r="AT41" i="8"/>
  <c r="AT42" i="8"/>
  <c r="AT43" i="8"/>
  <c r="AT44" i="8"/>
  <c r="AT45" i="8"/>
  <c r="AT46" i="8"/>
  <c r="AT47" i="8"/>
  <c r="AT48" i="8"/>
  <c r="AT49" i="8"/>
  <c r="AT50" i="8"/>
  <c r="AT51" i="8"/>
  <c r="AT52" i="8"/>
  <c r="AT53" i="8"/>
  <c r="AT54" i="8"/>
  <c r="AT55" i="8"/>
  <c r="AT56" i="8"/>
  <c r="AT57" i="8"/>
  <c r="AT58" i="8"/>
  <c r="AT59" i="8"/>
  <c r="AT60" i="8"/>
  <c r="AT61" i="8"/>
  <c r="AT62" i="8"/>
  <c r="AT63" i="8"/>
  <c r="AT64" i="8"/>
  <c r="AT65" i="8"/>
  <c r="AT66" i="8"/>
  <c r="AT67" i="8"/>
  <c r="AT68" i="8"/>
  <c r="AT69" i="8"/>
  <c r="AT70" i="8"/>
  <c r="AT71" i="8"/>
  <c r="AT72" i="8"/>
  <c r="AT73" i="8"/>
  <c r="AT74" i="8"/>
  <c r="AT75" i="8"/>
  <c r="AT76" i="8"/>
  <c r="AT77" i="8"/>
  <c r="AT78" i="8"/>
  <c r="AT79" i="8"/>
  <c r="AT80" i="8"/>
  <c r="AT81" i="8"/>
  <c r="AT82" i="8"/>
  <c r="AT83" i="8"/>
  <c r="AT84" i="8"/>
  <c r="AT85" i="8"/>
  <c r="AT86" i="8"/>
  <c r="AT87" i="8"/>
  <c r="AT88" i="8"/>
  <c r="AT89" i="8"/>
  <c r="AT90" i="8"/>
  <c r="AT91" i="8"/>
  <c r="AT92" i="8"/>
  <c r="AT93" i="8"/>
  <c r="AT94" i="8"/>
  <c r="AT95" i="8"/>
  <c r="AT96" i="8"/>
  <c r="AT97" i="8"/>
  <c r="AT98" i="8"/>
  <c r="AT99" i="8"/>
  <c r="AT100" i="8"/>
  <c r="AT101" i="8"/>
  <c r="AT102" i="8"/>
  <c r="AT103" i="8"/>
  <c r="AT104" i="8"/>
  <c r="AT105" i="8"/>
  <c r="AT106" i="8"/>
  <c r="AT107" i="8"/>
  <c r="AT108" i="8"/>
  <c r="AT109" i="8"/>
  <c r="AT110" i="8"/>
  <c r="AT111" i="8"/>
  <c r="AT112" i="8"/>
  <c r="AT113" i="8"/>
  <c r="AT114" i="8"/>
  <c r="AT115" i="8"/>
  <c r="AT116" i="8"/>
  <c r="AT117" i="8"/>
  <c r="AP17" i="8"/>
  <c r="AP18" i="8"/>
  <c r="AP19" i="8"/>
  <c r="AP20" i="8"/>
  <c r="AP21" i="8"/>
  <c r="AP22" i="8"/>
  <c r="AP23" i="8"/>
  <c r="AP24" i="8"/>
  <c r="AP25" i="8"/>
  <c r="AP26" i="8"/>
  <c r="AP27" i="8"/>
  <c r="AP28" i="8"/>
  <c r="AP29" i="8"/>
  <c r="AP30" i="8"/>
  <c r="AP31" i="8"/>
  <c r="AP32" i="8"/>
  <c r="AP33" i="8"/>
  <c r="AP34" i="8"/>
  <c r="AP35" i="8"/>
  <c r="AP36" i="8"/>
  <c r="AP37" i="8"/>
  <c r="AP38" i="8"/>
  <c r="AP39" i="8"/>
  <c r="AP40" i="8"/>
  <c r="AP41" i="8"/>
  <c r="AP42" i="8"/>
  <c r="AP43" i="8"/>
  <c r="AP44" i="8"/>
  <c r="AP45" i="8"/>
  <c r="AP46" i="8"/>
  <c r="AP47" i="8"/>
  <c r="AP48" i="8"/>
  <c r="AP49" i="8"/>
  <c r="AP50" i="8"/>
  <c r="AP51" i="8"/>
  <c r="AP52" i="8"/>
  <c r="AP53" i="8"/>
  <c r="AP54" i="8"/>
  <c r="AP55" i="8"/>
  <c r="AP56" i="8"/>
  <c r="AP57" i="8"/>
  <c r="AP58" i="8"/>
  <c r="AP59" i="8"/>
  <c r="AP60" i="8"/>
  <c r="AP61" i="8"/>
  <c r="AP62" i="8"/>
  <c r="AP63" i="8"/>
  <c r="AP64" i="8"/>
  <c r="AP65" i="8"/>
  <c r="AP66" i="8"/>
  <c r="AP67" i="8"/>
  <c r="AP68" i="8"/>
  <c r="AP69" i="8"/>
  <c r="AP70" i="8"/>
  <c r="AP71" i="8"/>
  <c r="AP72" i="8"/>
  <c r="AP73" i="8"/>
  <c r="AP74" i="8"/>
  <c r="AP75" i="8"/>
  <c r="AP76" i="8"/>
  <c r="AP77" i="8"/>
  <c r="AP78" i="8"/>
  <c r="AP79" i="8"/>
  <c r="AP80" i="8"/>
  <c r="AP81" i="8"/>
  <c r="AP82" i="8"/>
  <c r="AP83" i="8"/>
  <c r="AP84" i="8"/>
  <c r="AP85" i="8"/>
  <c r="AP86" i="8"/>
  <c r="AP87" i="8"/>
  <c r="AP88" i="8"/>
  <c r="AP89" i="8"/>
  <c r="AP90" i="8"/>
  <c r="AP91" i="8"/>
  <c r="AP92" i="8"/>
  <c r="AP93" i="8"/>
  <c r="AP94" i="8"/>
  <c r="AP95" i="8"/>
  <c r="AP96" i="8"/>
  <c r="AP97" i="8"/>
  <c r="AP98" i="8"/>
  <c r="AP99" i="8"/>
  <c r="AP100" i="8"/>
  <c r="AP101" i="8"/>
  <c r="AP102" i="8"/>
  <c r="AP103" i="8"/>
  <c r="AP104" i="8"/>
  <c r="AP105" i="8"/>
  <c r="AP106" i="8"/>
  <c r="AP107" i="8"/>
  <c r="AP108" i="8"/>
  <c r="AP109" i="8"/>
  <c r="AP110" i="8"/>
  <c r="AP111" i="8"/>
  <c r="AP112" i="8"/>
  <c r="AP113" i="8"/>
  <c r="AP114" i="8"/>
  <c r="AP115" i="8"/>
  <c r="AP116" i="8"/>
  <c r="AP117" i="8"/>
  <c r="AL18" i="8"/>
  <c r="AL19" i="8"/>
  <c r="AL20" i="8"/>
  <c r="AL21" i="8"/>
  <c r="AL22" i="8"/>
  <c r="AL23" i="8"/>
  <c r="AL24" i="8"/>
  <c r="AL25" i="8"/>
  <c r="AL26" i="8"/>
  <c r="AL27" i="8"/>
  <c r="AL28" i="8"/>
  <c r="AL29" i="8"/>
  <c r="AL30" i="8"/>
  <c r="AL31" i="8"/>
  <c r="AL32" i="8"/>
  <c r="AL33" i="8"/>
  <c r="AL34" i="8"/>
  <c r="AL35" i="8"/>
  <c r="AL36" i="8"/>
  <c r="AL37" i="8"/>
  <c r="AL38" i="8"/>
  <c r="AL39" i="8"/>
  <c r="AL40" i="8"/>
  <c r="AL41" i="8"/>
  <c r="AL42" i="8"/>
  <c r="AL43" i="8"/>
  <c r="AL44" i="8"/>
  <c r="AL45" i="8"/>
  <c r="AL46" i="8"/>
  <c r="AL47" i="8"/>
  <c r="AL48" i="8"/>
  <c r="AL49" i="8"/>
  <c r="AL50" i="8"/>
  <c r="AL51" i="8"/>
  <c r="AL52" i="8"/>
  <c r="AL53" i="8"/>
  <c r="AL54" i="8"/>
  <c r="AL55" i="8"/>
  <c r="AL56" i="8"/>
  <c r="AL57" i="8"/>
  <c r="AL58" i="8"/>
  <c r="AL59" i="8"/>
  <c r="AL60" i="8"/>
  <c r="AL61" i="8"/>
  <c r="AL62" i="8"/>
  <c r="AL63" i="8"/>
  <c r="AL64" i="8"/>
  <c r="AL65" i="8"/>
  <c r="AL66" i="8"/>
  <c r="AL67" i="8"/>
  <c r="AL68" i="8"/>
  <c r="AL69" i="8"/>
  <c r="AL70" i="8"/>
  <c r="AL71" i="8"/>
  <c r="AL72" i="8"/>
  <c r="AL73" i="8"/>
  <c r="AL74" i="8"/>
  <c r="AL75" i="8"/>
  <c r="AL76" i="8"/>
  <c r="AL77" i="8"/>
  <c r="AL78" i="8"/>
  <c r="AL79" i="8"/>
  <c r="AL80" i="8"/>
  <c r="AL81" i="8"/>
  <c r="AL82" i="8"/>
  <c r="AL83" i="8"/>
  <c r="AL84" i="8"/>
  <c r="AL85" i="8"/>
  <c r="AL86" i="8"/>
  <c r="AL87" i="8"/>
  <c r="AL88" i="8"/>
  <c r="AL89" i="8"/>
  <c r="AL90" i="8"/>
  <c r="AL91" i="8"/>
  <c r="AL92" i="8"/>
  <c r="AL93" i="8"/>
  <c r="AL94" i="8"/>
  <c r="AL95" i="8"/>
  <c r="AL96" i="8"/>
  <c r="AL97" i="8"/>
  <c r="AL98" i="8"/>
  <c r="AL99" i="8"/>
  <c r="AL100" i="8"/>
  <c r="AL101" i="8"/>
  <c r="AL102" i="8"/>
  <c r="AL103" i="8"/>
  <c r="AL104" i="8"/>
  <c r="AL105" i="8"/>
  <c r="AL106" i="8"/>
  <c r="AL107" i="8"/>
  <c r="AL108" i="8"/>
  <c r="AL109" i="8"/>
  <c r="AL110" i="8"/>
  <c r="AL111" i="8"/>
  <c r="AL112" i="8"/>
  <c r="AL113" i="8"/>
  <c r="AL114" i="8"/>
  <c r="AL115" i="8"/>
  <c r="AL116" i="8"/>
  <c r="AL117" i="8"/>
  <c r="AL17" i="8"/>
  <c r="AH18" i="8"/>
  <c r="AH19" i="8"/>
  <c r="AH20" i="8"/>
  <c r="AH21" i="8"/>
  <c r="AH22" i="8"/>
  <c r="AH23" i="8"/>
  <c r="AH24" i="8"/>
  <c r="AH25" i="8"/>
  <c r="AH26" i="8"/>
  <c r="AH27" i="8"/>
  <c r="AH28" i="8"/>
  <c r="AH29" i="8"/>
  <c r="AH30" i="8"/>
  <c r="AH31" i="8"/>
  <c r="AH32" i="8"/>
  <c r="AH33" i="8"/>
  <c r="AH34" i="8"/>
  <c r="AH35" i="8"/>
  <c r="AH36" i="8"/>
  <c r="AH37" i="8"/>
  <c r="AH38" i="8"/>
  <c r="AH39" i="8"/>
  <c r="AH40" i="8"/>
  <c r="AH41" i="8"/>
  <c r="AH42" i="8"/>
  <c r="AH43" i="8"/>
  <c r="AH44" i="8"/>
  <c r="AH45" i="8"/>
  <c r="AH46" i="8"/>
  <c r="AH47" i="8"/>
  <c r="AH48" i="8"/>
  <c r="AH49" i="8"/>
  <c r="AH50" i="8"/>
  <c r="AH51" i="8"/>
  <c r="AH52" i="8"/>
  <c r="AH53" i="8"/>
  <c r="AH54" i="8"/>
  <c r="AH55" i="8"/>
  <c r="AH56" i="8"/>
  <c r="AH57" i="8"/>
  <c r="AH58" i="8"/>
  <c r="AH59" i="8"/>
  <c r="AH60" i="8"/>
  <c r="AH61" i="8"/>
  <c r="AH62" i="8"/>
  <c r="AH63" i="8"/>
  <c r="AH64" i="8"/>
  <c r="AH65" i="8"/>
  <c r="AH66" i="8"/>
  <c r="AH67" i="8"/>
  <c r="AH68" i="8"/>
  <c r="AH69" i="8"/>
  <c r="AH70" i="8"/>
  <c r="AH71" i="8"/>
  <c r="AH72" i="8"/>
  <c r="AH73" i="8"/>
  <c r="AH74" i="8"/>
  <c r="AH75" i="8"/>
  <c r="AH76" i="8"/>
  <c r="AH77" i="8"/>
  <c r="AH78" i="8"/>
  <c r="AH79" i="8"/>
  <c r="AH80" i="8"/>
  <c r="AH81" i="8"/>
  <c r="AH82" i="8"/>
  <c r="AH83" i="8"/>
  <c r="AH84" i="8"/>
  <c r="AH85" i="8"/>
  <c r="AH86" i="8"/>
  <c r="AH87" i="8"/>
  <c r="AH88" i="8"/>
  <c r="AH89" i="8"/>
  <c r="AH90" i="8"/>
  <c r="AH91" i="8"/>
  <c r="AH92" i="8"/>
  <c r="AH93" i="8"/>
  <c r="AH94" i="8"/>
  <c r="AH95" i="8"/>
  <c r="AH96" i="8"/>
  <c r="AH97" i="8"/>
  <c r="AH98" i="8"/>
  <c r="AH99" i="8"/>
  <c r="AH100" i="8"/>
  <c r="AH101" i="8"/>
  <c r="AH102" i="8"/>
  <c r="AH103" i="8"/>
  <c r="AH104" i="8"/>
  <c r="AH105" i="8"/>
  <c r="AH106" i="8"/>
  <c r="AH107" i="8"/>
  <c r="AH108" i="8"/>
  <c r="AH109" i="8"/>
  <c r="AH110" i="8"/>
  <c r="AH111" i="8"/>
  <c r="AH112" i="8"/>
  <c r="AH113" i="8"/>
  <c r="AH114" i="8"/>
  <c r="AH115" i="8"/>
  <c r="AH116" i="8"/>
  <c r="AH117" i="8"/>
  <c r="AH17" i="8"/>
  <c r="AD17" i="8"/>
  <c r="Z17" i="8"/>
  <c r="AD18" i="8"/>
  <c r="AD19" i="8"/>
  <c r="AD20" i="8"/>
  <c r="AD21" i="8"/>
  <c r="AD22" i="8"/>
  <c r="AD23" i="8"/>
  <c r="AD24" i="8"/>
  <c r="AD25" i="8"/>
  <c r="AD26" i="8"/>
  <c r="AD27" i="8"/>
  <c r="AD28" i="8"/>
  <c r="AD29" i="8"/>
  <c r="AD30" i="8"/>
  <c r="AD31" i="8"/>
  <c r="AD32" i="8"/>
  <c r="AD33" i="8"/>
  <c r="AD34" i="8"/>
  <c r="AD35" i="8"/>
  <c r="AD36" i="8"/>
  <c r="AD37" i="8"/>
  <c r="AD38" i="8"/>
  <c r="AD39" i="8"/>
  <c r="AD40" i="8"/>
  <c r="AD41" i="8"/>
  <c r="AD42" i="8"/>
  <c r="AD43" i="8"/>
  <c r="AD44" i="8"/>
  <c r="AD45" i="8"/>
  <c r="AD46" i="8"/>
  <c r="AD47" i="8"/>
  <c r="AD48" i="8"/>
  <c r="AD49" i="8"/>
  <c r="AD50" i="8"/>
  <c r="AD51" i="8"/>
  <c r="AD52" i="8"/>
  <c r="AD53" i="8"/>
  <c r="AD54" i="8"/>
  <c r="AD55" i="8"/>
  <c r="AD56" i="8"/>
  <c r="AD57" i="8"/>
  <c r="AD58" i="8"/>
  <c r="AD59" i="8"/>
  <c r="AD60" i="8"/>
  <c r="AD61" i="8"/>
  <c r="AD62" i="8"/>
  <c r="AD63" i="8"/>
  <c r="AD64" i="8"/>
  <c r="AD65" i="8"/>
  <c r="AD66" i="8"/>
  <c r="AD67" i="8"/>
  <c r="AD68" i="8"/>
  <c r="AD69" i="8"/>
  <c r="AD70" i="8"/>
  <c r="AD71" i="8"/>
  <c r="AD72" i="8"/>
  <c r="AD73" i="8"/>
  <c r="AD74" i="8"/>
  <c r="AD75" i="8"/>
  <c r="AD76" i="8"/>
  <c r="AD77" i="8"/>
  <c r="AD78" i="8"/>
  <c r="AD79" i="8"/>
  <c r="AD80" i="8"/>
  <c r="AD81" i="8"/>
  <c r="AD82" i="8"/>
  <c r="AD83" i="8"/>
  <c r="AD84" i="8"/>
  <c r="AD85" i="8"/>
  <c r="AD86" i="8"/>
  <c r="AD87" i="8"/>
  <c r="AD88" i="8"/>
  <c r="AD89" i="8"/>
  <c r="AD90" i="8"/>
  <c r="AD91" i="8"/>
  <c r="AD92" i="8"/>
  <c r="AD93" i="8"/>
  <c r="AD94" i="8"/>
  <c r="AD95" i="8"/>
  <c r="AD96" i="8"/>
  <c r="AD97" i="8"/>
  <c r="AD98" i="8"/>
  <c r="AD99" i="8"/>
  <c r="AD100" i="8"/>
  <c r="AD101" i="8"/>
  <c r="AD102" i="8"/>
  <c r="AD103" i="8"/>
  <c r="AD104" i="8"/>
  <c r="AD105" i="8"/>
  <c r="AD106" i="8"/>
  <c r="AD107" i="8"/>
  <c r="AD108" i="8"/>
  <c r="AD109" i="8"/>
  <c r="AD110" i="8"/>
  <c r="AD111" i="8"/>
  <c r="AD112" i="8"/>
  <c r="AD113" i="8"/>
  <c r="AD114" i="8"/>
  <c r="AD115" i="8"/>
  <c r="AD116" i="8"/>
  <c r="AD117" i="8"/>
  <c r="Z18" i="8"/>
  <c r="Z19" i="8"/>
  <c r="Z20" i="8"/>
  <c r="Z21" i="8"/>
  <c r="Z22" i="8"/>
  <c r="Z23" i="8"/>
  <c r="Z24" i="8"/>
  <c r="Z25" i="8"/>
  <c r="Z26" i="8"/>
  <c r="Z27" i="8"/>
  <c r="Z28" i="8"/>
  <c r="Z29" i="8"/>
  <c r="Z30" i="8"/>
  <c r="Z31" i="8"/>
  <c r="Z32" i="8"/>
  <c r="Z33" i="8"/>
  <c r="Z34" i="8"/>
  <c r="Z35" i="8"/>
  <c r="Z36" i="8"/>
  <c r="Z37" i="8"/>
  <c r="Z38" i="8"/>
  <c r="Z39" i="8"/>
  <c r="Z40" i="8"/>
  <c r="Z41" i="8"/>
  <c r="Z42" i="8"/>
  <c r="Z43" i="8"/>
  <c r="Z44" i="8"/>
  <c r="Z45" i="8"/>
  <c r="Z46" i="8"/>
  <c r="Z47" i="8"/>
  <c r="Z48" i="8"/>
  <c r="Z49" i="8"/>
  <c r="Z50" i="8"/>
  <c r="Z51" i="8"/>
  <c r="Z52" i="8"/>
  <c r="Z53" i="8"/>
  <c r="Z54" i="8"/>
  <c r="Z55" i="8"/>
  <c r="Z56" i="8"/>
  <c r="Z57" i="8"/>
  <c r="Z58" i="8"/>
  <c r="Z59" i="8"/>
  <c r="Z60" i="8"/>
  <c r="Z61" i="8"/>
  <c r="Z62" i="8"/>
  <c r="Z63" i="8"/>
  <c r="Z64" i="8"/>
  <c r="Z65" i="8"/>
  <c r="Z66" i="8"/>
  <c r="Z67" i="8"/>
  <c r="Z68" i="8"/>
  <c r="Z69" i="8"/>
  <c r="Z70" i="8"/>
  <c r="Z71" i="8"/>
  <c r="Z72" i="8"/>
  <c r="Z73" i="8"/>
  <c r="Z74" i="8"/>
  <c r="Z75" i="8"/>
  <c r="Z76" i="8"/>
  <c r="Z77" i="8"/>
  <c r="Z78" i="8"/>
  <c r="Z79" i="8"/>
  <c r="Z80" i="8"/>
  <c r="Z81" i="8"/>
  <c r="Z82" i="8"/>
  <c r="Z83" i="8"/>
  <c r="Z84" i="8"/>
  <c r="Z85" i="8"/>
  <c r="Z86" i="8"/>
  <c r="Z87" i="8"/>
  <c r="Z88" i="8"/>
  <c r="Z89" i="8"/>
  <c r="Z90" i="8"/>
  <c r="Z91" i="8"/>
  <c r="Z92" i="8"/>
  <c r="Z93" i="8"/>
  <c r="Z94" i="8"/>
  <c r="Z95" i="8"/>
  <c r="Z96" i="8"/>
  <c r="Z97" i="8"/>
  <c r="Z98" i="8"/>
  <c r="Z99" i="8"/>
  <c r="Z100" i="8"/>
  <c r="Z101" i="8"/>
  <c r="Z102" i="8"/>
  <c r="Z103" i="8"/>
  <c r="Z104" i="8"/>
  <c r="Z105" i="8"/>
  <c r="Z106" i="8"/>
  <c r="Z107" i="8"/>
  <c r="Z108" i="8"/>
  <c r="Z109" i="8"/>
  <c r="Z110" i="8"/>
  <c r="Z111" i="8"/>
  <c r="Z112" i="8"/>
  <c r="Z113" i="8"/>
  <c r="Z114" i="8"/>
  <c r="Z115" i="8"/>
  <c r="Z116" i="8"/>
  <c r="Z117" i="8"/>
  <c r="G9" i="6"/>
  <c r="D9" i="6"/>
  <c r="D10" i="6"/>
  <c r="D11" i="6"/>
  <c r="D8" i="6"/>
  <c r="BC21" i="16" l="1" a="1"/>
  <c r="BC21" i="16" s="1"/>
  <c r="BE21" i="16" s="1"/>
  <c r="BC21" i="17" a="1"/>
  <c r="BC21" i="17" s="1"/>
  <c r="P73" i="17"/>
  <c r="Q73" i="17" s="1"/>
  <c r="BZ66" i="13"/>
  <c r="CB66" i="13" s="1"/>
  <c r="W66" i="13" s="1"/>
  <c r="P94" i="17"/>
  <c r="Q94" i="17" s="1"/>
  <c r="P107" i="17"/>
  <c r="Q107" i="17" s="1"/>
  <c r="P52" i="16"/>
  <c r="Q52" i="16" s="1"/>
  <c r="BZ89" i="13"/>
  <c r="CB89" i="13" s="1"/>
  <c r="W89" i="13" s="1"/>
  <c r="BZ52" i="13"/>
  <c r="CB52" i="13" s="1"/>
  <c r="W52" i="13" s="1"/>
  <c r="P46" i="17"/>
  <c r="Q46" i="17" s="1"/>
  <c r="P110" i="17"/>
  <c r="Q110" i="17" s="1"/>
  <c r="P108" i="17"/>
  <c r="Q108" i="17" s="1"/>
  <c r="P31" i="16"/>
  <c r="Q31" i="16" s="1"/>
  <c r="P49" i="16"/>
  <c r="Q49" i="16" s="1"/>
  <c r="P71" i="16"/>
  <c r="Q71" i="16" s="1"/>
  <c r="P77" i="16"/>
  <c r="Q77" i="16" s="1"/>
  <c r="P32" i="16"/>
  <c r="Q32" i="16" s="1"/>
  <c r="P54" i="16"/>
  <c r="Q54" i="16" s="1"/>
  <c r="P99" i="17"/>
  <c r="Q99" i="17" s="1"/>
  <c r="P88" i="17"/>
  <c r="Q88" i="17" s="1"/>
  <c r="P80" i="17"/>
  <c r="Q80" i="17" s="1"/>
  <c r="BG83" i="17" a="1"/>
  <c r="BG83" i="17" s="1"/>
  <c r="BI83" i="17" s="1"/>
  <c r="BE29" i="17"/>
  <c r="BG29" i="17" a="1"/>
  <c r="BG29" i="17" s="1"/>
  <c r="BI29" i="17" s="1"/>
  <c r="BK42" i="17" a="1"/>
  <c r="BK42" i="17" s="1"/>
  <c r="BM42" i="17" s="1"/>
  <c r="B10" i="17"/>
  <c r="BK28" i="17" a="1"/>
  <c r="BK28" i="17" s="1"/>
  <c r="BM28" i="17" s="1"/>
  <c r="BI39" i="17"/>
  <c r="BK39" i="17" a="1"/>
  <c r="BK39" i="17" s="1"/>
  <c r="BM39" i="17" s="1"/>
  <c r="BG81" i="17" a="1"/>
  <c r="BG81" i="17" s="1"/>
  <c r="BG47" i="17" a="1"/>
  <c r="BG47" i="17" s="1"/>
  <c r="BI47" i="17" s="1"/>
  <c r="BK35" i="17" a="1"/>
  <c r="BK35" i="17" s="1"/>
  <c r="BM35" i="17" s="1"/>
  <c r="P35" i="17" s="1"/>
  <c r="Q35" i="17" s="1"/>
  <c r="BE109" i="17"/>
  <c r="BG109" i="17" a="1"/>
  <c r="BG109" i="17" s="1"/>
  <c r="AY60" i="17" a="1"/>
  <c r="AY60" i="17" s="1"/>
  <c r="AW82" i="17"/>
  <c r="AY82" i="17" a="1"/>
  <c r="AY82" i="17" s="1"/>
  <c r="BC82" i="17" a="1"/>
  <c r="BC82" i="17" s="1"/>
  <c r="BE82" i="17" s="1"/>
  <c r="BA86" i="17"/>
  <c r="BK86" i="17" a="1"/>
  <c r="BK86" i="17" s="1"/>
  <c r="BM86" i="17" s="1"/>
  <c r="AW41" i="17"/>
  <c r="AY41" i="17" a="1"/>
  <c r="AY41" i="17" s="1"/>
  <c r="BA41" i="17" s="1"/>
  <c r="BG61" i="17" a="1"/>
  <c r="BG61" i="17" s="1"/>
  <c r="BI61" i="17" s="1"/>
  <c r="AW72" i="17"/>
  <c r="BA58" i="17"/>
  <c r="BC58" i="17" a="1"/>
  <c r="BC58" i="17" s="1"/>
  <c r="BE58" i="17" s="1"/>
  <c r="BG101" i="17" a="1"/>
  <c r="BG101" i="17" s="1"/>
  <c r="BI101" i="17" s="1"/>
  <c r="BC41" i="17" a="1"/>
  <c r="BC41" i="17" s="1"/>
  <c r="BE41" i="17" s="1"/>
  <c r="BE54" i="17"/>
  <c r="BG54" i="17" a="1"/>
  <c r="BG54" i="17" s="1"/>
  <c r="BI54" i="17" s="1"/>
  <c r="AW104" i="17"/>
  <c r="AY104" i="17" a="1"/>
  <c r="AY104" i="17" s="1"/>
  <c r="P95" i="17"/>
  <c r="Q95" i="17" s="1"/>
  <c r="BG58" i="17" a="1"/>
  <c r="BG58" i="17" s="1"/>
  <c r="BI58" i="17" s="1"/>
  <c r="BK118" i="17" a="1"/>
  <c r="BK118" i="17" s="1"/>
  <c r="BM118" i="17" s="1"/>
  <c r="P118" i="17" s="1"/>
  <c r="Q118" i="17" s="1"/>
  <c r="P74" i="17"/>
  <c r="Q74" i="17" s="1"/>
  <c r="BK25" i="17" a="1"/>
  <c r="BK25" i="17" s="1"/>
  <c r="BM25" i="17" s="1"/>
  <c r="BI87" i="17"/>
  <c r="BK87" i="17" a="1"/>
  <c r="BK87" i="17" s="1"/>
  <c r="BM87" i="17" s="1"/>
  <c r="BG103" i="17" a="1"/>
  <c r="BG103" i="17" s="1"/>
  <c r="BI103" i="17" s="1"/>
  <c r="BA38" i="17"/>
  <c r="BG38" i="17" a="1"/>
  <c r="BG38" i="17" s="1"/>
  <c r="BI38" i="17" s="1"/>
  <c r="BK61" i="17" a="1"/>
  <c r="BK61" i="17" s="1"/>
  <c r="BM61" i="17" s="1"/>
  <c r="BC64" i="17" a="1"/>
  <c r="BC64" i="17" s="1"/>
  <c r="P92" i="17"/>
  <c r="Q92" i="17" s="1"/>
  <c r="BC91" i="17" a="1"/>
  <c r="BC91" i="17" s="1"/>
  <c r="BE91" i="17" s="1"/>
  <c r="BI75" i="17"/>
  <c r="BK75" i="17" a="1"/>
  <c r="BK75" i="17" s="1"/>
  <c r="BM75" i="17" s="1"/>
  <c r="BI27" i="17"/>
  <c r="BK27" i="17" a="1"/>
  <c r="BK27" i="17" s="1"/>
  <c r="BM27" i="17" s="1"/>
  <c r="BK70" i="17" a="1"/>
  <c r="BK70" i="17" s="1"/>
  <c r="BM70" i="17" s="1"/>
  <c r="P70" i="17" s="1"/>
  <c r="Q70" i="17" s="1"/>
  <c r="AY56" i="17" a="1"/>
  <c r="AY56" i="17" s="1"/>
  <c r="BA56" i="17" s="1"/>
  <c r="BK44" i="17" a="1"/>
  <c r="BK44" i="17" s="1"/>
  <c r="BM44" i="17" s="1"/>
  <c r="P44" i="17" s="1"/>
  <c r="Q44" i="17" s="1"/>
  <c r="BG25" i="17" a="1"/>
  <c r="BG25" i="17" s="1"/>
  <c r="BI25" i="17" s="1"/>
  <c r="AY111" i="17" a="1"/>
  <c r="AY111" i="17" s="1"/>
  <c r="BK105" i="17" a="1"/>
  <c r="BK105" i="17" s="1"/>
  <c r="BM105" i="17" s="1"/>
  <c r="P105" i="17" s="1"/>
  <c r="Q105" i="17" s="1"/>
  <c r="BE117" i="17"/>
  <c r="BG117" i="17" a="1"/>
  <c r="BG117" i="17" s="1"/>
  <c r="BI117" i="17" s="1"/>
  <c r="AS71" i="17"/>
  <c r="AU71" i="17" a="1"/>
  <c r="AU71" i="17" s="1"/>
  <c r="BK90" i="17" a="1"/>
  <c r="BK90" i="17" s="1"/>
  <c r="BM90" i="17" s="1"/>
  <c r="BA79" i="17"/>
  <c r="BG79" i="17" a="1"/>
  <c r="BG79" i="17" s="1"/>
  <c r="BI79" i="17" s="1"/>
  <c r="BK24" i="17" a="1"/>
  <c r="BK24" i="17" s="1"/>
  <c r="BM24" i="17" s="1"/>
  <c r="P24" i="17" s="1"/>
  <c r="Q24" i="17" s="1"/>
  <c r="BG90" i="17" a="1"/>
  <c r="BG90" i="17" s="1"/>
  <c r="BI90" i="17" s="1"/>
  <c r="AW113" i="17"/>
  <c r="BC113" i="17" a="1"/>
  <c r="BC113" i="17" s="1"/>
  <c r="BE113" i="17" s="1"/>
  <c r="AS26" i="17"/>
  <c r="AU26" i="17" a="1"/>
  <c r="AU26" i="17" s="1"/>
  <c r="AW26" i="17" s="1"/>
  <c r="BG91" i="17" a="1"/>
  <c r="BG91" i="17" s="1"/>
  <c r="BI91" i="17" s="1"/>
  <c r="BC93" i="17" a="1"/>
  <c r="BC93" i="17" s="1"/>
  <c r="BE93" i="17" s="1"/>
  <c r="BA78" i="17"/>
  <c r="BC78" i="17" a="1"/>
  <c r="BC78" i="17" s="1"/>
  <c r="BE78" i="17" s="1"/>
  <c r="AY72" i="17" a="1"/>
  <c r="AY72" i="17" s="1"/>
  <c r="BA72" i="17" s="1"/>
  <c r="BC36" i="17" a="1"/>
  <c r="BC36" i="17" s="1"/>
  <c r="BE36" i="17" s="1"/>
  <c r="BK23" i="17" a="1"/>
  <c r="BK23" i="17" s="1"/>
  <c r="BM23" i="17" s="1"/>
  <c r="P23" i="17" s="1"/>
  <c r="Q23" i="17" s="1"/>
  <c r="BG55" i="17" a="1"/>
  <c r="BG55" i="17" s="1"/>
  <c r="BI55" i="17" s="1"/>
  <c r="BG113" i="17" a="1"/>
  <c r="BG113" i="17" s="1"/>
  <c r="BI113" i="17" s="1"/>
  <c r="AW83" i="17"/>
  <c r="BC83" i="17" a="1"/>
  <c r="BC83" i="17" s="1"/>
  <c r="BE83" i="17" s="1"/>
  <c r="AY67" i="17" a="1"/>
  <c r="AY67" i="17" s="1"/>
  <c r="BE20" i="17"/>
  <c r="BG20" i="17" a="1"/>
  <c r="BG20" i="17" s="1"/>
  <c r="BI20" i="17" s="1"/>
  <c r="BC48" i="17" a="1"/>
  <c r="BC48" i="17" s="1"/>
  <c r="BA42" i="17"/>
  <c r="BC42" i="17" a="1"/>
  <c r="BC42" i="17" s="1"/>
  <c r="BE42" i="17" s="1"/>
  <c r="BG42" i="17" a="1"/>
  <c r="BG42" i="17" s="1"/>
  <c r="BI42" i="17" s="1"/>
  <c r="BA29" i="17"/>
  <c r="BK29" i="17" a="1"/>
  <c r="BK29" i="17" s="1"/>
  <c r="BM29" i="17" s="1"/>
  <c r="BA98" i="17"/>
  <c r="BC98" i="17" a="1"/>
  <c r="BC98" i="17" s="1"/>
  <c r="BE98" i="17" s="1"/>
  <c r="AW33" i="17"/>
  <c r="BC33" i="17" a="1"/>
  <c r="BC33" i="17" s="1"/>
  <c r="BE33" i="17" s="1"/>
  <c r="BA51" i="17"/>
  <c r="BC51" i="17" a="1"/>
  <c r="BC51" i="17" s="1"/>
  <c r="BK119" i="17" a="1"/>
  <c r="BK119" i="17" s="1"/>
  <c r="BM119" i="17" s="1"/>
  <c r="P119" i="17" s="1"/>
  <c r="Q119" i="17" s="1"/>
  <c r="BK54" i="17" a="1"/>
  <c r="BK54" i="17" s="1"/>
  <c r="BM54" i="17" s="1"/>
  <c r="BG31" i="17" a="1"/>
  <c r="BG31" i="17" s="1"/>
  <c r="BK30" i="17" a="1"/>
  <c r="BK30" i="17" s="1"/>
  <c r="BM30" i="17" s="1"/>
  <c r="BK103" i="17" a="1"/>
  <c r="BK103" i="17" s="1"/>
  <c r="BM103" i="17" s="1"/>
  <c r="BK76" i="17" a="1"/>
  <c r="BK76" i="17" s="1"/>
  <c r="BM76" i="17" s="1"/>
  <c r="P76" i="17" s="1"/>
  <c r="Q76" i="17" s="1"/>
  <c r="AW93" i="17"/>
  <c r="BC106" i="17" a="1"/>
  <c r="BC106" i="17" s="1"/>
  <c r="BE106" i="17" s="1"/>
  <c r="BG57" i="17" a="1"/>
  <c r="BG57" i="17" s="1"/>
  <c r="BI57" i="17" s="1"/>
  <c r="BE28" i="17"/>
  <c r="BG28" i="17" a="1"/>
  <c r="BG28" i="17" s="1"/>
  <c r="BI28" i="17" s="1"/>
  <c r="BG85" i="17" a="1"/>
  <c r="BG85" i="17" s="1"/>
  <c r="BK52" i="17" a="1"/>
  <c r="BK52" i="17" s="1"/>
  <c r="BM52" i="17" s="1"/>
  <c r="P52" i="17" s="1"/>
  <c r="Q52" i="17" s="1"/>
  <c r="BG63" i="17" a="1"/>
  <c r="BG63" i="17" s="1"/>
  <c r="BI63" i="17" s="1"/>
  <c r="BK34" i="17" a="1"/>
  <c r="BK34" i="17" s="1"/>
  <c r="BM34" i="17" s="1"/>
  <c r="P34" i="17" s="1"/>
  <c r="Q34" i="17" s="1"/>
  <c r="BI115" i="17"/>
  <c r="BK115" i="17" a="1"/>
  <c r="BK115" i="17" s="1"/>
  <c r="BM115" i="17" s="1"/>
  <c r="P30" i="17"/>
  <c r="Q30" i="17" s="1"/>
  <c r="BK43" i="17" a="1"/>
  <c r="BK43" i="17" s="1"/>
  <c r="BM43" i="17" s="1"/>
  <c r="P43" i="17" s="1"/>
  <c r="Q43" i="17" s="1"/>
  <c r="BG40" i="17" a="1"/>
  <c r="BG40" i="17" s="1"/>
  <c r="BI40" i="17" s="1"/>
  <c r="BG22" i="17" a="1"/>
  <c r="BG22" i="17" s="1"/>
  <c r="BI22" i="17" s="1"/>
  <c r="BK53" i="17" a="1"/>
  <c r="BK53" i="17" s="1"/>
  <c r="BM53" i="17" s="1"/>
  <c r="P53" i="17" s="1"/>
  <c r="Q53" i="17" s="1"/>
  <c r="BK89" i="14" a="1"/>
  <c r="BK89" i="14" s="1"/>
  <c r="BC46" i="14" a="1"/>
  <c r="BC46" i="14" s="1"/>
  <c r="BG46" i="14" s="1" a="1"/>
  <c r="BG46" i="14" s="1"/>
  <c r="BK46" i="14" s="1" a="1"/>
  <c r="BK46" i="14" s="1"/>
  <c r="BG80" i="14" a="1"/>
  <c r="BG80" i="14" s="1"/>
  <c r="BK80" i="14" s="1" a="1"/>
  <c r="BK80" i="14" s="1"/>
  <c r="BG24" i="14" a="1"/>
  <c r="BG24" i="14" s="1"/>
  <c r="BK24" i="14" s="1" a="1"/>
  <c r="BK24" i="14" s="1"/>
  <c r="BG106" i="14" a="1"/>
  <c r="BG106" i="14" s="1"/>
  <c r="BK106" i="14" s="1" a="1"/>
  <c r="BK106" i="14" s="1"/>
  <c r="BK80" i="15" a="1"/>
  <c r="BK80" i="15" s="1"/>
  <c r="AY101" i="15" a="1"/>
  <c r="AY101" i="15" s="1"/>
  <c r="BG106" i="15" a="1"/>
  <c r="BG106" i="15" s="1"/>
  <c r="BK106" i="15" s="1" a="1"/>
  <c r="BK106" i="15" s="1"/>
  <c r="BG90" i="15" a="1"/>
  <c r="BG90" i="15" s="1"/>
  <c r="BK90" i="15" a="1"/>
  <c r="BK90" i="15" s="1"/>
  <c r="AY104" i="15" a="1"/>
  <c r="AY104" i="15" s="1"/>
  <c r="BC104" i="15" s="1" a="1"/>
  <c r="BC104" i="15" s="1"/>
  <c r="AY68" i="15" a="1"/>
  <c r="AY68" i="15" s="1"/>
  <c r="BG68" i="15" s="1" a="1"/>
  <c r="BG68" i="15" s="1"/>
  <c r="BG87" i="15" a="1"/>
  <c r="BG87" i="15" s="1"/>
  <c r="BK20" i="15" a="1"/>
  <c r="BK20" i="15" s="1"/>
  <c r="BC86" i="15" a="1"/>
  <c r="BC86" i="15" s="1"/>
  <c r="BC103" i="15" a="1"/>
  <c r="BC103" i="15" s="1"/>
  <c r="BK103" i="15" s="1" a="1"/>
  <c r="BK103" i="15" s="1"/>
  <c r="BG103" i="15" a="1"/>
  <c r="BG103" i="15" s="1"/>
  <c r="AY28" i="15" a="1"/>
  <c r="AY28" i="15" s="1"/>
  <c r="BC30" i="15" a="1"/>
  <c r="BC30" i="15" s="1"/>
  <c r="BG30" i="15" s="1" a="1"/>
  <c r="BG30" i="15" s="1"/>
  <c r="BK30" i="15" s="1" a="1"/>
  <c r="BK30" i="15" s="1"/>
  <c r="AY103" i="15" a="1"/>
  <c r="AY103" i="15" s="1"/>
  <c r="BG86" i="15" a="1"/>
  <c r="BG86" i="15" s="1"/>
  <c r="AU71" i="15" a="1"/>
  <c r="AU71" i="15" s="1"/>
  <c r="BG54" i="15" a="1"/>
  <c r="BG54" i="15" s="1"/>
  <c r="BK54" i="15" s="1" a="1"/>
  <c r="BK54" i="15" s="1"/>
  <c r="BG114" i="15" a="1"/>
  <c r="BG114" i="15" s="1"/>
  <c r="BK114" i="15" s="1" a="1"/>
  <c r="BK114" i="15" s="1"/>
  <c r="BK102" i="15" a="1"/>
  <c r="BK102" i="15" s="1"/>
  <c r="BC47" i="15" a="1"/>
  <c r="BC47" i="15" s="1"/>
  <c r="BG47" i="15" a="1"/>
  <c r="BG47" i="15" s="1"/>
  <c r="BC56" i="15" a="1"/>
  <c r="BC56" i="15" s="1"/>
  <c r="BG56" i="15" s="1" a="1"/>
  <c r="BG56" i="15" s="1"/>
  <c r="BK56" i="15" s="1" a="1"/>
  <c r="BK56" i="15" s="1"/>
  <c r="BC101" i="15" a="1"/>
  <c r="BC101" i="15" s="1"/>
  <c r="BC75" i="15" a="1"/>
  <c r="BC75" i="15" s="1"/>
  <c r="BG75" i="15" s="1" a="1"/>
  <c r="BG75" i="15" s="1"/>
  <c r="BC21" i="15" a="1"/>
  <c r="BC21" i="15" s="1"/>
  <c r="BG21" i="15" s="1" a="1"/>
  <c r="BG21" i="15" s="1"/>
  <c r="BG62" i="15" a="1"/>
  <c r="BG62" i="15" s="1"/>
  <c r="BK62" i="15" s="1" a="1"/>
  <c r="BK62" i="15" s="1"/>
  <c r="BG48" i="15" a="1"/>
  <c r="BG48" i="15" s="1"/>
  <c r="BK48" i="15" s="1" a="1"/>
  <c r="BK48" i="15" s="1"/>
  <c r="BC58" i="15" a="1"/>
  <c r="BC58" i="15" s="1"/>
  <c r="BG58" i="15" s="1" a="1"/>
  <c r="BG58" i="15" s="1"/>
  <c r="BK92" i="15" a="1"/>
  <c r="BK92" i="15" s="1"/>
  <c r="BK24" i="15" a="1"/>
  <c r="BK24" i="15" s="1"/>
  <c r="BG29" i="15" a="1"/>
  <c r="BG29" i="15" s="1"/>
  <c r="BK86" i="15" a="1"/>
  <c r="BK86" i="15" s="1"/>
  <c r="AY85" i="15" a="1"/>
  <c r="AY85" i="15" s="1"/>
  <c r="BC85" i="15" s="1" a="1"/>
  <c r="BC85" i="15" s="1"/>
  <c r="BK23" i="15" a="1"/>
  <c r="BK23" i="15" s="1"/>
  <c r="BC29" i="15" a="1"/>
  <c r="BC29" i="15" s="1"/>
  <c r="AY33" i="15" a="1"/>
  <c r="AY33" i="15" s="1"/>
  <c r="BC33" i="15" s="1" a="1"/>
  <c r="BC33" i="15" s="1"/>
  <c r="BC81" i="15" a="1"/>
  <c r="BC81" i="15" s="1"/>
  <c r="BG81" i="15" s="1" a="1"/>
  <c r="BG81" i="15" s="1"/>
  <c r="BK81" i="15" s="1" a="1"/>
  <c r="BK81" i="15" s="1"/>
  <c r="AY55" i="15" a="1"/>
  <c r="AY55" i="15" s="1"/>
  <c r="BG70" i="15" a="1"/>
  <c r="BG70" i="15" s="1"/>
  <c r="BK70" i="15" s="1" a="1"/>
  <c r="BK70" i="15" s="1"/>
  <c r="AU105" i="15" a="1"/>
  <c r="AU105" i="15" s="1"/>
  <c r="AU104" i="15" a="1"/>
  <c r="AU104" i="15" s="1"/>
  <c r="BK47" i="15" a="1"/>
  <c r="BK47" i="15" s="1"/>
  <c r="BC68" i="15" a="1"/>
  <c r="BC68" i="15" s="1"/>
  <c r="BK68" i="15" s="1" a="1"/>
  <c r="BK68" i="15" s="1"/>
  <c r="BK29" i="15" a="1"/>
  <c r="BK29" i="15" s="1"/>
  <c r="BK87" i="15" a="1"/>
  <c r="BK87" i="15" s="1"/>
  <c r="BG113" i="15" a="1"/>
  <c r="BG113" i="15" s="1"/>
  <c r="BK113" i="15" s="1" a="1"/>
  <c r="BK113" i="15" s="1"/>
  <c r="BC70" i="16" a="1"/>
  <c r="BC70" i="16" s="1"/>
  <c r="BE70" i="16" s="1"/>
  <c r="BA84" i="16"/>
  <c r="BK84" i="16" a="1"/>
  <c r="BK84" i="16" s="1"/>
  <c r="BM84" i="16" s="1"/>
  <c r="BA43" i="16"/>
  <c r="BK27" i="16" a="1"/>
  <c r="BK27" i="16" s="1"/>
  <c r="BM27" i="16" s="1"/>
  <c r="P27" i="16" s="1"/>
  <c r="Q27" i="16" s="1"/>
  <c r="BA41" i="16"/>
  <c r="BC41" i="16" a="1"/>
  <c r="BC41" i="16" s="1"/>
  <c r="BK53" i="16" a="1"/>
  <c r="BK53" i="16" s="1"/>
  <c r="BM53" i="16" s="1"/>
  <c r="P53" i="16" s="1"/>
  <c r="Q53" i="16" s="1"/>
  <c r="BK51" i="16" a="1"/>
  <c r="BK51" i="16" s="1"/>
  <c r="BM51" i="16" s="1"/>
  <c r="P25" i="16"/>
  <c r="Q25" i="16" s="1"/>
  <c r="BG106" i="16" a="1"/>
  <c r="BG106" i="16" s="1"/>
  <c r="BI106" i="16" s="1"/>
  <c r="BC80" i="16" a="1"/>
  <c r="BC80" i="16" s="1"/>
  <c r="BG80" i="16" s="1" a="1"/>
  <c r="BG80" i="16" s="1"/>
  <c r="BI80" i="16" s="1"/>
  <c r="BC103" i="16" a="1"/>
  <c r="BC103" i="16" s="1"/>
  <c r="BE103" i="16" s="1"/>
  <c r="BK93" i="16" a="1"/>
  <c r="BK93" i="16" s="1"/>
  <c r="BM93" i="16" s="1"/>
  <c r="P93" i="16" s="1"/>
  <c r="Q93" i="16" s="1"/>
  <c r="BC57" i="16" a="1"/>
  <c r="BC57" i="16" s="1"/>
  <c r="BE57" i="16" s="1"/>
  <c r="BE101" i="16"/>
  <c r="BG101" i="16" a="1"/>
  <c r="BG101" i="16" s="1"/>
  <c r="BI101" i="16" s="1"/>
  <c r="BK26" i="16" a="1"/>
  <c r="BK26" i="16" s="1"/>
  <c r="BM26" i="16" s="1"/>
  <c r="P26" i="16" s="1"/>
  <c r="Q26" i="16" s="1"/>
  <c r="BK86" i="16" a="1"/>
  <c r="BK86" i="16" s="1"/>
  <c r="BM86" i="16" s="1"/>
  <c r="AW51" i="16"/>
  <c r="BC51" i="16" a="1"/>
  <c r="BC51" i="16" s="1"/>
  <c r="BE51" i="16" s="1"/>
  <c r="BK114" i="16" a="1"/>
  <c r="BK114" i="16" s="1"/>
  <c r="BM114" i="16" s="1"/>
  <c r="BK94" i="16" a="1"/>
  <c r="BK94" i="16" s="1"/>
  <c r="BM94" i="16" s="1"/>
  <c r="P94" i="16" s="1"/>
  <c r="Q94" i="16" s="1"/>
  <c r="BK34" i="16" a="1"/>
  <c r="BK34" i="16" s="1"/>
  <c r="BM34" i="16" s="1"/>
  <c r="BG67" i="16" a="1"/>
  <c r="BG67" i="16" s="1"/>
  <c r="AY83" i="16" a="1"/>
  <c r="AY83" i="16" s="1"/>
  <c r="BA66" i="16"/>
  <c r="BC66" i="16" a="1"/>
  <c r="BC66" i="16" s="1"/>
  <c r="BG66" i="16" a="1"/>
  <c r="BG66" i="16" s="1"/>
  <c r="BI66" i="16" s="1"/>
  <c r="BG50" i="16" a="1"/>
  <c r="BG50" i="16" s="1"/>
  <c r="BI50" i="16" s="1"/>
  <c r="BC44" i="16" a="1"/>
  <c r="BC44" i="16" s="1"/>
  <c r="BE98" i="16"/>
  <c r="BK98" i="16" a="1"/>
  <c r="BK98" i="16" s="1"/>
  <c r="BM98" i="16" s="1"/>
  <c r="BG98" i="16" a="1"/>
  <c r="BG98" i="16" s="1"/>
  <c r="BI98" i="16" s="1"/>
  <c r="BK116" i="16" a="1"/>
  <c r="BK116" i="16" s="1"/>
  <c r="BM116" i="16" s="1"/>
  <c r="P116" i="16" s="1"/>
  <c r="Q116" i="16" s="1"/>
  <c r="AU64" i="16" a="1"/>
  <c r="AU64" i="16" s="1"/>
  <c r="AW64" i="16" s="1"/>
  <c r="BK35" i="16" a="1"/>
  <c r="BK35" i="16" s="1"/>
  <c r="BM35" i="16" s="1"/>
  <c r="BA91" i="16"/>
  <c r="BA89" i="16"/>
  <c r="BC89" i="16" a="1"/>
  <c r="BC89" i="16" s="1"/>
  <c r="BE89" i="16" s="1"/>
  <c r="AU90" i="16" a="1"/>
  <c r="AU90" i="16" s="1"/>
  <c r="AW90" i="16" s="1"/>
  <c r="BC91" i="16" a="1"/>
  <c r="BC91" i="16" s="1"/>
  <c r="BG76" i="16" a="1"/>
  <c r="BG76" i="16" s="1"/>
  <c r="BI76" i="16" s="1"/>
  <c r="BA76" i="16"/>
  <c r="P69" i="16"/>
  <c r="Q69" i="16" s="1"/>
  <c r="B10" i="16"/>
  <c r="BE81" i="16"/>
  <c r="BG81" i="16" a="1"/>
  <c r="BG81" i="16" s="1"/>
  <c r="BI81" i="16" s="1"/>
  <c r="BK81" i="16" a="1"/>
  <c r="BK81" i="16" s="1"/>
  <c r="BM81" i="16" s="1"/>
  <c r="BK57" i="16" a="1"/>
  <c r="BK57" i="16" s="1"/>
  <c r="BM57" i="16" s="1"/>
  <c r="BG41" i="16" a="1"/>
  <c r="BG41" i="16" s="1"/>
  <c r="BI41" i="16" s="1"/>
  <c r="AW104" i="16"/>
  <c r="AY104" i="16" a="1"/>
  <c r="AY104" i="16" s="1"/>
  <c r="AU92" i="16" a="1"/>
  <c r="AU92" i="16" s="1"/>
  <c r="BG35" i="16" a="1"/>
  <c r="BG35" i="16" s="1"/>
  <c r="BI35" i="16" s="1"/>
  <c r="BA79" i="16"/>
  <c r="BK79" i="16" a="1"/>
  <c r="BK79" i="16" s="1"/>
  <c r="BM79" i="16" s="1"/>
  <c r="BC79" i="16" a="1"/>
  <c r="BC79" i="16" s="1"/>
  <c r="BE79" i="16" s="1"/>
  <c r="BG79" i="16" a="1"/>
  <c r="BG79" i="16" s="1"/>
  <c r="BI79" i="16" s="1"/>
  <c r="BG37" i="16" a="1"/>
  <c r="BG37" i="16" s="1"/>
  <c r="BI37" i="16" s="1"/>
  <c r="P34" i="16"/>
  <c r="Q34" i="16" s="1"/>
  <c r="P75" i="16"/>
  <c r="Q75" i="16" s="1"/>
  <c r="BA110" i="16"/>
  <c r="BG110" i="16" a="1"/>
  <c r="BG110" i="16" s="1"/>
  <c r="BI110" i="16" s="1"/>
  <c r="BC97" i="16" a="1"/>
  <c r="BC97" i="16" s="1"/>
  <c r="BG103" i="16" a="1"/>
  <c r="BG103" i="16" s="1"/>
  <c r="BI103" i="16" s="1"/>
  <c r="AY95" i="16" a="1"/>
  <c r="AY95" i="16" s="1"/>
  <c r="BA95" i="16" s="1"/>
  <c r="BE119" i="16"/>
  <c r="BK119" i="16" a="1"/>
  <c r="BK119" i="16" s="1"/>
  <c r="BM119" i="16" s="1"/>
  <c r="AY30" i="16" a="1"/>
  <c r="AY30" i="16" s="1"/>
  <c r="BI48" i="16"/>
  <c r="BK48" i="16" a="1"/>
  <c r="BK48" i="16" s="1"/>
  <c r="BM48" i="16" s="1"/>
  <c r="BG51" i="16" a="1"/>
  <c r="BG51" i="16" s="1"/>
  <c r="BI51" i="16" s="1"/>
  <c r="BE73" i="16"/>
  <c r="BG73" i="16" a="1"/>
  <c r="BG73" i="16" s="1"/>
  <c r="BE39" i="16"/>
  <c r="BG39" i="16" a="1"/>
  <c r="BG39" i="16" s="1"/>
  <c r="AU115" i="16" a="1"/>
  <c r="AU115" i="16" s="1"/>
  <c r="BA20" i="16"/>
  <c r="BG20" i="16" a="1"/>
  <c r="BG20" i="16" s="1"/>
  <c r="BI20" i="16" s="1"/>
  <c r="AW43" i="16"/>
  <c r="BC43" i="16" a="1"/>
  <c r="BC43" i="16" s="1"/>
  <c r="BE43" i="16" s="1"/>
  <c r="BE55" i="16"/>
  <c r="BG55" i="16" a="1"/>
  <c r="BG55" i="16" s="1"/>
  <c r="BI55" i="16" s="1"/>
  <c r="BK55" i="16" a="1"/>
  <c r="BK55" i="16" s="1"/>
  <c r="BM55" i="16" s="1"/>
  <c r="AW105" i="16"/>
  <c r="AY105" i="16" a="1"/>
  <c r="AY105" i="16" s="1"/>
  <c r="BA105" i="16" s="1"/>
  <c r="AW84" i="16"/>
  <c r="BG84" i="16" a="1"/>
  <c r="BG84" i="16" s="1"/>
  <c r="BI84" i="16" s="1"/>
  <c r="BE96" i="16"/>
  <c r="BG96" i="16" a="1"/>
  <c r="BG96" i="16" s="1"/>
  <c r="BK56" i="16" a="1"/>
  <c r="BK56" i="16" s="1"/>
  <c r="BM56" i="16" s="1"/>
  <c r="P56" i="16" s="1"/>
  <c r="Q56" i="16" s="1"/>
  <c r="BK59" i="16" a="1"/>
  <c r="BK59" i="16" s="1"/>
  <c r="BM59" i="16" s="1"/>
  <c r="P59" i="16" s="1"/>
  <c r="Q59" i="16" s="1"/>
  <c r="AW70" i="16"/>
  <c r="AY70" i="16" a="1"/>
  <c r="AY70" i="16" s="1"/>
  <c r="BG57" i="16" a="1"/>
  <c r="BG57" i="16" s="1"/>
  <c r="BI57" i="16" s="1"/>
  <c r="BC84" i="16" a="1"/>
  <c r="BC84" i="16" s="1"/>
  <c r="BE84" i="16" s="1"/>
  <c r="AY92" i="16" a="1"/>
  <c r="AY92" i="16" s="1"/>
  <c r="BA92" i="16" s="1"/>
  <c r="BC92" i="16" a="1"/>
  <c r="BC92" i="16" s="1"/>
  <c r="BE92" i="16" s="1"/>
  <c r="BG22" i="16" a="1"/>
  <c r="BG22" i="16" s="1"/>
  <c r="BI22" i="16" s="1"/>
  <c r="BG109" i="16" a="1"/>
  <c r="BG109" i="16" s="1"/>
  <c r="BI109" i="16" s="1"/>
  <c r="BK24" i="16" a="1"/>
  <c r="BK24" i="16" s="1"/>
  <c r="BM24" i="16" s="1"/>
  <c r="P24" i="16" s="1"/>
  <c r="Q24" i="16" s="1"/>
  <c r="AY90" i="16" a="1"/>
  <c r="AY90" i="16" s="1"/>
  <c r="BA90" i="16" s="1"/>
  <c r="BG114" i="16" a="1"/>
  <c r="BG114" i="16" s="1"/>
  <c r="BI114" i="16" s="1"/>
  <c r="P114" i="16" s="1"/>
  <c r="BC63" i="16" a="1"/>
  <c r="BC63" i="16" s="1"/>
  <c r="BK50" i="16" a="1"/>
  <c r="BK50" i="16" s="1"/>
  <c r="BC28" i="16" a="1"/>
  <c r="BC28" i="16" s="1"/>
  <c r="BE28" i="16" s="1"/>
  <c r="BG86" i="16" a="1"/>
  <c r="BG86" i="16" s="1"/>
  <c r="BI86" i="16" s="1"/>
  <c r="BK107" i="16" a="1"/>
  <c r="BK107" i="16" s="1"/>
  <c r="BM107" i="16" s="1"/>
  <c r="BI107" i="16"/>
  <c r="BA106" i="16"/>
  <c r="BK106" i="16" a="1"/>
  <c r="BK106" i="16" s="1"/>
  <c r="BM106" i="16" s="1"/>
  <c r="BC42" i="16" a="1"/>
  <c r="BC42" i="16" s="1"/>
  <c r="BE42" i="16" s="1"/>
  <c r="BE88" i="16"/>
  <c r="BG88" i="16" a="1"/>
  <c r="BG88" i="16" s="1"/>
  <c r="BI88" i="16" s="1"/>
  <c r="AW61" i="16"/>
  <c r="BC61" i="16" a="1"/>
  <c r="BC61" i="16" s="1"/>
  <c r="BG62" i="16" a="1"/>
  <c r="BG62" i="16" s="1"/>
  <c r="BI62" i="16" s="1"/>
  <c r="P40" i="16"/>
  <c r="Q40" i="16" s="1"/>
  <c r="BG29" i="14" a="1"/>
  <c r="BG29" i="14" s="1"/>
  <c r="BK29" i="14" s="1" a="1"/>
  <c r="BK29" i="14" s="1"/>
  <c r="BG101" i="14" a="1"/>
  <c r="BG101" i="14" s="1"/>
  <c r="BC101" i="14" a="1"/>
  <c r="BC101" i="14" s="1"/>
  <c r="BK78" i="14" a="1"/>
  <c r="BK78" i="14" s="1"/>
  <c r="BG82" i="14" a="1"/>
  <c r="BG82" i="14" s="1"/>
  <c r="BK82" i="14" s="1" a="1"/>
  <c r="BK82" i="14" s="1"/>
  <c r="BG37" i="14" a="1"/>
  <c r="BG37" i="14" s="1"/>
  <c r="BK37" i="14" s="1" a="1"/>
  <c r="BK37" i="14" s="1"/>
  <c r="BK73" i="14" a="1"/>
  <c r="BK73" i="14" s="1"/>
  <c r="BC113" i="14" a="1"/>
  <c r="BC113" i="14" s="1"/>
  <c r="BK101" i="14" a="1"/>
  <c r="BK101" i="14" s="1"/>
  <c r="BG94" i="14" a="1"/>
  <c r="BG94" i="14" s="1"/>
  <c r="BK94" i="14" s="1" a="1"/>
  <c r="BK94" i="14" s="1"/>
  <c r="BG109" i="14" a="1"/>
  <c r="BG109" i="14" s="1"/>
  <c r="BK109" i="14" s="1" a="1"/>
  <c r="BK109" i="14" s="1"/>
  <c r="BG61" i="14" a="1"/>
  <c r="BG61" i="14" s="1"/>
  <c r="BK61" i="14" s="1" a="1"/>
  <c r="BK61" i="14" s="1"/>
  <c r="AY113" i="14" a="1"/>
  <c r="AY113" i="14" s="1"/>
  <c r="BG113" i="14" s="1" a="1"/>
  <c r="BG113" i="14" s="1"/>
  <c r="BG53" i="14" a="1"/>
  <c r="BG53" i="14" s="1"/>
  <c r="BK53" i="14" s="1" a="1"/>
  <c r="BK53" i="14" s="1"/>
  <c r="BC60" i="14" a="1"/>
  <c r="BC60" i="14" s="1"/>
  <c r="BG60" i="14" s="1" a="1"/>
  <c r="BG60" i="14" s="1"/>
  <c r="AY91" i="14" a="1"/>
  <c r="AY91" i="14" s="1"/>
  <c r="BC114" i="14" a="1"/>
  <c r="BC114" i="14" s="1"/>
  <c r="BG114" i="14" s="1" a="1"/>
  <c r="BG114" i="14" s="1"/>
  <c r="BC85" i="14" a="1"/>
  <c r="BC85" i="14" s="1"/>
  <c r="BG85" i="14" s="1" a="1"/>
  <c r="BG85" i="14" s="1"/>
  <c r="BG21" i="14" a="1"/>
  <c r="BG21" i="14" s="1"/>
  <c r="BK21" i="14" s="1" a="1"/>
  <c r="BK21" i="14" s="1"/>
  <c r="BG42" i="14" a="1"/>
  <c r="BG42" i="14" s="1"/>
  <c r="BK42" i="14" s="1" a="1"/>
  <c r="BK42" i="14" s="1"/>
  <c r="BC61" i="14" a="1"/>
  <c r="BC61" i="14" s="1"/>
  <c r="BK103" i="14" a="1"/>
  <c r="BK103" i="14" s="1"/>
  <c r="AY41" i="14" a="1"/>
  <c r="AY41" i="14" s="1"/>
  <c r="BC41" i="14" s="1" a="1"/>
  <c r="BC41" i="14" s="1"/>
  <c r="BG19" i="14" a="1"/>
  <c r="BG19" i="14" s="1"/>
  <c r="BK19" i="14" s="1" a="1"/>
  <c r="BK19" i="14" s="1"/>
  <c r="AW116" i="14"/>
  <c r="BA34" i="14"/>
  <c r="BA47" i="14"/>
  <c r="AW45" i="14"/>
  <c r="AW105" i="14"/>
  <c r="AW62" i="14"/>
  <c r="AW96" i="14"/>
  <c r="AW71" i="14"/>
  <c r="AW104" i="14"/>
  <c r="AW102" i="14"/>
  <c r="AW53" i="14"/>
  <c r="AW98" i="14"/>
  <c r="BA72" i="14"/>
  <c r="AW89" i="14"/>
  <c r="AW22" i="14"/>
  <c r="AW94" i="14"/>
  <c r="AW50" i="14"/>
  <c r="AW63" i="14"/>
  <c r="Q33" i="16"/>
  <c r="AW76" i="14"/>
  <c r="AW66" i="14"/>
  <c r="AW35" i="14"/>
  <c r="AW55" i="14"/>
  <c r="AW80" i="14"/>
  <c r="AW52" i="14"/>
  <c r="BM68" i="16"/>
  <c r="P68" i="16" s="1"/>
  <c r="AW118" i="14"/>
  <c r="BA45" i="14"/>
  <c r="AW119" i="14"/>
  <c r="AW92" i="14"/>
  <c r="AW68" i="14"/>
  <c r="BI46" i="16"/>
  <c r="BA119" i="14"/>
  <c r="AW30" i="14"/>
  <c r="BM50" i="16"/>
  <c r="BI47" i="16"/>
  <c r="BM47" i="16"/>
  <c r="P112" i="16"/>
  <c r="Q112" i="16" s="1"/>
  <c r="AW69" i="14"/>
  <c r="AW40" i="14"/>
  <c r="AW28" i="14"/>
  <c r="AW81" i="14"/>
  <c r="P117" i="16"/>
  <c r="Q117" i="16" s="1"/>
  <c r="AW49" i="14"/>
  <c r="BZ34" i="13"/>
  <c r="CB34" i="13" s="1"/>
  <c r="W34" i="13" s="1"/>
  <c r="BZ98" i="13"/>
  <c r="CB98" i="13" s="1"/>
  <c r="W98" i="13" s="1"/>
  <c r="BZ86" i="13"/>
  <c r="CB86" i="13" s="1"/>
  <c r="W86" i="13" s="1"/>
  <c r="BZ82" i="13"/>
  <c r="CB82" i="13" s="1"/>
  <c r="W82" i="13" s="1"/>
  <c r="T98" i="13"/>
  <c r="U60" i="13"/>
  <c r="O112" i="14"/>
  <c r="U107" i="13"/>
  <c r="T87" i="13"/>
  <c r="T62" i="13"/>
  <c r="U41" i="13"/>
  <c r="T26" i="13"/>
  <c r="BZ17" i="13"/>
  <c r="CB17" i="13" s="1"/>
  <c r="W17" i="13" s="1"/>
  <c r="U27" i="13"/>
  <c r="AZ19" i="13"/>
  <c r="V19" i="13" s="1"/>
  <c r="U70" i="13"/>
  <c r="T65" i="13"/>
  <c r="O110" i="14"/>
  <c r="U52" i="13"/>
  <c r="T61" i="13"/>
  <c r="U18" i="13"/>
  <c r="AZ84" i="13"/>
  <c r="V84" i="13" s="1"/>
  <c r="BZ30" i="13"/>
  <c r="CB30" i="13" s="1"/>
  <c r="W30" i="13" s="1"/>
  <c r="U32" i="13"/>
  <c r="O111" i="14"/>
  <c r="O49" i="14"/>
  <c r="T69" i="13"/>
  <c r="U93" i="13"/>
  <c r="T55" i="13"/>
  <c r="U17" i="13"/>
  <c r="U69" i="13"/>
  <c r="O95" i="14"/>
  <c r="U114" i="13"/>
  <c r="T105" i="13"/>
  <c r="BZ104" i="13"/>
  <c r="CB104" i="13" s="1"/>
  <c r="W104" i="13" s="1"/>
  <c r="U116" i="13"/>
  <c r="AZ111" i="13"/>
  <c r="V111" i="13" s="1"/>
  <c r="AZ48" i="13"/>
  <c r="V48" i="13" s="1"/>
  <c r="BZ35" i="13"/>
  <c r="CB35" i="13" s="1"/>
  <c r="W35" i="13" s="1"/>
  <c r="T30" i="13"/>
  <c r="T36" i="13"/>
  <c r="U101" i="13"/>
  <c r="O113" i="14"/>
  <c r="O119" i="14"/>
  <c r="BZ76" i="13"/>
  <c r="CB76" i="13" s="1"/>
  <c r="W76" i="13" s="1"/>
  <c r="T113" i="13"/>
  <c r="O99" i="14"/>
  <c r="O58" i="14"/>
  <c r="U94" i="13"/>
  <c r="U26" i="13"/>
  <c r="U81" i="13"/>
  <c r="O96" i="14"/>
  <c r="O72" i="14"/>
  <c r="O28" i="14"/>
  <c r="U95" i="13"/>
  <c r="O90" i="14"/>
  <c r="O92" i="14"/>
  <c r="O85" i="14"/>
  <c r="AZ27" i="13"/>
  <c r="V27" i="13" s="1"/>
  <c r="T17" i="13"/>
  <c r="U24" i="13"/>
  <c r="U61" i="13"/>
  <c r="U28" i="13"/>
  <c r="U19" i="13"/>
  <c r="O98" i="14"/>
  <c r="T109" i="13"/>
  <c r="BZ106" i="13"/>
  <c r="CB106" i="13" s="1"/>
  <c r="W106" i="13" s="1"/>
  <c r="U90" i="13"/>
  <c r="O89" i="14"/>
  <c r="U66" i="13"/>
  <c r="U59" i="13"/>
  <c r="T67" i="13"/>
  <c r="BZ38" i="13"/>
  <c r="CB38" i="13" s="1"/>
  <c r="W38" i="13" s="1"/>
  <c r="T29" i="13"/>
  <c r="O117" i="14"/>
  <c r="O42" i="14"/>
  <c r="T88" i="13"/>
  <c r="U23" i="13"/>
  <c r="O116" i="14"/>
  <c r="O80" i="14"/>
  <c r="O40" i="14"/>
  <c r="O45" i="14"/>
  <c r="U97" i="13"/>
  <c r="T117" i="13"/>
  <c r="U53" i="13"/>
  <c r="BZ29" i="13"/>
  <c r="CB29" i="13" s="1"/>
  <c r="W29" i="13" s="1"/>
  <c r="O101" i="14"/>
  <c r="O77" i="14"/>
  <c r="O66" i="14"/>
  <c r="T99" i="13"/>
  <c r="U86" i="13"/>
  <c r="U77" i="13"/>
  <c r="T28" i="13"/>
  <c r="T24" i="13"/>
  <c r="O39" i="14"/>
  <c r="T103" i="13"/>
  <c r="U35" i="13"/>
  <c r="U29" i="13"/>
  <c r="O38" i="14"/>
  <c r="T106" i="13"/>
  <c r="U89" i="13"/>
  <c r="T90" i="13"/>
  <c r="U68" i="13"/>
  <c r="U48" i="13"/>
  <c r="AZ46" i="13"/>
  <c r="V46" i="13" s="1"/>
  <c r="BZ26" i="13"/>
  <c r="CB26" i="13" s="1"/>
  <c r="W26" i="13" s="1"/>
  <c r="T77" i="13"/>
  <c r="BZ75" i="13"/>
  <c r="CB75" i="13" s="1"/>
  <c r="W75" i="13" s="1"/>
  <c r="U51" i="13"/>
  <c r="T95" i="13"/>
  <c r="T86" i="13"/>
  <c r="U87" i="13"/>
  <c r="T58" i="13"/>
  <c r="T19" i="13"/>
  <c r="O55" i="14"/>
  <c r="U91" i="13"/>
  <c r="T76" i="13"/>
  <c r="O87" i="14"/>
  <c r="U85" i="13"/>
  <c r="O26" i="14"/>
  <c r="T107" i="13"/>
  <c r="U96" i="13"/>
  <c r="U84" i="13"/>
  <c r="U75" i="13"/>
  <c r="T66" i="13"/>
  <c r="T22" i="13"/>
  <c r="O118" i="14"/>
  <c r="O100" i="14"/>
  <c r="T27" i="13"/>
  <c r="U100" i="13"/>
  <c r="T53" i="13"/>
  <c r="T38" i="13"/>
  <c r="T35" i="13"/>
  <c r="O47" i="14"/>
  <c r="T91" i="13"/>
  <c r="U80" i="13"/>
  <c r="T73" i="13"/>
  <c r="T18" i="13"/>
  <c r="U108" i="13"/>
  <c r="T25" i="13"/>
  <c r="O105" i="14"/>
  <c r="O103" i="14"/>
  <c r="O37" i="14"/>
  <c r="O23" i="14"/>
  <c r="O21" i="14"/>
  <c r="O102" i="14"/>
  <c r="O62" i="14"/>
  <c r="O52" i="14"/>
  <c r="O41" i="14"/>
  <c r="O108" i="14"/>
  <c r="O79" i="14"/>
  <c r="O82" i="14"/>
  <c r="O76" i="14"/>
  <c r="O68" i="14"/>
  <c r="O43" i="14"/>
  <c r="O106" i="14"/>
  <c r="O97" i="14"/>
  <c r="O60" i="14"/>
  <c r="O31" i="14"/>
  <c r="O29" i="14"/>
  <c r="O91" i="14"/>
  <c r="O74" i="14"/>
  <c r="O63" i="14"/>
  <c r="O34" i="14"/>
  <c r="O84" i="14"/>
  <c r="O57" i="14"/>
  <c r="O20" i="14"/>
  <c r="O67" i="14"/>
  <c r="O24" i="14"/>
  <c r="O86" i="14"/>
  <c r="O75" i="14"/>
  <c r="O94" i="14"/>
  <c r="O109" i="14"/>
  <c r="O69" i="14"/>
  <c r="O50" i="14"/>
  <c r="O48" i="14"/>
  <c r="O56" i="14"/>
  <c r="O78" i="14"/>
  <c r="O33" i="14"/>
  <c r="O61" i="14"/>
  <c r="O115" i="14"/>
  <c r="O88" i="14"/>
  <c r="O114" i="14"/>
  <c r="O83" i="14"/>
  <c r="O73" i="14"/>
  <c r="O70" i="14"/>
  <c r="O64" i="14"/>
  <c r="O54" i="14"/>
  <c r="O35" i="14"/>
  <c r="O19" i="14"/>
  <c r="U42" i="13"/>
  <c r="AZ32" i="13"/>
  <c r="V32" i="13" s="1"/>
  <c r="U113" i="13"/>
  <c r="U37" i="13"/>
  <c r="U36" i="13"/>
  <c r="U73" i="13"/>
  <c r="U25" i="13"/>
  <c r="U40" i="13"/>
  <c r="U83" i="13"/>
  <c r="BZ58" i="13"/>
  <c r="CB58" i="13" s="1"/>
  <c r="W58" i="13" s="1"/>
  <c r="BZ37" i="13"/>
  <c r="CB37" i="13" s="1"/>
  <c r="W37" i="13" s="1"/>
  <c r="U30" i="13"/>
  <c r="U111" i="13"/>
  <c r="U104" i="13"/>
  <c r="U21" i="13"/>
  <c r="BZ117" i="13"/>
  <c r="CB117" i="13" s="1"/>
  <c r="W117" i="13" s="1"/>
  <c r="BZ51" i="13"/>
  <c r="CB51" i="13" s="1"/>
  <c r="W51" i="13" s="1"/>
  <c r="BZ18" i="13"/>
  <c r="CB18" i="13" s="1"/>
  <c r="W18" i="13" s="1"/>
  <c r="BZ41" i="13"/>
  <c r="CB41" i="13" s="1"/>
  <c r="W41" i="13" s="1"/>
  <c r="BZ21" i="13"/>
  <c r="CB21" i="13" s="1"/>
  <c r="W21" i="13" s="1"/>
  <c r="BZ78" i="13"/>
  <c r="CB78" i="13" s="1"/>
  <c r="W78" i="13" s="1"/>
  <c r="BZ63" i="13"/>
  <c r="CB63" i="13" s="1"/>
  <c r="W63" i="13" s="1"/>
  <c r="T47" i="13"/>
  <c r="T40" i="13"/>
  <c r="BZ95" i="13"/>
  <c r="CB95" i="13" s="1"/>
  <c r="W95" i="13" s="1"/>
  <c r="T41" i="13"/>
  <c r="T112" i="13"/>
  <c r="T115" i="13"/>
  <c r="BZ109" i="13"/>
  <c r="CB109" i="13" s="1"/>
  <c r="W109" i="13" s="1"/>
  <c r="T94" i="13"/>
  <c r="T92" i="13"/>
  <c r="T83" i="13"/>
  <c r="T72" i="13"/>
  <c r="BZ116" i="13"/>
  <c r="CB116" i="13" s="1"/>
  <c r="W116" i="13" s="1"/>
  <c r="T93" i="13"/>
  <c r="T111" i="13"/>
  <c r="T101" i="13"/>
  <c r="BZ102" i="13"/>
  <c r="CB102" i="13" s="1"/>
  <c r="W102" i="13" s="1"/>
  <c r="T80" i="13"/>
  <c r="T74" i="13"/>
  <c r="T44" i="13"/>
  <c r="U106" i="13"/>
  <c r="BZ100" i="13"/>
  <c r="CB100" i="13" s="1"/>
  <c r="W100" i="13" s="1"/>
  <c r="T97" i="13"/>
  <c r="T81" i="13"/>
  <c r="BZ85" i="13"/>
  <c r="CB85" i="13" s="1"/>
  <c r="W85" i="13" s="1"/>
  <c r="BZ77" i="13"/>
  <c r="CB77" i="13" s="1"/>
  <c r="W77" i="13" s="1"/>
  <c r="T78" i="13"/>
  <c r="U57" i="13"/>
  <c r="BZ50" i="13"/>
  <c r="CB50" i="13" s="1"/>
  <c r="W50" i="13" s="1"/>
  <c r="T49" i="13"/>
  <c r="T60" i="13"/>
  <c r="T37" i="13"/>
  <c r="U39" i="13"/>
  <c r="BZ22" i="13"/>
  <c r="CB22" i="13" s="1"/>
  <c r="W22" i="13" s="1"/>
  <c r="T104" i="13"/>
  <c r="BZ96" i="13"/>
  <c r="CB96" i="13" s="1"/>
  <c r="W96" i="13" s="1"/>
  <c r="BZ90" i="13"/>
  <c r="CB90" i="13" s="1"/>
  <c r="W90" i="13" s="1"/>
  <c r="BZ70" i="13"/>
  <c r="CB70" i="13" s="1"/>
  <c r="W70" i="13" s="1"/>
  <c r="U55" i="13"/>
  <c r="T63" i="13"/>
  <c r="U50" i="13"/>
  <c r="BZ49" i="13"/>
  <c r="CB49" i="13" s="1"/>
  <c r="W49" i="13" s="1"/>
  <c r="BZ56" i="13"/>
  <c r="CB56" i="13" s="1"/>
  <c r="W56" i="13" s="1"/>
  <c r="T48" i="13"/>
  <c r="U33" i="13"/>
  <c r="U31" i="13"/>
  <c r="T33" i="13"/>
  <c r="T20" i="13"/>
  <c r="BZ25" i="13"/>
  <c r="CB25" i="13" s="1"/>
  <c r="W25" i="13" s="1"/>
  <c r="U22" i="13"/>
  <c r="U98" i="13"/>
  <c r="U72" i="13"/>
  <c r="U71" i="13"/>
  <c r="U20" i="13"/>
  <c r="T108" i="13"/>
  <c r="U105" i="13"/>
  <c r="BZ99" i="13"/>
  <c r="CB99" i="13" s="1"/>
  <c r="W99" i="13" s="1"/>
  <c r="U74" i="13"/>
  <c r="U79" i="13"/>
  <c r="BZ53" i="13"/>
  <c r="CB53" i="13" s="1"/>
  <c r="W53" i="13" s="1"/>
  <c r="U67" i="13"/>
  <c r="BZ55" i="13"/>
  <c r="CB55" i="13" s="1"/>
  <c r="W55" i="13" s="1"/>
  <c r="T54" i="13"/>
  <c r="U46" i="13"/>
  <c r="T31" i="13"/>
  <c r="U38" i="13"/>
  <c r="U112" i="13"/>
  <c r="U99" i="13"/>
  <c r="U88" i="13"/>
  <c r="T89" i="13"/>
  <c r="BZ93" i="13"/>
  <c r="CB93" i="13" s="1"/>
  <c r="W93" i="13" s="1"/>
  <c r="U82" i="13"/>
  <c r="BZ67" i="13"/>
  <c r="CB67" i="13" s="1"/>
  <c r="W67" i="13" s="1"/>
  <c r="T52" i="13"/>
  <c r="U63" i="13"/>
  <c r="U65" i="13"/>
  <c r="T45" i="13"/>
  <c r="T34" i="13"/>
  <c r="U43" i="13"/>
  <c r="BZ65" i="13"/>
  <c r="CB65" i="13" s="1"/>
  <c r="W65" i="13" s="1"/>
  <c r="T82" i="13"/>
  <c r="T51" i="13"/>
  <c r="U62" i="13"/>
  <c r="U64" i="13"/>
  <c r="BZ105" i="13"/>
  <c r="CB105" i="13" s="1"/>
  <c r="W105" i="13" s="1"/>
  <c r="T102" i="13"/>
  <c r="T84" i="13"/>
  <c r="BZ80" i="13"/>
  <c r="CB80" i="13" s="1"/>
  <c r="W80" i="13" s="1"/>
  <c r="BZ73" i="13"/>
  <c r="CB73" i="13" s="1"/>
  <c r="W73" i="13" s="1"/>
  <c r="U58" i="13"/>
  <c r="BZ64" i="13"/>
  <c r="CB64" i="13" s="1"/>
  <c r="W64" i="13" s="1"/>
  <c r="U49" i="13"/>
  <c r="BZ45" i="13"/>
  <c r="CB45" i="13" s="1"/>
  <c r="W45" i="13" s="1"/>
  <c r="BZ69" i="13"/>
  <c r="CB69" i="13" s="1"/>
  <c r="W69" i="13" s="1"/>
  <c r="BZ33" i="13"/>
  <c r="CB33" i="13" s="1"/>
  <c r="W33" i="13" s="1"/>
  <c r="U34" i="13"/>
  <c r="T21" i="13"/>
  <c r="BZ24" i="13"/>
  <c r="CB24" i="13" s="1"/>
  <c r="W24" i="13" s="1"/>
  <c r="T42" i="13"/>
  <c r="O107" i="14"/>
  <c r="O59" i="14"/>
  <c r="O32" i="14"/>
  <c r="O30" i="14"/>
  <c r="O44" i="14"/>
  <c r="O22" i="14"/>
  <c r="O27" i="14"/>
  <c r="O36" i="14"/>
  <c r="O71" i="14"/>
  <c r="O51" i="14"/>
  <c r="O81" i="14"/>
  <c r="O93" i="14"/>
  <c r="O65" i="14"/>
  <c r="O46" i="14"/>
  <c r="O25" i="14"/>
  <c r="O104" i="14"/>
  <c r="O53" i="14"/>
  <c r="U115" i="13"/>
  <c r="T116" i="13"/>
  <c r="BZ110" i="13"/>
  <c r="CB110" i="13" s="1"/>
  <c r="W110" i="13" s="1"/>
  <c r="AZ110" i="13"/>
  <c r="V110" i="13" s="1"/>
  <c r="U109" i="13"/>
  <c r="BZ112" i="13"/>
  <c r="CB112" i="13" s="1"/>
  <c r="W112" i="13" s="1"/>
  <c r="T96" i="13"/>
  <c r="U92" i="13"/>
  <c r="BZ94" i="13"/>
  <c r="CB94" i="13" s="1"/>
  <c r="W94" i="13" s="1"/>
  <c r="BZ79" i="13"/>
  <c r="CB79" i="13" s="1"/>
  <c r="W79" i="13" s="1"/>
  <c r="AZ79" i="13"/>
  <c r="V79" i="13" s="1"/>
  <c r="T75" i="13"/>
  <c r="T64" i="13"/>
  <c r="BZ68" i="13"/>
  <c r="CB68" i="13" s="1"/>
  <c r="W68" i="13" s="1"/>
  <c r="U54" i="13"/>
  <c r="BZ61" i="13"/>
  <c r="CB61" i="13" s="1"/>
  <c r="W61" i="13" s="1"/>
  <c r="U47" i="13"/>
  <c r="T57" i="13"/>
  <c r="BZ72" i="13"/>
  <c r="CB72" i="13" s="1"/>
  <c r="W72" i="13" s="1"/>
  <c r="BZ42" i="13"/>
  <c r="CB42" i="13" s="1"/>
  <c r="W42" i="13" s="1"/>
  <c r="BZ36" i="13"/>
  <c r="CB36" i="13" s="1"/>
  <c r="W36" i="13" s="1"/>
  <c r="T68" i="13"/>
  <c r="T46" i="13"/>
  <c r="T43" i="13"/>
  <c r="BZ47" i="13"/>
  <c r="CB47" i="13" s="1"/>
  <c r="W47" i="13" s="1"/>
  <c r="BZ101" i="13"/>
  <c r="CB101" i="13" s="1"/>
  <c r="W101" i="13" s="1"/>
  <c r="AZ81" i="13"/>
  <c r="V81" i="13" s="1"/>
  <c r="BZ81" i="13"/>
  <c r="CB81" i="13" s="1"/>
  <c r="W81" i="13" s="1"/>
  <c r="T110" i="13"/>
  <c r="U110" i="13"/>
  <c r="BZ114" i="13"/>
  <c r="CB114" i="13" s="1"/>
  <c r="W114" i="13" s="1"/>
  <c r="BZ108" i="13"/>
  <c r="CB108" i="13" s="1"/>
  <c r="W108" i="13" s="1"/>
  <c r="T85" i="13"/>
  <c r="U78" i="13"/>
  <c r="BZ62" i="13"/>
  <c r="CB62" i="13" s="1"/>
  <c r="W62" i="13" s="1"/>
  <c r="BZ74" i="13"/>
  <c r="CB74" i="13" s="1"/>
  <c r="W74" i="13" s="1"/>
  <c r="BZ28" i="13"/>
  <c r="CB28" i="13" s="1"/>
  <c r="W28" i="13" s="1"/>
  <c r="T114" i="13"/>
  <c r="T70" i="13"/>
  <c r="T56" i="13"/>
  <c r="T79" i="13"/>
  <c r="T50" i="13"/>
  <c r="T39" i="13"/>
  <c r="T23" i="13"/>
  <c r="BZ107" i="13"/>
  <c r="CB107" i="13" s="1"/>
  <c r="W107" i="13" s="1"/>
  <c r="BZ103" i="13"/>
  <c r="CB103" i="13" s="1"/>
  <c r="W103" i="13" s="1"/>
  <c r="BZ113" i="13"/>
  <c r="CB113" i="13" s="1"/>
  <c r="W113" i="13" s="1"/>
  <c r="AZ113" i="13"/>
  <c r="V113" i="13" s="1"/>
  <c r="U103" i="13"/>
  <c r="U102" i="13"/>
  <c r="BZ92" i="13"/>
  <c r="CB92" i="13" s="1"/>
  <c r="W92" i="13" s="1"/>
  <c r="AZ83" i="13"/>
  <c r="V83" i="13" s="1"/>
  <c r="BZ83" i="13"/>
  <c r="CB83" i="13" s="1"/>
  <c r="W83" i="13" s="1"/>
  <c r="BZ71" i="13"/>
  <c r="CB71" i="13" s="1"/>
  <c r="W71" i="13" s="1"/>
  <c r="BZ54" i="13"/>
  <c r="CB54" i="13" s="1"/>
  <c r="W54" i="13" s="1"/>
  <c r="BZ57" i="13"/>
  <c r="CB57" i="13" s="1"/>
  <c r="W57" i="13" s="1"/>
  <c r="BZ44" i="13"/>
  <c r="CB44" i="13" s="1"/>
  <c r="W44" i="13" s="1"/>
  <c r="BZ39" i="13"/>
  <c r="CB39" i="13" s="1"/>
  <c r="W39" i="13" s="1"/>
  <c r="U44" i="13"/>
  <c r="BZ31" i="13"/>
  <c r="CB31" i="13" s="1"/>
  <c r="W31" i="13" s="1"/>
  <c r="BZ20" i="13"/>
  <c r="CB20" i="13" s="1"/>
  <c r="W20" i="13" s="1"/>
  <c r="BZ115" i="13"/>
  <c r="CB115" i="13" s="1"/>
  <c r="W115" i="13" s="1"/>
  <c r="T100" i="13"/>
  <c r="BZ91" i="13"/>
  <c r="CB91" i="13" s="1"/>
  <c r="W91" i="13" s="1"/>
  <c r="U76" i="13"/>
  <c r="T59" i="13"/>
  <c r="U45" i="13"/>
  <c r="AZ40" i="13"/>
  <c r="V40" i="13" s="1"/>
  <c r="BZ40" i="13"/>
  <c r="CB40" i="13" s="1"/>
  <c r="W40" i="13" s="1"/>
  <c r="T32" i="13"/>
  <c r="U117" i="13"/>
  <c r="BZ97" i="13"/>
  <c r="CB97" i="13" s="1"/>
  <c r="W97" i="13" s="1"/>
  <c r="AZ88" i="13"/>
  <c r="V88" i="13" s="1"/>
  <c r="BZ88" i="13"/>
  <c r="CB88" i="13" s="1"/>
  <c r="W88" i="13" s="1"/>
  <c r="BZ87" i="13"/>
  <c r="CB87" i="13" s="1"/>
  <c r="W87" i="13" s="1"/>
  <c r="U56" i="13"/>
  <c r="T71" i="13"/>
  <c r="BZ59" i="13"/>
  <c r="CB59" i="13" s="1"/>
  <c r="W59" i="13" s="1"/>
  <c r="BZ60" i="13"/>
  <c r="CB60" i="13" s="1"/>
  <c r="W60" i="13" s="1"/>
  <c r="BZ43" i="13"/>
  <c r="CB43" i="13" s="1"/>
  <c r="W43" i="13" s="1"/>
  <c r="BZ23" i="13"/>
  <c r="CB23" i="13" s="1"/>
  <c r="W23" i="13" s="1"/>
  <c r="AX17" i="8"/>
  <c r="BG21" i="16" l="1" a="1"/>
  <c r="BG21" i="16" s="1"/>
  <c r="BK20" i="16" a="1"/>
  <c r="BK20" i="16" s="1"/>
  <c r="BM20" i="16" s="1"/>
  <c r="BK22" i="16" a="1"/>
  <c r="BK22" i="16" s="1"/>
  <c r="BM22" i="16" s="1"/>
  <c r="BK20" i="17" a="1"/>
  <c r="BK20" i="17" s="1"/>
  <c r="BM20" i="17" s="1"/>
  <c r="P20" i="17" s="1"/>
  <c r="BE21" i="17"/>
  <c r="BG21" i="17" a="1"/>
  <c r="BG21" i="17" s="1"/>
  <c r="BI21" i="17" s="1"/>
  <c r="P39" i="17"/>
  <c r="Q39" i="17" s="1"/>
  <c r="P86" i="17"/>
  <c r="Q86" i="17" s="1"/>
  <c r="P35" i="16"/>
  <c r="Q35" i="16" s="1"/>
  <c r="P25" i="17"/>
  <c r="Q25" i="17" s="1"/>
  <c r="P90" i="17"/>
  <c r="Q90" i="17" s="1"/>
  <c r="P61" i="17"/>
  <c r="Q61" i="17" s="1"/>
  <c r="P50" i="16"/>
  <c r="Q50" i="16" s="1"/>
  <c r="P106" i="16"/>
  <c r="Q106" i="16" s="1"/>
  <c r="P57" i="16"/>
  <c r="Q57" i="16" s="1"/>
  <c r="P81" i="16"/>
  <c r="Q81" i="16" s="1"/>
  <c r="P48" i="16"/>
  <c r="Q48" i="16" s="1"/>
  <c r="P98" i="16"/>
  <c r="Q98" i="16" s="1"/>
  <c r="P51" i="16"/>
  <c r="Q51" i="16" s="1"/>
  <c r="P86" i="16"/>
  <c r="Q86" i="16" s="1"/>
  <c r="P87" i="17"/>
  <c r="Q87" i="17" s="1"/>
  <c r="P29" i="17"/>
  <c r="Q29" i="17" s="1"/>
  <c r="P103" i="17"/>
  <c r="Q103" i="17" s="1"/>
  <c r="P28" i="17"/>
  <c r="Q28" i="17" s="1"/>
  <c r="BK51" i="17" a="1"/>
  <c r="BK51" i="17" s="1"/>
  <c r="BM51" i="17" s="1"/>
  <c r="BK91" i="17" a="1"/>
  <c r="BK91" i="17" s="1"/>
  <c r="BM91" i="17" s="1"/>
  <c r="P91" i="17" s="1"/>
  <c r="Q91" i="17" s="1"/>
  <c r="BK56" i="17" a="1"/>
  <c r="BK56" i="17" s="1"/>
  <c r="BM56" i="17" s="1"/>
  <c r="BK55" i="17" a="1"/>
  <c r="BK55" i="17" s="1"/>
  <c r="BM55" i="17" s="1"/>
  <c r="P55" i="17" s="1"/>
  <c r="Q55" i="17" s="1"/>
  <c r="BG98" i="17" a="1"/>
  <c r="BG98" i="17" s="1"/>
  <c r="BI98" i="17" s="1"/>
  <c r="BK79" i="17" a="1"/>
  <c r="BK79" i="17" s="1"/>
  <c r="BM79" i="17" s="1"/>
  <c r="P79" i="17" s="1"/>
  <c r="Q79" i="17" s="1"/>
  <c r="BK38" i="17" a="1"/>
  <c r="BK38" i="17" s="1"/>
  <c r="BM38" i="17" s="1"/>
  <c r="P38" i="17" s="1"/>
  <c r="Q38" i="17" s="1"/>
  <c r="BI109" i="17"/>
  <c r="BK109" i="17" a="1"/>
  <c r="BK109" i="17" s="1"/>
  <c r="BM109" i="17" s="1"/>
  <c r="BG41" i="17" a="1"/>
  <c r="BG41" i="17" s="1"/>
  <c r="P115" i="17"/>
  <c r="Q115" i="17" s="1"/>
  <c r="BG93" i="17" a="1"/>
  <c r="BG93" i="17" s="1"/>
  <c r="BK36" i="17" a="1"/>
  <c r="BK36" i="17" s="1"/>
  <c r="BM36" i="17" s="1"/>
  <c r="BK22" i="17" a="1"/>
  <c r="BK22" i="17" s="1"/>
  <c r="BM22" i="17" s="1"/>
  <c r="P22" i="17" s="1"/>
  <c r="Q22" i="17" s="1"/>
  <c r="AY26" i="17" a="1"/>
  <c r="AY26" i="17" s="1"/>
  <c r="BA26" i="17" s="1"/>
  <c r="P27" i="17"/>
  <c r="Q27" i="17" s="1"/>
  <c r="BK58" i="17" a="1"/>
  <c r="BK58" i="17" s="1"/>
  <c r="BM58" i="17" s="1"/>
  <c r="P58" i="17" s="1"/>
  <c r="Q58" i="17" s="1"/>
  <c r="BK40" i="17" a="1"/>
  <c r="BK40" i="17" s="1"/>
  <c r="BM40" i="17" s="1"/>
  <c r="P40" i="17" s="1"/>
  <c r="Q40" i="17" s="1"/>
  <c r="BE51" i="17"/>
  <c r="BG51" i="17" a="1"/>
  <c r="BG51" i="17" s="1"/>
  <c r="BI51" i="17" s="1"/>
  <c r="BG78" i="17" a="1"/>
  <c r="BG78" i="17" s="1"/>
  <c r="BI78" i="17" s="1"/>
  <c r="BA111" i="17"/>
  <c r="BG111" i="17" a="1"/>
  <c r="BG111" i="17" s="1"/>
  <c r="BI111" i="17" s="1"/>
  <c r="BC111" i="17" a="1"/>
  <c r="BC111" i="17" s="1"/>
  <c r="P75" i="17"/>
  <c r="Q75" i="17" s="1"/>
  <c r="BC72" i="17" a="1"/>
  <c r="BC72" i="17" s="1"/>
  <c r="BI81" i="17"/>
  <c r="BK81" i="17" a="1"/>
  <c r="BK81" i="17" s="1"/>
  <c r="BM81" i="17" s="1"/>
  <c r="BK57" i="17" a="1"/>
  <c r="BK57" i="17" s="1"/>
  <c r="BM57" i="17" s="1"/>
  <c r="P57" i="17" s="1"/>
  <c r="Q57" i="17" s="1"/>
  <c r="BK83" i="17" a="1"/>
  <c r="BK83" i="17" s="1"/>
  <c r="BM83" i="17" s="1"/>
  <c r="P83" i="17" s="1"/>
  <c r="Q83" i="17" s="1"/>
  <c r="BK78" i="17" a="1"/>
  <c r="BK78" i="17" s="1"/>
  <c r="BM78" i="17" s="1"/>
  <c r="BK113" i="17" a="1"/>
  <c r="BK113" i="17" s="1"/>
  <c r="BM113" i="17" s="1"/>
  <c r="P113" i="17" s="1"/>
  <c r="Q113" i="17" s="1"/>
  <c r="BK47" i="17" a="1"/>
  <c r="BK47" i="17" s="1"/>
  <c r="BM47" i="17" s="1"/>
  <c r="P47" i="17" s="1"/>
  <c r="Q47" i="17" s="1"/>
  <c r="BA104" i="17"/>
  <c r="BC104" i="17" a="1"/>
  <c r="BC104" i="17" s="1"/>
  <c r="BE104" i="17" s="1"/>
  <c r="BK63" i="17" a="1"/>
  <c r="BK63" i="17" s="1"/>
  <c r="BM63" i="17" s="1"/>
  <c r="P63" i="17" s="1"/>
  <c r="Q63" i="17" s="1"/>
  <c r="BK98" i="17" a="1"/>
  <c r="BK98" i="17" s="1"/>
  <c r="BM98" i="17" s="1"/>
  <c r="BG56" i="17" a="1"/>
  <c r="BG56" i="17" s="1"/>
  <c r="BI56" i="17" s="1"/>
  <c r="BA67" i="17"/>
  <c r="BC67" i="17" a="1"/>
  <c r="BC67" i="17" s="1"/>
  <c r="BG67" i="17" s="1" a="1"/>
  <c r="BG67" i="17" s="1"/>
  <c r="BI67" i="17" s="1"/>
  <c r="BI85" i="17"/>
  <c r="BK85" i="17" a="1"/>
  <c r="BK85" i="17" s="1"/>
  <c r="BM85" i="17" s="1"/>
  <c r="BC56" i="17" a="1"/>
  <c r="BC56" i="17" s="1"/>
  <c r="BE56" i="17" s="1"/>
  <c r="BG106" i="17" a="1"/>
  <c r="BG106" i="17" s="1"/>
  <c r="BI106" i="17" s="1"/>
  <c r="BA82" i="17"/>
  <c r="BG82" i="17" a="1"/>
  <c r="BG82" i="17" s="1"/>
  <c r="BI82" i="17" s="1"/>
  <c r="BI31" i="17"/>
  <c r="BK31" i="17" a="1"/>
  <c r="BK31" i="17" s="1"/>
  <c r="BM31" i="17" s="1"/>
  <c r="BG33" i="17" a="1"/>
  <c r="BG33" i="17" s="1"/>
  <c r="P42" i="17"/>
  <c r="Q42" i="17" s="1"/>
  <c r="BK101" i="17" a="1"/>
  <c r="BK101" i="17" s="1"/>
  <c r="BM101" i="17" s="1"/>
  <c r="P101" i="17" s="1"/>
  <c r="Q101" i="17" s="1"/>
  <c r="BK117" i="17" a="1"/>
  <c r="BK117" i="17" s="1"/>
  <c r="BM117" i="17" s="1"/>
  <c r="P117" i="17" s="1"/>
  <c r="Q117" i="17" s="1"/>
  <c r="BG36" i="17" a="1"/>
  <c r="BG36" i="17" s="1"/>
  <c r="BI36" i="17" s="1"/>
  <c r="BC26" i="17" a="1"/>
  <c r="BC26" i="17" s="1"/>
  <c r="BE26" i="17" s="1"/>
  <c r="BE48" i="17"/>
  <c r="BG48" i="17" a="1"/>
  <c r="BG48" i="17" s="1"/>
  <c r="AW71" i="17"/>
  <c r="AY71" i="17" a="1"/>
  <c r="AY71" i="17" s="1"/>
  <c r="BC71" i="17" a="1"/>
  <c r="BC71" i="17" s="1"/>
  <c r="BE71" i="17" s="1"/>
  <c r="BE64" i="17"/>
  <c r="BK64" i="17" a="1"/>
  <c r="BK64" i="17" s="1"/>
  <c r="BM64" i="17" s="1"/>
  <c r="BG64" i="17" a="1"/>
  <c r="BG64" i="17" s="1"/>
  <c r="BI64" i="17" s="1"/>
  <c r="P54" i="17"/>
  <c r="Q54" i="17" s="1"/>
  <c r="BA60" i="17"/>
  <c r="BC60" i="17" a="1"/>
  <c r="BC60" i="17" s="1"/>
  <c r="BA113" i="14"/>
  <c r="BK114" i="14" a="1"/>
  <c r="BK114" i="14" s="1"/>
  <c r="BG104" i="15" a="1"/>
  <c r="BG104" i="15" s="1"/>
  <c r="BK104" i="15" s="1" a="1"/>
  <c r="BK104" i="15" s="1"/>
  <c r="BG33" i="15" a="1"/>
  <c r="BG33" i="15" s="1"/>
  <c r="BK33" i="15" s="1" a="1"/>
  <c r="BK33" i="15" s="1"/>
  <c r="BG55" i="15" a="1"/>
  <c r="BG55" i="15" s="1"/>
  <c r="BK55" i="15" s="1" a="1"/>
  <c r="BK55" i="15" s="1"/>
  <c r="AY71" i="15" a="1"/>
  <c r="AY71" i="15" s="1"/>
  <c r="AY105" i="15" a="1"/>
  <c r="AY105" i="15" s="1"/>
  <c r="BG101" i="15" a="1"/>
  <c r="BG101" i="15" s="1"/>
  <c r="BK101" i="15" s="1" a="1"/>
  <c r="BK101" i="15" s="1"/>
  <c r="BG85" i="15" a="1"/>
  <c r="BG85" i="15" s="1"/>
  <c r="BC55" i="15" a="1"/>
  <c r="BC55" i="15" s="1"/>
  <c r="BK58" i="15" a="1"/>
  <c r="BK58" i="15" s="1"/>
  <c r="BK75" i="15" a="1"/>
  <c r="BK75" i="15" s="1"/>
  <c r="BC28" i="15" a="1"/>
  <c r="BC28" i="15" s="1"/>
  <c r="BG28" i="15" a="1"/>
  <c r="BG28" i="15" s="1"/>
  <c r="BK21" i="15" a="1"/>
  <c r="BK21" i="15" s="1"/>
  <c r="BK85" i="15" a="1"/>
  <c r="BK85" i="15" s="1"/>
  <c r="BE61" i="16"/>
  <c r="BG61" i="16" a="1"/>
  <c r="BG61" i="16" s="1"/>
  <c r="BI61" i="16" s="1"/>
  <c r="P55" i="16"/>
  <c r="Q55" i="16" s="1"/>
  <c r="BG89" i="16" a="1"/>
  <c r="BG89" i="16" s="1"/>
  <c r="BA83" i="16"/>
  <c r="BC83" i="16" a="1"/>
  <c r="BC83" i="16" s="1"/>
  <c r="BE83" i="16" s="1"/>
  <c r="BK61" i="16" a="1"/>
  <c r="BK61" i="16" s="1"/>
  <c r="BM61" i="16" s="1"/>
  <c r="BG42" i="16" a="1"/>
  <c r="BG42" i="16" s="1"/>
  <c r="BI96" i="16"/>
  <c r="BK96" i="16" a="1"/>
  <c r="BK96" i="16" s="1"/>
  <c r="BM96" i="16" s="1"/>
  <c r="BG92" i="16" a="1"/>
  <c r="BG92" i="16" s="1"/>
  <c r="BI92" i="16" s="1"/>
  <c r="P119" i="16"/>
  <c r="Q119" i="16" s="1"/>
  <c r="BE91" i="16"/>
  <c r="BG91" i="16" a="1"/>
  <c r="BG91" i="16" s="1"/>
  <c r="BI91" i="16" s="1"/>
  <c r="BI67" i="16"/>
  <c r="BK67" i="16" a="1"/>
  <c r="BK67" i="16" s="1"/>
  <c r="BM67" i="16" s="1"/>
  <c r="AY64" i="16" a="1"/>
  <c r="AY64" i="16" s="1"/>
  <c r="BA64" i="16" s="1"/>
  <c r="BI39" i="16"/>
  <c r="BK39" i="16" a="1"/>
  <c r="BK39" i="16" s="1"/>
  <c r="BM39" i="16" s="1"/>
  <c r="P107" i="16"/>
  <c r="Q107" i="16" s="1"/>
  <c r="BC95" i="16" a="1"/>
  <c r="BC95" i="16" s="1"/>
  <c r="BE95" i="16" s="1"/>
  <c r="P22" i="16"/>
  <c r="Q22" i="16" s="1"/>
  <c r="BK37" i="16" a="1"/>
  <c r="BK37" i="16" s="1"/>
  <c r="BM37" i="16" s="1"/>
  <c r="P37" i="16" s="1"/>
  <c r="Q37" i="16" s="1"/>
  <c r="BE41" i="16"/>
  <c r="BK41" i="16" a="1"/>
  <c r="BK41" i="16" s="1"/>
  <c r="BM41" i="16" s="1"/>
  <c r="BK90" i="16" a="1"/>
  <c r="BK90" i="16" s="1"/>
  <c r="BM90" i="16" s="1"/>
  <c r="BK88" i="16" a="1"/>
  <c r="BK88" i="16" s="1"/>
  <c r="BM88" i="16" s="1"/>
  <c r="P88" i="16" s="1"/>
  <c r="Q88" i="16" s="1"/>
  <c r="BG28" i="16" a="1"/>
  <c r="BG28" i="16" s="1"/>
  <c r="BI28" i="16" s="1"/>
  <c r="BE97" i="16"/>
  <c r="BG97" i="16" a="1"/>
  <c r="BG97" i="16" s="1"/>
  <c r="BE44" i="16"/>
  <c r="BG44" i="16" a="1"/>
  <c r="BG44" i="16" s="1"/>
  <c r="BI44" i="16" s="1"/>
  <c r="P20" i="16"/>
  <c r="BK44" i="16" a="1"/>
  <c r="BK44" i="16" s="1"/>
  <c r="BM44" i="16" s="1"/>
  <c r="BE63" i="16"/>
  <c r="BG63" i="16" a="1"/>
  <c r="BG63" i="16" s="1"/>
  <c r="BC90" i="16" a="1"/>
  <c r="BC90" i="16" s="1"/>
  <c r="BE90" i="16" s="1"/>
  <c r="BK62" i="16" a="1"/>
  <c r="BK62" i="16" s="1"/>
  <c r="BM62" i="16" s="1"/>
  <c r="P62" i="16" s="1"/>
  <c r="Q62" i="16" s="1"/>
  <c r="AW92" i="16"/>
  <c r="BK103" i="16" a="1"/>
  <c r="BK103" i="16" s="1"/>
  <c r="BM103" i="16" s="1"/>
  <c r="P103" i="16" s="1"/>
  <c r="Q103" i="16" s="1"/>
  <c r="BK101" i="16" a="1"/>
  <c r="BK101" i="16" s="1"/>
  <c r="BM101" i="16" s="1"/>
  <c r="P101" i="16" s="1"/>
  <c r="Q101" i="16" s="1"/>
  <c r="BK110" i="16" a="1"/>
  <c r="BK110" i="16" s="1"/>
  <c r="BM110" i="16" s="1"/>
  <c r="P110" i="16" s="1"/>
  <c r="Q110" i="16" s="1"/>
  <c r="BG43" i="16" a="1"/>
  <c r="BG43" i="16" s="1"/>
  <c r="BI43" i="16" s="1"/>
  <c r="BA104" i="16"/>
  <c r="BC104" i="16" a="1"/>
  <c r="BC104" i="16" s="1"/>
  <c r="BE66" i="16"/>
  <c r="BK66" i="16" a="1"/>
  <c r="BK66" i="16" s="1"/>
  <c r="BM66" i="16" s="1"/>
  <c r="BI73" i="16"/>
  <c r="BK73" i="16" a="1"/>
  <c r="BK73" i="16" s="1"/>
  <c r="BM73" i="16" s="1"/>
  <c r="P79" i="16"/>
  <c r="Q79" i="16" s="1"/>
  <c r="P84" i="16"/>
  <c r="Q84" i="16" s="1"/>
  <c r="BA30" i="16"/>
  <c r="BC30" i="16" a="1"/>
  <c r="BC30" i="16" s="1"/>
  <c r="BK76" i="16" a="1"/>
  <c r="BK76" i="16" s="1"/>
  <c r="BM76" i="16" s="1"/>
  <c r="P76" i="16" s="1"/>
  <c r="Q76" i="16" s="1"/>
  <c r="BE80" i="16"/>
  <c r="BK80" i="16" a="1"/>
  <c r="BK80" i="16" s="1"/>
  <c r="BM80" i="16" s="1"/>
  <c r="BK109" i="16" a="1"/>
  <c r="BK109" i="16" s="1"/>
  <c r="BM109" i="16" s="1"/>
  <c r="P109" i="16" s="1"/>
  <c r="Q109" i="16" s="1"/>
  <c r="BA70" i="16"/>
  <c r="BG70" i="16" a="1"/>
  <c r="BG70" i="16" s="1"/>
  <c r="BC105" i="16" a="1"/>
  <c r="BC105" i="16" s="1"/>
  <c r="BE105" i="16" s="1"/>
  <c r="AW115" i="16"/>
  <c r="AY115" i="16" a="1"/>
  <c r="AY115" i="16" s="1"/>
  <c r="BG90" i="16" a="1"/>
  <c r="BG90" i="16" s="1"/>
  <c r="BI90" i="16" s="1"/>
  <c r="BG104" i="16" a="1"/>
  <c r="BG104" i="16" s="1"/>
  <c r="BI104" i="16" s="1"/>
  <c r="BK91" i="16" a="1"/>
  <c r="BK91" i="16" s="1"/>
  <c r="BM91" i="16" s="1"/>
  <c r="BK85" i="14" a="1"/>
  <c r="BK85" i="14" s="1"/>
  <c r="BK60" i="14" a="1"/>
  <c r="BK60" i="14" s="1"/>
  <c r="BC91" i="14" a="1"/>
  <c r="BC91" i="14" s="1"/>
  <c r="BK113" i="14" a="1"/>
  <c r="BK113" i="14" s="1"/>
  <c r="BG41" i="14" a="1"/>
  <c r="BG41" i="14" s="1"/>
  <c r="BK41" i="14" s="1" a="1"/>
  <c r="BK41" i="14" s="1"/>
  <c r="B10" i="14"/>
  <c r="AW34" i="14"/>
  <c r="BA36" i="14"/>
  <c r="AW100" i="14"/>
  <c r="AW60" i="14"/>
  <c r="BE34" i="14"/>
  <c r="AW46" i="14"/>
  <c r="BA46" i="14"/>
  <c r="AW85" i="14"/>
  <c r="AW114" i="14"/>
  <c r="AW23" i="14"/>
  <c r="AW86" i="14"/>
  <c r="AW82" i="14"/>
  <c r="AW107" i="14"/>
  <c r="AW83" i="14"/>
  <c r="BA101" i="14"/>
  <c r="BA96" i="14"/>
  <c r="AW65" i="14"/>
  <c r="AW36" i="14"/>
  <c r="AW25" i="14"/>
  <c r="AW88" i="14"/>
  <c r="BA33" i="14"/>
  <c r="AW109" i="14"/>
  <c r="BE83" i="14"/>
  <c r="AW31" i="14"/>
  <c r="AW99" i="14"/>
  <c r="AW84" i="14"/>
  <c r="BA118" i="14"/>
  <c r="AW73" i="14"/>
  <c r="AW56" i="14"/>
  <c r="AW93" i="14"/>
  <c r="BA102" i="14"/>
  <c r="BA52" i="14"/>
  <c r="BA89" i="14"/>
  <c r="BA22" i="14"/>
  <c r="BE59" i="14"/>
  <c r="AW103" i="14"/>
  <c r="AW70" i="14"/>
  <c r="BA69" i="14"/>
  <c r="BA30" i="14"/>
  <c r="AW59" i="14"/>
  <c r="BA25" i="14"/>
  <c r="BA98" i="14"/>
  <c r="AW87" i="14"/>
  <c r="BA104" i="14"/>
  <c r="BE68" i="14"/>
  <c r="BE118" i="14"/>
  <c r="BA68" i="14"/>
  <c r="AW48" i="14"/>
  <c r="BA48" i="14"/>
  <c r="AW32" i="14"/>
  <c r="AW39" i="14"/>
  <c r="BA39" i="14"/>
  <c r="AW37" i="14"/>
  <c r="AW43" i="14"/>
  <c r="AW110" i="14"/>
  <c r="AW38" i="14"/>
  <c r="X52" i="13"/>
  <c r="BA100" i="14"/>
  <c r="P47" i="16"/>
  <c r="AW78" i="14"/>
  <c r="BM46" i="16"/>
  <c r="P46" i="16" s="1"/>
  <c r="Q46" i="16" s="1"/>
  <c r="AW19" i="14"/>
  <c r="BA37" i="14"/>
  <c r="AW61" i="14"/>
  <c r="AW57" i="14"/>
  <c r="BE72" i="14"/>
  <c r="AW72" i="14"/>
  <c r="AW90" i="14"/>
  <c r="BA88" i="14"/>
  <c r="BA40" i="14"/>
  <c r="AW91" i="14"/>
  <c r="BA94" i="14"/>
  <c r="BE62" i="14"/>
  <c r="BE47" i="14"/>
  <c r="AW47" i="14"/>
  <c r="BA109" i="14"/>
  <c r="BE116" i="14"/>
  <c r="BA116" i="14"/>
  <c r="BA66" i="14"/>
  <c r="BA110" i="14"/>
  <c r="AW115" i="14"/>
  <c r="Q68" i="16"/>
  <c r="AW113" i="14"/>
  <c r="BA28" i="14"/>
  <c r="BA57" i="14"/>
  <c r="BA99" i="14"/>
  <c r="BE45" i="14"/>
  <c r="Q114" i="16"/>
  <c r="BA65" i="14"/>
  <c r="AW41" i="14"/>
  <c r="AW106" i="14"/>
  <c r="AW117" i="14"/>
  <c r="AW97" i="14"/>
  <c r="BA115" i="14"/>
  <c r="AW21" i="14"/>
  <c r="AW24" i="14"/>
  <c r="AS20" i="14"/>
  <c r="X98" i="13"/>
  <c r="X66" i="13"/>
  <c r="X18" i="13"/>
  <c r="X87" i="13"/>
  <c r="X34" i="13"/>
  <c r="X17" i="13"/>
  <c r="X75" i="13"/>
  <c r="X21" i="13"/>
  <c r="X29" i="13"/>
  <c r="X24" i="13"/>
  <c r="X107" i="13"/>
  <c r="X77" i="13"/>
  <c r="X101" i="13"/>
  <c r="X89" i="13"/>
  <c r="X108" i="13"/>
  <c r="X90" i="13"/>
  <c r="X106" i="13"/>
  <c r="X70" i="13"/>
  <c r="X95" i="13"/>
  <c r="X26" i="13"/>
  <c r="X19" i="13"/>
  <c r="X111" i="13"/>
  <c r="X84" i="13"/>
  <c r="X61" i="13"/>
  <c r="X69" i="13"/>
  <c r="X38" i="13"/>
  <c r="X28" i="13"/>
  <c r="X97" i="13"/>
  <c r="X91" i="13"/>
  <c r="X41" i="13"/>
  <c r="X35" i="13"/>
  <c r="X27" i="13"/>
  <c r="X30" i="13"/>
  <c r="X76" i="13"/>
  <c r="X100" i="13"/>
  <c r="X54" i="13"/>
  <c r="X53" i="13"/>
  <c r="X48" i="13"/>
  <c r="X58" i="13"/>
  <c r="X93" i="13"/>
  <c r="X117" i="13"/>
  <c r="X62" i="13"/>
  <c r="X94" i="13"/>
  <c r="X86" i="13"/>
  <c r="X104" i="13"/>
  <c r="X102" i="13"/>
  <c r="X33" i="13"/>
  <c r="X67" i="13"/>
  <c r="X49" i="13"/>
  <c r="X105" i="13"/>
  <c r="X74" i="13"/>
  <c r="X99" i="13"/>
  <c r="X25" i="13"/>
  <c r="X40" i="13"/>
  <c r="X20" i="13"/>
  <c r="X31" i="13"/>
  <c r="X55" i="13"/>
  <c r="X37" i="13"/>
  <c r="X36" i="13"/>
  <c r="X85" i="13"/>
  <c r="X60" i="13"/>
  <c r="X73" i="13"/>
  <c r="X63" i="13"/>
  <c r="X80" i="13"/>
  <c r="X51" i="13"/>
  <c r="X71" i="13"/>
  <c r="X32" i="13"/>
  <c r="X96" i="13"/>
  <c r="X47" i="13"/>
  <c r="X109" i="13"/>
  <c r="X113" i="13"/>
  <c r="X72" i="13"/>
  <c r="X83" i="13"/>
  <c r="X116" i="13"/>
  <c r="X50" i="13"/>
  <c r="X65" i="13"/>
  <c r="X22" i="13"/>
  <c r="X78" i="13"/>
  <c r="X81" i="13"/>
  <c r="X92" i="13"/>
  <c r="X112" i="13"/>
  <c r="X43" i="13"/>
  <c r="X45" i="13"/>
  <c r="X103" i="13"/>
  <c r="X39" i="13"/>
  <c r="X46" i="13"/>
  <c r="X64" i="13"/>
  <c r="X88" i="13"/>
  <c r="X110" i="13"/>
  <c r="X42" i="13"/>
  <c r="X57" i="13"/>
  <c r="X44" i="13"/>
  <c r="X115" i="13"/>
  <c r="X82" i="13"/>
  <c r="X56" i="13"/>
  <c r="X114" i="13"/>
  <c r="B8" i="13"/>
  <c r="X79" i="13"/>
  <c r="X68" i="13"/>
  <c r="B9" i="13"/>
  <c r="X59" i="13"/>
  <c r="X23" i="13"/>
  <c r="BY117" i="8"/>
  <c r="BU117" i="8"/>
  <c r="BX117" i="8" s="1"/>
  <c r="BT117" i="8"/>
  <c r="BQ117" i="8"/>
  <c r="BM117" i="8"/>
  <c r="BP117" i="8" s="1"/>
  <c r="BI117" i="8"/>
  <c r="BE117" i="8"/>
  <c r="BH117" i="8" s="1"/>
  <c r="BA117" i="8"/>
  <c r="BD117" i="8" s="1"/>
  <c r="AW117" i="8"/>
  <c r="AV117" i="8"/>
  <c r="AS117" i="8"/>
  <c r="AO117" i="8"/>
  <c r="AK117" i="8"/>
  <c r="AN117" i="8" s="1"/>
  <c r="AG117" i="8"/>
  <c r="AC117" i="8"/>
  <c r="AF117" i="8" s="1"/>
  <c r="Y117" i="8"/>
  <c r="BY116" i="8"/>
  <c r="BU116" i="8"/>
  <c r="BX116" i="8" s="1"/>
  <c r="BQ116" i="8"/>
  <c r="BP116" i="8"/>
  <c r="BM116" i="8"/>
  <c r="BI116" i="8"/>
  <c r="BE116" i="8"/>
  <c r="BH116" i="8" s="1"/>
  <c r="BA116" i="8"/>
  <c r="AW116" i="8"/>
  <c r="AS116" i="8"/>
  <c r="AO116" i="8"/>
  <c r="AR116" i="8" s="1"/>
  <c r="AK116" i="8"/>
  <c r="AJ116" i="8"/>
  <c r="AG116" i="8"/>
  <c r="AC116" i="8"/>
  <c r="AX116" i="8"/>
  <c r="AZ116" i="8" s="1"/>
  <c r="V116" i="8" s="1"/>
  <c r="Y116" i="8"/>
  <c r="AB116" i="8" s="1"/>
  <c r="BY115" i="8"/>
  <c r="BU115" i="8"/>
  <c r="BQ115" i="8"/>
  <c r="BT115" i="8" s="1"/>
  <c r="BM115" i="8"/>
  <c r="BI115" i="8"/>
  <c r="BL115" i="8" s="1"/>
  <c r="BE115" i="8"/>
  <c r="BD115" i="8"/>
  <c r="BA115" i="8"/>
  <c r="AW115" i="8"/>
  <c r="AV115" i="8"/>
  <c r="AS115" i="8"/>
  <c r="AR115" i="8"/>
  <c r="AO115" i="8"/>
  <c r="AN115" i="8"/>
  <c r="AK115" i="8"/>
  <c r="AG115" i="8"/>
  <c r="AF115" i="8"/>
  <c r="AC115" i="8"/>
  <c r="AX115" i="8"/>
  <c r="AZ115" i="8" s="1"/>
  <c r="V115" i="8" s="1"/>
  <c r="Y115" i="8"/>
  <c r="BY114" i="8"/>
  <c r="BU114" i="8"/>
  <c r="BX114" i="8" s="1"/>
  <c r="BQ114" i="8"/>
  <c r="BM114" i="8"/>
  <c r="BP114" i="8" s="1"/>
  <c r="BI114" i="8"/>
  <c r="BE114" i="8"/>
  <c r="BH114" i="8" s="1"/>
  <c r="BA114" i="8"/>
  <c r="AW114" i="8"/>
  <c r="AS114" i="8"/>
  <c r="AR114" i="8"/>
  <c r="AO114" i="8"/>
  <c r="AK114" i="8"/>
  <c r="AG114" i="8"/>
  <c r="AJ114" i="8" s="1"/>
  <c r="AC114" i="8"/>
  <c r="AB114" i="8"/>
  <c r="AX114" i="8"/>
  <c r="AZ114" i="8" s="1"/>
  <c r="V114" i="8" s="1"/>
  <c r="Y114" i="8"/>
  <c r="BY113" i="8"/>
  <c r="BU113" i="8"/>
  <c r="BX113" i="8" s="1"/>
  <c r="BQ113" i="8"/>
  <c r="BT113" i="8" s="1"/>
  <c r="BM113" i="8"/>
  <c r="BP113" i="8" s="1"/>
  <c r="BI113" i="8"/>
  <c r="BE113" i="8"/>
  <c r="BH113" i="8" s="1"/>
  <c r="BA113" i="8"/>
  <c r="BD113" i="8" s="1"/>
  <c r="AW113" i="8"/>
  <c r="AV113" i="8"/>
  <c r="AS113" i="8"/>
  <c r="AO113" i="8"/>
  <c r="AR113" i="8" s="1"/>
  <c r="AN113" i="8"/>
  <c r="AK113" i="8"/>
  <c r="AG113" i="8"/>
  <c r="AJ113" i="8" s="1"/>
  <c r="AC113" i="8"/>
  <c r="AF113" i="8" s="1"/>
  <c r="AX113" i="8"/>
  <c r="AZ113" i="8" s="1"/>
  <c r="V113" i="8" s="1"/>
  <c r="Y113" i="8"/>
  <c r="AB113" i="8" s="1"/>
  <c r="BY112" i="8"/>
  <c r="BU112" i="8"/>
  <c r="BX112" i="8" s="1"/>
  <c r="BQ112" i="8"/>
  <c r="BT112" i="8" s="1"/>
  <c r="BM112" i="8"/>
  <c r="BP112" i="8" s="1"/>
  <c r="BI112" i="8"/>
  <c r="BL112" i="8" s="1"/>
  <c r="BE112" i="8"/>
  <c r="BH112" i="8" s="1"/>
  <c r="BA112" i="8"/>
  <c r="BD112" i="8" s="1"/>
  <c r="AW112" i="8"/>
  <c r="AV112" i="8"/>
  <c r="AS112" i="8"/>
  <c r="AO112" i="8"/>
  <c r="AR112" i="8" s="1"/>
  <c r="AK112" i="8"/>
  <c r="AN112" i="8" s="1"/>
  <c r="AG112" i="8"/>
  <c r="AJ112" i="8" s="1"/>
  <c r="AC112" i="8"/>
  <c r="AF112" i="8" s="1"/>
  <c r="AX112" i="8"/>
  <c r="AZ112" i="8" s="1"/>
  <c r="V112" i="8" s="1"/>
  <c r="Y112" i="8"/>
  <c r="AB112" i="8" s="1"/>
  <c r="BY111" i="8"/>
  <c r="BU111" i="8"/>
  <c r="BX111" i="8" s="1"/>
  <c r="BQ111" i="8"/>
  <c r="BM111" i="8"/>
  <c r="BP111" i="8" s="1"/>
  <c r="BI111" i="8"/>
  <c r="BH111" i="8"/>
  <c r="BE111" i="8"/>
  <c r="BA111" i="8"/>
  <c r="AW111" i="8"/>
  <c r="AS111" i="8"/>
  <c r="AO111" i="8"/>
  <c r="AR111" i="8" s="1"/>
  <c r="AN111" i="8"/>
  <c r="AK111" i="8"/>
  <c r="AJ111" i="8"/>
  <c r="AG111" i="8"/>
  <c r="AC111" i="8"/>
  <c r="AX111" i="8"/>
  <c r="AZ111" i="8" s="1"/>
  <c r="V111" i="8" s="1"/>
  <c r="Y111" i="8"/>
  <c r="AB111" i="8" s="1"/>
  <c r="BY110" i="8"/>
  <c r="BU110" i="8"/>
  <c r="BQ110" i="8"/>
  <c r="BT110" i="8" s="1"/>
  <c r="BM110" i="8"/>
  <c r="BI110" i="8"/>
  <c r="BE110" i="8"/>
  <c r="BD110" i="8"/>
  <c r="BA110" i="8"/>
  <c r="AW110" i="8"/>
  <c r="AV110" i="8"/>
  <c r="AS110" i="8"/>
  <c r="AO110" i="8"/>
  <c r="AN110" i="8"/>
  <c r="AK110" i="8"/>
  <c r="AG110" i="8"/>
  <c r="AF110" i="8"/>
  <c r="AC110" i="8"/>
  <c r="AX110" i="8"/>
  <c r="Y110" i="8"/>
  <c r="BY109" i="8"/>
  <c r="BX109" i="8"/>
  <c r="BU109" i="8"/>
  <c r="BT109" i="8"/>
  <c r="BQ109" i="8"/>
  <c r="BP109" i="8"/>
  <c r="BM109" i="8"/>
  <c r="BI109" i="8"/>
  <c r="BL109" i="8" s="1"/>
  <c r="BE109" i="8"/>
  <c r="BH109" i="8" s="1"/>
  <c r="BA109" i="8"/>
  <c r="BD109" i="8" s="1"/>
  <c r="AW109" i="8"/>
  <c r="AS109" i="8"/>
  <c r="AV109" i="8" s="1"/>
  <c r="AR109" i="8"/>
  <c r="AO109" i="8"/>
  <c r="AK109" i="8"/>
  <c r="AN109" i="8" s="1"/>
  <c r="AJ109" i="8"/>
  <c r="AG109" i="8"/>
  <c r="AF109" i="8"/>
  <c r="AC109" i="8"/>
  <c r="AB109" i="8"/>
  <c r="AX109" i="8"/>
  <c r="AZ109" i="8" s="1"/>
  <c r="V109" i="8" s="1"/>
  <c r="Y109" i="8"/>
  <c r="BY108" i="8"/>
  <c r="BX108" i="8"/>
  <c r="BU108" i="8"/>
  <c r="BQ108" i="8"/>
  <c r="BT108" i="8" s="1"/>
  <c r="BM108" i="8"/>
  <c r="BP108" i="8" s="1"/>
  <c r="BI108" i="8"/>
  <c r="BH108" i="8"/>
  <c r="BE108" i="8"/>
  <c r="BA108" i="8"/>
  <c r="BD108" i="8" s="1"/>
  <c r="AW108" i="8"/>
  <c r="AS108" i="8"/>
  <c r="AV108" i="8" s="1"/>
  <c r="AR108" i="8"/>
  <c r="AO108" i="8"/>
  <c r="AK108" i="8"/>
  <c r="AN108" i="8" s="1"/>
  <c r="AG108" i="8"/>
  <c r="AJ108" i="8" s="1"/>
  <c r="AC108" i="8"/>
  <c r="AF108" i="8" s="1"/>
  <c r="AX108" i="8"/>
  <c r="AZ108" i="8" s="1"/>
  <c r="V108" i="8" s="1"/>
  <c r="Y108" i="8"/>
  <c r="AB108" i="8" s="1"/>
  <c r="BY107" i="8"/>
  <c r="BX107" i="8"/>
  <c r="BU107" i="8"/>
  <c r="BQ107" i="8"/>
  <c r="BT107" i="8" s="1"/>
  <c r="BM107" i="8"/>
  <c r="BI107" i="8"/>
  <c r="BL107" i="8" s="1"/>
  <c r="BE107" i="8"/>
  <c r="BD107" i="8"/>
  <c r="BA107" i="8"/>
  <c r="AX107" i="8"/>
  <c r="AZ107" i="8" s="1"/>
  <c r="V107" i="8" s="1"/>
  <c r="AW107" i="8"/>
  <c r="AV107" i="8"/>
  <c r="AS107" i="8"/>
  <c r="AO107" i="8"/>
  <c r="AK107" i="8"/>
  <c r="AN107" i="8" s="1"/>
  <c r="AG107" i="8"/>
  <c r="AF107" i="8"/>
  <c r="AC107" i="8"/>
  <c r="Y107" i="8"/>
  <c r="BY106" i="8"/>
  <c r="BU106" i="8"/>
  <c r="BX106" i="8" s="1"/>
  <c r="BQ106" i="8"/>
  <c r="BP106" i="8"/>
  <c r="BM106" i="8"/>
  <c r="BI106" i="8"/>
  <c r="BE106" i="8"/>
  <c r="BH106" i="8" s="1"/>
  <c r="BA106" i="8"/>
  <c r="AW106" i="8"/>
  <c r="AS106" i="8"/>
  <c r="AR106" i="8"/>
  <c r="AO106" i="8"/>
  <c r="AK106" i="8"/>
  <c r="AJ106" i="8"/>
  <c r="AG106" i="8"/>
  <c r="AC106" i="8"/>
  <c r="AB106" i="8"/>
  <c r="Y106" i="8"/>
  <c r="BY105" i="8"/>
  <c r="BU105" i="8"/>
  <c r="BQ105" i="8"/>
  <c r="BT105" i="8" s="1"/>
  <c r="BM105" i="8"/>
  <c r="BI105" i="8"/>
  <c r="BE105" i="8"/>
  <c r="BH105" i="8" s="1"/>
  <c r="BA105" i="8"/>
  <c r="BD105" i="8" s="1"/>
  <c r="AW105" i="8"/>
  <c r="AV105" i="8"/>
  <c r="AS105" i="8"/>
  <c r="AO105" i="8"/>
  <c r="AR105" i="8" s="1"/>
  <c r="AK105" i="8"/>
  <c r="AN105" i="8" s="1"/>
  <c r="AG105" i="8"/>
  <c r="AF105" i="8"/>
  <c r="AC105" i="8"/>
  <c r="AX105" i="8"/>
  <c r="AZ105" i="8" s="1"/>
  <c r="V105" i="8" s="1"/>
  <c r="Y105" i="8"/>
  <c r="BY104" i="8"/>
  <c r="BU104" i="8"/>
  <c r="BX104" i="8" s="1"/>
  <c r="BQ104" i="8"/>
  <c r="BM104" i="8"/>
  <c r="BP104" i="8" s="1"/>
  <c r="BI104" i="8"/>
  <c r="BE104" i="8"/>
  <c r="BH104" i="8" s="1"/>
  <c r="BD104" i="8"/>
  <c r="BA104" i="8"/>
  <c r="AW104" i="8"/>
  <c r="AS104" i="8"/>
  <c r="AO104" i="8"/>
  <c r="AR104" i="8" s="1"/>
  <c r="AK104" i="8"/>
  <c r="AG104" i="8"/>
  <c r="AJ104" i="8" s="1"/>
  <c r="AC104" i="8"/>
  <c r="AF104" i="8" s="1"/>
  <c r="Y104" i="8"/>
  <c r="AB104" i="8" s="1"/>
  <c r="BY103" i="8"/>
  <c r="BX103" i="8"/>
  <c r="BU103" i="8"/>
  <c r="BQ103" i="8"/>
  <c r="BM103" i="8"/>
  <c r="BP103" i="8" s="1"/>
  <c r="BI103" i="8"/>
  <c r="BL103" i="8" s="1"/>
  <c r="BE103" i="8"/>
  <c r="BA103" i="8"/>
  <c r="AW103" i="8"/>
  <c r="AS103" i="8"/>
  <c r="AO103" i="8"/>
  <c r="AK103" i="8"/>
  <c r="AJ103" i="8"/>
  <c r="AG103" i="8"/>
  <c r="AF103" i="8"/>
  <c r="AC103" i="8"/>
  <c r="Y103" i="8"/>
  <c r="BY102" i="8"/>
  <c r="BU102" i="8"/>
  <c r="BQ102" i="8"/>
  <c r="BT102" i="8" s="1"/>
  <c r="BM102" i="8"/>
  <c r="BI102" i="8"/>
  <c r="BE102" i="8"/>
  <c r="BA102" i="8"/>
  <c r="AW102" i="8"/>
  <c r="AV102" i="8"/>
  <c r="AS102" i="8"/>
  <c r="AO102" i="8"/>
  <c r="AN102" i="8"/>
  <c r="AK102" i="8"/>
  <c r="AG102" i="8"/>
  <c r="AC102" i="8"/>
  <c r="Y102" i="8"/>
  <c r="BY101" i="8"/>
  <c r="BU101" i="8"/>
  <c r="BX101" i="8" s="1"/>
  <c r="BQ101" i="8"/>
  <c r="BT101" i="8" s="1"/>
  <c r="BP101" i="8"/>
  <c r="BM101" i="8"/>
  <c r="BI101" i="8"/>
  <c r="BH101" i="8"/>
  <c r="BE101" i="8"/>
  <c r="BA101" i="8"/>
  <c r="BD101" i="8" s="1"/>
  <c r="AW101" i="8"/>
  <c r="AV101" i="8"/>
  <c r="AS101" i="8"/>
  <c r="AR101" i="8"/>
  <c r="AO101" i="8"/>
  <c r="AN101" i="8"/>
  <c r="AK101" i="8"/>
  <c r="AJ101" i="8"/>
  <c r="AG101" i="8"/>
  <c r="AC101" i="8"/>
  <c r="AF101" i="8" s="1"/>
  <c r="AB101" i="8"/>
  <c r="Y101" i="8"/>
  <c r="BY100" i="8"/>
  <c r="BU100" i="8"/>
  <c r="BT100" i="8"/>
  <c r="BQ100" i="8"/>
  <c r="BM100" i="8"/>
  <c r="BI100" i="8"/>
  <c r="BE100" i="8"/>
  <c r="BH100" i="8" s="1"/>
  <c r="BA100" i="8"/>
  <c r="BD100" i="8" s="1"/>
  <c r="AW100" i="8"/>
  <c r="AV100" i="8"/>
  <c r="AS100" i="8"/>
  <c r="AO100" i="8"/>
  <c r="AK100" i="8"/>
  <c r="AG100" i="8"/>
  <c r="AC100" i="8"/>
  <c r="Y100" i="8"/>
  <c r="AB100" i="8" s="1"/>
  <c r="BY99" i="8"/>
  <c r="BU99" i="8"/>
  <c r="BQ99" i="8"/>
  <c r="BT99" i="8" s="1"/>
  <c r="BM99" i="8"/>
  <c r="BI99" i="8"/>
  <c r="BE99" i="8"/>
  <c r="BA99" i="8"/>
  <c r="AW99" i="8"/>
  <c r="AS99" i="8"/>
  <c r="AV99" i="8" s="1"/>
  <c r="AO99" i="8"/>
  <c r="AK99" i="8"/>
  <c r="AN99" i="8" s="1"/>
  <c r="AG99" i="8"/>
  <c r="AC99" i="8"/>
  <c r="Y99" i="8"/>
  <c r="BY98" i="8"/>
  <c r="BU98" i="8"/>
  <c r="BX98" i="8" s="1"/>
  <c r="BT98" i="8"/>
  <c r="BQ98" i="8"/>
  <c r="BM98" i="8"/>
  <c r="BP98" i="8" s="1"/>
  <c r="BI98" i="8"/>
  <c r="BL98" i="8" s="1"/>
  <c r="BH98" i="8"/>
  <c r="BE98" i="8"/>
  <c r="BA98" i="8"/>
  <c r="BD98" i="8" s="1"/>
  <c r="AW98" i="8"/>
  <c r="AS98" i="8"/>
  <c r="AV98" i="8" s="1"/>
  <c r="AR98" i="8"/>
  <c r="AO98" i="8"/>
  <c r="AK98" i="8"/>
  <c r="AN98" i="8" s="1"/>
  <c r="AG98" i="8"/>
  <c r="AJ98" i="8" s="1"/>
  <c r="AF98" i="8"/>
  <c r="AC98" i="8"/>
  <c r="AB98" i="8"/>
  <c r="AX98" i="8"/>
  <c r="AZ98" i="8" s="1"/>
  <c r="V98" i="8" s="1"/>
  <c r="Y98" i="8"/>
  <c r="BY97" i="8"/>
  <c r="BU97" i="8"/>
  <c r="BX97" i="8" s="1"/>
  <c r="BQ97" i="8"/>
  <c r="BT97" i="8" s="1"/>
  <c r="BM97" i="8"/>
  <c r="BP97" i="8" s="1"/>
  <c r="BI97" i="8"/>
  <c r="BE97" i="8"/>
  <c r="BH97" i="8" s="1"/>
  <c r="BA97" i="8"/>
  <c r="BD97" i="8" s="1"/>
  <c r="AW97" i="8"/>
  <c r="AS97" i="8"/>
  <c r="AV97" i="8" s="1"/>
  <c r="AO97" i="8"/>
  <c r="AR97" i="8" s="1"/>
  <c r="AK97" i="8"/>
  <c r="AN97" i="8" s="1"/>
  <c r="AG97" i="8"/>
  <c r="AJ97" i="8" s="1"/>
  <c r="AC97" i="8"/>
  <c r="AF97" i="8" s="1"/>
  <c r="Y97" i="8"/>
  <c r="AB97" i="8" s="1"/>
  <c r="BY96" i="8"/>
  <c r="BU96" i="8"/>
  <c r="BT96" i="8"/>
  <c r="BQ96" i="8"/>
  <c r="BP96" i="8"/>
  <c r="BM96" i="8"/>
  <c r="BI96" i="8"/>
  <c r="BE96" i="8"/>
  <c r="BA96" i="8"/>
  <c r="AW96" i="8"/>
  <c r="AS96" i="8"/>
  <c r="AO96" i="8"/>
  <c r="AK96" i="8"/>
  <c r="AG96" i="8"/>
  <c r="AF96" i="8"/>
  <c r="AC96" i="8"/>
  <c r="AB96" i="8"/>
  <c r="Y96" i="8"/>
  <c r="BY95" i="8"/>
  <c r="BU95" i="8"/>
  <c r="BQ95" i="8"/>
  <c r="BM95" i="8"/>
  <c r="BI95" i="8"/>
  <c r="BE95" i="8"/>
  <c r="BA95" i="8"/>
  <c r="AW95" i="8"/>
  <c r="AS95" i="8"/>
  <c r="AO95" i="8"/>
  <c r="AN95" i="8"/>
  <c r="AK95" i="8"/>
  <c r="AG95" i="8"/>
  <c r="AC95" i="8"/>
  <c r="AX95" i="8"/>
  <c r="Y95" i="8"/>
  <c r="BY94" i="8"/>
  <c r="BU94" i="8"/>
  <c r="BX94" i="8" s="1"/>
  <c r="BQ94" i="8"/>
  <c r="BT94" i="8" s="1"/>
  <c r="BM94" i="8"/>
  <c r="BP94" i="8" s="1"/>
  <c r="BI94" i="8"/>
  <c r="BE94" i="8"/>
  <c r="BH94" i="8" s="1"/>
  <c r="BD94" i="8"/>
  <c r="BA94" i="8"/>
  <c r="AW94" i="8"/>
  <c r="AV94" i="8"/>
  <c r="AS94" i="8"/>
  <c r="AO94" i="8"/>
  <c r="AR94" i="8" s="1"/>
  <c r="AN94" i="8"/>
  <c r="AK94" i="8"/>
  <c r="AJ94" i="8"/>
  <c r="AG94" i="8"/>
  <c r="AF94" i="8"/>
  <c r="AC94" i="8"/>
  <c r="AB94" i="8"/>
  <c r="Y94" i="8"/>
  <c r="BY93" i="8"/>
  <c r="BU93" i="8"/>
  <c r="BX93" i="8" s="1"/>
  <c r="BQ93" i="8"/>
  <c r="BT93" i="8" s="1"/>
  <c r="BM93" i="8"/>
  <c r="BP93" i="8" s="1"/>
  <c r="BI93" i="8"/>
  <c r="BE93" i="8"/>
  <c r="BH93" i="8" s="1"/>
  <c r="BA93" i="8"/>
  <c r="BD93" i="8" s="1"/>
  <c r="AW93" i="8"/>
  <c r="AS93" i="8"/>
  <c r="AV93" i="8" s="1"/>
  <c r="AO93" i="8"/>
  <c r="AR93" i="8" s="1"/>
  <c r="AK93" i="8"/>
  <c r="AN93" i="8" s="1"/>
  <c r="AG93" i="8"/>
  <c r="AJ93" i="8" s="1"/>
  <c r="AC93" i="8"/>
  <c r="AF93" i="8" s="1"/>
  <c r="AX93" i="8"/>
  <c r="Y93" i="8"/>
  <c r="AB93" i="8" s="1"/>
  <c r="BY92" i="8"/>
  <c r="BU92" i="8"/>
  <c r="BQ92" i="8"/>
  <c r="BM92" i="8"/>
  <c r="BI92" i="8"/>
  <c r="BE92" i="8"/>
  <c r="BA92" i="8"/>
  <c r="AW92" i="8"/>
  <c r="AS92" i="8"/>
  <c r="AO92" i="8"/>
  <c r="AK92" i="8"/>
  <c r="AG92" i="8"/>
  <c r="AC92" i="8"/>
  <c r="Y92" i="8"/>
  <c r="BY91" i="8"/>
  <c r="BU91" i="8"/>
  <c r="BQ91" i="8"/>
  <c r="BM91" i="8"/>
  <c r="BI91" i="8"/>
  <c r="BE91" i="8"/>
  <c r="BA91" i="8"/>
  <c r="AW91" i="8"/>
  <c r="AS91" i="8"/>
  <c r="AO91" i="8"/>
  <c r="AN91" i="8"/>
  <c r="AK91" i="8"/>
  <c r="AG91" i="8"/>
  <c r="AC91" i="8"/>
  <c r="AX91" i="8"/>
  <c r="AZ91" i="8" s="1"/>
  <c r="V91" i="8" s="1"/>
  <c r="Y91" i="8"/>
  <c r="BY90" i="8"/>
  <c r="BU90" i="8"/>
  <c r="BX90" i="8" s="1"/>
  <c r="BT90" i="8"/>
  <c r="BQ90" i="8"/>
  <c r="BM90" i="8"/>
  <c r="BP90" i="8" s="1"/>
  <c r="BI90" i="8"/>
  <c r="BE90" i="8"/>
  <c r="BH90" i="8" s="1"/>
  <c r="BD90" i="8"/>
  <c r="BA90" i="8"/>
  <c r="AW90" i="8"/>
  <c r="AS90" i="8"/>
  <c r="AV90" i="8" s="1"/>
  <c r="AR90" i="8"/>
  <c r="AO90" i="8"/>
  <c r="AK90" i="8"/>
  <c r="AN90" i="8" s="1"/>
  <c r="AG90" i="8"/>
  <c r="AJ90" i="8" s="1"/>
  <c r="AF90" i="8"/>
  <c r="AC90" i="8"/>
  <c r="AB90" i="8"/>
  <c r="AX90" i="8"/>
  <c r="AZ90" i="8" s="1"/>
  <c r="V90" i="8" s="1"/>
  <c r="Y90" i="8"/>
  <c r="BY89" i="8"/>
  <c r="BU89" i="8"/>
  <c r="BX89" i="8" s="1"/>
  <c r="BQ89" i="8"/>
  <c r="BT89" i="8" s="1"/>
  <c r="BM89" i="8"/>
  <c r="BP89" i="8" s="1"/>
  <c r="BI89" i="8"/>
  <c r="BE89" i="8"/>
  <c r="BH89" i="8" s="1"/>
  <c r="BA89" i="8"/>
  <c r="BD89" i="8" s="1"/>
  <c r="AW89" i="8"/>
  <c r="AS89" i="8"/>
  <c r="AV89" i="8" s="1"/>
  <c r="AO89" i="8"/>
  <c r="AR89" i="8" s="1"/>
  <c r="AK89" i="8"/>
  <c r="AN89" i="8" s="1"/>
  <c r="AG89" i="8"/>
  <c r="AJ89" i="8" s="1"/>
  <c r="AC89" i="8"/>
  <c r="AF89" i="8" s="1"/>
  <c r="Y89" i="8"/>
  <c r="AB89" i="8" s="1"/>
  <c r="BY88" i="8"/>
  <c r="BU88" i="8"/>
  <c r="BT88" i="8"/>
  <c r="BQ88" i="8"/>
  <c r="BM88" i="8"/>
  <c r="BI88" i="8"/>
  <c r="BH88" i="8"/>
  <c r="BE88" i="8"/>
  <c r="BA88" i="8"/>
  <c r="AW88" i="8"/>
  <c r="AS88" i="8"/>
  <c r="AO88" i="8"/>
  <c r="AK88" i="8"/>
  <c r="AG88" i="8"/>
  <c r="AC88" i="8"/>
  <c r="AX88" i="8"/>
  <c r="AZ88" i="8" s="1"/>
  <c r="V88" i="8" s="1"/>
  <c r="Y88" i="8"/>
  <c r="BY87" i="8"/>
  <c r="BU87" i="8"/>
  <c r="BQ87" i="8"/>
  <c r="BM87" i="8"/>
  <c r="BP87" i="8" s="1"/>
  <c r="BI87" i="8"/>
  <c r="BE87" i="8"/>
  <c r="BH87" i="8" s="1"/>
  <c r="BA87" i="8"/>
  <c r="AX87" i="8"/>
  <c r="AZ87" i="8" s="1"/>
  <c r="V87" i="8" s="1"/>
  <c r="AW87" i="8"/>
  <c r="AS87" i="8"/>
  <c r="AO87" i="8"/>
  <c r="AN87" i="8"/>
  <c r="AK87" i="8"/>
  <c r="AG87" i="8"/>
  <c r="AC87" i="8"/>
  <c r="AF87" i="8" s="1"/>
  <c r="Y87" i="8"/>
  <c r="BY86" i="8"/>
  <c r="BU86" i="8"/>
  <c r="BQ86" i="8"/>
  <c r="BM86" i="8"/>
  <c r="BI86" i="8"/>
  <c r="BE86" i="8"/>
  <c r="BA86" i="8"/>
  <c r="AW86" i="8"/>
  <c r="AS86" i="8"/>
  <c r="AR86" i="8"/>
  <c r="AO86" i="8"/>
  <c r="AK86" i="8"/>
  <c r="AJ86" i="8"/>
  <c r="AG86" i="8"/>
  <c r="AC86" i="8"/>
  <c r="Y86" i="8"/>
  <c r="BY85" i="8"/>
  <c r="BU85" i="8"/>
  <c r="BT85" i="8"/>
  <c r="BQ85" i="8"/>
  <c r="BM85" i="8"/>
  <c r="BI85" i="8"/>
  <c r="BE85" i="8"/>
  <c r="BA85" i="8"/>
  <c r="AW85" i="8"/>
  <c r="AS85" i="8"/>
  <c r="AR85" i="8"/>
  <c r="AO85" i="8"/>
  <c r="AK85" i="8"/>
  <c r="AG85" i="8"/>
  <c r="AC85" i="8"/>
  <c r="Y85" i="8"/>
  <c r="BY84" i="8"/>
  <c r="BX84" i="8"/>
  <c r="BU84" i="8"/>
  <c r="BT84" i="8"/>
  <c r="BQ84" i="8"/>
  <c r="BP84" i="8"/>
  <c r="BM84" i="8"/>
  <c r="BL84" i="8"/>
  <c r="BI84" i="8"/>
  <c r="BH84" i="8"/>
  <c r="BE84" i="8"/>
  <c r="BA84" i="8"/>
  <c r="BD84" i="8" s="1"/>
  <c r="AW84" i="8"/>
  <c r="AV84" i="8"/>
  <c r="AS84" i="8"/>
  <c r="AO84" i="8"/>
  <c r="AR84" i="8" s="1"/>
  <c r="AK84" i="8"/>
  <c r="AN84" i="8" s="1"/>
  <c r="AJ84" i="8"/>
  <c r="AG84" i="8"/>
  <c r="AC84" i="8"/>
  <c r="AF84" i="8" s="1"/>
  <c r="Y84" i="8"/>
  <c r="AB84" i="8" s="1"/>
  <c r="BY83" i="8"/>
  <c r="BU83" i="8"/>
  <c r="BX83" i="8" s="1"/>
  <c r="BQ83" i="8"/>
  <c r="BT83" i="8" s="1"/>
  <c r="BM83" i="8"/>
  <c r="BP83" i="8" s="1"/>
  <c r="BI83" i="8"/>
  <c r="BE83" i="8"/>
  <c r="BH83" i="8" s="1"/>
  <c r="BA83" i="8"/>
  <c r="BD83" i="8" s="1"/>
  <c r="AW83" i="8"/>
  <c r="AS83" i="8"/>
  <c r="AV83" i="8" s="1"/>
  <c r="AO83" i="8"/>
  <c r="AR83" i="8" s="1"/>
  <c r="AK83" i="8"/>
  <c r="AN83" i="8" s="1"/>
  <c r="AG83" i="8"/>
  <c r="AJ83" i="8" s="1"/>
  <c r="AC83" i="8"/>
  <c r="AF83" i="8" s="1"/>
  <c r="AX83" i="8"/>
  <c r="AZ83" i="8" s="1"/>
  <c r="V83" i="8" s="1"/>
  <c r="Y83" i="8"/>
  <c r="AB83" i="8" s="1"/>
  <c r="BY82" i="8"/>
  <c r="BU82" i="8"/>
  <c r="BQ82" i="8"/>
  <c r="BM82" i="8"/>
  <c r="BI82" i="8"/>
  <c r="BE82" i="8"/>
  <c r="BA82" i="8"/>
  <c r="AW82" i="8"/>
  <c r="AS82" i="8"/>
  <c r="AO82" i="8"/>
  <c r="AK82" i="8"/>
  <c r="AG82" i="8"/>
  <c r="AC82" i="8"/>
  <c r="AX82" i="8"/>
  <c r="AZ82" i="8" s="1"/>
  <c r="V82" i="8" s="1"/>
  <c r="Y82" i="8"/>
  <c r="BY81" i="8"/>
  <c r="BU81" i="8"/>
  <c r="BQ81" i="8"/>
  <c r="BM81" i="8"/>
  <c r="BI81" i="8"/>
  <c r="BE81" i="8"/>
  <c r="BA81" i="8"/>
  <c r="AW81" i="8"/>
  <c r="AS81" i="8"/>
  <c r="AO81" i="8"/>
  <c r="AN81" i="8"/>
  <c r="AK81" i="8"/>
  <c r="AG81" i="8"/>
  <c r="AF81" i="8"/>
  <c r="AC81" i="8"/>
  <c r="Y81" i="8"/>
  <c r="BY80" i="8"/>
  <c r="BX80" i="8"/>
  <c r="BU80" i="8"/>
  <c r="BT80" i="8"/>
  <c r="BQ80" i="8"/>
  <c r="BP80" i="8"/>
  <c r="BM80" i="8"/>
  <c r="BI80" i="8"/>
  <c r="BE80" i="8"/>
  <c r="BH80" i="8" s="1"/>
  <c r="BA80" i="8"/>
  <c r="BD80" i="8" s="1"/>
  <c r="AW80" i="8"/>
  <c r="AS80" i="8"/>
  <c r="AV80" i="8" s="1"/>
  <c r="AR80" i="8"/>
  <c r="AO80" i="8"/>
  <c r="AN80" i="8"/>
  <c r="AK80" i="8"/>
  <c r="AJ80" i="8"/>
  <c r="AG80" i="8"/>
  <c r="AC80" i="8"/>
  <c r="AF80" i="8" s="1"/>
  <c r="AX80" i="8"/>
  <c r="AZ80" i="8" s="1"/>
  <c r="V80" i="8" s="1"/>
  <c r="Y80" i="8"/>
  <c r="AB80" i="8" s="1"/>
  <c r="BY79" i="8"/>
  <c r="BU79" i="8"/>
  <c r="BX79" i="8" s="1"/>
  <c r="BQ79" i="8"/>
  <c r="BT79" i="8" s="1"/>
  <c r="BM79" i="8"/>
  <c r="BP79" i="8" s="1"/>
  <c r="BI79" i="8"/>
  <c r="BE79" i="8"/>
  <c r="BH79" i="8" s="1"/>
  <c r="BA79" i="8"/>
  <c r="BD79" i="8" s="1"/>
  <c r="AW79" i="8"/>
  <c r="AS79" i="8"/>
  <c r="AV79" i="8" s="1"/>
  <c r="AO79" i="8"/>
  <c r="AR79" i="8" s="1"/>
  <c r="AK79" i="8"/>
  <c r="AN79" i="8" s="1"/>
  <c r="AG79" i="8"/>
  <c r="AJ79" i="8" s="1"/>
  <c r="AC79" i="8"/>
  <c r="AF79" i="8" s="1"/>
  <c r="AX79" i="8"/>
  <c r="Y79" i="8"/>
  <c r="AB79" i="8" s="1"/>
  <c r="BY78" i="8"/>
  <c r="BU78" i="8"/>
  <c r="BQ78" i="8"/>
  <c r="BM78" i="8"/>
  <c r="BI78" i="8"/>
  <c r="BE78" i="8"/>
  <c r="BA78" i="8"/>
  <c r="AW78" i="8"/>
  <c r="AS78" i="8"/>
  <c r="AO78" i="8"/>
  <c r="AK78" i="8"/>
  <c r="AG78" i="8"/>
  <c r="AC78" i="8"/>
  <c r="Y78" i="8"/>
  <c r="BY77" i="8"/>
  <c r="BU77" i="8"/>
  <c r="BQ77" i="8"/>
  <c r="BM77" i="8"/>
  <c r="BI77" i="8"/>
  <c r="BL77" i="8" s="1"/>
  <c r="BE77" i="8"/>
  <c r="BA77" i="8"/>
  <c r="AW77" i="8"/>
  <c r="AS77" i="8"/>
  <c r="AO77" i="8"/>
  <c r="AK77" i="8"/>
  <c r="AG77" i="8"/>
  <c r="AC77" i="8"/>
  <c r="Y77" i="8"/>
  <c r="BY76" i="8"/>
  <c r="BX76" i="8"/>
  <c r="BU76" i="8"/>
  <c r="BT76" i="8"/>
  <c r="BQ76" i="8"/>
  <c r="BP76" i="8"/>
  <c r="BM76" i="8"/>
  <c r="BI76" i="8"/>
  <c r="BE76" i="8"/>
  <c r="BH76" i="8" s="1"/>
  <c r="BD76" i="8"/>
  <c r="BA76" i="8"/>
  <c r="AW76" i="8"/>
  <c r="AS76" i="8"/>
  <c r="AV76" i="8" s="1"/>
  <c r="AO76" i="8"/>
  <c r="AR76" i="8" s="1"/>
  <c r="AN76" i="8"/>
  <c r="AK76" i="8"/>
  <c r="AG76" i="8"/>
  <c r="AJ76" i="8" s="1"/>
  <c r="AC76" i="8"/>
  <c r="AF76" i="8" s="1"/>
  <c r="Y76" i="8"/>
  <c r="AB76" i="8" s="1"/>
  <c r="BY75" i="8"/>
  <c r="BU75" i="8"/>
  <c r="BX75" i="8" s="1"/>
  <c r="BQ75" i="8"/>
  <c r="BT75" i="8" s="1"/>
  <c r="BM75" i="8"/>
  <c r="BP75" i="8" s="1"/>
  <c r="BI75" i="8"/>
  <c r="BE75" i="8"/>
  <c r="BH75" i="8" s="1"/>
  <c r="BA75" i="8"/>
  <c r="BD75" i="8" s="1"/>
  <c r="AW75" i="8"/>
  <c r="AS75" i="8"/>
  <c r="AV75" i="8" s="1"/>
  <c r="AO75" i="8"/>
  <c r="AR75" i="8" s="1"/>
  <c r="AK75" i="8"/>
  <c r="AN75" i="8" s="1"/>
  <c r="AG75" i="8"/>
  <c r="AJ75" i="8" s="1"/>
  <c r="AC75" i="8"/>
  <c r="AF75" i="8" s="1"/>
  <c r="Y75" i="8"/>
  <c r="AB75" i="8" s="1"/>
  <c r="BY74" i="8"/>
  <c r="BU74" i="8"/>
  <c r="BQ74" i="8"/>
  <c r="BM74" i="8"/>
  <c r="BI74" i="8"/>
  <c r="BE74" i="8"/>
  <c r="BA74" i="8"/>
  <c r="AW74" i="8"/>
  <c r="AS74" i="8"/>
  <c r="AO74" i="8"/>
  <c r="AK74" i="8"/>
  <c r="AG74" i="8"/>
  <c r="AC74" i="8"/>
  <c r="Y74" i="8"/>
  <c r="BY73" i="8"/>
  <c r="BU73" i="8"/>
  <c r="BT73" i="8"/>
  <c r="BQ73" i="8"/>
  <c r="BM73" i="8"/>
  <c r="BI73" i="8"/>
  <c r="BE73" i="8"/>
  <c r="BD73" i="8"/>
  <c r="BA73" i="8"/>
  <c r="AW73" i="8"/>
  <c r="AS73" i="8"/>
  <c r="AO73" i="8"/>
  <c r="AK73" i="8"/>
  <c r="AG73" i="8"/>
  <c r="AF73" i="8"/>
  <c r="AC73" i="8"/>
  <c r="Y73" i="8"/>
  <c r="BY72" i="8"/>
  <c r="BX72" i="8"/>
  <c r="BU72" i="8"/>
  <c r="BQ72" i="8"/>
  <c r="BT72" i="8" s="1"/>
  <c r="BM72" i="8"/>
  <c r="BP72" i="8" s="1"/>
  <c r="BI72" i="8"/>
  <c r="BE72" i="8"/>
  <c r="BH72" i="8" s="1"/>
  <c r="BA72" i="8"/>
  <c r="BD72" i="8" s="1"/>
  <c r="AW72" i="8"/>
  <c r="AS72" i="8"/>
  <c r="AV72" i="8" s="1"/>
  <c r="AO72" i="8"/>
  <c r="AR72" i="8" s="1"/>
  <c r="AK72" i="8"/>
  <c r="AN72" i="8" s="1"/>
  <c r="AG72" i="8"/>
  <c r="AJ72" i="8" s="1"/>
  <c r="AC72" i="8"/>
  <c r="AF72" i="8" s="1"/>
  <c r="AX72" i="8"/>
  <c r="AZ72" i="8" s="1"/>
  <c r="V72" i="8" s="1"/>
  <c r="Y72" i="8"/>
  <c r="AB72" i="8" s="1"/>
  <c r="BY71" i="8"/>
  <c r="BU71" i="8"/>
  <c r="BQ71" i="8"/>
  <c r="BT71" i="8" s="1"/>
  <c r="BM71" i="8"/>
  <c r="BI71" i="8"/>
  <c r="BE71" i="8"/>
  <c r="BA71" i="8"/>
  <c r="BD71" i="8" s="1"/>
  <c r="AW71" i="8"/>
  <c r="AS71" i="8"/>
  <c r="AV71" i="8" s="1"/>
  <c r="AO71" i="8"/>
  <c r="AK71" i="8"/>
  <c r="AN71" i="8" s="1"/>
  <c r="AG71" i="8"/>
  <c r="AC71" i="8"/>
  <c r="AF71" i="8" s="1"/>
  <c r="Y71" i="8"/>
  <c r="BY70" i="8"/>
  <c r="BX70" i="8"/>
  <c r="BU70" i="8"/>
  <c r="BT70" i="8"/>
  <c r="BQ70" i="8"/>
  <c r="BM70" i="8"/>
  <c r="BI70" i="8"/>
  <c r="BE70" i="8"/>
  <c r="BA70" i="8"/>
  <c r="AW70" i="8"/>
  <c r="AS70" i="8"/>
  <c r="AR70" i="8"/>
  <c r="AO70" i="8"/>
  <c r="AK70" i="8"/>
  <c r="AG70" i="8"/>
  <c r="AC70" i="8"/>
  <c r="Y70" i="8"/>
  <c r="BY69" i="8"/>
  <c r="BU69" i="8"/>
  <c r="BX69" i="8" s="1"/>
  <c r="BQ69" i="8"/>
  <c r="BT69" i="8" s="1"/>
  <c r="BM69" i="8"/>
  <c r="BP69" i="8" s="1"/>
  <c r="BI69" i="8"/>
  <c r="BH69" i="8"/>
  <c r="BE69" i="8"/>
  <c r="BD69" i="8"/>
  <c r="BA69" i="8"/>
  <c r="AW69" i="8"/>
  <c r="AV69" i="8"/>
  <c r="AS69" i="8"/>
  <c r="AO69" i="8"/>
  <c r="AR69" i="8" s="1"/>
  <c r="AN69" i="8"/>
  <c r="AK69" i="8"/>
  <c r="AG69" i="8"/>
  <c r="AJ69" i="8" s="1"/>
  <c r="AF69" i="8"/>
  <c r="AC69" i="8"/>
  <c r="Y69" i="8"/>
  <c r="AB69" i="8" s="1"/>
  <c r="BY68" i="8"/>
  <c r="BU68" i="8"/>
  <c r="BX68" i="8" s="1"/>
  <c r="BT68" i="8"/>
  <c r="BQ68" i="8"/>
  <c r="BM68" i="8"/>
  <c r="BP68" i="8" s="1"/>
  <c r="BL68" i="8"/>
  <c r="BI68" i="8"/>
  <c r="BE68" i="8"/>
  <c r="BH68" i="8" s="1"/>
  <c r="BD68" i="8"/>
  <c r="BA68" i="8"/>
  <c r="AW68" i="8"/>
  <c r="AS68" i="8"/>
  <c r="AV68" i="8" s="1"/>
  <c r="AO68" i="8"/>
  <c r="AR68" i="8" s="1"/>
  <c r="AK68" i="8"/>
  <c r="AN68" i="8" s="1"/>
  <c r="AG68" i="8"/>
  <c r="AJ68" i="8" s="1"/>
  <c r="AC68" i="8"/>
  <c r="AF68" i="8" s="1"/>
  <c r="Y68" i="8"/>
  <c r="AB68" i="8" s="1"/>
  <c r="BY67" i="8"/>
  <c r="BU67" i="8"/>
  <c r="BX67" i="8" s="1"/>
  <c r="BT67" i="8"/>
  <c r="BQ67" i="8"/>
  <c r="BM67" i="8"/>
  <c r="BP67" i="8" s="1"/>
  <c r="BI67" i="8"/>
  <c r="BE67" i="8"/>
  <c r="BH67" i="8" s="1"/>
  <c r="BA67" i="8"/>
  <c r="AW67" i="8"/>
  <c r="AS67" i="8"/>
  <c r="AO67" i="8"/>
  <c r="AR67" i="8" s="1"/>
  <c r="AK67" i="8"/>
  <c r="AG67" i="8"/>
  <c r="AJ67" i="8" s="1"/>
  <c r="AC67" i="8"/>
  <c r="AX67" i="8"/>
  <c r="AZ67" i="8" s="1"/>
  <c r="V67" i="8" s="1"/>
  <c r="Y67" i="8"/>
  <c r="AB67" i="8" s="1"/>
  <c r="BY66" i="8"/>
  <c r="BU66" i="8"/>
  <c r="BQ66" i="8"/>
  <c r="BP66" i="8"/>
  <c r="BM66" i="8"/>
  <c r="BI66" i="8"/>
  <c r="BL66" i="8" s="1"/>
  <c r="BE66" i="8"/>
  <c r="BA66" i="8"/>
  <c r="AW66" i="8"/>
  <c r="AS66" i="8"/>
  <c r="AO66" i="8"/>
  <c r="AK66" i="8"/>
  <c r="AG66" i="8"/>
  <c r="AC66" i="8"/>
  <c r="Y66" i="8"/>
  <c r="BY65" i="8"/>
  <c r="BU65" i="8"/>
  <c r="BX65" i="8" s="1"/>
  <c r="BQ65" i="8"/>
  <c r="BT65" i="8" s="1"/>
  <c r="BM65" i="8"/>
  <c r="BP65" i="8" s="1"/>
  <c r="BI65" i="8"/>
  <c r="BE65" i="8"/>
  <c r="BH65" i="8" s="1"/>
  <c r="BA65" i="8"/>
  <c r="BD65" i="8" s="1"/>
  <c r="AW65" i="8"/>
  <c r="AV65" i="8"/>
  <c r="AS65" i="8"/>
  <c r="AR65" i="8"/>
  <c r="AO65" i="8"/>
  <c r="AN65" i="8"/>
  <c r="AK65" i="8"/>
  <c r="AG65" i="8"/>
  <c r="AJ65" i="8" s="1"/>
  <c r="AF65" i="8"/>
  <c r="AC65" i="8"/>
  <c r="AB65" i="8"/>
  <c r="AX65" i="8"/>
  <c r="AZ65" i="8" s="1"/>
  <c r="V65" i="8" s="1"/>
  <c r="Y65" i="8"/>
  <c r="BY64" i="8"/>
  <c r="BU64" i="8"/>
  <c r="BX64" i="8" s="1"/>
  <c r="BQ64" i="8"/>
  <c r="BT64" i="8" s="1"/>
  <c r="BM64" i="8"/>
  <c r="BP64" i="8" s="1"/>
  <c r="BI64" i="8"/>
  <c r="BE64" i="8"/>
  <c r="BH64" i="8" s="1"/>
  <c r="BA64" i="8"/>
  <c r="BD64" i="8" s="1"/>
  <c r="AW64" i="8"/>
  <c r="AS64" i="8"/>
  <c r="AV64" i="8" s="1"/>
  <c r="AO64" i="8"/>
  <c r="AR64" i="8" s="1"/>
  <c r="AK64" i="8"/>
  <c r="AN64" i="8" s="1"/>
  <c r="AG64" i="8"/>
  <c r="AJ64" i="8" s="1"/>
  <c r="AC64" i="8"/>
  <c r="AF64" i="8" s="1"/>
  <c r="AX64" i="8"/>
  <c r="Y64" i="8"/>
  <c r="AB64" i="8" s="1"/>
  <c r="BY63" i="8"/>
  <c r="BX63" i="8"/>
  <c r="BU63" i="8"/>
  <c r="BT63" i="8"/>
  <c r="BQ63" i="8"/>
  <c r="BM63" i="8"/>
  <c r="BI63" i="8"/>
  <c r="BE63" i="8"/>
  <c r="BA63" i="8"/>
  <c r="BD63" i="8" s="1"/>
  <c r="AW63" i="8"/>
  <c r="AS63" i="8"/>
  <c r="AO63" i="8"/>
  <c r="AK63" i="8"/>
  <c r="AN63" i="8" s="1"/>
  <c r="AG63" i="8"/>
  <c r="AC63" i="8"/>
  <c r="AF63" i="8" s="1"/>
  <c r="Y63" i="8"/>
  <c r="BY62" i="8"/>
  <c r="BU62" i="8"/>
  <c r="BQ62" i="8"/>
  <c r="BM62" i="8"/>
  <c r="BI62" i="8"/>
  <c r="BH62" i="8"/>
  <c r="BE62" i="8"/>
  <c r="BA62" i="8"/>
  <c r="AW62" i="8"/>
  <c r="AS62" i="8"/>
  <c r="AO62" i="8"/>
  <c r="AK62" i="8"/>
  <c r="AG62" i="8"/>
  <c r="AC62" i="8"/>
  <c r="Y62" i="8"/>
  <c r="BY61" i="8"/>
  <c r="BX61" i="8"/>
  <c r="BU61" i="8"/>
  <c r="BQ61" i="8"/>
  <c r="BT61" i="8" s="1"/>
  <c r="BM61" i="8"/>
  <c r="BP61" i="8" s="1"/>
  <c r="BI61" i="8"/>
  <c r="BE61" i="8"/>
  <c r="BH61" i="8" s="1"/>
  <c r="BA61" i="8"/>
  <c r="BD61" i="8" s="1"/>
  <c r="AW61" i="8"/>
  <c r="AV61" i="8"/>
  <c r="AS61" i="8"/>
  <c r="AR61" i="8"/>
  <c r="AO61" i="8"/>
  <c r="AK61" i="8"/>
  <c r="AN61" i="8" s="1"/>
  <c r="AG61" i="8"/>
  <c r="AJ61" i="8" s="1"/>
  <c r="AC61" i="8"/>
  <c r="AF61" i="8" s="1"/>
  <c r="AB61" i="8"/>
  <c r="Y61" i="8"/>
  <c r="BY60" i="8"/>
  <c r="BU60" i="8"/>
  <c r="BX60" i="8" s="1"/>
  <c r="BQ60" i="8"/>
  <c r="BT60" i="8" s="1"/>
  <c r="BM60" i="8"/>
  <c r="BP60" i="8" s="1"/>
  <c r="BI60" i="8"/>
  <c r="BE60" i="8"/>
  <c r="BH60" i="8" s="1"/>
  <c r="BA60" i="8"/>
  <c r="BD60" i="8" s="1"/>
  <c r="AW60" i="8"/>
  <c r="AS60" i="8"/>
  <c r="AV60" i="8" s="1"/>
  <c r="AO60" i="8"/>
  <c r="AR60" i="8" s="1"/>
  <c r="AK60" i="8"/>
  <c r="AN60" i="8" s="1"/>
  <c r="AG60" i="8"/>
  <c r="AJ60" i="8" s="1"/>
  <c r="AC60" i="8"/>
  <c r="AF60" i="8" s="1"/>
  <c r="Y60" i="8"/>
  <c r="AB60" i="8" s="1"/>
  <c r="BY59" i="8"/>
  <c r="BU59" i="8"/>
  <c r="BX59" i="8" s="1"/>
  <c r="BT59" i="8"/>
  <c r="BQ59" i="8"/>
  <c r="BM59" i="8"/>
  <c r="BP59" i="8" s="1"/>
  <c r="BI59" i="8"/>
  <c r="BE59" i="8"/>
  <c r="BH59" i="8" s="1"/>
  <c r="BD59" i="8"/>
  <c r="BA59" i="8"/>
  <c r="AW59" i="8"/>
  <c r="AV59" i="8"/>
  <c r="AS59" i="8"/>
  <c r="AO59" i="8"/>
  <c r="AR59" i="8" s="1"/>
  <c r="AN59" i="8"/>
  <c r="AK59" i="8"/>
  <c r="AG59" i="8"/>
  <c r="AJ59" i="8" s="1"/>
  <c r="AC59" i="8"/>
  <c r="AB59" i="8"/>
  <c r="Y59" i="8"/>
  <c r="BY58" i="8"/>
  <c r="BU58" i="8"/>
  <c r="BQ58" i="8"/>
  <c r="BM58" i="8"/>
  <c r="BI58" i="8"/>
  <c r="BE58" i="8"/>
  <c r="BA58" i="8"/>
  <c r="BD58" i="8" s="1"/>
  <c r="AW58" i="8"/>
  <c r="AS58" i="8"/>
  <c r="AV58" i="8" s="1"/>
  <c r="AO58" i="8"/>
  <c r="AK58" i="8"/>
  <c r="AN58" i="8" s="1"/>
  <c r="AG58" i="8"/>
  <c r="AC58" i="8"/>
  <c r="AF58" i="8" s="1"/>
  <c r="AB58" i="8"/>
  <c r="Y58" i="8"/>
  <c r="BY57" i="8"/>
  <c r="BU57" i="8"/>
  <c r="BQ57" i="8"/>
  <c r="BM57" i="8"/>
  <c r="BI57" i="8"/>
  <c r="BE57" i="8"/>
  <c r="BD57" i="8"/>
  <c r="BA57" i="8"/>
  <c r="AW57" i="8"/>
  <c r="AS57" i="8"/>
  <c r="AO57" i="8"/>
  <c r="AN57" i="8"/>
  <c r="AK57" i="8"/>
  <c r="AG57" i="8"/>
  <c r="AC57" i="8"/>
  <c r="Y57" i="8"/>
  <c r="BY56" i="8"/>
  <c r="BU56" i="8"/>
  <c r="BQ56" i="8"/>
  <c r="BM56" i="8"/>
  <c r="BI56" i="8"/>
  <c r="BE56" i="8"/>
  <c r="BA56" i="8"/>
  <c r="AW56" i="8"/>
  <c r="AS56" i="8"/>
  <c r="AO56" i="8"/>
  <c r="AK56" i="8"/>
  <c r="AG56" i="8"/>
  <c r="AC56" i="8"/>
  <c r="AX56" i="8"/>
  <c r="AZ56" i="8" s="1"/>
  <c r="V56" i="8" s="1"/>
  <c r="Y56" i="8"/>
  <c r="BY55" i="8"/>
  <c r="BU55" i="8"/>
  <c r="BX55" i="8" s="1"/>
  <c r="BT55" i="8"/>
  <c r="BQ55" i="8"/>
  <c r="BM55" i="8"/>
  <c r="BP55" i="8" s="1"/>
  <c r="BI55" i="8"/>
  <c r="BE55" i="8"/>
  <c r="BH55" i="8" s="1"/>
  <c r="BD55" i="8"/>
  <c r="BA55" i="8"/>
  <c r="AW55" i="8"/>
  <c r="AS55" i="8"/>
  <c r="AV55" i="8" s="1"/>
  <c r="AO55" i="8"/>
  <c r="AR55" i="8" s="1"/>
  <c r="AN55" i="8"/>
  <c r="AK55" i="8"/>
  <c r="AG55" i="8"/>
  <c r="AJ55" i="8" s="1"/>
  <c r="AF55" i="8"/>
  <c r="AC55" i="8"/>
  <c r="Y55" i="8"/>
  <c r="AB55" i="8" s="1"/>
  <c r="BY54" i="8"/>
  <c r="BU54" i="8"/>
  <c r="BX54" i="8" s="1"/>
  <c r="BQ54" i="8"/>
  <c r="BM54" i="8"/>
  <c r="BP54" i="8" s="1"/>
  <c r="BI54" i="8"/>
  <c r="BE54" i="8"/>
  <c r="BH54" i="8" s="1"/>
  <c r="BA54" i="8"/>
  <c r="AW54" i="8"/>
  <c r="AS54" i="8"/>
  <c r="AO54" i="8"/>
  <c r="AR54" i="8" s="1"/>
  <c r="AK54" i="8"/>
  <c r="AG54" i="8"/>
  <c r="AJ54" i="8" s="1"/>
  <c r="AC54" i="8"/>
  <c r="AX54" i="8"/>
  <c r="Y54" i="8"/>
  <c r="AB54" i="8" s="1"/>
  <c r="BY53" i="8"/>
  <c r="BU53" i="8"/>
  <c r="BT53" i="8"/>
  <c r="BQ53" i="8"/>
  <c r="BM53" i="8"/>
  <c r="BI53" i="8"/>
  <c r="BE53" i="8"/>
  <c r="BA53" i="8"/>
  <c r="AW53" i="8"/>
  <c r="AS53" i="8"/>
  <c r="AO53" i="8"/>
  <c r="AK53" i="8"/>
  <c r="AG53" i="8"/>
  <c r="AC53" i="8"/>
  <c r="Y53" i="8"/>
  <c r="BY52" i="8"/>
  <c r="BU52" i="8"/>
  <c r="BT52" i="8"/>
  <c r="BQ52" i="8"/>
  <c r="BP52" i="8"/>
  <c r="BM52" i="8"/>
  <c r="BI52" i="8"/>
  <c r="BE52" i="8"/>
  <c r="BA52" i="8"/>
  <c r="AW52" i="8"/>
  <c r="AS52" i="8"/>
  <c r="AO52" i="8"/>
  <c r="AK52" i="8"/>
  <c r="AG52" i="8"/>
  <c r="AC52" i="8"/>
  <c r="Y52" i="8"/>
  <c r="BY51" i="8"/>
  <c r="BX51" i="8"/>
  <c r="BU51" i="8"/>
  <c r="BQ51" i="8"/>
  <c r="BT51" i="8" s="1"/>
  <c r="BM51" i="8"/>
  <c r="BP51" i="8" s="1"/>
  <c r="BI51" i="8"/>
  <c r="BH51" i="8"/>
  <c r="BE51" i="8"/>
  <c r="BA51" i="8"/>
  <c r="BD51" i="8" s="1"/>
  <c r="AW51" i="8"/>
  <c r="AS51" i="8"/>
  <c r="AV51" i="8" s="1"/>
  <c r="AO51" i="8"/>
  <c r="AR51" i="8" s="1"/>
  <c r="AK51" i="8"/>
  <c r="AN51" i="8" s="1"/>
  <c r="AG51" i="8"/>
  <c r="AJ51" i="8" s="1"/>
  <c r="AC51" i="8"/>
  <c r="AF51" i="8" s="1"/>
  <c r="AX51" i="8"/>
  <c r="AZ51" i="8" s="1"/>
  <c r="V51" i="8" s="1"/>
  <c r="Y51" i="8"/>
  <c r="AB51" i="8" s="1"/>
  <c r="BY50" i="8"/>
  <c r="BU50" i="8"/>
  <c r="BQ50" i="8"/>
  <c r="BT50" i="8" s="1"/>
  <c r="BM50" i="8"/>
  <c r="BI50" i="8"/>
  <c r="BE50" i="8"/>
  <c r="BA50" i="8"/>
  <c r="BD50" i="8" s="1"/>
  <c r="AW50" i="8"/>
  <c r="AS50" i="8"/>
  <c r="AV50" i="8" s="1"/>
  <c r="AO50" i="8"/>
  <c r="AK50" i="8"/>
  <c r="AN50" i="8" s="1"/>
  <c r="AG50" i="8"/>
  <c r="AC50" i="8"/>
  <c r="AF50" i="8" s="1"/>
  <c r="Y50" i="8"/>
  <c r="BY49" i="8"/>
  <c r="BU49" i="8"/>
  <c r="BQ49" i="8"/>
  <c r="BM49" i="8"/>
  <c r="BI49" i="8"/>
  <c r="BE49" i="8"/>
  <c r="BA49" i="8"/>
  <c r="AW49" i="8"/>
  <c r="AS49" i="8"/>
  <c r="AO49" i="8"/>
  <c r="AK49" i="8"/>
  <c r="AG49" i="8"/>
  <c r="AC49" i="8"/>
  <c r="Y49" i="8"/>
  <c r="BY48" i="8"/>
  <c r="BU48" i="8"/>
  <c r="BQ48" i="8"/>
  <c r="BM48" i="8"/>
  <c r="BI48" i="8"/>
  <c r="BE48" i="8"/>
  <c r="BA48" i="8"/>
  <c r="AW48" i="8"/>
  <c r="AS48" i="8"/>
  <c r="AO48" i="8"/>
  <c r="AK48" i="8"/>
  <c r="AG48" i="8"/>
  <c r="AC48" i="8"/>
  <c r="AX48" i="8"/>
  <c r="AZ48" i="8" s="1"/>
  <c r="V48" i="8" s="1"/>
  <c r="Y48" i="8"/>
  <c r="BY47" i="8"/>
  <c r="BU47" i="8"/>
  <c r="BX47" i="8" s="1"/>
  <c r="BT47" i="8"/>
  <c r="BQ47" i="8"/>
  <c r="BM47" i="8"/>
  <c r="BP47" i="8" s="1"/>
  <c r="BI47" i="8"/>
  <c r="BE47" i="8"/>
  <c r="BH47" i="8" s="1"/>
  <c r="BA47" i="8"/>
  <c r="BD47" i="8" s="1"/>
  <c r="AW47" i="8"/>
  <c r="AS47" i="8"/>
  <c r="AV47" i="8" s="1"/>
  <c r="AO47" i="8"/>
  <c r="AR47" i="8" s="1"/>
  <c r="AK47" i="8"/>
  <c r="AN47" i="8" s="1"/>
  <c r="AG47" i="8"/>
  <c r="AJ47" i="8" s="1"/>
  <c r="AC47" i="8"/>
  <c r="AF47" i="8" s="1"/>
  <c r="AB47" i="8"/>
  <c r="Y47" i="8"/>
  <c r="BY46" i="8"/>
  <c r="BU46" i="8"/>
  <c r="BX46" i="8" s="1"/>
  <c r="BQ46" i="8"/>
  <c r="BT46" i="8" s="1"/>
  <c r="BM46" i="8"/>
  <c r="BP46" i="8" s="1"/>
  <c r="BI46" i="8"/>
  <c r="BE46" i="8"/>
  <c r="BH46" i="8" s="1"/>
  <c r="BA46" i="8"/>
  <c r="BD46" i="8" s="1"/>
  <c r="AW46" i="8"/>
  <c r="AS46" i="8"/>
  <c r="AV46" i="8" s="1"/>
  <c r="AO46" i="8"/>
  <c r="AR46" i="8" s="1"/>
  <c r="AK46" i="8"/>
  <c r="AN46" i="8" s="1"/>
  <c r="AJ46" i="8"/>
  <c r="AG46" i="8"/>
  <c r="AC46" i="8"/>
  <c r="AF46" i="8" s="1"/>
  <c r="AX46" i="8"/>
  <c r="AZ46" i="8" s="1"/>
  <c r="V46" i="8" s="1"/>
  <c r="Y46" i="8"/>
  <c r="AB46" i="8" s="1"/>
  <c r="BY45" i="8"/>
  <c r="BU45" i="8"/>
  <c r="BQ45" i="8"/>
  <c r="BM45" i="8"/>
  <c r="BI45" i="8"/>
  <c r="BE45" i="8"/>
  <c r="BA45" i="8"/>
  <c r="AW45" i="8"/>
  <c r="AV45" i="8"/>
  <c r="AS45" i="8"/>
  <c r="AO45" i="8"/>
  <c r="AN45" i="8"/>
  <c r="AK45" i="8"/>
  <c r="AG45" i="8"/>
  <c r="AC45" i="8"/>
  <c r="AX45" i="8"/>
  <c r="AZ45" i="8" s="1"/>
  <c r="V45" i="8" s="1"/>
  <c r="Y45" i="8"/>
  <c r="BY44" i="8"/>
  <c r="BU44" i="8"/>
  <c r="BT44" i="8"/>
  <c r="BQ44" i="8"/>
  <c r="BM44" i="8"/>
  <c r="BI44" i="8"/>
  <c r="BE44" i="8"/>
  <c r="BA44" i="8"/>
  <c r="BD44" i="8" s="1"/>
  <c r="AW44" i="8"/>
  <c r="AS44" i="8"/>
  <c r="AO44" i="8"/>
  <c r="AK44" i="8"/>
  <c r="AG44" i="8"/>
  <c r="AC44" i="8"/>
  <c r="Y44" i="8"/>
  <c r="AB44" i="8" s="1"/>
  <c r="BY43" i="8"/>
  <c r="BU43" i="8"/>
  <c r="BQ43" i="8"/>
  <c r="BM43" i="8"/>
  <c r="BI43" i="8"/>
  <c r="BE43" i="8"/>
  <c r="BA43" i="8"/>
  <c r="AW43" i="8"/>
  <c r="AS43" i="8"/>
  <c r="AO43" i="8"/>
  <c r="AK43" i="8"/>
  <c r="AJ43" i="8"/>
  <c r="AG43" i="8"/>
  <c r="AC43" i="8"/>
  <c r="Y43" i="8"/>
  <c r="BY42" i="8"/>
  <c r="BU42" i="8"/>
  <c r="BQ42" i="8"/>
  <c r="BM42" i="8"/>
  <c r="BI42" i="8"/>
  <c r="BE42" i="8"/>
  <c r="BA42" i="8"/>
  <c r="AW42" i="8"/>
  <c r="AS42" i="8"/>
  <c r="AO42" i="8"/>
  <c r="AK42" i="8"/>
  <c r="AJ42" i="8"/>
  <c r="AG42" i="8"/>
  <c r="AF42" i="8"/>
  <c r="AC42" i="8"/>
  <c r="AX42" i="8"/>
  <c r="AZ42" i="8" s="1"/>
  <c r="V42" i="8" s="1"/>
  <c r="Y42" i="8"/>
  <c r="BY41" i="8"/>
  <c r="BU41" i="8"/>
  <c r="BX41" i="8" s="1"/>
  <c r="BQ41" i="8"/>
  <c r="BM41" i="8"/>
  <c r="BP41" i="8" s="1"/>
  <c r="BI41" i="8"/>
  <c r="BL41" i="8" s="1"/>
  <c r="BE41" i="8"/>
  <c r="BH41" i="8" s="1"/>
  <c r="BA41" i="8"/>
  <c r="AW41" i="8"/>
  <c r="AS41" i="8"/>
  <c r="AO41" i="8"/>
  <c r="AR41" i="8" s="1"/>
  <c r="AK41" i="8"/>
  <c r="AG41" i="8"/>
  <c r="AJ41" i="8" s="1"/>
  <c r="AC41" i="8"/>
  <c r="AX41" i="8"/>
  <c r="AZ41" i="8" s="1"/>
  <c r="V41" i="8" s="1"/>
  <c r="Y41" i="8"/>
  <c r="AB41" i="8" s="1"/>
  <c r="BY40" i="8"/>
  <c r="BU40" i="8"/>
  <c r="BX40" i="8" s="1"/>
  <c r="BQ40" i="8"/>
  <c r="BT40" i="8" s="1"/>
  <c r="BM40" i="8"/>
  <c r="BP40" i="8" s="1"/>
  <c r="BI40" i="8"/>
  <c r="BL40" i="8" s="1"/>
  <c r="BE40" i="8"/>
  <c r="BH40" i="8" s="1"/>
  <c r="BD40" i="8"/>
  <c r="BA40" i="8"/>
  <c r="AW40" i="8"/>
  <c r="AS40" i="8"/>
  <c r="AV40" i="8" s="1"/>
  <c r="AO40" i="8"/>
  <c r="AR40" i="8" s="1"/>
  <c r="AK40" i="8"/>
  <c r="AN40" i="8" s="1"/>
  <c r="AG40" i="8"/>
  <c r="AJ40" i="8" s="1"/>
  <c r="AC40" i="8"/>
  <c r="AF40" i="8" s="1"/>
  <c r="AX40" i="8"/>
  <c r="Y40" i="8"/>
  <c r="AB40" i="8" s="1"/>
  <c r="BY39" i="8"/>
  <c r="BU39" i="8"/>
  <c r="BX39" i="8" s="1"/>
  <c r="BQ39" i="8"/>
  <c r="BM39" i="8"/>
  <c r="BP39" i="8" s="1"/>
  <c r="BI39" i="8"/>
  <c r="BE39" i="8"/>
  <c r="BH39" i="8" s="1"/>
  <c r="BA39" i="8"/>
  <c r="AW39" i="8"/>
  <c r="AS39" i="8"/>
  <c r="AO39" i="8"/>
  <c r="AR39" i="8" s="1"/>
  <c r="AK39" i="8"/>
  <c r="AG39" i="8"/>
  <c r="AJ39" i="8" s="1"/>
  <c r="AC39" i="8"/>
  <c r="AX39" i="8"/>
  <c r="AZ39" i="8" s="1"/>
  <c r="V39" i="8" s="1"/>
  <c r="Y39" i="8"/>
  <c r="AB39" i="8" s="1"/>
  <c r="BY38" i="8"/>
  <c r="BX38" i="8"/>
  <c r="BU38" i="8"/>
  <c r="BQ38" i="8"/>
  <c r="BP38" i="8"/>
  <c r="BM38" i="8"/>
  <c r="BI38" i="8"/>
  <c r="BE38" i="8"/>
  <c r="BD38" i="8"/>
  <c r="BA38" i="8"/>
  <c r="AW38" i="8"/>
  <c r="AS38" i="8"/>
  <c r="AO38" i="8"/>
  <c r="AK38" i="8"/>
  <c r="AG38" i="8"/>
  <c r="AC38" i="8"/>
  <c r="Y38" i="8"/>
  <c r="BY37" i="8"/>
  <c r="BU37" i="8"/>
  <c r="BT37" i="8"/>
  <c r="BQ37" i="8"/>
  <c r="BM37" i="8"/>
  <c r="BI37" i="8"/>
  <c r="BE37" i="8"/>
  <c r="BA37" i="8"/>
  <c r="BD37" i="8" s="1"/>
  <c r="AW37" i="8"/>
  <c r="AS37" i="8"/>
  <c r="AV37" i="8" s="1"/>
  <c r="AR37" i="8"/>
  <c r="AO37" i="8"/>
  <c r="AN37" i="8"/>
  <c r="AK37" i="8"/>
  <c r="AG37" i="8"/>
  <c r="AF37" i="8"/>
  <c r="AC37" i="8"/>
  <c r="AX37" i="8"/>
  <c r="AZ37" i="8" s="1"/>
  <c r="V37" i="8" s="1"/>
  <c r="Y37" i="8"/>
  <c r="BY36" i="8"/>
  <c r="BX36" i="8"/>
  <c r="BU36" i="8"/>
  <c r="BQ36" i="8"/>
  <c r="BT36" i="8" s="1"/>
  <c r="BM36" i="8"/>
  <c r="BP36" i="8" s="1"/>
  <c r="BI36" i="8"/>
  <c r="BE36" i="8"/>
  <c r="BH36" i="8" s="1"/>
  <c r="BA36" i="8"/>
  <c r="BD36" i="8" s="1"/>
  <c r="AW36" i="8"/>
  <c r="AS36" i="8"/>
  <c r="AV36" i="8" s="1"/>
  <c r="AO36" i="8"/>
  <c r="AR36" i="8" s="1"/>
  <c r="AK36" i="8"/>
  <c r="AN36" i="8" s="1"/>
  <c r="AJ36" i="8"/>
  <c r="AG36" i="8"/>
  <c r="AC36" i="8"/>
  <c r="AF36" i="8" s="1"/>
  <c r="AB36" i="8"/>
  <c r="Y36" i="8"/>
  <c r="BY35" i="8"/>
  <c r="BU35" i="8"/>
  <c r="BQ35" i="8"/>
  <c r="BT35" i="8" s="1"/>
  <c r="BM35" i="8"/>
  <c r="BI35" i="8"/>
  <c r="BE35" i="8"/>
  <c r="BA35" i="8"/>
  <c r="BD35" i="8" s="1"/>
  <c r="AW35" i="8"/>
  <c r="AS35" i="8"/>
  <c r="AV35" i="8" s="1"/>
  <c r="AR35" i="8"/>
  <c r="AO35" i="8"/>
  <c r="AK35" i="8"/>
  <c r="AN35" i="8" s="1"/>
  <c r="AG35" i="8"/>
  <c r="AC35" i="8"/>
  <c r="AF35" i="8" s="1"/>
  <c r="AB35" i="8"/>
  <c r="Y35" i="8"/>
  <c r="BY34" i="8"/>
  <c r="BU34" i="8"/>
  <c r="BQ34" i="8"/>
  <c r="BM34" i="8"/>
  <c r="BI34" i="8"/>
  <c r="BE34" i="8"/>
  <c r="BA34" i="8"/>
  <c r="AW34" i="8"/>
  <c r="AS34" i="8"/>
  <c r="AO34" i="8"/>
  <c r="AK34" i="8"/>
  <c r="AG34" i="8"/>
  <c r="AC34" i="8"/>
  <c r="AX34" i="8"/>
  <c r="Y34" i="8"/>
  <c r="BY33" i="8"/>
  <c r="BU33" i="8"/>
  <c r="BX33" i="8" s="1"/>
  <c r="BQ33" i="8"/>
  <c r="BM33" i="8"/>
  <c r="BP33" i="8" s="1"/>
  <c r="BI33" i="8"/>
  <c r="BL33" i="8" s="1"/>
  <c r="BE33" i="8"/>
  <c r="BH33" i="8" s="1"/>
  <c r="BD33" i="8"/>
  <c r="BA33" i="8"/>
  <c r="AW33" i="8"/>
  <c r="AS33" i="8"/>
  <c r="AO33" i="8"/>
  <c r="AR33" i="8" s="1"/>
  <c r="AK33" i="8"/>
  <c r="AG33" i="8"/>
  <c r="AJ33" i="8" s="1"/>
  <c r="AC33" i="8"/>
  <c r="AB33" i="8"/>
  <c r="Y33" i="8"/>
  <c r="BY32" i="8"/>
  <c r="BX32" i="8"/>
  <c r="BU32" i="8"/>
  <c r="BQ32" i="8"/>
  <c r="BT32" i="8" s="1"/>
  <c r="BM32" i="8"/>
  <c r="BP32" i="8" s="1"/>
  <c r="BI32" i="8"/>
  <c r="BE32" i="8"/>
  <c r="BH32" i="8" s="1"/>
  <c r="BA32" i="8"/>
  <c r="BD32" i="8" s="1"/>
  <c r="AW32" i="8"/>
  <c r="AV32" i="8"/>
  <c r="AS32" i="8"/>
  <c r="AR32" i="8"/>
  <c r="AO32" i="8"/>
  <c r="AN32" i="8"/>
  <c r="AK32" i="8"/>
  <c r="AG32" i="8"/>
  <c r="AJ32" i="8" s="1"/>
  <c r="AF32" i="8"/>
  <c r="AC32" i="8"/>
  <c r="AX32" i="8"/>
  <c r="Y32" i="8"/>
  <c r="AB32" i="8" s="1"/>
  <c r="BY31" i="8"/>
  <c r="BU31" i="8"/>
  <c r="BX31" i="8" s="1"/>
  <c r="BQ31" i="8"/>
  <c r="BM31" i="8"/>
  <c r="BP31" i="8" s="1"/>
  <c r="BI31" i="8"/>
  <c r="BE31" i="8"/>
  <c r="BH31" i="8" s="1"/>
  <c r="BA31" i="8"/>
  <c r="AW31" i="8"/>
  <c r="AS31" i="8"/>
  <c r="AO31" i="8"/>
  <c r="AR31" i="8" s="1"/>
  <c r="AK31" i="8"/>
  <c r="AG31" i="8"/>
  <c r="AJ31" i="8" s="1"/>
  <c r="AC31" i="8"/>
  <c r="Y31" i="8"/>
  <c r="AB31" i="8" s="1"/>
  <c r="BY30" i="8"/>
  <c r="BU30" i="8"/>
  <c r="BQ30" i="8"/>
  <c r="BM30" i="8"/>
  <c r="BI30" i="8"/>
  <c r="BE30" i="8"/>
  <c r="BD30" i="8"/>
  <c r="BA30" i="8"/>
  <c r="AX30" i="8"/>
  <c r="AZ30" i="8" s="1"/>
  <c r="V30" i="8" s="1"/>
  <c r="AW30" i="8"/>
  <c r="AS30" i="8"/>
  <c r="AO30" i="8"/>
  <c r="AK30" i="8"/>
  <c r="AG30" i="8"/>
  <c r="AC30" i="8"/>
  <c r="Y30" i="8"/>
  <c r="BY29" i="8"/>
  <c r="BU29" i="8"/>
  <c r="BX29" i="8" s="1"/>
  <c r="BQ29" i="8"/>
  <c r="BM29" i="8"/>
  <c r="BP29" i="8" s="1"/>
  <c r="BI29" i="8"/>
  <c r="BL29" i="8" s="1"/>
  <c r="BE29" i="8"/>
  <c r="BH29" i="8" s="1"/>
  <c r="BA29" i="8"/>
  <c r="AW29" i="8"/>
  <c r="AS29" i="8"/>
  <c r="AV29" i="8" s="1"/>
  <c r="AO29" i="8"/>
  <c r="AR29" i="8" s="1"/>
  <c r="AN29" i="8"/>
  <c r="AK29" i="8"/>
  <c r="AG29" i="8"/>
  <c r="AJ29" i="8" s="1"/>
  <c r="AC29" i="8"/>
  <c r="AB29" i="8"/>
  <c r="Y29" i="8"/>
  <c r="BY28" i="8"/>
  <c r="BU28" i="8"/>
  <c r="BX28" i="8" s="1"/>
  <c r="BQ28" i="8"/>
  <c r="BT28" i="8" s="1"/>
  <c r="BM28" i="8"/>
  <c r="BP28" i="8" s="1"/>
  <c r="BI28" i="8"/>
  <c r="BE28" i="8"/>
  <c r="BH28" i="8" s="1"/>
  <c r="BA28" i="8"/>
  <c r="BD28" i="8" s="1"/>
  <c r="AW28" i="8"/>
  <c r="AS28" i="8"/>
  <c r="AO28" i="8"/>
  <c r="AR28" i="8" s="1"/>
  <c r="AK28" i="8"/>
  <c r="AG28" i="8"/>
  <c r="AJ28" i="8" s="1"/>
  <c r="AC28" i="8"/>
  <c r="Y28" i="8"/>
  <c r="AB28" i="8" s="1"/>
  <c r="BY27" i="8"/>
  <c r="BU27" i="8"/>
  <c r="BT27" i="8"/>
  <c r="BQ27" i="8"/>
  <c r="BM27" i="8"/>
  <c r="BI27" i="8"/>
  <c r="BE27" i="8"/>
  <c r="BA27" i="8"/>
  <c r="AW27" i="8"/>
  <c r="AS27" i="8"/>
  <c r="AO27" i="8"/>
  <c r="AK27" i="8"/>
  <c r="AG27" i="8"/>
  <c r="AC27" i="8"/>
  <c r="AX27" i="8"/>
  <c r="AZ27" i="8" s="1"/>
  <c r="V27" i="8" s="1"/>
  <c r="Y27" i="8"/>
  <c r="BY26" i="8"/>
  <c r="BX26" i="8"/>
  <c r="BU26" i="8"/>
  <c r="BQ26" i="8"/>
  <c r="BM26" i="8"/>
  <c r="BP26" i="8" s="1"/>
  <c r="BI26" i="8"/>
  <c r="BE26" i="8"/>
  <c r="BH26" i="8" s="1"/>
  <c r="BA26" i="8"/>
  <c r="AW26" i="8"/>
  <c r="AS26" i="8"/>
  <c r="AR26" i="8"/>
  <c r="AO26" i="8"/>
  <c r="AK26" i="8"/>
  <c r="AJ26" i="8"/>
  <c r="AG26" i="8"/>
  <c r="AC26" i="8"/>
  <c r="AX26" i="8"/>
  <c r="AZ26" i="8" s="1"/>
  <c r="V26" i="8" s="1"/>
  <c r="Y26" i="8"/>
  <c r="AB26" i="8" s="1"/>
  <c r="BY25" i="8"/>
  <c r="BX25" i="8"/>
  <c r="BU25" i="8"/>
  <c r="BT25" i="8"/>
  <c r="BQ25" i="8"/>
  <c r="BP25" i="8"/>
  <c r="BM25" i="8"/>
  <c r="BI25" i="8"/>
  <c r="BL25" i="8" s="1"/>
  <c r="BE25" i="8"/>
  <c r="BH25" i="8" s="1"/>
  <c r="BA25" i="8"/>
  <c r="BD25" i="8" s="1"/>
  <c r="AW25" i="8"/>
  <c r="AS25" i="8"/>
  <c r="AV25" i="8" s="1"/>
  <c r="AO25" i="8"/>
  <c r="AR25" i="8" s="1"/>
  <c r="AK25" i="8"/>
  <c r="AN25" i="8" s="1"/>
  <c r="AJ25" i="8"/>
  <c r="AG25" i="8"/>
  <c r="AF25" i="8"/>
  <c r="AC25" i="8"/>
  <c r="AX25" i="8"/>
  <c r="AZ25" i="8" s="1"/>
  <c r="V25" i="8" s="1"/>
  <c r="Y25" i="8"/>
  <c r="AB25" i="8" s="1"/>
  <c r="BY24" i="8"/>
  <c r="BU24" i="8"/>
  <c r="BX24" i="8" s="1"/>
  <c r="BQ24" i="8"/>
  <c r="BT24" i="8" s="1"/>
  <c r="BM24" i="8"/>
  <c r="BP24" i="8" s="1"/>
  <c r="BI24" i="8"/>
  <c r="BE24" i="8"/>
  <c r="BH24" i="8" s="1"/>
  <c r="BA24" i="8"/>
  <c r="BD24" i="8" s="1"/>
  <c r="AW24" i="8"/>
  <c r="AS24" i="8"/>
  <c r="AV24" i="8" s="1"/>
  <c r="AO24" i="8"/>
  <c r="AR24" i="8" s="1"/>
  <c r="AK24" i="8"/>
  <c r="AN24" i="8" s="1"/>
  <c r="AG24" i="8"/>
  <c r="AJ24" i="8" s="1"/>
  <c r="AC24" i="8"/>
  <c r="AF24" i="8" s="1"/>
  <c r="AX24" i="8"/>
  <c r="BZ24" i="8" s="1"/>
  <c r="Y24" i="8"/>
  <c r="AB24" i="8" s="1"/>
  <c r="BY23" i="8"/>
  <c r="BU23" i="8"/>
  <c r="BT23" i="8"/>
  <c r="BQ23" i="8"/>
  <c r="BP23" i="8"/>
  <c r="BM23" i="8"/>
  <c r="BI23" i="8"/>
  <c r="BE23" i="8"/>
  <c r="BA23" i="8"/>
  <c r="AW23" i="8"/>
  <c r="AV23" i="8"/>
  <c r="AS23" i="8"/>
  <c r="AO23" i="8"/>
  <c r="AK23" i="8"/>
  <c r="AG23" i="8"/>
  <c r="AC23" i="8"/>
  <c r="AB23" i="8"/>
  <c r="Y23" i="8"/>
  <c r="BY22" i="8"/>
  <c r="BU22" i="8"/>
  <c r="BT22" i="8"/>
  <c r="BQ22" i="8"/>
  <c r="BP22" i="8"/>
  <c r="BM22" i="8"/>
  <c r="BI22" i="8"/>
  <c r="BE22" i="8"/>
  <c r="BA22" i="8"/>
  <c r="BD22" i="8" s="1"/>
  <c r="AW22" i="8"/>
  <c r="AS22" i="8"/>
  <c r="AV22" i="8" s="1"/>
  <c r="AO22" i="8"/>
  <c r="AK22" i="8"/>
  <c r="AN22" i="8" s="1"/>
  <c r="AG22" i="8"/>
  <c r="AC22" i="8"/>
  <c r="AF22" i="8" s="1"/>
  <c r="AX22" i="8"/>
  <c r="Y22" i="8"/>
  <c r="BY21" i="8"/>
  <c r="BX21" i="8"/>
  <c r="BU21" i="8"/>
  <c r="BQ21" i="8"/>
  <c r="BT21" i="8" s="1"/>
  <c r="BP21" i="8"/>
  <c r="BM21" i="8"/>
  <c r="BI21" i="8"/>
  <c r="BH21" i="8"/>
  <c r="BE21" i="8"/>
  <c r="BA21" i="8"/>
  <c r="BD21" i="8" s="1"/>
  <c r="AW21" i="8"/>
  <c r="AS21" i="8"/>
  <c r="AV21" i="8" s="1"/>
  <c r="AO21" i="8"/>
  <c r="AR21" i="8" s="1"/>
  <c r="AK21" i="8"/>
  <c r="AN21" i="8" s="1"/>
  <c r="AG21" i="8"/>
  <c r="AJ21" i="8" s="1"/>
  <c r="AC21" i="8"/>
  <c r="AF21" i="8" s="1"/>
  <c r="Y21" i="8"/>
  <c r="AB21" i="8" s="1"/>
  <c r="BY20" i="8"/>
  <c r="BU20" i="8"/>
  <c r="BX20" i="8" s="1"/>
  <c r="BQ20" i="8"/>
  <c r="BT20" i="8" s="1"/>
  <c r="BM20" i="8"/>
  <c r="BP20" i="8" s="1"/>
  <c r="BI20" i="8"/>
  <c r="BE20" i="8"/>
  <c r="BA20" i="8"/>
  <c r="BD20" i="8" s="1"/>
  <c r="AW20" i="8"/>
  <c r="AS20" i="8"/>
  <c r="AV20" i="8" s="1"/>
  <c r="AO20" i="8"/>
  <c r="AR20" i="8" s="1"/>
  <c r="AK20" i="8"/>
  <c r="AN20" i="8" s="1"/>
  <c r="AG20" i="8"/>
  <c r="AJ20" i="8" s="1"/>
  <c r="AC20" i="8"/>
  <c r="AF20" i="8" s="1"/>
  <c r="AX20" i="8"/>
  <c r="Y20" i="8"/>
  <c r="AB20" i="8" s="1"/>
  <c r="BY19" i="8"/>
  <c r="BU19" i="8"/>
  <c r="BQ19" i="8"/>
  <c r="BM19" i="8"/>
  <c r="BI19" i="8"/>
  <c r="BE19" i="8"/>
  <c r="BA19" i="8"/>
  <c r="AW19" i="8"/>
  <c r="AS19" i="8"/>
  <c r="AO19" i="8"/>
  <c r="AK19" i="8"/>
  <c r="AG19" i="8"/>
  <c r="AC19" i="8"/>
  <c r="Y19" i="8"/>
  <c r="BY18" i="8"/>
  <c r="BU18" i="8"/>
  <c r="BQ18" i="8"/>
  <c r="BM18" i="8"/>
  <c r="BI18" i="8"/>
  <c r="BE18" i="8"/>
  <c r="BA18" i="8"/>
  <c r="AW18" i="8"/>
  <c r="AS18" i="8"/>
  <c r="AO18" i="8"/>
  <c r="AR18" i="8" s="1"/>
  <c r="AK18" i="8"/>
  <c r="AG18" i="8"/>
  <c r="AC18" i="8"/>
  <c r="Y18" i="8"/>
  <c r="BY17" i="8"/>
  <c r="BU17" i="8"/>
  <c r="BX17" i="8" s="1"/>
  <c r="BQ17" i="8"/>
  <c r="BM17" i="8"/>
  <c r="BP17" i="8" s="1"/>
  <c r="BI17" i="8"/>
  <c r="BE17" i="8"/>
  <c r="BA17" i="8"/>
  <c r="AW17" i="8"/>
  <c r="AS17" i="8"/>
  <c r="AV17" i="8" s="1"/>
  <c r="AO17" i="8"/>
  <c r="AR17" i="8" s="1"/>
  <c r="AK17" i="8"/>
  <c r="AN17" i="8" s="1"/>
  <c r="AG17" i="8"/>
  <c r="AC17" i="8"/>
  <c r="AF17" i="8" s="1"/>
  <c r="AB17" i="8"/>
  <c r="L17" i="8"/>
  <c r="BI21" i="16" l="1"/>
  <c r="BK21" i="16" a="1"/>
  <c r="BK21" i="16" s="1"/>
  <c r="BM21" i="16" s="1"/>
  <c r="P21" i="16" s="1"/>
  <c r="Q21" i="16" s="1"/>
  <c r="BK21" i="17" a="1"/>
  <c r="BK21" i="17" s="1"/>
  <c r="BM21" i="17" s="1"/>
  <c r="P21" i="17" s="1"/>
  <c r="Q21" i="17" s="1"/>
  <c r="P109" i="17"/>
  <c r="Q109" i="17" s="1"/>
  <c r="P36" i="17"/>
  <c r="Q36" i="17" s="1"/>
  <c r="P85" i="17"/>
  <c r="Q85" i="17" s="1"/>
  <c r="P98" i="17"/>
  <c r="Q98" i="17" s="1"/>
  <c r="P78" i="17"/>
  <c r="Q78" i="17" s="1"/>
  <c r="P51" i="17"/>
  <c r="Q51" i="17" s="1"/>
  <c r="P41" i="16"/>
  <c r="Q41" i="16" s="1"/>
  <c r="P67" i="16"/>
  <c r="Q67" i="16" s="1"/>
  <c r="P66" i="16"/>
  <c r="Q66" i="16" s="1"/>
  <c r="P96" i="16"/>
  <c r="Q96" i="16" s="1"/>
  <c r="P73" i="16"/>
  <c r="Q73" i="16" s="1"/>
  <c r="P44" i="16"/>
  <c r="Q44" i="16" s="1"/>
  <c r="P61" i="16"/>
  <c r="Q61" i="16" s="1"/>
  <c r="P90" i="16"/>
  <c r="Q90" i="16" s="1"/>
  <c r="P81" i="17"/>
  <c r="Q81" i="17" s="1"/>
  <c r="P56" i="17"/>
  <c r="Q56" i="17" s="1"/>
  <c r="BK26" i="17" a="1"/>
  <c r="BK26" i="17" s="1"/>
  <c r="BM26" i="17" s="1"/>
  <c r="BI33" i="17"/>
  <c r="BK33" i="17" a="1"/>
  <c r="BK33" i="17" s="1"/>
  <c r="BM33" i="17" s="1"/>
  <c r="BA71" i="17"/>
  <c r="P31" i="17"/>
  <c r="Q31" i="17" s="1"/>
  <c r="Q20" i="17"/>
  <c r="P64" i="17"/>
  <c r="Q64" i="17" s="1"/>
  <c r="BI93" i="17"/>
  <c r="BK93" i="17" a="1"/>
  <c r="BK93" i="17" s="1"/>
  <c r="BM93" i="17" s="1"/>
  <c r="BG71" i="17" a="1"/>
  <c r="BG71" i="17" s="1"/>
  <c r="BI71" i="17" s="1"/>
  <c r="BE67" i="17"/>
  <c r="BK67" i="17" a="1"/>
  <c r="BK67" i="17" s="1"/>
  <c r="BM67" i="17" s="1"/>
  <c r="BK82" i="17" a="1"/>
  <c r="BK82" i="17" s="1"/>
  <c r="BM82" i="17" s="1"/>
  <c r="P82" i="17" s="1"/>
  <c r="Q82" i="17" s="1"/>
  <c r="BE72" i="17"/>
  <c r="BG72" i="17" a="1"/>
  <c r="BG72" i="17" s="1"/>
  <c r="BI72" i="17" s="1"/>
  <c r="BK106" i="17" a="1"/>
  <c r="BK106" i="17" s="1"/>
  <c r="BM106" i="17" s="1"/>
  <c r="P106" i="17" s="1"/>
  <c r="Q106" i="17" s="1"/>
  <c r="BG26" i="17" a="1"/>
  <c r="BG26" i="17" s="1"/>
  <c r="BI26" i="17" s="1"/>
  <c r="BE60" i="17"/>
  <c r="BG60" i="17" a="1"/>
  <c r="BG60" i="17" s="1"/>
  <c r="BI60" i="17" s="1"/>
  <c r="BK60" i="17" a="1"/>
  <c r="BK60" i="17" s="1"/>
  <c r="BM60" i="17" s="1"/>
  <c r="BG104" i="17" a="1"/>
  <c r="BG104" i="17" s="1"/>
  <c r="BI104" i="17" s="1"/>
  <c r="BE111" i="17"/>
  <c r="BK111" i="17" a="1"/>
  <c r="BK111" i="17" s="1"/>
  <c r="BM111" i="17" s="1"/>
  <c r="BI48" i="17"/>
  <c r="BK48" i="17" a="1"/>
  <c r="BK48" i="17" s="1"/>
  <c r="BM48" i="17" s="1"/>
  <c r="P48" i="17" s="1"/>
  <c r="Q48" i="17" s="1"/>
  <c r="BI41" i="17"/>
  <c r="BK41" i="17" a="1"/>
  <c r="BK41" i="17" s="1"/>
  <c r="BM41" i="17" s="1"/>
  <c r="BK28" i="15" a="1"/>
  <c r="BK28" i="15" s="1"/>
  <c r="BC71" i="15" a="1"/>
  <c r="BC71" i="15" s="1"/>
  <c r="BG71" i="15" s="1" a="1"/>
  <c r="BG71" i="15" s="1"/>
  <c r="BK71" i="15" s="1" a="1"/>
  <c r="BK71" i="15" s="1"/>
  <c r="BC105" i="15" a="1"/>
  <c r="BC105" i="15" s="1"/>
  <c r="P91" i="16"/>
  <c r="Q91" i="16" s="1"/>
  <c r="P80" i="16"/>
  <c r="Q80" i="16" s="1"/>
  <c r="BG83" i="16" a="1"/>
  <c r="BG83" i="16" s="1"/>
  <c r="BI83" i="16" s="1"/>
  <c r="BG95" i="16" a="1"/>
  <c r="BG95" i="16" s="1"/>
  <c r="BI95" i="16" s="1"/>
  <c r="Q20" i="16"/>
  <c r="BC64" i="16" a="1"/>
  <c r="BC64" i="16" s="1"/>
  <c r="BE64" i="16" s="1"/>
  <c r="BK92" i="16" a="1"/>
  <c r="BK92" i="16" s="1"/>
  <c r="BM92" i="16" s="1"/>
  <c r="P92" i="16" s="1"/>
  <c r="Q92" i="16" s="1"/>
  <c r="BI97" i="16"/>
  <c r="BK97" i="16" a="1"/>
  <c r="BK97" i="16" s="1"/>
  <c r="BM97" i="16" s="1"/>
  <c r="BI89" i="16"/>
  <c r="BK89" i="16" a="1"/>
  <c r="BK89" i="16" s="1"/>
  <c r="BM89" i="16" s="1"/>
  <c r="BI42" i="16"/>
  <c r="BK42" i="16" a="1"/>
  <c r="BK42" i="16" s="1"/>
  <c r="BM42" i="16" s="1"/>
  <c r="BE30" i="16"/>
  <c r="BG30" i="16" a="1"/>
  <c r="BG30" i="16" s="1"/>
  <c r="BI30" i="16" s="1"/>
  <c r="BG64" i="16" a="1"/>
  <c r="BG64" i="16" s="1"/>
  <c r="BI64" i="16" s="1"/>
  <c r="BE104" i="16"/>
  <c r="BK104" i="16" a="1"/>
  <c r="BK104" i="16" s="1"/>
  <c r="BM104" i="16" s="1"/>
  <c r="BI63" i="16"/>
  <c r="BK63" i="16" a="1"/>
  <c r="BK63" i="16" s="1"/>
  <c r="BM63" i="16" s="1"/>
  <c r="BI70" i="16"/>
  <c r="BK70" i="16" a="1"/>
  <c r="BK70" i="16" s="1"/>
  <c r="BM70" i="16" s="1"/>
  <c r="BA115" i="16"/>
  <c r="BK28" i="16" a="1"/>
  <c r="BK28" i="16" s="1"/>
  <c r="BM28" i="16" s="1"/>
  <c r="P28" i="16" s="1"/>
  <c r="Q28" i="16" s="1"/>
  <c r="BC115" i="16" a="1"/>
  <c r="BC115" i="16" s="1"/>
  <c r="BE115" i="16" s="1"/>
  <c r="BK95" i="16" a="1"/>
  <c r="BK95" i="16" s="1"/>
  <c r="BM95" i="16" s="1"/>
  <c r="BK43" i="16" a="1"/>
  <c r="BK43" i="16" s="1"/>
  <c r="BM43" i="16" s="1"/>
  <c r="P43" i="16" s="1"/>
  <c r="Q43" i="16" s="1"/>
  <c r="BG105" i="16" a="1"/>
  <c r="BG105" i="16" s="1"/>
  <c r="P39" i="16"/>
  <c r="Q39" i="16" s="1"/>
  <c r="BG91" i="14" a="1"/>
  <c r="BG91" i="14" s="1"/>
  <c r="BK91" i="14" s="1" a="1"/>
  <c r="BK91" i="14" s="1"/>
  <c r="BE97" i="14"/>
  <c r="BI97" i="14"/>
  <c r="BA105" i="14"/>
  <c r="BA32" i="14"/>
  <c r="BA76" i="14"/>
  <c r="BE36" i="14"/>
  <c r="BE96" i="14"/>
  <c r="BA70" i="14"/>
  <c r="BA103" i="14"/>
  <c r="BE46" i="14"/>
  <c r="AW42" i="14"/>
  <c r="AW111" i="14"/>
  <c r="BE111" i="14"/>
  <c r="BA92" i="14"/>
  <c r="BA27" i="14"/>
  <c r="AW75" i="14"/>
  <c r="BA83" i="14"/>
  <c r="BA67" i="14"/>
  <c r="BA42" i="14"/>
  <c r="BE42" i="14"/>
  <c r="AW77" i="14"/>
  <c r="BE82" i="14"/>
  <c r="BA79" i="14"/>
  <c r="BE102" i="14"/>
  <c r="AW101" i="14"/>
  <c r="AW33" i="14"/>
  <c r="AW79" i="14"/>
  <c r="BE25" i="14"/>
  <c r="BA107" i="14"/>
  <c r="BA59" i="14"/>
  <c r="BE119" i="14"/>
  <c r="AW51" i="14"/>
  <c r="BA55" i="14"/>
  <c r="BA71" i="14"/>
  <c r="BE75" i="14"/>
  <c r="BE40" i="14"/>
  <c r="BA35" i="14"/>
  <c r="AW26" i="14"/>
  <c r="BA43" i="14"/>
  <c r="BA62" i="14"/>
  <c r="BA60" i="14"/>
  <c r="BM59" i="14"/>
  <c r="BE70" i="14"/>
  <c r="AW108" i="14"/>
  <c r="BE52" i="14"/>
  <c r="BE23" i="14"/>
  <c r="BI118" i="14"/>
  <c r="BE92" i="14"/>
  <c r="BE71" i="14"/>
  <c r="BE57" i="14"/>
  <c r="BA108" i="14"/>
  <c r="BA53" i="14"/>
  <c r="BE53" i="14"/>
  <c r="BI53" i="14"/>
  <c r="BE39" i="14"/>
  <c r="BI62" i="14"/>
  <c r="BI83" i="14"/>
  <c r="BM83" i="14"/>
  <c r="BE67" i="14"/>
  <c r="BE69" i="14"/>
  <c r="BA63" i="14"/>
  <c r="BI34" i="14"/>
  <c r="BM34" i="14"/>
  <c r="BI33" i="14"/>
  <c r="BI116" i="14"/>
  <c r="BI72" i="14"/>
  <c r="BE94" i="14"/>
  <c r="BE103" i="14"/>
  <c r="BE63" i="14"/>
  <c r="BE100" i="14"/>
  <c r="BE30" i="14"/>
  <c r="BE50" i="14"/>
  <c r="BA50" i="14"/>
  <c r="BA86" i="14"/>
  <c r="BE113" i="14"/>
  <c r="AW112" i="14"/>
  <c r="BA112" i="14"/>
  <c r="BE55" i="14"/>
  <c r="BI46" i="14"/>
  <c r="Q47" i="16"/>
  <c r="BI99" i="14"/>
  <c r="BA80" i="14"/>
  <c r="BE101" i="14"/>
  <c r="BI101" i="14"/>
  <c r="BE106" i="14"/>
  <c r="BI40" i="14"/>
  <c r="BI45" i="14"/>
  <c r="BA78" i="14"/>
  <c r="BE78" i="14"/>
  <c r="BE43" i="14"/>
  <c r="AW54" i="14"/>
  <c r="BI39" i="14"/>
  <c r="BA49" i="14"/>
  <c r="BA77" i="14"/>
  <c r="AW64" i="14"/>
  <c r="BI119" i="14"/>
  <c r="BE90" i="14"/>
  <c r="BA41" i="14"/>
  <c r="AW44" i="14"/>
  <c r="AW74" i="14"/>
  <c r="AW95" i="14"/>
  <c r="BA81" i="14"/>
  <c r="BE81" i="14"/>
  <c r="BA95" i="14"/>
  <c r="AW67" i="14"/>
  <c r="BI67" i="14"/>
  <c r="BA54" i="14"/>
  <c r="AW29" i="14"/>
  <c r="BA117" i="14"/>
  <c r="BA19" i="14"/>
  <c r="AW58" i="14"/>
  <c r="AW27" i="14"/>
  <c r="BE27" i="14"/>
  <c r="BI98" i="14"/>
  <c r="BA29" i="14"/>
  <c r="BA97" i="14"/>
  <c r="BM97" i="14"/>
  <c r="BA51" i="14"/>
  <c r="BI41" i="14"/>
  <c r="AW20" i="14"/>
  <c r="BE24" i="14"/>
  <c r="BA20" i="14"/>
  <c r="AZ32" i="8"/>
  <c r="V32" i="8" s="1"/>
  <c r="B10" i="13"/>
  <c r="AZ17" i="8"/>
  <c r="V17" i="8" s="1"/>
  <c r="BT17" i="8"/>
  <c r="BH17" i="8"/>
  <c r="AJ17" i="8"/>
  <c r="T17" i="8" s="1"/>
  <c r="BL61" i="8"/>
  <c r="U61" i="8" s="1"/>
  <c r="BL97" i="8"/>
  <c r="U97" i="8" s="1"/>
  <c r="BL105" i="8"/>
  <c r="BL110" i="8"/>
  <c r="BL22" i="8"/>
  <c r="BL72" i="8"/>
  <c r="U72" i="8" s="1"/>
  <c r="BL83" i="8"/>
  <c r="U83" i="8" s="1"/>
  <c r="BL94" i="8"/>
  <c r="U94" i="8" s="1"/>
  <c r="BL101" i="8"/>
  <c r="U101" i="8" s="1"/>
  <c r="BL20" i="8"/>
  <c r="BL44" i="8"/>
  <c r="BL46" i="8"/>
  <c r="U46" i="8" s="1"/>
  <c r="BL90" i="8"/>
  <c r="U90" i="8" s="1"/>
  <c r="BL37" i="8"/>
  <c r="BL93" i="8"/>
  <c r="U93" i="8" s="1"/>
  <c r="BL17" i="8"/>
  <c r="BL60" i="8"/>
  <c r="U60" i="8" s="1"/>
  <c r="BL69" i="8"/>
  <c r="U69" i="8" s="1"/>
  <c r="BL104" i="8"/>
  <c r="BL21" i="8"/>
  <c r="U21" i="8" s="1"/>
  <c r="BL32" i="8"/>
  <c r="U32" i="8" s="1"/>
  <c r="BL47" i="8"/>
  <c r="U47" i="8" s="1"/>
  <c r="BL51" i="8"/>
  <c r="U51" i="8" s="1"/>
  <c r="BL89" i="8"/>
  <c r="U89" i="8" s="1"/>
  <c r="BL113" i="8"/>
  <c r="U113" i="8" s="1"/>
  <c r="BL36" i="8"/>
  <c r="U36" i="8" s="1"/>
  <c r="BL79" i="8"/>
  <c r="U79" i="8" s="1"/>
  <c r="BL55" i="8"/>
  <c r="U55" i="8" s="1"/>
  <c r="BL65" i="8"/>
  <c r="U65" i="8" s="1"/>
  <c r="BL50" i="8"/>
  <c r="BL76" i="8"/>
  <c r="U76" i="8" s="1"/>
  <c r="BL24" i="8"/>
  <c r="U24" i="8" s="1"/>
  <c r="BL28" i="8"/>
  <c r="U28" i="8" s="1"/>
  <c r="BL35" i="8"/>
  <c r="BL64" i="8"/>
  <c r="U64" i="8" s="1"/>
  <c r="BL71" i="8"/>
  <c r="BL75" i="8"/>
  <c r="U75" i="8" s="1"/>
  <c r="BL80" i="8"/>
  <c r="U80" i="8" s="1"/>
  <c r="BL108" i="8"/>
  <c r="U108" i="8" s="1"/>
  <c r="BL117" i="8"/>
  <c r="U117" i="8" s="1"/>
  <c r="BZ51" i="8"/>
  <c r="CB51" i="8" s="1"/>
  <c r="W51" i="8" s="1"/>
  <c r="BZ112" i="8"/>
  <c r="CB112" i="8" s="1"/>
  <c r="W112" i="8" s="1"/>
  <c r="CB24" i="8"/>
  <c r="W24" i="8" s="1"/>
  <c r="BZ65" i="8"/>
  <c r="CB65" i="8" s="1"/>
  <c r="W65" i="8" s="1"/>
  <c r="BZ83" i="8"/>
  <c r="CB83" i="8" s="1"/>
  <c r="W83" i="8" s="1"/>
  <c r="BZ87" i="8"/>
  <c r="CB87" i="8" s="1"/>
  <c r="W87" i="8" s="1"/>
  <c r="AZ24" i="8"/>
  <c r="V24" i="8" s="1"/>
  <c r="AZ22" i="8"/>
  <c r="V22" i="8" s="1"/>
  <c r="AZ20" i="8"/>
  <c r="V20" i="8" s="1"/>
  <c r="BH20" i="8"/>
  <c r="BX18" i="8"/>
  <c r="AB19" i="8"/>
  <c r="AV19" i="8"/>
  <c r="AJ19" i="8"/>
  <c r="BP18" i="8"/>
  <c r="BT18" i="8"/>
  <c r="BP85" i="8"/>
  <c r="BX22" i="8"/>
  <c r="BL26" i="8"/>
  <c r="BL27" i="8"/>
  <c r="BL31" i="8"/>
  <c r="BX48" i="8"/>
  <c r="BP49" i="8"/>
  <c r="BX52" i="8"/>
  <c r="BP63" i="8"/>
  <c r="BT66" i="8"/>
  <c r="BT78" i="8"/>
  <c r="BX85" i="8"/>
  <c r="BX92" i="8"/>
  <c r="BP100" i="8"/>
  <c r="BT104" i="8"/>
  <c r="BL111" i="8"/>
  <c r="BL114" i="8"/>
  <c r="BP19" i="8"/>
  <c r="BL30" i="8"/>
  <c r="BT56" i="8"/>
  <c r="BL59" i="8"/>
  <c r="U59" i="8" s="1"/>
  <c r="BL67" i="8"/>
  <c r="BT81" i="8"/>
  <c r="BT91" i="8"/>
  <c r="BP107" i="8"/>
  <c r="BP27" i="8"/>
  <c r="BT29" i="8"/>
  <c r="BT33" i="8"/>
  <c r="U33" i="8" s="1"/>
  <c r="BT39" i="8"/>
  <c r="BT41" i="8"/>
  <c r="BT42" i="8"/>
  <c r="BL43" i="8"/>
  <c r="BL56" i="8"/>
  <c r="BX66" i="8"/>
  <c r="BT77" i="8"/>
  <c r="BL81" i="8"/>
  <c r="BX88" i="8"/>
  <c r="BT95" i="8"/>
  <c r="BT19" i="8"/>
  <c r="BL18" i="8"/>
  <c r="BT34" i="8"/>
  <c r="BX37" i="8"/>
  <c r="BX56" i="8"/>
  <c r="BL70" i="8"/>
  <c r="BX81" i="8"/>
  <c r="BT87" i="8"/>
  <c r="BX91" i="8"/>
  <c r="BP92" i="8"/>
  <c r="BL95" i="8"/>
  <c r="BL99" i="8"/>
  <c r="BX100" i="8"/>
  <c r="BX115" i="8"/>
  <c r="BL19" i="8"/>
  <c r="BX19" i="8"/>
  <c r="BT26" i="8"/>
  <c r="BP35" i="8"/>
  <c r="BP37" i="8"/>
  <c r="BL42" i="8"/>
  <c r="BX42" i="8"/>
  <c r="BL53" i="8"/>
  <c r="BP56" i="8"/>
  <c r="BT57" i="8"/>
  <c r="BL63" i="8"/>
  <c r="BP78" i="8"/>
  <c r="BP81" i="8"/>
  <c r="BL86" i="8"/>
  <c r="BT92" i="8"/>
  <c r="BX23" i="8"/>
  <c r="BT30" i="8"/>
  <c r="BL34" i="8"/>
  <c r="BL52" i="8"/>
  <c r="BP70" i="8"/>
  <c r="BL85" i="8"/>
  <c r="BX87" i="8"/>
  <c r="BX110" i="8"/>
  <c r="BH92" i="8"/>
  <c r="BH103" i="8"/>
  <c r="BH115" i="8"/>
  <c r="BH63" i="8"/>
  <c r="BH66" i="8"/>
  <c r="BH85" i="8"/>
  <c r="BH18" i="8"/>
  <c r="BH56" i="8"/>
  <c r="BH110" i="8"/>
  <c r="BH77" i="8"/>
  <c r="BH81" i="8"/>
  <c r="U98" i="8"/>
  <c r="BH23" i="8"/>
  <c r="BH37" i="8"/>
  <c r="BH95" i="8"/>
  <c r="BH19" i="8"/>
  <c r="BH22" i="8"/>
  <c r="BH38" i="8"/>
  <c r="BH48" i="8"/>
  <c r="BH70" i="8"/>
  <c r="U25" i="8"/>
  <c r="BH52" i="8"/>
  <c r="BD19" i="8"/>
  <c r="BD102" i="8"/>
  <c r="BD42" i="8"/>
  <c r="BD52" i="8"/>
  <c r="BD95" i="8"/>
  <c r="BD70" i="8"/>
  <c r="BD77" i="8"/>
  <c r="BD26" i="8"/>
  <c r="BD29" i="8"/>
  <c r="BD34" i="8"/>
  <c r="BD53" i="8"/>
  <c r="BD66" i="8"/>
  <c r="BD96" i="8"/>
  <c r="BD85" i="8"/>
  <c r="BD18" i="8"/>
  <c r="BD27" i="8"/>
  <c r="BD88" i="8"/>
  <c r="BD92" i="8"/>
  <c r="BD81" i="8"/>
  <c r="BD41" i="8"/>
  <c r="BD56" i="8"/>
  <c r="BD106" i="8"/>
  <c r="AN27" i="8"/>
  <c r="AV52" i="8"/>
  <c r="AR66" i="8"/>
  <c r="AV87" i="8"/>
  <c r="AV26" i="8"/>
  <c r="AN39" i="8"/>
  <c r="AN41" i="8"/>
  <c r="AR43" i="8"/>
  <c r="AN44" i="8"/>
  <c r="AR53" i="8"/>
  <c r="AN54" i="8"/>
  <c r="AV56" i="8"/>
  <c r="AV70" i="8"/>
  <c r="AR81" i="8"/>
  <c r="AV85" i="8"/>
  <c r="AN88" i="8"/>
  <c r="AR92" i="8"/>
  <c r="AR95" i="8"/>
  <c r="AV103" i="8"/>
  <c r="AV91" i="8"/>
  <c r="AV18" i="8"/>
  <c r="AN19" i="8"/>
  <c r="AV30" i="8"/>
  <c r="AN31" i="8"/>
  <c r="AV34" i="8"/>
  <c r="AR42" i="8"/>
  <c r="AN52" i="8"/>
  <c r="AR57" i="8"/>
  <c r="AN67" i="8"/>
  <c r="AV114" i="8"/>
  <c r="AV66" i="8"/>
  <c r="AN70" i="8"/>
  <c r="AN82" i="8"/>
  <c r="AN85" i="8"/>
  <c r="AN96" i="8"/>
  <c r="AR23" i="8"/>
  <c r="AN18" i="8"/>
  <c r="AV28" i="8"/>
  <c r="AN30" i="8"/>
  <c r="AR38" i="8"/>
  <c r="AV42" i="8"/>
  <c r="AV57" i="8"/>
  <c r="AR58" i="8"/>
  <c r="AV81" i="8"/>
  <c r="AV95" i="8"/>
  <c r="AN26" i="8"/>
  <c r="AN56" i="8"/>
  <c r="AR19" i="8"/>
  <c r="AV27" i="8"/>
  <c r="AN34" i="8"/>
  <c r="AV44" i="8"/>
  <c r="AR52" i="8"/>
  <c r="AR63" i="8"/>
  <c r="AN66" i="8"/>
  <c r="AN73" i="8"/>
  <c r="AV77" i="8"/>
  <c r="AR82" i="8"/>
  <c r="AR87" i="8"/>
  <c r="AR91" i="8"/>
  <c r="AR96" i="8"/>
  <c r="AN100" i="8"/>
  <c r="AN33" i="8"/>
  <c r="AR48" i="8"/>
  <c r="AR22" i="8"/>
  <c r="AV33" i="8"/>
  <c r="AR50" i="8"/>
  <c r="AR56" i="8"/>
  <c r="AV106" i="8"/>
  <c r="AV41" i="8"/>
  <c r="AN42" i="8"/>
  <c r="AN43" i="8"/>
  <c r="AV63" i="8"/>
  <c r="AN77" i="8"/>
  <c r="AN92" i="8"/>
  <c r="AV96" i="8"/>
  <c r="AR103" i="8"/>
  <c r="AJ22" i="8"/>
  <c r="AJ37" i="8"/>
  <c r="AJ56" i="8"/>
  <c r="AJ58" i="8"/>
  <c r="AJ66" i="8"/>
  <c r="AJ100" i="8"/>
  <c r="AJ70" i="8"/>
  <c r="AJ81" i="8"/>
  <c r="AJ49" i="8"/>
  <c r="AJ73" i="8"/>
  <c r="AJ45" i="8"/>
  <c r="AJ18" i="8"/>
  <c r="AJ38" i="8"/>
  <c r="AJ52" i="8"/>
  <c r="AJ92" i="8"/>
  <c r="AJ23" i="8"/>
  <c r="AJ82" i="8"/>
  <c r="AJ85" i="8"/>
  <c r="AJ110" i="8"/>
  <c r="AJ117" i="8"/>
  <c r="T20" i="8"/>
  <c r="AF23" i="8"/>
  <c r="T32" i="8"/>
  <c r="AF44" i="8"/>
  <c r="AF66" i="8"/>
  <c r="T75" i="8"/>
  <c r="T51" i="8"/>
  <c r="AF59" i="8"/>
  <c r="T59" i="8" s="1"/>
  <c r="T98" i="8"/>
  <c r="AF100" i="8"/>
  <c r="T101" i="8"/>
  <c r="AF19" i="8"/>
  <c r="T21" i="8"/>
  <c r="AF29" i="8"/>
  <c r="T29" i="8" s="1"/>
  <c r="AF30" i="8"/>
  <c r="AF27" i="8"/>
  <c r="AF57" i="8"/>
  <c r="AF70" i="8"/>
  <c r="T83" i="8"/>
  <c r="AF106" i="8"/>
  <c r="AF28" i="8"/>
  <c r="T40" i="8"/>
  <c r="AF56" i="8"/>
  <c r="T60" i="8"/>
  <c r="T64" i="8"/>
  <c r="AF77" i="8"/>
  <c r="AF85" i="8"/>
  <c r="AF102" i="8"/>
  <c r="T24" i="8"/>
  <c r="AF34" i="8"/>
  <c r="T80" i="8"/>
  <c r="T93" i="8"/>
  <c r="T113" i="8"/>
  <c r="AF45" i="8"/>
  <c r="T68" i="8"/>
  <c r="T76" i="8"/>
  <c r="AF95" i="8"/>
  <c r="AB77" i="8"/>
  <c r="T94" i="8"/>
  <c r="T65" i="8"/>
  <c r="AB81" i="8"/>
  <c r="AB85" i="8"/>
  <c r="AB62" i="8"/>
  <c r="AB43" i="8"/>
  <c r="AB70" i="8"/>
  <c r="AB18" i="8"/>
  <c r="T47" i="8"/>
  <c r="AB52" i="8"/>
  <c r="AB92" i="8"/>
  <c r="AB99" i="8"/>
  <c r="T25" i="8"/>
  <c r="AB63" i="8"/>
  <c r="AB66" i="8"/>
  <c r="T69" i="8"/>
  <c r="AN23" i="8"/>
  <c r="BD23" i="8"/>
  <c r="AR27" i="8"/>
  <c r="BZ26" i="8"/>
  <c r="CB26" i="8" s="1"/>
  <c r="W26" i="8" s="1"/>
  <c r="BH27" i="8"/>
  <c r="BZ17" i="8"/>
  <c r="CB17" i="8" s="1"/>
  <c r="W17" i="8" s="1"/>
  <c r="AJ27" i="8"/>
  <c r="BX27" i="8"/>
  <c r="BL23" i="8"/>
  <c r="AN28" i="8"/>
  <c r="AF18" i="8"/>
  <c r="BZ20" i="8"/>
  <c r="CB20" i="8" s="1"/>
  <c r="W20" i="8" s="1"/>
  <c r="AB22" i="8"/>
  <c r="AF26" i="8"/>
  <c r="AX29" i="8"/>
  <c r="AZ29" i="8" s="1"/>
  <c r="V29" i="8" s="1"/>
  <c r="BZ30" i="8"/>
  <c r="CB30" i="8" s="1"/>
  <c r="W30" i="8" s="1"/>
  <c r="T36" i="8"/>
  <c r="AX21" i="8"/>
  <c r="AZ21" i="8" s="1"/>
  <c r="V21" i="8" s="1"/>
  <c r="BZ25" i="8"/>
  <c r="CB25" i="8" s="1"/>
  <c r="W25" i="8" s="1"/>
  <c r="AB27" i="8"/>
  <c r="AB30" i="8"/>
  <c r="BH30" i="8"/>
  <c r="AV38" i="8"/>
  <c r="BZ41" i="8"/>
  <c r="CB41" i="8" s="1"/>
  <c r="W41" i="8" s="1"/>
  <c r="BH42" i="8"/>
  <c r="AF43" i="8"/>
  <c r="AV43" i="8"/>
  <c r="AX19" i="8"/>
  <c r="AZ19" i="8" s="1"/>
  <c r="V19" i="8" s="1"/>
  <c r="AX18" i="8"/>
  <c r="AZ18" i="8" s="1"/>
  <c r="V18" i="8" s="1"/>
  <c r="BZ22" i="8"/>
  <c r="CB22" i="8" s="1"/>
  <c r="W22" i="8" s="1"/>
  <c r="BD31" i="8"/>
  <c r="BT31" i="8"/>
  <c r="AZ34" i="8"/>
  <c r="V34" i="8" s="1"/>
  <c r="BP34" i="8"/>
  <c r="BH35" i="8"/>
  <c r="BX35" i="8"/>
  <c r="BL38" i="8"/>
  <c r="BD39" i="8"/>
  <c r="BP43" i="8"/>
  <c r="AX28" i="8"/>
  <c r="AZ28" i="8" s="1"/>
  <c r="V28" i="8" s="1"/>
  <c r="AR34" i="8"/>
  <c r="AN38" i="8"/>
  <c r="U40" i="8"/>
  <c r="BD43" i="8"/>
  <c r="BT43" i="8"/>
  <c r="AX23" i="8"/>
  <c r="AZ23" i="8" s="1"/>
  <c r="V23" i="8" s="1"/>
  <c r="BZ27" i="8"/>
  <c r="CB27" i="8" s="1"/>
  <c r="W27" i="8" s="1"/>
  <c r="AR30" i="8"/>
  <c r="BX30" i="8"/>
  <c r="AX31" i="8"/>
  <c r="AZ31" i="8" s="1"/>
  <c r="V31" i="8" s="1"/>
  <c r="AF33" i="8"/>
  <c r="BH34" i="8"/>
  <c r="T46" i="8"/>
  <c r="BL39" i="8"/>
  <c r="BP42" i="8"/>
  <c r="BH43" i="8"/>
  <c r="BX43" i="8"/>
  <c r="AJ30" i="8"/>
  <c r="BP30" i="8"/>
  <c r="AF31" i="8"/>
  <c r="AV31" i="8"/>
  <c r="AJ34" i="8"/>
  <c r="BX34" i="8"/>
  <c r="AJ35" i="8"/>
  <c r="T35" i="8" s="1"/>
  <c r="AF38" i="8"/>
  <c r="BT38" i="8"/>
  <c r="AF39" i="8"/>
  <c r="AV39" i="8"/>
  <c r="AZ40" i="8"/>
  <c r="V40" i="8" s="1"/>
  <c r="AB37" i="8"/>
  <c r="AF41" i="8"/>
  <c r="AR44" i="8"/>
  <c r="AR45" i="8"/>
  <c r="BD45" i="8"/>
  <c r="BZ46" i="8"/>
  <c r="CB46" i="8" s="1"/>
  <c r="W46" i="8" s="1"/>
  <c r="AN48" i="8"/>
  <c r="BT48" i="8"/>
  <c r="AN49" i="8"/>
  <c r="BD49" i="8"/>
  <c r="BT49" i="8"/>
  <c r="BZ32" i="8"/>
  <c r="CB32" i="8" s="1"/>
  <c r="W32" i="8" s="1"/>
  <c r="AB34" i="8"/>
  <c r="AX36" i="8"/>
  <c r="AZ36" i="8" s="1"/>
  <c r="V36" i="8" s="1"/>
  <c r="BZ40" i="8"/>
  <c r="CB40" i="8" s="1"/>
  <c r="W40" i="8" s="1"/>
  <c r="AB42" i="8"/>
  <c r="AJ44" i="8"/>
  <c r="AX33" i="8"/>
  <c r="AZ33" i="8" s="1"/>
  <c r="V33" i="8" s="1"/>
  <c r="BZ37" i="8"/>
  <c r="CB37" i="8" s="1"/>
  <c r="W37" i="8" s="1"/>
  <c r="BH45" i="8"/>
  <c r="BT45" i="8"/>
  <c r="AF48" i="8"/>
  <c r="BL48" i="8"/>
  <c r="AB49" i="8"/>
  <c r="AR49" i="8"/>
  <c r="BH49" i="8"/>
  <c r="BX49" i="8"/>
  <c r="AF53" i="8"/>
  <c r="AV53" i="8"/>
  <c r="AZ54" i="8"/>
  <c r="V54" i="8" s="1"/>
  <c r="BH57" i="8"/>
  <c r="BX57" i="8"/>
  <c r="BZ34" i="8"/>
  <c r="CB34" i="8" s="1"/>
  <c r="W34" i="8" s="1"/>
  <c r="AX38" i="8"/>
  <c r="AZ38" i="8" s="1"/>
  <c r="V38" i="8" s="1"/>
  <c r="BZ42" i="8"/>
  <c r="CB42" i="8" s="1"/>
  <c r="W42" i="8" s="1"/>
  <c r="BH50" i="8"/>
  <c r="BX50" i="8"/>
  <c r="BP53" i="8"/>
  <c r="BL54" i="8"/>
  <c r="T55" i="8"/>
  <c r="AB57" i="8"/>
  <c r="T61" i="8"/>
  <c r="AX35" i="8"/>
  <c r="AZ35" i="8" s="1"/>
  <c r="V35" i="8" s="1"/>
  <c r="BZ39" i="8"/>
  <c r="CB39" i="8" s="1"/>
  <c r="W39" i="8" s="1"/>
  <c r="AX43" i="8"/>
  <c r="AZ43" i="8" s="1"/>
  <c r="V43" i="8" s="1"/>
  <c r="BX44" i="8"/>
  <c r="BX45" i="8"/>
  <c r="BD48" i="8"/>
  <c r="AF49" i="8"/>
  <c r="AV49" i="8"/>
  <c r="BL49" i="8"/>
  <c r="AJ53" i="8"/>
  <c r="AF54" i="8"/>
  <c r="AV54" i="8"/>
  <c r="BL57" i="8"/>
  <c r="AB38" i="8"/>
  <c r="BP44" i="8"/>
  <c r="BL45" i="8"/>
  <c r="AJ48" i="8"/>
  <c r="BP48" i="8"/>
  <c r="AJ50" i="8"/>
  <c r="BH44" i="8"/>
  <c r="AB45" i="8"/>
  <c r="AV48" i="8"/>
  <c r="AX49" i="8"/>
  <c r="AZ49" i="8" s="1"/>
  <c r="V49" i="8" s="1"/>
  <c r="AN53" i="8"/>
  <c r="BP57" i="8"/>
  <c r="AX44" i="8"/>
  <c r="AZ44" i="8" s="1"/>
  <c r="V44" i="8" s="1"/>
  <c r="BP45" i="8"/>
  <c r="BZ45" i="8"/>
  <c r="CB45" i="8" s="1"/>
  <c r="W45" i="8" s="1"/>
  <c r="BZ48" i="8"/>
  <c r="CB48" i="8" s="1"/>
  <c r="W48" i="8" s="1"/>
  <c r="AB48" i="8"/>
  <c r="BP50" i="8"/>
  <c r="BH53" i="8"/>
  <c r="BX53" i="8"/>
  <c r="BD54" i="8"/>
  <c r="BT54" i="8"/>
  <c r="AJ57" i="8"/>
  <c r="AX53" i="8"/>
  <c r="AZ53" i="8" s="1"/>
  <c r="V53" i="8" s="1"/>
  <c r="AV62" i="8"/>
  <c r="AX50" i="8"/>
  <c r="AZ50" i="8" s="1"/>
  <c r="V50" i="8" s="1"/>
  <c r="AF52" i="8"/>
  <c r="BZ54" i="8"/>
  <c r="CB54" i="8" s="1"/>
  <c r="W54" i="8" s="1"/>
  <c r="AB56" i="8"/>
  <c r="AX58" i="8"/>
  <c r="BH58" i="8"/>
  <c r="AX59" i="8"/>
  <c r="AZ59" i="8" s="1"/>
  <c r="V59" i="8" s="1"/>
  <c r="AX47" i="8"/>
  <c r="AZ47" i="8" s="1"/>
  <c r="V47" i="8" s="1"/>
  <c r="AB53" i="8"/>
  <c r="AX55" i="8"/>
  <c r="AZ55" i="8" s="1"/>
  <c r="V55" i="8" s="1"/>
  <c r="BT58" i="8"/>
  <c r="AN62" i="8"/>
  <c r="BT62" i="8"/>
  <c r="AZ64" i="8"/>
  <c r="V64" i="8" s="1"/>
  <c r="BP71" i="8"/>
  <c r="T72" i="8"/>
  <c r="AB50" i="8"/>
  <c r="AX52" i="8"/>
  <c r="AZ52" i="8" s="1"/>
  <c r="V52" i="8" s="1"/>
  <c r="BZ56" i="8"/>
  <c r="CB56" i="8" s="1"/>
  <c r="W56" i="8" s="1"/>
  <c r="AX62" i="8"/>
  <c r="AZ62" i="8" s="1"/>
  <c r="V62" i="8" s="1"/>
  <c r="AJ63" i="8"/>
  <c r="AF67" i="8"/>
  <c r="AV67" i="8"/>
  <c r="AJ71" i="8"/>
  <c r="AX57" i="8"/>
  <c r="AZ57" i="8" s="1"/>
  <c r="V57" i="8" s="1"/>
  <c r="BL58" i="8"/>
  <c r="AF62" i="8"/>
  <c r="BL62" i="8"/>
  <c r="U68" i="8"/>
  <c r="BX58" i="8"/>
  <c r="AR62" i="8"/>
  <c r="BX62" i="8"/>
  <c r="AX63" i="8"/>
  <c r="AZ63" i="8" s="1"/>
  <c r="V63" i="8" s="1"/>
  <c r="BD62" i="8"/>
  <c r="BD67" i="8"/>
  <c r="BH71" i="8"/>
  <c r="BX71" i="8"/>
  <c r="BP58" i="8"/>
  <c r="AX61" i="8"/>
  <c r="AZ61" i="8" s="1"/>
  <c r="V61" i="8" s="1"/>
  <c r="AJ62" i="8"/>
  <c r="BP62" i="8"/>
  <c r="AR71" i="8"/>
  <c r="AX69" i="8"/>
  <c r="AZ69" i="8" s="1"/>
  <c r="V69" i="8" s="1"/>
  <c r="AX66" i="8"/>
  <c r="AZ66" i="8" s="1"/>
  <c r="V66" i="8" s="1"/>
  <c r="AX73" i="8"/>
  <c r="AZ73" i="8" s="1"/>
  <c r="V73" i="8" s="1"/>
  <c r="AN74" i="8"/>
  <c r="BD74" i="8"/>
  <c r="BT74" i="8"/>
  <c r="AR77" i="8"/>
  <c r="BX77" i="8"/>
  <c r="AB78" i="8"/>
  <c r="AR78" i="8"/>
  <c r="BH78" i="8"/>
  <c r="BX78" i="8"/>
  <c r="BD82" i="8"/>
  <c r="BT82" i="8"/>
  <c r="T84" i="8"/>
  <c r="BD86" i="8"/>
  <c r="BT86" i="8"/>
  <c r="BZ67" i="8"/>
  <c r="CB67" i="8" s="1"/>
  <c r="W67" i="8" s="1"/>
  <c r="AX71" i="8"/>
  <c r="AZ71" i="8" s="1"/>
  <c r="V71" i="8" s="1"/>
  <c r="BL73" i="8"/>
  <c r="AN86" i="8"/>
  <c r="AJ87" i="8"/>
  <c r="AX60" i="8"/>
  <c r="AZ60" i="8" s="1"/>
  <c r="V60" i="8" s="1"/>
  <c r="BZ64" i="8"/>
  <c r="CB64" i="8" s="1"/>
  <c r="W64" i="8" s="1"/>
  <c r="AX68" i="8"/>
  <c r="AZ68" i="8" s="1"/>
  <c r="V68" i="8" s="1"/>
  <c r="BZ72" i="8"/>
  <c r="CB72" i="8" s="1"/>
  <c r="W72" i="8" s="1"/>
  <c r="AR73" i="8"/>
  <c r="BX73" i="8"/>
  <c r="AB74" i="8"/>
  <c r="AR74" i="8"/>
  <c r="BH74" i="8"/>
  <c r="BX74" i="8"/>
  <c r="AJ77" i="8"/>
  <c r="BP77" i="8"/>
  <c r="AF78" i="8"/>
  <c r="AV78" i="8"/>
  <c r="BL78" i="8"/>
  <c r="BH82" i="8"/>
  <c r="BX82" i="8"/>
  <c r="BH86" i="8"/>
  <c r="BX86" i="8"/>
  <c r="AB71" i="8"/>
  <c r="AX70" i="8"/>
  <c r="AZ70" i="8" s="1"/>
  <c r="V70" i="8" s="1"/>
  <c r="BP73" i="8"/>
  <c r="AF74" i="8"/>
  <c r="AV74" i="8"/>
  <c r="BL74" i="8"/>
  <c r="AJ78" i="8"/>
  <c r="AX78" i="8"/>
  <c r="AZ78" i="8" s="1"/>
  <c r="V78" i="8" s="1"/>
  <c r="T79" i="8"/>
  <c r="BL82" i="8"/>
  <c r="T90" i="8"/>
  <c r="AB73" i="8"/>
  <c r="AV73" i="8"/>
  <c r="AZ79" i="8"/>
  <c r="V79" i="8" s="1"/>
  <c r="AF82" i="8"/>
  <c r="AV82" i="8"/>
  <c r="U84" i="8"/>
  <c r="AF86" i="8"/>
  <c r="AV86" i="8"/>
  <c r="T89" i="8"/>
  <c r="BH73" i="8"/>
  <c r="AJ74" i="8"/>
  <c r="AX74" i="8"/>
  <c r="AZ74" i="8" s="1"/>
  <c r="V74" i="8" s="1"/>
  <c r="BP74" i="8"/>
  <c r="AX77" i="8"/>
  <c r="AZ77" i="8" s="1"/>
  <c r="V77" i="8" s="1"/>
  <c r="AN78" i="8"/>
  <c r="BD78" i="8"/>
  <c r="BP82" i="8"/>
  <c r="BP86" i="8"/>
  <c r="AX76" i="8"/>
  <c r="AZ76" i="8" s="1"/>
  <c r="V76" i="8" s="1"/>
  <c r="BZ80" i="8"/>
  <c r="CB80" i="8" s="1"/>
  <c r="W80" i="8" s="1"/>
  <c r="AB82" i="8"/>
  <c r="AX84" i="8"/>
  <c r="AZ84" i="8" s="1"/>
  <c r="V84" i="8" s="1"/>
  <c r="BL87" i="8"/>
  <c r="AJ88" i="8"/>
  <c r="BP88" i="8"/>
  <c r="BZ93" i="8"/>
  <c r="CB93" i="8" s="1"/>
  <c r="W93" i="8" s="1"/>
  <c r="BL96" i="8"/>
  <c r="BH99" i="8"/>
  <c r="AR100" i="8"/>
  <c r="BX105" i="8"/>
  <c r="AX81" i="8"/>
  <c r="AZ81" i="8" s="1"/>
  <c r="V81" i="8" s="1"/>
  <c r="AB87" i="8"/>
  <c r="BD87" i="8"/>
  <c r="AF91" i="8"/>
  <c r="BL91" i="8"/>
  <c r="BX95" i="8"/>
  <c r="T97" i="8"/>
  <c r="BZ98" i="8"/>
  <c r="CB98" i="8" s="1"/>
  <c r="W98" i="8" s="1"/>
  <c r="BZ82" i="8"/>
  <c r="CB82" i="8" s="1"/>
  <c r="W82" i="8" s="1"/>
  <c r="AX86" i="8"/>
  <c r="AZ86" i="8" s="1"/>
  <c r="V86" i="8" s="1"/>
  <c r="AX75" i="8"/>
  <c r="AZ75" i="8" s="1"/>
  <c r="V75" i="8" s="1"/>
  <c r="BZ79" i="8"/>
  <c r="CB79" i="8" s="1"/>
  <c r="W79" i="8" s="1"/>
  <c r="BD91" i="8"/>
  <c r="AF92" i="8"/>
  <c r="AV92" i="8"/>
  <c r="BL92" i="8"/>
  <c r="BP95" i="8"/>
  <c r="AJ96" i="8"/>
  <c r="AV104" i="8"/>
  <c r="BP105" i="8"/>
  <c r="AB86" i="8"/>
  <c r="AB88" i="8"/>
  <c r="AR88" i="8"/>
  <c r="AJ91" i="8"/>
  <c r="BP91" i="8"/>
  <c r="AJ95" i="8"/>
  <c r="AX85" i="8"/>
  <c r="AZ85" i="8" s="1"/>
  <c r="V85" i="8" s="1"/>
  <c r="AX92" i="8"/>
  <c r="AZ92" i="8" s="1"/>
  <c r="V92" i="8" s="1"/>
  <c r="AX106" i="8"/>
  <c r="AZ106" i="8" s="1"/>
  <c r="V106" i="8" s="1"/>
  <c r="AF88" i="8"/>
  <c r="AV88" i="8"/>
  <c r="BL88" i="8"/>
  <c r="BZ88" i="8"/>
  <c r="CB88" i="8" s="1"/>
  <c r="W88" i="8" s="1"/>
  <c r="BZ91" i="8"/>
  <c r="CB91" i="8" s="1"/>
  <c r="W91" i="8" s="1"/>
  <c r="AB91" i="8"/>
  <c r="BH91" i="8"/>
  <c r="AZ93" i="8"/>
  <c r="V93" i="8" s="1"/>
  <c r="AZ95" i="8"/>
  <c r="V95" i="8" s="1"/>
  <c r="BH96" i="8"/>
  <c r="BX96" i="8"/>
  <c r="AF99" i="8"/>
  <c r="BD99" i="8"/>
  <c r="BL100" i="8"/>
  <c r="AB102" i="8"/>
  <c r="AX102" i="8"/>
  <c r="AZ102" i="8" s="1"/>
  <c r="V102" i="8" s="1"/>
  <c r="BL102" i="8"/>
  <c r="AX103" i="8"/>
  <c r="AZ103" i="8" s="1"/>
  <c r="V103" i="8" s="1"/>
  <c r="AJ105" i="8"/>
  <c r="AX89" i="8"/>
  <c r="AZ89" i="8" s="1"/>
  <c r="V89" i="8" s="1"/>
  <c r="AB95" i="8"/>
  <c r="AX97" i="8"/>
  <c r="AZ97" i="8" s="1"/>
  <c r="V97" i="8" s="1"/>
  <c r="AX99" i="8"/>
  <c r="AZ99" i="8" s="1"/>
  <c r="V99" i="8" s="1"/>
  <c r="BZ107" i="8"/>
  <c r="CB107" i="8" s="1"/>
  <c r="W107" i="8" s="1"/>
  <c r="AB107" i="8"/>
  <c r="AV111" i="8"/>
  <c r="AV116" i="8"/>
  <c r="BT116" i="8"/>
  <c r="AB117" i="8"/>
  <c r="BZ90" i="8"/>
  <c r="CB90" i="8" s="1"/>
  <c r="W90" i="8" s="1"/>
  <c r="AX94" i="8"/>
  <c r="AZ94" i="8" s="1"/>
  <c r="V94" i="8" s="1"/>
  <c r="AR99" i="8"/>
  <c r="BX102" i="8"/>
  <c r="BD103" i="8"/>
  <c r="BZ95" i="8"/>
  <c r="CB95" i="8" s="1"/>
  <c r="W95" i="8" s="1"/>
  <c r="AJ99" i="8"/>
  <c r="BP102" i="8"/>
  <c r="AX104" i="8"/>
  <c r="AZ104" i="8" s="1"/>
  <c r="V104" i="8" s="1"/>
  <c r="AN106" i="8"/>
  <c r="AR107" i="8"/>
  <c r="AR110" i="8"/>
  <c r="U112" i="8"/>
  <c r="AN114" i="8"/>
  <c r="AJ115" i="8"/>
  <c r="AN116" i="8"/>
  <c r="BL116" i="8"/>
  <c r="AX96" i="8"/>
  <c r="AZ96" i="8" s="1"/>
  <c r="V96" i="8" s="1"/>
  <c r="BH102" i="8"/>
  <c r="BZ111" i="8"/>
  <c r="CB111" i="8" s="1"/>
  <c r="W111" i="8" s="1"/>
  <c r="BZ114" i="8"/>
  <c r="CB114" i="8" s="1"/>
  <c r="W114" i="8" s="1"/>
  <c r="BZ105" i="8"/>
  <c r="CB105" i="8" s="1"/>
  <c r="W105" i="8" s="1"/>
  <c r="BH107" i="8"/>
  <c r="T109" i="8"/>
  <c r="U109" i="8"/>
  <c r="AZ110" i="8"/>
  <c r="V110" i="8" s="1"/>
  <c r="BD111" i="8"/>
  <c r="T112" i="8"/>
  <c r="BT114" i="8"/>
  <c r="AF116" i="8"/>
  <c r="BD116" i="8"/>
  <c r="AR117" i="8"/>
  <c r="BX99" i="8"/>
  <c r="AX100" i="8"/>
  <c r="AZ100" i="8" s="1"/>
  <c r="V100" i="8" s="1"/>
  <c r="AX101" i="8"/>
  <c r="AZ101" i="8" s="1"/>
  <c r="V101" i="8" s="1"/>
  <c r="AR102" i="8"/>
  <c r="AB103" i="8"/>
  <c r="AN103" i="8"/>
  <c r="BT103" i="8"/>
  <c r="BT106" i="8"/>
  <c r="AJ107" i="8"/>
  <c r="BZ115" i="8"/>
  <c r="CB115" i="8" s="1"/>
  <c r="W115" i="8" s="1"/>
  <c r="AB115" i="8"/>
  <c r="BP99" i="8"/>
  <c r="AJ102" i="8"/>
  <c r="AN104" i="8"/>
  <c r="AB105" i="8"/>
  <c r="BL106" i="8"/>
  <c r="T108" i="8"/>
  <c r="BZ109" i="8"/>
  <c r="CB109" i="8" s="1"/>
  <c r="W109" i="8" s="1"/>
  <c r="BP110" i="8"/>
  <c r="AF111" i="8"/>
  <c r="BT111" i="8"/>
  <c r="BD114" i="8"/>
  <c r="BP115" i="8"/>
  <c r="BZ108" i="8"/>
  <c r="CB108" i="8" s="1"/>
  <c r="W108" i="8" s="1"/>
  <c r="AB110" i="8"/>
  <c r="AF114" i="8"/>
  <c r="BZ116" i="8"/>
  <c r="CB116" i="8" s="1"/>
  <c r="W116" i="8" s="1"/>
  <c r="BZ113" i="8"/>
  <c r="CB113" i="8" s="1"/>
  <c r="W113" i="8" s="1"/>
  <c r="AX117" i="8"/>
  <c r="AZ117" i="8" s="1"/>
  <c r="V117" i="8" s="1"/>
  <c r="BZ110" i="8"/>
  <c r="CB110" i="8" s="1"/>
  <c r="W110" i="8" s="1"/>
  <c r="P26" i="17" l="1"/>
  <c r="Q26" i="17" s="1"/>
  <c r="P60" i="17"/>
  <c r="Q60" i="17" s="1"/>
  <c r="P95" i="16"/>
  <c r="Q95" i="16" s="1"/>
  <c r="P63" i="16"/>
  <c r="Q63" i="16" s="1"/>
  <c r="P42" i="16"/>
  <c r="Q42" i="16" s="1"/>
  <c r="P97" i="16"/>
  <c r="Q97" i="16" s="1"/>
  <c r="P89" i="16"/>
  <c r="Q89" i="16" s="1"/>
  <c r="P41" i="17"/>
  <c r="Q41" i="17" s="1"/>
  <c r="P33" i="17"/>
  <c r="Q33" i="17" s="1"/>
  <c r="P111" i="17"/>
  <c r="Q111" i="17" s="1"/>
  <c r="P67" i="17"/>
  <c r="Q67" i="17" s="1"/>
  <c r="BK71" i="17" a="1"/>
  <c r="BK71" i="17" s="1"/>
  <c r="BM71" i="17" s="1"/>
  <c r="P71" i="17" s="1"/>
  <c r="BK72" i="17" a="1"/>
  <c r="BK72" i="17" s="1"/>
  <c r="BM72" i="17" s="1"/>
  <c r="P72" i="17" s="1"/>
  <c r="Q72" i="17" s="1"/>
  <c r="P93" i="17"/>
  <c r="Q93" i="17" s="1"/>
  <c r="BK104" i="17" a="1"/>
  <c r="BK104" i="17" s="1"/>
  <c r="BM104" i="17" s="1"/>
  <c r="P104" i="17" s="1"/>
  <c r="Q104" i="17" s="1"/>
  <c r="BG105" i="15" a="1"/>
  <c r="BG105" i="15" s="1"/>
  <c r="BK105" i="15" s="1" a="1"/>
  <c r="BK105" i="15" s="1"/>
  <c r="BK64" i="16" a="1"/>
  <c r="BK64" i="16" s="1"/>
  <c r="BM64" i="16" s="1"/>
  <c r="P64" i="16" s="1"/>
  <c r="Q64" i="16" s="1"/>
  <c r="BG115" i="16" a="1"/>
  <c r="BG115" i="16" s="1"/>
  <c r="BI115" i="16" s="1"/>
  <c r="BK30" i="16" a="1"/>
  <c r="BK30" i="16" s="1"/>
  <c r="BM30" i="16" s="1"/>
  <c r="P30" i="16" s="1"/>
  <c r="Q30" i="16" s="1"/>
  <c r="P70" i="16"/>
  <c r="Q70" i="16" s="1"/>
  <c r="BI105" i="16"/>
  <c r="BK105" i="16" a="1"/>
  <c r="BK105" i="16" s="1"/>
  <c r="BM105" i="16" s="1"/>
  <c r="BK83" i="16" a="1"/>
  <c r="BK83" i="16" s="1"/>
  <c r="BM83" i="16" s="1"/>
  <c r="P83" i="16" s="1"/>
  <c r="Q83" i="16" s="1"/>
  <c r="P104" i="16"/>
  <c r="Q104" i="16" s="1"/>
  <c r="BI59" i="14"/>
  <c r="BE114" i="14"/>
  <c r="BI114" i="14"/>
  <c r="BI104" i="14"/>
  <c r="BI85" i="14"/>
  <c r="BI25" i="14"/>
  <c r="BE22" i="14"/>
  <c r="BA31" i="14"/>
  <c r="BA82" i="14"/>
  <c r="BE49" i="14"/>
  <c r="BA85" i="14"/>
  <c r="BE108" i="14"/>
  <c r="BA111" i="14"/>
  <c r="BE98" i="14"/>
  <c r="BE107" i="14"/>
  <c r="BI89" i="14"/>
  <c r="BA84" i="14"/>
  <c r="BE115" i="14"/>
  <c r="BA114" i="14"/>
  <c r="BE80" i="14"/>
  <c r="BE110" i="14"/>
  <c r="BE60" i="14"/>
  <c r="BA21" i="14"/>
  <c r="BI68" i="14"/>
  <c r="BE31" i="14"/>
  <c r="BA75" i="14"/>
  <c r="BE33" i="14"/>
  <c r="BE79" i="14"/>
  <c r="BA23" i="14"/>
  <c r="BI60" i="14"/>
  <c r="BA73" i="14"/>
  <c r="BM33" i="14"/>
  <c r="BM60" i="14"/>
  <c r="BA56" i="14"/>
  <c r="BE56" i="14"/>
  <c r="BM68" i="14"/>
  <c r="BI70" i="14"/>
  <c r="BE84" i="14"/>
  <c r="BM89" i="14"/>
  <c r="BM46" i="14"/>
  <c r="BI92" i="14"/>
  <c r="BI22" i="14"/>
  <c r="BE117" i="14"/>
  <c r="BE89" i="14"/>
  <c r="BA93" i="14"/>
  <c r="BE93" i="14"/>
  <c r="BI69" i="14"/>
  <c r="BM118" i="14"/>
  <c r="BI100" i="14"/>
  <c r="BI23" i="14"/>
  <c r="BM67" i="14"/>
  <c r="BI30" i="14"/>
  <c r="BI110" i="14"/>
  <c r="BI50" i="14"/>
  <c r="BI31" i="14"/>
  <c r="BE48" i="14"/>
  <c r="BM39" i="14"/>
  <c r="BM103" i="14"/>
  <c r="BE54" i="14"/>
  <c r="BM114" i="14"/>
  <c r="BM94" i="14"/>
  <c r="BI82" i="14"/>
  <c r="BA87" i="14"/>
  <c r="BI94" i="14"/>
  <c r="BM104" i="14"/>
  <c r="BI115" i="14"/>
  <c r="BE104" i="14"/>
  <c r="BE65" i="14"/>
  <c r="BE95" i="14"/>
  <c r="BA44" i="14"/>
  <c r="BM98" i="14"/>
  <c r="BI113" i="14"/>
  <c r="BE76" i="14"/>
  <c r="BA64" i="14"/>
  <c r="BI64" i="14"/>
  <c r="BA91" i="14"/>
  <c r="BI75" i="14"/>
  <c r="BM75" i="14"/>
  <c r="BE86" i="14"/>
  <c r="BE109" i="14"/>
  <c r="BE41" i="14"/>
  <c r="BM41" i="14"/>
  <c r="BI76" i="14"/>
  <c r="BI78" i="14"/>
  <c r="BE51" i="14"/>
  <c r="BM40" i="14"/>
  <c r="BE28" i="14"/>
  <c r="BI28" i="14"/>
  <c r="BI109" i="14"/>
  <c r="BI102" i="14"/>
  <c r="BE99" i="14"/>
  <c r="BM99" i="14"/>
  <c r="BE105" i="14"/>
  <c r="BE66" i="14"/>
  <c r="BA74" i="14"/>
  <c r="BE74" i="14"/>
  <c r="BI55" i="14"/>
  <c r="BE88" i="14"/>
  <c r="BI88" i="14"/>
  <c r="BA38" i="14"/>
  <c r="BE38" i="14"/>
  <c r="BE37" i="14"/>
  <c r="BI37" i="14"/>
  <c r="BE58" i="14"/>
  <c r="BE35" i="14"/>
  <c r="BI35" i="14"/>
  <c r="BE19" i="14"/>
  <c r="BE32" i="14"/>
  <c r="BI49" i="14"/>
  <c r="BI36" i="14"/>
  <c r="BI47" i="14"/>
  <c r="BM47" i="14"/>
  <c r="BA26" i="14"/>
  <c r="BA90" i="14"/>
  <c r="BI90" i="14"/>
  <c r="BA106" i="14"/>
  <c r="BA58" i="14"/>
  <c r="BI66" i="14"/>
  <c r="BA61" i="14"/>
  <c r="BI80" i="14"/>
  <c r="BA24" i="14"/>
  <c r="BE20" i="14"/>
  <c r="U29" i="8"/>
  <c r="T58" i="8"/>
  <c r="T104" i="8"/>
  <c r="T111" i="8"/>
  <c r="U115" i="8"/>
  <c r="U104" i="8"/>
  <c r="U70" i="8"/>
  <c r="T37" i="8"/>
  <c r="T100" i="8"/>
  <c r="X80" i="8"/>
  <c r="U17" i="8"/>
  <c r="X17" i="8" s="1"/>
  <c r="T63" i="8"/>
  <c r="U66" i="8"/>
  <c r="U67" i="8"/>
  <c r="U37" i="8"/>
  <c r="U20" i="8"/>
  <c r="X20" i="8" s="1"/>
  <c r="U42" i="8"/>
  <c r="U56" i="8"/>
  <c r="T106" i="8"/>
  <c r="T18" i="8"/>
  <c r="T31" i="8"/>
  <c r="T105" i="8"/>
  <c r="BZ29" i="8"/>
  <c r="CB29" i="8" s="1"/>
  <c r="W29" i="8" s="1"/>
  <c r="BZ77" i="8"/>
  <c r="CB77" i="8" s="1"/>
  <c r="W77" i="8" s="1"/>
  <c r="BZ76" i="8"/>
  <c r="CB76" i="8" s="1"/>
  <c r="W76" i="8" s="1"/>
  <c r="X76" i="8" s="1"/>
  <c r="BZ96" i="8"/>
  <c r="CB96" i="8" s="1"/>
  <c r="W96" i="8" s="1"/>
  <c r="BZ74" i="8"/>
  <c r="CB74" i="8" s="1"/>
  <c r="W74" i="8" s="1"/>
  <c r="T85" i="8"/>
  <c r="BZ63" i="8"/>
  <c r="CB63" i="8" s="1"/>
  <c r="W63" i="8" s="1"/>
  <c r="BZ28" i="8"/>
  <c r="CB28" i="8" s="1"/>
  <c r="W28" i="8" s="1"/>
  <c r="BZ104" i="8"/>
  <c r="CB104" i="8" s="1"/>
  <c r="W104" i="8" s="1"/>
  <c r="BZ94" i="8"/>
  <c r="CB94" i="8" s="1"/>
  <c r="W94" i="8" s="1"/>
  <c r="X94" i="8" s="1"/>
  <c r="BZ81" i="8"/>
  <c r="CB81" i="8" s="1"/>
  <c r="W81" i="8" s="1"/>
  <c r="BZ35" i="8"/>
  <c r="CB35" i="8" s="1"/>
  <c r="W35" i="8" s="1"/>
  <c r="BZ78" i="8"/>
  <c r="CB78" i="8" s="1"/>
  <c r="W78" i="8" s="1"/>
  <c r="BZ84" i="8"/>
  <c r="CB84" i="8" s="1"/>
  <c r="W84" i="8" s="1"/>
  <c r="X84" i="8" s="1"/>
  <c r="BZ60" i="8"/>
  <c r="CB60" i="8" s="1"/>
  <c r="W60" i="8" s="1"/>
  <c r="X60" i="8" s="1"/>
  <c r="BZ31" i="8"/>
  <c r="CB31" i="8" s="1"/>
  <c r="W31" i="8" s="1"/>
  <c r="BZ38" i="8"/>
  <c r="CB38" i="8" s="1"/>
  <c r="W38" i="8" s="1"/>
  <c r="BZ23" i="8"/>
  <c r="CB23" i="8" s="1"/>
  <c r="W23" i="8" s="1"/>
  <c r="BZ117" i="8"/>
  <c r="CB117" i="8" s="1"/>
  <c r="W117" i="8" s="1"/>
  <c r="BZ85" i="8"/>
  <c r="CB85" i="8" s="1"/>
  <c r="W85" i="8" s="1"/>
  <c r="BZ86" i="8"/>
  <c r="CB86" i="8" s="1"/>
  <c r="W86" i="8" s="1"/>
  <c r="BZ69" i="8"/>
  <c r="CB69" i="8" s="1"/>
  <c r="W69" i="8" s="1"/>
  <c r="X69" i="8" s="1"/>
  <c r="U18" i="8"/>
  <c r="X93" i="8"/>
  <c r="U22" i="8"/>
  <c r="U88" i="8"/>
  <c r="U71" i="8"/>
  <c r="U63" i="8"/>
  <c r="U107" i="8"/>
  <c r="U100" i="8"/>
  <c r="U44" i="8"/>
  <c r="U52" i="8"/>
  <c r="X98" i="8"/>
  <c r="U114" i="8"/>
  <c r="U19" i="8"/>
  <c r="U85" i="8"/>
  <c r="U38" i="8"/>
  <c r="U95" i="8"/>
  <c r="X65" i="8"/>
  <c r="U92" i="8"/>
  <c r="T22" i="8"/>
  <c r="T19" i="8"/>
  <c r="T77" i="8"/>
  <c r="T70" i="8"/>
  <c r="T39" i="8"/>
  <c r="T52" i="8"/>
  <c r="T43" i="8"/>
  <c r="U34" i="8"/>
  <c r="U116" i="8"/>
  <c r="U26" i="8"/>
  <c r="U73" i="8"/>
  <c r="U57" i="8"/>
  <c r="U110" i="8"/>
  <c r="U103" i="8"/>
  <c r="U105" i="8"/>
  <c r="U53" i="8"/>
  <c r="U41" i="8"/>
  <c r="U77" i="8"/>
  <c r="U50" i="8"/>
  <c r="U30" i="8"/>
  <c r="U58" i="8"/>
  <c r="U35" i="8"/>
  <c r="U81" i="8"/>
  <c r="X79" i="8"/>
  <c r="X25" i="8"/>
  <c r="U106" i="8"/>
  <c r="U96" i="8"/>
  <c r="U27" i="8"/>
  <c r="X32" i="8"/>
  <c r="U102" i="8"/>
  <c r="T96" i="8"/>
  <c r="T50" i="8"/>
  <c r="T42" i="8"/>
  <c r="T41" i="8"/>
  <c r="X113" i="8"/>
  <c r="T67" i="8"/>
  <c r="X64" i="8"/>
  <c r="T34" i="8"/>
  <c r="T33" i="8"/>
  <c r="T26" i="8"/>
  <c r="T116" i="8"/>
  <c r="T92" i="8"/>
  <c r="T87" i="8"/>
  <c r="T62" i="8"/>
  <c r="T45" i="8"/>
  <c r="T27" i="8"/>
  <c r="T23" i="8"/>
  <c r="T81" i="8"/>
  <c r="T114" i="8"/>
  <c r="T56" i="8"/>
  <c r="T54" i="8"/>
  <c r="T28" i="8"/>
  <c r="T66" i="8"/>
  <c r="T44" i="8"/>
  <c r="X83" i="8"/>
  <c r="X51" i="8"/>
  <c r="T99" i="8"/>
  <c r="X40" i="8"/>
  <c r="X24" i="8"/>
  <c r="BZ92" i="8"/>
  <c r="CB92" i="8" s="1"/>
  <c r="W92" i="8" s="1"/>
  <c r="U86" i="8"/>
  <c r="BZ18" i="8"/>
  <c r="CB18" i="8" s="1"/>
  <c r="W18" i="8" s="1"/>
  <c r="X109" i="8"/>
  <c r="T107" i="8"/>
  <c r="T88" i="8"/>
  <c r="BZ97" i="8"/>
  <c r="CB97" i="8" s="1"/>
  <c r="T71" i="8"/>
  <c r="BZ50" i="8"/>
  <c r="CB50" i="8" s="1"/>
  <c r="W50" i="8" s="1"/>
  <c r="U45" i="8"/>
  <c r="T86" i="8"/>
  <c r="U62" i="8"/>
  <c r="X46" i="8"/>
  <c r="T110" i="8"/>
  <c r="T103" i="8"/>
  <c r="BZ106" i="8"/>
  <c r="CB106" i="8" s="1"/>
  <c r="W106" i="8" s="1"/>
  <c r="BZ100" i="8"/>
  <c r="CB100" i="8" s="1"/>
  <c r="W100" i="8" s="1"/>
  <c r="BZ102" i="8"/>
  <c r="CB102" i="8" s="1"/>
  <c r="W102" i="8" s="1"/>
  <c r="U78" i="8"/>
  <c r="T73" i="8"/>
  <c r="BZ66" i="8"/>
  <c r="CB66" i="8" s="1"/>
  <c r="W66" i="8" s="1"/>
  <c r="BZ75" i="8"/>
  <c r="CB75" i="8" s="1"/>
  <c r="U82" i="8"/>
  <c r="BZ61" i="8"/>
  <c r="CB61" i="8" s="1"/>
  <c r="BZ68" i="8"/>
  <c r="CB68" i="8" s="1"/>
  <c r="BZ73" i="8"/>
  <c r="CB73" i="8" s="1"/>
  <c r="W73" i="8" s="1"/>
  <c r="U54" i="8"/>
  <c r="BZ49" i="8"/>
  <c r="CB49" i="8" s="1"/>
  <c r="W49" i="8" s="1"/>
  <c r="BZ52" i="8"/>
  <c r="CB52" i="8" s="1"/>
  <c r="W52" i="8" s="1"/>
  <c r="T49" i="8"/>
  <c r="U49" i="8"/>
  <c r="BZ44" i="8"/>
  <c r="CB44" i="8" s="1"/>
  <c r="W44" i="8" s="1"/>
  <c r="T30" i="8"/>
  <c r="X108" i="8"/>
  <c r="T115" i="8"/>
  <c r="X112" i="8"/>
  <c r="BZ99" i="8"/>
  <c r="CB99" i="8" s="1"/>
  <c r="W99" i="8" s="1"/>
  <c r="T102" i="8"/>
  <c r="U91" i="8"/>
  <c r="T82" i="8"/>
  <c r="X90" i="8"/>
  <c r="U74" i="8"/>
  <c r="X72" i="8"/>
  <c r="T53" i="8"/>
  <c r="AZ58" i="8"/>
  <c r="V58" i="8" s="1"/>
  <c r="BZ58" i="8"/>
  <c r="CB58" i="8" s="1"/>
  <c r="W58" i="8" s="1"/>
  <c r="BZ62" i="8"/>
  <c r="CB62" i="8" s="1"/>
  <c r="W62" i="8" s="1"/>
  <c r="T38" i="8"/>
  <c r="BZ43" i="8"/>
  <c r="CB43" i="8" s="1"/>
  <c r="W43" i="8" s="1"/>
  <c r="BZ36" i="8"/>
  <c r="CB36" i="8" s="1"/>
  <c r="W36" i="8" s="1"/>
  <c r="X36" i="8" s="1"/>
  <c r="BZ19" i="8"/>
  <c r="CB19" i="8" s="1"/>
  <c r="W19" i="8" s="1"/>
  <c r="BZ33" i="8"/>
  <c r="CB33" i="8" s="1"/>
  <c r="W33" i="8" s="1"/>
  <c r="U111" i="8"/>
  <c r="T117" i="8"/>
  <c r="BZ89" i="8"/>
  <c r="CB89" i="8" s="1"/>
  <c r="BZ59" i="8"/>
  <c r="CB59" i="8" s="1"/>
  <c r="U39" i="8"/>
  <c r="BZ21" i="8"/>
  <c r="CB21" i="8" s="1"/>
  <c r="U99" i="8"/>
  <c r="T91" i="8"/>
  <c r="BZ101" i="8"/>
  <c r="CB101" i="8" s="1"/>
  <c r="U87" i="8"/>
  <c r="T74" i="8"/>
  <c r="BZ71" i="8"/>
  <c r="CB71" i="8" s="1"/>
  <c r="W71" i="8" s="1"/>
  <c r="BZ57" i="8"/>
  <c r="CB57" i="8" s="1"/>
  <c r="W57" i="8" s="1"/>
  <c r="BZ55" i="8"/>
  <c r="CB55" i="8" s="1"/>
  <c r="U43" i="8"/>
  <c r="U31" i="8"/>
  <c r="U23" i="8"/>
  <c r="BZ103" i="8"/>
  <c r="CB103" i="8" s="1"/>
  <c r="W103" i="8" s="1"/>
  <c r="T95" i="8"/>
  <c r="T78" i="8"/>
  <c r="BZ70" i="8"/>
  <c r="CB70" i="8" s="1"/>
  <c r="W70" i="8" s="1"/>
  <c r="T48" i="8"/>
  <c r="U48" i="8"/>
  <c r="T57" i="8"/>
  <c r="BZ53" i="8"/>
  <c r="CB53" i="8" s="1"/>
  <c r="W53" i="8" s="1"/>
  <c r="BZ47" i="8"/>
  <c r="CB47" i="8" s="1"/>
  <c r="Q71" i="17" l="1"/>
  <c r="B11" i="17"/>
  <c r="B12" i="17" s="1"/>
  <c r="BK115" i="16" a="1"/>
  <c r="BK115" i="16" s="1"/>
  <c r="BM115" i="16" s="1"/>
  <c r="P115" i="16" s="1"/>
  <c r="Q115" i="16" s="1"/>
  <c r="P105" i="16"/>
  <c r="Q105" i="16" s="1"/>
  <c r="BE61" i="14"/>
  <c r="BE85" i="14"/>
  <c r="BI79" i="14"/>
  <c r="BI24" i="14"/>
  <c r="BM113" i="14"/>
  <c r="BM62" i="14"/>
  <c r="BM72" i="14"/>
  <c r="BE112" i="14"/>
  <c r="BI58" i="14"/>
  <c r="BI105" i="14"/>
  <c r="BM36" i="14"/>
  <c r="BM116" i="14"/>
  <c r="BI111" i="14"/>
  <c r="BM111" i="14"/>
  <c r="BM109" i="14"/>
  <c r="BM56" i="14"/>
  <c r="BI42" i="14"/>
  <c r="BI71" i="14"/>
  <c r="BM53" i="14"/>
  <c r="BI81" i="14"/>
  <c r="BM119" i="14"/>
  <c r="BM102" i="14"/>
  <c r="BM107" i="14"/>
  <c r="BI103" i="14"/>
  <c r="BE77" i="14"/>
  <c r="BM71" i="14"/>
  <c r="BI96" i="14"/>
  <c r="BI29" i="14"/>
  <c r="BM85" i="14"/>
  <c r="BI57" i="14"/>
  <c r="BI95" i="14"/>
  <c r="BM45" i="14"/>
  <c r="BM101" i="14"/>
  <c r="BI61" i="14"/>
  <c r="BI43" i="14"/>
  <c r="BI32" i="14"/>
  <c r="BM25" i="14"/>
  <c r="BM31" i="14"/>
  <c r="BM92" i="14"/>
  <c r="BM69" i="14"/>
  <c r="BE73" i="14"/>
  <c r="BI117" i="14"/>
  <c r="BI84" i="14"/>
  <c r="BM57" i="14"/>
  <c r="BM110" i="14"/>
  <c r="BM79" i="14"/>
  <c r="BM23" i="14"/>
  <c r="BM100" i="14"/>
  <c r="BM49" i="14"/>
  <c r="BM50" i="14"/>
  <c r="BI77" i="14"/>
  <c r="BI112" i="14"/>
  <c r="BM52" i="14"/>
  <c r="BI52" i="14"/>
  <c r="BI54" i="14"/>
  <c r="BI108" i="14"/>
  <c r="BM108" i="14"/>
  <c r="BE87" i="14"/>
  <c r="BM82" i="14"/>
  <c r="BM112" i="14"/>
  <c r="BI63" i="14"/>
  <c r="BM63" i="14"/>
  <c r="BI48" i="14"/>
  <c r="BM48" i="14"/>
  <c r="BE29" i="14"/>
  <c r="BE44" i="14"/>
  <c r="BI27" i="14"/>
  <c r="BM27" i="14"/>
  <c r="BM55" i="14"/>
  <c r="BE64" i="14"/>
  <c r="BE91" i="14"/>
  <c r="BI19" i="14"/>
  <c r="BM38" i="14"/>
  <c r="BI65" i="14"/>
  <c r="BM65" i="14"/>
  <c r="BE26" i="14"/>
  <c r="BM66" i="14"/>
  <c r="BM28" i="14"/>
  <c r="BM32" i="14"/>
  <c r="BI106" i="14"/>
  <c r="BM106" i="14"/>
  <c r="BM76" i="14"/>
  <c r="BM58" i="14"/>
  <c r="BM105" i="14"/>
  <c r="BI86" i="14"/>
  <c r="BM86" i="14"/>
  <c r="BI74" i="14"/>
  <c r="BM90" i="14"/>
  <c r="BM43" i="14"/>
  <c r="BM81" i="14"/>
  <c r="BM77" i="14"/>
  <c r="BM54" i="14"/>
  <c r="BE21" i="14"/>
  <c r="BM24" i="14"/>
  <c r="BI20" i="14"/>
  <c r="X29" i="8"/>
  <c r="X28" i="8"/>
  <c r="X34" i="8"/>
  <c r="X104" i="8"/>
  <c r="X35" i="8"/>
  <c r="X117" i="8"/>
  <c r="W55" i="8"/>
  <c r="X55" i="8" s="1"/>
  <c r="W59" i="8"/>
  <c r="X59" i="8" s="1"/>
  <c r="W21" i="8"/>
  <c r="X21" i="8" s="1"/>
  <c r="W89" i="8"/>
  <c r="X89" i="8" s="1"/>
  <c r="W68" i="8"/>
  <c r="X68" i="8" s="1"/>
  <c r="W47" i="8"/>
  <c r="X47" i="8" s="1"/>
  <c r="W61" i="8"/>
  <c r="X61" i="8" s="1"/>
  <c r="W101" i="8"/>
  <c r="X101" i="8" s="1"/>
  <c r="W75" i="8"/>
  <c r="X75" i="8" s="1"/>
  <c r="W97" i="8"/>
  <c r="X97" i="8" s="1"/>
  <c r="X110" i="8"/>
  <c r="X111" i="8"/>
  <c r="B8" i="8"/>
  <c r="X18" i="8"/>
  <c r="X115" i="8"/>
  <c r="X67" i="8"/>
  <c r="X37" i="8"/>
  <c r="X39" i="8"/>
  <c r="X54" i="8"/>
  <c r="X63" i="8"/>
  <c r="X42" i="8"/>
  <c r="X100" i="8"/>
  <c r="X26" i="8"/>
  <c r="X22" i="8"/>
  <c r="X105" i="8"/>
  <c r="X56" i="8"/>
  <c r="X114" i="8"/>
  <c r="X31" i="8"/>
  <c r="X52" i="8"/>
  <c r="X85" i="8"/>
  <c r="X23" i="8"/>
  <c r="X87" i="8"/>
  <c r="X81" i="8"/>
  <c r="X71" i="8"/>
  <c r="X88" i="8"/>
  <c r="X107" i="8"/>
  <c r="X57" i="8"/>
  <c r="X38" i="8"/>
  <c r="X102" i="8"/>
  <c r="X49" i="8"/>
  <c r="X19" i="8"/>
  <c r="X30" i="8"/>
  <c r="X41" i="8"/>
  <c r="X82" i="8"/>
  <c r="X116" i="8"/>
  <c r="X77" i="8"/>
  <c r="X96" i="8"/>
  <c r="X95" i="8"/>
  <c r="X27" i="8"/>
  <c r="X70" i="8"/>
  <c r="X45" i="8"/>
  <c r="X92" i="8"/>
  <c r="X66" i="8"/>
  <c r="X43" i="8"/>
  <c r="X103" i="8"/>
  <c r="X58" i="8"/>
  <c r="X106" i="8"/>
  <c r="X78" i="8"/>
  <c r="X86" i="8"/>
  <c r="X91" i="8"/>
  <c r="X62" i="8"/>
  <c r="X74" i="8"/>
  <c r="X48" i="8"/>
  <c r="X44" i="8"/>
  <c r="X50" i="8"/>
  <c r="X33" i="8"/>
  <c r="X99" i="8"/>
  <c r="X53" i="8"/>
  <c r="X73" i="8"/>
  <c r="B11" i="16" l="1"/>
  <c r="B12" i="16" s="1"/>
  <c r="BM37" i="14"/>
  <c r="BM96" i="14"/>
  <c r="BM80" i="14"/>
  <c r="BI21" i="14"/>
  <c r="BI26" i="14"/>
  <c r="BM88" i="14"/>
  <c r="BM84" i="14"/>
  <c r="BM78" i="14"/>
  <c r="BM70" i="14"/>
  <c r="BM42" i="14"/>
  <c r="BI38" i="14"/>
  <c r="BM95" i="14"/>
  <c r="BM22" i="14"/>
  <c r="BM115" i="14"/>
  <c r="BI44" i="14"/>
  <c r="BM64" i="14"/>
  <c r="BM61" i="14"/>
  <c r="BM35" i="14"/>
  <c r="BM30" i="14"/>
  <c r="BI107" i="14"/>
  <c r="BI56" i="14"/>
  <c r="BM117" i="14"/>
  <c r="BI73" i="14"/>
  <c r="BM73" i="14"/>
  <c r="BI93" i="14"/>
  <c r="BM93" i="14"/>
  <c r="BI87" i="14"/>
  <c r="BM26" i="14"/>
  <c r="BM44" i="14"/>
  <c r="BI51" i="14"/>
  <c r="BI91" i="14"/>
  <c r="BM21" i="14"/>
  <c r="BM20" i="14"/>
  <c r="P20" i="14" s="1"/>
  <c r="B9" i="8"/>
  <c r="B10" i="8" s="1"/>
  <c r="N7" i="2"/>
  <c r="C15" i="2"/>
  <c r="U15" i="2" s="1"/>
  <c r="B10" i="2"/>
  <c r="H9" i="2"/>
  <c r="BM74" i="14" l="1"/>
  <c r="BM91" i="14"/>
  <c r="BM87" i="14"/>
  <c r="BM29" i="14"/>
  <c r="BM51" i="14"/>
  <c r="Q20" i="14"/>
  <c r="R15" i="2"/>
  <c r="V15" i="2"/>
  <c r="W15" i="2"/>
  <c r="Z15" i="2"/>
  <c r="X15" i="2"/>
  <c r="Q15" i="2"/>
  <c r="Y15" i="2"/>
  <c r="T15" i="2"/>
  <c r="AB15" i="2"/>
  <c r="S15" i="2"/>
  <c r="AA15" i="2"/>
  <c r="B9" i="2" l="1"/>
  <c r="B8" i="2"/>
  <c r="AS75" i="14" l="1"/>
  <c r="P75" i="14" s="1"/>
  <c r="AS49" i="14"/>
  <c r="P49" i="14" s="1"/>
  <c r="AS107" i="14"/>
  <c r="P107" i="14" s="1"/>
  <c r="AS64" i="14"/>
  <c r="P64" i="14" s="1"/>
  <c r="AS45" i="14"/>
  <c r="P45" i="14" s="1"/>
  <c r="AS34" i="14"/>
  <c r="P34" i="14" s="1"/>
  <c r="AS31" i="14"/>
  <c r="P31" i="14" s="1"/>
  <c r="AS108" i="14"/>
  <c r="P108" i="14" s="1"/>
  <c r="AS90" i="14"/>
  <c r="P90" i="14" s="1"/>
  <c r="AS100" i="14"/>
  <c r="P100" i="14" s="1"/>
  <c r="AS117" i="14"/>
  <c r="P117" i="14" s="1"/>
  <c r="AS112" i="14"/>
  <c r="P112" i="14" s="1"/>
  <c r="AS51" i="14"/>
  <c r="P51" i="14" s="1"/>
  <c r="AS88" i="14"/>
  <c r="P88" i="14" s="1"/>
  <c r="AS82" i="14"/>
  <c r="P82" i="14" s="1"/>
  <c r="AS62" i="14"/>
  <c r="P62" i="14" s="1"/>
  <c r="AS96" i="14"/>
  <c r="P96" i="14" s="1"/>
  <c r="AS72" i="14"/>
  <c r="P72" i="14" s="1"/>
  <c r="AS85" i="14"/>
  <c r="P85" i="14" s="1"/>
  <c r="AS41" i="14"/>
  <c r="P41" i="14" s="1"/>
  <c r="AS48" i="14"/>
  <c r="P48" i="14" s="1"/>
  <c r="AS37" i="14"/>
  <c r="P37" i="14" s="1"/>
  <c r="AS104" i="14"/>
  <c r="P104" i="14" s="1"/>
  <c r="AS52" i="14"/>
  <c r="P52" i="14" s="1"/>
  <c r="AS74" i="14"/>
  <c r="P74" i="14" s="1"/>
  <c r="AS84" i="14"/>
  <c r="P84" i="14" s="1"/>
  <c r="AS102" i="14"/>
  <c r="P102" i="14" s="1"/>
  <c r="AS83" i="14"/>
  <c r="P83" i="14" s="1"/>
  <c r="AS79" i="14"/>
  <c r="P79" i="14" s="1"/>
  <c r="AS27" i="14"/>
  <c r="P27" i="14" s="1"/>
  <c r="AS42" i="14"/>
  <c r="P42" i="14" s="1"/>
  <c r="AS46" i="14"/>
  <c r="P46" i="14" s="1"/>
  <c r="AS67" i="14"/>
  <c r="P67" i="14" s="1"/>
  <c r="AS92" i="14"/>
  <c r="P92" i="14" s="1"/>
  <c r="AS114" i="14"/>
  <c r="P114" i="14" s="1"/>
  <c r="AS81" i="14"/>
  <c r="P81" i="14" s="1"/>
  <c r="AS76" i="14"/>
  <c r="P76" i="14" s="1"/>
  <c r="AS23" i="14"/>
  <c r="P23" i="14" s="1"/>
  <c r="AS70" i="14"/>
  <c r="P70" i="14" s="1"/>
  <c r="AS71" i="14"/>
  <c r="P71" i="14" s="1"/>
  <c r="AS65" i="14"/>
  <c r="P65" i="14" s="1"/>
  <c r="AS22" i="14"/>
  <c r="P22" i="14" s="1"/>
  <c r="AS110" i="14"/>
  <c r="P110" i="14" s="1"/>
  <c r="AS116" i="14"/>
  <c r="P116" i="14" s="1"/>
  <c r="AS105" i="14"/>
  <c r="P105" i="14" s="1"/>
  <c r="AS99" i="14"/>
  <c r="P99" i="14" s="1"/>
  <c r="AS26" i="14"/>
  <c r="P26" i="14" s="1"/>
  <c r="AS25" i="14"/>
  <c r="P25" i="14" s="1"/>
  <c r="AS29" i="14"/>
  <c r="P29" i="14" s="1"/>
  <c r="AS61" i="14"/>
  <c r="P61" i="14" s="1"/>
  <c r="AS118" i="14"/>
  <c r="P118" i="14" s="1"/>
  <c r="AS63" i="14"/>
  <c r="P63" i="14" s="1"/>
  <c r="AS36" i="14"/>
  <c r="P36" i="14" s="1"/>
  <c r="AS50" i="14"/>
  <c r="P50" i="14" s="1"/>
  <c r="AS106" i="14"/>
  <c r="P106" i="14" s="1"/>
  <c r="AS97" i="14"/>
  <c r="P97" i="14" s="1"/>
  <c r="AS44" i="14"/>
  <c r="P44" i="14" s="1"/>
  <c r="AS101" i="14"/>
  <c r="P101" i="14" s="1"/>
  <c r="AS68" i="14"/>
  <c r="P68" i="14" s="1"/>
  <c r="AS77" i="14"/>
  <c r="P77" i="14" s="1"/>
  <c r="AS93" i="14"/>
  <c r="P93" i="14" s="1"/>
  <c r="AS103" i="14"/>
  <c r="P103" i="14" s="1"/>
  <c r="AS47" i="14"/>
  <c r="P47" i="14" s="1"/>
  <c r="AS60" i="14"/>
  <c r="P60" i="14" s="1"/>
  <c r="AS56" i="14"/>
  <c r="P56" i="14" s="1"/>
  <c r="AS78" i="14"/>
  <c r="P78" i="14" s="1"/>
  <c r="AS33" i="14"/>
  <c r="P33" i="14" s="1"/>
  <c r="AS95" i="14"/>
  <c r="P95" i="14" s="1"/>
  <c r="AS80" i="14"/>
  <c r="P80" i="14" s="1"/>
  <c r="AS66" i="14"/>
  <c r="P66" i="14" s="1"/>
  <c r="AS98" i="14"/>
  <c r="P98" i="14" s="1"/>
  <c r="AS58" i="14"/>
  <c r="P58" i="14" s="1"/>
  <c r="AS40" i="14"/>
  <c r="P40" i="14" s="1"/>
  <c r="AS35" i="14"/>
  <c r="P35" i="14" s="1"/>
  <c r="AS91" i="14"/>
  <c r="P91" i="14" s="1"/>
  <c r="AS109" i="14"/>
  <c r="P109" i="14" s="1"/>
  <c r="AS113" i="14"/>
  <c r="P113" i="14" s="1"/>
  <c r="AS38" i="14"/>
  <c r="P38" i="14" s="1"/>
  <c r="AS86" i="14"/>
  <c r="P86" i="14" s="1"/>
  <c r="AS55" i="14"/>
  <c r="P55" i="14" s="1"/>
  <c r="AS24" i="14"/>
  <c r="P24" i="14" s="1"/>
  <c r="AS119" i="14"/>
  <c r="P119" i="14" s="1"/>
  <c r="AS54" i="14"/>
  <c r="P54" i="14" s="1"/>
  <c r="AS28" i="14"/>
  <c r="P28" i="14" s="1"/>
  <c r="AS89" i="14"/>
  <c r="P89" i="14" s="1"/>
  <c r="AS57" i="14"/>
  <c r="P57" i="14" s="1"/>
  <c r="AS39" i="14"/>
  <c r="P39" i="14" s="1"/>
  <c r="AS69" i="14"/>
  <c r="P69" i="14" s="1"/>
  <c r="AS32" i="14"/>
  <c r="P32" i="14" s="1"/>
  <c r="AS111" i="14"/>
  <c r="P111" i="14" s="1"/>
  <c r="AS59" i="14"/>
  <c r="P59" i="14" s="1"/>
  <c r="AS115" i="14"/>
  <c r="P115" i="14" s="1"/>
  <c r="AS94" i="14"/>
  <c r="P94" i="14" s="1"/>
  <c r="AS87" i="14"/>
  <c r="P87" i="14" s="1"/>
  <c r="AS53" i="14"/>
  <c r="P53" i="14" s="1"/>
  <c r="AS43" i="14"/>
  <c r="P43" i="14" s="1"/>
  <c r="AS73" i="14"/>
  <c r="P73" i="14" s="1"/>
  <c r="AS30" i="14"/>
  <c r="P30" i="14" s="1"/>
  <c r="Q81" i="14" l="1"/>
  <c r="Q106" i="14"/>
  <c r="Q70" i="14"/>
  <c r="Q57" i="14"/>
  <c r="Q114" i="14"/>
  <c r="Q44" i="14"/>
  <c r="Q111" i="14"/>
  <c r="Q103" i="14"/>
  <c r="Q50" i="14"/>
  <c r="Q110" i="14"/>
  <c r="Q31" i="14"/>
  <c r="Q119" i="14"/>
  <c r="Q63" i="14"/>
  <c r="Q92" i="14"/>
  <c r="Q47" i="14"/>
  <c r="Q58" i="14"/>
  <c r="Q108" i="14"/>
  <c r="Q39" i="14"/>
  <c r="Q118" i="14"/>
  <c r="Q52" i="14"/>
  <c r="Q88" i="14"/>
  <c r="Q45" i="14"/>
  <c r="Q84" i="14"/>
  <c r="Q73" i="14"/>
  <c r="Q68" i="14"/>
  <c r="Q104" i="14"/>
  <c r="Q113" i="14"/>
  <c r="Q25" i="14"/>
  <c r="Q27" i="14"/>
  <c r="Q49" i="14"/>
  <c r="Q46" i="14"/>
  <c r="Q53" i="14"/>
  <c r="Q101" i="14"/>
  <c r="Q94" i="14"/>
  <c r="Q91" i="14"/>
  <c r="Q79" i="14"/>
  <c r="Q41" i="14"/>
  <c r="Q115" i="14"/>
  <c r="Q35" i="14"/>
  <c r="Q99" i="14"/>
  <c r="Q85" i="14"/>
  <c r="Q100" i="14"/>
  <c r="Q82" i="14"/>
  <c r="Q109" i="14"/>
  <c r="Q42" i="14"/>
  <c r="Q30" i="14"/>
  <c r="Q95" i="14"/>
  <c r="Q36" i="14"/>
  <c r="Q116" i="14"/>
  <c r="Q43" i="14"/>
  <c r="Q54" i="14"/>
  <c r="Q77" i="14"/>
  <c r="Q83" i="14"/>
  <c r="Q75" i="14"/>
  <c r="Q78" i="14"/>
  <c r="Q61" i="14"/>
  <c r="Q102" i="14"/>
  <c r="Q112" i="14"/>
  <c r="Q22" i="14"/>
  <c r="Q69" i="14"/>
  <c r="Q60" i="14"/>
  <c r="Q59" i="14"/>
  <c r="Q86" i="14"/>
  <c r="Q66" i="14"/>
  <c r="Q26" i="14"/>
  <c r="Q33" i="14"/>
  <c r="Q28" i="14"/>
  <c r="Q34" i="14"/>
  <c r="Q64" i="14"/>
  <c r="Q117" i="14"/>
  <c r="Q24" i="14"/>
  <c r="Q62" i="14"/>
  <c r="Q55" i="14"/>
  <c r="Q98" i="14"/>
  <c r="Q71" i="14"/>
  <c r="Q32" i="14"/>
  <c r="Q65" i="14"/>
  <c r="Q80" i="14"/>
  <c r="Q105" i="14"/>
  <c r="Q89" i="14"/>
  <c r="Q93" i="14"/>
  <c r="Q76" i="14"/>
  <c r="Q51" i="14"/>
  <c r="Q56" i="14"/>
  <c r="Q96" i="14"/>
  <c r="Q48" i="14"/>
  <c r="Q40" i="14"/>
  <c r="Q29" i="14"/>
  <c r="Q74" i="14"/>
  <c r="Q37" i="14"/>
  <c r="Q87" i="14"/>
  <c r="Q38" i="14" l="1"/>
  <c r="Q67" i="14"/>
  <c r="Q97" i="14"/>
  <c r="Q107" i="14"/>
  <c r="Q90" i="14"/>
  <c r="Q72" i="14"/>
  <c r="Q23" i="14"/>
  <c r="AS21" i="14"/>
  <c r="P21" i="14" s="1"/>
  <c r="B11" i="14" s="1"/>
  <c r="Q21" i="14" l="1"/>
  <c r="B12" i="14" l="1"/>
  <c r="BM19" i="14"/>
  <c r="AS19" i="14"/>
  <c r="P19" i="14" s="1"/>
  <c r="Q19" i="14" l="1"/>
  <c r="Y73" i="15"/>
  <c r="O73" i="15" s="1"/>
  <c r="Y104" i="15"/>
  <c r="O104" i="15" s="1"/>
  <c r="Y25" i="15"/>
  <c r="O25" i="15" s="1"/>
  <c r="Y81" i="15"/>
  <c r="O81" i="15" s="1"/>
  <c r="Y102" i="15"/>
  <c r="O102" i="15" s="1"/>
  <c r="Y26" i="15"/>
  <c r="O26" i="15" s="1"/>
  <c r="Y111" i="15"/>
  <c r="O111" i="15" s="1"/>
  <c r="Y109" i="15"/>
  <c r="O109" i="15" s="1"/>
  <c r="Y38" i="15"/>
  <c r="O38" i="15" s="1"/>
  <c r="Y64" i="15"/>
  <c r="O64" i="15" s="1"/>
  <c r="Y20" i="15"/>
  <c r="O20" i="15" s="1"/>
  <c r="Y94" i="15"/>
  <c r="O94" i="15" s="1"/>
  <c r="Y84" i="15"/>
  <c r="O84" i="15" s="1"/>
  <c r="Y68" i="15"/>
  <c r="O68" i="15" s="1"/>
  <c r="Y93" i="15"/>
  <c r="O93" i="15" s="1"/>
  <c r="Y24" i="15"/>
  <c r="O24" i="15" s="1"/>
  <c r="Y80" i="15"/>
  <c r="O80" i="15" s="1"/>
  <c r="Y99" i="15"/>
  <c r="O99" i="15" s="1"/>
  <c r="Y77" i="15"/>
  <c r="O77" i="15" s="1"/>
  <c r="Y32" i="15"/>
  <c r="O32" i="15" s="1"/>
  <c r="Y57" i="15"/>
  <c r="O57" i="15" s="1"/>
  <c r="Y71" i="15"/>
  <c r="O71" i="15" s="1"/>
  <c r="Y48" i="15"/>
  <c r="O48" i="15" s="1"/>
  <c r="Y33" i="15"/>
  <c r="O33" i="15" s="1"/>
  <c r="Y76" i="15"/>
  <c r="O76" i="15" s="1"/>
  <c r="Y112" i="15"/>
  <c r="O112" i="15" s="1"/>
  <c r="Y36" i="15"/>
  <c r="O36" i="15" s="1"/>
  <c r="Y78" i="15"/>
  <c r="O78" i="15" s="1"/>
  <c r="Y58" i="15"/>
  <c r="O58" i="15" s="1"/>
  <c r="Y62" i="15"/>
  <c r="O62" i="15" s="1"/>
  <c r="Y23" i="15"/>
  <c r="O23" i="15" s="1"/>
  <c r="Y28" i="15"/>
  <c r="O28" i="15" s="1"/>
  <c r="Y88" i="15"/>
  <c r="O88" i="15" s="1"/>
  <c r="Y50" i="15"/>
  <c r="O50" i="15" s="1"/>
  <c r="Y115" i="15"/>
  <c r="O115" i="15" s="1"/>
  <c r="Y43" i="15"/>
  <c r="O43" i="15" s="1"/>
  <c r="Y59" i="15"/>
  <c r="O59" i="15" s="1"/>
  <c r="Y40" i="15"/>
  <c r="O40" i="15" s="1"/>
  <c r="Y55" i="15"/>
  <c r="O55" i="15" s="1"/>
  <c r="Y82" i="15"/>
  <c r="O82" i="15" s="1"/>
  <c r="Y72" i="15"/>
  <c r="O72" i="15" s="1"/>
  <c r="Y60" i="15"/>
  <c r="O60" i="15" s="1"/>
  <c r="Y83" i="15"/>
  <c r="O83" i="15" s="1"/>
  <c r="Y106" i="15"/>
  <c r="O106" i="15" s="1"/>
  <c r="Y27" i="15"/>
  <c r="O27" i="15" s="1"/>
  <c r="Y54" i="15"/>
  <c r="O54" i="15" s="1"/>
  <c r="Y105" i="15"/>
  <c r="O105" i="15" s="1"/>
  <c r="Y53" i="15"/>
  <c r="O53" i="15" s="1"/>
  <c r="Y67" i="15"/>
  <c r="O67" i="15" s="1"/>
  <c r="Y110" i="15"/>
  <c r="O110" i="15" s="1"/>
  <c r="Y97" i="15"/>
  <c r="O97" i="15" s="1"/>
  <c r="Y47" i="15"/>
  <c r="O47" i="15" s="1"/>
  <c r="Y98" i="15"/>
  <c r="O98" i="15" s="1"/>
  <c r="Y79" i="15"/>
  <c r="O79" i="15" s="1"/>
  <c r="Y113" i="15"/>
  <c r="O113" i="15" s="1"/>
  <c r="Y118" i="15"/>
  <c r="O118" i="15" s="1"/>
  <c r="Y35" i="15"/>
  <c r="O35" i="15" s="1"/>
  <c r="Y39" i="15"/>
  <c r="O39" i="15" s="1"/>
  <c r="Y116" i="15"/>
  <c r="O116" i="15" s="1"/>
  <c r="Y22" i="15"/>
  <c r="O22" i="15" s="1"/>
  <c r="Y75" i="15"/>
  <c r="O75" i="15" s="1"/>
  <c r="Y30" i="15"/>
  <c r="O30" i="15" s="1"/>
  <c r="Y70" i="15"/>
  <c r="O70" i="15" s="1"/>
  <c r="Y45" i="15"/>
  <c r="O45" i="15" s="1"/>
  <c r="Y52" i="15"/>
  <c r="O52" i="15" s="1"/>
  <c r="Y51" i="15"/>
  <c r="O51" i="15" s="1"/>
  <c r="Y42" i="15"/>
  <c r="O42" i="15" s="1"/>
  <c r="Y107" i="15"/>
  <c r="O107" i="15" s="1"/>
  <c r="Y74" i="15"/>
  <c r="O74" i="15" s="1"/>
  <c r="Y114" i="15"/>
  <c r="O114" i="15" s="1"/>
  <c r="Y34" i="15"/>
  <c r="O34" i="15" s="1"/>
  <c r="Y66" i="15"/>
  <c r="O66" i="15" s="1"/>
  <c r="Y90" i="15"/>
  <c r="O90" i="15" s="1"/>
  <c r="Y49" i="15"/>
  <c r="O49" i="15" s="1"/>
  <c r="Y29" i="15"/>
  <c r="O29" i="15" s="1"/>
  <c r="AS116" i="15"/>
  <c r="Y87" i="15"/>
  <c r="O87" i="15" s="1"/>
  <c r="Y69" i="15"/>
  <c r="O69" i="15" s="1"/>
  <c r="Y86" i="15"/>
  <c r="O86" i="15" s="1"/>
  <c r="Y108" i="15"/>
  <c r="O108" i="15" s="1"/>
  <c r="Y65" i="15"/>
  <c r="O65" i="15" s="1"/>
  <c r="AS65" i="15"/>
  <c r="Y63" i="15"/>
  <c r="O63" i="15" s="1"/>
  <c r="Y89" i="15"/>
  <c r="O89" i="15" s="1"/>
  <c r="AS89" i="15"/>
  <c r="Y31" i="15"/>
  <c r="O31" i="15" s="1"/>
  <c r="AS31" i="15"/>
  <c r="Y61" i="15"/>
  <c r="O61" i="15" s="1"/>
  <c r="Y85" i="15"/>
  <c r="O85" i="15" s="1"/>
  <c r="Y101" i="15"/>
  <c r="O101" i="15" s="1"/>
  <c r="AS101" i="15"/>
  <c r="Y21" i="15"/>
  <c r="O21" i="15" s="1"/>
  <c r="AS74" i="15"/>
  <c r="Y91" i="15"/>
  <c r="O91" i="15" s="1"/>
  <c r="AS48" i="15"/>
  <c r="Y96" i="15"/>
  <c r="O96" i="15" s="1"/>
  <c r="AS55" i="15"/>
  <c r="Y95" i="15"/>
  <c r="O95" i="15" s="1"/>
  <c r="AS64" i="15"/>
  <c r="Y119" i="15"/>
  <c r="O119" i="15" s="1"/>
  <c r="AS119" i="15"/>
  <c r="Y44" i="15"/>
  <c r="O44" i="15" s="1"/>
  <c r="AS39" i="15"/>
  <c r="AS111" i="15"/>
  <c r="Y100" i="15"/>
  <c r="O100" i="15" s="1"/>
  <c r="Y103" i="15"/>
  <c r="O103" i="15" s="1"/>
  <c r="Y46" i="15"/>
  <c r="O46" i="15" s="1"/>
  <c r="AS46" i="15"/>
  <c r="Y92" i="15"/>
  <c r="O92" i="15" s="1"/>
  <c r="Y117" i="15"/>
  <c r="O117" i="15" s="1"/>
  <c r="AS117" i="15"/>
  <c r="Y41" i="15"/>
  <c r="O41" i="15" s="1"/>
  <c r="Y56" i="15"/>
  <c r="O56" i="15" s="1"/>
  <c r="Y37" i="15"/>
  <c r="O37" i="15" s="1"/>
  <c r="AS90" i="15"/>
  <c r="AW68" i="15"/>
  <c r="B10" i="15" l="1"/>
  <c r="AS80" i="15"/>
  <c r="AS29" i="15"/>
  <c r="AS54" i="15"/>
  <c r="AW116" i="15"/>
  <c r="AW48" i="15"/>
  <c r="BA116" i="15"/>
  <c r="AS28" i="15"/>
  <c r="AS23" i="15"/>
  <c r="AW88" i="15"/>
  <c r="AS87" i="15"/>
  <c r="AS83" i="15"/>
  <c r="AW83" i="15"/>
  <c r="AS61" i="15"/>
  <c r="AS99" i="15"/>
  <c r="AW29" i="15"/>
  <c r="AS102" i="15"/>
  <c r="AW102" i="15"/>
  <c r="AS24" i="15"/>
  <c r="AS108" i="15"/>
  <c r="AS100" i="15"/>
  <c r="AS68" i="15"/>
  <c r="BA68" i="15"/>
  <c r="AS86" i="15"/>
  <c r="AS40" i="15"/>
  <c r="BA48" i="15"/>
  <c r="AS95" i="15"/>
  <c r="AS58" i="15"/>
  <c r="AS107" i="15"/>
  <c r="AS25" i="15"/>
  <c r="AS38" i="15"/>
  <c r="BE68" i="15"/>
  <c r="AS84" i="15"/>
  <c r="AS97" i="15"/>
  <c r="BA97" i="15"/>
  <c r="AW55" i="15"/>
  <c r="AW85" i="15"/>
  <c r="AW92" i="15"/>
  <c r="AW51" i="15"/>
  <c r="AS20" i="15"/>
  <c r="AW112" i="15"/>
  <c r="AW45" i="15"/>
  <c r="AW75" i="15"/>
  <c r="AS49" i="15"/>
  <c r="AS88" i="15"/>
  <c r="AW71" i="15"/>
  <c r="AW39" i="15"/>
  <c r="AW43" i="15"/>
  <c r="AW35" i="15"/>
  <c r="BI68" i="15"/>
  <c r="AW90" i="15"/>
  <c r="AW119" i="15"/>
  <c r="AW31" i="15"/>
  <c r="AS70" i="15"/>
  <c r="BA27" i="15"/>
  <c r="AW27" i="15"/>
  <c r="AW81" i="15"/>
  <c r="BA80" i="15"/>
  <c r="BA38" i="15"/>
  <c r="AW42" i="15" l="1"/>
  <c r="BA42" i="15"/>
  <c r="BA81" i="15"/>
  <c r="BE97" i="15"/>
  <c r="AS42" i="15"/>
  <c r="BA99" i="15"/>
  <c r="BA55" i="15"/>
  <c r="AW99" i="15"/>
  <c r="BA88" i="15"/>
  <c r="AW100" i="15"/>
  <c r="AW63" i="15"/>
  <c r="AS22" i="15"/>
  <c r="AW22" i="15"/>
  <c r="AW104" i="15"/>
  <c r="AW93" i="15"/>
  <c r="BA93" i="15"/>
  <c r="AS98" i="15"/>
  <c r="AW98" i="15"/>
  <c r="AS77" i="15"/>
  <c r="AW77" i="15"/>
  <c r="AW115" i="15"/>
  <c r="BA115" i="15"/>
  <c r="AS106" i="15"/>
  <c r="AW106" i="15"/>
  <c r="AW117" i="15"/>
  <c r="BA117" i="15"/>
  <c r="AW30" i="15"/>
  <c r="BE105" i="15"/>
  <c r="AS78" i="15"/>
  <c r="AW78" i="15"/>
  <c r="AS62" i="15"/>
  <c r="AW62" i="15"/>
  <c r="AS91" i="15"/>
  <c r="AW91" i="15"/>
  <c r="BA91" i="15"/>
  <c r="AS79" i="15"/>
  <c r="AW79" i="15"/>
  <c r="AW113" i="15"/>
  <c r="BE113" i="15"/>
  <c r="AS36" i="15"/>
  <c r="AW36" i="15"/>
  <c r="BA89" i="15"/>
  <c r="BI89" i="15"/>
  <c r="AS110" i="15"/>
  <c r="AW110" i="15"/>
  <c r="AS67" i="15"/>
  <c r="BA67" i="15"/>
  <c r="AS53" i="15"/>
  <c r="AS72" i="15"/>
  <c r="AW28" i="15"/>
  <c r="AW46" i="15"/>
  <c r="AW49" i="15"/>
  <c r="AS32" i="15"/>
  <c r="AS71" i="15"/>
  <c r="AS50" i="15"/>
  <c r="BA50" i="15"/>
  <c r="BA103" i="15"/>
  <c r="AW41" i="15"/>
  <c r="AW111" i="15"/>
  <c r="BA40" i="15"/>
  <c r="AS118" i="15"/>
  <c r="AW118" i="15"/>
  <c r="BA113" i="15"/>
  <c r="AS113" i="15"/>
  <c r="AS112" i="15"/>
  <c r="BA112" i="15"/>
  <c r="AW20" i="15"/>
  <c r="AS33" i="15"/>
  <c r="AS37" i="15"/>
  <c r="AW37" i="15"/>
  <c r="AS57" i="15"/>
  <c r="BA57" i="15"/>
  <c r="AS60" i="15"/>
  <c r="AS45" i="15"/>
  <c r="BA45" i="15"/>
  <c r="AS94" i="15"/>
  <c r="AW107" i="15"/>
  <c r="AS69" i="15"/>
  <c r="AS41" i="15"/>
  <c r="AW101" i="15"/>
  <c r="BA65" i="15"/>
  <c r="AW65" i="15"/>
  <c r="BE65" i="15"/>
  <c r="AS76" i="15"/>
  <c r="BE116" i="15"/>
  <c r="BM116" i="15"/>
  <c r="BA75" i="15"/>
  <c r="BA28" i="15"/>
  <c r="AS56" i="15"/>
  <c r="BA33" i="15"/>
  <c r="AS34" i="15"/>
  <c r="AW94" i="15"/>
  <c r="AS103" i="15"/>
  <c r="AS66" i="15"/>
  <c r="AW54" i="15"/>
  <c r="AS52" i="15"/>
  <c r="AW52" i="15"/>
  <c r="AW89" i="15"/>
  <c r="BE89" i="15"/>
  <c r="AS73" i="15"/>
  <c r="AW64" i="15"/>
  <c r="BA73" i="15"/>
  <c r="AS21" i="15"/>
  <c r="AW70" i="15"/>
  <c r="BE70" i="15"/>
  <c r="BE92" i="15"/>
  <c r="AS51" i="15"/>
  <c r="BE51" i="15"/>
  <c r="AS85" i="15"/>
  <c r="AW97" i="15"/>
  <c r="BI97" i="15"/>
  <c r="AW86" i="15"/>
  <c r="AS114" i="15"/>
  <c r="AW114" i="15"/>
  <c r="AS81" i="15"/>
  <c r="BE81" i="15"/>
  <c r="BI81" i="15"/>
  <c r="AW74" i="15"/>
  <c r="BA29" i="15"/>
  <c r="AS104" i="15"/>
  <c r="BA104" i="15"/>
  <c r="BE48" i="15"/>
  <c r="AW66" i="15"/>
  <c r="AS47" i="15"/>
  <c r="BE27" i="15"/>
  <c r="AW80" i="15"/>
  <c r="BE80" i="15"/>
  <c r="AS43" i="15"/>
  <c r="BA43" i="15"/>
  <c r="BE43" i="15"/>
  <c r="AS35" i="15"/>
  <c r="BA35" i="15"/>
  <c r="AS63" i="15"/>
  <c r="AS75" i="15"/>
  <c r="AS92" i="15"/>
  <c r="BA92" i="15"/>
  <c r="BA84" i="15"/>
  <c r="BA107" i="15"/>
  <c r="BA90" i="15"/>
  <c r="AS82" i="15"/>
  <c r="AS59" i="15"/>
  <c r="AS30" i="15"/>
  <c r="BA30" i="15"/>
  <c r="AS44" i="15"/>
  <c r="AS109" i="15"/>
  <c r="BE101" i="15"/>
  <c r="BM68" i="15"/>
  <c r="P68" i="15" s="1"/>
  <c r="AS115" i="15"/>
  <c r="BE115" i="15"/>
  <c r="AS27" i="15"/>
  <c r="BI65" i="15"/>
  <c r="BA118" i="15"/>
  <c r="AS96" i="15"/>
  <c r="AS105" i="15"/>
  <c r="BA105" i="15"/>
  <c r="AS93" i="15"/>
  <c r="AW38" i="15"/>
  <c r="BA111" i="15"/>
  <c r="BA63" i="15"/>
  <c r="AW82" i="15"/>
  <c r="AS26" i="15"/>
  <c r="BE107" i="15"/>
  <c r="BA101" i="15"/>
  <c r="AW95" i="15" l="1"/>
  <c r="BA95" i="15"/>
  <c r="BE90" i="15"/>
  <c r="BE55" i="15"/>
  <c r="BA49" i="15"/>
  <c r="BI92" i="15"/>
  <c r="BI27" i="15"/>
  <c r="BE99" i="15"/>
  <c r="BE75" i="15"/>
  <c r="BA110" i="15"/>
  <c r="AW23" i="15"/>
  <c r="BA41" i="15"/>
  <c r="BE93" i="15"/>
  <c r="BE88" i="15"/>
  <c r="BI55" i="15"/>
  <c r="BE95" i="15"/>
  <c r="BI80" i="15"/>
  <c r="Q68" i="15"/>
  <c r="BI54" i="15"/>
  <c r="BE71" i="15"/>
  <c r="BA74" i="15"/>
  <c r="BI107" i="15"/>
  <c r="AW76" i="15"/>
  <c r="AW57" i="15"/>
  <c r="BA106" i="15"/>
  <c r="BI112" i="15"/>
  <c r="AW21" i="15"/>
  <c r="BA21" i="15"/>
  <c r="BA71" i="15"/>
  <c r="AW84" i="15"/>
  <c r="BA86" i="15"/>
  <c r="AW108" i="15"/>
  <c r="AW60" i="15"/>
  <c r="AW73" i="15"/>
  <c r="BM65" i="15"/>
  <c r="P65" i="15" s="1"/>
  <c r="Q65" i="15" s="1"/>
  <c r="BA77" i="15"/>
  <c r="BE22" i="15"/>
  <c r="AW40" i="15"/>
  <c r="BE40" i="15"/>
  <c r="BI40" i="15"/>
  <c r="BI88" i="15"/>
  <c r="BE85" i="15"/>
  <c r="BA64" i="15"/>
  <c r="BI105" i="15"/>
  <c r="AW47" i="15"/>
  <c r="BE60" i="15"/>
  <c r="AW103" i="15"/>
  <c r="BE32" i="15"/>
  <c r="BE91" i="15"/>
  <c r="BE30" i="15"/>
  <c r="AW26" i="15"/>
  <c r="AW87" i="15"/>
  <c r="BE63" i="15"/>
  <c r="BE77" i="15"/>
  <c r="AW56" i="15"/>
  <c r="BA56" i="15"/>
  <c r="BA39" i="15"/>
  <c r="BE39" i="15"/>
  <c r="AW96" i="15"/>
  <c r="BE96" i="15"/>
  <c r="AW59" i="15"/>
  <c r="BE59" i="15"/>
  <c r="BA102" i="15"/>
  <c r="BA47" i="15"/>
  <c r="BM81" i="15"/>
  <c r="P81" i="15" s="1"/>
  <c r="Q81" i="15" s="1"/>
  <c r="BA51" i="15"/>
  <c r="BI51" i="15"/>
  <c r="BE82" i="15"/>
  <c r="AW24" i="15"/>
  <c r="BA60" i="15"/>
  <c r="AW67" i="15"/>
  <c r="BE36" i="15"/>
  <c r="AW44" i="15"/>
  <c r="BA44" i="15"/>
  <c r="BA54" i="15"/>
  <c r="BE54" i="15"/>
  <c r="BI33" i="15"/>
  <c r="BI101" i="15"/>
  <c r="BA31" i="15"/>
  <c r="BE31" i="15"/>
  <c r="AW33" i="15"/>
  <c r="BA83" i="15"/>
  <c r="BE84" i="15"/>
  <c r="BE42" i="15"/>
  <c r="BI71" i="15"/>
  <c r="BE67" i="15"/>
  <c r="BE78" i="15"/>
  <c r="BI115" i="15"/>
  <c r="BI93" i="15"/>
  <c r="BM97" i="15"/>
  <c r="P97" i="15" s="1"/>
  <c r="BA108" i="15"/>
  <c r="AW58" i="15"/>
  <c r="BA58" i="15"/>
  <c r="BE38" i="15"/>
  <c r="BE114" i="15"/>
  <c r="BA70" i="15"/>
  <c r="BM70" i="15"/>
  <c r="BI70" i="15"/>
  <c r="AW32" i="15"/>
  <c r="AW105" i="15"/>
  <c r="BM48" i="15"/>
  <c r="AW53" i="15"/>
  <c r="BE74" i="15"/>
  <c r="P89" i="15"/>
  <c r="AW34" i="15"/>
  <c r="BA119" i="15"/>
  <c r="BI119" i="15"/>
  <c r="BI29" i="15"/>
  <c r="BA85" i="15"/>
  <c r="BM89" i="15"/>
  <c r="AW25" i="15"/>
  <c r="AW72" i="15"/>
  <c r="BE73" i="15"/>
  <c r="BE50" i="15"/>
  <c r="BE98" i="15"/>
  <c r="BA66" i="15"/>
  <c r="BE49" i="15"/>
  <c r="BE111" i="15"/>
  <c r="BI116" i="15"/>
  <c r="P116" i="15" s="1"/>
  <c r="Q116" i="15" s="1"/>
  <c r="AW109" i="15"/>
  <c r="BA109" i="15"/>
  <c r="BI49" i="15"/>
  <c r="AW69" i="15"/>
  <c r="BE69" i="15"/>
  <c r="BI48" i="15"/>
  <c r="AW61" i="15"/>
  <c r="BA61" i="15"/>
  <c r="BE61" i="15"/>
  <c r="BI61" i="15"/>
  <c r="BE21" i="15"/>
  <c r="BA52" i="15"/>
  <c r="BA20" i="15"/>
  <c r="BE20" i="15"/>
  <c r="BA46" i="15"/>
  <c r="AW50" i="15"/>
  <c r="BI117" i="15"/>
  <c r="BM101" i="15"/>
  <c r="P101" i="15" l="1"/>
  <c r="Q101" i="15" s="1"/>
  <c r="BI103" i="15"/>
  <c r="BM103" i="15"/>
  <c r="BE86" i="15"/>
  <c r="BA100" i="15"/>
  <c r="BM80" i="15"/>
  <c r="P80" i="15" s="1"/>
  <c r="BI50" i="15"/>
  <c r="BI22" i="15"/>
  <c r="BI91" i="15"/>
  <c r="BM71" i="15"/>
  <c r="P71" i="15" s="1"/>
  <c r="BM117" i="15"/>
  <c r="BI75" i="15"/>
  <c r="P48" i="15"/>
  <c r="BE110" i="15"/>
  <c r="BE25" i="15"/>
  <c r="BA23" i="15"/>
  <c r="BI23" i="15"/>
  <c r="BI74" i="15"/>
  <c r="BE72" i="15"/>
  <c r="BM92" i="15"/>
  <c r="P92" i="15" s="1"/>
  <c r="Q92" i="15" s="1"/>
  <c r="BM49" i="15"/>
  <c r="P49" i="15" s="1"/>
  <c r="Q49" i="15" s="1"/>
  <c r="BI77" i="15"/>
  <c r="BM105" i="15"/>
  <c r="P105" i="15" s="1"/>
  <c r="Q105" i="15" s="1"/>
  <c r="BM51" i="15"/>
  <c r="P51" i="15" s="1"/>
  <c r="BI99" i="15"/>
  <c r="BM27" i="15"/>
  <c r="P27" i="15" s="1"/>
  <c r="Q27" i="15" s="1"/>
  <c r="BM45" i="15"/>
  <c r="BE53" i="15"/>
  <c r="BE26" i="15"/>
  <c r="BI26" i="15"/>
  <c r="BE35" i="15"/>
  <c r="BI35" i="15"/>
  <c r="BM91" i="15"/>
  <c r="BI113" i="15"/>
  <c r="BM113" i="15"/>
  <c r="BA87" i="15"/>
  <c r="BE87" i="15"/>
  <c r="BI87" i="15"/>
  <c r="BI42" i="15"/>
  <c r="BE102" i="15"/>
  <c r="BI78" i="15"/>
  <c r="BE117" i="15"/>
  <c r="BE66" i="15"/>
  <c r="BM93" i="15"/>
  <c r="P93" i="15" s="1"/>
  <c r="BE103" i="15"/>
  <c r="P103" i="15" s="1"/>
  <c r="Q103" i="15" s="1"/>
  <c r="BI102" i="15"/>
  <c r="BM39" i="15"/>
  <c r="BM115" i="15"/>
  <c r="P115" i="15" s="1"/>
  <c r="BE57" i="15"/>
  <c r="BI57" i="15"/>
  <c r="BM21" i="15"/>
  <c r="BA32" i="15"/>
  <c r="BI32" i="15"/>
  <c r="P70" i="15"/>
  <c r="BI38" i="15"/>
  <c r="BM86" i="15"/>
  <c r="BI43" i="15"/>
  <c r="BM43" i="15"/>
  <c r="BA114" i="15"/>
  <c r="BI114" i="15"/>
  <c r="BA34" i="15"/>
  <c r="BI58" i="15"/>
  <c r="BA76" i="15"/>
  <c r="Q89" i="15"/>
  <c r="BE109" i="15"/>
  <c r="BA59" i="15"/>
  <c r="BI59" i="15"/>
  <c r="BM88" i="15"/>
  <c r="P88" i="15" s="1"/>
  <c r="BE112" i="15"/>
  <c r="BI90" i="15"/>
  <c r="BM90" i="15"/>
  <c r="BI44" i="15"/>
  <c r="BE119" i="15"/>
  <c r="BM119" i="15"/>
  <c r="BE106" i="15"/>
  <c r="BA62" i="15"/>
  <c r="BE29" i="15"/>
  <c r="BM54" i="15"/>
  <c r="P54" i="15" s="1"/>
  <c r="Q54" i="15" s="1"/>
  <c r="Q97" i="15"/>
  <c r="BA78" i="15"/>
  <c r="BM73" i="15"/>
  <c r="BE83" i="15"/>
  <c r="BI83" i="15"/>
  <c r="BA72" i="15"/>
  <c r="BM112" i="15"/>
  <c r="BE118" i="15"/>
  <c r="BI118" i="15"/>
  <c r="BM29" i="15"/>
  <c r="BE46" i="15"/>
  <c r="BI46" i="15"/>
  <c r="BA94" i="15"/>
  <c r="BA53" i="15"/>
  <c r="BI53" i="15"/>
  <c r="BA24" i="15"/>
  <c r="BI84" i="15"/>
  <c r="BA22" i="15"/>
  <c r="BE64" i="15"/>
  <c r="BE104" i="15"/>
  <c r="BM61" i="15"/>
  <c r="P61" i="15" s="1"/>
  <c r="BI104" i="15"/>
  <c r="BE45" i="15"/>
  <c r="BM85" i="15"/>
  <c r="BE41" i="15"/>
  <c r="BM41" i="15"/>
  <c r="BE33" i="15"/>
  <c r="BM33" i="15"/>
  <c r="BA79" i="15"/>
  <c r="BE94" i="15"/>
  <c r="BA96" i="15"/>
  <c r="BA26" i="15"/>
  <c r="BA98" i="15"/>
  <c r="BI98" i="15"/>
  <c r="BI85" i="15"/>
  <c r="BI64" i="15"/>
  <c r="BM31" i="15"/>
  <c r="BE28" i="15"/>
  <c r="BI28" i="15"/>
  <c r="BA37" i="15"/>
  <c r="BE37" i="15"/>
  <c r="BA69" i="15"/>
  <c r="BI69" i="15"/>
  <c r="BA25" i="15"/>
  <c r="BA82" i="15"/>
  <c r="BI82" i="15"/>
  <c r="BE47" i="15"/>
  <c r="BA36" i="15"/>
  <c r="BI36" i="15"/>
  <c r="BM36" i="15"/>
  <c r="P91" i="15" l="1"/>
  <c r="P117" i="15"/>
  <c r="P85" i="15"/>
  <c r="P33" i="15"/>
  <c r="Q33" i="15" s="1"/>
  <c r="Q48" i="15"/>
  <c r="BM55" i="15"/>
  <c r="P55" i="15" s="1"/>
  <c r="Q55" i="15" s="1"/>
  <c r="BE100" i="15"/>
  <c r="BM100" i="15"/>
  <c r="BI100" i="15"/>
  <c r="Q71" i="15"/>
  <c r="P119" i="15"/>
  <c r="BI66" i="15"/>
  <c r="BM22" i="15"/>
  <c r="P22" i="15" s="1"/>
  <c r="Q22" i="15" s="1"/>
  <c r="BM74" i="15"/>
  <c r="P74" i="15" s="1"/>
  <c r="Q80" i="15"/>
  <c r="BM110" i="15"/>
  <c r="BI110" i="15"/>
  <c r="BE23" i="15"/>
  <c r="BM23" i="15"/>
  <c r="BM77" i="15"/>
  <c r="P77" i="15" s="1"/>
  <c r="Q77" i="15" s="1"/>
  <c r="BI95" i="15"/>
  <c r="BM95" i="15"/>
  <c r="BI94" i="15"/>
  <c r="P94" i="15" s="1"/>
  <c r="BM75" i="15"/>
  <c r="P75" i="15" s="1"/>
  <c r="Q75" i="15" s="1"/>
  <c r="Q51" i="15"/>
  <c r="P90" i="15"/>
  <c r="P112" i="15"/>
  <c r="Q112" i="15" s="1"/>
  <c r="BI72" i="15"/>
  <c r="BM107" i="15"/>
  <c r="P107" i="15" s="1"/>
  <c r="Q107" i="15" s="1"/>
  <c r="BM32" i="15"/>
  <c r="P32" i="15" s="1"/>
  <c r="BE108" i="15"/>
  <c r="BM94" i="15"/>
  <c r="P43" i="15"/>
  <c r="BM38" i="15"/>
  <c r="P38" i="15" s="1"/>
  <c r="Q38" i="15" s="1"/>
  <c r="BM87" i="15"/>
  <c r="P87" i="15" s="1"/>
  <c r="BM28" i="15"/>
  <c r="P28" i="15" s="1"/>
  <c r="BM50" i="15"/>
  <c r="P50" i="15" s="1"/>
  <c r="BM118" i="15"/>
  <c r="P118" i="15" s="1"/>
  <c r="Q118" i="15" s="1"/>
  <c r="BI20" i="15"/>
  <c r="BM20" i="15"/>
  <c r="BI63" i="15"/>
  <c r="BM63" i="15"/>
  <c r="BE56" i="15"/>
  <c r="BE44" i="15"/>
  <c r="BI39" i="15"/>
  <c r="P39" i="15" s="1"/>
  <c r="BI45" i="15"/>
  <c r="P45" i="15" s="1"/>
  <c r="Q45" i="15" s="1"/>
  <c r="BI31" i="15"/>
  <c r="P31" i="15" s="1"/>
  <c r="BE52" i="15"/>
  <c r="BM109" i="15"/>
  <c r="Q88" i="15"/>
  <c r="P29" i="15"/>
  <c r="Q29" i="15" s="1"/>
  <c r="BE58" i="15"/>
  <c r="BM58" i="15"/>
  <c r="BM57" i="15"/>
  <c r="P57" i="15" s="1"/>
  <c r="BM102" i="15"/>
  <c r="P102" i="15" s="1"/>
  <c r="P36" i="15"/>
  <c r="Q36" i="15" s="1"/>
  <c r="BI60" i="15"/>
  <c r="BM60" i="15"/>
  <c r="BI111" i="15"/>
  <c r="BM111" i="15"/>
  <c r="BE34" i="15"/>
  <c r="BI34" i="15"/>
  <c r="Q70" i="15"/>
  <c r="BI30" i="15"/>
  <c r="BM30" i="15"/>
  <c r="P113" i="15"/>
  <c r="Q113" i="15" s="1"/>
  <c r="BI86" i="15"/>
  <c r="P86" i="15" s="1"/>
  <c r="BI73" i="15"/>
  <c r="P73" i="15" s="1"/>
  <c r="BI96" i="15"/>
  <c r="BI21" i="15"/>
  <c r="P21" i="15" s="1"/>
  <c r="BM69" i="15"/>
  <c r="P69" i="15" s="1"/>
  <c r="Q69" i="15" s="1"/>
  <c r="BE24" i="15"/>
  <c r="BM56" i="15"/>
  <c r="BI41" i="15"/>
  <c r="P41" i="15" s="1"/>
  <c r="Q41" i="15" s="1"/>
  <c r="BI24" i="15"/>
  <c r="BM46" i="15"/>
  <c r="P46" i="15" s="1"/>
  <c r="BE62" i="15"/>
  <c r="BI62" i="15"/>
  <c r="BM62" i="15"/>
  <c r="Q93" i="15"/>
  <c r="Q115" i="15"/>
  <c r="BM53" i="15"/>
  <c r="P53" i="15" s="1"/>
  <c r="Q85" i="15"/>
  <c r="Q61" i="15"/>
  <c r="BM78" i="15"/>
  <c r="P78" i="15" s="1"/>
  <c r="BM66" i="15"/>
  <c r="BM98" i="15"/>
  <c r="P98" i="15" s="1"/>
  <c r="BI37" i="15"/>
  <c r="BM82" i="15"/>
  <c r="P82" i="15" s="1"/>
  <c r="BM37" i="15"/>
  <c r="BE79" i="15"/>
  <c r="BM104" i="15"/>
  <c r="P104" i="15" s="1"/>
  <c r="Q117" i="15"/>
  <c r="BM35" i="15"/>
  <c r="P35" i="15" s="1"/>
  <c r="Q91" i="15"/>
  <c r="BE76" i="15"/>
  <c r="BI76" i="15"/>
  <c r="BI106" i="15"/>
  <c r="BI67" i="15"/>
  <c r="BM99" i="15"/>
  <c r="P99" i="15" s="1"/>
  <c r="BM40" i="15"/>
  <c r="P40" i="15" s="1"/>
  <c r="BI52" i="15"/>
  <c r="BM42" i="15"/>
  <c r="P42" i="15" s="1"/>
  <c r="Q42" i="15" s="1"/>
  <c r="P110" i="15" l="1"/>
  <c r="Q110" i="15" s="1"/>
  <c r="P66" i="15"/>
  <c r="Q66" i="15" s="1"/>
  <c r="Q119" i="15"/>
  <c r="P37" i="15"/>
  <c r="P100" i="15"/>
  <c r="Q100" i="15" s="1"/>
  <c r="BI25" i="15"/>
  <c r="BM25" i="15"/>
  <c r="P23" i="15"/>
  <c r="Q23" i="15" s="1"/>
  <c r="P95" i="15"/>
  <c r="Q90" i="15"/>
  <c r="P62" i="15"/>
  <c r="Q35" i="15"/>
  <c r="Q53" i="15"/>
  <c r="BI47" i="15"/>
  <c r="BM47" i="15"/>
  <c r="Q94" i="15"/>
  <c r="BM106" i="15"/>
  <c r="P106" i="15" s="1"/>
  <c r="Q106" i="15" s="1"/>
  <c r="P63" i="15"/>
  <c r="Q63" i="15" s="1"/>
  <c r="Q40" i="15"/>
  <c r="Q46" i="15"/>
  <c r="Q104" i="15"/>
  <c r="Q73" i="15"/>
  <c r="BM34" i="15"/>
  <c r="P34" i="15" s="1"/>
  <c r="Q78" i="15"/>
  <c r="Q43" i="15"/>
  <c r="BM64" i="15"/>
  <c r="P64" i="15" s="1"/>
  <c r="BM24" i="15"/>
  <c r="BI56" i="15"/>
  <c r="P56" i="15" s="1"/>
  <c r="Q56" i="15" s="1"/>
  <c r="Q31" i="15"/>
  <c r="Q102" i="15"/>
  <c r="P60" i="15"/>
  <c r="Q60" i="15" s="1"/>
  <c r="Q74" i="15"/>
  <c r="Q82" i="15"/>
  <c r="Q99" i="15"/>
  <c r="Q86" i="15"/>
  <c r="Q39" i="15"/>
  <c r="P20" i="15"/>
  <c r="BI109" i="15"/>
  <c r="P109" i="15" s="1"/>
  <c r="Q109" i="15" s="1"/>
  <c r="BM96" i="15"/>
  <c r="P96" i="15" s="1"/>
  <c r="Q96" i="15" s="1"/>
  <c r="Q57" i="15"/>
  <c r="P58" i="15"/>
  <c r="P24" i="15"/>
  <c r="BI79" i="15"/>
  <c r="BM79" i="15"/>
  <c r="BM26" i="15"/>
  <c r="P26" i="15" s="1"/>
  <c r="Q26" i="15" s="1"/>
  <c r="BM52" i="15"/>
  <c r="P52" i="15" s="1"/>
  <c r="BM44" i="15"/>
  <c r="P44" i="15" s="1"/>
  <c r="Q44" i="15" s="1"/>
  <c r="Q32" i="15"/>
  <c r="BM114" i="15"/>
  <c r="P114" i="15" s="1"/>
  <c r="BM83" i="15"/>
  <c r="P83" i="15" s="1"/>
  <c r="BM67" i="15"/>
  <c r="P67" i="15" s="1"/>
  <c r="Q67" i="15" s="1"/>
  <c r="Q50" i="15"/>
  <c r="BM76" i="15"/>
  <c r="P76" i="15" s="1"/>
  <c r="BI108" i="15"/>
  <c r="BM108" i="15"/>
  <c r="Q98" i="15"/>
  <c r="P30" i="15"/>
  <c r="Q30" i="15" s="1"/>
  <c r="BM59" i="15"/>
  <c r="P59" i="15" s="1"/>
  <c r="Q28" i="15"/>
  <c r="BM84" i="15"/>
  <c r="P84" i="15" s="1"/>
  <c r="Q87" i="15"/>
  <c r="Q21" i="15"/>
  <c r="P111" i="15"/>
  <c r="Q111" i="15" s="1"/>
  <c r="Q62" i="15" l="1"/>
  <c r="Q37" i="15"/>
  <c r="Q95" i="15"/>
  <c r="P47" i="15"/>
  <c r="Q47" i="15" s="1"/>
  <c r="P108" i="15"/>
  <c r="Q108" i="15" s="1"/>
  <c r="BM72" i="15"/>
  <c r="P72" i="15" s="1"/>
  <c r="Q72" i="15" s="1"/>
  <c r="P25" i="15"/>
  <c r="Q25" i="15" s="1"/>
  <c r="Q52" i="15"/>
  <c r="Q84" i="15"/>
  <c r="Q58" i="15"/>
  <c r="Q20" i="15"/>
  <c r="Q83" i="15"/>
  <c r="Q76" i="15"/>
  <c r="Q64" i="15"/>
  <c r="P79" i="15"/>
  <c r="Q114" i="15"/>
  <c r="Q59" i="15"/>
  <c r="Q34" i="15"/>
  <c r="B11" i="15" l="1"/>
  <c r="B12" i="15" s="1"/>
  <c r="Q24" i="15"/>
  <c r="Q79" i="15"/>
  <c r="BM19" i="15"/>
  <c r="BI19" i="15" l="1"/>
  <c r="BE19" i="15"/>
  <c r="Y19" i="15"/>
  <c r="O19" i="15" s="1"/>
  <c r="AW19" i="15"/>
  <c r="AS19" i="15"/>
  <c r="BA19" i="15"/>
  <c r="P19" i="15" l="1"/>
  <c r="Q19"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WSP</author>
    <author>ISPD</author>
    <author>tc={F54073B4-CCC7-4178-AEB8-6B85616DFC1E}</author>
  </authors>
  <commentList>
    <comment ref="D13" authorId="0" shapeId="0" xr:uid="{95D80547-CF26-4A38-AD1F-C4EEF6E8054E}">
      <text>
        <r>
          <rPr>
            <sz val="9"/>
            <color indexed="81"/>
            <rFont val="Tahoma"/>
            <family val="2"/>
          </rPr>
          <t>Assumption that wages are paid out end of month</t>
        </r>
      </text>
    </comment>
    <comment ref="W13" authorId="1" shapeId="0" xr:uid="{5DD179DC-1C86-43AB-8D25-800B4E0A0AFC}">
      <text>
        <r>
          <rPr>
            <sz val="9"/>
            <color indexed="81"/>
            <rFont val="Tahoma"/>
            <family val="2"/>
          </rPr>
          <t xml:space="preserve">This will be computed based on what is filled in for date of birth and gross monthly salary, and may not be the final payouts to be received due to the CPF salary ceiling
</t>
        </r>
      </text>
    </comment>
    <comment ref="AC13" authorId="1" shapeId="0" xr:uid="{4D57C5A3-6DEA-43E5-8E7F-D25F9CF3A5FC}">
      <text>
        <r>
          <rPr>
            <sz val="9"/>
            <color indexed="81"/>
            <rFont val="Tahoma"/>
            <family val="2"/>
          </rPr>
          <t>Total payouts will be capped at CPF total annual wage ceiling of $102,000</t>
        </r>
      </text>
    </comment>
    <comment ref="Q14" authorId="2" shapeId="0" xr:uid="{F54073B4-CCC7-4178-AEB8-6B85616DFC1E}">
      <text>
        <t>[Threaded comment]
Your version of Excel allows you to read this threaded comment; however, any edits to it will get removed if the file is opened in a newer version of Excel. Learn more: https://go.microsoft.com/fwlink/?linkid=870924
Comment:
    Basis date is 31 Jan or 1st Jan</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Kiat Khong OOI (IRAS)</author>
  </authors>
  <commentList>
    <comment ref="D15" authorId="0" shapeId="0" xr:uid="{CE9F1F1B-FADC-4827-9BE5-C641C7236F08}">
      <text>
        <r>
          <rPr>
            <sz val="9"/>
            <color indexed="81"/>
            <rFont val="Tahoma"/>
            <family val="2"/>
          </rPr>
          <t>Leave this cell blank if you have indicated "No" for bonuses paid</t>
        </r>
      </text>
    </comment>
    <comment ref="E15" authorId="0" shapeId="0" xr:uid="{68B57EAE-4657-443D-9C2E-08FDCFB4CE49}">
      <text>
        <r>
          <rPr>
            <sz val="9"/>
            <color indexed="81"/>
            <rFont val="Tahoma"/>
            <family val="2"/>
          </rPr>
          <t>Leave this cell blank if you have indicated "No" for bonuses paid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Kiat Khong OOI (IRAS)</author>
  </authors>
  <commentList>
    <comment ref="D15" authorId="0" shapeId="0" xr:uid="{A82E263D-3178-4E5D-8544-018EAAE243E1}">
      <text>
        <r>
          <rPr>
            <sz val="9"/>
            <color indexed="81"/>
            <rFont val="Tahoma"/>
            <family val="2"/>
          </rPr>
          <t>Leave this cell blank if you have indicated "No" for bonuses paid</t>
        </r>
      </text>
    </comment>
    <comment ref="E15" authorId="0" shapeId="0" xr:uid="{3FC8BD64-7A25-41AE-AAF8-6B1549943771}">
      <text>
        <r>
          <rPr>
            <sz val="9"/>
            <color indexed="81"/>
            <rFont val="Tahoma"/>
            <family val="2"/>
          </rPr>
          <t>Leave this cell blank if you have indicated "No" for bonuses paid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tc={2E214E32-0AB3-4B92-9F28-06F5C2BD8481}</author>
  </authors>
  <commentList>
    <comment ref="B1" authorId="0" shapeId="0" xr:uid="{2E214E32-0AB3-4B92-9F28-06F5C2BD8481}">
      <text>
        <t>[Threaded comment]
Your version of Excel allows you to read this threaded comment; however, any edits to it will get removed if the file is opened in a newer version of Excel. Learn more: https://go.microsoft.com/fwlink/?linkid=870924
Comment:
    To update if necessary. Formulas references here rather than hardcoded</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<sst xmlns="http://schemas.openxmlformats.org/spreadsheetml/2006/main" count="1216" uniqueCount="211">
  <si>
    <t>CPF Transition Offset Calculator</t>
  </si>
  <si>
    <t>CTO is provided to firms with employees that are Singapore Citizens and Singapore Permanent Residents (aged above 55 to 70 from 1 Jan 2022 to 31 Dec 2022) and payable up to the CPF salary ceiling which is currently $6,000 per month.</t>
  </si>
  <si>
    <t>Instructions: Please fill up cells in light yellow. </t>
  </si>
  <si>
    <t>* Gross wages include all allowances and payments that attract CPF contributions, including basic salary, overtime pay, commissions and bonuses.</t>
  </si>
  <si>
    <t>Table 2 - CTO payouts</t>
  </si>
  <si>
    <t>Estimated Payout 1 (Jan to Jun 2021)</t>
  </si>
  <si>
    <t>Estimated Payout 2 (Jul to Dec 2021)</t>
  </si>
  <si>
    <t>Total Payout for 2021</t>
  </si>
  <si>
    <t>Table 2 - Computation of CTO payouts for Senior Workers</t>
  </si>
  <si>
    <t>Senior Workers</t>
  </si>
  <si>
    <t>Gross wages for Payout 1</t>
  </si>
  <si>
    <t>Gross wages for Payout 2</t>
  </si>
  <si>
    <t>Estimated Payout 1</t>
  </si>
  <si>
    <t>Estimated Payout 2</t>
  </si>
  <si>
    <t>Total Estimated Payouts for 2021</t>
  </si>
  <si>
    <t>S/N</t>
  </si>
  <si>
    <r>
      <t xml:space="preserve">Date of birth
</t>
    </r>
    <r>
      <rPr>
        <sz val="11"/>
        <color theme="1"/>
        <rFont val="Calibri"/>
        <family val="2"/>
        <scheme val="minor"/>
      </rPr>
      <t>(dd-mmm-yyyy)</t>
    </r>
  </si>
  <si>
    <t xml:space="preserve">Age as at Jan-21 </t>
  </si>
  <si>
    <t>Senior Worker 1</t>
  </si>
  <si>
    <t>Senior Worker 2</t>
  </si>
  <si>
    <t>Senior Worker 3</t>
  </si>
  <si>
    <t>Senior Worker 4</t>
  </si>
  <si>
    <t>Senior Worker 5</t>
  </si>
  <si>
    <t>Senior Worker 6</t>
  </si>
  <si>
    <t>Senior Worker 7</t>
  </si>
  <si>
    <t>Senior Worker 8</t>
  </si>
  <si>
    <t>Senior Worker 9</t>
  </si>
  <si>
    <t>Senior Worker 10</t>
  </si>
  <si>
    <t>Senior Worker 11</t>
  </si>
  <si>
    <t>Senior Worker 12</t>
  </si>
  <si>
    <t>Senior Worker 13</t>
  </si>
  <si>
    <t>Senior Worker 14</t>
  </si>
  <si>
    <t>Senior Worker 15</t>
  </si>
  <si>
    <t>Senior Worker 16</t>
  </si>
  <si>
    <t>Senior Worker 17</t>
  </si>
  <si>
    <t>Senior Worker 18</t>
  </si>
  <si>
    <t>Senior Worker 19</t>
  </si>
  <si>
    <t>Senior Worker 20</t>
  </si>
  <si>
    <t>Senior Worker 21</t>
  </si>
  <si>
    <t>Senior Worker 22</t>
  </si>
  <si>
    <t>Senior Worker 23</t>
  </si>
  <si>
    <t>Senior Worker 24</t>
  </si>
  <si>
    <t>Senior Worker 25</t>
  </si>
  <si>
    <t>Senior Worker 26</t>
  </si>
  <si>
    <t>Senior Worker 27</t>
  </si>
  <si>
    <t>Senior Worker 28</t>
  </si>
  <si>
    <t>Senior Worker 29</t>
  </si>
  <si>
    <t>Senior Worker 30</t>
  </si>
  <si>
    <t>Senior Worker 31</t>
  </si>
  <si>
    <t>Senior Worker 32</t>
  </si>
  <si>
    <t>Senior Worker 33</t>
  </si>
  <si>
    <t>Senior Worker 34</t>
  </si>
  <si>
    <t>Senior Worker 35</t>
  </si>
  <si>
    <t>Senior Worker 36</t>
  </si>
  <si>
    <t>Senior Worker 37</t>
  </si>
  <si>
    <t>Senior Worker 38</t>
  </si>
  <si>
    <t>Senior Worker 39</t>
  </si>
  <si>
    <t>Senior Worker 40</t>
  </si>
  <si>
    <t>Senior Worker 41</t>
  </si>
  <si>
    <t>Senior Worker 42</t>
  </si>
  <si>
    <t>Senior Worker 43</t>
  </si>
  <si>
    <t>Senior Worker 44</t>
  </si>
  <si>
    <t>Senior Worker 45</t>
  </si>
  <si>
    <t>Senior Worker 46</t>
  </si>
  <si>
    <t>Senior Worker 47</t>
  </si>
  <si>
    <t>Senior Worker 48</t>
  </si>
  <si>
    <t>Senior Worker 49</t>
  </si>
  <si>
    <t>Senior Worker 50</t>
  </si>
  <si>
    <t>CPF Transition Offset (CTO) Calculator</t>
  </si>
  <si>
    <t>1. The CPF Transition Offset (CTO) Calculator here is a simplified model to illustrate the concept. It may not correspond exactly to what you will be getting: </t>
  </si>
  <si>
    <t>2. Please fill in the cells coloured yellow; please look at the notes embedded in the CTO calculator tab to understand how best to fill in the fields</t>
  </si>
  <si>
    <t xml:space="preserve">3. Please ensure that Table 2 filled in, in order to compute the estimated amount of CTO payout. </t>
  </si>
  <si>
    <t xml:space="preserve">Age </t>
  </si>
  <si>
    <t>Table 1 - CTO payouts</t>
  </si>
  <si>
    <t>Name</t>
  </si>
  <si>
    <t xml:space="preserve">Senior Worker 1 </t>
  </si>
  <si>
    <t xml:space="preserve">Date of Birth </t>
  </si>
  <si>
    <t xml:space="preserve">Senior Workers </t>
  </si>
  <si>
    <t xml:space="preserve">Jan </t>
  </si>
  <si>
    <t>Offset Rate</t>
  </si>
  <si>
    <t xml:space="preserve">Jan Payout </t>
  </si>
  <si>
    <t>Feb</t>
  </si>
  <si>
    <t>QW</t>
  </si>
  <si>
    <t>Mar</t>
  </si>
  <si>
    <t>Apr</t>
  </si>
  <si>
    <t xml:space="preserve">May </t>
  </si>
  <si>
    <t>Jun</t>
  </si>
  <si>
    <t>Jul</t>
  </si>
  <si>
    <t>Aug</t>
  </si>
  <si>
    <t>Sep</t>
  </si>
  <si>
    <t>Oct</t>
  </si>
  <si>
    <t>Nov</t>
  </si>
  <si>
    <t>Dec</t>
  </si>
  <si>
    <t xml:space="preserve">Total Payout </t>
  </si>
  <si>
    <t xml:space="preserve">Payout 1 </t>
  </si>
  <si>
    <t xml:space="preserve">Payout 2 </t>
  </si>
  <si>
    <t xml:space="preserve">Feb Payout </t>
  </si>
  <si>
    <t xml:space="preserve">Mar Payout </t>
  </si>
  <si>
    <t xml:space="preserve">Apr Payout </t>
  </si>
  <si>
    <t xml:space="preserve">May Payout </t>
  </si>
  <si>
    <t xml:space="preserve">Jun Payout </t>
  </si>
  <si>
    <t xml:space="preserve">Jul Payout </t>
  </si>
  <si>
    <t xml:space="preserve">Aug Payout </t>
  </si>
  <si>
    <t xml:space="preserve">Sep Payout </t>
  </si>
  <si>
    <t xml:space="preserve">Oct Payout </t>
  </si>
  <si>
    <t xml:space="preserve">Nov Payout </t>
  </si>
  <si>
    <t xml:space="preserve">Dec Payout </t>
  </si>
  <si>
    <t xml:space="preserve">Employee Information </t>
  </si>
  <si>
    <t>Yes</t>
  </si>
  <si>
    <t>Total Payout for 2022</t>
  </si>
  <si>
    <t>Bonus 1</t>
  </si>
  <si>
    <t>Bonus 2</t>
  </si>
  <si>
    <t>Total Payouts</t>
  </si>
  <si>
    <t>Bonus 2 Payout</t>
  </si>
  <si>
    <t>Bonus 1 Paydate
(dd-mmm-yyyy)</t>
  </si>
  <si>
    <t>Bonus 2  Paydate
(dd-mmm-yyyy)</t>
  </si>
  <si>
    <t xml:space="preserve">Bonus 2 </t>
  </si>
  <si>
    <t xml:space="preserve">Current Wage Ceilings </t>
  </si>
  <si>
    <t>Senior Worker 51</t>
  </si>
  <si>
    <t>Senior Worker 52</t>
  </si>
  <si>
    <t>Senior Worker 53</t>
  </si>
  <si>
    <t>Senior Worker 54</t>
  </si>
  <si>
    <t>Senior Worker 55</t>
  </si>
  <si>
    <t>Senior Worker 56</t>
  </si>
  <si>
    <t>Senior Worker 57</t>
  </si>
  <si>
    <t>Senior Worker 58</t>
  </si>
  <si>
    <t>Senior Worker 59</t>
  </si>
  <si>
    <t>Senior Worker 60</t>
  </si>
  <si>
    <t>Senior Worker 61</t>
  </si>
  <si>
    <t>Senior Worker 62</t>
  </si>
  <si>
    <t>Senior Worker 63</t>
  </si>
  <si>
    <t>Senior Worker 64</t>
  </si>
  <si>
    <t>Senior Worker 65</t>
  </si>
  <si>
    <t>Senior Worker 66</t>
  </si>
  <si>
    <t>Senior Worker 67</t>
  </si>
  <si>
    <t>Senior Worker 68</t>
  </si>
  <si>
    <t>Senior Worker 69</t>
  </si>
  <si>
    <t>Senior Worker 70</t>
  </si>
  <si>
    <t>Senior Worker 71</t>
  </si>
  <si>
    <t>Senior Worker 72</t>
  </si>
  <si>
    <t>Senior Worker 73</t>
  </si>
  <si>
    <t>Senior Worker 74</t>
  </si>
  <si>
    <t>Senior Worker 75</t>
  </si>
  <si>
    <t>Senior Worker 76</t>
  </si>
  <si>
    <t>Senior Worker 77</t>
  </si>
  <si>
    <t>Senior Worker 78</t>
  </si>
  <si>
    <t>Senior Worker 79</t>
  </si>
  <si>
    <t>Senior Worker 80</t>
  </si>
  <si>
    <t>Senior Worker 81</t>
  </si>
  <si>
    <t>Senior Worker 82</t>
  </si>
  <si>
    <t>Senior Worker 83</t>
  </si>
  <si>
    <t>Senior Worker 84</t>
  </si>
  <si>
    <t>Senior Worker 85</t>
  </si>
  <si>
    <t>Senior Worker 86</t>
  </si>
  <si>
    <t>Senior Worker 87</t>
  </si>
  <si>
    <t>Senior Worker 88</t>
  </si>
  <si>
    <t>Senior Worker 89</t>
  </si>
  <si>
    <t>Senior Worker 90</t>
  </si>
  <si>
    <t>Senior Worker 91</t>
  </si>
  <si>
    <t>Senior Worker 92</t>
  </si>
  <si>
    <t>Senior Worker 93</t>
  </si>
  <si>
    <t>Senior Worker 94</t>
  </si>
  <si>
    <t>Senior Worker 95</t>
  </si>
  <si>
    <t>Senior Worker 96</t>
  </si>
  <si>
    <t>Senior Worker 97</t>
  </si>
  <si>
    <t>Senior Worker 98</t>
  </si>
  <si>
    <t>Senior Worker 99</t>
  </si>
  <si>
    <t>Senior Worker 100</t>
  </si>
  <si>
    <t>Total Wage Ceiling</t>
  </si>
  <si>
    <t>Monthly Wage Ceiling</t>
  </si>
  <si>
    <t>CTO Offset Rate</t>
  </si>
  <si>
    <t>Age</t>
  </si>
  <si>
    <t>Sample</t>
  </si>
  <si>
    <t xml:space="preserve">4. The CTO calculator is only applicable to firms with employees (aged above 55 to 70) who receive full CPF contribution rates. </t>
  </si>
  <si>
    <t>Estimated Payout 1 (Jan to Jun 2022)</t>
  </si>
  <si>
    <t>Estimated Payout 2 (Jul to Dec 2022)</t>
  </si>
  <si>
    <t>CPF Transition Offset Calculator for 2022</t>
  </si>
  <si>
    <t xml:space="preserve">Bonus 1 Payout </t>
  </si>
  <si>
    <t xml:space="preserve">Bonuses Paid 
(Yes/No) </t>
  </si>
  <si>
    <t>Age Bands</t>
  </si>
  <si>
    <t>≤ 55</t>
  </si>
  <si>
    <t>&gt; 55 to 60</t>
  </si>
  <si>
    <t>&gt; 60 to 65</t>
  </si>
  <si>
    <t>&gt; 65 to 70</t>
  </si>
  <si>
    <t>&gt; 70</t>
  </si>
  <si>
    <t>Delta</t>
  </si>
  <si>
    <t>CPF contribution month</t>
  </si>
  <si>
    <t>Monthly wage ceiling</t>
  </si>
  <si>
    <t>CPF Transition Offset Calculator for 2023</t>
  </si>
  <si>
    <t>Estimated Payout 1 (Jan to Jun 2023)</t>
  </si>
  <si>
    <t>Estimated Payout 2 (Jul to Dec 2023)</t>
  </si>
  <si>
    <t>Total Payout for 2023</t>
  </si>
  <si>
    <t>CPF Transition Offset Calculator for 2024</t>
  </si>
  <si>
    <t>Estimated Payout 1 (Jan to Jun 2024)</t>
  </si>
  <si>
    <t>Estimated Payout 2 (Jul to Dec 2024)</t>
  </si>
  <si>
    <t>Total Payout for 2024</t>
  </si>
  <si>
    <t>Monthly Wage Ceilings Adapted up to Jan 2026 (Updated 02 Mar 2023)</t>
  </si>
  <si>
    <t>CPF Transition Offset Calculator for 2025</t>
  </si>
  <si>
    <t>Estimated Payout 1 (Jan to Jun 2025)</t>
  </si>
  <si>
    <t>Estimated Payout 2 (Jul to Dec 2025)</t>
  </si>
  <si>
    <t>Total Payout for 2025</t>
  </si>
  <si>
    <t>Please note that the CTO payout is calculated based on the declared wage effective from 1 January 2024.</t>
  </si>
  <si>
    <t>CPF Transition Offset Calculator for 2026</t>
  </si>
  <si>
    <t>Estimated Payout 1 (Jan to Jun 2026)</t>
  </si>
  <si>
    <t>Estimated Payout 2 (Jul to Dec 2026)</t>
  </si>
  <si>
    <t>Total Payout for 2026</t>
  </si>
  <si>
    <t>CPF Transition Offset Calculator for 2027</t>
  </si>
  <si>
    <t>Estimated Payout 1 (Jan to Jun 2027)</t>
  </si>
  <si>
    <t>Estimated Payout 2 (Jul to Dec 2027)</t>
  </si>
  <si>
    <t>Total Payout for 2027</t>
  </si>
  <si>
    <r>
      <t xml:space="preserve">CTO Offset Rates </t>
    </r>
    <r>
      <rPr>
        <b/>
        <sz val="11"/>
        <color theme="1"/>
        <rFont val="Calibri"/>
        <family val="2"/>
        <scheme val="minor"/>
      </rPr>
      <t>(Updated 12 Feb 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</si>
</sst>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_(* #,##0.00_);_(* \(#,##0.00\);_(* &quot;-&quot;??_);_(@_)"/>
    <numFmt numFmtId="165" formatCode="[$-14809]d\ mmm\ yyyy;@"/>
    <numFmt numFmtId="166" formatCode="0.000"/>
    <numFmt numFmtId="167" formatCode="0.0000000"/>
  </numFmts>
  <fonts count="19" x14ac:knownFonts="1">
    <font>
      <sz val="11"/>
      <color theme="1"/>
      <name val="Calibri"/>
      <family val="2"/>
      <scheme val="minor"/>
    </font>
    <font>
      <sz val="11"/>
      <color theme="1"/>
      <name val="Calibri"/>
      <family val="2"/>
      <scheme val="minor"/>
    </font>
    <font>
      <b/>
      <sz val="11"/>
      <color theme="1"/>
      <name val="Calibri"/>
      <family val="2"/>
      <scheme val="minor"/>
    </font>
    <font>
      <b/>
      <sz val="20"/>
      <color theme="1"/>
      <name val="Calibri"/>
      <family val="2"/>
      <scheme val="minor"/>
    </font>
    <font>
      <sz val="14"/>
      <color theme="1"/>
      <name val="Calibri"/>
      <family val="2"/>
      <scheme val="minor"/>
    </font>
    <font>
      <sz val="11"/>
      <name val="Calibri"/>
      <family val="2"/>
      <scheme val="minor"/>
    </font>
    <font>
      <b/>
      <sz val="12"/>
      <name val="Calibri"/>
      <family val="2"/>
      <scheme val="minor"/>
    </font>
    <font>
      <b/>
      <sz val="11"/>
      <name val="Calibri"/>
      <family val="2"/>
      <scheme val="minor"/>
    </font>
    <font>
      <b/>
      <sz val="12"/>
      <color theme="1"/>
      <name val="Calibri"/>
      <family val="2"/>
      <scheme val="minor"/>
    </font>
    <font>
      <sz val="9"/>
      <color indexed="81"/>
      <name val="Tahoma"/>
      <family val="2"/>
    </font>
    <font>
      <b/>
      <u/>
      <sz val="24"/>
      <color theme="1"/>
      <name val="Calibri"/>
      <family val="2"/>
      <scheme val="minor"/>
    </font>
    <font>
      <b/>
      <sz val="10"/>
      <color theme="1"/>
      <name val="Calibri"/>
      <family val="2"/>
      <scheme val="minor"/>
    </font>
    <font>
      <sz val="10"/>
      <color theme="1"/>
      <name val="Calibri"/>
      <family val="2"/>
      <scheme val="minor"/>
    </font>
    <font>
      <sz val="10"/>
      <name val="Calibri"/>
      <family val="2"/>
      <scheme val="minor"/>
    </font>
    <font>
      <b/>
      <sz val="10"/>
      <name val="Calibri"/>
      <family val="2"/>
      <scheme val="minor"/>
    </font>
    <font>
      <b/>
      <sz val="14"/>
      <color theme="1"/>
      <name val="Calibri"/>
      <family val="2"/>
      <scheme val="minor"/>
    </font>
    <font>
      <b/>
      <sz val="14"/>
      <name val="Calibri"/>
      <family val="2"/>
      <scheme val="minor"/>
    </font>
    <font>
      <b/>
      <sz val="10"/>
      <color rgb="FFFF0000"/>
      <name val="Calibri"/>
      <family val="2"/>
      <scheme val="minor"/>
    </font>
    <font>
      <sz val="11"/>
      <color rgb="FF0070C0"/>
      <name val="Calibri"/>
      <family val="2"/>
      <scheme val="minor"/>
    </font>
  </fonts>
  <fills count="11">
    <fill>
      <patternFill patternType="none"/>
    </fill>
    <fill>
      <patternFill patternType="gray125"/>
    </fill>
    <fill>
      <patternFill patternType="solid">
        <fgColor theme="7" tint="0.79998168889431442"/>
        <bgColor indexed="64"/>
      </patternFill>
    </fill>
    <fill>
      <patternFill patternType="solid">
        <fgColor theme="2"/>
        <bgColor indexed="64"/>
      </patternFill>
    </fill>
    <fill>
      <patternFill patternType="solid">
        <fgColor theme="0" tint="-0.14999847407452621"/>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CCCCFF"/>
        <bgColor indexed="64"/>
      </patternFill>
    </fill>
    <fill>
      <patternFill patternType="solid">
        <fgColor rgb="FFFFCCFF"/>
        <bgColor indexed="64"/>
      </patternFill>
    </fill>
    <fill>
      <patternFill patternType="solid">
        <fgColor theme="7" tint="0.59999389629810485"/>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medium">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cellStyleXfs>
  <cellXfs count="156">
    <xf numFmtId="0" fontId="0" fillId="0" borderId="0" xfId="0"/>
    <xf numFmtId="0" fontId="3" fillId="0" borderId="0" xfId="0" applyFont="1" applyAlignment="1">
      <alignment vertical="center"/>
    </xf>
    <xf numFmtId="0" fontId="2" fillId="0" borderId="0" xfId="0" applyFont="1" applyAlignment="1">
      <alignment vertical="center"/>
    </xf>
    <xf numFmtId="0" fontId="4" fillId="2" borderId="0" xfId="0" applyFont="1" applyFill="1" applyAlignment="1">
      <alignment vertical="center"/>
    </xf>
    <xf numFmtId="0" fontId="0" fillId="2" borderId="0" xfId="0" applyFill="1"/>
    <xf numFmtId="0" fontId="0" fillId="0" borderId="0" xfId="0" applyAlignment="1">
      <alignment vertical="center"/>
    </xf>
    <xf numFmtId="0" fontId="5" fillId="0" borderId="0" xfId="0" applyFont="1" applyAlignment="1" applyProtection="1">
      <alignment vertical="center"/>
      <protection hidden="1"/>
    </xf>
    <xf numFmtId="0" fontId="6" fillId="3" borderId="0" xfId="0" applyFont="1" applyFill="1" applyAlignment="1" applyProtection="1">
      <alignment horizontal="left" vertical="center"/>
      <protection hidden="1"/>
    </xf>
    <xf numFmtId="0" fontId="7" fillId="3" borderId="1" xfId="0" applyFont="1" applyFill="1" applyBorder="1" applyAlignment="1" applyProtection="1">
      <alignment vertical="center"/>
      <protection hidden="1"/>
    </xf>
    <xf numFmtId="44" fontId="0" fillId="0" borderId="1" xfId="0" applyNumberFormat="1" applyBorder="1"/>
    <xf numFmtId="44" fontId="0" fillId="0" borderId="0" xfId="0" applyNumberFormat="1"/>
    <xf numFmtId="14" fontId="0" fillId="0" borderId="0" xfId="0" applyNumberFormat="1"/>
    <xf numFmtId="0" fontId="2" fillId="3" borderId="1" xfId="0" applyFont="1" applyFill="1" applyBorder="1"/>
    <xf numFmtId="0" fontId="2" fillId="3" borderId="1" xfId="0" applyFont="1" applyFill="1" applyBorder="1" applyAlignment="1">
      <alignment horizontal="center"/>
    </xf>
    <xf numFmtId="0" fontId="2" fillId="4" borderId="1" xfId="0" applyFont="1" applyFill="1" applyBorder="1" applyAlignment="1">
      <alignment horizontal="center" vertical="center"/>
    </xf>
    <xf numFmtId="0" fontId="2" fillId="4" borderId="1" xfId="0" applyFont="1" applyFill="1" applyBorder="1" applyAlignment="1">
      <alignment horizontal="center" vertical="center" wrapText="1"/>
    </xf>
    <xf numFmtId="17" fontId="2" fillId="4" borderId="1" xfId="0" applyNumberFormat="1" applyFont="1" applyFill="1" applyBorder="1" applyAlignment="1">
      <alignment horizontal="center" vertical="center"/>
    </xf>
    <xf numFmtId="165" fontId="0" fillId="2" borderId="1" xfId="0" applyNumberFormat="1" applyFill="1" applyBorder="1" applyAlignment="1">
      <alignment horizontal="center"/>
    </xf>
    <xf numFmtId="0" fontId="0" fillId="2" borderId="1" xfId="0" applyFill="1" applyBorder="1" applyAlignment="1">
      <alignment horizontal="center"/>
    </xf>
    <xf numFmtId="44" fontId="0" fillId="2" borderId="1" xfId="1" applyFont="1" applyFill="1" applyBorder="1"/>
    <xf numFmtId="44" fontId="0" fillId="0" borderId="1" xfId="1" applyFont="1" applyBorder="1"/>
    <xf numFmtId="165" fontId="0" fillId="2" borderId="1" xfId="0" applyNumberFormat="1" applyFill="1" applyBorder="1"/>
    <xf numFmtId="165" fontId="0" fillId="0" borderId="0" xfId="0" applyNumberFormat="1"/>
    <xf numFmtId="0" fontId="10" fillId="5" borderId="0" xfId="0" applyFont="1" applyFill="1"/>
    <xf numFmtId="0" fontId="0" fillId="0" borderId="0" xfId="0" applyAlignment="1">
      <alignment horizontal="left"/>
    </xf>
    <xf numFmtId="0" fontId="5" fillId="0" borderId="0" xfId="0" applyFont="1"/>
    <xf numFmtId="9" fontId="0" fillId="0" borderId="0" xfId="0" applyNumberFormat="1"/>
    <xf numFmtId="10" fontId="0" fillId="0" borderId="0" xfId="0" applyNumberFormat="1"/>
    <xf numFmtId="164" fontId="0" fillId="0" borderId="0" xfId="3" applyFont="1"/>
    <xf numFmtId="0" fontId="3" fillId="5" borderId="0" xfId="0" applyFont="1" applyFill="1" applyAlignment="1" applyProtection="1">
      <alignment vertical="center"/>
      <protection locked="0"/>
    </xf>
    <xf numFmtId="0" fontId="12" fillId="5" borderId="0" xfId="0" applyFont="1" applyFill="1" applyProtection="1">
      <protection locked="0"/>
    </xf>
    <xf numFmtId="0" fontId="12" fillId="6" borderId="0" xfId="0" applyFont="1" applyFill="1" applyAlignment="1" applyProtection="1">
      <alignment vertical="center"/>
      <protection locked="0"/>
    </xf>
    <xf numFmtId="0" fontId="12" fillId="6" borderId="0" xfId="0" applyFont="1" applyFill="1" applyProtection="1">
      <protection locked="0"/>
    </xf>
    <xf numFmtId="0" fontId="12" fillId="5" borderId="0" xfId="0" applyFont="1" applyFill="1" applyAlignment="1" applyProtection="1">
      <alignment vertical="center"/>
      <protection locked="0"/>
    </xf>
    <xf numFmtId="0" fontId="13" fillId="5" borderId="0" xfId="0" applyFont="1" applyFill="1" applyAlignment="1" applyProtection="1">
      <alignment vertical="center"/>
      <protection locked="0" hidden="1"/>
    </xf>
    <xf numFmtId="0" fontId="16" fillId="5" borderId="0" xfId="0" applyFont="1" applyFill="1" applyAlignment="1" applyProtection="1">
      <alignment horizontal="left" vertical="center"/>
      <protection locked="0" hidden="1"/>
    </xf>
    <xf numFmtId="0" fontId="14" fillId="5" borderId="1" xfId="0" applyFont="1" applyFill="1" applyBorder="1" applyAlignment="1" applyProtection="1">
      <alignment vertical="center"/>
      <protection locked="0" hidden="1"/>
    </xf>
    <xf numFmtId="44" fontId="12" fillId="5" borderId="1" xfId="0" applyNumberFormat="1" applyFont="1" applyFill="1" applyBorder="1" applyProtection="1">
      <protection locked="0"/>
    </xf>
    <xf numFmtId="44" fontId="12" fillId="5" borderId="0" xfId="0" applyNumberFormat="1" applyFont="1" applyFill="1" applyProtection="1">
      <protection locked="0"/>
    </xf>
    <xf numFmtId="14" fontId="12" fillId="5" borderId="0" xfId="0" applyNumberFormat="1" applyFont="1" applyFill="1" applyProtection="1">
      <protection locked="0"/>
    </xf>
    <xf numFmtId="0" fontId="11" fillId="9" borderId="1" xfId="0" applyFont="1" applyFill="1" applyBorder="1" applyProtection="1">
      <protection locked="0"/>
    </xf>
    <xf numFmtId="44" fontId="12" fillId="9" borderId="1" xfId="0" applyNumberFormat="1" applyFont="1" applyFill="1" applyBorder="1" applyProtection="1">
      <protection locked="0"/>
    </xf>
    <xf numFmtId="0" fontId="15" fillId="7" borderId="1" xfId="0" applyFont="1" applyFill="1" applyBorder="1" applyProtection="1">
      <protection locked="0"/>
    </xf>
    <xf numFmtId="0" fontId="15" fillId="7" borderId="2" xfId="0" applyFont="1" applyFill="1" applyBorder="1" applyProtection="1">
      <protection locked="0"/>
    </xf>
    <xf numFmtId="0" fontId="15" fillId="7" borderId="3" xfId="0" applyFont="1" applyFill="1" applyBorder="1" applyProtection="1">
      <protection locked="0"/>
    </xf>
    <xf numFmtId="0" fontId="15" fillId="7" borderId="4" xfId="0" applyFont="1" applyFill="1" applyBorder="1" applyProtection="1">
      <protection locked="0"/>
    </xf>
    <xf numFmtId="0" fontId="15" fillId="7" borderId="7" xfId="0" applyFont="1" applyFill="1" applyBorder="1" applyProtection="1">
      <protection locked="0"/>
    </xf>
    <xf numFmtId="0" fontId="12" fillId="5" borderId="10" xfId="0" applyFont="1" applyFill="1" applyBorder="1" applyProtection="1">
      <protection locked="0"/>
    </xf>
    <xf numFmtId="0" fontId="0" fillId="5" borderId="10" xfId="0" applyFill="1" applyBorder="1" applyProtection="1">
      <protection locked="0"/>
    </xf>
    <xf numFmtId="0" fontId="0" fillId="5" borderId="0" xfId="0" applyFill="1" applyProtection="1">
      <protection locked="0"/>
    </xf>
    <xf numFmtId="0" fontId="11" fillId="5" borderId="10" xfId="0" applyFont="1" applyFill="1" applyBorder="1" applyProtection="1">
      <protection locked="0"/>
    </xf>
    <xf numFmtId="0" fontId="11" fillId="5" borderId="0" xfId="0" applyFont="1" applyFill="1" applyProtection="1">
      <protection locked="0"/>
    </xf>
    <xf numFmtId="0" fontId="11" fillId="0" borderId="6" xfId="0" applyFont="1" applyBorder="1" applyAlignment="1" applyProtection="1">
      <alignment horizontal="left" vertical="center"/>
      <protection locked="0"/>
    </xf>
    <xf numFmtId="0" fontId="17" fillId="5" borderId="0" xfId="0" applyFont="1" applyFill="1" applyAlignment="1" applyProtection="1">
      <alignment vertical="center"/>
      <protection locked="0"/>
    </xf>
    <xf numFmtId="44" fontId="12" fillId="0" borderId="1" xfId="1" applyFont="1" applyFill="1" applyBorder="1" applyProtection="1"/>
    <xf numFmtId="44" fontId="12" fillId="0" borderId="1" xfId="1" applyFont="1" applyFill="1" applyBorder="1" applyProtection="1">
      <protection hidden="1"/>
    </xf>
    <xf numFmtId="44" fontId="12" fillId="0" borderId="2" xfId="1" applyFont="1" applyFill="1" applyBorder="1" applyProtection="1">
      <protection hidden="1"/>
    </xf>
    <xf numFmtId="44" fontId="12" fillId="8" borderId="1" xfId="1" applyFont="1" applyFill="1" applyBorder="1" applyProtection="1">
      <protection hidden="1"/>
    </xf>
    <xf numFmtId="44" fontId="12" fillId="8" borderId="2" xfId="1" applyFont="1" applyFill="1" applyBorder="1" applyProtection="1">
      <protection hidden="1"/>
    </xf>
    <xf numFmtId="15" fontId="12" fillId="0" borderId="6" xfId="0" applyNumberFormat="1" applyFont="1" applyBorder="1" applyAlignment="1">
      <alignment horizontal="left" vertical="center"/>
    </xf>
    <xf numFmtId="0" fontId="12" fillId="0" borderId="6" xfId="0" applyFont="1" applyBorder="1" applyAlignment="1">
      <alignment horizontal="center" vertical="center" wrapText="1"/>
    </xf>
    <xf numFmtId="165" fontId="12" fillId="0" borderId="1" xfId="0" applyNumberFormat="1" applyFont="1" applyBorder="1" applyAlignment="1">
      <alignment horizontal="center"/>
    </xf>
    <xf numFmtId="167" fontId="12" fillId="5" borderId="0" xfId="0" applyNumberFormat="1" applyFont="1" applyFill="1" applyProtection="1">
      <protection locked="0"/>
    </xf>
    <xf numFmtId="15" fontId="12" fillId="10" borderId="1" xfId="0" applyNumberFormat="1" applyFont="1" applyFill="1" applyBorder="1" applyAlignment="1" applyProtection="1">
      <alignment horizontal="left"/>
      <protection locked="0"/>
    </xf>
    <xf numFmtId="0" fontId="12" fillId="10" borderId="1" xfId="0" applyFont="1" applyFill="1" applyBorder="1" applyProtection="1">
      <protection locked="0"/>
    </xf>
    <xf numFmtId="15" fontId="12" fillId="10" borderId="1" xfId="0" applyNumberFormat="1" applyFont="1" applyFill="1" applyBorder="1" applyAlignment="1" applyProtection="1">
      <alignment horizontal="center"/>
      <protection locked="0"/>
    </xf>
    <xf numFmtId="165" fontId="12" fillId="10" borderId="1" xfId="0" applyNumberFormat="1" applyFont="1" applyFill="1" applyBorder="1" applyAlignment="1" applyProtection="1">
      <alignment horizontal="center"/>
      <protection locked="0"/>
    </xf>
    <xf numFmtId="44" fontId="12" fillId="10" borderId="1" xfId="1" applyFont="1" applyFill="1" applyBorder="1" applyProtection="1">
      <protection locked="0"/>
    </xf>
    <xf numFmtId="0" fontId="2" fillId="0" borderId="4" xfId="0" applyFont="1" applyBorder="1" applyAlignment="1" applyProtection="1">
      <alignment horizontal="center"/>
      <protection locked="0"/>
    </xf>
    <xf numFmtId="15" fontId="0" fillId="0" borderId="0" xfId="0" applyNumberFormat="1"/>
    <xf numFmtId="0" fontId="0" fillId="0" borderId="1" xfId="0" applyBorder="1"/>
    <xf numFmtId="9" fontId="0" fillId="0" borderId="1" xfId="0" applyNumberFormat="1" applyBorder="1"/>
    <xf numFmtId="10" fontId="0" fillId="0" borderId="1" xfId="0" applyNumberFormat="1" applyBorder="1"/>
    <xf numFmtId="0" fontId="0" fillId="0" borderId="12" xfId="0" applyBorder="1"/>
    <xf numFmtId="0" fontId="0" fillId="0" borderId="13" xfId="0" applyBorder="1"/>
    <xf numFmtId="9" fontId="0" fillId="0" borderId="14" xfId="0" applyNumberFormat="1" applyBorder="1"/>
    <xf numFmtId="15" fontId="0" fillId="0" borderId="12" xfId="0" applyNumberFormat="1" applyBorder="1"/>
    <xf numFmtId="15" fontId="0" fillId="0" borderId="13" xfId="0" applyNumberFormat="1" applyBorder="1"/>
    <xf numFmtId="0" fontId="0" fillId="0" borderId="15" xfId="0" applyBorder="1" applyAlignment="1">
      <alignment horizontal="right"/>
    </xf>
    <xf numFmtId="164" fontId="0" fillId="0" borderId="9" xfId="3" applyFont="1" applyBorder="1"/>
    <xf numFmtId="164" fontId="0" fillId="0" borderId="2" xfId="3" applyFont="1" applyBorder="1"/>
    <xf numFmtId="164" fontId="0" fillId="0" borderId="18" xfId="3" applyFont="1" applyBorder="1"/>
    <xf numFmtId="0" fontId="0" fillId="0" borderId="20" xfId="0" applyBorder="1"/>
    <xf numFmtId="43" fontId="0" fillId="0" borderId="19" xfId="0" applyNumberFormat="1" applyBorder="1"/>
    <xf numFmtId="17" fontId="0" fillId="0" borderId="0" xfId="0" applyNumberFormat="1"/>
    <xf numFmtId="0" fontId="2" fillId="0" borderId="0" xfId="0" applyFont="1"/>
    <xf numFmtId="43" fontId="0" fillId="0" borderId="0" xfId="0" applyNumberFormat="1"/>
    <xf numFmtId="0" fontId="0" fillId="0" borderId="11" xfId="0" applyBorder="1" applyAlignment="1">
      <alignment horizontal="center"/>
    </xf>
    <xf numFmtId="43" fontId="0" fillId="0" borderId="21" xfId="0" applyNumberFormat="1" applyBorder="1"/>
    <xf numFmtId="2" fontId="12" fillId="5" borderId="1" xfId="0" applyNumberFormat="1" applyFont="1" applyFill="1" applyBorder="1" applyAlignment="1" applyProtection="1">
      <alignment horizontal="center"/>
      <protection hidden="1"/>
    </xf>
    <xf numFmtId="44" fontId="12" fillId="5" borderId="1" xfId="1" applyFont="1" applyFill="1" applyBorder="1" applyProtection="1">
      <protection hidden="1"/>
    </xf>
    <xf numFmtId="10" fontId="12" fillId="5" borderId="1" xfId="2" applyNumberFormat="1" applyFont="1" applyFill="1" applyBorder="1" applyAlignment="1" applyProtection="1">
      <alignment horizontal="center"/>
      <protection hidden="1"/>
    </xf>
    <xf numFmtId="44" fontId="12" fillId="5" borderId="1" xfId="0" applyNumberFormat="1" applyFont="1" applyFill="1" applyBorder="1" applyProtection="1">
      <protection hidden="1"/>
    </xf>
    <xf numFmtId="0" fontId="12" fillId="5" borderId="0" xfId="0" applyFont="1" applyFill="1"/>
    <xf numFmtId="14" fontId="12" fillId="5" borderId="0" xfId="0" applyNumberFormat="1" applyFont="1" applyFill="1"/>
    <xf numFmtId="166" fontId="12" fillId="5" borderId="0" xfId="0" applyNumberFormat="1" applyFont="1" applyFill="1"/>
    <xf numFmtId="44" fontId="12" fillId="5" borderId="0" xfId="0" applyNumberFormat="1" applyFont="1" applyFill="1"/>
    <xf numFmtId="164" fontId="12" fillId="5" borderId="0" xfId="0" applyNumberFormat="1" applyFont="1" applyFill="1"/>
    <xf numFmtId="0" fontId="15" fillId="7" borderId="3" xfId="0" applyFont="1" applyFill="1" applyBorder="1"/>
    <xf numFmtId="0" fontId="12" fillId="5" borderId="10" xfId="0" applyFont="1" applyFill="1" applyBorder="1"/>
    <xf numFmtId="0" fontId="0" fillId="5" borderId="10" xfId="0" applyFill="1" applyBorder="1"/>
    <xf numFmtId="0" fontId="11" fillId="5" borderId="1" xfId="0" applyFont="1" applyFill="1" applyBorder="1" applyAlignment="1">
      <alignment horizontal="center"/>
    </xf>
    <xf numFmtId="0" fontId="11" fillId="5" borderId="10" xfId="0" applyFont="1" applyFill="1" applyBorder="1"/>
    <xf numFmtId="0" fontId="0" fillId="5" borderId="0" xfId="0" applyFill="1"/>
    <xf numFmtId="0" fontId="11" fillId="5" borderId="0" xfId="0" applyFont="1" applyFill="1"/>
    <xf numFmtId="0" fontId="12" fillId="10" borderId="6" xfId="0" applyFont="1" applyFill="1" applyBorder="1" applyAlignment="1" applyProtection="1">
      <alignment horizontal="center" vertical="center" wrapText="1"/>
      <protection locked="0"/>
    </xf>
    <xf numFmtId="0" fontId="5" fillId="0" borderId="1" xfId="0" applyFont="1" applyBorder="1"/>
    <xf numFmtId="9" fontId="5" fillId="0" borderId="1" xfId="0" applyNumberFormat="1" applyFont="1" applyBorder="1"/>
    <xf numFmtId="10" fontId="5" fillId="0" borderId="1" xfId="0" applyNumberFormat="1" applyFont="1" applyBorder="1"/>
    <xf numFmtId="0" fontId="5" fillId="0" borderId="2" xfId="0" applyFont="1" applyBorder="1"/>
    <xf numFmtId="9" fontId="5" fillId="0" borderId="2" xfId="0" applyNumberFormat="1" applyFont="1" applyBorder="1"/>
    <xf numFmtId="10" fontId="5" fillId="0" borderId="2" xfId="0" applyNumberFormat="1" applyFont="1" applyBorder="1"/>
    <xf numFmtId="9" fontId="5" fillId="0" borderId="27" xfId="0" applyNumberFormat="1" applyFont="1" applyBorder="1"/>
    <xf numFmtId="9" fontId="5" fillId="0" borderId="14" xfId="0" applyNumberFormat="1" applyFont="1" applyBorder="1"/>
    <xf numFmtId="0" fontId="18" fillId="0" borderId="22" xfId="0" applyFont="1" applyBorder="1"/>
    <xf numFmtId="9" fontId="18" fillId="0" borderId="22" xfId="0" applyNumberFormat="1" applyFont="1" applyBorder="1"/>
    <xf numFmtId="9" fontId="18" fillId="0" borderId="23" xfId="0" applyNumberFormat="1" applyFont="1" applyBorder="1"/>
    <xf numFmtId="10" fontId="18" fillId="0" borderId="22" xfId="0" applyNumberFormat="1" applyFont="1" applyBorder="1"/>
    <xf numFmtId="0" fontId="12" fillId="5" borderId="0" xfId="0" applyFont="1" applyFill="1" applyAlignment="1" applyProtection="1">
      <alignment horizontal="left"/>
      <protection locked="0"/>
    </xf>
    <xf numFmtId="0" fontId="6" fillId="3" borderId="1" xfId="0" applyFont="1" applyFill="1" applyBorder="1" applyAlignment="1" applyProtection="1">
      <alignment horizontal="left" vertical="center"/>
      <protection hidden="1"/>
    </xf>
    <xf numFmtId="0" fontId="8" fillId="3" borderId="2" xfId="0" applyFont="1" applyFill="1" applyBorder="1" applyAlignment="1">
      <alignment horizontal="left"/>
    </xf>
    <xf numFmtId="0" fontId="8" fillId="3" borderId="3" xfId="0" applyFont="1" applyFill="1" applyBorder="1" applyAlignment="1">
      <alignment horizontal="left"/>
    </xf>
    <xf numFmtId="0" fontId="8" fillId="3" borderId="4" xfId="0" applyFont="1" applyFill="1" applyBorder="1" applyAlignment="1">
      <alignment horizontal="left"/>
    </xf>
    <xf numFmtId="0" fontId="2" fillId="3" borderId="1" xfId="0" applyFont="1" applyFill="1" applyBorder="1" applyAlignment="1">
      <alignment horizontal="center"/>
    </xf>
    <xf numFmtId="0" fontId="2" fillId="4" borderId="1" xfId="0" applyFont="1" applyFill="1" applyBorder="1" applyAlignment="1">
      <alignment horizontal="center" vertical="center"/>
    </xf>
    <xf numFmtId="0" fontId="2" fillId="4" borderId="5"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2" fillId="4" borderId="4" xfId="0" applyFont="1" applyFill="1" applyBorder="1" applyAlignment="1">
      <alignment horizontal="center" vertical="center"/>
    </xf>
    <xf numFmtId="0" fontId="11" fillId="5" borderId="1" xfId="0" applyFont="1" applyFill="1" applyBorder="1" applyAlignment="1">
      <alignment horizontal="center"/>
    </xf>
    <xf numFmtId="17" fontId="17" fillId="5" borderId="5" xfId="0" applyNumberFormat="1" applyFont="1" applyFill="1" applyBorder="1" applyAlignment="1" applyProtection="1">
      <alignment horizontal="center" vertical="center"/>
      <protection locked="0"/>
    </xf>
    <xf numFmtId="17" fontId="17" fillId="5" borderId="6" xfId="0" applyNumberFormat="1" applyFont="1" applyFill="1" applyBorder="1" applyAlignment="1" applyProtection="1">
      <alignment horizontal="center" vertical="center"/>
      <protection locked="0"/>
    </xf>
    <xf numFmtId="17" fontId="11" fillId="5" borderId="5" xfId="0" applyNumberFormat="1" applyFont="1" applyFill="1" applyBorder="1" applyAlignment="1">
      <alignment horizontal="center" vertical="center"/>
    </xf>
    <xf numFmtId="17" fontId="11" fillId="5" borderId="6" xfId="0" applyNumberFormat="1" applyFont="1" applyFill="1" applyBorder="1" applyAlignment="1">
      <alignment horizontal="center" vertical="center"/>
    </xf>
    <xf numFmtId="17" fontId="11" fillId="5" borderId="8" xfId="0" applyNumberFormat="1" applyFont="1" applyFill="1" applyBorder="1" applyAlignment="1">
      <alignment horizontal="center" vertical="center" wrapText="1"/>
    </xf>
    <xf numFmtId="17" fontId="11" fillId="5" borderId="9" xfId="0" applyNumberFormat="1" applyFont="1" applyFill="1" applyBorder="1" applyAlignment="1">
      <alignment horizontal="center" vertical="center" wrapText="1"/>
    </xf>
    <xf numFmtId="0" fontId="16" fillId="7" borderId="1" xfId="0" applyFont="1" applyFill="1" applyBorder="1" applyAlignment="1" applyProtection="1">
      <alignment horizontal="left" vertical="center"/>
      <protection locked="0" hidden="1"/>
    </xf>
    <xf numFmtId="0" fontId="15" fillId="7" borderId="1" xfId="0" applyFont="1" applyFill="1" applyBorder="1" applyAlignment="1">
      <alignment horizontal="center"/>
    </xf>
    <xf numFmtId="0" fontId="2" fillId="0" borderId="2" xfId="0" applyFont="1" applyBorder="1" applyAlignment="1" applyProtection="1">
      <alignment horizontal="center"/>
      <protection locked="0"/>
    </xf>
    <xf numFmtId="0" fontId="2" fillId="0" borderId="3" xfId="0" applyFont="1" applyBorder="1" applyAlignment="1" applyProtection="1">
      <alignment horizontal="center"/>
      <protection locked="0"/>
    </xf>
    <xf numFmtId="0" fontId="2" fillId="0" borderId="4" xfId="0" applyFont="1" applyBorder="1" applyAlignment="1" applyProtection="1">
      <alignment horizontal="center"/>
      <protection locked="0"/>
    </xf>
    <xf numFmtId="0" fontId="2" fillId="0" borderId="2"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10" borderId="1" xfId="0" applyFont="1" applyFill="1" applyBorder="1" applyAlignment="1">
      <alignment horizontal="center" vertical="center"/>
    </xf>
    <xf numFmtId="0" fontId="11" fillId="5" borderId="5" xfId="0" applyFont="1" applyFill="1" applyBorder="1" applyAlignment="1" applyProtection="1">
      <alignment horizontal="left" vertical="center"/>
      <protection locked="0"/>
    </xf>
    <xf numFmtId="0" fontId="11" fillId="5" borderId="6" xfId="0" applyFont="1" applyFill="1" applyBorder="1" applyAlignment="1" applyProtection="1">
      <alignment horizontal="left" vertical="center"/>
      <protection locked="0"/>
    </xf>
    <xf numFmtId="0" fontId="11" fillId="5" borderId="5" xfId="0" applyFont="1" applyFill="1" applyBorder="1" applyAlignment="1" applyProtection="1">
      <alignment horizontal="center" vertical="center" wrapText="1"/>
      <protection locked="0"/>
    </xf>
    <xf numFmtId="0" fontId="11" fillId="5" borderId="6" xfId="0" applyFont="1" applyFill="1" applyBorder="1" applyAlignment="1" applyProtection="1">
      <alignment horizontal="center" vertical="center" wrapText="1"/>
      <protection locked="0"/>
    </xf>
    <xf numFmtId="0" fontId="0" fillId="0" borderId="24" xfId="0" applyBorder="1" applyAlignment="1">
      <alignment horizontal="center"/>
    </xf>
    <xf numFmtId="0" fontId="0" fillId="0" borderId="25" xfId="0" applyBorder="1" applyAlignment="1">
      <alignment horizontal="center"/>
    </xf>
    <xf numFmtId="0" fontId="0" fillId="0" borderId="26" xfId="0" applyBorder="1" applyAlignment="1">
      <alignment horizontal="center"/>
    </xf>
    <xf numFmtId="0" fontId="0" fillId="0" borderId="16" xfId="0" applyBorder="1" applyAlignment="1">
      <alignment horizontal="center" wrapText="1"/>
    </xf>
    <xf numFmtId="0" fontId="0" fillId="0" borderId="17" xfId="0" applyBorder="1" applyAlignment="1">
      <alignment horizontal="center" wrapText="1"/>
    </xf>
  </cellXfs>
  <cellStyles count="4">
    <cellStyle name="Comma" xfId="3" builtinId="3"/>
    <cellStyle name="Currency" xfId="1" builtinId="4"/>
    <cellStyle name="Normal" xfId="0" builtinId="0"/>
    <cellStyle name="Percent" xfId="2" builtinId="5"/>
  </cellStyles>
  <dxfs count="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B3B3"/>
      <color rgb="FFFFCCFF"/>
      <color rgb="FFFFFFCC"/>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persons/person.xml><?xml version="1.0" encoding="utf-8"?>
<personList xmlns="http://schemas.microsoft.com/office/spreadsheetml/2018/threadedcomments" xmlns:x="http://schemas.openxmlformats.org/spreadsheetml/2006/main">
  <person displayName="Kiat Khong OOI (IRAS)" id="{3DB0F880-4151-4279-93C9-4B5DF1969D3A}" userId="S-1-5-21-1216582894-834684500-1334827815-1263563"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Q14" dT="2020-12-08T06:53:02.39" personId="{3DB0F880-4151-4279-93C9-4B5DF1969D3A}" id="{F54073B4-CCC7-4178-AEB8-6B85616DFC1E}">
    <text>Basis date is 31 Jan or 1st Jan</text>
  </threadedComment>
</ThreadedComments>
</file>

<file path=xl/threadedComments/threadedComment2.xml><?xml version="1.0" encoding="utf-8"?>
<ThreadedComments xmlns="http://schemas.microsoft.com/office/spreadsheetml/2018/threadedcomments" xmlns:x="http://schemas.openxmlformats.org/spreadsheetml/2006/main">
  <threadedComment ref="B1" dT="2021-03-18T03:47:37.68" personId="{3DB0F880-4151-4279-93C9-4B5DF1969D3A}" id="{2E214E32-0AB3-4B92-9F28-06F5C2BD8481}">
    <text>To update if necessary. Formulas references here rather than hardcoded</text>
  </threadedComment>
</ThreadedComments>
</file>

<file path=xl/worksheets/_rels/sheet10.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370D8-34B0-4684-985C-54159A994598}">
  <dimension ref="A1:B6"/>
  <sheetViews>
    <sheetView workbookViewId="0">
      <selection activeCell="G25" sqref="G25"/>
    </sheetView>
  </sheetViews>
  <sheetFormatPr defaultRowHeight="14.5" x14ac:dyDescent="0.35"/>
  <sheetData>
    <row r="1" spans="1:2" ht="31" x14ac:dyDescent="0.7">
      <c r="A1" s="23" t="s">
        <v>68</v>
      </c>
      <c r="B1" s="24"/>
    </row>
    <row r="3" spans="1:2" x14ac:dyDescent="0.35">
      <c r="A3" t="s">
        <v>69</v>
      </c>
    </row>
    <row r="4" spans="1:2" x14ac:dyDescent="0.35">
      <c r="A4" s="25" t="s">
        <v>70</v>
      </c>
    </row>
    <row r="5" spans="1:2" x14ac:dyDescent="0.35">
      <c r="A5" t="s">
        <v>71</v>
      </c>
    </row>
    <row r="6" spans="1:2" x14ac:dyDescent="0.35">
      <c r="A6" s="25" t="s">
        <v>173</v>
      </c>
    </row>
  </sheetData>
  <sheetProtection algorithmName="SHA-512" hashValue="T+FgKI61vCZ6vuSXa+rxCPjTQlJkTlqGxbDg0V+pQp82gQwVFRmK9qtrAZOd/o1F4WOQ0y72NuLDBBA7K8K6eQ==" saltValue="8KkCG03B99VBsPYjE3Jurw==" spinCount="100000" sheet="1" objects="1" scenarios="1"/>
  <conditionalFormatting sqref="A1">
    <cfRule type="cellIs" dxfId="8" priority="1" operator="lessThan">
      <formula>0</formula>
    </cfRule>
  </conditionalFormatting>
  <conditionalFormatting sqref="A3">
    <cfRule type="cellIs" dxfId="7" priority="3" operator="lessThan">
      <formula>0</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1A14B-014B-416B-AC9B-AB07F9E970FE}">
  <dimension ref="B1:G11"/>
  <sheetViews>
    <sheetView workbookViewId="0">
      <selection activeCell="C3" sqref="C3"/>
    </sheetView>
  </sheetViews>
  <sheetFormatPr defaultRowHeight="14.5" x14ac:dyDescent="0.35"/>
  <cols>
    <col min="2" max="2" width="19.6328125" bestFit="1" customWidth="1"/>
    <col min="3" max="3" width="24.54296875" style="28" customWidth="1"/>
    <col min="6" max="6" width="21.453125" bestFit="1" customWidth="1"/>
    <col min="7" max="7" width="9.90625" bestFit="1" customWidth="1"/>
  </cols>
  <sheetData>
    <row r="1" spans="2:7" x14ac:dyDescent="0.35">
      <c r="B1" t="s">
        <v>117</v>
      </c>
    </row>
    <row r="2" spans="2:7" x14ac:dyDescent="0.35">
      <c r="B2" t="s">
        <v>169</v>
      </c>
      <c r="C2" s="28">
        <v>6000</v>
      </c>
    </row>
    <row r="3" spans="2:7" x14ac:dyDescent="0.35">
      <c r="B3" t="s">
        <v>168</v>
      </c>
      <c r="C3" s="28">
        <v>102000</v>
      </c>
    </row>
    <row r="5" spans="2:7" ht="15" thickBot="1" x14ac:dyDescent="0.4"/>
    <row r="6" spans="2:7" ht="34.5" customHeight="1" thickBot="1" x14ac:dyDescent="0.4">
      <c r="B6" s="154" t="s">
        <v>196</v>
      </c>
      <c r="C6" s="155"/>
      <c r="D6" s="87" t="s">
        <v>185</v>
      </c>
      <c r="F6" s="84"/>
    </row>
    <row r="7" spans="2:7" x14ac:dyDescent="0.35">
      <c r="B7" s="78"/>
      <c r="C7" s="79">
        <v>6000</v>
      </c>
      <c r="D7" s="82"/>
    </row>
    <row r="8" spans="2:7" x14ac:dyDescent="0.35">
      <c r="B8" s="76">
        <v>45170</v>
      </c>
      <c r="C8" s="80">
        <v>6300</v>
      </c>
      <c r="D8" s="83">
        <f>C8-C7</f>
        <v>300</v>
      </c>
      <c r="F8" s="85" t="s">
        <v>186</v>
      </c>
      <c r="G8" s="69">
        <v>45444</v>
      </c>
    </row>
    <row r="9" spans="2:7" x14ac:dyDescent="0.35">
      <c r="B9" s="76">
        <v>45292</v>
      </c>
      <c r="C9" s="80">
        <v>6800</v>
      </c>
      <c r="D9" s="83">
        <f t="shared" ref="D9:D11" si="0">C9-C8</f>
        <v>500</v>
      </c>
      <c r="F9" s="85" t="s">
        <v>187</v>
      </c>
      <c r="G9" s="86">
        <f>C7+SUMIF(B8:B11,"&lt;="&amp;G8,D8:D11)</f>
        <v>6800</v>
      </c>
    </row>
    <row r="10" spans="2:7" x14ac:dyDescent="0.35">
      <c r="B10" s="76">
        <v>45658</v>
      </c>
      <c r="C10" s="80">
        <v>7400</v>
      </c>
      <c r="D10" s="83">
        <f t="shared" si="0"/>
        <v>600</v>
      </c>
    </row>
    <row r="11" spans="2:7" ht="15" thickBot="1" x14ac:dyDescent="0.4">
      <c r="B11" s="77">
        <v>46023</v>
      </c>
      <c r="C11" s="81">
        <v>8000</v>
      </c>
      <c r="D11" s="88">
        <f t="shared" si="0"/>
        <v>600</v>
      </c>
    </row>
  </sheetData>
  <mergeCells count="1">
    <mergeCell ref="B6:C6"/>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7AFEF-AE57-4B46-921F-E6102677EBA5}">
  <dimension ref="A1:AC64"/>
  <sheetViews>
    <sheetView zoomScale="85" zoomScaleNormal="85" workbookViewId="0">
      <pane ySplit="5" topLeftCell="A6" activePane="bottomLeft" state="frozen"/>
      <selection pane="bottomLeft" activeCell="X15" sqref="X15"/>
    </sheetView>
  </sheetViews>
  <sheetFormatPr defaultRowHeight="14.5" x14ac:dyDescent="0.35"/>
  <cols>
    <col min="1" max="1" width="32.453125" customWidth="1"/>
    <col min="2" max="2" width="16.08984375" style="22" customWidth="1"/>
    <col min="3" max="3" width="15" style="22" bestFit="1" customWidth="1"/>
    <col min="4" max="4" width="11.54296875" bestFit="1" customWidth="1"/>
    <col min="5" max="6" width="11.453125" bestFit="1" customWidth="1"/>
    <col min="7" max="7" width="13.54296875" customWidth="1"/>
    <col min="8" max="8" width="11.54296875" bestFit="1" customWidth="1"/>
    <col min="9" max="10" width="11.453125" bestFit="1" customWidth="1"/>
    <col min="11" max="11" width="11.54296875" bestFit="1" customWidth="1"/>
    <col min="12" max="12" width="12.453125" customWidth="1"/>
    <col min="13" max="13" width="11.453125" bestFit="1" customWidth="1"/>
    <col min="14" max="14" width="12.08984375" customWidth="1"/>
    <col min="15" max="16" width="13.453125" customWidth="1"/>
    <col min="17" max="17" width="14.453125" customWidth="1"/>
    <col min="29" max="29" width="20.453125" customWidth="1"/>
  </cols>
  <sheetData>
    <row r="1" spans="1:29" ht="26" x14ac:dyDescent="0.35">
      <c r="A1" s="1" t="s">
        <v>0</v>
      </c>
      <c r="B1"/>
      <c r="C1"/>
    </row>
    <row r="2" spans="1:29" x14ac:dyDescent="0.35">
      <c r="A2" s="2" t="s">
        <v>1</v>
      </c>
      <c r="B2"/>
      <c r="C2"/>
    </row>
    <row r="3" spans="1:29" ht="18.5" x14ac:dyDescent="0.35">
      <c r="A3" s="3" t="s">
        <v>2</v>
      </c>
      <c r="B3" s="4"/>
      <c r="C3" s="4"/>
      <c r="D3" s="4"/>
    </row>
    <row r="4" spans="1:29" x14ac:dyDescent="0.35">
      <c r="A4" s="5"/>
      <c r="B4"/>
      <c r="C4"/>
    </row>
    <row r="5" spans="1:29" x14ac:dyDescent="0.35">
      <c r="A5" s="6" t="s">
        <v>3</v>
      </c>
      <c r="B5"/>
      <c r="C5"/>
    </row>
    <row r="6" spans="1:29" x14ac:dyDescent="0.35">
      <c r="A6" s="6"/>
      <c r="B6"/>
      <c r="C6"/>
    </row>
    <row r="7" spans="1:29" ht="15.5" x14ac:dyDescent="0.35">
      <c r="A7" s="119" t="s">
        <v>4</v>
      </c>
      <c r="B7" s="119"/>
      <c r="C7" s="7"/>
      <c r="N7">
        <f>Q14-B15</f>
        <v>20046</v>
      </c>
    </row>
    <row r="8" spans="1:29" x14ac:dyDescent="0.35">
      <c r="A8" s="8" t="s">
        <v>5</v>
      </c>
      <c r="B8" s="9">
        <f>ROUND(SUM(Q15:V64),2)</f>
        <v>0</v>
      </c>
      <c r="C8" s="10"/>
    </row>
    <row r="9" spans="1:29" x14ac:dyDescent="0.35">
      <c r="A9" s="8" t="s">
        <v>6</v>
      </c>
      <c r="B9" s="9">
        <f>ROUND(SUM(W15:AB64),2)</f>
        <v>0</v>
      </c>
      <c r="C9" s="10"/>
      <c r="H9" s="11">
        <f>31/12/2021-B15</f>
        <v>-24180.998721754906</v>
      </c>
    </row>
    <row r="10" spans="1:29" x14ac:dyDescent="0.35">
      <c r="A10" s="12" t="s">
        <v>7</v>
      </c>
      <c r="B10" s="9">
        <f>SUM(AC15:AC64)</f>
        <v>0</v>
      </c>
      <c r="C10" s="10"/>
    </row>
    <row r="11" spans="1:29" x14ac:dyDescent="0.35">
      <c r="B11"/>
      <c r="C11"/>
    </row>
    <row r="12" spans="1:29" ht="15.5" x14ac:dyDescent="0.35">
      <c r="A12" s="120" t="s">
        <v>8</v>
      </c>
      <c r="B12" s="121"/>
      <c r="C12" s="121"/>
      <c r="D12" s="121"/>
      <c r="E12" s="121"/>
      <c r="F12" s="121"/>
      <c r="G12" s="121"/>
      <c r="H12" s="121"/>
      <c r="I12" s="121"/>
      <c r="J12" s="121"/>
      <c r="K12" s="121"/>
      <c r="L12" s="121"/>
      <c r="M12" s="121"/>
      <c r="N12" s="121"/>
      <c r="O12" s="121"/>
      <c r="P12" s="121"/>
      <c r="Q12" s="121"/>
      <c r="R12" s="121"/>
      <c r="S12" s="121"/>
      <c r="T12" s="121"/>
      <c r="U12" s="121"/>
      <c r="V12" s="121"/>
      <c r="W12" s="121"/>
      <c r="X12" s="121"/>
      <c r="Y12" s="121"/>
      <c r="Z12" s="121"/>
      <c r="AA12" s="121"/>
      <c r="AB12" s="121"/>
      <c r="AC12" s="122"/>
    </row>
    <row r="13" spans="1:29" x14ac:dyDescent="0.35">
      <c r="A13" s="123" t="s">
        <v>9</v>
      </c>
      <c r="B13" s="123"/>
      <c r="C13" s="13"/>
      <c r="D13" s="124" t="s">
        <v>10</v>
      </c>
      <c r="E13" s="124"/>
      <c r="F13" s="124"/>
      <c r="G13" s="124"/>
      <c r="H13" s="124"/>
      <c r="I13" s="124"/>
      <c r="J13" s="124" t="s">
        <v>11</v>
      </c>
      <c r="K13" s="124"/>
      <c r="L13" s="124"/>
      <c r="M13" s="124"/>
      <c r="N13" s="124"/>
      <c r="O13" s="124"/>
      <c r="P13" s="127" t="s">
        <v>12</v>
      </c>
      <c r="Q13" s="128"/>
      <c r="R13" s="128"/>
      <c r="S13" s="128"/>
      <c r="T13" s="128"/>
      <c r="U13" s="128"/>
      <c r="V13" s="129"/>
      <c r="W13" s="124" t="s">
        <v>13</v>
      </c>
      <c r="X13" s="124"/>
      <c r="Y13" s="124"/>
      <c r="Z13" s="124"/>
      <c r="AA13" s="124"/>
      <c r="AB13" s="124"/>
      <c r="AC13" s="125" t="s">
        <v>14</v>
      </c>
    </row>
    <row r="14" spans="1:29" ht="29" x14ac:dyDescent="0.35">
      <c r="A14" s="14" t="s">
        <v>15</v>
      </c>
      <c r="B14" s="15" t="s">
        <v>16</v>
      </c>
      <c r="C14" s="15" t="s">
        <v>17</v>
      </c>
      <c r="D14" s="16">
        <v>44227</v>
      </c>
      <c r="E14" s="16">
        <v>44255</v>
      </c>
      <c r="F14" s="16">
        <v>44286</v>
      </c>
      <c r="G14" s="16">
        <v>44316</v>
      </c>
      <c r="H14" s="16">
        <v>44347</v>
      </c>
      <c r="I14" s="16">
        <v>44377</v>
      </c>
      <c r="J14" s="16">
        <v>44408</v>
      </c>
      <c r="K14" s="16">
        <v>44439</v>
      </c>
      <c r="L14" s="16">
        <v>44469</v>
      </c>
      <c r="M14" s="16">
        <v>44500</v>
      </c>
      <c r="N14" s="16">
        <v>44530</v>
      </c>
      <c r="O14" s="16">
        <v>44561</v>
      </c>
      <c r="P14" s="16" t="s">
        <v>72</v>
      </c>
      <c r="Q14" s="16">
        <v>44227</v>
      </c>
      <c r="R14" s="16">
        <v>44255</v>
      </c>
      <c r="S14" s="16">
        <v>44286</v>
      </c>
      <c r="T14" s="16">
        <v>44316</v>
      </c>
      <c r="U14" s="16">
        <v>44347</v>
      </c>
      <c r="V14" s="16">
        <v>44377</v>
      </c>
      <c r="W14" s="16">
        <v>44408</v>
      </c>
      <c r="X14" s="16">
        <v>44439</v>
      </c>
      <c r="Y14" s="16">
        <v>44469</v>
      </c>
      <c r="Z14" s="16">
        <v>44500</v>
      </c>
      <c r="AA14" s="16">
        <v>44530</v>
      </c>
      <c r="AB14" s="16">
        <v>44561</v>
      </c>
      <c r="AC14" s="126"/>
    </row>
    <row r="15" spans="1:29" x14ac:dyDescent="0.35">
      <c r="A15" s="12" t="s">
        <v>18</v>
      </c>
      <c r="B15" s="17">
        <v>24181</v>
      </c>
      <c r="C15" s="18">
        <f>ROUNDDOWN(DATEDIF(B15,$Q$14,"y"),2)</f>
        <v>54</v>
      </c>
      <c r="D15" s="19">
        <v>9000</v>
      </c>
      <c r="E15" s="19">
        <v>9000</v>
      </c>
      <c r="F15" s="19">
        <v>9000</v>
      </c>
      <c r="G15" s="19">
        <v>9000</v>
      </c>
      <c r="H15" s="19">
        <v>9000</v>
      </c>
      <c r="I15" s="19">
        <v>9000</v>
      </c>
      <c r="J15" s="19">
        <v>9000</v>
      </c>
      <c r="K15" s="19">
        <v>9000</v>
      </c>
      <c r="L15" s="19">
        <v>9000</v>
      </c>
      <c r="M15" s="19">
        <v>9000</v>
      </c>
      <c r="N15" s="19">
        <v>9000</v>
      </c>
      <c r="O15" s="19">
        <v>9000</v>
      </c>
      <c r="P15" s="19"/>
      <c r="Q15" s="20">
        <f>IF(AND($C15&gt;55,$C15&lt;61),$D15*0.005,IF(AND($C15&gt;60,$C15&lt;66),$D15*0.005,IF(AND($C15&gt;=66,$C15&lt;71),$D15*0.0025,0)))</f>
        <v>0</v>
      </c>
      <c r="R15" s="20">
        <f t="shared" ref="R15:AB15" si="0">IF(AND($C15&gt;55,$C15&lt;61),$D15*0.005,IF(AND($C15&gt;60,$C15&lt;66),$D15*0.005,IF(AND($C15&gt;=66,$C15&lt;71),$D15*0.0025,0)))</f>
        <v>0</v>
      </c>
      <c r="S15" s="20">
        <f t="shared" si="0"/>
        <v>0</v>
      </c>
      <c r="T15" s="20">
        <f t="shared" si="0"/>
        <v>0</v>
      </c>
      <c r="U15" s="20">
        <f t="shared" si="0"/>
        <v>0</v>
      </c>
      <c r="V15" s="20">
        <f t="shared" si="0"/>
        <v>0</v>
      </c>
      <c r="W15" s="20">
        <f t="shared" si="0"/>
        <v>0</v>
      </c>
      <c r="X15" s="20">
        <f t="shared" si="0"/>
        <v>0</v>
      </c>
      <c r="Y15" s="20">
        <f t="shared" si="0"/>
        <v>0</v>
      </c>
      <c r="Z15" s="20">
        <f t="shared" si="0"/>
        <v>0</v>
      </c>
      <c r="AA15" s="20">
        <f t="shared" si="0"/>
        <v>0</v>
      </c>
      <c r="AB15" s="20">
        <f t="shared" si="0"/>
        <v>0</v>
      </c>
      <c r="AC15" s="9"/>
    </row>
    <row r="16" spans="1:29" x14ac:dyDescent="0.35">
      <c r="A16" s="12" t="s">
        <v>19</v>
      </c>
      <c r="B16" s="17"/>
      <c r="C16" s="18"/>
      <c r="D16" s="19"/>
      <c r="E16" s="19"/>
      <c r="F16" s="19"/>
      <c r="G16" s="19"/>
      <c r="H16" s="19"/>
      <c r="I16" s="19"/>
      <c r="J16" s="19"/>
      <c r="K16" s="19"/>
      <c r="L16" s="19"/>
      <c r="M16" s="19"/>
      <c r="N16" s="19"/>
      <c r="O16" s="19"/>
      <c r="P16" s="19"/>
      <c r="Q16" s="20"/>
      <c r="R16" s="20"/>
      <c r="S16" s="20"/>
      <c r="T16" s="20"/>
      <c r="U16" s="20"/>
      <c r="V16" s="20"/>
      <c r="W16" s="20"/>
      <c r="X16" s="20"/>
      <c r="Y16" s="20"/>
      <c r="Z16" s="20"/>
      <c r="AA16" s="20"/>
      <c r="AB16" s="20"/>
      <c r="AC16" s="9"/>
    </row>
    <row r="17" spans="1:29" x14ac:dyDescent="0.35">
      <c r="A17" s="12" t="s">
        <v>20</v>
      </c>
      <c r="B17" s="17"/>
      <c r="C17" s="18"/>
      <c r="D17" s="19"/>
      <c r="E17" s="19"/>
      <c r="F17" s="19"/>
      <c r="G17" s="19"/>
      <c r="H17" s="19"/>
      <c r="I17" s="19"/>
      <c r="J17" s="19"/>
      <c r="K17" s="19"/>
      <c r="L17" s="19"/>
      <c r="M17" s="19"/>
      <c r="N17" s="19"/>
      <c r="O17" s="19"/>
      <c r="P17" s="19"/>
      <c r="Q17" s="20"/>
      <c r="R17" s="20"/>
      <c r="S17" s="20"/>
      <c r="T17" s="20"/>
      <c r="U17" s="20"/>
      <c r="V17" s="20"/>
      <c r="W17" s="20"/>
      <c r="X17" s="20"/>
      <c r="Y17" s="20"/>
      <c r="Z17" s="20"/>
      <c r="AA17" s="20"/>
      <c r="AB17" s="20"/>
      <c r="AC17" s="9"/>
    </row>
    <row r="18" spans="1:29" x14ac:dyDescent="0.35">
      <c r="A18" s="12" t="s">
        <v>21</v>
      </c>
      <c r="B18" s="17"/>
      <c r="C18" s="18"/>
      <c r="D18" s="19"/>
      <c r="E18" s="19"/>
      <c r="F18" s="19"/>
      <c r="G18" s="19"/>
      <c r="H18" s="19"/>
      <c r="I18" s="19"/>
      <c r="J18" s="19"/>
      <c r="K18" s="19"/>
      <c r="L18" s="19"/>
      <c r="M18" s="19"/>
      <c r="N18" s="19"/>
      <c r="O18" s="19"/>
      <c r="P18" s="19"/>
      <c r="Q18" s="20"/>
      <c r="R18" s="20"/>
      <c r="S18" s="20"/>
      <c r="T18" s="20"/>
      <c r="U18" s="20"/>
      <c r="V18" s="20"/>
      <c r="W18" s="20"/>
      <c r="X18" s="20"/>
      <c r="Y18" s="20"/>
      <c r="Z18" s="20"/>
      <c r="AA18" s="20"/>
      <c r="AB18" s="20"/>
      <c r="AC18" s="9"/>
    </row>
    <row r="19" spans="1:29" x14ac:dyDescent="0.35">
      <c r="A19" s="12" t="s">
        <v>22</v>
      </c>
      <c r="B19" s="17"/>
      <c r="C19" s="18"/>
      <c r="D19" s="19"/>
      <c r="E19" s="19"/>
      <c r="F19" s="19"/>
      <c r="G19" s="19"/>
      <c r="H19" s="19"/>
      <c r="I19" s="19"/>
      <c r="J19" s="19"/>
      <c r="K19" s="19"/>
      <c r="L19" s="19"/>
      <c r="M19" s="19"/>
      <c r="N19" s="19"/>
      <c r="O19" s="19"/>
      <c r="P19" s="19"/>
      <c r="Q19" s="20"/>
      <c r="R19" s="20"/>
      <c r="S19" s="20"/>
      <c r="T19" s="20"/>
      <c r="U19" s="20"/>
      <c r="V19" s="20"/>
      <c r="W19" s="20"/>
      <c r="X19" s="20"/>
      <c r="Y19" s="20"/>
      <c r="Z19" s="20"/>
      <c r="AA19" s="20"/>
      <c r="AB19" s="20"/>
      <c r="AC19" s="9"/>
    </row>
    <row r="20" spans="1:29" x14ac:dyDescent="0.35">
      <c r="A20" s="12" t="s">
        <v>23</v>
      </c>
      <c r="B20" s="17"/>
      <c r="C20" s="18"/>
      <c r="D20" s="19"/>
      <c r="E20" s="19"/>
      <c r="F20" s="19"/>
      <c r="G20" s="19"/>
      <c r="H20" s="19"/>
      <c r="I20" s="19"/>
      <c r="J20" s="19"/>
      <c r="K20" s="19"/>
      <c r="L20" s="19"/>
      <c r="M20" s="19"/>
      <c r="N20" s="19"/>
      <c r="O20" s="19"/>
      <c r="P20" s="19"/>
      <c r="Q20" s="20"/>
      <c r="R20" s="20"/>
      <c r="S20" s="20"/>
      <c r="T20" s="20"/>
      <c r="U20" s="20"/>
      <c r="V20" s="20"/>
      <c r="W20" s="20"/>
      <c r="X20" s="20"/>
      <c r="Y20" s="20"/>
      <c r="Z20" s="20"/>
      <c r="AA20" s="20"/>
      <c r="AB20" s="20"/>
      <c r="AC20" s="9"/>
    </row>
    <row r="21" spans="1:29" x14ac:dyDescent="0.35">
      <c r="A21" s="12" t="s">
        <v>24</v>
      </c>
      <c r="B21" s="17"/>
      <c r="C21" s="18"/>
      <c r="D21" s="19"/>
      <c r="E21" s="19"/>
      <c r="F21" s="19"/>
      <c r="G21" s="19"/>
      <c r="H21" s="19"/>
      <c r="I21" s="19"/>
      <c r="J21" s="19"/>
      <c r="K21" s="19"/>
      <c r="L21" s="19"/>
      <c r="M21" s="19"/>
      <c r="N21" s="19"/>
      <c r="O21" s="19"/>
      <c r="P21" s="19"/>
      <c r="Q21" s="20"/>
      <c r="R21" s="20"/>
      <c r="S21" s="20"/>
      <c r="T21" s="20"/>
      <c r="U21" s="20"/>
      <c r="V21" s="20"/>
      <c r="W21" s="20"/>
      <c r="X21" s="20"/>
      <c r="Y21" s="20"/>
      <c r="Z21" s="20"/>
      <c r="AA21" s="20"/>
      <c r="AB21" s="20"/>
      <c r="AC21" s="9"/>
    </row>
    <row r="22" spans="1:29" x14ac:dyDescent="0.35">
      <c r="A22" s="12" t="s">
        <v>25</v>
      </c>
      <c r="B22" s="21"/>
      <c r="C22" s="21"/>
      <c r="D22" s="19"/>
      <c r="E22" s="19"/>
      <c r="F22" s="19"/>
      <c r="G22" s="19"/>
      <c r="H22" s="19"/>
      <c r="I22" s="19"/>
      <c r="J22" s="19"/>
      <c r="K22" s="19"/>
      <c r="L22" s="19"/>
      <c r="M22" s="19"/>
      <c r="N22" s="19"/>
      <c r="O22" s="19"/>
      <c r="P22" s="19"/>
      <c r="Q22" s="20"/>
      <c r="R22" s="20"/>
      <c r="S22" s="20"/>
      <c r="T22" s="20"/>
      <c r="U22" s="20"/>
      <c r="V22" s="20"/>
      <c r="W22" s="20"/>
      <c r="X22" s="20"/>
      <c r="Y22" s="20"/>
      <c r="Z22" s="20"/>
      <c r="AA22" s="20"/>
      <c r="AB22" s="20"/>
      <c r="AC22" s="9"/>
    </row>
    <row r="23" spans="1:29" x14ac:dyDescent="0.35">
      <c r="A23" s="12" t="s">
        <v>26</v>
      </c>
      <c r="B23" s="21"/>
      <c r="C23" s="21"/>
      <c r="D23" s="19"/>
      <c r="E23" s="19"/>
      <c r="F23" s="19"/>
      <c r="G23" s="19"/>
      <c r="H23" s="19"/>
      <c r="I23" s="19"/>
      <c r="J23" s="19"/>
      <c r="K23" s="19"/>
      <c r="L23" s="19"/>
      <c r="M23" s="19"/>
      <c r="N23" s="19"/>
      <c r="O23" s="19"/>
      <c r="P23" s="19"/>
      <c r="Q23" s="20"/>
      <c r="R23" s="20"/>
      <c r="S23" s="20"/>
      <c r="T23" s="20"/>
      <c r="U23" s="20"/>
      <c r="V23" s="20"/>
      <c r="W23" s="20"/>
      <c r="X23" s="20"/>
      <c r="Y23" s="20"/>
      <c r="Z23" s="20"/>
      <c r="AA23" s="20"/>
      <c r="AB23" s="20"/>
      <c r="AC23" s="9"/>
    </row>
    <row r="24" spans="1:29" x14ac:dyDescent="0.35">
      <c r="A24" s="12" t="s">
        <v>27</v>
      </c>
      <c r="B24" s="21"/>
      <c r="C24" s="21"/>
      <c r="D24" s="19"/>
      <c r="E24" s="19"/>
      <c r="F24" s="19"/>
      <c r="G24" s="19"/>
      <c r="H24" s="19"/>
      <c r="I24" s="19"/>
      <c r="J24" s="19"/>
      <c r="K24" s="19"/>
      <c r="L24" s="19"/>
      <c r="M24" s="19"/>
      <c r="N24" s="19"/>
      <c r="O24" s="19"/>
      <c r="P24" s="19"/>
      <c r="Q24" s="20"/>
      <c r="R24" s="20"/>
      <c r="S24" s="20"/>
      <c r="T24" s="20"/>
      <c r="U24" s="20"/>
      <c r="V24" s="20"/>
      <c r="W24" s="20"/>
      <c r="X24" s="20"/>
      <c r="Y24" s="20"/>
      <c r="Z24" s="20"/>
      <c r="AA24" s="20"/>
      <c r="AB24" s="20"/>
      <c r="AC24" s="9"/>
    </row>
    <row r="25" spans="1:29" x14ac:dyDescent="0.35">
      <c r="A25" s="12" t="s">
        <v>28</v>
      </c>
      <c r="B25" s="21"/>
      <c r="C25" s="21"/>
      <c r="D25" s="19"/>
      <c r="E25" s="19"/>
      <c r="F25" s="19"/>
      <c r="G25" s="19"/>
      <c r="H25" s="19"/>
      <c r="I25" s="19"/>
      <c r="J25" s="19"/>
      <c r="K25" s="19"/>
      <c r="L25" s="19"/>
      <c r="M25" s="19"/>
      <c r="N25" s="19"/>
      <c r="O25" s="19"/>
      <c r="P25" s="19"/>
      <c r="Q25" s="20"/>
      <c r="R25" s="20"/>
      <c r="S25" s="20"/>
      <c r="T25" s="20"/>
      <c r="U25" s="20"/>
      <c r="V25" s="20"/>
      <c r="W25" s="20"/>
      <c r="X25" s="20"/>
      <c r="Y25" s="20"/>
      <c r="Z25" s="20"/>
      <c r="AA25" s="20"/>
      <c r="AB25" s="20"/>
      <c r="AC25" s="9"/>
    </row>
    <row r="26" spans="1:29" x14ac:dyDescent="0.35">
      <c r="A26" s="12" t="s">
        <v>29</v>
      </c>
      <c r="B26" s="21"/>
      <c r="C26" s="21"/>
      <c r="D26" s="19"/>
      <c r="E26" s="19"/>
      <c r="F26" s="19"/>
      <c r="G26" s="19"/>
      <c r="H26" s="19"/>
      <c r="I26" s="19"/>
      <c r="J26" s="19"/>
      <c r="K26" s="19"/>
      <c r="L26" s="19"/>
      <c r="M26" s="19"/>
      <c r="N26" s="19"/>
      <c r="O26" s="19"/>
      <c r="P26" s="19"/>
      <c r="Q26" s="20"/>
      <c r="R26" s="20"/>
      <c r="S26" s="20"/>
      <c r="T26" s="20"/>
      <c r="U26" s="20"/>
      <c r="V26" s="20"/>
      <c r="W26" s="20"/>
      <c r="X26" s="20"/>
      <c r="Y26" s="20"/>
      <c r="Z26" s="20"/>
      <c r="AA26" s="20"/>
      <c r="AB26" s="20"/>
      <c r="AC26" s="9"/>
    </row>
    <row r="27" spans="1:29" x14ac:dyDescent="0.35">
      <c r="A27" s="12" t="s">
        <v>30</v>
      </c>
      <c r="B27" s="21"/>
      <c r="C27" s="21"/>
      <c r="D27" s="19"/>
      <c r="E27" s="19"/>
      <c r="F27" s="19"/>
      <c r="G27" s="19"/>
      <c r="H27" s="19"/>
      <c r="I27" s="19"/>
      <c r="J27" s="19"/>
      <c r="K27" s="19"/>
      <c r="L27" s="19"/>
      <c r="M27" s="19"/>
      <c r="N27" s="19"/>
      <c r="O27" s="19"/>
      <c r="P27" s="19"/>
      <c r="Q27" s="20"/>
      <c r="R27" s="20"/>
      <c r="S27" s="20"/>
      <c r="T27" s="20"/>
      <c r="U27" s="20"/>
      <c r="V27" s="20"/>
      <c r="W27" s="20"/>
      <c r="X27" s="20"/>
      <c r="Y27" s="20"/>
      <c r="Z27" s="20"/>
      <c r="AA27" s="20"/>
      <c r="AB27" s="20"/>
      <c r="AC27" s="9"/>
    </row>
    <row r="28" spans="1:29" x14ac:dyDescent="0.35">
      <c r="A28" s="12" t="s">
        <v>31</v>
      </c>
      <c r="B28" s="21"/>
      <c r="C28" s="21"/>
      <c r="D28" s="19"/>
      <c r="E28" s="19"/>
      <c r="F28" s="19"/>
      <c r="G28" s="19"/>
      <c r="H28" s="19"/>
      <c r="I28" s="19"/>
      <c r="J28" s="19"/>
      <c r="K28" s="19"/>
      <c r="L28" s="19"/>
      <c r="M28" s="19"/>
      <c r="N28" s="19"/>
      <c r="O28" s="19"/>
      <c r="P28" s="19"/>
      <c r="Q28" s="20"/>
      <c r="R28" s="20"/>
      <c r="S28" s="20"/>
      <c r="T28" s="20"/>
      <c r="U28" s="20"/>
      <c r="V28" s="20"/>
      <c r="W28" s="20"/>
      <c r="X28" s="20"/>
      <c r="Y28" s="20"/>
      <c r="Z28" s="20"/>
      <c r="AA28" s="20"/>
      <c r="AB28" s="20"/>
      <c r="AC28" s="9"/>
    </row>
    <row r="29" spans="1:29" x14ac:dyDescent="0.35">
      <c r="A29" s="12" t="s">
        <v>32</v>
      </c>
      <c r="B29" s="21"/>
      <c r="C29" s="21"/>
      <c r="D29" s="19"/>
      <c r="E29" s="19"/>
      <c r="F29" s="19"/>
      <c r="G29" s="19"/>
      <c r="H29" s="19"/>
      <c r="I29" s="19"/>
      <c r="J29" s="19"/>
      <c r="K29" s="19"/>
      <c r="L29" s="19"/>
      <c r="M29" s="19"/>
      <c r="N29" s="19"/>
      <c r="O29" s="19"/>
      <c r="P29" s="19"/>
      <c r="Q29" s="20"/>
      <c r="R29" s="20"/>
      <c r="S29" s="20"/>
      <c r="T29" s="20"/>
      <c r="U29" s="20"/>
      <c r="V29" s="20"/>
      <c r="W29" s="20"/>
      <c r="X29" s="20"/>
      <c r="Y29" s="20"/>
      <c r="Z29" s="20"/>
      <c r="AA29" s="20"/>
      <c r="AB29" s="20"/>
      <c r="AC29" s="9"/>
    </row>
    <row r="30" spans="1:29" x14ac:dyDescent="0.35">
      <c r="A30" s="12" t="s">
        <v>33</v>
      </c>
      <c r="B30" s="21"/>
      <c r="C30" s="21"/>
      <c r="D30" s="19"/>
      <c r="E30" s="19"/>
      <c r="F30" s="19"/>
      <c r="G30" s="19"/>
      <c r="H30" s="19"/>
      <c r="I30" s="19"/>
      <c r="J30" s="19"/>
      <c r="K30" s="19"/>
      <c r="L30" s="19"/>
      <c r="M30" s="19"/>
      <c r="N30" s="19"/>
      <c r="O30" s="19"/>
      <c r="P30" s="19"/>
      <c r="Q30" s="20"/>
      <c r="R30" s="20"/>
      <c r="S30" s="20"/>
      <c r="T30" s="20"/>
      <c r="U30" s="20"/>
      <c r="V30" s="20"/>
      <c r="W30" s="20"/>
      <c r="X30" s="20"/>
      <c r="Y30" s="20"/>
      <c r="Z30" s="20"/>
      <c r="AA30" s="20"/>
      <c r="AB30" s="20"/>
      <c r="AC30" s="9"/>
    </row>
    <row r="31" spans="1:29" x14ac:dyDescent="0.35">
      <c r="A31" s="12" t="s">
        <v>34</v>
      </c>
      <c r="B31" s="21"/>
      <c r="C31" s="21"/>
      <c r="D31" s="19"/>
      <c r="E31" s="19"/>
      <c r="F31" s="19"/>
      <c r="G31" s="19"/>
      <c r="H31" s="19"/>
      <c r="I31" s="19"/>
      <c r="J31" s="19"/>
      <c r="K31" s="19"/>
      <c r="L31" s="19"/>
      <c r="M31" s="19"/>
      <c r="N31" s="19"/>
      <c r="O31" s="19"/>
      <c r="P31" s="19"/>
      <c r="Q31" s="20"/>
      <c r="R31" s="20"/>
      <c r="S31" s="20"/>
      <c r="T31" s="20"/>
      <c r="U31" s="20"/>
      <c r="V31" s="20"/>
      <c r="W31" s="20"/>
      <c r="X31" s="20"/>
      <c r="Y31" s="20"/>
      <c r="Z31" s="20"/>
      <c r="AA31" s="20"/>
      <c r="AB31" s="20"/>
      <c r="AC31" s="9"/>
    </row>
    <row r="32" spans="1:29" x14ac:dyDescent="0.35">
      <c r="A32" s="12" t="s">
        <v>35</v>
      </c>
      <c r="B32" s="21"/>
      <c r="C32" s="21"/>
      <c r="D32" s="19"/>
      <c r="E32" s="19"/>
      <c r="F32" s="19"/>
      <c r="G32" s="19"/>
      <c r="H32" s="19"/>
      <c r="I32" s="19"/>
      <c r="J32" s="19"/>
      <c r="K32" s="19"/>
      <c r="L32" s="19"/>
      <c r="M32" s="19"/>
      <c r="N32" s="19"/>
      <c r="O32" s="19"/>
      <c r="P32" s="19"/>
      <c r="Q32" s="20"/>
      <c r="R32" s="20"/>
      <c r="S32" s="20"/>
      <c r="T32" s="20"/>
      <c r="U32" s="20"/>
      <c r="V32" s="20"/>
      <c r="W32" s="20"/>
      <c r="X32" s="20"/>
      <c r="Y32" s="20"/>
      <c r="Z32" s="20"/>
      <c r="AA32" s="20"/>
      <c r="AB32" s="20"/>
      <c r="AC32" s="9"/>
    </row>
    <row r="33" spans="1:29" x14ac:dyDescent="0.35">
      <c r="A33" s="12" t="s">
        <v>36</v>
      </c>
      <c r="B33" s="21"/>
      <c r="C33" s="21"/>
      <c r="D33" s="19"/>
      <c r="E33" s="19"/>
      <c r="F33" s="19"/>
      <c r="G33" s="19"/>
      <c r="H33" s="19"/>
      <c r="I33" s="19"/>
      <c r="J33" s="19"/>
      <c r="K33" s="19"/>
      <c r="L33" s="19"/>
      <c r="M33" s="19"/>
      <c r="N33" s="19"/>
      <c r="O33" s="19"/>
      <c r="P33" s="19"/>
      <c r="Q33" s="20"/>
      <c r="R33" s="20"/>
      <c r="S33" s="20"/>
      <c r="T33" s="20"/>
      <c r="U33" s="20"/>
      <c r="V33" s="20"/>
      <c r="W33" s="20"/>
      <c r="X33" s="20"/>
      <c r="Y33" s="20"/>
      <c r="Z33" s="20"/>
      <c r="AA33" s="20"/>
      <c r="AB33" s="20"/>
      <c r="AC33" s="9"/>
    </row>
    <row r="34" spans="1:29" x14ac:dyDescent="0.35">
      <c r="A34" s="12" t="s">
        <v>37</v>
      </c>
      <c r="B34" s="21"/>
      <c r="C34" s="21"/>
      <c r="D34" s="19"/>
      <c r="E34" s="19"/>
      <c r="F34" s="19"/>
      <c r="G34" s="19"/>
      <c r="H34" s="19"/>
      <c r="I34" s="19"/>
      <c r="J34" s="19"/>
      <c r="K34" s="19"/>
      <c r="L34" s="19"/>
      <c r="M34" s="19"/>
      <c r="N34" s="19"/>
      <c r="O34" s="19"/>
      <c r="P34" s="19"/>
      <c r="Q34" s="20"/>
      <c r="R34" s="20"/>
      <c r="S34" s="20"/>
      <c r="T34" s="20"/>
      <c r="U34" s="20"/>
      <c r="V34" s="20"/>
      <c r="W34" s="20"/>
      <c r="X34" s="20"/>
      <c r="Y34" s="20"/>
      <c r="Z34" s="20"/>
      <c r="AA34" s="20"/>
      <c r="AB34" s="20"/>
      <c r="AC34" s="9"/>
    </row>
    <row r="35" spans="1:29" x14ac:dyDescent="0.35">
      <c r="A35" s="12" t="s">
        <v>38</v>
      </c>
      <c r="B35" s="21"/>
      <c r="C35" s="21"/>
      <c r="D35" s="19"/>
      <c r="E35" s="19"/>
      <c r="F35" s="19"/>
      <c r="G35" s="19"/>
      <c r="H35" s="19"/>
      <c r="I35" s="19"/>
      <c r="J35" s="19"/>
      <c r="K35" s="19"/>
      <c r="L35" s="19"/>
      <c r="M35" s="19"/>
      <c r="N35" s="19"/>
      <c r="O35" s="19"/>
      <c r="P35" s="19"/>
      <c r="Q35" s="20"/>
      <c r="R35" s="20"/>
      <c r="S35" s="20"/>
      <c r="T35" s="20"/>
      <c r="U35" s="20"/>
      <c r="V35" s="20"/>
      <c r="W35" s="20"/>
      <c r="X35" s="20"/>
      <c r="Y35" s="20"/>
      <c r="Z35" s="20"/>
      <c r="AA35" s="20"/>
      <c r="AB35" s="20"/>
      <c r="AC35" s="9"/>
    </row>
    <row r="36" spans="1:29" x14ac:dyDescent="0.35">
      <c r="A36" s="12" t="s">
        <v>39</v>
      </c>
      <c r="B36" s="21"/>
      <c r="C36" s="21"/>
      <c r="D36" s="19"/>
      <c r="E36" s="19"/>
      <c r="F36" s="19"/>
      <c r="G36" s="19"/>
      <c r="H36" s="19"/>
      <c r="I36" s="19"/>
      <c r="J36" s="19"/>
      <c r="K36" s="19"/>
      <c r="L36" s="19"/>
      <c r="M36" s="19"/>
      <c r="N36" s="19"/>
      <c r="O36" s="19"/>
      <c r="P36" s="19"/>
      <c r="Q36" s="20"/>
      <c r="R36" s="20"/>
      <c r="S36" s="20"/>
      <c r="T36" s="20"/>
      <c r="U36" s="20"/>
      <c r="V36" s="20"/>
      <c r="W36" s="20"/>
      <c r="X36" s="20"/>
      <c r="Y36" s="20"/>
      <c r="Z36" s="20"/>
      <c r="AA36" s="20"/>
      <c r="AB36" s="20"/>
      <c r="AC36" s="9"/>
    </row>
    <row r="37" spans="1:29" x14ac:dyDescent="0.35">
      <c r="A37" s="12" t="s">
        <v>40</v>
      </c>
      <c r="B37" s="21"/>
      <c r="C37" s="21"/>
      <c r="D37" s="19"/>
      <c r="E37" s="19"/>
      <c r="F37" s="19"/>
      <c r="G37" s="19"/>
      <c r="H37" s="19"/>
      <c r="I37" s="19"/>
      <c r="J37" s="19"/>
      <c r="K37" s="19"/>
      <c r="L37" s="19"/>
      <c r="M37" s="19"/>
      <c r="N37" s="19"/>
      <c r="O37" s="19"/>
      <c r="P37" s="19"/>
      <c r="Q37" s="20"/>
      <c r="R37" s="20"/>
      <c r="S37" s="20"/>
      <c r="T37" s="20"/>
      <c r="U37" s="20"/>
      <c r="V37" s="20"/>
      <c r="W37" s="20"/>
      <c r="X37" s="20"/>
      <c r="Y37" s="20"/>
      <c r="Z37" s="20"/>
      <c r="AA37" s="20"/>
      <c r="AB37" s="20"/>
      <c r="AC37" s="9"/>
    </row>
    <row r="38" spans="1:29" x14ac:dyDescent="0.35">
      <c r="A38" s="12" t="s">
        <v>41</v>
      </c>
      <c r="B38" s="21"/>
      <c r="C38" s="21"/>
      <c r="D38" s="19"/>
      <c r="E38" s="19"/>
      <c r="F38" s="19"/>
      <c r="G38" s="19"/>
      <c r="H38" s="19"/>
      <c r="I38" s="19"/>
      <c r="J38" s="19"/>
      <c r="K38" s="19"/>
      <c r="L38" s="19"/>
      <c r="M38" s="19"/>
      <c r="N38" s="19"/>
      <c r="O38" s="19"/>
      <c r="P38" s="19"/>
      <c r="Q38" s="20"/>
      <c r="R38" s="20"/>
      <c r="S38" s="20"/>
      <c r="T38" s="20"/>
      <c r="U38" s="20"/>
      <c r="V38" s="20"/>
      <c r="W38" s="20"/>
      <c r="X38" s="20"/>
      <c r="Y38" s="20"/>
      <c r="Z38" s="20"/>
      <c r="AA38" s="20"/>
      <c r="AB38" s="20"/>
      <c r="AC38" s="9"/>
    </row>
    <row r="39" spans="1:29" x14ac:dyDescent="0.35">
      <c r="A39" s="12" t="s">
        <v>42</v>
      </c>
      <c r="B39" s="21"/>
      <c r="C39" s="21"/>
      <c r="D39" s="19"/>
      <c r="E39" s="19"/>
      <c r="F39" s="19"/>
      <c r="G39" s="19"/>
      <c r="H39" s="19"/>
      <c r="I39" s="19"/>
      <c r="J39" s="19"/>
      <c r="K39" s="19"/>
      <c r="L39" s="19"/>
      <c r="M39" s="19"/>
      <c r="N39" s="19"/>
      <c r="O39" s="19"/>
      <c r="P39" s="19"/>
      <c r="Q39" s="20"/>
      <c r="R39" s="20"/>
      <c r="S39" s="20"/>
      <c r="T39" s="20"/>
      <c r="U39" s="20"/>
      <c r="V39" s="20"/>
      <c r="W39" s="20"/>
      <c r="X39" s="20"/>
      <c r="Y39" s="20"/>
      <c r="Z39" s="20"/>
      <c r="AA39" s="20"/>
      <c r="AB39" s="20"/>
      <c r="AC39" s="9"/>
    </row>
    <row r="40" spans="1:29" x14ac:dyDescent="0.35">
      <c r="A40" s="12" t="s">
        <v>43</v>
      </c>
      <c r="B40" s="21"/>
      <c r="C40" s="21"/>
      <c r="D40" s="19"/>
      <c r="E40" s="19"/>
      <c r="F40" s="19"/>
      <c r="G40" s="19"/>
      <c r="H40" s="19"/>
      <c r="I40" s="19"/>
      <c r="J40" s="19"/>
      <c r="K40" s="19"/>
      <c r="L40" s="19"/>
      <c r="M40" s="19"/>
      <c r="N40" s="19"/>
      <c r="O40" s="19"/>
      <c r="P40" s="19"/>
      <c r="Q40" s="20"/>
      <c r="R40" s="20"/>
      <c r="S40" s="20"/>
      <c r="T40" s="20"/>
      <c r="U40" s="20"/>
      <c r="V40" s="20"/>
      <c r="W40" s="20"/>
      <c r="X40" s="20"/>
      <c r="Y40" s="20"/>
      <c r="Z40" s="20"/>
      <c r="AA40" s="20"/>
      <c r="AB40" s="20"/>
      <c r="AC40" s="9"/>
    </row>
    <row r="41" spans="1:29" x14ac:dyDescent="0.35">
      <c r="A41" s="12" t="s">
        <v>44</v>
      </c>
      <c r="B41" s="21"/>
      <c r="C41" s="21"/>
      <c r="D41" s="19"/>
      <c r="E41" s="19"/>
      <c r="F41" s="19"/>
      <c r="G41" s="19"/>
      <c r="H41" s="19"/>
      <c r="I41" s="19"/>
      <c r="J41" s="19"/>
      <c r="K41" s="19"/>
      <c r="L41" s="19"/>
      <c r="M41" s="19"/>
      <c r="N41" s="19"/>
      <c r="O41" s="19"/>
      <c r="P41" s="19"/>
      <c r="Q41" s="20"/>
      <c r="R41" s="20"/>
      <c r="S41" s="20"/>
      <c r="T41" s="20"/>
      <c r="U41" s="20"/>
      <c r="V41" s="20"/>
      <c r="W41" s="20"/>
      <c r="X41" s="20"/>
      <c r="Y41" s="20"/>
      <c r="Z41" s="20"/>
      <c r="AA41" s="20"/>
      <c r="AB41" s="20"/>
      <c r="AC41" s="9"/>
    </row>
    <row r="42" spans="1:29" x14ac:dyDescent="0.35">
      <c r="A42" s="12" t="s">
        <v>45</v>
      </c>
      <c r="B42" s="21"/>
      <c r="C42" s="21"/>
      <c r="D42" s="19"/>
      <c r="E42" s="19"/>
      <c r="F42" s="19"/>
      <c r="G42" s="19"/>
      <c r="H42" s="19"/>
      <c r="I42" s="19"/>
      <c r="J42" s="19"/>
      <c r="K42" s="19"/>
      <c r="L42" s="19"/>
      <c r="M42" s="19"/>
      <c r="N42" s="19"/>
      <c r="O42" s="19"/>
      <c r="P42" s="19"/>
      <c r="Q42" s="20"/>
      <c r="R42" s="20"/>
      <c r="S42" s="20"/>
      <c r="T42" s="20"/>
      <c r="U42" s="20"/>
      <c r="V42" s="20"/>
      <c r="W42" s="20"/>
      <c r="X42" s="20"/>
      <c r="Y42" s="20"/>
      <c r="Z42" s="20"/>
      <c r="AA42" s="20"/>
      <c r="AB42" s="20"/>
      <c r="AC42" s="9"/>
    </row>
    <row r="43" spans="1:29" x14ac:dyDescent="0.35">
      <c r="A43" s="12" t="s">
        <v>46</v>
      </c>
      <c r="B43" s="21"/>
      <c r="C43" s="21"/>
      <c r="D43" s="19"/>
      <c r="E43" s="19"/>
      <c r="F43" s="19"/>
      <c r="G43" s="19"/>
      <c r="H43" s="19"/>
      <c r="I43" s="19"/>
      <c r="J43" s="19"/>
      <c r="K43" s="19"/>
      <c r="L43" s="19"/>
      <c r="M43" s="19"/>
      <c r="N43" s="19"/>
      <c r="O43" s="19"/>
      <c r="P43" s="19"/>
      <c r="Q43" s="20"/>
      <c r="R43" s="20"/>
      <c r="S43" s="20"/>
      <c r="T43" s="20"/>
      <c r="U43" s="20"/>
      <c r="V43" s="20"/>
      <c r="W43" s="20"/>
      <c r="X43" s="20"/>
      <c r="Y43" s="20"/>
      <c r="Z43" s="20"/>
      <c r="AA43" s="20"/>
      <c r="AB43" s="20"/>
      <c r="AC43" s="9"/>
    </row>
    <row r="44" spans="1:29" x14ac:dyDescent="0.35">
      <c r="A44" s="12" t="s">
        <v>47</v>
      </c>
      <c r="B44" s="21"/>
      <c r="C44" s="21"/>
      <c r="D44" s="19"/>
      <c r="E44" s="19"/>
      <c r="F44" s="19"/>
      <c r="G44" s="19"/>
      <c r="H44" s="19"/>
      <c r="I44" s="19"/>
      <c r="J44" s="19"/>
      <c r="K44" s="19"/>
      <c r="L44" s="19"/>
      <c r="M44" s="19"/>
      <c r="N44" s="19"/>
      <c r="O44" s="19"/>
      <c r="P44" s="19"/>
      <c r="Q44" s="20"/>
      <c r="R44" s="20"/>
      <c r="S44" s="20"/>
      <c r="T44" s="20"/>
      <c r="U44" s="20"/>
      <c r="V44" s="20"/>
      <c r="W44" s="20"/>
      <c r="X44" s="20"/>
      <c r="Y44" s="20"/>
      <c r="Z44" s="20"/>
      <c r="AA44" s="20"/>
      <c r="AB44" s="20"/>
      <c r="AC44" s="9"/>
    </row>
    <row r="45" spans="1:29" x14ac:dyDescent="0.35">
      <c r="A45" s="12" t="s">
        <v>48</v>
      </c>
      <c r="B45" s="21"/>
      <c r="C45" s="21"/>
      <c r="D45" s="19"/>
      <c r="E45" s="19"/>
      <c r="F45" s="19"/>
      <c r="G45" s="19"/>
      <c r="H45" s="19"/>
      <c r="I45" s="19"/>
      <c r="J45" s="19"/>
      <c r="K45" s="19"/>
      <c r="L45" s="19"/>
      <c r="M45" s="19"/>
      <c r="N45" s="19"/>
      <c r="O45" s="19"/>
      <c r="P45" s="19"/>
      <c r="Q45" s="20"/>
      <c r="R45" s="20"/>
      <c r="S45" s="20"/>
      <c r="T45" s="20"/>
      <c r="U45" s="20"/>
      <c r="V45" s="20"/>
      <c r="W45" s="20"/>
      <c r="X45" s="20"/>
      <c r="Y45" s="20"/>
      <c r="Z45" s="20"/>
      <c r="AA45" s="20"/>
      <c r="AB45" s="20"/>
      <c r="AC45" s="9"/>
    </row>
    <row r="46" spans="1:29" x14ac:dyDescent="0.35">
      <c r="A46" s="12" t="s">
        <v>49</v>
      </c>
      <c r="B46" s="21"/>
      <c r="C46" s="21"/>
      <c r="D46" s="19"/>
      <c r="E46" s="19"/>
      <c r="F46" s="19"/>
      <c r="G46" s="19"/>
      <c r="H46" s="19"/>
      <c r="I46" s="19"/>
      <c r="J46" s="19"/>
      <c r="K46" s="19"/>
      <c r="L46" s="19"/>
      <c r="M46" s="19"/>
      <c r="N46" s="19"/>
      <c r="O46" s="19"/>
      <c r="P46" s="19"/>
      <c r="Q46" s="20"/>
      <c r="R46" s="20"/>
      <c r="S46" s="20"/>
      <c r="T46" s="20"/>
      <c r="U46" s="20"/>
      <c r="V46" s="20"/>
      <c r="W46" s="20"/>
      <c r="X46" s="20"/>
      <c r="Y46" s="20"/>
      <c r="Z46" s="20"/>
      <c r="AA46" s="20"/>
      <c r="AB46" s="20"/>
      <c r="AC46" s="9"/>
    </row>
    <row r="47" spans="1:29" x14ac:dyDescent="0.35">
      <c r="A47" s="12" t="s">
        <v>50</v>
      </c>
      <c r="B47" s="21"/>
      <c r="C47" s="21"/>
      <c r="D47" s="19"/>
      <c r="E47" s="19"/>
      <c r="F47" s="19"/>
      <c r="G47" s="19"/>
      <c r="H47" s="19"/>
      <c r="I47" s="19"/>
      <c r="J47" s="19"/>
      <c r="K47" s="19"/>
      <c r="L47" s="19"/>
      <c r="M47" s="19"/>
      <c r="N47" s="19"/>
      <c r="O47" s="19"/>
      <c r="P47" s="19"/>
      <c r="Q47" s="20"/>
      <c r="R47" s="20"/>
      <c r="S47" s="20"/>
      <c r="T47" s="20"/>
      <c r="U47" s="20"/>
      <c r="V47" s="20"/>
      <c r="W47" s="20"/>
      <c r="X47" s="20"/>
      <c r="Y47" s="20"/>
      <c r="Z47" s="20"/>
      <c r="AA47" s="20"/>
      <c r="AB47" s="20"/>
      <c r="AC47" s="9"/>
    </row>
    <row r="48" spans="1:29" x14ac:dyDescent="0.35">
      <c r="A48" s="12" t="s">
        <v>51</v>
      </c>
      <c r="B48" s="21"/>
      <c r="C48" s="21"/>
      <c r="D48" s="19"/>
      <c r="E48" s="19"/>
      <c r="F48" s="19"/>
      <c r="G48" s="19"/>
      <c r="H48" s="19"/>
      <c r="I48" s="19"/>
      <c r="J48" s="19"/>
      <c r="K48" s="19"/>
      <c r="L48" s="19"/>
      <c r="M48" s="19"/>
      <c r="N48" s="19"/>
      <c r="O48" s="19"/>
      <c r="P48" s="19"/>
      <c r="Q48" s="20"/>
      <c r="R48" s="20"/>
      <c r="S48" s="20"/>
      <c r="T48" s="20"/>
      <c r="U48" s="20"/>
      <c r="V48" s="20"/>
      <c r="W48" s="20"/>
      <c r="X48" s="20"/>
      <c r="Y48" s="20"/>
      <c r="Z48" s="20"/>
      <c r="AA48" s="20"/>
      <c r="AB48" s="20"/>
      <c r="AC48" s="9"/>
    </row>
    <row r="49" spans="1:29" x14ac:dyDescent="0.35">
      <c r="A49" s="12" t="s">
        <v>52</v>
      </c>
      <c r="B49" s="21"/>
      <c r="C49" s="21"/>
      <c r="D49" s="19"/>
      <c r="E49" s="19"/>
      <c r="F49" s="19"/>
      <c r="G49" s="19"/>
      <c r="H49" s="19"/>
      <c r="I49" s="19"/>
      <c r="J49" s="19"/>
      <c r="K49" s="19"/>
      <c r="L49" s="19"/>
      <c r="M49" s="19"/>
      <c r="N49" s="19"/>
      <c r="O49" s="19"/>
      <c r="P49" s="19"/>
      <c r="Q49" s="20"/>
      <c r="R49" s="20"/>
      <c r="S49" s="20"/>
      <c r="T49" s="20"/>
      <c r="U49" s="20"/>
      <c r="V49" s="20"/>
      <c r="W49" s="20"/>
      <c r="X49" s="20"/>
      <c r="Y49" s="20"/>
      <c r="Z49" s="20"/>
      <c r="AA49" s="20"/>
      <c r="AB49" s="20"/>
      <c r="AC49" s="9"/>
    </row>
    <row r="50" spans="1:29" x14ac:dyDescent="0.35">
      <c r="A50" s="12" t="s">
        <v>53</v>
      </c>
      <c r="B50" s="21"/>
      <c r="C50" s="21"/>
      <c r="D50" s="19"/>
      <c r="E50" s="19"/>
      <c r="F50" s="19"/>
      <c r="G50" s="19"/>
      <c r="H50" s="19"/>
      <c r="I50" s="19"/>
      <c r="J50" s="19"/>
      <c r="K50" s="19"/>
      <c r="L50" s="19"/>
      <c r="M50" s="19"/>
      <c r="N50" s="19"/>
      <c r="O50" s="19"/>
      <c r="P50" s="19"/>
      <c r="Q50" s="20"/>
      <c r="R50" s="20"/>
      <c r="S50" s="20"/>
      <c r="T50" s="20"/>
      <c r="U50" s="20"/>
      <c r="V50" s="20"/>
      <c r="W50" s="20"/>
      <c r="X50" s="20"/>
      <c r="Y50" s="20"/>
      <c r="Z50" s="20"/>
      <c r="AA50" s="20"/>
      <c r="AB50" s="20"/>
      <c r="AC50" s="9"/>
    </row>
    <row r="51" spans="1:29" x14ac:dyDescent="0.35">
      <c r="A51" s="12" t="s">
        <v>54</v>
      </c>
      <c r="B51" s="21"/>
      <c r="C51" s="21"/>
      <c r="D51" s="19"/>
      <c r="E51" s="19"/>
      <c r="F51" s="19"/>
      <c r="G51" s="19"/>
      <c r="H51" s="19"/>
      <c r="I51" s="19"/>
      <c r="J51" s="19"/>
      <c r="K51" s="19"/>
      <c r="L51" s="19"/>
      <c r="M51" s="19"/>
      <c r="N51" s="19"/>
      <c r="O51" s="19"/>
      <c r="P51" s="19"/>
      <c r="Q51" s="20"/>
      <c r="R51" s="20"/>
      <c r="S51" s="20"/>
      <c r="T51" s="20"/>
      <c r="U51" s="20"/>
      <c r="V51" s="20"/>
      <c r="W51" s="20"/>
      <c r="X51" s="20"/>
      <c r="Y51" s="20"/>
      <c r="Z51" s="20"/>
      <c r="AA51" s="20"/>
      <c r="AB51" s="20"/>
      <c r="AC51" s="9"/>
    </row>
    <row r="52" spans="1:29" x14ac:dyDescent="0.35">
      <c r="A52" s="12" t="s">
        <v>55</v>
      </c>
      <c r="B52" s="21"/>
      <c r="C52" s="21"/>
      <c r="D52" s="19"/>
      <c r="E52" s="19"/>
      <c r="F52" s="19"/>
      <c r="G52" s="19"/>
      <c r="H52" s="19"/>
      <c r="I52" s="19"/>
      <c r="J52" s="19"/>
      <c r="K52" s="19"/>
      <c r="L52" s="19"/>
      <c r="M52" s="19"/>
      <c r="N52" s="19"/>
      <c r="O52" s="19"/>
      <c r="P52" s="19"/>
      <c r="Q52" s="20"/>
      <c r="R52" s="20"/>
      <c r="S52" s="20"/>
      <c r="T52" s="20"/>
      <c r="U52" s="20"/>
      <c r="V52" s="20"/>
      <c r="W52" s="20"/>
      <c r="X52" s="20"/>
      <c r="Y52" s="20"/>
      <c r="Z52" s="20"/>
      <c r="AA52" s="20"/>
      <c r="AB52" s="20"/>
      <c r="AC52" s="9"/>
    </row>
    <row r="53" spans="1:29" x14ac:dyDescent="0.35">
      <c r="A53" s="12" t="s">
        <v>56</v>
      </c>
      <c r="B53" s="21"/>
      <c r="C53" s="21"/>
      <c r="D53" s="19"/>
      <c r="E53" s="19"/>
      <c r="F53" s="19"/>
      <c r="G53" s="19"/>
      <c r="H53" s="19"/>
      <c r="I53" s="19"/>
      <c r="J53" s="19"/>
      <c r="K53" s="19"/>
      <c r="L53" s="19"/>
      <c r="M53" s="19"/>
      <c r="N53" s="19"/>
      <c r="O53" s="19"/>
      <c r="P53" s="19"/>
      <c r="Q53" s="20"/>
      <c r="R53" s="20"/>
      <c r="S53" s="20"/>
      <c r="T53" s="20"/>
      <c r="U53" s="20"/>
      <c r="V53" s="20"/>
      <c r="W53" s="20"/>
      <c r="X53" s="20"/>
      <c r="Y53" s="20"/>
      <c r="Z53" s="20"/>
      <c r="AA53" s="20"/>
      <c r="AB53" s="20"/>
      <c r="AC53" s="9"/>
    </row>
    <row r="54" spans="1:29" x14ac:dyDescent="0.35">
      <c r="A54" s="12" t="s">
        <v>57</v>
      </c>
      <c r="B54" s="21"/>
      <c r="C54" s="21"/>
      <c r="D54" s="19"/>
      <c r="E54" s="19"/>
      <c r="F54" s="19"/>
      <c r="G54" s="19"/>
      <c r="H54" s="19"/>
      <c r="I54" s="19"/>
      <c r="J54" s="19"/>
      <c r="K54" s="19"/>
      <c r="L54" s="19"/>
      <c r="M54" s="19"/>
      <c r="N54" s="19"/>
      <c r="O54" s="19"/>
      <c r="P54" s="19"/>
      <c r="Q54" s="20"/>
      <c r="R54" s="20"/>
      <c r="S54" s="20"/>
      <c r="T54" s="20"/>
      <c r="U54" s="20"/>
      <c r="V54" s="20"/>
      <c r="W54" s="20"/>
      <c r="X54" s="20"/>
      <c r="Y54" s="20"/>
      <c r="Z54" s="20"/>
      <c r="AA54" s="20"/>
      <c r="AB54" s="20"/>
      <c r="AC54" s="9"/>
    </row>
    <row r="55" spans="1:29" x14ac:dyDescent="0.35">
      <c r="A55" s="12" t="s">
        <v>58</v>
      </c>
      <c r="B55" s="21"/>
      <c r="C55" s="21"/>
      <c r="D55" s="19"/>
      <c r="E55" s="19"/>
      <c r="F55" s="19"/>
      <c r="G55" s="19"/>
      <c r="H55" s="19"/>
      <c r="I55" s="19"/>
      <c r="J55" s="19"/>
      <c r="K55" s="19"/>
      <c r="L55" s="19"/>
      <c r="M55" s="19"/>
      <c r="N55" s="19"/>
      <c r="O55" s="19"/>
      <c r="P55" s="19"/>
      <c r="Q55" s="20"/>
      <c r="R55" s="20"/>
      <c r="S55" s="20"/>
      <c r="T55" s="20"/>
      <c r="U55" s="20"/>
      <c r="V55" s="20"/>
      <c r="W55" s="20"/>
      <c r="X55" s="20"/>
      <c r="Y55" s="20"/>
      <c r="Z55" s="20"/>
      <c r="AA55" s="20"/>
      <c r="AB55" s="20"/>
      <c r="AC55" s="9"/>
    </row>
    <row r="56" spans="1:29" x14ac:dyDescent="0.35">
      <c r="A56" s="12" t="s">
        <v>59</v>
      </c>
      <c r="B56" s="21"/>
      <c r="C56" s="21"/>
      <c r="D56" s="19"/>
      <c r="E56" s="19"/>
      <c r="F56" s="19"/>
      <c r="G56" s="19"/>
      <c r="H56" s="19"/>
      <c r="I56" s="19"/>
      <c r="J56" s="19"/>
      <c r="K56" s="19"/>
      <c r="L56" s="19"/>
      <c r="M56" s="19"/>
      <c r="N56" s="19"/>
      <c r="O56" s="19"/>
      <c r="P56" s="19"/>
      <c r="Q56" s="20"/>
      <c r="R56" s="20"/>
      <c r="S56" s="20"/>
      <c r="T56" s="20"/>
      <c r="U56" s="20"/>
      <c r="V56" s="20"/>
      <c r="W56" s="20"/>
      <c r="X56" s="20"/>
      <c r="Y56" s="20"/>
      <c r="Z56" s="20"/>
      <c r="AA56" s="20"/>
      <c r="AB56" s="20"/>
      <c r="AC56" s="9"/>
    </row>
    <row r="57" spans="1:29" x14ac:dyDescent="0.35">
      <c r="A57" s="12" t="s">
        <v>60</v>
      </c>
      <c r="B57" s="21"/>
      <c r="C57" s="21"/>
      <c r="D57" s="19"/>
      <c r="E57" s="19"/>
      <c r="F57" s="19"/>
      <c r="G57" s="19"/>
      <c r="H57" s="19"/>
      <c r="I57" s="19"/>
      <c r="J57" s="19"/>
      <c r="K57" s="19"/>
      <c r="L57" s="19"/>
      <c r="M57" s="19"/>
      <c r="N57" s="19"/>
      <c r="O57" s="19"/>
      <c r="P57" s="19"/>
      <c r="Q57" s="20"/>
      <c r="R57" s="20"/>
      <c r="S57" s="20"/>
      <c r="T57" s="20"/>
      <c r="U57" s="20"/>
      <c r="V57" s="20"/>
      <c r="W57" s="20"/>
      <c r="X57" s="20"/>
      <c r="Y57" s="20"/>
      <c r="Z57" s="20"/>
      <c r="AA57" s="20"/>
      <c r="AB57" s="20"/>
      <c r="AC57" s="9"/>
    </row>
    <row r="58" spans="1:29" x14ac:dyDescent="0.35">
      <c r="A58" s="12" t="s">
        <v>61</v>
      </c>
      <c r="B58" s="21"/>
      <c r="C58" s="21"/>
      <c r="D58" s="19"/>
      <c r="E58" s="19"/>
      <c r="F58" s="19"/>
      <c r="G58" s="19"/>
      <c r="H58" s="19"/>
      <c r="I58" s="19"/>
      <c r="J58" s="19"/>
      <c r="K58" s="19"/>
      <c r="L58" s="19"/>
      <c r="M58" s="19"/>
      <c r="N58" s="19"/>
      <c r="O58" s="19"/>
      <c r="P58" s="19"/>
      <c r="Q58" s="20"/>
      <c r="R58" s="20"/>
      <c r="S58" s="20"/>
      <c r="T58" s="20"/>
      <c r="U58" s="20"/>
      <c r="V58" s="20"/>
      <c r="W58" s="20"/>
      <c r="X58" s="20"/>
      <c r="Y58" s="20"/>
      <c r="Z58" s="20"/>
      <c r="AA58" s="20"/>
      <c r="AB58" s="20"/>
      <c r="AC58" s="9"/>
    </row>
    <row r="59" spans="1:29" x14ac:dyDescent="0.35">
      <c r="A59" s="12" t="s">
        <v>62</v>
      </c>
      <c r="B59" s="21"/>
      <c r="C59" s="21"/>
      <c r="D59" s="19"/>
      <c r="E59" s="19"/>
      <c r="F59" s="19"/>
      <c r="G59" s="19"/>
      <c r="H59" s="19"/>
      <c r="I59" s="19"/>
      <c r="J59" s="19"/>
      <c r="K59" s="19"/>
      <c r="L59" s="19"/>
      <c r="M59" s="19"/>
      <c r="N59" s="19"/>
      <c r="O59" s="19"/>
      <c r="P59" s="19"/>
      <c r="Q59" s="20"/>
      <c r="R59" s="20"/>
      <c r="S59" s="20"/>
      <c r="T59" s="20"/>
      <c r="U59" s="20"/>
      <c r="V59" s="20"/>
      <c r="W59" s="20"/>
      <c r="X59" s="20"/>
      <c r="Y59" s="20"/>
      <c r="Z59" s="20"/>
      <c r="AA59" s="20"/>
      <c r="AB59" s="20"/>
      <c r="AC59" s="9"/>
    </row>
    <row r="60" spans="1:29" x14ac:dyDescent="0.35">
      <c r="A60" s="12" t="s">
        <v>63</v>
      </c>
      <c r="B60" s="21"/>
      <c r="C60" s="21"/>
      <c r="D60" s="19"/>
      <c r="E60" s="19"/>
      <c r="F60" s="19"/>
      <c r="G60" s="19"/>
      <c r="H60" s="19"/>
      <c r="I60" s="19"/>
      <c r="J60" s="19"/>
      <c r="K60" s="19"/>
      <c r="L60" s="19"/>
      <c r="M60" s="19"/>
      <c r="N60" s="19"/>
      <c r="O60" s="19"/>
      <c r="P60" s="19"/>
      <c r="Q60" s="20"/>
      <c r="R60" s="20"/>
      <c r="S60" s="20"/>
      <c r="T60" s="20"/>
      <c r="U60" s="20"/>
      <c r="V60" s="20"/>
      <c r="W60" s="20"/>
      <c r="X60" s="20"/>
      <c r="Y60" s="20"/>
      <c r="Z60" s="20"/>
      <c r="AA60" s="20"/>
      <c r="AB60" s="20"/>
      <c r="AC60" s="9"/>
    </row>
    <row r="61" spans="1:29" x14ac:dyDescent="0.35">
      <c r="A61" s="12" t="s">
        <v>64</v>
      </c>
      <c r="B61" s="21"/>
      <c r="C61" s="21"/>
      <c r="D61" s="19"/>
      <c r="E61" s="19"/>
      <c r="F61" s="19"/>
      <c r="G61" s="19"/>
      <c r="H61" s="19"/>
      <c r="I61" s="19"/>
      <c r="J61" s="19"/>
      <c r="K61" s="19"/>
      <c r="L61" s="19"/>
      <c r="M61" s="19"/>
      <c r="N61" s="19"/>
      <c r="O61" s="19"/>
      <c r="P61" s="19"/>
      <c r="Q61" s="20"/>
      <c r="R61" s="20"/>
      <c r="S61" s="20"/>
      <c r="T61" s="20"/>
      <c r="U61" s="20"/>
      <c r="V61" s="20"/>
      <c r="W61" s="20"/>
      <c r="X61" s="20"/>
      <c r="Y61" s="20"/>
      <c r="Z61" s="20"/>
      <c r="AA61" s="20"/>
      <c r="AB61" s="20"/>
      <c r="AC61" s="9"/>
    </row>
    <row r="62" spans="1:29" x14ac:dyDescent="0.35">
      <c r="A62" s="12" t="s">
        <v>65</v>
      </c>
      <c r="B62" s="21"/>
      <c r="C62" s="21"/>
      <c r="D62" s="19"/>
      <c r="E62" s="19"/>
      <c r="F62" s="19"/>
      <c r="G62" s="19"/>
      <c r="H62" s="19"/>
      <c r="I62" s="19"/>
      <c r="J62" s="19"/>
      <c r="K62" s="19"/>
      <c r="L62" s="19"/>
      <c r="M62" s="19"/>
      <c r="N62" s="19"/>
      <c r="O62" s="19"/>
      <c r="P62" s="19"/>
      <c r="Q62" s="20"/>
      <c r="R62" s="20"/>
      <c r="S62" s="20"/>
      <c r="T62" s="20"/>
      <c r="U62" s="20"/>
      <c r="V62" s="20"/>
      <c r="W62" s="20"/>
      <c r="X62" s="20"/>
      <c r="Y62" s="20"/>
      <c r="Z62" s="20"/>
      <c r="AA62" s="20"/>
      <c r="AB62" s="20"/>
      <c r="AC62" s="9"/>
    </row>
    <row r="63" spans="1:29" x14ac:dyDescent="0.35">
      <c r="A63" s="12" t="s">
        <v>66</v>
      </c>
      <c r="B63" s="21"/>
      <c r="C63" s="21"/>
      <c r="D63" s="19"/>
      <c r="E63" s="19"/>
      <c r="F63" s="19"/>
      <c r="G63" s="19"/>
      <c r="H63" s="19"/>
      <c r="I63" s="19"/>
      <c r="J63" s="19"/>
      <c r="K63" s="19"/>
      <c r="L63" s="19"/>
      <c r="M63" s="19"/>
      <c r="N63" s="19"/>
      <c r="O63" s="19"/>
      <c r="P63" s="19"/>
      <c r="Q63" s="20"/>
      <c r="R63" s="20"/>
      <c r="S63" s="20"/>
      <c r="T63" s="20"/>
      <c r="U63" s="20"/>
      <c r="V63" s="20"/>
      <c r="W63" s="20"/>
      <c r="X63" s="20"/>
      <c r="Y63" s="20"/>
      <c r="Z63" s="20"/>
      <c r="AA63" s="20"/>
      <c r="AB63" s="20"/>
      <c r="AC63" s="9"/>
    </row>
    <row r="64" spans="1:29" x14ac:dyDescent="0.35">
      <c r="A64" s="12" t="s">
        <v>67</v>
      </c>
      <c r="B64" s="21"/>
      <c r="C64" s="21"/>
      <c r="D64" s="19"/>
      <c r="E64" s="19"/>
      <c r="F64" s="19"/>
      <c r="G64" s="19"/>
      <c r="H64" s="19"/>
      <c r="I64" s="19"/>
      <c r="J64" s="19"/>
      <c r="K64" s="19"/>
      <c r="L64" s="19"/>
      <c r="M64" s="19"/>
      <c r="N64" s="19"/>
      <c r="O64" s="19"/>
      <c r="P64" s="19"/>
      <c r="Q64" s="20"/>
      <c r="R64" s="20"/>
      <c r="S64" s="20"/>
      <c r="T64" s="20"/>
      <c r="U64" s="20"/>
      <c r="V64" s="20"/>
      <c r="W64" s="20"/>
      <c r="X64" s="20"/>
      <c r="Y64" s="20"/>
      <c r="Z64" s="20"/>
      <c r="AA64" s="20"/>
      <c r="AB64" s="20"/>
      <c r="AC64" s="9"/>
    </row>
  </sheetData>
  <mergeCells count="8">
    <mergeCell ref="A7:B7"/>
    <mergeCell ref="A12:AC12"/>
    <mergeCell ref="A13:B13"/>
    <mergeCell ref="D13:I13"/>
    <mergeCell ref="J13:O13"/>
    <mergeCell ref="W13:AB13"/>
    <mergeCell ref="AC13:AC14"/>
    <mergeCell ref="P13:V13"/>
  </mergeCells>
  <conditionalFormatting sqref="A3">
    <cfRule type="cellIs" dxfId="6" priority="1" operator="lessThan">
      <formula>0</formula>
    </cfRule>
  </conditionalFormatting>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27974-9B17-458A-91BC-E615A1A17EBE}">
  <dimension ref="A1:CC117"/>
  <sheetViews>
    <sheetView zoomScale="85" zoomScaleNormal="85" workbookViewId="0">
      <selection activeCell="B18" sqref="B18"/>
    </sheetView>
  </sheetViews>
  <sheetFormatPr defaultColWidth="9.08984375" defaultRowHeight="13" x14ac:dyDescent="0.3"/>
  <cols>
    <col min="1" max="1" width="32.90625" style="30" customWidth="1"/>
    <col min="2" max="2" width="12.6328125" style="30" bestFit="1" customWidth="1"/>
    <col min="3" max="3" width="11.453125" style="30" bestFit="1" customWidth="1"/>
    <col min="4" max="4" width="18" style="30" customWidth="1"/>
    <col min="5" max="5" width="16.08984375" style="30" customWidth="1"/>
    <col min="6" max="6" width="13.54296875" style="30" bestFit="1" customWidth="1"/>
    <col min="7" max="7" width="11" style="30" bestFit="1" customWidth="1"/>
    <col min="8" max="8" width="10" style="30" bestFit="1" customWidth="1"/>
    <col min="9" max="9" width="10.54296875" style="30" bestFit="1" customWidth="1"/>
    <col min="10" max="11" width="10" style="30" bestFit="1" customWidth="1"/>
    <col min="12" max="12" width="12" style="30" bestFit="1" customWidth="1"/>
    <col min="13" max="13" width="12.36328125" style="30" customWidth="1"/>
    <col min="14" max="18" width="10" style="30" bestFit="1" customWidth="1"/>
    <col min="19" max="19" width="11.90625" style="30" customWidth="1"/>
    <col min="20" max="20" width="11" style="93" customWidth="1"/>
    <col min="21" max="23" width="10" style="93" customWidth="1"/>
    <col min="24" max="24" width="11.54296875" style="93" bestFit="1" customWidth="1"/>
    <col min="25" max="25" width="9.54296875" style="93" customWidth="1"/>
    <col min="26" max="27" width="10.08984375" style="93" customWidth="1"/>
    <col min="28" max="28" width="10" style="93" customWidth="1"/>
    <col min="29" max="29" width="6.54296875" style="93" customWidth="1"/>
    <col min="30" max="31" width="10.08984375" style="93" customWidth="1"/>
    <col min="32" max="32" width="10.36328125" style="93" customWidth="1"/>
    <col min="33" max="33" width="6.54296875" style="93" customWidth="1"/>
    <col min="34" max="35" width="10.08984375" style="93" customWidth="1"/>
    <col min="36" max="36" width="10.54296875" style="93" customWidth="1"/>
    <col min="37" max="37" width="6.54296875" style="93" customWidth="1"/>
    <col min="38" max="40" width="10.08984375" style="93" customWidth="1"/>
    <col min="41" max="41" width="6.54296875" style="93" customWidth="1"/>
    <col min="42" max="43" width="10.08984375" style="93" customWidth="1"/>
    <col min="44" max="44" width="10.90625" style="93" customWidth="1"/>
    <col min="45" max="45" width="6.54296875" style="93" customWidth="1"/>
    <col min="46" max="48" width="10.08984375" style="93" customWidth="1"/>
    <col min="49" max="49" width="7.453125" style="93" customWidth="1"/>
    <col min="50" max="50" width="14.453125" style="93" customWidth="1"/>
    <col min="51" max="51" width="10.08984375" style="93" customWidth="1"/>
    <col min="52" max="52" width="13.6328125" style="93" bestFit="1" customWidth="1"/>
    <col min="53" max="53" width="6.54296875" style="93" customWidth="1"/>
    <col min="54" max="55" width="10.08984375" style="93" customWidth="1"/>
    <col min="56" max="56" width="9.54296875" style="93" customWidth="1"/>
    <col min="57" max="57" width="6.54296875" style="93" customWidth="1"/>
    <col min="58" max="59" width="10.08984375" style="93" customWidth="1"/>
    <col min="60" max="60" width="10.453125" style="93" customWidth="1"/>
    <col min="61" max="61" width="6.54296875" style="93" customWidth="1"/>
    <col min="62" max="63" width="10.08984375" style="93" customWidth="1"/>
    <col min="64" max="64" width="10.36328125" style="93" customWidth="1"/>
    <col min="65" max="65" width="6.54296875" style="93" customWidth="1"/>
    <col min="66" max="67" width="10.08984375" style="93" customWidth="1"/>
    <col min="68" max="68" width="10.08984375" style="93" bestFit="1" customWidth="1"/>
    <col min="69" max="69" width="6.54296875" style="93" bestFit="1" customWidth="1"/>
    <col min="70" max="71" width="10.08984375" style="93" bestFit="1" customWidth="1"/>
    <col min="72" max="72" width="10.54296875" style="93" bestFit="1" customWidth="1"/>
    <col min="73" max="73" width="6.54296875" style="93" bestFit="1" customWidth="1"/>
    <col min="74" max="75" width="10.08984375" style="93" bestFit="1" customWidth="1"/>
    <col min="76" max="76" width="10.453125" style="93" bestFit="1" customWidth="1"/>
    <col min="77" max="77" width="6.6328125" style="93" bestFit="1" customWidth="1"/>
    <col min="78" max="78" width="11.08984375" style="93" bestFit="1" customWidth="1"/>
    <col min="79" max="79" width="10.08984375" style="93" bestFit="1" customWidth="1"/>
    <col min="80" max="80" width="13.36328125" style="93" bestFit="1" customWidth="1"/>
    <col min="81" max="81" width="9.08984375" style="93"/>
    <col min="82" max="16384" width="9.08984375" style="30"/>
  </cols>
  <sheetData>
    <row r="1" spans="1:81" ht="26" x14ac:dyDescent="0.3">
      <c r="A1" s="29" t="s">
        <v>176</v>
      </c>
    </row>
    <row r="2" spans="1:81" x14ac:dyDescent="0.3">
      <c r="A2" s="53"/>
    </row>
    <row r="3" spans="1:81" x14ac:dyDescent="0.3">
      <c r="A3" s="31" t="s">
        <v>2</v>
      </c>
      <c r="B3" s="32"/>
      <c r="C3" s="32"/>
      <c r="D3" s="32"/>
      <c r="E3" s="32"/>
      <c r="F3" s="32"/>
    </row>
    <row r="4" spans="1:81" x14ac:dyDescent="0.3">
      <c r="A4" s="33"/>
    </row>
    <row r="5" spans="1:81" x14ac:dyDescent="0.3">
      <c r="A5" s="34" t="s">
        <v>3</v>
      </c>
    </row>
    <row r="6" spans="1:81" x14ac:dyDescent="0.3">
      <c r="A6" s="34"/>
    </row>
    <row r="7" spans="1:81" ht="18.5" x14ac:dyDescent="0.3">
      <c r="A7" s="137" t="s">
        <v>73</v>
      </c>
      <c r="B7" s="137"/>
      <c r="C7" s="35"/>
      <c r="D7" s="35"/>
      <c r="E7" s="35"/>
      <c r="F7" s="35"/>
    </row>
    <row r="8" spans="1:81" x14ac:dyDescent="0.3">
      <c r="A8" s="36" t="s">
        <v>174</v>
      </c>
      <c r="B8" s="37">
        <f>SUM(T18:T117)+SUM(V18:V117)</f>
        <v>0</v>
      </c>
      <c r="C8" s="38"/>
      <c r="D8" s="38"/>
      <c r="E8" s="38"/>
      <c r="F8" s="38"/>
    </row>
    <row r="9" spans="1:81" x14ac:dyDescent="0.3">
      <c r="A9" s="36" t="s">
        <v>175</v>
      </c>
      <c r="B9" s="37">
        <f>SUM(U18:U117)+SUM(W18:W117)</f>
        <v>0</v>
      </c>
      <c r="C9" s="38"/>
      <c r="D9" s="38"/>
      <c r="E9" s="38"/>
      <c r="F9" s="38"/>
      <c r="K9" s="39"/>
      <c r="L9" s="39"/>
      <c r="M9" s="39"/>
      <c r="N9" s="39"/>
      <c r="O9" s="39"/>
      <c r="P9" s="39"/>
      <c r="Q9" s="39"/>
      <c r="R9" s="39"/>
      <c r="S9" s="39"/>
      <c r="T9" s="94"/>
      <c r="U9" s="94"/>
      <c r="V9" s="94"/>
      <c r="W9" s="94"/>
      <c r="X9" s="94"/>
      <c r="Y9" s="94"/>
      <c r="AG9" s="95"/>
    </row>
    <row r="10" spans="1:81" x14ac:dyDescent="0.3">
      <c r="A10" s="40" t="s">
        <v>109</v>
      </c>
      <c r="B10" s="41">
        <f>SUM(B8:B9)</f>
        <v>0</v>
      </c>
      <c r="C10" s="38"/>
      <c r="D10" s="38"/>
      <c r="E10" s="38"/>
      <c r="F10" s="38"/>
      <c r="I10" s="62"/>
    </row>
    <row r="11" spans="1:81" x14ac:dyDescent="0.3">
      <c r="BY11" s="96"/>
    </row>
    <row r="12" spans="1:81" ht="18.5" x14ac:dyDescent="0.45">
      <c r="A12" s="42" t="s">
        <v>8</v>
      </c>
      <c r="B12" s="42"/>
      <c r="C12" s="42"/>
      <c r="D12" s="43"/>
      <c r="E12" s="44"/>
      <c r="F12" s="44"/>
      <c r="G12" s="45"/>
      <c r="AA12" s="96"/>
      <c r="BY12" s="97"/>
    </row>
    <row r="13" spans="1:81" ht="18.5" x14ac:dyDescent="0.45">
      <c r="A13" s="43" t="s">
        <v>107</v>
      </c>
      <c r="B13" s="44"/>
      <c r="C13" s="44"/>
      <c r="D13" s="46"/>
      <c r="E13" s="46"/>
      <c r="F13" s="46"/>
      <c r="G13" s="46"/>
      <c r="H13" s="44"/>
      <c r="I13" s="44"/>
      <c r="J13" s="44"/>
      <c r="K13" s="44"/>
      <c r="L13" s="44"/>
      <c r="M13" s="44"/>
      <c r="N13" s="44"/>
      <c r="O13" s="44"/>
      <c r="P13" s="44"/>
      <c r="Q13" s="44"/>
      <c r="R13" s="44"/>
      <c r="S13" s="44"/>
      <c r="T13" s="98"/>
      <c r="U13" s="98"/>
      <c r="V13" s="98"/>
      <c r="W13" s="98"/>
      <c r="X13" s="98"/>
      <c r="Y13" s="138"/>
      <c r="Z13" s="138"/>
      <c r="AA13" s="138"/>
      <c r="AB13" s="138"/>
      <c r="AC13" s="138"/>
      <c r="AD13" s="138"/>
      <c r="AE13" s="138"/>
      <c r="AF13" s="138"/>
      <c r="AG13" s="138"/>
      <c r="AH13" s="138"/>
      <c r="AI13" s="138"/>
      <c r="AJ13" s="138"/>
      <c r="AK13" s="138"/>
      <c r="AL13" s="138"/>
      <c r="AM13" s="138"/>
      <c r="AN13" s="138"/>
      <c r="AO13" s="138"/>
      <c r="AP13" s="138"/>
      <c r="AQ13" s="138"/>
      <c r="AR13" s="138"/>
      <c r="AS13" s="138"/>
      <c r="AT13" s="138"/>
      <c r="AU13" s="138"/>
      <c r="AV13" s="138"/>
      <c r="AW13" s="138"/>
      <c r="AX13" s="138"/>
      <c r="AY13" s="138"/>
      <c r="AZ13" s="138"/>
      <c r="BA13" s="138"/>
      <c r="BB13" s="138"/>
      <c r="BC13" s="138"/>
      <c r="BD13" s="138"/>
      <c r="BE13" s="138"/>
      <c r="BF13" s="138"/>
      <c r="BG13" s="138"/>
      <c r="BH13" s="138"/>
      <c r="BI13" s="138"/>
      <c r="BJ13" s="138"/>
      <c r="BK13" s="138"/>
      <c r="BL13" s="138"/>
      <c r="BM13" s="138"/>
      <c r="BN13" s="138"/>
      <c r="BO13" s="138"/>
      <c r="BP13" s="138"/>
      <c r="BQ13" s="138"/>
      <c r="BR13" s="138"/>
      <c r="BS13" s="138"/>
      <c r="BT13" s="138"/>
      <c r="BU13" s="138"/>
      <c r="BV13" s="138"/>
      <c r="BW13" s="138"/>
      <c r="BX13" s="138"/>
      <c r="BY13" s="138"/>
      <c r="BZ13" s="138"/>
      <c r="CA13" s="138"/>
      <c r="CB13" s="138"/>
      <c r="CC13" s="99"/>
    </row>
    <row r="14" spans="1:81" s="49" customFormat="1" ht="14.5" x14ac:dyDescent="0.35">
      <c r="A14" s="139" t="s">
        <v>77</v>
      </c>
      <c r="B14" s="140"/>
      <c r="C14" s="140"/>
      <c r="D14" s="141"/>
      <c r="E14" s="68"/>
      <c r="F14" s="142" t="s">
        <v>10</v>
      </c>
      <c r="G14" s="143"/>
      <c r="H14" s="143"/>
      <c r="I14" s="143"/>
      <c r="J14" s="143"/>
      <c r="K14" s="143"/>
      <c r="L14" s="143"/>
      <c r="M14" s="143" t="s">
        <v>11</v>
      </c>
      <c r="N14" s="143"/>
      <c r="O14" s="143"/>
      <c r="P14" s="143"/>
      <c r="Q14" s="143"/>
      <c r="R14" s="143"/>
      <c r="S14" s="143"/>
      <c r="T14" s="144" t="s">
        <v>93</v>
      </c>
      <c r="U14" s="144"/>
      <c r="V14" s="145"/>
      <c r="W14" s="145"/>
      <c r="X14" s="145"/>
      <c r="Y14" s="146" t="s">
        <v>12</v>
      </c>
      <c r="Z14" s="146"/>
      <c r="AA14" s="146"/>
      <c r="AB14" s="146"/>
      <c r="AC14" s="146"/>
      <c r="AD14" s="146"/>
      <c r="AE14" s="146"/>
      <c r="AF14" s="146"/>
      <c r="AG14" s="146"/>
      <c r="AH14" s="146"/>
      <c r="AI14" s="146"/>
      <c r="AJ14" s="146"/>
      <c r="AK14" s="146"/>
      <c r="AL14" s="146"/>
      <c r="AM14" s="146"/>
      <c r="AN14" s="146"/>
      <c r="AO14" s="146"/>
      <c r="AP14" s="146"/>
      <c r="AQ14" s="146"/>
      <c r="AR14" s="146"/>
      <c r="AS14" s="146"/>
      <c r="AT14" s="146"/>
      <c r="AU14" s="146"/>
      <c r="AV14" s="146"/>
      <c r="AW14" s="146"/>
      <c r="AX14" s="146"/>
      <c r="AY14" s="146"/>
      <c r="AZ14" s="146"/>
      <c r="BA14" s="146" t="s">
        <v>13</v>
      </c>
      <c r="BB14" s="146"/>
      <c r="BC14" s="146"/>
      <c r="BD14" s="146"/>
      <c r="BE14" s="146"/>
      <c r="BF14" s="146"/>
      <c r="BG14" s="146"/>
      <c r="BH14" s="146"/>
      <c r="BI14" s="146"/>
      <c r="BJ14" s="146"/>
      <c r="BK14" s="146"/>
      <c r="BL14" s="146"/>
      <c r="BM14" s="146"/>
      <c r="BN14" s="146"/>
      <c r="BO14" s="146"/>
      <c r="BP14" s="146"/>
      <c r="BQ14" s="146"/>
      <c r="BR14" s="146"/>
      <c r="BS14" s="146"/>
      <c r="BT14" s="146"/>
      <c r="BU14" s="146"/>
      <c r="BV14" s="146"/>
      <c r="BW14" s="146"/>
      <c r="BX14" s="146"/>
      <c r="BY14" s="146"/>
      <c r="BZ14" s="146"/>
      <c r="CA14" s="146"/>
      <c r="CB14" s="146"/>
      <c r="CC14" s="100"/>
    </row>
    <row r="15" spans="1:81" ht="13.5" customHeight="1" x14ac:dyDescent="0.3">
      <c r="A15" s="147" t="s">
        <v>74</v>
      </c>
      <c r="B15" s="147" t="s">
        <v>76</v>
      </c>
      <c r="C15" s="149" t="s">
        <v>178</v>
      </c>
      <c r="D15" s="149" t="s">
        <v>114</v>
      </c>
      <c r="E15" s="149" t="s">
        <v>115</v>
      </c>
      <c r="F15" s="131">
        <v>44562</v>
      </c>
      <c r="G15" s="131">
        <v>44593</v>
      </c>
      <c r="H15" s="131">
        <v>44621</v>
      </c>
      <c r="I15" s="131">
        <v>44652</v>
      </c>
      <c r="J15" s="131">
        <v>44682</v>
      </c>
      <c r="K15" s="131">
        <v>44713</v>
      </c>
      <c r="L15" s="131" t="s">
        <v>110</v>
      </c>
      <c r="M15" s="131">
        <v>44743</v>
      </c>
      <c r="N15" s="131">
        <v>44774</v>
      </c>
      <c r="O15" s="131">
        <v>44805</v>
      </c>
      <c r="P15" s="131">
        <v>44835</v>
      </c>
      <c r="Q15" s="131">
        <v>44866</v>
      </c>
      <c r="R15" s="131">
        <v>44896</v>
      </c>
      <c r="S15" s="131" t="s">
        <v>116</v>
      </c>
      <c r="T15" s="133" t="s">
        <v>94</v>
      </c>
      <c r="U15" s="133" t="s">
        <v>95</v>
      </c>
      <c r="V15" s="133" t="s">
        <v>110</v>
      </c>
      <c r="W15" s="133" t="s">
        <v>111</v>
      </c>
      <c r="X15" s="135" t="s">
        <v>112</v>
      </c>
      <c r="Y15" s="130" t="s">
        <v>78</v>
      </c>
      <c r="Z15" s="130"/>
      <c r="AA15" s="130"/>
      <c r="AB15" s="130"/>
      <c r="AC15" s="130" t="s">
        <v>81</v>
      </c>
      <c r="AD15" s="130"/>
      <c r="AE15" s="130"/>
      <c r="AF15" s="130"/>
      <c r="AG15" s="130" t="s">
        <v>83</v>
      </c>
      <c r="AH15" s="130"/>
      <c r="AI15" s="130"/>
      <c r="AJ15" s="130"/>
      <c r="AK15" s="130" t="s">
        <v>84</v>
      </c>
      <c r="AL15" s="130"/>
      <c r="AM15" s="130"/>
      <c r="AN15" s="130"/>
      <c r="AO15" s="130" t="s">
        <v>85</v>
      </c>
      <c r="AP15" s="130"/>
      <c r="AQ15" s="130"/>
      <c r="AR15" s="130"/>
      <c r="AS15" s="130" t="s">
        <v>86</v>
      </c>
      <c r="AT15" s="130"/>
      <c r="AU15" s="130"/>
      <c r="AV15" s="130"/>
      <c r="AW15" s="130" t="s">
        <v>110</v>
      </c>
      <c r="AX15" s="130"/>
      <c r="AY15" s="130"/>
      <c r="AZ15" s="130"/>
      <c r="BA15" s="130" t="s">
        <v>87</v>
      </c>
      <c r="BB15" s="130"/>
      <c r="BC15" s="130"/>
      <c r="BD15" s="130"/>
      <c r="BE15" s="130" t="s">
        <v>88</v>
      </c>
      <c r="BF15" s="130"/>
      <c r="BG15" s="130"/>
      <c r="BH15" s="130"/>
      <c r="BI15" s="130" t="s">
        <v>89</v>
      </c>
      <c r="BJ15" s="130"/>
      <c r="BK15" s="130"/>
      <c r="BL15" s="130"/>
      <c r="BM15" s="130" t="s">
        <v>90</v>
      </c>
      <c r="BN15" s="130"/>
      <c r="BO15" s="130"/>
      <c r="BP15" s="130"/>
      <c r="BQ15" s="130" t="s">
        <v>91</v>
      </c>
      <c r="BR15" s="130"/>
      <c r="BS15" s="130"/>
      <c r="BT15" s="130"/>
      <c r="BU15" s="130" t="s">
        <v>92</v>
      </c>
      <c r="BV15" s="130"/>
      <c r="BW15" s="130"/>
      <c r="BX15" s="130"/>
      <c r="BY15" s="130" t="s">
        <v>111</v>
      </c>
      <c r="BZ15" s="130"/>
      <c r="CA15" s="130"/>
      <c r="CB15" s="130"/>
      <c r="CC15" s="99"/>
    </row>
    <row r="16" spans="1:81" x14ac:dyDescent="0.3">
      <c r="A16" s="148"/>
      <c r="B16" s="148"/>
      <c r="C16" s="150"/>
      <c r="D16" s="150"/>
      <c r="E16" s="150"/>
      <c r="F16" s="132"/>
      <c r="G16" s="132"/>
      <c r="H16" s="132"/>
      <c r="I16" s="132"/>
      <c r="J16" s="132"/>
      <c r="K16" s="132"/>
      <c r="L16" s="132"/>
      <c r="M16" s="132"/>
      <c r="N16" s="132"/>
      <c r="O16" s="132"/>
      <c r="P16" s="132"/>
      <c r="Q16" s="132"/>
      <c r="R16" s="132"/>
      <c r="S16" s="132"/>
      <c r="T16" s="134"/>
      <c r="U16" s="134"/>
      <c r="V16" s="134"/>
      <c r="W16" s="134"/>
      <c r="X16" s="136"/>
      <c r="Y16" s="101" t="s">
        <v>72</v>
      </c>
      <c r="Z16" s="101" t="s">
        <v>82</v>
      </c>
      <c r="AA16" s="101" t="s">
        <v>79</v>
      </c>
      <c r="AB16" s="101" t="s">
        <v>80</v>
      </c>
      <c r="AC16" s="101" t="s">
        <v>72</v>
      </c>
      <c r="AD16" s="101" t="s">
        <v>82</v>
      </c>
      <c r="AE16" s="101" t="s">
        <v>79</v>
      </c>
      <c r="AF16" s="101" t="s">
        <v>96</v>
      </c>
      <c r="AG16" s="101" t="s">
        <v>72</v>
      </c>
      <c r="AH16" s="101" t="s">
        <v>82</v>
      </c>
      <c r="AI16" s="101" t="s">
        <v>79</v>
      </c>
      <c r="AJ16" s="101" t="s">
        <v>97</v>
      </c>
      <c r="AK16" s="101" t="s">
        <v>72</v>
      </c>
      <c r="AL16" s="101" t="s">
        <v>82</v>
      </c>
      <c r="AM16" s="101" t="s">
        <v>79</v>
      </c>
      <c r="AN16" s="101" t="s">
        <v>98</v>
      </c>
      <c r="AO16" s="101" t="s">
        <v>72</v>
      </c>
      <c r="AP16" s="101" t="s">
        <v>82</v>
      </c>
      <c r="AQ16" s="101" t="s">
        <v>79</v>
      </c>
      <c r="AR16" s="101" t="s">
        <v>99</v>
      </c>
      <c r="AS16" s="101" t="s">
        <v>72</v>
      </c>
      <c r="AT16" s="101" t="s">
        <v>82</v>
      </c>
      <c r="AU16" s="101" t="s">
        <v>79</v>
      </c>
      <c r="AV16" s="101" t="s">
        <v>100</v>
      </c>
      <c r="AW16" s="101" t="s">
        <v>72</v>
      </c>
      <c r="AX16" s="101" t="s">
        <v>82</v>
      </c>
      <c r="AY16" s="101" t="s">
        <v>79</v>
      </c>
      <c r="AZ16" s="101" t="s">
        <v>177</v>
      </c>
      <c r="BA16" s="101" t="s">
        <v>72</v>
      </c>
      <c r="BB16" s="101" t="s">
        <v>82</v>
      </c>
      <c r="BC16" s="101" t="s">
        <v>79</v>
      </c>
      <c r="BD16" s="101" t="s">
        <v>101</v>
      </c>
      <c r="BE16" s="101" t="s">
        <v>72</v>
      </c>
      <c r="BF16" s="101" t="s">
        <v>82</v>
      </c>
      <c r="BG16" s="101" t="s">
        <v>79</v>
      </c>
      <c r="BH16" s="101" t="s">
        <v>102</v>
      </c>
      <c r="BI16" s="101" t="s">
        <v>72</v>
      </c>
      <c r="BJ16" s="101" t="s">
        <v>82</v>
      </c>
      <c r="BK16" s="101" t="s">
        <v>79</v>
      </c>
      <c r="BL16" s="101" t="s">
        <v>103</v>
      </c>
      <c r="BM16" s="101" t="s">
        <v>72</v>
      </c>
      <c r="BN16" s="101" t="s">
        <v>82</v>
      </c>
      <c r="BO16" s="101" t="s">
        <v>79</v>
      </c>
      <c r="BP16" s="101" t="s">
        <v>104</v>
      </c>
      <c r="BQ16" s="101" t="s">
        <v>72</v>
      </c>
      <c r="BR16" s="101" t="s">
        <v>82</v>
      </c>
      <c r="BS16" s="101" t="s">
        <v>79</v>
      </c>
      <c r="BT16" s="101" t="s">
        <v>105</v>
      </c>
      <c r="BU16" s="101" t="s">
        <v>72</v>
      </c>
      <c r="BV16" s="101" t="s">
        <v>82</v>
      </c>
      <c r="BW16" s="101" t="s">
        <v>79</v>
      </c>
      <c r="BX16" s="101" t="s">
        <v>106</v>
      </c>
      <c r="BY16" s="101" t="s">
        <v>72</v>
      </c>
      <c r="BZ16" s="101" t="s">
        <v>82</v>
      </c>
      <c r="CA16" s="101" t="s">
        <v>79</v>
      </c>
      <c r="CB16" s="101" t="s">
        <v>113</v>
      </c>
      <c r="CC16" s="99"/>
    </row>
    <row r="17" spans="1:81" s="51" customFormat="1" ht="12.9" customHeight="1" x14ac:dyDescent="0.3">
      <c r="A17" s="52" t="s">
        <v>172</v>
      </c>
      <c r="B17" s="59">
        <v>24167</v>
      </c>
      <c r="C17" s="60" t="s">
        <v>108</v>
      </c>
      <c r="D17" s="61">
        <v>44727</v>
      </c>
      <c r="E17" s="61">
        <v>44926</v>
      </c>
      <c r="F17" s="54">
        <v>7000</v>
      </c>
      <c r="G17" s="54">
        <v>7000</v>
      </c>
      <c r="H17" s="54">
        <v>7000</v>
      </c>
      <c r="I17" s="54">
        <v>7000</v>
      </c>
      <c r="J17" s="54">
        <v>7000</v>
      </c>
      <c r="K17" s="54">
        <v>7000</v>
      </c>
      <c r="L17" s="54">
        <f>10000</f>
        <v>10000</v>
      </c>
      <c r="M17" s="54">
        <v>7000</v>
      </c>
      <c r="N17" s="54">
        <v>7000</v>
      </c>
      <c r="O17" s="54">
        <v>7000</v>
      </c>
      <c r="P17" s="54">
        <v>7000</v>
      </c>
      <c r="Q17" s="54">
        <v>7000</v>
      </c>
      <c r="R17" s="54">
        <v>7000</v>
      </c>
      <c r="S17" s="54">
        <v>10000</v>
      </c>
      <c r="T17" s="55">
        <f>SUM(AB17,AF17,AJ17,AN17,AR17,AV17)</f>
        <v>90</v>
      </c>
      <c r="U17" s="55">
        <f>SUM(BD17,BH17,BL17,BP17,BT17,BX17)</f>
        <v>180</v>
      </c>
      <c r="V17" s="56">
        <f>AZ17</f>
        <v>50</v>
      </c>
      <c r="W17" s="56">
        <f>CB17</f>
        <v>50</v>
      </c>
      <c r="X17" s="56">
        <f>SUM(T17:W17)</f>
        <v>370</v>
      </c>
      <c r="Y17" s="89">
        <f>FLOOR((DATEDIF($B17-DAY($B17)+1,F$15,"m")-1)/12,1)</f>
        <v>55</v>
      </c>
      <c r="Z17" s="90">
        <f>IF($F17&gt;'Wage Ceilings '!$C$7+SUMIF('Wage Ceilings '!$B$8:'Wage Ceilings '!$B$11,"&lt;="&amp;$F$15,'Wage Ceilings '!$D$8:'Wage Ceilings '!$D$11),'Wage Ceilings '!$C$7+SUMIF('Wage Ceilings '!$B$8:'Wage Ceilings '!$B$11,"&lt;="&amp;$F$15,'Wage Ceilings '!$D$8:'Wage Ceilings '!$D$11),$F17)</f>
        <v>6000</v>
      </c>
      <c r="AA17" s="91" cm="1">
        <f t="array" ref="AA17">INDEX(Appendix!$G$4:$J$8,_xlfn.IFS(Y17&lt;56,1,Y17&lt;61,2,Y17&lt;66,3,Y17&lt;71,4,TRUE,5),MATCH(YEAR($F$15),Appendix!$G$3:$L$3,0))</f>
        <v>0</v>
      </c>
      <c r="AB17" s="92">
        <f t="shared" ref="AB17:AB80" si="0">Z17*AA17</f>
        <v>0</v>
      </c>
      <c r="AC17" s="89">
        <f>FLOOR((DATEDIF($B17-DAY($B17)+1,G$15,"m")-1)/12,1)</f>
        <v>55</v>
      </c>
      <c r="AD17" s="90">
        <f>IF($G17&gt;'Wage Ceilings '!$C$7+SUMIF('Wage Ceilings '!$B$8:'Wage Ceilings '!$B$11,"&lt;="&amp;$G$15,'Wage Ceilings '!$D$8:'Wage Ceilings '!$D$11),'Wage Ceilings '!$C$7+SUMIF('Wage Ceilings '!$B$8:'Wage Ceilings '!$B$11,"&lt;="&amp;$G$15,'Wage Ceilings '!$D$8:'Wage Ceilings '!$D$11),$G17)</f>
        <v>6000</v>
      </c>
      <c r="AE17" s="91" cm="1">
        <f t="array" ref="AE17">INDEX(Appendix!$G$4:$J$8,_xlfn.IFS(AC17&lt;56,1,AC17&lt;61,2,AC17&lt;66,3,AC17&lt;71,4,TRUE,5),MATCH(YEAR($F$15),Appendix!$G$3:$L$3,0))</f>
        <v>0</v>
      </c>
      <c r="AF17" s="92">
        <f t="shared" ref="AF17:AF80" si="1">AD17*AE17</f>
        <v>0</v>
      </c>
      <c r="AG17" s="89">
        <f>FLOOR((DATEDIF($B17-DAY($B17)+1,H$15,"m")-1)/12,1)</f>
        <v>55</v>
      </c>
      <c r="AH17" s="90">
        <f>IF($H17&gt;'Wage Ceilings '!$C$7+SUMIF('Wage Ceilings '!$B$8:'Wage Ceilings '!$B$11,"&lt;="&amp;$H$15,'Wage Ceilings '!$D$8:'Wage Ceilings '!$D$11),'Wage Ceilings '!$C$7+SUMIF('Wage Ceilings '!$B$8:'Wage Ceilings '!$B$11,"&lt;="&amp;$H$15,'Wage Ceilings '!$D$8:'Wage Ceilings '!$D$11),$H17)</f>
        <v>6000</v>
      </c>
      <c r="AI17" s="91" cm="1">
        <f t="array" ref="AI17">INDEX(Appendix!$G$4:$J$8,_xlfn.IFS(AG17&lt;56,1,AG17&lt;61,2,AG17&lt;66,3,AG17&lt;71,4,TRUE,5),MATCH(YEAR($F$15),Appendix!$G$3:$L$3,0))</f>
        <v>0</v>
      </c>
      <c r="AJ17" s="92">
        <f t="shared" ref="AJ17:AJ80" si="2">AH17*AI17</f>
        <v>0</v>
      </c>
      <c r="AK17" s="89">
        <f>FLOOR((DATEDIF($B17-DAY($B17)+1,I$15,"m")-1)/12,1)</f>
        <v>56</v>
      </c>
      <c r="AL17" s="90">
        <f>IF($I17&gt;'Wage Ceilings '!$C$7+SUMIF('Wage Ceilings '!$B$8:'Wage Ceilings '!$B$11,"&lt;="&amp;$I$15,'Wage Ceilings '!$D$8:'Wage Ceilings '!$D$11),'Wage Ceilings '!$C$7+SUMIF('Wage Ceilings '!$B$8:'Wage Ceilings '!$B$11,"&lt;="&amp;$I$15,'Wage Ceilings '!$D$8:'Wage Ceilings '!$D$11),$I17)</f>
        <v>6000</v>
      </c>
      <c r="AM17" s="91" cm="1">
        <f t="array" ref="AM17">INDEX(Appendix!$G$4:$J$8,_xlfn.IFS(AK17&lt;56,1,AK17&lt;61,2,AK17&lt;66,3,AK17&lt;71,4,TRUE,5),MATCH(YEAR($F$15),Appendix!$G$3:$L$3,0))</f>
        <v>5.0000000000000001E-3</v>
      </c>
      <c r="AN17" s="92">
        <f t="shared" ref="AN17:AN80" si="3">AL17*AM17</f>
        <v>30</v>
      </c>
      <c r="AO17" s="89">
        <f>FLOOR((DATEDIF($B17-DAY($B17)+1,J$15,"m")-1)/12,1)</f>
        <v>56</v>
      </c>
      <c r="AP17" s="90">
        <f>IF($J17&gt;'Wage Ceilings '!$C$7+SUMIF('Wage Ceilings '!$B$8:'Wage Ceilings '!$B$11,"&lt;="&amp;$J$15,'Wage Ceilings '!$D$8:'Wage Ceilings '!$D$11),'Wage Ceilings '!$C$7+SUMIF('Wage Ceilings '!$B$8:'Wage Ceilings '!$B$11,"&lt;="&amp;$J$15,'Wage Ceilings '!$D$8:'Wage Ceilings '!$D$11),$J17)</f>
        <v>6000</v>
      </c>
      <c r="AQ17" s="91" cm="1">
        <f t="array" ref="AQ17">INDEX(Appendix!$G$4:$J$8,_xlfn.IFS(AO17&lt;56,1,AO17&lt;61,2,AO17&lt;66,3,AO17&lt;71,4,TRUE,5),MATCH(YEAR($F$15),Appendix!$G$3:$L$3,0))</f>
        <v>5.0000000000000001E-3</v>
      </c>
      <c r="AR17" s="92">
        <f t="shared" ref="AR17:AR80" si="4">AP17*AQ17</f>
        <v>30</v>
      </c>
      <c r="AS17" s="89">
        <f>FLOOR((DATEDIF($B17-DAY($B17)+1,K$15,"m")-1)/12,1)</f>
        <v>56</v>
      </c>
      <c r="AT17" s="90">
        <f>IF($K17&gt;'Wage Ceilings '!$C$7+SUMIF('Wage Ceilings '!$B$8:'Wage Ceilings '!$B$11,"&lt;="&amp;$K$15,'Wage Ceilings '!$D$8:'Wage Ceilings '!$D$11),'Wage Ceilings '!$C$7+SUMIF('Wage Ceilings '!$B$8:'Wage Ceilings '!$B$11,"&lt;="&amp;$K$15,'Wage Ceilings '!$D$8:'Wage Ceilings '!$D$11),$K17)</f>
        <v>6000</v>
      </c>
      <c r="AU17" s="91" cm="1">
        <f t="array" ref="AU17">INDEX(Appendix!$G$4:$J$8,_xlfn.IFS(AS17&lt;56,1,AS17&lt;61,2,AS17&lt;66,3,AS17&lt;71,4,TRUE,5),MATCH(YEAR($F$15),Appendix!$G$3:$L$3,0))</f>
        <v>5.0000000000000001E-3</v>
      </c>
      <c r="AV17" s="92">
        <f t="shared" ref="AV17:AV80" si="5">AT17*AU17</f>
        <v>30</v>
      </c>
      <c r="AW17" s="89">
        <f>IFERROR(IF(C17="Yes", FLOOR((DATEDIF($B17-DAY($B17)+1,$D17,"m")-1)/12,1), "NA"),"NA")</f>
        <v>56</v>
      </c>
      <c r="AX17" s="92">
        <f>IF(L17&gt;=('Wage Ceilings '!$C$3-SUM(Z17,AD17,AH17,AL17,AP17,AT17,BB17,BF17,BJ17,BN17,BR17,BV17)),('Wage Ceilings '!$C$3-SUM(Z17,AD17,AH17,AL17,AP17,AT17,BB17,BF17,BJ17,BN17,BR17,BV17)),L17)</f>
        <v>10000</v>
      </c>
      <c r="AY17" s="91" cm="1">
        <f t="array" ref="AY17">INDEX(Appendix!$G$4:$J$8,_xlfn.IFS(AW17&lt;56,1,AW17&lt;61,2,AW17&lt;66,3,AW17&lt;71,4,TRUE,5),MATCH(YEAR($F$15),Appendix!$G$3:$L$3,0))</f>
        <v>5.0000000000000001E-3</v>
      </c>
      <c r="AZ17" s="92">
        <f t="shared" ref="AZ17:AZ80" si="6">AX17*AY17</f>
        <v>50</v>
      </c>
      <c r="BA17" s="89">
        <f>FLOOR((DATEDIF($B17-DAY($B17)+1,M$15,"m")-1)/12,1)</f>
        <v>56</v>
      </c>
      <c r="BB17" s="90">
        <f>IF($M17&gt;'Wage Ceilings '!$C$7+SUMIF('Wage Ceilings '!$B$8:'Wage Ceilings '!$B$11,"&lt;="&amp;$M$15,'Wage Ceilings '!$D$8:'Wage Ceilings '!$D$11),'Wage Ceilings '!$C$7+SUMIF('Wage Ceilings '!$B$8:'Wage Ceilings '!$B$11,"&lt;="&amp;$M$15,'Wage Ceilings '!$D$8:'Wage Ceilings '!$D$11),$M17)</f>
        <v>6000</v>
      </c>
      <c r="BC17" s="91" cm="1">
        <f t="array" ref="BC17">INDEX(Appendix!$G$4:$J$8,_xlfn.IFS(BA17&lt;56,1,BA17&lt;61,2,BA17&lt;66,3,BA17&lt;71,4,TRUE,5),MATCH(YEAR($F$15),Appendix!$G$3:$L$3,0))</f>
        <v>5.0000000000000001E-3</v>
      </c>
      <c r="BD17" s="92">
        <f>BB17*BC17</f>
        <v>30</v>
      </c>
      <c r="BE17" s="89">
        <f>FLOOR((DATEDIF($B17-DAY($B17)+1,N$15,"m")-1)/12,1)</f>
        <v>56</v>
      </c>
      <c r="BF17" s="90">
        <f>IF($N17&gt;'Wage Ceilings '!$C$7+SUMIF('Wage Ceilings '!$B$8:'Wage Ceilings '!$B$11,"&lt;="&amp;$N$15,'Wage Ceilings '!$D$8:'Wage Ceilings '!$D$11),'Wage Ceilings '!$C$7+SUMIF('Wage Ceilings '!$B$8:'Wage Ceilings '!$B$11,"&lt;="&amp;$N$15,'Wage Ceilings '!$D$8:'Wage Ceilings '!$D$11),$N17)</f>
        <v>6000</v>
      </c>
      <c r="BG17" s="91" cm="1">
        <f t="array" ref="BG17">INDEX(Appendix!$G$4:$J$8,_xlfn.IFS(BE17&lt;56,1,BE17&lt;61,2,BE17&lt;66,3,BE17&lt;71,4,TRUE,5),MATCH(YEAR($F$15),Appendix!$G$3:$L$3,0))</f>
        <v>5.0000000000000001E-3</v>
      </c>
      <c r="BH17" s="92">
        <f t="shared" ref="BH17:BH80" si="7">BF17*BG17</f>
        <v>30</v>
      </c>
      <c r="BI17" s="89">
        <f>FLOOR((DATEDIF($B17-DAY($B17)+1,O$15,"m")-1)/12,1)</f>
        <v>56</v>
      </c>
      <c r="BJ17" s="90">
        <f>IF($O17&gt;'Wage Ceilings '!$C$7+SUMIF('Wage Ceilings '!$B$8:'Wage Ceilings '!$B$11,"&lt;="&amp;$O$15,'Wage Ceilings '!$D$8:'Wage Ceilings '!$D$11),'Wage Ceilings '!$C$7+SUMIF('Wage Ceilings '!$B$8:'Wage Ceilings '!$B$11,"&lt;="&amp;$O$15,'Wage Ceilings '!$D$8:'Wage Ceilings '!$D$11),$O17)</f>
        <v>6000</v>
      </c>
      <c r="BK17" s="91" cm="1">
        <f t="array" ref="BK17">INDEX(Appendix!$G$4:$J$8,_xlfn.IFS(BI17&lt;56,1,BI17&lt;61,2,BI17&lt;66,3,BI17&lt;71,4,TRUE,5),MATCH(YEAR($F$15),Appendix!$G$3:$L$3,0))</f>
        <v>5.0000000000000001E-3</v>
      </c>
      <c r="BL17" s="92">
        <f t="shared" ref="BL17:BL80" si="8">BJ17*BK17</f>
        <v>30</v>
      </c>
      <c r="BM17" s="89">
        <f>FLOOR((DATEDIF($B17-DAY($B17)+1,P$15,"m")-1)/12,1)</f>
        <v>56</v>
      </c>
      <c r="BN17" s="90">
        <f>IF($P17&gt;'Wage Ceilings '!$C$7+SUMIF('Wage Ceilings '!$B$8:'Wage Ceilings '!$B$11,"&lt;="&amp;$P$15,'Wage Ceilings '!$D$8:'Wage Ceilings '!$D$11),'Wage Ceilings '!$C$7+SUMIF('Wage Ceilings '!$B$8:'Wage Ceilings '!$B$11,"&lt;="&amp;$P$15,'Wage Ceilings '!$D$8:'Wage Ceilings '!$D$11),$P17)</f>
        <v>6000</v>
      </c>
      <c r="BO17" s="91" cm="1">
        <f t="array" ref="BO17">INDEX(Appendix!$G$4:$J$8,_xlfn.IFS(BM17&lt;56,1,BM17&lt;61,2,BM17&lt;66,3,BM17&lt;71,4,TRUE,5),MATCH(YEAR($F$15),Appendix!$G$3:$L$3,0))</f>
        <v>5.0000000000000001E-3</v>
      </c>
      <c r="BP17" s="92">
        <f t="shared" ref="BP17:BP80" si="9">BN17*BO17</f>
        <v>30</v>
      </c>
      <c r="BQ17" s="89">
        <f>FLOOR((DATEDIF($B17-DAY($B17)+1,Q$15,"m")-1)/12,1)</f>
        <v>56</v>
      </c>
      <c r="BR17" s="90">
        <f>IF($Q17&gt;'Wage Ceilings '!$C$7+SUMIF('Wage Ceilings '!$B$8:'Wage Ceilings '!$B$11,"&lt;="&amp;$Q$15,'Wage Ceilings '!$D$8:'Wage Ceilings '!$D$11),'Wage Ceilings '!$C$7+SUMIF('Wage Ceilings '!$B$8:'Wage Ceilings '!$B$11,"&lt;="&amp;$Q$15,'Wage Ceilings '!$D$8:'Wage Ceilings '!$D$11),$Q17)</f>
        <v>6000</v>
      </c>
      <c r="BS17" s="91" cm="1">
        <f t="array" ref="BS17">INDEX(Appendix!$G$4:$J$8,_xlfn.IFS(BQ17&lt;56,1,BQ17&lt;61,2,BQ17&lt;66,3,BQ17&lt;71,4,TRUE,5),MATCH(YEAR($F$15),Appendix!$G$3:$L$3,0))</f>
        <v>5.0000000000000001E-3</v>
      </c>
      <c r="BT17" s="92">
        <f t="shared" ref="BT17:BT80" si="10">BR17*BS17</f>
        <v>30</v>
      </c>
      <c r="BU17" s="89">
        <f>FLOOR((DATEDIF($B17-DAY($B17)+1,R$15,"m")-1)/12,1)</f>
        <v>56</v>
      </c>
      <c r="BV17" s="90">
        <f>IF($R17&gt;'Wage Ceilings '!$C$7+SUMIF('Wage Ceilings '!$B$8:'Wage Ceilings '!$B$11,"&lt;="&amp;$R$15,'Wage Ceilings '!$D$8:'Wage Ceilings '!$D$11),'Wage Ceilings '!$C$7+SUMIF('Wage Ceilings '!$B$8:'Wage Ceilings '!$B$11,"&lt;="&amp;$R$15,'Wage Ceilings '!$D$8:'Wage Ceilings '!$D$11),$R17)</f>
        <v>6000</v>
      </c>
      <c r="BW17" s="91" cm="1">
        <f t="array" ref="BW17">INDEX(Appendix!$G$4:$J$8,_xlfn.IFS(BU17&lt;56,1,BU17&lt;61,2,BU17&lt;66,3,BU17&lt;71,4,TRUE,5),MATCH(YEAR($F$15),Appendix!$G$3:$L$3,0))</f>
        <v>5.0000000000000001E-3</v>
      </c>
      <c r="BX17" s="92">
        <f t="shared" ref="BX17:BX80" si="11">BV17*BW17</f>
        <v>30</v>
      </c>
      <c r="BY17" s="89">
        <f>IFERROR(IF(C17="Yes", FLOOR((DATEDIF($B17-DAY($B17)+1,$E17,"m")-1)/12,1), "NA"),"NA")</f>
        <v>56</v>
      </c>
      <c r="BZ17" s="92">
        <f>IF(S17&gt;=('Wage Ceilings '!$C$3-SUM(Z17,AD17,AH17,AL17,AP17,AX17,AT17,BB17,BF17,BJ17,BN17,BR17,BV17)),('Wage Ceilings '!$C$3-SUM(Z17,AD17,AH17,AL17,AP17,AX17,AT17,BB17,BF17,BJ17,BN17,BR17,BV17)),S17)</f>
        <v>10000</v>
      </c>
      <c r="CA17" s="91" cm="1">
        <f t="array" ref="CA17">INDEX(Appendix!$G$4:$J$8,_xlfn.IFS(BY17&lt;56,1,BY17&lt;61,2,BY17&lt;66,3,BY17&lt;71,4,TRUE,5),MATCH(YEAR($F$15),Appendix!$G$3:$L$3,0))</f>
        <v>5.0000000000000001E-3</v>
      </c>
      <c r="CB17" s="92">
        <f>BZ17*CA17</f>
        <v>50</v>
      </c>
      <c r="CC17" s="102"/>
    </row>
    <row r="18" spans="1:81" x14ac:dyDescent="0.3">
      <c r="A18" s="64" t="s">
        <v>75</v>
      </c>
      <c r="B18" s="63"/>
      <c r="C18" s="105"/>
      <c r="D18" s="66"/>
      <c r="E18" s="66"/>
      <c r="F18" s="67"/>
      <c r="G18" s="67"/>
      <c r="H18" s="67"/>
      <c r="I18" s="67"/>
      <c r="J18" s="67"/>
      <c r="K18" s="67"/>
      <c r="L18" s="67"/>
      <c r="M18" s="67"/>
      <c r="N18" s="67"/>
      <c r="O18" s="67"/>
      <c r="P18" s="67"/>
      <c r="Q18" s="67"/>
      <c r="R18" s="67"/>
      <c r="S18" s="67"/>
      <c r="T18" s="57">
        <f>SUM(AB18,AF18,AJ18,AN18,AR18,AV18)</f>
        <v>0</v>
      </c>
      <c r="U18" s="57">
        <f>SUM(BD18,BH18,BL18,BP18,BT18,BX18)</f>
        <v>0</v>
      </c>
      <c r="V18" s="58">
        <f>AZ18</f>
        <v>0</v>
      </c>
      <c r="W18" s="58">
        <f>CB18</f>
        <v>0</v>
      </c>
      <c r="X18" s="58">
        <f>SUM(T18:W18)</f>
        <v>0</v>
      </c>
      <c r="Y18" s="89">
        <f t="shared" ref="Y18:Y81" si="12">FLOOR((DATEDIF($B18-DAY($B18)+1,F$15,"m")-1)/12,1)</f>
        <v>121</v>
      </c>
      <c r="Z18" s="90">
        <f>IF($F18&gt;'Wage Ceilings '!$C$7+SUMIF('Wage Ceilings '!$B$8:'Wage Ceilings '!$B$11,"&lt;="&amp;$F$15,'Wage Ceilings '!$D$8:'Wage Ceilings '!$D$11),'Wage Ceilings '!$C$7+SUMIF('Wage Ceilings '!$B$8:'Wage Ceilings '!$B$11,"&lt;="&amp;$F$15,'Wage Ceilings '!$D$8:'Wage Ceilings '!$D$11),$F18)</f>
        <v>0</v>
      </c>
      <c r="AA18" s="91" cm="1">
        <f t="array" ref="AA18">INDEX(Appendix!$G$4:$J$8,_xlfn.IFS(Y18&lt;56,1,Y18&lt;61,2,Y18&lt;66,3,Y18&lt;71,4,TRUE,5),MATCH(YEAR($F$15),Appendix!$G$3:$L$3,0))</f>
        <v>0</v>
      </c>
      <c r="AB18" s="92">
        <f t="shared" si="0"/>
        <v>0</v>
      </c>
      <c r="AC18" s="89">
        <f t="shared" ref="AC18:AC81" si="13">FLOOR((DATEDIF($B18-DAY($B18)+1,G$15,"m")-1)/12,1)</f>
        <v>122</v>
      </c>
      <c r="AD18" s="90">
        <f>IF($G18&gt;'Wage Ceilings '!$C$7+SUMIF('Wage Ceilings '!$B$8:'Wage Ceilings '!$B$11,"&lt;="&amp;$G$15,'Wage Ceilings '!$D$8:'Wage Ceilings '!$D$11),'Wage Ceilings '!$C$7+SUMIF('Wage Ceilings '!$B$8:'Wage Ceilings '!$B$11,"&lt;="&amp;$G$15,'Wage Ceilings '!$D$8:'Wage Ceilings '!$D$11),$G18)</f>
        <v>0</v>
      </c>
      <c r="AE18" s="91" cm="1">
        <f t="array" ref="AE18">INDEX(Appendix!$G$4:$J$8,_xlfn.IFS(AC18&lt;56,1,AC18&lt;61,2,AC18&lt;66,3,AC18&lt;71,4,TRUE,5),MATCH(YEAR($F$15),Appendix!$G$3:$L$3,0))</f>
        <v>0</v>
      </c>
      <c r="AF18" s="92">
        <f t="shared" si="1"/>
        <v>0</v>
      </c>
      <c r="AG18" s="89">
        <f t="shared" ref="AG18:AG81" si="14">FLOOR((DATEDIF($B18-DAY($B18)+1,H$15,"m")-1)/12,1)</f>
        <v>122</v>
      </c>
      <c r="AH18" s="90">
        <f>IF($H18&gt;'Wage Ceilings '!$C$7+SUMIF('Wage Ceilings '!$B$8:'Wage Ceilings '!$B$11,"&lt;="&amp;$H$15,'Wage Ceilings '!$D$8:'Wage Ceilings '!$D$11),'Wage Ceilings '!$C$7+SUMIF('Wage Ceilings '!$B$8:'Wage Ceilings '!$B$11,"&lt;="&amp;$H$15,'Wage Ceilings '!$D$8:'Wage Ceilings '!$D$11),$H18)</f>
        <v>0</v>
      </c>
      <c r="AI18" s="91" cm="1">
        <f t="array" ref="AI18">INDEX(Appendix!$G$4:$J$8,_xlfn.IFS(AG18&lt;56,1,AG18&lt;61,2,AG18&lt;66,3,AG18&lt;71,4,TRUE,5),MATCH(YEAR($F$15),Appendix!$G$3:$L$3,0))</f>
        <v>0</v>
      </c>
      <c r="AJ18" s="92">
        <f t="shared" si="2"/>
        <v>0</v>
      </c>
      <c r="AK18" s="89">
        <f t="shared" ref="AK18:AK81" si="15">FLOOR((DATEDIF($B18-DAY($B18)+1,I$15,"m")-1)/12,1)</f>
        <v>122</v>
      </c>
      <c r="AL18" s="90">
        <f>IF($I18&gt;'Wage Ceilings '!$C$7+SUMIF('Wage Ceilings '!$B$8:'Wage Ceilings '!$B$11,"&lt;="&amp;$I$15,'Wage Ceilings '!$D$8:'Wage Ceilings '!$D$11),'Wage Ceilings '!$C$7+SUMIF('Wage Ceilings '!$B$8:'Wage Ceilings '!$B$11,"&lt;="&amp;$I$15,'Wage Ceilings '!$D$8:'Wage Ceilings '!$D$11),$I18)</f>
        <v>0</v>
      </c>
      <c r="AM18" s="91" cm="1">
        <f t="array" ref="AM18">INDEX(Appendix!$G$4:$J$8,_xlfn.IFS(AK18&lt;56,1,AK18&lt;61,2,AK18&lt;66,3,AK18&lt;71,4,TRUE,5),MATCH(YEAR($F$15),Appendix!$G$3:$L$3,0))</f>
        <v>0</v>
      </c>
      <c r="AN18" s="92">
        <f t="shared" si="3"/>
        <v>0</v>
      </c>
      <c r="AO18" s="89">
        <f t="shared" ref="AO18:AO81" si="16">FLOOR((DATEDIF($B18-DAY($B18)+1,J$15,"m")-1)/12,1)</f>
        <v>122</v>
      </c>
      <c r="AP18" s="90">
        <f>IF($J18&gt;'Wage Ceilings '!$C$7+SUMIF('Wage Ceilings '!$B$8:'Wage Ceilings '!$B$11,"&lt;="&amp;$J$15,'Wage Ceilings '!$D$8:'Wage Ceilings '!$D$11),'Wage Ceilings '!$C$7+SUMIF('Wage Ceilings '!$B$8:'Wage Ceilings '!$B$11,"&lt;="&amp;$J$15,'Wage Ceilings '!$D$8:'Wage Ceilings '!$D$11),$J18)</f>
        <v>0</v>
      </c>
      <c r="AQ18" s="91" cm="1">
        <f t="array" ref="AQ18">INDEX(Appendix!$G$4:$J$8,_xlfn.IFS(AO18&lt;56,1,AO18&lt;61,2,AO18&lt;66,3,AO18&lt;71,4,TRUE,5),MATCH(YEAR($F$15),Appendix!$G$3:$L$3,0))</f>
        <v>0</v>
      </c>
      <c r="AR18" s="92">
        <f t="shared" si="4"/>
        <v>0</v>
      </c>
      <c r="AS18" s="89">
        <f>FLOOR((DATEDIF($B18-DAY($B18)+1,K$15,"m")-1)/12,1)</f>
        <v>122</v>
      </c>
      <c r="AT18" s="90">
        <f>IF($K18&gt;'Wage Ceilings '!$C$7+SUMIF('Wage Ceilings '!$B$8:'Wage Ceilings '!$B$11,"&lt;="&amp;$K$15,'Wage Ceilings '!$D$8:'Wage Ceilings '!$D$11),'Wage Ceilings '!$C$7+SUMIF('Wage Ceilings '!$B$8:'Wage Ceilings '!$B$11,"&lt;="&amp;$K$15,'Wage Ceilings '!$D$8:'Wage Ceilings '!$D$11),$K18)</f>
        <v>0</v>
      </c>
      <c r="AU18" s="91" cm="1">
        <f t="array" ref="AU18">INDEX(Appendix!$G$4:$J$8,_xlfn.IFS(AS18&lt;56,1,AS18&lt;61,2,AS18&lt;66,3,AS18&lt;71,4,TRUE,5),MATCH(YEAR($F$15),Appendix!$G$3:$L$3,0))</f>
        <v>0</v>
      </c>
      <c r="AV18" s="92">
        <f t="shared" si="5"/>
        <v>0</v>
      </c>
      <c r="AW18" s="89" t="str">
        <f t="shared" ref="AW18:AW81" si="17">IFERROR(IF(C18="Yes", FLOOR((DATEDIF($B18-DAY($B18)+1,$D18,"m")-1)/12,1), "NA"),"NA")</f>
        <v>NA</v>
      </c>
      <c r="AX18" s="92">
        <f>IF(L18&gt;=('Wage Ceilings '!$C$3-SUM(Z18,AD18,AH18,AL18,AP18,AT18,BB18,BF18,BJ18,BN18,BR18,BV18)),('Wage Ceilings '!$C$3-SUM(Z18,AD18,AH18,AL18,AP18,AT18,BB18,BF18,BJ18,BN18,BR18,BV18)),L18)</f>
        <v>0</v>
      </c>
      <c r="AY18" s="91" cm="1">
        <f t="array" ref="AY18">INDEX(Appendix!$G$4:$J$8,_xlfn.IFS(AW18&lt;56,1,AW18&lt;61,2,AW18&lt;66,3,AW18&lt;71,4,TRUE,5),MATCH(YEAR($F$15),Appendix!$G$3:$L$3,0))</f>
        <v>0</v>
      </c>
      <c r="AZ18" s="92">
        <f t="shared" si="6"/>
        <v>0</v>
      </c>
      <c r="BA18" s="89">
        <f t="shared" ref="BA18:BA81" si="18">FLOOR((DATEDIF($B18-DAY($B18)+1,M$15,"m")-1)/12,1)</f>
        <v>122</v>
      </c>
      <c r="BB18" s="90">
        <f>IF($M18&gt;'Wage Ceilings '!$C$7+SUMIF('Wage Ceilings '!$B$8:'Wage Ceilings '!$B$11,"&lt;="&amp;$M$15,'Wage Ceilings '!$D$8:'Wage Ceilings '!$D$11),'Wage Ceilings '!$C$7+SUMIF('Wage Ceilings '!$B$8:'Wage Ceilings '!$B$11,"&lt;="&amp;$M$15,'Wage Ceilings '!$D$8:'Wage Ceilings '!$D$11),$M18)</f>
        <v>0</v>
      </c>
      <c r="BC18" s="91" cm="1">
        <f t="array" ref="BC18">INDEX(Appendix!$G$4:$J$8,_xlfn.IFS(BA18&lt;56,1,BA18&lt;61,2,BA18&lt;66,3,BA18&lt;71,4,TRUE,5),MATCH(YEAR($F$15),Appendix!$G$3:$L$3,0))</f>
        <v>0</v>
      </c>
      <c r="BD18" s="92">
        <f t="shared" ref="BD18:BD80" si="19">BB18*BC18</f>
        <v>0</v>
      </c>
      <c r="BE18" s="89">
        <f t="shared" ref="BE18:BE81" si="20">FLOOR((DATEDIF($B18-DAY($B18)+1,N$15,"m")-1)/12,1)</f>
        <v>122</v>
      </c>
      <c r="BF18" s="90">
        <f>IF($N18&gt;'Wage Ceilings '!$C$7+SUMIF('Wage Ceilings '!$B$8:'Wage Ceilings '!$B$11,"&lt;="&amp;$N$15,'Wage Ceilings '!$D$8:'Wage Ceilings '!$D$11),'Wage Ceilings '!$C$7+SUMIF('Wage Ceilings '!$B$8:'Wage Ceilings '!$B$11,"&lt;="&amp;$N$15,'Wage Ceilings '!$D$8:'Wage Ceilings '!$D$11),$N18)</f>
        <v>0</v>
      </c>
      <c r="BG18" s="91" cm="1">
        <f t="array" ref="BG18">INDEX(Appendix!$G$4:$J$8,_xlfn.IFS(BE18&lt;56,1,BE18&lt;61,2,BE18&lt;66,3,BE18&lt;71,4,TRUE,5),MATCH(YEAR($F$15),Appendix!$G$3:$L$3,0))</f>
        <v>0</v>
      </c>
      <c r="BH18" s="92">
        <f t="shared" si="7"/>
        <v>0</v>
      </c>
      <c r="BI18" s="89">
        <f t="shared" ref="BI18:BI81" si="21">FLOOR((DATEDIF($B18-DAY($B18)+1,O$15,"m")-1)/12,1)</f>
        <v>122</v>
      </c>
      <c r="BJ18" s="90">
        <f>IF($O18&gt;'Wage Ceilings '!$C$7+SUMIF('Wage Ceilings '!$B$8:'Wage Ceilings '!$B$11,"&lt;="&amp;$O$15,'Wage Ceilings '!$D$8:'Wage Ceilings '!$D$11),'Wage Ceilings '!$C$7+SUMIF('Wage Ceilings '!$B$8:'Wage Ceilings '!$B$11,"&lt;="&amp;$O$15,'Wage Ceilings '!$D$8:'Wage Ceilings '!$D$11),$O18)</f>
        <v>0</v>
      </c>
      <c r="BK18" s="91" cm="1">
        <f t="array" ref="BK18">INDEX(Appendix!$G$4:$J$8,_xlfn.IFS(BI18&lt;56,1,BI18&lt;61,2,BI18&lt;66,3,BI18&lt;71,4,TRUE,5),MATCH(YEAR($F$15),Appendix!$G$3:$L$3,0))</f>
        <v>0</v>
      </c>
      <c r="BL18" s="92">
        <f t="shared" si="8"/>
        <v>0</v>
      </c>
      <c r="BM18" s="89">
        <f t="shared" ref="BM18:BM81" si="22">FLOOR((DATEDIF($B18-DAY($B18)+1,P$15,"m")-1)/12,1)</f>
        <v>122</v>
      </c>
      <c r="BN18" s="90">
        <f>IF($P18&gt;'Wage Ceilings '!$C$7+SUMIF('Wage Ceilings '!$B$8:'Wage Ceilings '!$B$11,"&lt;="&amp;$P$15,'Wage Ceilings '!$D$8:'Wage Ceilings '!$D$11),'Wage Ceilings '!$C$7+SUMIF('Wage Ceilings '!$B$8:'Wage Ceilings '!$B$11,"&lt;="&amp;$P$15,'Wage Ceilings '!$D$8:'Wage Ceilings '!$D$11),$P18)</f>
        <v>0</v>
      </c>
      <c r="BO18" s="91" cm="1">
        <f t="array" ref="BO18">INDEX(Appendix!$G$4:$J$8,_xlfn.IFS(BM18&lt;56,1,BM18&lt;61,2,BM18&lt;66,3,BM18&lt;71,4,TRUE,5),MATCH(YEAR($F$15),Appendix!$G$3:$L$3,0))</f>
        <v>0</v>
      </c>
      <c r="BP18" s="92">
        <f t="shared" si="9"/>
        <v>0</v>
      </c>
      <c r="BQ18" s="89">
        <f t="shared" ref="BQ18:BQ81" si="23">FLOOR((DATEDIF($B18-DAY($B18)+1,Q$15,"m")-1)/12,1)</f>
        <v>122</v>
      </c>
      <c r="BR18" s="90">
        <f>IF($Q18&gt;'Wage Ceilings '!$C$7+SUMIF('Wage Ceilings '!$B$8:'Wage Ceilings '!$B$11,"&lt;="&amp;$Q$15,'Wage Ceilings '!$D$8:'Wage Ceilings '!$D$11),'Wage Ceilings '!$C$7+SUMIF('Wage Ceilings '!$B$8:'Wage Ceilings '!$B$11,"&lt;="&amp;$Q$15,'Wage Ceilings '!$D$8:'Wage Ceilings '!$D$11),$Q18)</f>
        <v>0</v>
      </c>
      <c r="BS18" s="91" cm="1">
        <f t="array" ref="BS18">INDEX(Appendix!$G$4:$J$8,_xlfn.IFS(BQ18&lt;56,1,BQ18&lt;61,2,BQ18&lt;66,3,BQ18&lt;71,4,TRUE,5),MATCH(YEAR($F$15),Appendix!$G$3:$L$3,0))</f>
        <v>0</v>
      </c>
      <c r="BT18" s="92">
        <f t="shared" si="10"/>
        <v>0</v>
      </c>
      <c r="BU18" s="89">
        <f t="shared" ref="BU18:BU81" si="24">FLOOR((DATEDIF($B18-DAY($B18)+1,R$15,"m")-1)/12,1)</f>
        <v>122</v>
      </c>
      <c r="BV18" s="90">
        <f>IF($R18&gt;'Wage Ceilings '!$C$7+SUMIF('Wage Ceilings '!$B$8:'Wage Ceilings '!$B$11,"&lt;="&amp;$R$15,'Wage Ceilings '!$D$8:'Wage Ceilings '!$D$11),'Wage Ceilings '!$C$7+SUMIF('Wage Ceilings '!$B$8:'Wage Ceilings '!$B$11,"&lt;="&amp;$R$15,'Wage Ceilings '!$D$8:'Wage Ceilings '!$D$11),$R18)</f>
        <v>0</v>
      </c>
      <c r="BW18" s="91" cm="1">
        <f t="array" ref="BW18">INDEX(Appendix!$G$4:$J$8,_xlfn.IFS(BU18&lt;56,1,BU18&lt;61,2,BU18&lt;66,3,BU18&lt;71,4,TRUE,5),MATCH(YEAR($F$15),Appendix!$G$3:$L$3,0))</f>
        <v>0</v>
      </c>
      <c r="BX18" s="92">
        <f t="shared" si="11"/>
        <v>0</v>
      </c>
      <c r="BY18" s="89" t="str">
        <f t="shared" ref="BY18:BY81" si="25">IFERROR(IF(C18="Yes", FLOOR((DATEDIF($B18-DAY($B18)+1,$E18,"m")-1)/12,1), "NA"),"NA")</f>
        <v>NA</v>
      </c>
      <c r="BZ18" s="92">
        <f>IF(S18&gt;=('Wage Ceilings '!$C$3-SUM(Z18,AD18,AH18,AL18,AP18,AX18,AT18,BB18,BF18,BJ18,BN18,BR18,BV18)),('Wage Ceilings '!$C$3-SUM(Z18,AD18,AH18,AL18,AP18,AX18,AT18,BB18,BF18,BJ18,BN18,BR18,BV18)),S18)</f>
        <v>0</v>
      </c>
      <c r="CA18" s="91" cm="1">
        <f t="array" ref="CA18">INDEX(Appendix!$G$4:$J$8,_xlfn.IFS(BY18&lt;56,1,BY18&lt;61,2,BY18&lt;66,3,BY18&lt;71,4,TRUE,5),MATCH(YEAR($F$15),Appendix!$G$3:$L$3,0))</f>
        <v>0</v>
      </c>
      <c r="CB18" s="92">
        <f>BZ18*CA18</f>
        <v>0</v>
      </c>
      <c r="CC18" s="99"/>
    </row>
    <row r="19" spans="1:81" x14ac:dyDescent="0.3">
      <c r="A19" s="64" t="s">
        <v>19</v>
      </c>
      <c r="B19" s="63"/>
      <c r="C19" s="65"/>
      <c r="D19" s="66"/>
      <c r="E19" s="66"/>
      <c r="F19" s="67"/>
      <c r="G19" s="67"/>
      <c r="H19" s="67"/>
      <c r="I19" s="67"/>
      <c r="J19" s="67"/>
      <c r="K19" s="67"/>
      <c r="L19" s="67"/>
      <c r="M19" s="67"/>
      <c r="N19" s="67"/>
      <c r="O19" s="67"/>
      <c r="P19" s="67"/>
      <c r="Q19" s="67"/>
      <c r="R19" s="67"/>
      <c r="S19" s="67"/>
      <c r="T19" s="57">
        <f t="shared" ref="T19:T82" si="26">SUM(AB19,AF19,AJ19,AN19,AR19,AV19)</f>
        <v>0</v>
      </c>
      <c r="U19" s="57">
        <f t="shared" ref="U19:U82" si="27">SUM(BD19,BH19,BL19,BP19,BT19,BX19)</f>
        <v>0</v>
      </c>
      <c r="V19" s="58">
        <f t="shared" ref="V19:V82" si="28">AZ19</f>
        <v>0</v>
      </c>
      <c r="W19" s="58">
        <f t="shared" ref="W19:W82" si="29">CB19</f>
        <v>0</v>
      </c>
      <c r="X19" s="58">
        <f t="shared" ref="X19:X82" si="30">SUM(T19:W19)</f>
        <v>0</v>
      </c>
      <c r="Y19" s="89">
        <f t="shared" si="12"/>
        <v>121</v>
      </c>
      <c r="Z19" s="90">
        <f>IF($F19&gt;'Wage Ceilings '!$C$7+SUMIF('Wage Ceilings '!$B$8:'Wage Ceilings '!$B$11,"&lt;="&amp;$F$15,'Wage Ceilings '!$D$8:'Wage Ceilings '!$D$11),'Wage Ceilings '!$C$7+SUMIF('Wage Ceilings '!$B$8:'Wage Ceilings '!$B$11,"&lt;="&amp;$F$15,'Wage Ceilings '!$D$8:'Wage Ceilings '!$D$11),$F19)</f>
        <v>0</v>
      </c>
      <c r="AA19" s="91" cm="1">
        <f t="array" ref="AA19">INDEX(Appendix!$G$4:$J$8,_xlfn.IFS(Y19&lt;56,1,Y19&lt;61,2,Y19&lt;66,3,Y19&lt;71,4,TRUE,5),MATCH(YEAR($F$15),Appendix!$G$3:$L$3,0))</f>
        <v>0</v>
      </c>
      <c r="AB19" s="92">
        <f t="shared" si="0"/>
        <v>0</v>
      </c>
      <c r="AC19" s="89">
        <f t="shared" si="13"/>
        <v>122</v>
      </c>
      <c r="AD19" s="90">
        <f>IF($G19&gt;'Wage Ceilings '!$C$7+SUMIF('Wage Ceilings '!$B$8:'Wage Ceilings '!$B$11,"&lt;="&amp;$G$15,'Wage Ceilings '!$D$8:'Wage Ceilings '!$D$11),'Wage Ceilings '!$C$7+SUMIF('Wage Ceilings '!$B$8:'Wage Ceilings '!$B$11,"&lt;="&amp;$G$15,'Wage Ceilings '!$D$8:'Wage Ceilings '!$D$11),$G19)</f>
        <v>0</v>
      </c>
      <c r="AE19" s="91" cm="1">
        <f t="array" ref="AE19">INDEX(Appendix!$G$4:$J$8,_xlfn.IFS(AC19&lt;56,1,AC19&lt;61,2,AC19&lt;66,3,AC19&lt;71,4,TRUE,5),MATCH(YEAR($F$15),Appendix!$G$3:$L$3,0))</f>
        <v>0</v>
      </c>
      <c r="AF19" s="92">
        <f t="shared" si="1"/>
        <v>0</v>
      </c>
      <c r="AG19" s="89">
        <f t="shared" si="14"/>
        <v>122</v>
      </c>
      <c r="AH19" s="90">
        <f>IF($H19&gt;'Wage Ceilings '!$C$7+SUMIF('Wage Ceilings '!$B$8:'Wage Ceilings '!$B$11,"&lt;="&amp;$H$15,'Wage Ceilings '!$D$8:'Wage Ceilings '!$D$11),'Wage Ceilings '!$C$7+SUMIF('Wage Ceilings '!$B$8:'Wage Ceilings '!$B$11,"&lt;="&amp;$H$15,'Wage Ceilings '!$D$8:'Wage Ceilings '!$D$11),$H19)</f>
        <v>0</v>
      </c>
      <c r="AI19" s="91" cm="1">
        <f t="array" ref="AI19">INDEX(Appendix!$G$4:$J$8,_xlfn.IFS(AG19&lt;56,1,AG19&lt;61,2,AG19&lt;66,3,AG19&lt;71,4,TRUE,5),MATCH(YEAR($F$15),Appendix!$G$3:$L$3,0))</f>
        <v>0</v>
      </c>
      <c r="AJ19" s="92">
        <f t="shared" si="2"/>
        <v>0</v>
      </c>
      <c r="AK19" s="89">
        <f t="shared" si="15"/>
        <v>122</v>
      </c>
      <c r="AL19" s="90">
        <f>IF($I19&gt;'Wage Ceilings '!$C$7+SUMIF('Wage Ceilings '!$B$8:'Wage Ceilings '!$B$11,"&lt;="&amp;$I$15,'Wage Ceilings '!$D$8:'Wage Ceilings '!$D$11),'Wage Ceilings '!$C$7+SUMIF('Wage Ceilings '!$B$8:'Wage Ceilings '!$B$11,"&lt;="&amp;$I$15,'Wage Ceilings '!$D$8:'Wage Ceilings '!$D$11),$I19)</f>
        <v>0</v>
      </c>
      <c r="AM19" s="91" cm="1">
        <f t="array" ref="AM19">INDEX(Appendix!$G$4:$J$8,_xlfn.IFS(AK19&lt;56,1,AK19&lt;61,2,AK19&lt;66,3,AK19&lt;71,4,TRUE,5),MATCH(YEAR($F$15),Appendix!$G$3:$L$3,0))</f>
        <v>0</v>
      </c>
      <c r="AN19" s="92">
        <f t="shared" si="3"/>
        <v>0</v>
      </c>
      <c r="AO19" s="89">
        <f t="shared" si="16"/>
        <v>122</v>
      </c>
      <c r="AP19" s="90">
        <f>IF($J19&gt;'Wage Ceilings '!$C$7+SUMIF('Wage Ceilings '!$B$8:'Wage Ceilings '!$B$11,"&lt;="&amp;$J$15,'Wage Ceilings '!$D$8:'Wage Ceilings '!$D$11),'Wage Ceilings '!$C$7+SUMIF('Wage Ceilings '!$B$8:'Wage Ceilings '!$B$11,"&lt;="&amp;$J$15,'Wage Ceilings '!$D$8:'Wage Ceilings '!$D$11),$J19)</f>
        <v>0</v>
      </c>
      <c r="AQ19" s="91" cm="1">
        <f t="array" ref="AQ19">INDEX(Appendix!$G$4:$J$8,_xlfn.IFS(AO19&lt;56,1,AO19&lt;61,2,AO19&lt;66,3,AO19&lt;71,4,TRUE,5),MATCH(YEAR($F$15),Appendix!$G$3:$L$3,0))</f>
        <v>0</v>
      </c>
      <c r="AR19" s="92">
        <f t="shared" si="4"/>
        <v>0</v>
      </c>
      <c r="AS19" s="89">
        <f t="shared" ref="AS19:AS82" si="31">FLOOR((DATEDIF($B19-DAY($B19)+1,K$15,"m")-1)/12,1)</f>
        <v>122</v>
      </c>
      <c r="AT19" s="90">
        <f>IF($K19&gt;'Wage Ceilings '!$C$7+SUMIF('Wage Ceilings '!$B$8:'Wage Ceilings '!$B$11,"&lt;="&amp;$K$15,'Wage Ceilings '!$D$8:'Wage Ceilings '!$D$11),'Wage Ceilings '!$C$7+SUMIF('Wage Ceilings '!$B$8:'Wage Ceilings '!$B$11,"&lt;="&amp;$K$15,'Wage Ceilings '!$D$8:'Wage Ceilings '!$D$11),$K19)</f>
        <v>0</v>
      </c>
      <c r="AU19" s="91" cm="1">
        <f t="array" ref="AU19">INDEX(Appendix!$G$4:$J$8,_xlfn.IFS(AS19&lt;56,1,AS19&lt;61,2,AS19&lt;66,3,AS19&lt;71,4,TRUE,5),MATCH(YEAR($F$15),Appendix!$G$3:$L$3,0))</f>
        <v>0</v>
      </c>
      <c r="AV19" s="92">
        <f t="shared" si="5"/>
        <v>0</v>
      </c>
      <c r="AW19" s="89" t="str">
        <f t="shared" si="17"/>
        <v>NA</v>
      </c>
      <c r="AX19" s="92">
        <f>IF(L19&gt;=('Wage Ceilings '!$C$3-SUM(Z19,AD19,AH19,AL19,AP19,AT19,BB19,BF19,BJ19,BN19,BR19,BV19)),('Wage Ceilings '!$C$3-SUM(Z19,AD19,AH19,AL19,AP19,AT19,BB19,BF19,BJ19,BN19,BR19,BV19)),L19)</f>
        <v>0</v>
      </c>
      <c r="AY19" s="91" cm="1">
        <f t="array" ref="AY19">INDEX(Appendix!$G$4:$J$8,_xlfn.IFS(AW19&lt;56,1,AW19&lt;61,2,AW19&lt;66,3,AW19&lt;71,4,TRUE,5),MATCH(YEAR($F$15),Appendix!$G$3:$L$3,0))</f>
        <v>0</v>
      </c>
      <c r="AZ19" s="92">
        <f t="shared" si="6"/>
        <v>0</v>
      </c>
      <c r="BA19" s="89">
        <f t="shared" si="18"/>
        <v>122</v>
      </c>
      <c r="BB19" s="90">
        <f>IF($M19&gt;'Wage Ceilings '!$C$7+SUMIF('Wage Ceilings '!$B$8:'Wage Ceilings '!$B$11,"&lt;="&amp;$M$15,'Wage Ceilings '!$D$8:'Wage Ceilings '!$D$11),'Wage Ceilings '!$C$7+SUMIF('Wage Ceilings '!$B$8:'Wage Ceilings '!$B$11,"&lt;="&amp;$M$15,'Wage Ceilings '!$D$8:'Wage Ceilings '!$D$11),$M19)</f>
        <v>0</v>
      </c>
      <c r="BC19" s="91" cm="1">
        <f t="array" ref="BC19">INDEX(Appendix!$G$4:$J$8,_xlfn.IFS(BA19&lt;56,1,BA19&lt;61,2,BA19&lt;66,3,BA19&lt;71,4,TRUE,5),MATCH(YEAR($F$15),Appendix!$G$3:$L$3,0))</f>
        <v>0</v>
      </c>
      <c r="BD19" s="92">
        <f t="shared" si="19"/>
        <v>0</v>
      </c>
      <c r="BE19" s="89">
        <f t="shared" si="20"/>
        <v>122</v>
      </c>
      <c r="BF19" s="90">
        <f>IF($N19&gt;'Wage Ceilings '!$C$7+SUMIF('Wage Ceilings '!$B$8:'Wage Ceilings '!$B$11,"&lt;="&amp;$N$15,'Wage Ceilings '!$D$8:'Wage Ceilings '!$D$11),'Wage Ceilings '!$C$7+SUMIF('Wage Ceilings '!$B$8:'Wage Ceilings '!$B$11,"&lt;="&amp;$N$15,'Wage Ceilings '!$D$8:'Wage Ceilings '!$D$11),$N19)</f>
        <v>0</v>
      </c>
      <c r="BG19" s="91" cm="1">
        <f t="array" ref="BG19">INDEX(Appendix!$G$4:$J$8,_xlfn.IFS(BE19&lt;56,1,BE19&lt;61,2,BE19&lt;66,3,BE19&lt;71,4,TRUE,5),MATCH(YEAR($F$15),Appendix!$G$3:$L$3,0))</f>
        <v>0</v>
      </c>
      <c r="BH19" s="92">
        <f t="shared" si="7"/>
        <v>0</v>
      </c>
      <c r="BI19" s="89">
        <f t="shared" si="21"/>
        <v>122</v>
      </c>
      <c r="BJ19" s="90">
        <f>IF($O19&gt;'Wage Ceilings '!$C$7+SUMIF('Wage Ceilings '!$B$8:'Wage Ceilings '!$B$11,"&lt;="&amp;$O$15,'Wage Ceilings '!$D$8:'Wage Ceilings '!$D$11),'Wage Ceilings '!$C$7+SUMIF('Wage Ceilings '!$B$8:'Wage Ceilings '!$B$11,"&lt;="&amp;$O$15,'Wage Ceilings '!$D$8:'Wage Ceilings '!$D$11),$O19)</f>
        <v>0</v>
      </c>
      <c r="BK19" s="91" cm="1">
        <f t="array" ref="BK19">INDEX(Appendix!$G$4:$J$8,_xlfn.IFS(BI19&lt;56,1,BI19&lt;61,2,BI19&lt;66,3,BI19&lt;71,4,TRUE,5),MATCH(YEAR($F$15),Appendix!$G$3:$L$3,0))</f>
        <v>0</v>
      </c>
      <c r="BL19" s="92">
        <f t="shared" si="8"/>
        <v>0</v>
      </c>
      <c r="BM19" s="89">
        <f t="shared" si="22"/>
        <v>122</v>
      </c>
      <c r="BN19" s="90">
        <f>IF($P19&gt;'Wage Ceilings '!$C$7+SUMIF('Wage Ceilings '!$B$8:'Wage Ceilings '!$B$11,"&lt;="&amp;$P$15,'Wage Ceilings '!$D$8:'Wage Ceilings '!$D$11),'Wage Ceilings '!$C$7+SUMIF('Wage Ceilings '!$B$8:'Wage Ceilings '!$B$11,"&lt;="&amp;$P$15,'Wage Ceilings '!$D$8:'Wage Ceilings '!$D$11),$P19)</f>
        <v>0</v>
      </c>
      <c r="BO19" s="91" cm="1">
        <f t="array" ref="BO19">INDEX(Appendix!$G$4:$J$8,_xlfn.IFS(BM19&lt;56,1,BM19&lt;61,2,BM19&lt;66,3,BM19&lt;71,4,TRUE,5),MATCH(YEAR($F$15),Appendix!$G$3:$L$3,0))</f>
        <v>0</v>
      </c>
      <c r="BP19" s="92">
        <f t="shared" si="9"/>
        <v>0</v>
      </c>
      <c r="BQ19" s="89">
        <f t="shared" si="23"/>
        <v>122</v>
      </c>
      <c r="BR19" s="90">
        <f>IF($Q19&gt;'Wage Ceilings '!$C$7+SUMIF('Wage Ceilings '!$B$8:'Wage Ceilings '!$B$11,"&lt;="&amp;$Q$15,'Wage Ceilings '!$D$8:'Wage Ceilings '!$D$11),'Wage Ceilings '!$C$7+SUMIF('Wage Ceilings '!$B$8:'Wage Ceilings '!$B$11,"&lt;="&amp;$Q$15,'Wage Ceilings '!$D$8:'Wage Ceilings '!$D$11),$Q19)</f>
        <v>0</v>
      </c>
      <c r="BS19" s="91" cm="1">
        <f t="array" ref="BS19">INDEX(Appendix!$G$4:$J$8,_xlfn.IFS(BQ19&lt;56,1,BQ19&lt;61,2,BQ19&lt;66,3,BQ19&lt;71,4,TRUE,5),MATCH(YEAR($F$15),Appendix!$G$3:$L$3,0))</f>
        <v>0</v>
      </c>
      <c r="BT19" s="92">
        <f t="shared" si="10"/>
        <v>0</v>
      </c>
      <c r="BU19" s="89">
        <f t="shared" si="24"/>
        <v>122</v>
      </c>
      <c r="BV19" s="90">
        <f>IF($R19&gt;'Wage Ceilings '!$C$7+SUMIF('Wage Ceilings '!$B$8:'Wage Ceilings '!$B$11,"&lt;="&amp;$R$15,'Wage Ceilings '!$D$8:'Wage Ceilings '!$D$11),'Wage Ceilings '!$C$7+SUMIF('Wage Ceilings '!$B$8:'Wage Ceilings '!$B$11,"&lt;="&amp;$R$15,'Wage Ceilings '!$D$8:'Wage Ceilings '!$D$11),$R19)</f>
        <v>0</v>
      </c>
      <c r="BW19" s="91" cm="1">
        <f t="array" ref="BW19">INDEX(Appendix!$G$4:$J$8,_xlfn.IFS(BU19&lt;56,1,BU19&lt;61,2,BU19&lt;66,3,BU19&lt;71,4,TRUE,5),MATCH(YEAR($F$15),Appendix!$G$3:$L$3,0))</f>
        <v>0</v>
      </c>
      <c r="BX19" s="92">
        <f t="shared" si="11"/>
        <v>0</v>
      </c>
      <c r="BY19" s="89" t="str">
        <f t="shared" si="25"/>
        <v>NA</v>
      </c>
      <c r="BZ19" s="92">
        <f>IF(S19&gt;=('Wage Ceilings '!$C$3-SUM(Z19,AD19,AH19,AL19,AP19,AX19,AT19,BB19,BF19,BJ19,BN19,BR19,BV19)),('Wage Ceilings '!$C$3-SUM(Z19,AD19,AH19,AL19,AP19,AX19,AT19,BB19,BF19,BJ19,BN19,BR19,BV19)),S19)</f>
        <v>0</v>
      </c>
      <c r="CA19" s="91" cm="1">
        <f t="array" ref="CA19">INDEX(Appendix!$G$4:$J$8,_xlfn.IFS(BY19&lt;56,1,BY19&lt;61,2,BY19&lt;66,3,BY19&lt;71,4,TRUE,5),MATCH(YEAR($F$15),Appendix!$G$3:$L$3,0))</f>
        <v>0</v>
      </c>
      <c r="CB19" s="92">
        <f t="shared" ref="CB19:CB82" si="32">BZ19*CA19</f>
        <v>0</v>
      </c>
      <c r="CC19" s="99"/>
    </row>
    <row r="20" spans="1:81" x14ac:dyDescent="0.3">
      <c r="A20" s="64" t="s">
        <v>20</v>
      </c>
      <c r="B20" s="65"/>
      <c r="C20" s="65"/>
      <c r="D20" s="66"/>
      <c r="E20" s="66"/>
      <c r="F20" s="67"/>
      <c r="G20" s="67"/>
      <c r="H20" s="67"/>
      <c r="I20" s="67"/>
      <c r="J20" s="67"/>
      <c r="K20" s="67"/>
      <c r="L20" s="67"/>
      <c r="M20" s="67"/>
      <c r="N20" s="67"/>
      <c r="O20" s="67"/>
      <c r="P20" s="67"/>
      <c r="Q20" s="67"/>
      <c r="R20" s="67"/>
      <c r="S20" s="67"/>
      <c r="T20" s="57">
        <f t="shared" si="26"/>
        <v>0</v>
      </c>
      <c r="U20" s="57">
        <f t="shared" si="27"/>
        <v>0</v>
      </c>
      <c r="V20" s="58">
        <f t="shared" si="28"/>
        <v>0</v>
      </c>
      <c r="W20" s="58">
        <f t="shared" si="29"/>
        <v>0</v>
      </c>
      <c r="X20" s="58">
        <f t="shared" si="30"/>
        <v>0</v>
      </c>
      <c r="Y20" s="89">
        <f t="shared" si="12"/>
        <v>121</v>
      </c>
      <c r="Z20" s="90">
        <f>IF($F20&gt;'Wage Ceilings '!$C$7+SUMIF('Wage Ceilings '!$B$8:'Wage Ceilings '!$B$11,"&lt;="&amp;$F$15,'Wage Ceilings '!$D$8:'Wage Ceilings '!$D$11),'Wage Ceilings '!$C$7+SUMIF('Wage Ceilings '!$B$8:'Wage Ceilings '!$B$11,"&lt;="&amp;$F$15,'Wage Ceilings '!$D$8:'Wage Ceilings '!$D$11),$F20)</f>
        <v>0</v>
      </c>
      <c r="AA20" s="91" cm="1">
        <f t="array" ref="AA20">INDEX(Appendix!$G$4:$J$8,_xlfn.IFS(Y20&lt;56,1,Y20&lt;61,2,Y20&lt;66,3,Y20&lt;71,4,TRUE,5),MATCH(YEAR($F$15),Appendix!$G$3:$L$3,0))</f>
        <v>0</v>
      </c>
      <c r="AB20" s="92">
        <f t="shared" si="0"/>
        <v>0</v>
      </c>
      <c r="AC20" s="89">
        <f t="shared" si="13"/>
        <v>122</v>
      </c>
      <c r="AD20" s="90">
        <f>IF($G20&gt;'Wage Ceilings '!$C$7+SUMIF('Wage Ceilings '!$B$8:'Wage Ceilings '!$B$11,"&lt;="&amp;$G$15,'Wage Ceilings '!$D$8:'Wage Ceilings '!$D$11),'Wage Ceilings '!$C$7+SUMIF('Wage Ceilings '!$B$8:'Wage Ceilings '!$B$11,"&lt;="&amp;$G$15,'Wage Ceilings '!$D$8:'Wage Ceilings '!$D$11),$G20)</f>
        <v>0</v>
      </c>
      <c r="AE20" s="91" cm="1">
        <f t="array" ref="AE20">INDEX(Appendix!$G$4:$J$8,_xlfn.IFS(AC20&lt;56,1,AC20&lt;61,2,AC20&lt;66,3,AC20&lt;71,4,TRUE,5),MATCH(YEAR($F$15),Appendix!$G$3:$L$3,0))</f>
        <v>0</v>
      </c>
      <c r="AF20" s="92">
        <f t="shared" si="1"/>
        <v>0</v>
      </c>
      <c r="AG20" s="89">
        <f t="shared" si="14"/>
        <v>122</v>
      </c>
      <c r="AH20" s="90">
        <f>IF($H20&gt;'Wage Ceilings '!$C$7+SUMIF('Wage Ceilings '!$B$8:'Wage Ceilings '!$B$11,"&lt;="&amp;$H$15,'Wage Ceilings '!$D$8:'Wage Ceilings '!$D$11),'Wage Ceilings '!$C$7+SUMIF('Wage Ceilings '!$B$8:'Wage Ceilings '!$B$11,"&lt;="&amp;$H$15,'Wage Ceilings '!$D$8:'Wage Ceilings '!$D$11),$H20)</f>
        <v>0</v>
      </c>
      <c r="AI20" s="91" cm="1">
        <f t="array" ref="AI20">INDEX(Appendix!$G$4:$J$8,_xlfn.IFS(AG20&lt;56,1,AG20&lt;61,2,AG20&lt;66,3,AG20&lt;71,4,TRUE,5),MATCH(YEAR($F$15),Appendix!$G$3:$L$3,0))</f>
        <v>0</v>
      </c>
      <c r="AJ20" s="92">
        <f t="shared" si="2"/>
        <v>0</v>
      </c>
      <c r="AK20" s="89">
        <f t="shared" si="15"/>
        <v>122</v>
      </c>
      <c r="AL20" s="90">
        <f>IF($I20&gt;'Wage Ceilings '!$C$7+SUMIF('Wage Ceilings '!$B$8:'Wage Ceilings '!$B$11,"&lt;="&amp;$I$15,'Wage Ceilings '!$D$8:'Wage Ceilings '!$D$11),'Wage Ceilings '!$C$7+SUMIF('Wage Ceilings '!$B$8:'Wage Ceilings '!$B$11,"&lt;="&amp;$I$15,'Wage Ceilings '!$D$8:'Wage Ceilings '!$D$11),$I20)</f>
        <v>0</v>
      </c>
      <c r="AM20" s="91" cm="1">
        <f t="array" ref="AM20">INDEX(Appendix!$G$4:$J$8,_xlfn.IFS(AK20&lt;56,1,AK20&lt;61,2,AK20&lt;66,3,AK20&lt;71,4,TRUE,5),MATCH(YEAR($F$15),Appendix!$G$3:$L$3,0))</f>
        <v>0</v>
      </c>
      <c r="AN20" s="92">
        <f t="shared" si="3"/>
        <v>0</v>
      </c>
      <c r="AO20" s="89">
        <f t="shared" si="16"/>
        <v>122</v>
      </c>
      <c r="AP20" s="90">
        <f>IF($J20&gt;'Wage Ceilings '!$C$7+SUMIF('Wage Ceilings '!$B$8:'Wage Ceilings '!$B$11,"&lt;="&amp;$J$15,'Wage Ceilings '!$D$8:'Wage Ceilings '!$D$11),'Wage Ceilings '!$C$7+SUMIF('Wage Ceilings '!$B$8:'Wage Ceilings '!$B$11,"&lt;="&amp;$J$15,'Wage Ceilings '!$D$8:'Wage Ceilings '!$D$11),$J20)</f>
        <v>0</v>
      </c>
      <c r="AQ20" s="91" cm="1">
        <f t="array" ref="AQ20">INDEX(Appendix!$G$4:$J$8,_xlfn.IFS(AO20&lt;56,1,AO20&lt;61,2,AO20&lt;66,3,AO20&lt;71,4,TRUE,5),MATCH(YEAR($F$15),Appendix!$G$3:$L$3,0))</f>
        <v>0</v>
      </c>
      <c r="AR20" s="92">
        <f t="shared" si="4"/>
        <v>0</v>
      </c>
      <c r="AS20" s="89">
        <f t="shared" si="31"/>
        <v>122</v>
      </c>
      <c r="AT20" s="90">
        <f>IF($K20&gt;'Wage Ceilings '!$C$7+SUMIF('Wage Ceilings '!$B$8:'Wage Ceilings '!$B$11,"&lt;="&amp;$K$15,'Wage Ceilings '!$D$8:'Wage Ceilings '!$D$11),'Wage Ceilings '!$C$7+SUMIF('Wage Ceilings '!$B$8:'Wage Ceilings '!$B$11,"&lt;="&amp;$K$15,'Wage Ceilings '!$D$8:'Wage Ceilings '!$D$11),$K20)</f>
        <v>0</v>
      </c>
      <c r="AU20" s="91" cm="1">
        <f t="array" ref="AU20">INDEX(Appendix!$G$4:$J$8,_xlfn.IFS(AS20&lt;56,1,AS20&lt;61,2,AS20&lt;66,3,AS20&lt;71,4,TRUE,5),MATCH(YEAR($F$15),Appendix!$G$3:$L$3,0))</f>
        <v>0</v>
      </c>
      <c r="AV20" s="92">
        <f t="shared" si="5"/>
        <v>0</v>
      </c>
      <c r="AW20" s="89" t="str">
        <f t="shared" si="17"/>
        <v>NA</v>
      </c>
      <c r="AX20" s="92">
        <f>IF(L20&gt;=('Wage Ceilings '!$C$3-SUM(Z20,AD20,AH20,AL20,AP20,AT20,BB20,BF20,BJ20,BN20,BR20,BV20)),('Wage Ceilings '!$C$3-SUM(Z20,AD20,AH20,AL20,AP20,AT20,BB20,BF20,BJ20,BN20,BR20,BV20)),L20)</f>
        <v>0</v>
      </c>
      <c r="AY20" s="91" cm="1">
        <f t="array" ref="AY20">INDEX(Appendix!$G$4:$J$8,_xlfn.IFS(AW20&lt;56,1,AW20&lt;61,2,AW20&lt;66,3,AW20&lt;71,4,TRUE,5),MATCH(YEAR($F$15),Appendix!$G$3:$L$3,0))</f>
        <v>0</v>
      </c>
      <c r="AZ20" s="92">
        <f t="shared" si="6"/>
        <v>0</v>
      </c>
      <c r="BA20" s="89">
        <f t="shared" si="18"/>
        <v>122</v>
      </c>
      <c r="BB20" s="90">
        <f>IF($M20&gt;'Wage Ceilings '!$C$7+SUMIF('Wage Ceilings '!$B$8:'Wage Ceilings '!$B$11,"&lt;="&amp;$M$15,'Wage Ceilings '!$D$8:'Wage Ceilings '!$D$11),'Wage Ceilings '!$C$7+SUMIF('Wage Ceilings '!$B$8:'Wage Ceilings '!$B$11,"&lt;="&amp;$M$15,'Wage Ceilings '!$D$8:'Wage Ceilings '!$D$11),$M20)</f>
        <v>0</v>
      </c>
      <c r="BC20" s="91" cm="1">
        <f t="array" ref="BC20">INDEX(Appendix!$G$4:$J$8,_xlfn.IFS(BA20&lt;56,1,BA20&lt;61,2,BA20&lt;66,3,BA20&lt;71,4,TRUE,5),MATCH(YEAR($F$15),Appendix!$G$3:$L$3,0))</f>
        <v>0</v>
      </c>
      <c r="BD20" s="92">
        <f t="shared" si="19"/>
        <v>0</v>
      </c>
      <c r="BE20" s="89">
        <f t="shared" si="20"/>
        <v>122</v>
      </c>
      <c r="BF20" s="90">
        <f>IF($N20&gt;'Wage Ceilings '!$C$7+SUMIF('Wage Ceilings '!$B$8:'Wage Ceilings '!$B$11,"&lt;="&amp;$N$15,'Wage Ceilings '!$D$8:'Wage Ceilings '!$D$11),'Wage Ceilings '!$C$7+SUMIF('Wage Ceilings '!$B$8:'Wage Ceilings '!$B$11,"&lt;="&amp;$N$15,'Wage Ceilings '!$D$8:'Wage Ceilings '!$D$11),$N20)</f>
        <v>0</v>
      </c>
      <c r="BG20" s="91" cm="1">
        <f t="array" ref="BG20">INDEX(Appendix!$G$4:$J$8,_xlfn.IFS(BE20&lt;56,1,BE20&lt;61,2,BE20&lt;66,3,BE20&lt;71,4,TRUE,5),MATCH(YEAR($F$15),Appendix!$G$3:$L$3,0))</f>
        <v>0</v>
      </c>
      <c r="BH20" s="92">
        <f t="shared" si="7"/>
        <v>0</v>
      </c>
      <c r="BI20" s="89">
        <f t="shared" si="21"/>
        <v>122</v>
      </c>
      <c r="BJ20" s="90">
        <f>IF($O20&gt;'Wage Ceilings '!$C$7+SUMIF('Wage Ceilings '!$B$8:'Wage Ceilings '!$B$11,"&lt;="&amp;$O$15,'Wage Ceilings '!$D$8:'Wage Ceilings '!$D$11),'Wage Ceilings '!$C$7+SUMIF('Wage Ceilings '!$B$8:'Wage Ceilings '!$B$11,"&lt;="&amp;$O$15,'Wage Ceilings '!$D$8:'Wage Ceilings '!$D$11),$O20)</f>
        <v>0</v>
      </c>
      <c r="BK20" s="91" cm="1">
        <f t="array" ref="BK20">INDEX(Appendix!$G$4:$J$8,_xlfn.IFS(BI20&lt;56,1,BI20&lt;61,2,BI20&lt;66,3,BI20&lt;71,4,TRUE,5),MATCH(YEAR($F$15),Appendix!$G$3:$L$3,0))</f>
        <v>0</v>
      </c>
      <c r="BL20" s="92">
        <f t="shared" si="8"/>
        <v>0</v>
      </c>
      <c r="BM20" s="89">
        <f t="shared" si="22"/>
        <v>122</v>
      </c>
      <c r="BN20" s="90">
        <f>IF($P20&gt;'Wage Ceilings '!$C$7+SUMIF('Wage Ceilings '!$B$8:'Wage Ceilings '!$B$11,"&lt;="&amp;$P$15,'Wage Ceilings '!$D$8:'Wage Ceilings '!$D$11),'Wage Ceilings '!$C$7+SUMIF('Wage Ceilings '!$B$8:'Wage Ceilings '!$B$11,"&lt;="&amp;$P$15,'Wage Ceilings '!$D$8:'Wage Ceilings '!$D$11),$P20)</f>
        <v>0</v>
      </c>
      <c r="BO20" s="91" cm="1">
        <f t="array" ref="BO20">INDEX(Appendix!$G$4:$J$8,_xlfn.IFS(BM20&lt;56,1,BM20&lt;61,2,BM20&lt;66,3,BM20&lt;71,4,TRUE,5),MATCH(YEAR($F$15),Appendix!$G$3:$L$3,0))</f>
        <v>0</v>
      </c>
      <c r="BP20" s="92">
        <f t="shared" si="9"/>
        <v>0</v>
      </c>
      <c r="BQ20" s="89">
        <f t="shared" si="23"/>
        <v>122</v>
      </c>
      <c r="BR20" s="90">
        <f>IF($Q20&gt;'Wage Ceilings '!$C$7+SUMIF('Wage Ceilings '!$B$8:'Wage Ceilings '!$B$11,"&lt;="&amp;$Q$15,'Wage Ceilings '!$D$8:'Wage Ceilings '!$D$11),'Wage Ceilings '!$C$7+SUMIF('Wage Ceilings '!$B$8:'Wage Ceilings '!$B$11,"&lt;="&amp;$Q$15,'Wage Ceilings '!$D$8:'Wage Ceilings '!$D$11),$Q20)</f>
        <v>0</v>
      </c>
      <c r="BS20" s="91" cm="1">
        <f t="array" ref="BS20">INDEX(Appendix!$G$4:$J$8,_xlfn.IFS(BQ20&lt;56,1,BQ20&lt;61,2,BQ20&lt;66,3,BQ20&lt;71,4,TRUE,5),MATCH(YEAR($F$15),Appendix!$G$3:$L$3,0))</f>
        <v>0</v>
      </c>
      <c r="BT20" s="92">
        <f t="shared" si="10"/>
        <v>0</v>
      </c>
      <c r="BU20" s="89">
        <f t="shared" si="24"/>
        <v>122</v>
      </c>
      <c r="BV20" s="90">
        <f>IF($R20&gt;'Wage Ceilings '!$C$7+SUMIF('Wage Ceilings '!$B$8:'Wage Ceilings '!$B$11,"&lt;="&amp;$R$15,'Wage Ceilings '!$D$8:'Wage Ceilings '!$D$11),'Wage Ceilings '!$C$7+SUMIF('Wage Ceilings '!$B$8:'Wage Ceilings '!$B$11,"&lt;="&amp;$R$15,'Wage Ceilings '!$D$8:'Wage Ceilings '!$D$11),$R20)</f>
        <v>0</v>
      </c>
      <c r="BW20" s="91" cm="1">
        <f t="array" ref="BW20">INDEX(Appendix!$G$4:$J$8,_xlfn.IFS(BU20&lt;56,1,BU20&lt;61,2,BU20&lt;66,3,BU20&lt;71,4,TRUE,5),MATCH(YEAR($F$15),Appendix!$G$3:$L$3,0))</f>
        <v>0</v>
      </c>
      <c r="BX20" s="92">
        <f t="shared" si="11"/>
        <v>0</v>
      </c>
      <c r="BY20" s="89" t="str">
        <f t="shared" si="25"/>
        <v>NA</v>
      </c>
      <c r="BZ20" s="92">
        <f>IF(S20&gt;=('Wage Ceilings '!$C$3-SUM(Z20,AD20,AH20,AL20,AP20,AX20,AT20,BB20,BF20,BJ20,BN20,BR20,BV20)),('Wage Ceilings '!$C$3-SUM(Z20,AD20,AH20,AL20,AP20,AX20,AT20,BB20,BF20,BJ20,BN20,BR20,BV20)),S20)</f>
        <v>0</v>
      </c>
      <c r="CA20" s="91" cm="1">
        <f t="array" ref="CA20">INDEX(Appendix!$G$4:$J$8,_xlfn.IFS(BY20&lt;56,1,BY20&lt;61,2,BY20&lt;66,3,BY20&lt;71,4,TRUE,5),MATCH(YEAR($F$15),Appendix!$G$3:$L$3,0))</f>
        <v>0</v>
      </c>
      <c r="CB20" s="92">
        <f t="shared" si="32"/>
        <v>0</v>
      </c>
      <c r="CC20" s="99"/>
    </row>
    <row r="21" spans="1:81" x14ac:dyDescent="0.3">
      <c r="A21" s="64" t="s">
        <v>21</v>
      </c>
      <c r="B21" s="65"/>
      <c r="C21" s="65"/>
      <c r="D21" s="66"/>
      <c r="E21" s="66"/>
      <c r="F21" s="67"/>
      <c r="G21" s="67"/>
      <c r="H21" s="67"/>
      <c r="I21" s="67"/>
      <c r="J21" s="67"/>
      <c r="K21" s="67"/>
      <c r="L21" s="67"/>
      <c r="M21" s="67"/>
      <c r="N21" s="67"/>
      <c r="O21" s="67"/>
      <c r="P21" s="67"/>
      <c r="Q21" s="67"/>
      <c r="R21" s="67"/>
      <c r="S21" s="67"/>
      <c r="T21" s="57">
        <f t="shared" si="26"/>
        <v>0</v>
      </c>
      <c r="U21" s="57">
        <f t="shared" si="27"/>
        <v>0</v>
      </c>
      <c r="V21" s="58">
        <f t="shared" si="28"/>
        <v>0</v>
      </c>
      <c r="W21" s="58">
        <f t="shared" si="29"/>
        <v>0</v>
      </c>
      <c r="X21" s="58">
        <f t="shared" si="30"/>
        <v>0</v>
      </c>
      <c r="Y21" s="89">
        <f t="shared" si="12"/>
        <v>121</v>
      </c>
      <c r="Z21" s="90">
        <f>IF($F21&gt;'Wage Ceilings '!$C$7+SUMIF('Wage Ceilings '!$B$8:'Wage Ceilings '!$B$11,"&lt;="&amp;$F$15,'Wage Ceilings '!$D$8:'Wage Ceilings '!$D$11),'Wage Ceilings '!$C$7+SUMIF('Wage Ceilings '!$B$8:'Wage Ceilings '!$B$11,"&lt;="&amp;$F$15,'Wage Ceilings '!$D$8:'Wage Ceilings '!$D$11),$F21)</f>
        <v>0</v>
      </c>
      <c r="AA21" s="91" cm="1">
        <f t="array" ref="AA21">INDEX(Appendix!$G$4:$J$8,_xlfn.IFS(Y21&lt;56,1,Y21&lt;61,2,Y21&lt;66,3,Y21&lt;71,4,TRUE,5),MATCH(YEAR($F$15),Appendix!$G$3:$L$3,0))</f>
        <v>0</v>
      </c>
      <c r="AB21" s="92">
        <f t="shared" si="0"/>
        <v>0</v>
      </c>
      <c r="AC21" s="89">
        <f t="shared" si="13"/>
        <v>122</v>
      </c>
      <c r="AD21" s="90">
        <f>IF($G21&gt;'Wage Ceilings '!$C$7+SUMIF('Wage Ceilings '!$B$8:'Wage Ceilings '!$B$11,"&lt;="&amp;$G$15,'Wage Ceilings '!$D$8:'Wage Ceilings '!$D$11),'Wage Ceilings '!$C$7+SUMIF('Wage Ceilings '!$B$8:'Wage Ceilings '!$B$11,"&lt;="&amp;$G$15,'Wage Ceilings '!$D$8:'Wage Ceilings '!$D$11),$G21)</f>
        <v>0</v>
      </c>
      <c r="AE21" s="91" cm="1">
        <f t="array" ref="AE21">INDEX(Appendix!$G$4:$J$8,_xlfn.IFS(AC21&lt;56,1,AC21&lt;61,2,AC21&lt;66,3,AC21&lt;71,4,TRUE,5),MATCH(YEAR($F$15),Appendix!$G$3:$L$3,0))</f>
        <v>0</v>
      </c>
      <c r="AF21" s="92">
        <f t="shared" si="1"/>
        <v>0</v>
      </c>
      <c r="AG21" s="89">
        <f t="shared" si="14"/>
        <v>122</v>
      </c>
      <c r="AH21" s="90">
        <f>IF($H21&gt;'Wage Ceilings '!$C$7+SUMIF('Wage Ceilings '!$B$8:'Wage Ceilings '!$B$11,"&lt;="&amp;$H$15,'Wage Ceilings '!$D$8:'Wage Ceilings '!$D$11),'Wage Ceilings '!$C$7+SUMIF('Wage Ceilings '!$B$8:'Wage Ceilings '!$B$11,"&lt;="&amp;$H$15,'Wage Ceilings '!$D$8:'Wage Ceilings '!$D$11),$H21)</f>
        <v>0</v>
      </c>
      <c r="AI21" s="91" cm="1">
        <f t="array" ref="AI21">INDEX(Appendix!$G$4:$J$8,_xlfn.IFS(AG21&lt;56,1,AG21&lt;61,2,AG21&lt;66,3,AG21&lt;71,4,TRUE,5),MATCH(YEAR($F$15),Appendix!$G$3:$L$3,0))</f>
        <v>0</v>
      </c>
      <c r="AJ21" s="92">
        <f t="shared" si="2"/>
        <v>0</v>
      </c>
      <c r="AK21" s="89">
        <f t="shared" si="15"/>
        <v>122</v>
      </c>
      <c r="AL21" s="90">
        <f>IF($I21&gt;'Wage Ceilings '!$C$7+SUMIF('Wage Ceilings '!$B$8:'Wage Ceilings '!$B$11,"&lt;="&amp;$I$15,'Wage Ceilings '!$D$8:'Wage Ceilings '!$D$11),'Wage Ceilings '!$C$7+SUMIF('Wage Ceilings '!$B$8:'Wage Ceilings '!$B$11,"&lt;="&amp;$I$15,'Wage Ceilings '!$D$8:'Wage Ceilings '!$D$11),$I21)</f>
        <v>0</v>
      </c>
      <c r="AM21" s="91" cm="1">
        <f t="array" ref="AM21">INDEX(Appendix!$G$4:$J$8,_xlfn.IFS(AK21&lt;56,1,AK21&lt;61,2,AK21&lt;66,3,AK21&lt;71,4,TRUE,5),MATCH(YEAR($F$15),Appendix!$G$3:$L$3,0))</f>
        <v>0</v>
      </c>
      <c r="AN21" s="92">
        <f t="shared" si="3"/>
        <v>0</v>
      </c>
      <c r="AO21" s="89">
        <f t="shared" si="16"/>
        <v>122</v>
      </c>
      <c r="AP21" s="90">
        <f>IF($J21&gt;'Wage Ceilings '!$C$7+SUMIF('Wage Ceilings '!$B$8:'Wage Ceilings '!$B$11,"&lt;="&amp;$J$15,'Wage Ceilings '!$D$8:'Wage Ceilings '!$D$11),'Wage Ceilings '!$C$7+SUMIF('Wage Ceilings '!$B$8:'Wage Ceilings '!$B$11,"&lt;="&amp;$J$15,'Wage Ceilings '!$D$8:'Wage Ceilings '!$D$11),$J21)</f>
        <v>0</v>
      </c>
      <c r="AQ21" s="91" cm="1">
        <f t="array" ref="AQ21">INDEX(Appendix!$G$4:$J$8,_xlfn.IFS(AO21&lt;56,1,AO21&lt;61,2,AO21&lt;66,3,AO21&lt;71,4,TRUE,5),MATCH(YEAR($F$15),Appendix!$G$3:$L$3,0))</f>
        <v>0</v>
      </c>
      <c r="AR21" s="92">
        <f t="shared" si="4"/>
        <v>0</v>
      </c>
      <c r="AS21" s="89">
        <f t="shared" si="31"/>
        <v>122</v>
      </c>
      <c r="AT21" s="90">
        <f>IF($K21&gt;'Wage Ceilings '!$C$7+SUMIF('Wage Ceilings '!$B$8:'Wage Ceilings '!$B$11,"&lt;="&amp;$K$15,'Wage Ceilings '!$D$8:'Wage Ceilings '!$D$11),'Wage Ceilings '!$C$7+SUMIF('Wage Ceilings '!$B$8:'Wage Ceilings '!$B$11,"&lt;="&amp;$K$15,'Wage Ceilings '!$D$8:'Wage Ceilings '!$D$11),$K21)</f>
        <v>0</v>
      </c>
      <c r="AU21" s="91" cm="1">
        <f t="array" ref="AU21">INDEX(Appendix!$G$4:$J$8,_xlfn.IFS(AS21&lt;56,1,AS21&lt;61,2,AS21&lt;66,3,AS21&lt;71,4,TRUE,5),MATCH(YEAR($F$15),Appendix!$G$3:$L$3,0))</f>
        <v>0</v>
      </c>
      <c r="AV21" s="92">
        <f t="shared" si="5"/>
        <v>0</v>
      </c>
      <c r="AW21" s="89" t="str">
        <f t="shared" si="17"/>
        <v>NA</v>
      </c>
      <c r="AX21" s="92">
        <f>IF(L21&gt;=('Wage Ceilings '!$C$3-SUM(Z21,AD21,AH21,AL21,AP21,AT21,BB21,BF21,BJ21,BN21,BR21,BV21)),('Wage Ceilings '!$C$3-SUM(Z21,AD21,AH21,AL21,AP21,AT21,BB21,BF21,BJ21,BN21,BR21,BV21)),L21)</f>
        <v>0</v>
      </c>
      <c r="AY21" s="91" cm="1">
        <f t="array" ref="AY21">INDEX(Appendix!$G$4:$J$8,_xlfn.IFS(AW21&lt;56,1,AW21&lt;61,2,AW21&lt;66,3,AW21&lt;71,4,TRUE,5),MATCH(YEAR($F$15),Appendix!$G$3:$L$3,0))</f>
        <v>0</v>
      </c>
      <c r="AZ21" s="92">
        <f t="shared" si="6"/>
        <v>0</v>
      </c>
      <c r="BA21" s="89">
        <f t="shared" si="18"/>
        <v>122</v>
      </c>
      <c r="BB21" s="90">
        <f>IF($M21&gt;'Wage Ceilings '!$C$7+SUMIF('Wage Ceilings '!$B$8:'Wage Ceilings '!$B$11,"&lt;="&amp;$M$15,'Wage Ceilings '!$D$8:'Wage Ceilings '!$D$11),'Wage Ceilings '!$C$7+SUMIF('Wage Ceilings '!$B$8:'Wage Ceilings '!$B$11,"&lt;="&amp;$M$15,'Wage Ceilings '!$D$8:'Wage Ceilings '!$D$11),$M21)</f>
        <v>0</v>
      </c>
      <c r="BC21" s="91" cm="1">
        <f t="array" ref="BC21">INDEX(Appendix!$G$4:$J$8,_xlfn.IFS(BA21&lt;56,1,BA21&lt;61,2,BA21&lt;66,3,BA21&lt;71,4,TRUE,5),MATCH(YEAR($F$15),Appendix!$G$3:$L$3,0))</f>
        <v>0</v>
      </c>
      <c r="BD21" s="92">
        <f t="shared" si="19"/>
        <v>0</v>
      </c>
      <c r="BE21" s="89">
        <f t="shared" si="20"/>
        <v>122</v>
      </c>
      <c r="BF21" s="90">
        <f>IF($N21&gt;'Wage Ceilings '!$C$7+SUMIF('Wage Ceilings '!$B$8:'Wage Ceilings '!$B$11,"&lt;="&amp;$N$15,'Wage Ceilings '!$D$8:'Wage Ceilings '!$D$11),'Wage Ceilings '!$C$7+SUMIF('Wage Ceilings '!$B$8:'Wage Ceilings '!$B$11,"&lt;="&amp;$N$15,'Wage Ceilings '!$D$8:'Wage Ceilings '!$D$11),$N21)</f>
        <v>0</v>
      </c>
      <c r="BG21" s="91" cm="1">
        <f t="array" ref="BG21">INDEX(Appendix!$G$4:$J$8,_xlfn.IFS(BE21&lt;56,1,BE21&lt;61,2,BE21&lt;66,3,BE21&lt;71,4,TRUE,5),MATCH(YEAR($F$15),Appendix!$G$3:$L$3,0))</f>
        <v>0</v>
      </c>
      <c r="BH21" s="92">
        <f t="shared" si="7"/>
        <v>0</v>
      </c>
      <c r="BI21" s="89">
        <f t="shared" si="21"/>
        <v>122</v>
      </c>
      <c r="BJ21" s="90">
        <f>IF($O21&gt;'Wage Ceilings '!$C$7+SUMIF('Wage Ceilings '!$B$8:'Wage Ceilings '!$B$11,"&lt;="&amp;$O$15,'Wage Ceilings '!$D$8:'Wage Ceilings '!$D$11),'Wage Ceilings '!$C$7+SUMIF('Wage Ceilings '!$B$8:'Wage Ceilings '!$B$11,"&lt;="&amp;$O$15,'Wage Ceilings '!$D$8:'Wage Ceilings '!$D$11),$O21)</f>
        <v>0</v>
      </c>
      <c r="BK21" s="91" cm="1">
        <f t="array" ref="BK21">INDEX(Appendix!$G$4:$J$8,_xlfn.IFS(BI21&lt;56,1,BI21&lt;61,2,BI21&lt;66,3,BI21&lt;71,4,TRUE,5),MATCH(YEAR($F$15),Appendix!$G$3:$L$3,0))</f>
        <v>0</v>
      </c>
      <c r="BL21" s="92">
        <f t="shared" si="8"/>
        <v>0</v>
      </c>
      <c r="BM21" s="89">
        <f t="shared" si="22"/>
        <v>122</v>
      </c>
      <c r="BN21" s="90">
        <f>IF($P21&gt;'Wage Ceilings '!$C$7+SUMIF('Wage Ceilings '!$B$8:'Wage Ceilings '!$B$11,"&lt;="&amp;$P$15,'Wage Ceilings '!$D$8:'Wage Ceilings '!$D$11),'Wage Ceilings '!$C$7+SUMIF('Wage Ceilings '!$B$8:'Wage Ceilings '!$B$11,"&lt;="&amp;$P$15,'Wage Ceilings '!$D$8:'Wage Ceilings '!$D$11),$P21)</f>
        <v>0</v>
      </c>
      <c r="BO21" s="91" cm="1">
        <f t="array" ref="BO21">INDEX(Appendix!$G$4:$J$8,_xlfn.IFS(BM21&lt;56,1,BM21&lt;61,2,BM21&lt;66,3,BM21&lt;71,4,TRUE,5),MATCH(YEAR($F$15),Appendix!$G$3:$L$3,0))</f>
        <v>0</v>
      </c>
      <c r="BP21" s="92">
        <f t="shared" si="9"/>
        <v>0</v>
      </c>
      <c r="BQ21" s="89">
        <f t="shared" si="23"/>
        <v>122</v>
      </c>
      <c r="BR21" s="90">
        <f>IF($Q21&gt;'Wage Ceilings '!$C$7+SUMIF('Wage Ceilings '!$B$8:'Wage Ceilings '!$B$11,"&lt;="&amp;$Q$15,'Wage Ceilings '!$D$8:'Wage Ceilings '!$D$11),'Wage Ceilings '!$C$7+SUMIF('Wage Ceilings '!$B$8:'Wage Ceilings '!$B$11,"&lt;="&amp;$Q$15,'Wage Ceilings '!$D$8:'Wage Ceilings '!$D$11),$Q21)</f>
        <v>0</v>
      </c>
      <c r="BS21" s="91" cm="1">
        <f t="array" ref="BS21">INDEX(Appendix!$G$4:$J$8,_xlfn.IFS(BQ21&lt;56,1,BQ21&lt;61,2,BQ21&lt;66,3,BQ21&lt;71,4,TRUE,5),MATCH(YEAR($F$15),Appendix!$G$3:$L$3,0))</f>
        <v>0</v>
      </c>
      <c r="BT21" s="92">
        <f t="shared" si="10"/>
        <v>0</v>
      </c>
      <c r="BU21" s="89">
        <f t="shared" si="24"/>
        <v>122</v>
      </c>
      <c r="BV21" s="90">
        <f>IF($R21&gt;'Wage Ceilings '!$C$7+SUMIF('Wage Ceilings '!$B$8:'Wage Ceilings '!$B$11,"&lt;="&amp;$R$15,'Wage Ceilings '!$D$8:'Wage Ceilings '!$D$11),'Wage Ceilings '!$C$7+SUMIF('Wage Ceilings '!$B$8:'Wage Ceilings '!$B$11,"&lt;="&amp;$R$15,'Wage Ceilings '!$D$8:'Wage Ceilings '!$D$11),$R21)</f>
        <v>0</v>
      </c>
      <c r="BW21" s="91" cm="1">
        <f t="array" ref="BW21">INDEX(Appendix!$G$4:$J$8,_xlfn.IFS(BU21&lt;56,1,BU21&lt;61,2,BU21&lt;66,3,BU21&lt;71,4,TRUE,5),MATCH(YEAR($F$15),Appendix!$G$3:$L$3,0))</f>
        <v>0</v>
      </c>
      <c r="BX21" s="92">
        <f t="shared" si="11"/>
        <v>0</v>
      </c>
      <c r="BY21" s="89" t="str">
        <f t="shared" si="25"/>
        <v>NA</v>
      </c>
      <c r="BZ21" s="92">
        <f>IF(S21&gt;=('Wage Ceilings '!$C$3-SUM(Z21,AD21,AH21,AL21,AP21,AX21,AT21,BB21,BF21,BJ21,BN21,BR21,BV21)),('Wage Ceilings '!$C$3-SUM(Z21,AD21,AH21,AL21,AP21,AX21,AT21,BB21,BF21,BJ21,BN21,BR21,BV21)),S21)</f>
        <v>0</v>
      </c>
      <c r="CA21" s="91" cm="1">
        <f t="array" ref="CA21">INDEX(Appendix!$G$4:$J$8,_xlfn.IFS(BY21&lt;56,1,BY21&lt;61,2,BY21&lt;66,3,BY21&lt;71,4,TRUE,5),MATCH(YEAR($F$15),Appendix!$G$3:$L$3,0))</f>
        <v>0</v>
      </c>
      <c r="CB21" s="92">
        <f t="shared" si="32"/>
        <v>0</v>
      </c>
      <c r="CC21" s="99"/>
    </row>
    <row r="22" spans="1:81" x14ac:dyDescent="0.3">
      <c r="A22" s="64" t="s">
        <v>22</v>
      </c>
      <c r="B22" s="65"/>
      <c r="C22" s="65"/>
      <c r="D22" s="66"/>
      <c r="E22" s="66"/>
      <c r="F22" s="67"/>
      <c r="G22" s="67"/>
      <c r="H22" s="67"/>
      <c r="I22" s="67"/>
      <c r="J22" s="67"/>
      <c r="K22" s="67"/>
      <c r="L22" s="67"/>
      <c r="M22" s="67"/>
      <c r="N22" s="67"/>
      <c r="O22" s="67"/>
      <c r="P22" s="67"/>
      <c r="Q22" s="67"/>
      <c r="R22" s="67"/>
      <c r="S22" s="67"/>
      <c r="T22" s="57">
        <f t="shared" si="26"/>
        <v>0</v>
      </c>
      <c r="U22" s="57">
        <f t="shared" si="27"/>
        <v>0</v>
      </c>
      <c r="V22" s="58">
        <f t="shared" si="28"/>
        <v>0</v>
      </c>
      <c r="W22" s="58">
        <f t="shared" si="29"/>
        <v>0</v>
      </c>
      <c r="X22" s="58">
        <f t="shared" si="30"/>
        <v>0</v>
      </c>
      <c r="Y22" s="89">
        <f t="shared" si="12"/>
        <v>121</v>
      </c>
      <c r="Z22" s="90">
        <f>IF($F22&gt;'Wage Ceilings '!$C$7+SUMIF('Wage Ceilings '!$B$8:'Wage Ceilings '!$B$11,"&lt;="&amp;$F$15,'Wage Ceilings '!$D$8:'Wage Ceilings '!$D$11),'Wage Ceilings '!$C$7+SUMIF('Wage Ceilings '!$B$8:'Wage Ceilings '!$B$11,"&lt;="&amp;$F$15,'Wage Ceilings '!$D$8:'Wage Ceilings '!$D$11),$F22)</f>
        <v>0</v>
      </c>
      <c r="AA22" s="91" cm="1">
        <f t="array" ref="AA22">INDEX(Appendix!$G$4:$J$8,_xlfn.IFS(Y22&lt;56,1,Y22&lt;61,2,Y22&lt;66,3,Y22&lt;71,4,TRUE,5),MATCH(YEAR($F$15),Appendix!$G$3:$L$3,0))</f>
        <v>0</v>
      </c>
      <c r="AB22" s="92">
        <f t="shared" si="0"/>
        <v>0</v>
      </c>
      <c r="AC22" s="89">
        <f t="shared" si="13"/>
        <v>122</v>
      </c>
      <c r="AD22" s="90">
        <f>IF($G22&gt;'Wage Ceilings '!$C$7+SUMIF('Wage Ceilings '!$B$8:'Wage Ceilings '!$B$11,"&lt;="&amp;$G$15,'Wage Ceilings '!$D$8:'Wage Ceilings '!$D$11),'Wage Ceilings '!$C$7+SUMIF('Wage Ceilings '!$B$8:'Wage Ceilings '!$B$11,"&lt;="&amp;$G$15,'Wage Ceilings '!$D$8:'Wage Ceilings '!$D$11),$G22)</f>
        <v>0</v>
      </c>
      <c r="AE22" s="91" cm="1">
        <f t="array" ref="AE22">INDEX(Appendix!$G$4:$J$8,_xlfn.IFS(AC22&lt;56,1,AC22&lt;61,2,AC22&lt;66,3,AC22&lt;71,4,TRUE,5),MATCH(YEAR($F$15),Appendix!$G$3:$L$3,0))</f>
        <v>0</v>
      </c>
      <c r="AF22" s="92">
        <f t="shared" si="1"/>
        <v>0</v>
      </c>
      <c r="AG22" s="89">
        <f t="shared" si="14"/>
        <v>122</v>
      </c>
      <c r="AH22" s="90">
        <f>IF($H22&gt;'Wage Ceilings '!$C$7+SUMIF('Wage Ceilings '!$B$8:'Wage Ceilings '!$B$11,"&lt;="&amp;$H$15,'Wage Ceilings '!$D$8:'Wage Ceilings '!$D$11),'Wage Ceilings '!$C$7+SUMIF('Wage Ceilings '!$B$8:'Wage Ceilings '!$B$11,"&lt;="&amp;$H$15,'Wage Ceilings '!$D$8:'Wage Ceilings '!$D$11),$H22)</f>
        <v>0</v>
      </c>
      <c r="AI22" s="91" cm="1">
        <f t="array" ref="AI22">INDEX(Appendix!$G$4:$J$8,_xlfn.IFS(AG22&lt;56,1,AG22&lt;61,2,AG22&lt;66,3,AG22&lt;71,4,TRUE,5),MATCH(YEAR($F$15),Appendix!$G$3:$L$3,0))</f>
        <v>0</v>
      </c>
      <c r="AJ22" s="92">
        <f t="shared" si="2"/>
        <v>0</v>
      </c>
      <c r="AK22" s="89">
        <f t="shared" si="15"/>
        <v>122</v>
      </c>
      <c r="AL22" s="90">
        <f>IF($I22&gt;'Wage Ceilings '!$C$7+SUMIF('Wage Ceilings '!$B$8:'Wage Ceilings '!$B$11,"&lt;="&amp;$I$15,'Wage Ceilings '!$D$8:'Wage Ceilings '!$D$11),'Wage Ceilings '!$C$7+SUMIF('Wage Ceilings '!$B$8:'Wage Ceilings '!$B$11,"&lt;="&amp;$I$15,'Wage Ceilings '!$D$8:'Wage Ceilings '!$D$11),$I22)</f>
        <v>0</v>
      </c>
      <c r="AM22" s="91" cm="1">
        <f t="array" ref="AM22">INDEX(Appendix!$G$4:$J$8,_xlfn.IFS(AK22&lt;56,1,AK22&lt;61,2,AK22&lt;66,3,AK22&lt;71,4,TRUE,5),MATCH(YEAR($F$15),Appendix!$G$3:$L$3,0))</f>
        <v>0</v>
      </c>
      <c r="AN22" s="92">
        <f t="shared" si="3"/>
        <v>0</v>
      </c>
      <c r="AO22" s="89">
        <f t="shared" si="16"/>
        <v>122</v>
      </c>
      <c r="AP22" s="90">
        <f>IF($J22&gt;'Wage Ceilings '!$C$7+SUMIF('Wage Ceilings '!$B$8:'Wage Ceilings '!$B$11,"&lt;="&amp;$J$15,'Wage Ceilings '!$D$8:'Wage Ceilings '!$D$11),'Wage Ceilings '!$C$7+SUMIF('Wage Ceilings '!$B$8:'Wage Ceilings '!$B$11,"&lt;="&amp;$J$15,'Wage Ceilings '!$D$8:'Wage Ceilings '!$D$11),$J22)</f>
        <v>0</v>
      </c>
      <c r="AQ22" s="91" cm="1">
        <f t="array" ref="AQ22">INDEX(Appendix!$G$4:$J$8,_xlfn.IFS(AO22&lt;56,1,AO22&lt;61,2,AO22&lt;66,3,AO22&lt;71,4,TRUE,5),MATCH(YEAR($F$15),Appendix!$G$3:$L$3,0))</f>
        <v>0</v>
      </c>
      <c r="AR22" s="92">
        <f t="shared" si="4"/>
        <v>0</v>
      </c>
      <c r="AS22" s="89">
        <f t="shared" si="31"/>
        <v>122</v>
      </c>
      <c r="AT22" s="90">
        <f>IF($K22&gt;'Wage Ceilings '!$C$7+SUMIF('Wage Ceilings '!$B$8:'Wage Ceilings '!$B$11,"&lt;="&amp;$K$15,'Wage Ceilings '!$D$8:'Wage Ceilings '!$D$11),'Wage Ceilings '!$C$7+SUMIF('Wage Ceilings '!$B$8:'Wage Ceilings '!$B$11,"&lt;="&amp;$K$15,'Wage Ceilings '!$D$8:'Wage Ceilings '!$D$11),$K22)</f>
        <v>0</v>
      </c>
      <c r="AU22" s="91" cm="1">
        <f t="array" ref="AU22">INDEX(Appendix!$G$4:$J$8,_xlfn.IFS(AS22&lt;56,1,AS22&lt;61,2,AS22&lt;66,3,AS22&lt;71,4,TRUE,5),MATCH(YEAR($F$15),Appendix!$G$3:$L$3,0))</f>
        <v>0</v>
      </c>
      <c r="AV22" s="92">
        <f t="shared" si="5"/>
        <v>0</v>
      </c>
      <c r="AW22" s="89" t="str">
        <f t="shared" si="17"/>
        <v>NA</v>
      </c>
      <c r="AX22" s="92">
        <f>IF(L22&gt;=('Wage Ceilings '!$C$3-SUM(Z22,AD22,AH22,AL22,AP22,AT22,BB22,BF22,BJ22,BN22,BR22,BV22)),('Wage Ceilings '!$C$3-SUM(Z22,AD22,AH22,AL22,AP22,AT22,BB22,BF22,BJ22,BN22,BR22,BV22)),L22)</f>
        <v>0</v>
      </c>
      <c r="AY22" s="91" cm="1">
        <f t="array" ref="AY22">INDEX(Appendix!$G$4:$J$8,_xlfn.IFS(AW22&lt;56,1,AW22&lt;61,2,AW22&lt;66,3,AW22&lt;71,4,TRUE,5),MATCH(YEAR($F$15),Appendix!$G$3:$L$3,0))</f>
        <v>0</v>
      </c>
      <c r="AZ22" s="92">
        <f t="shared" si="6"/>
        <v>0</v>
      </c>
      <c r="BA22" s="89">
        <f t="shared" si="18"/>
        <v>122</v>
      </c>
      <c r="BB22" s="90">
        <f>IF($M22&gt;'Wage Ceilings '!$C$7+SUMIF('Wage Ceilings '!$B$8:'Wage Ceilings '!$B$11,"&lt;="&amp;$M$15,'Wage Ceilings '!$D$8:'Wage Ceilings '!$D$11),'Wage Ceilings '!$C$7+SUMIF('Wage Ceilings '!$B$8:'Wage Ceilings '!$B$11,"&lt;="&amp;$M$15,'Wage Ceilings '!$D$8:'Wage Ceilings '!$D$11),$M22)</f>
        <v>0</v>
      </c>
      <c r="BC22" s="91" cm="1">
        <f t="array" ref="BC22">INDEX(Appendix!$G$4:$J$8,_xlfn.IFS(BA22&lt;56,1,BA22&lt;61,2,BA22&lt;66,3,BA22&lt;71,4,TRUE,5),MATCH(YEAR($F$15),Appendix!$G$3:$L$3,0))</f>
        <v>0</v>
      </c>
      <c r="BD22" s="92">
        <f t="shared" si="19"/>
        <v>0</v>
      </c>
      <c r="BE22" s="89">
        <f t="shared" si="20"/>
        <v>122</v>
      </c>
      <c r="BF22" s="90">
        <f>IF($N22&gt;'Wage Ceilings '!$C$7+SUMIF('Wage Ceilings '!$B$8:'Wage Ceilings '!$B$11,"&lt;="&amp;$N$15,'Wage Ceilings '!$D$8:'Wage Ceilings '!$D$11),'Wage Ceilings '!$C$7+SUMIF('Wage Ceilings '!$B$8:'Wage Ceilings '!$B$11,"&lt;="&amp;$N$15,'Wage Ceilings '!$D$8:'Wage Ceilings '!$D$11),$N22)</f>
        <v>0</v>
      </c>
      <c r="BG22" s="91" cm="1">
        <f t="array" ref="BG22">INDEX(Appendix!$G$4:$J$8,_xlfn.IFS(BE22&lt;56,1,BE22&lt;61,2,BE22&lt;66,3,BE22&lt;71,4,TRUE,5),MATCH(YEAR($F$15),Appendix!$G$3:$L$3,0))</f>
        <v>0</v>
      </c>
      <c r="BH22" s="92">
        <f t="shared" si="7"/>
        <v>0</v>
      </c>
      <c r="BI22" s="89">
        <f t="shared" si="21"/>
        <v>122</v>
      </c>
      <c r="BJ22" s="90">
        <f>IF($O22&gt;'Wage Ceilings '!$C$7+SUMIF('Wage Ceilings '!$B$8:'Wage Ceilings '!$B$11,"&lt;="&amp;$O$15,'Wage Ceilings '!$D$8:'Wage Ceilings '!$D$11),'Wage Ceilings '!$C$7+SUMIF('Wage Ceilings '!$B$8:'Wage Ceilings '!$B$11,"&lt;="&amp;$O$15,'Wage Ceilings '!$D$8:'Wage Ceilings '!$D$11),$O22)</f>
        <v>0</v>
      </c>
      <c r="BK22" s="91" cm="1">
        <f t="array" ref="BK22">INDEX(Appendix!$G$4:$J$8,_xlfn.IFS(BI22&lt;56,1,BI22&lt;61,2,BI22&lt;66,3,BI22&lt;71,4,TRUE,5),MATCH(YEAR($F$15),Appendix!$G$3:$L$3,0))</f>
        <v>0</v>
      </c>
      <c r="BL22" s="92">
        <f t="shared" si="8"/>
        <v>0</v>
      </c>
      <c r="BM22" s="89">
        <f t="shared" si="22"/>
        <v>122</v>
      </c>
      <c r="BN22" s="90">
        <f>IF($P22&gt;'Wage Ceilings '!$C$7+SUMIF('Wage Ceilings '!$B$8:'Wage Ceilings '!$B$11,"&lt;="&amp;$P$15,'Wage Ceilings '!$D$8:'Wage Ceilings '!$D$11),'Wage Ceilings '!$C$7+SUMIF('Wage Ceilings '!$B$8:'Wage Ceilings '!$B$11,"&lt;="&amp;$P$15,'Wage Ceilings '!$D$8:'Wage Ceilings '!$D$11),$P22)</f>
        <v>0</v>
      </c>
      <c r="BO22" s="91" cm="1">
        <f t="array" ref="BO22">INDEX(Appendix!$G$4:$J$8,_xlfn.IFS(BM22&lt;56,1,BM22&lt;61,2,BM22&lt;66,3,BM22&lt;71,4,TRUE,5),MATCH(YEAR($F$15),Appendix!$G$3:$L$3,0))</f>
        <v>0</v>
      </c>
      <c r="BP22" s="92">
        <f t="shared" si="9"/>
        <v>0</v>
      </c>
      <c r="BQ22" s="89">
        <f t="shared" si="23"/>
        <v>122</v>
      </c>
      <c r="BR22" s="90">
        <f>IF($Q22&gt;'Wage Ceilings '!$C$7+SUMIF('Wage Ceilings '!$B$8:'Wage Ceilings '!$B$11,"&lt;="&amp;$Q$15,'Wage Ceilings '!$D$8:'Wage Ceilings '!$D$11),'Wage Ceilings '!$C$7+SUMIF('Wage Ceilings '!$B$8:'Wage Ceilings '!$B$11,"&lt;="&amp;$Q$15,'Wage Ceilings '!$D$8:'Wage Ceilings '!$D$11),$Q22)</f>
        <v>0</v>
      </c>
      <c r="BS22" s="91" cm="1">
        <f t="array" ref="BS22">INDEX(Appendix!$G$4:$J$8,_xlfn.IFS(BQ22&lt;56,1,BQ22&lt;61,2,BQ22&lt;66,3,BQ22&lt;71,4,TRUE,5),MATCH(YEAR($F$15),Appendix!$G$3:$L$3,0))</f>
        <v>0</v>
      </c>
      <c r="BT22" s="92">
        <f t="shared" si="10"/>
        <v>0</v>
      </c>
      <c r="BU22" s="89">
        <f t="shared" si="24"/>
        <v>122</v>
      </c>
      <c r="BV22" s="90">
        <f>IF($R22&gt;'Wage Ceilings '!$C$7+SUMIF('Wage Ceilings '!$B$8:'Wage Ceilings '!$B$11,"&lt;="&amp;$R$15,'Wage Ceilings '!$D$8:'Wage Ceilings '!$D$11),'Wage Ceilings '!$C$7+SUMIF('Wage Ceilings '!$B$8:'Wage Ceilings '!$B$11,"&lt;="&amp;$R$15,'Wage Ceilings '!$D$8:'Wage Ceilings '!$D$11),$R22)</f>
        <v>0</v>
      </c>
      <c r="BW22" s="91" cm="1">
        <f t="array" ref="BW22">INDEX(Appendix!$G$4:$J$8,_xlfn.IFS(BU22&lt;56,1,BU22&lt;61,2,BU22&lt;66,3,BU22&lt;71,4,TRUE,5),MATCH(YEAR($F$15),Appendix!$G$3:$L$3,0))</f>
        <v>0</v>
      </c>
      <c r="BX22" s="92">
        <f t="shared" si="11"/>
        <v>0</v>
      </c>
      <c r="BY22" s="89" t="str">
        <f t="shared" si="25"/>
        <v>NA</v>
      </c>
      <c r="BZ22" s="92">
        <f>IF(S22&gt;=('Wage Ceilings '!$C$3-SUM(Z22,AD22,AH22,AL22,AP22,AX22,AT22,BB22,BF22,BJ22,BN22,BR22,BV22)),('Wage Ceilings '!$C$3-SUM(Z22,AD22,AH22,AL22,AP22,AX22,AT22,BB22,BF22,BJ22,BN22,BR22,BV22)),S22)</f>
        <v>0</v>
      </c>
      <c r="CA22" s="91" cm="1">
        <f t="array" ref="CA22">INDEX(Appendix!$G$4:$J$8,_xlfn.IFS(BY22&lt;56,1,BY22&lt;61,2,BY22&lt;66,3,BY22&lt;71,4,TRUE,5),MATCH(YEAR($F$15),Appendix!$G$3:$L$3,0))</f>
        <v>0</v>
      </c>
      <c r="CB22" s="92">
        <f t="shared" si="32"/>
        <v>0</v>
      </c>
      <c r="CC22" s="99"/>
    </row>
    <row r="23" spans="1:81" x14ac:dyDescent="0.3">
      <c r="A23" s="64" t="s">
        <v>23</v>
      </c>
      <c r="B23" s="65"/>
      <c r="C23" s="65"/>
      <c r="D23" s="66"/>
      <c r="E23" s="66"/>
      <c r="F23" s="67"/>
      <c r="G23" s="67"/>
      <c r="H23" s="67"/>
      <c r="I23" s="67"/>
      <c r="J23" s="67"/>
      <c r="K23" s="67"/>
      <c r="L23" s="67"/>
      <c r="M23" s="67"/>
      <c r="N23" s="67"/>
      <c r="O23" s="67"/>
      <c r="P23" s="67"/>
      <c r="Q23" s="67"/>
      <c r="R23" s="67"/>
      <c r="S23" s="67"/>
      <c r="T23" s="57">
        <f t="shared" si="26"/>
        <v>0</v>
      </c>
      <c r="U23" s="57">
        <f t="shared" si="27"/>
        <v>0</v>
      </c>
      <c r="V23" s="58">
        <f t="shared" si="28"/>
        <v>0</v>
      </c>
      <c r="W23" s="58">
        <f t="shared" si="29"/>
        <v>0</v>
      </c>
      <c r="X23" s="58">
        <f t="shared" si="30"/>
        <v>0</v>
      </c>
      <c r="Y23" s="89">
        <f t="shared" si="12"/>
        <v>121</v>
      </c>
      <c r="Z23" s="90">
        <f>IF($F23&gt;'Wage Ceilings '!$C$7+SUMIF('Wage Ceilings '!$B$8:'Wage Ceilings '!$B$11,"&lt;="&amp;$F$15,'Wage Ceilings '!$D$8:'Wage Ceilings '!$D$11),'Wage Ceilings '!$C$7+SUMIF('Wage Ceilings '!$B$8:'Wage Ceilings '!$B$11,"&lt;="&amp;$F$15,'Wage Ceilings '!$D$8:'Wage Ceilings '!$D$11),$F23)</f>
        <v>0</v>
      </c>
      <c r="AA23" s="91" cm="1">
        <f t="array" ref="AA23">INDEX(Appendix!$G$4:$J$8,_xlfn.IFS(Y23&lt;56,1,Y23&lt;61,2,Y23&lt;66,3,Y23&lt;71,4,TRUE,5),MATCH(YEAR($F$15),Appendix!$G$3:$L$3,0))</f>
        <v>0</v>
      </c>
      <c r="AB23" s="92">
        <f t="shared" si="0"/>
        <v>0</v>
      </c>
      <c r="AC23" s="89">
        <f t="shared" si="13"/>
        <v>122</v>
      </c>
      <c r="AD23" s="90">
        <f>IF($G23&gt;'Wage Ceilings '!$C$7+SUMIF('Wage Ceilings '!$B$8:'Wage Ceilings '!$B$11,"&lt;="&amp;$G$15,'Wage Ceilings '!$D$8:'Wage Ceilings '!$D$11),'Wage Ceilings '!$C$7+SUMIF('Wage Ceilings '!$B$8:'Wage Ceilings '!$B$11,"&lt;="&amp;$G$15,'Wage Ceilings '!$D$8:'Wage Ceilings '!$D$11),$G23)</f>
        <v>0</v>
      </c>
      <c r="AE23" s="91" cm="1">
        <f t="array" ref="AE23">INDEX(Appendix!$G$4:$J$8,_xlfn.IFS(AC23&lt;56,1,AC23&lt;61,2,AC23&lt;66,3,AC23&lt;71,4,TRUE,5),MATCH(YEAR($F$15),Appendix!$G$3:$L$3,0))</f>
        <v>0</v>
      </c>
      <c r="AF23" s="92">
        <f t="shared" si="1"/>
        <v>0</v>
      </c>
      <c r="AG23" s="89">
        <f t="shared" si="14"/>
        <v>122</v>
      </c>
      <c r="AH23" s="90">
        <f>IF($H23&gt;'Wage Ceilings '!$C$7+SUMIF('Wage Ceilings '!$B$8:'Wage Ceilings '!$B$11,"&lt;="&amp;$H$15,'Wage Ceilings '!$D$8:'Wage Ceilings '!$D$11),'Wage Ceilings '!$C$7+SUMIF('Wage Ceilings '!$B$8:'Wage Ceilings '!$B$11,"&lt;="&amp;$H$15,'Wage Ceilings '!$D$8:'Wage Ceilings '!$D$11),$H23)</f>
        <v>0</v>
      </c>
      <c r="AI23" s="91" cm="1">
        <f t="array" ref="AI23">INDEX(Appendix!$G$4:$J$8,_xlfn.IFS(AG23&lt;56,1,AG23&lt;61,2,AG23&lt;66,3,AG23&lt;71,4,TRUE,5),MATCH(YEAR($F$15),Appendix!$G$3:$L$3,0))</f>
        <v>0</v>
      </c>
      <c r="AJ23" s="92">
        <f t="shared" si="2"/>
        <v>0</v>
      </c>
      <c r="AK23" s="89">
        <f t="shared" si="15"/>
        <v>122</v>
      </c>
      <c r="AL23" s="90">
        <f>IF($I23&gt;'Wage Ceilings '!$C$7+SUMIF('Wage Ceilings '!$B$8:'Wage Ceilings '!$B$11,"&lt;="&amp;$I$15,'Wage Ceilings '!$D$8:'Wage Ceilings '!$D$11),'Wage Ceilings '!$C$7+SUMIF('Wage Ceilings '!$B$8:'Wage Ceilings '!$B$11,"&lt;="&amp;$I$15,'Wage Ceilings '!$D$8:'Wage Ceilings '!$D$11),$I23)</f>
        <v>0</v>
      </c>
      <c r="AM23" s="91" cm="1">
        <f t="array" ref="AM23">INDEX(Appendix!$G$4:$J$8,_xlfn.IFS(AK23&lt;56,1,AK23&lt;61,2,AK23&lt;66,3,AK23&lt;71,4,TRUE,5),MATCH(YEAR($F$15),Appendix!$G$3:$L$3,0))</f>
        <v>0</v>
      </c>
      <c r="AN23" s="92">
        <f t="shared" si="3"/>
        <v>0</v>
      </c>
      <c r="AO23" s="89">
        <f t="shared" si="16"/>
        <v>122</v>
      </c>
      <c r="AP23" s="90">
        <f>IF($J23&gt;'Wage Ceilings '!$C$7+SUMIF('Wage Ceilings '!$B$8:'Wage Ceilings '!$B$11,"&lt;="&amp;$J$15,'Wage Ceilings '!$D$8:'Wage Ceilings '!$D$11),'Wage Ceilings '!$C$7+SUMIF('Wage Ceilings '!$B$8:'Wage Ceilings '!$B$11,"&lt;="&amp;$J$15,'Wage Ceilings '!$D$8:'Wage Ceilings '!$D$11),$J23)</f>
        <v>0</v>
      </c>
      <c r="AQ23" s="91" cm="1">
        <f t="array" ref="AQ23">INDEX(Appendix!$G$4:$J$8,_xlfn.IFS(AO23&lt;56,1,AO23&lt;61,2,AO23&lt;66,3,AO23&lt;71,4,TRUE,5),MATCH(YEAR($F$15),Appendix!$G$3:$L$3,0))</f>
        <v>0</v>
      </c>
      <c r="AR23" s="92">
        <f t="shared" si="4"/>
        <v>0</v>
      </c>
      <c r="AS23" s="89">
        <f t="shared" si="31"/>
        <v>122</v>
      </c>
      <c r="AT23" s="90">
        <f>IF($K23&gt;'Wage Ceilings '!$C$7+SUMIF('Wage Ceilings '!$B$8:'Wage Ceilings '!$B$11,"&lt;="&amp;$K$15,'Wage Ceilings '!$D$8:'Wage Ceilings '!$D$11),'Wage Ceilings '!$C$7+SUMIF('Wage Ceilings '!$B$8:'Wage Ceilings '!$B$11,"&lt;="&amp;$K$15,'Wage Ceilings '!$D$8:'Wage Ceilings '!$D$11),$K23)</f>
        <v>0</v>
      </c>
      <c r="AU23" s="91" cm="1">
        <f t="array" ref="AU23">INDEX(Appendix!$G$4:$J$8,_xlfn.IFS(AS23&lt;56,1,AS23&lt;61,2,AS23&lt;66,3,AS23&lt;71,4,TRUE,5),MATCH(YEAR($F$15),Appendix!$G$3:$L$3,0))</f>
        <v>0</v>
      </c>
      <c r="AV23" s="92">
        <f t="shared" si="5"/>
        <v>0</v>
      </c>
      <c r="AW23" s="89" t="str">
        <f t="shared" si="17"/>
        <v>NA</v>
      </c>
      <c r="AX23" s="92">
        <f>IF(L23&gt;=('Wage Ceilings '!$C$3-SUM(Z23,AD23,AH23,AL23,AP23,AT23,BB23,BF23,BJ23,BN23,BR23,BV23)),('Wage Ceilings '!$C$3-SUM(Z23,AD23,AH23,AL23,AP23,AT23,BB23,BF23,BJ23,BN23,BR23,BV23)),L23)</f>
        <v>0</v>
      </c>
      <c r="AY23" s="91" cm="1">
        <f t="array" ref="AY23">INDEX(Appendix!$G$4:$J$8,_xlfn.IFS(AW23&lt;56,1,AW23&lt;61,2,AW23&lt;66,3,AW23&lt;71,4,TRUE,5),MATCH(YEAR($F$15),Appendix!$G$3:$L$3,0))</f>
        <v>0</v>
      </c>
      <c r="AZ23" s="92">
        <f t="shared" si="6"/>
        <v>0</v>
      </c>
      <c r="BA23" s="89">
        <f t="shared" si="18"/>
        <v>122</v>
      </c>
      <c r="BB23" s="90">
        <f>IF($M23&gt;'Wage Ceilings '!$C$7+SUMIF('Wage Ceilings '!$B$8:'Wage Ceilings '!$B$11,"&lt;="&amp;$M$15,'Wage Ceilings '!$D$8:'Wage Ceilings '!$D$11),'Wage Ceilings '!$C$7+SUMIF('Wage Ceilings '!$B$8:'Wage Ceilings '!$B$11,"&lt;="&amp;$M$15,'Wage Ceilings '!$D$8:'Wage Ceilings '!$D$11),$M23)</f>
        <v>0</v>
      </c>
      <c r="BC23" s="91" cm="1">
        <f t="array" ref="BC23">INDEX(Appendix!$G$4:$J$8,_xlfn.IFS(BA23&lt;56,1,BA23&lt;61,2,BA23&lt;66,3,BA23&lt;71,4,TRUE,5),MATCH(YEAR($F$15),Appendix!$G$3:$L$3,0))</f>
        <v>0</v>
      </c>
      <c r="BD23" s="92">
        <f t="shared" si="19"/>
        <v>0</v>
      </c>
      <c r="BE23" s="89">
        <f t="shared" si="20"/>
        <v>122</v>
      </c>
      <c r="BF23" s="90">
        <f>IF($N23&gt;'Wage Ceilings '!$C$7+SUMIF('Wage Ceilings '!$B$8:'Wage Ceilings '!$B$11,"&lt;="&amp;$N$15,'Wage Ceilings '!$D$8:'Wage Ceilings '!$D$11),'Wage Ceilings '!$C$7+SUMIF('Wage Ceilings '!$B$8:'Wage Ceilings '!$B$11,"&lt;="&amp;$N$15,'Wage Ceilings '!$D$8:'Wage Ceilings '!$D$11),$N23)</f>
        <v>0</v>
      </c>
      <c r="BG23" s="91" cm="1">
        <f t="array" ref="BG23">INDEX(Appendix!$G$4:$J$8,_xlfn.IFS(BE23&lt;56,1,BE23&lt;61,2,BE23&lt;66,3,BE23&lt;71,4,TRUE,5),MATCH(YEAR($F$15),Appendix!$G$3:$L$3,0))</f>
        <v>0</v>
      </c>
      <c r="BH23" s="92">
        <f t="shared" si="7"/>
        <v>0</v>
      </c>
      <c r="BI23" s="89">
        <f t="shared" si="21"/>
        <v>122</v>
      </c>
      <c r="BJ23" s="90">
        <f>IF($O23&gt;'Wage Ceilings '!$C$7+SUMIF('Wage Ceilings '!$B$8:'Wage Ceilings '!$B$11,"&lt;="&amp;$O$15,'Wage Ceilings '!$D$8:'Wage Ceilings '!$D$11),'Wage Ceilings '!$C$7+SUMIF('Wage Ceilings '!$B$8:'Wage Ceilings '!$B$11,"&lt;="&amp;$O$15,'Wage Ceilings '!$D$8:'Wage Ceilings '!$D$11),$O23)</f>
        <v>0</v>
      </c>
      <c r="BK23" s="91" cm="1">
        <f t="array" ref="BK23">INDEX(Appendix!$G$4:$J$8,_xlfn.IFS(BI23&lt;56,1,BI23&lt;61,2,BI23&lt;66,3,BI23&lt;71,4,TRUE,5),MATCH(YEAR($F$15),Appendix!$G$3:$L$3,0))</f>
        <v>0</v>
      </c>
      <c r="BL23" s="92">
        <f t="shared" si="8"/>
        <v>0</v>
      </c>
      <c r="BM23" s="89">
        <f t="shared" si="22"/>
        <v>122</v>
      </c>
      <c r="BN23" s="90">
        <f>IF($P23&gt;'Wage Ceilings '!$C$7+SUMIF('Wage Ceilings '!$B$8:'Wage Ceilings '!$B$11,"&lt;="&amp;$P$15,'Wage Ceilings '!$D$8:'Wage Ceilings '!$D$11),'Wage Ceilings '!$C$7+SUMIF('Wage Ceilings '!$B$8:'Wage Ceilings '!$B$11,"&lt;="&amp;$P$15,'Wage Ceilings '!$D$8:'Wage Ceilings '!$D$11),$P23)</f>
        <v>0</v>
      </c>
      <c r="BO23" s="91" cm="1">
        <f t="array" ref="BO23">INDEX(Appendix!$G$4:$J$8,_xlfn.IFS(BM23&lt;56,1,BM23&lt;61,2,BM23&lt;66,3,BM23&lt;71,4,TRUE,5),MATCH(YEAR($F$15),Appendix!$G$3:$L$3,0))</f>
        <v>0</v>
      </c>
      <c r="BP23" s="92">
        <f t="shared" si="9"/>
        <v>0</v>
      </c>
      <c r="BQ23" s="89">
        <f t="shared" si="23"/>
        <v>122</v>
      </c>
      <c r="BR23" s="90">
        <f>IF($Q23&gt;'Wage Ceilings '!$C$7+SUMIF('Wage Ceilings '!$B$8:'Wage Ceilings '!$B$11,"&lt;="&amp;$Q$15,'Wage Ceilings '!$D$8:'Wage Ceilings '!$D$11),'Wage Ceilings '!$C$7+SUMIF('Wage Ceilings '!$B$8:'Wage Ceilings '!$B$11,"&lt;="&amp;$Q$15,'Wage Ceilings '!$D$8:'Wage Ceilings '!$D$11),$Q23)</f>
        <v>0</v>
      </c>
      <c r="BS23" s="91" cm="1">
        <f t="array" ref="BS23">INDEX(Appendix!$G$4:$J$8,_xlfn.IFS(BQ23&lt;56,1,BQ23&lt;61,2,BQ23&lt;66,3,BQ23&lt;71,4,TRUE,5),MATCH(YEAR($F$15),Appendix!$G$3:$L$3,0))</f>
        <v>0</v>
      </c>
      <c r="BT23" s="92">
        <f t="shared" si="10"/>
        <v>0</v>
      </c>
      <c r="BU23" s="89">
        <f t="shared" si="24"/>
        <v>122</v>
      </c>
      <c r="BV23" s="90">
        <f>IF($R23&gt;'Wage Ceilings '!$C$7+SUMIF('Wage Ceilings '!$B$8:'Wage Ceilings '!$B$11,"&lt;="&amp;$R$15,'Wage Ceilings '!$D$8:'Wage Ceilings '!$D$11),'Wage Ceilings '!$C$7+SUMIF('Wage Ceilings '!$B$8:'Wage Ceilings '!$B$11,"&lt;="&amp;$R$15,'Wage Ceilings '!$D$8:'Wage Ceilings '!$D$11),$R23)</f>
        <v>0</v>
      </c>
      <c r="BW23" s="91" cm="1">
        <f t="array" ref="BW23">INDEX(Appendix!$G$4:$J$8,_xlfn.IFS(BU23&lt;56,1,BU23&lt;61,2,BU23&lt;66,3,BU23&lt;71,4,TRUE,5),MATCH(YEAR($F$15),Appendix!$G$3:$L$3,0))</f>
        <v>0</v>
      </c>
      <c r="BX23" s="92">
        <f t="shared" si="11"/>
        <v>0</v>
      </c>
      <c r="BY23" s="89" t="str">
        <f t="shared" si="25"/>
        <v>NA</v>
      </c>
      <c r="BZ23" s="92">
        <f>IF(S23&gt;=('Wage Ceilings '!$C$3-SUM(Z23,AD23,AH23,AL23,AP23,AX23,AT23,BB23,BF23,BJ23,BN23,BR23,BV23)),('Wage Ceilings '!$C$3-SUM(Z23,AD23,AH23,AL23,AP23,AX23,AT23,BB23,BF23,BJ23,BN23,BR23,BV23)),S23)</f>
        <v>0</v>
      </c>
      <c r="CA23" s="91" cm="1">
        <f t="array" ref="CA23">INDEX(Appendix!$G$4:$J$8,_xlfn.IFS(BY23&lt;56,1,BY23&lt;61,2,BY23&lt;66,3,BY23&lt;71,4,TRUE,5),MATCH(YEAR($F$15),Appendix!$G$3:$L$3,0))</f>
        <v>0</v>
      </c>
      <c r="CB23" s="92">
        <f t="shared" si="32"/>
        <v>0</v>
      </c>
      <c r="CC23" s="99"/>
    </row>
    <row r="24" spans="1:81" x14ac:dyDescent="0.3">
      <c r="A24" s="64" t="s">
        <v>24</v>
      </c>
      <c r="B24" s="65"/>
      <c r="C24" s="65"/>
      <c r="D24" s="66"/>
      <c r="E24" s="66"/>
      <c r="F24" s="67"/>
      <c r="G24" s="67"/>
      <c r="H24" s="67"/>
      <c r="I24" s="67"/>
      <c r="J24" s="67"/>
      <c r="K24" s="67"/>
      <c r="L24" s="67"/>
      <c r="M24" s="67"/>
      <c r="N24" s="67"/>
      <c r="O24" s="67"/>
      <c r="P24" s="67"/>
      <c r="Q24" s="67"/>
      <c r="R24" s="67"/>
      <c r="S24" s="67"/>
      <c r="T24" s="57">
        <f t="shared" si="26"/>
        <v>0</v>
      </c>
      <c r="U24" s="57">
        <f t="shared" si="27"/>
        <v>0</v>
      </c>
      <c r="V24" s="58">
        <f t="shared" si="28"/>
        <v>0</v>
      </c>
      <c r="W24" s="58">
        <f t="shared" si="29"/>
        <v>0</v>
      </c>
      <c r="X24" s="58">
        <f t="shared" si="30"/>
        <v>0</v>
      </c>
      <c r="Y24" s="89">
        <f t="shared" si="12"/>
        <v>121</v>
      </c>
      <c r="Z24" s="90">
        <f>IF($F24&gt;'Wage Ceilings '!$C$7+SUMIF('Wage Ceilings '!$B$8:'Wage Ceilings '!$B$11,"&lt;="&amp;$F$15,'Wage Ceilings '!$D$8:'Wage Ceilings '!$D$11),'Wage Ceilings '!$C$7+SUMIF('Wage Ceilings '!$B$8:'Wage Ceilings '!$B$11,"&lt;="&amp;$F$15,'Wage Ceilings '!$D$8:'Wage Ceilings '!$D$11),$F24)</f>
        <v>0</v>
      </c>
      <c r="AA24" s="91" cm="1">
        <f t="array" ref="AA24">INDEX(Appendix!$G$4:$J$8,_xlfn.IFS(Y24&lt;56,1,Y24&lt;61,2,Y24&lt;66,3,Y24&lt;71,4,TRUE,5),MATCH(YEAR($F$15),Appendix!$G$3:$L$3,0))</f>
        <v>0</v>
      </c>
      <c r="AB24" s="92">
        <f t="shared" si="0"/>
        <v>0</v>
      </c>
      <c r="AC24" s="89">
        <f t="shared" si="13"/>
        <v>122</v>
      </c>
      <c r="AD24" s="90">
        <f>IF($G24&gt;'Wage Ceilings '!$C$7+SUMIF('Wage Ceilings '!$B$8:'Wage Ceilings '!$B$11,"&lt;="&amp;$G$15,'Wage Ceilings '!$D$8:'Wage Ceilings '!$D$11),'Wage Ceilings '!$C$7+SUMIF('Wage Ceilings '!$B$8:'Wage Ceilings '!$B$11,"&lt;="&amp;$G$15,'Wage Ceilings '!$D$8:'Wage Ceilings '!$D$11),$G24)</f>
        <v>0</v>
      </c>
      <c r="AE24" s="91" cm="1">
        <f t="array" ref="AE24">INDEX(Appendix!$G$4:$J$8,_xlfn.IFS(AC24&lt;56,1,AC24&lt;61,2,AC24&lt;66,3,AC24&lt;71,4,TRUE,5),MATCH(YEAR($F$15),Appendix!$G$3:$L$3,0))</f>
        <v>0</v>
      </c>
      <c r="AF24" s="92">
        <f t="shared" si="1"/>
        <v>0</v>
      </c>
      <c r="AG24" s="89">
        <f t="shared" si="14"/>
        <v>122</v>
      </c>
      <c r="AH24" s="90">
        <f>IF($H24&gt;'Wage Ceilings '!$C$7+SUMIF('Wage Ceilings '!$B$8:'Wage Ceilings '!$B$11,"&lt;="&amp;$H$15,'Wage Ceilings '!$D$8:'Wage Ceilings '!$D$11),'Wage Ceilings '!$C$7+SUMIF('Wage Ceilings '!$B$8:'Wage Ceilings '!$B$11,"&lt;="&amp;$H$15,'Wage Ceilings '!$D$8:'Wage Ceilings '!$D$11),$H24)</f>
        <v>0</v>
      </c>
      <c r="AI24" s="91" cm="1">
        <f t="array" ref="AI24">INDEX(Appendix!$G$4:$J$8,_xlfn.IFS(AG24&lt;56,1,AG24&lt;61,2,AG24&lt;66,3,AG24&lt;71,4,TRUE,5),MATCH(YEAR($F$15),Appendix!$G$3:$L$3,0))</f>
        <v>0</v>
      </c>
      <c r="AJ24" s="92">
        <f t="shared" si="2"/>
        <v>0</v>
      </c>
      <c r="AK24" s="89">
        <f t="shared" si="15"/>
        <v>122</v>
      </c>
      <c r="AL24" s="90">
        <f>IF($I24&gt;'Wage Ceilings '!$C$7+SUMIF('Wage Ceilings '!$B$8:'Wage Ceilings '!$B$11,"&lt;="&amp;$I$15,'Wage Ceilings '!$D$8:'Wage Ceilings '!$D$11),'Wage Ceilings '!$C$7+SUMIF('Wage Ceilings '!$B$8:'Wage Ceilings '!$B$11,"&lt;="&amp;$I$15,'Wage Ceilings '!$D$8:'Wage Ceilings '!$D$11),$I24)</f>
        <v>0</v>
      </c>
      <c r="AM24" s="91" cm="1">
        <f t="array" ref="AM24">INDEX(Appendix!$G$4:$J$8,_xlfn.IFS(AK24&lt;56,1,AK24&lt;61,2,AK24&lt;66,3,AK24&lt;71,4,TRUE,5),MATCH(YEAR($F$15),Appendix!$G$3:$L$3,0))</f>
        <v>0</v>
      </c>
      <c r="AN24" s="92">
        <f t="shared" si="3"/>
        <v>0</v>
      </c>
      <c r="AO24" s="89">
        <f t="shared" si="16"/>
        <v>122</v>
      </c>
      <c r="AP24" s="90">
        <f>IF($J24&gt;'Wage Ceilings '!$C$7+SUMIF('Wage Ceilings '!$B$8:'Wage Ceilings '!$B$11,"&lt;="&amp;$J$15,'Wage Ceilings '!$D$8:'Wage Ceilings '!$D$11),'Wage Ceilings '!$C$7+SUMIF('Wage Ceilings '!$B$8:'Wage Ceilings '!$B$11,"&lt;="&amp;$J$15,'Wage Ceilings '!$D$8:'Wage Ceilings '!$D$11),$J24)</f>
        <v>0</v>
      </c>
      <c r="AQ24" s="91" cm="1">
        <f t="array" ref="AQ24">INDEX(Appendix!$G$4:$J$8,_xlfn.IFS(AO24&lt;56,1,AO24&lt;61,2,AO24&lt;66,3,AO24&lt;71,4,TRUE,5),MATCH(YEAR($F$15),Appendix!$G$3:$L$3,0))</f>
        <v>0</v>
      </c>
      <c r="AR24" s="92">
        <f t="shared" si="4"/>
        <v>0</v>
      </c>
      <c r="AS24" s="89">
        <f t="shared" si="31"/>
        <v>122</v>
      </c>
      <c r="AT24" s="90">
        <f>IF($K24&gt;'Wage Ceilings '!$C$7+SUMIF('Wage Ceilings '!$B$8:'Wage Ceilings '!$B$11,"&lt;="&amp;$K$15,'Wage Ceilings '!$D$8:'Wage Ceilings '!$D$11),'Wage Ceilings '!$C$7+SUMIF('Wage Ceilings '!$B$8:'Wage Ceilings '!$B$11,"&lt;="&amp;$K$15,'Wage Ceilings '!$D$8:'Wage Ceilings '!$D$11),$K24)</f>
        <v>0</v>
      </c>
      <c r="AU24" s="91" cm="1">
        <f t="array" ref="AU24">INDEX(Appendix!$G$4:$J$8,_xlfn.IFS(AS24&lt;56,1,AS24&lt;61,2,AS24&lt;66,3,AS24&lt;71,4,TRUE,5),MATCH(YEAR($F$15),Appendix!$G$3:$L$3,0))</f>
        <v>0</v>
      </c>
      <c r="AV24" s="92">
        <f t="shared" si="5"/>
        <v>0</v>
      </c>
      <c r="AW24" s="89" t="str">
        <f t="shared" si="17"/>
        <v>NA</v>
      </c>
      <c r="AX24" s="92">
        <f>IF(L24&gt;=('Wage Ceilings '!$C$3-SUM(Z24,AD24,AH24,AL24,AP24,AT24,BB24,BF24,BJ24,BN24,BR24,BV24)),('Wage Ceilings '!$C$3-SUM(Z24,AD24,AH24,AL24,AP24,AT24,BB24,BF24,BJ24,BN24,BR24,BV24)),L24)</f>
        <v>0</v>
      </c>
      <c r="AY24" s="91" cm="1">
        <f t="array" ref="AY24">INDEX(Appendix!$G$4:$J$8,_xlfn.IFS(AW24&lt;56,1,AW24&lt;61,2,AW24&lt;66,3,AW24&lt;71,4,TRUE,5),MATCH(YEAR($F$15),Appendix!$G$3:$L$3,0))</f>
        <v>0</v>
      </c>
      <c r="AZ24" s="92">
        <f t="shared" si="6"/>
        <v>0</v>
      </c>
      <c r="BA24" s="89">
        <f t="shared" si="18"/>
        <v>122</v>
      </c>
      <c r="BB24" s="90">
        <f>IF($M24&gt;'Wage Ceilings '!$C$7+SUMIF('Wage Ceilings '!$B$8:'Wage Ceilings '!$B$11,"&lt;="&amp;$M$15,'Wage Ceilings '!$D$8:'Wage Ceilings '!$D$11),'Wage Ceilings '!$C$7+SUMIF('Wage Ceilings '!$B$8:'Wage Ceilings '!$B$11,"&lt;="&amp;$M$15,'Wage Ceilings '!$D$8:'Wage Ceilings '!$D$11),$M24)</f>
        <v>0</v>
      </c>
      <c r="BC24" s="91" cm="1">
        <f t="array" ref="BC24">INDEX(Appendix!$G$4:$J$8,_xlfn.IFS(BA24&lt;56,1,BA24&lt;61,2,BA24&lt;66,3,BA24&lt;71,4,TRUE,5),MATCH(YEAR($F$15),Appendix!$G$3:$L$3,0))</f>
        <v>0</v>
      </c>
      <c r="BD24" s="92">
        <f t="shared" si="19"/>
        <v>0</v>
      </c>
      <c r="BE24" s="89">
        <f t="shared" si="20"/>
        <v>122</v>
      </c>
      <c r="BF24" s="90">
        <f>IF($N24&gt;'Wage Ceilings '!$C$7+SUMIF('Wage Ceilings '!$B$8:'Wage Ceilings '!$B$11,"&lt;="&amp;$N$15,'Wage Ceilings '!$D$8:'Wage Ceilings '!$D$11),'Wage Ceilings '!$C$7+SUMIF('Wage Ceilings '!$B$8:'Wage Ceilings '!$B$11,"&lt;="&amp;$N$15,'Wage Ceilings '!$D$8:'Wage Ceilings '!$D$11),$N24)</f>
        <v>0</v>
      </c>
      <c r="BG24" s="91" cm="1">
        <f t="array" ref="BG24">INDEX(Appendix!$G$4:$J$8,_xlfn.IFS(BE24&lt;56,1,BE24&lt;61,2,BE24&lt;66,3,BE24&lt;71,4,TRUE,5),MATCH(YEAR($F$15),Appendix!$G$3:$L$3,0))</f>
        <v>0</v>
      </c>
      <c r="BH24" s="92">
        <f t="shared" si="7"/>
        <v>0</v>
      </c>
      <c r="BI24" s="89">
        <f t="shared" si="21"/>
        <v>122</v>
      </c>
      <c r="BJ24" s="90">
        <f>IF($O24&gt;'Wage Ceilings '!$C$7+SUMIF('Wage Ceilings '!$B$8:'Wage Ceilings '!$B$11,"&lt;="&amp;$O$15,'Wage Ceilings '!$D$8:'Wage Ceilings '!$D$11),'Wage Ceilings '!$C$7+SUMIF('Wage Ceilings '!$B$8:'Wage Ceilings '!$B$11,"&lt;="&amp;$O$15,'Wage Ceilings '!$D$8:'Wage Ceilings '!$D$11),$O24)</f>
        <v>0</v>
      </c>
      <c r="BK24" s="91" cm="1">
        <f t="array" ref="BK24">INDEX(Appendix!$G$4:$J$8,_xlfn.IFS(BI24&lt;56,1,BI24&lt;61,2,BI24&lt;66,3,BI24&lt;71,4,TRUE,5),MATCH(YEAR($F$15),Appendix!$G$3:$L$3,0))</f>
        <v>0</v>
      </c>
      <c r="BL24" s="92">
        <f t="shared" si="8"/>
        <v>0</v>
      </c>
      <c r="BM24" s="89">
        <f t="shared" si="22"/>
        <v>122</v>
      </c>
      <c r="BN24" s="90">
        <f>IF($P24&gt;'Wage Ceilings '!$C$7+SUMIF('Wage Ceilings '!$B$8:'Wage Ceilings '!$B$11,"&lt;="&amp;$P$15,'Wage Ceilings '!$D$8:'Wage Ceilings '!$D$11),'Wage Ceilings '!$C$7+SUMIF('Wage Ceilings '!$B$8:'Wage Ceilings '!$B$11,"&lt;="&amp;$P$15,'Wage Ceilings '!$D$8:'Wage Ceilings '!$D$11),$P24)</f>
        <v>0</v>
      </c>
      <c r="BO24" s="91" cm="1">
        <f t="array" ref="BO24">INDEX(Appendix!$G$4:$J$8,_xlfn.IFS(BM24&lt;56,1,BM24&lt;61,2,BM24&lt;66,3,BM24&lt;71,4,TRUE,5),MATCH(YEAR($F$15),Appendix!$G$3:$L$3,0))</f>
        <v>0</v>
      </c>
      <c r="BP24" s="92">
        <f t="shared" si="9"/>
        <v>0</v>
      </c>
      <c r="BQ24" s="89">
        <f t="shared" si="23"/>
        <v>122</v>
      </c>
      <c r="BR24" s="90">
        <f>IF($Q24&gt;'Wage Ceilings '!$C$7+SUMIF('Wage Ceilings '!$B$8:'Wage Ceilings '!$B$11,"&lt;="&amp;$Q$15,'Wage Ceilings '!$D$8:'Wage Ceilings '!$D$11),'Wage Ceilings '!$C$7+SUMIF('Wage Ceilings '!$B$8:'Wage Ceilings '!$B$11,"&lt;="&amp;$Q$15,'Wage Ceilings '!$D$8:'Wage Ceilings '!$D$11),$Q24)</f>
        <v>0</v>
      </c>
      <c r="BS24" s="91" cm="1">
        <f t="array" ref="BS24">INDEX(Appendix!$G$4:$J$8,_xlfn.IFS(BQ24&lt;56,1,BQ24&lt;61,2,BQ24&lt;66,3,BQ24&lt;71,4,TRUE,5),MATCH(YEAR($F$15),Appendix!$G$3:$L$3,0))</f>
        <v>0</v>
      </c>
      <c r="BT24" s="92">
        <f t="shared" si="10"/>
        <v>0</v>
      </c>
      <c r="BU24" s="89">
        <f t="shared" si="24"/>
        <v>122</v>
      </c>
      <c r="BV24" s="90">
        <f>IF($R24&gt;'Wage Ceilings '!$C$7+SUMIF('Wage Ceilings '!$B$8:'Wage Ceilings '!$B$11,"&lt;="&amp;$R$15,'Wage Ceilings '!$D$8:'Wage Ceilings '!$D$11),'Wage Ceilings '!$C$7+SUMIF('Wage Ceilings '!$B$8:'Wage Ceilings '!$B$11,"&lt;="&amp;$R$15,'Wage Ceilings '!$D$8:'Wage Ceilings '!$D$11),$R24)</f>
        <v>0</v>
      </c>
      <c r="BW24" s="91" cm="1">
        <f t="array" ref="BW24">INDEX(Appendix!$G$4:$J$8,_xlfn.IFS(BU24&lt;56,1,BU24&lt;61,2,BU24&lt;66,3,BU24&lt;71,4,TRUE,5),MATCH(YEAR($F$15),Appendix!$G$3:$L$3,0))</f>
        <v>0</v>
      </c>
      <c r="BX24" s="92">
        <f t="shared" si="11"/>
        <v>0</v>
      </c>
      <c r="BY24" s="89" t="str">
        <f t="shared" si="25"/>
        <v>NA</v>
      </c>
      <c r="BZ24" s="92">
        <f>IF(S24&gt;=('Wage Ceilings '!$C$3-SUM(Z24,AD24,AH24,AL24,AP24,AX24,AT24,BB24,BF24,BJ24,BN24,BR24,BV24)),('Wage Ceilings '!$C$3-SUM(Z24,AD24,AH24,AL24,AP24,AX24,AT24,BB24,BF24,BJ24,BN24,BR24,BV24)),S24)</f>
        <v>0</v>
      </c>
      <c r="CA24" s="91" cm="1">
        <f t="array" ref="CA24">INDEX(Appendix!$G$4:$J$8,_xlfn.IFS(BY24&lt;56,1,BY24&lt;61,2,BY24&lt;66,3,BY24&lt;71,4,TRUE,5),MATCH(YEAR($F$15),Appendix!$G$3:$L$3,0))</f>
        <v>0</v>
      </c>
      <c r="CB24" s="92">
        <f t="shared" si="32"/>
        <v>0</v>
      </c>
      <c r="CC24" s="99"/>
    </row>
    <row r="25" spans="1:81" x14ac:dyDescent="0.3">
      <c r="A25" s="64" t="s">
        <v>25</v>
      </c>
      <c r="B25" s="65"/>
      <c r="C25" s="65"/>
      <c r="D25" s="66"/>
      <c r="E25" s="66"/>
      <c r="F25" s="67"/>
      <c r="G25" s="67"/>
      <c r="H25" s="67"/>
      <c r="I25" s="67"/>
      <c r="J25" s="67"/>
      <c r="K25" s="67"/>
      <c r="L25" s="67"/>
      <c r="M25" s="67"/>
      <c r="N25" s="67"/>
      <c r="O25" s="67"/>
      <c r="P25" s="67"/>
      <c r="Q25" s="67"/>
      <c r="R25" s="67"/>
      <c r="S25" s="67"/>
      <c r="T25" s="57">
        <f t="shared" si="26"/>
        <v>0</v>
      </c>
      <c r="U25" s="57">
        <f t="shared" si="27"/>
        <v>0</v>
      </c>
      <c r="V25" s="58">
        <f t="shared" si="28"/>
        <v>0</v>
      </c>
      <c r="W25" s="58">
        <f t="shared" si="29"/>
        <v>0</v>
      </c>
      <c r="X25" s="58">
        <f t="shared" si="30"/>
        <v>0</v>
      </c>
      <c r="Y25" s="89">
        <f t="shared" si="12"/>
        <v>121</v>
      </c>
      <c r="Z25" s="90">
        <f>IF($F25&gt;'Wage Ceilings '!$C$7+SUMIF('Wage Ceilings '!$B$8:'Wage Ceilings '!$B$11,"&lt;="&amp;$F$15,'Wage Ceilings '!$D$8:'Wage Ceilings '!$D$11),'Wage Ceilings '!$C$7+SUMIF('Wage Ceilings '!$B$8:'Wage Ceilings '!$B$11,"&lt;="&amp;$F$15,'Wage Ceilings '!$D$8:'Wage Ceilings '!$D$11),$F25)</f>
        <v>0</v>
      </c>
      <c r="AA25" s="91" cm="1">
        <f t="array" ref="AA25">INDEX(Appendix!$G$4:$J$8,_xlfn.IFS(Y25&lt;56,1,Y25&lt;61,2,Y25&lt;66,3,Y25&lt;71,4,TRUE,5),MATCH(YEAR($F$15),Appendix!$G$3:$L$3,0))</f>
        <v>0</v>
      </c>
      <c r="AB25" s="92">
        <f t="shared" si="0"/>
        <v>0</v>
      </c>
      <c r="AC25" s="89">
        <f t="shared" si="13"/>
        <v>122</v>
      </c>
      <c r="AD25" s="90">
        <f>IF($G25&gt;'Wage Ceilings '!$C$7+SUMIF('Wage Ceilings '!$B$8:'Wage Ceilings '!$B$11,"&lt;="&amp;$G$15,'Wage Ceilings '!$D$8:'Wage Ceilings '!$D$11),'Wage Ceilings '!$C$7+SUMIF('Wage Ceilings '!$B$8:'Wage Ceilings '!$B$11,"&lt;="&amp;$G$15,'Wage Ceilings '!$D$8:'Wage Ceilings '!$D$11),$G25)</f>
        <v>0</v>
      </c>
      <c r="AE25" s="91" cm="1">
        <f t="array" ref="AE25">INDEX(Appendix!$G$4:$J$8,_xlfn.IFS(AC25&lt;56,1,AC25&lt;61,2,AC25&lt;66,3,AC25&lt;71,4,TRUE,5),MATCH(YEAR($F$15),Appendix!$G$3:$L$3,0))</f>
        <v>0</v>
      </c>
      <c r="AF25" s="92">
        <f t="shared" si="1"/>
        <v>0</v>
      </c>
      <c r="AG25" s="89">
        <f t="shared" si="14"/>
        <v>122</v>
      </c>
      <c r="AH25" s="90">
        <f>IF($H25&gt;'Wage Ceilings '!$C$7+SUMIF('Wage Ceilings '!$B$8:'Wage Ceilings '!$B$11,"&lt;="&amp;$H$15,'Wage Ceilings '!$D$8:'Wage Ceilings '!$D$11),'Wage Ceilings '!$C$7+SUMIF('Wage Ceilings '!$B$8:'Wage Ceilings '!$B$11,"&lt;="&amp;$H$15,'Wage Ceilings '!$D$8:'Wage Ceilings '!$D$11),$H25)</f>
        <v>0</v>
      </c>
      <c r="AI25" s="91" cm="1">
        <f t="array" ref="AI25">INDEX(Appendix!$G$4:$J$8,_xlfn.IFS(AG25&lt;56,1,AG25&lt;61,2,AG25&lt;66,3,AG25&lt;71,4,TRUE,5),MATCH(YEAR($F$15),Appendix!$G$3:$L$3,0))</f>
        <v>0</v>
      </c>
      <c r="AJ25" s="92">
        <f t="shared" si="2"/>
        <v>0</v>
      </c>
      <c r="AK25" s="89">
        <f t="shared" si="15"/>
        <v>122</v>
      </c>
      <c r="AL25" s="90">
        <f>IF($I25&gt;'Wage Ceilings '!$C$7+SUMIF('Wage Ceilings '!$B$8:'Wage Ceilings '!$B$11,"&lt;="&amp;$I$15,'Wage Ceilings '!$D$8:'Wage Ceilings '!$D$11),'Wage Ceilings '!$C$7+SUMIF('Wage Ceilings '!$B$8:'Wage Ceilings '!$B$11,"&lt;="&amp;$I$15,'Wage Ceilings '!$D$8:'Wage Ceilings '!$D$11),$I25)</f>
        <v>0</v>
      </c>
      <c r="AM25" s="91" cm="1">
        <f t="array" ref="AM25">INDEX(Appendix!$G$4:$J$8,_xlfn.IFS(AK25&lt;56,1,AK25&lt;61,2,AK25&lt;66,3,AK25&lt;71,4,TRUE,5),MATCH(YEAR($F$15),Appendix!$G$3:$L$3,0))</f>
        <v>0</v>
      </c>
      <c r="AN25" s="92">
        <f t="shared" si="3"/>
        <v>0</v>
      </c>
      <c r="AO25" s="89">
        <f t="shared" si="16"/>
        <v>122</v>
      </c>
      <c r="AP25" s="90">
        <f>IF($J25&gt;'Wage Ceilings '!$C$7+SUMIF('Wage Ceilings '!$B$8:'Wage Ceilings '!$B$11,"&lt;="&amp;$J$15,'Wage Ceilings '!$D$8:'Wage Ceilings '!$D$11),'Wage Ceilings '!$C$7+SUMIF('Wage Ceilings '!$B$8:'Wage Ceilings '!$B$11,"&lt;="&amp;$J$15,'Wage Ceilings '!$D$8:'Wage Ceilings '!$D$11),$J25)</f>
        <v>0</v>
      </c>
      <c r="AQ25" s="91" cm="1">
        <f t="array" ref="AQ25">INDEX(Appendix!$G$4:$J$8,_xlfn.IFS(AO25&lt;56,1,AO25&lt;61,2,AO25&lt;66,3,AO25&lt;71,4,TRUE,5),MATCH(YEAR($F$15),Appendix!$G$3:$L$3,0))</f>
        <v>0</v>
      </c>
      <c r="AR25" s="92">
        <f t="shared" si="4"/>
        <v>0</v>
      </c>
      <c r="AS25" s="89">
        <f t="shared" si="31"/>
        <v>122</v>
      </c>
      <c r="AT25" s="90">
        <f>IF($K25&gt;'Wage Ceilings '!$C$7+SUMIF('Wage Ceilings '!$B$8:'Wage Ceilings '!$B$11,"&lt;="&amp;$K$15,'Wage Ceilings '!$D$8:'Wage Ceilings '!$D$11),'Wage Ceilings '!$C$7+SUMIF('Wage Ceilings '!$B$8:'Wage Ceilings '!$B$11,"&lt;="&amp;$K$15,'Wage Ceilings '!$D$8:'Wage Ceilings '!$D$11),$K25)</f>
        <v>0</v>
      </c>
      <c r="AU25" s="91" cm="1">
        <f t="array" ref="AU25">INDEX(Appendix!$G$4:$J$8,_xlfn.IFS(AS25&lt;56,1,AS25&lt;61,2,AS25&lt;66,3,AS25&lt;71,4,TRUE,5),MATCH(YEAR($F$15),Appendix!$G$3:$L$3,0))</f>
        <v>0</v>
      </c>
      <c r="AV25" s="92">
        <f t="shared" si="5"/>
        <v>0</v>
      </c>
      <c r="AW25" s="89" t="str">
        <f t="shared" si="17"/>
        <v>NA</v>
      </c>
      <c r="AX25" s="92">
        <f>IF(L25&gt;=('Wage Ceilings '!$C$3-SUM(Z25,AD25,AH25,AL25,AP25,AT25,BB25,BF25,BJ25,BN25,BR25,BV25)),('Wage Ceilings '!$C$3-SUM(Z25,AD25,AH25,AL25,AP25,AT25,BB25,BF25,BJ25,BN25,BR25,BV25)),L25)</f>
        <v>0</v>
      </c>
      <c r="AY25" s="91" cm="1">
        <f t="array" ref="AY25">INDEX(Appendix!$G$4:$J$8,_xlfn.IFS(AW25&lt;56,1,AW25&lt;61,2,AW25&lt;66,3,AW25&lt;71,4,TRUE,5),MATCH(YEAR($F$15),Appendix!$G$3:$L$3,0))</f>
        <v>0</v>
      </c>
      <c r="AZ25" s="92">
        <f t="shared" si="6"/>
        <v>0</v>
      </c>
      <c r="BA25" s="89">
        <f t="shared" si="18"/>
        <v>122</v>
      </c>
      <c r="BB25" s="90">
        <f>IF($M25&gt;'Wage Ceilings '!$C$7+SUMIF('Wage Ceilings '!$B$8:'Wage Ceilings '!$B$11,"&lt;="&amp;$M$15,'Wage Ceilings '!$D$8:'Wage Ceilings '!$D$11),'Wage Ceilings '!$C$7+SUMIF('Wage Ceilings '!$B$8:'Wage Ceilings '!$B$11,"&lt;="&amp;$M$15,'Wage Ceilings '!$D$8:'Wage Ceilings '!$D$11),$M25)</f>
        <v>0</v>
      </c>
      <c r="BC25" s="91" cm="1">
        <f t="array" ref="BC25">INDEX(Appendix!$G$4:$J$8,_xlfn.IFS(BA25&lt;56,1,BA25&lt;61,2,BA25&lt;66,3,BA25&lt;71,4,TRUE,5),MATCH(YEAR($F$15),Appendix!$G$3:$L$3,0))</f>
        <v>0</v>
      </c>
      <c r="BD25" s="92">
        <f t="shared" si="19"/>
        <v>0</v>
      </c>
      <c r="BE25" s="89">
        <f t="shared" si="20"/>
        <v>122</v>
      </c>
      <c r="BF25" s="90">
        <f>IF($N25&gt;'Wage Ceilings '!$C$7+SUMIF('Wage Ceilings '!$B$8:'Wage Ceilings '!$B$11,"&lt;="&amp;$N$15,'Wage Ceilings '!$D$8:'Wage Ceilings '!$D$11),'Wage Ceilings '!$C$7+SUMIF('Wage Ceilings '!$B$8:'Wage Ceilings '!$B$11,"&lt;="&amp;$N$15,'Wage Ceilings '!$D$8:'Wage Ceilings '!$D$11),$N25)</f>
        <v>0</v>
      </c>
      <c r="BG25" s="91" cm="1">
        <f t="array" ref="BG25">INDEX(Appendix!$G$4:$J$8,_xlfn.IFS(BE25&lt;56,1,BE25&lt;61,2,BE25&lt;66,3,BE25&lt;71,4,TRUE,5),MATCH(YEAR($F$15),Appendix!$G$3:$L$3,0))</f>
        <v>0</v>
      </c>
      <c r="BH25" s="92">
        <f t="shared" si="7"/>
        <v>0</v>
      </c>
      <c r="BI25" s="89">
        <f t="shared" si="21"/>
        <v>122</v>
      </c>
      <c r="BJ25" s="90">
        <f>IF($O25&gt;'Wage Ceilings '!$C$7+SUMIF('Wage Ceilings '!$B$8:'Wage Ceilings '!$B$11,"&lt;="&amp;$O$15,'Wage Ceilings '!$D$8:'Wage Ceilings '!$D$11),'Wage Ceilings '!$C$7+SUMIF('Wage Ceilings '!$B$8:'Wage Ceilings '!$B$11,"&lt;="&amp;$O$15,'Wage Ceilings '!$D$8:'Wage Ceilings '!$D$11),$O25)</f>
        <v>0</v>
      </c>
      <c r="BK25" s="91" cm="1">
        <f t="array" ref="BK25">INDEX(Appendix!$G$4:$J$8,_xlfn.IFS(BI25&lt;56,1,BI25&lt;61,2,BI25&lt;66,3,BI25&lt;71,4,TRUE,5),MATCH(YEAR($F$15),Appendix!$G$3:$L$3,0))</f>
        <v>0</v>
      </c>
      <c r="BL25" s="92">
        <f t="shared" si="8"/>
        <v>0</v>
      </c>
      <c r="BM25" s="89">
        <f t="shared" si="22"/>
        <v>122</v>
      </c>
      <c r="BN25" s="90">
        <f>IF($P25&gt;'Wage Ceilings '!$C$7+SUMIF('Wage Ceilings '!$B$8:'Wage Ceilings '!$B$11,"&lt;="&amp;$P$15,'Wage Ceilings '!$D$8:'Wage Ceilings '!$D$11),'Wage Ceilings '!$C$7+SUMIF('Wage Ceilings '!$B$8:'Wage Ceilings '!$B$11,"&lt;="&amp;$P$15,'Wage Ceilings '!$D$8:'Wage Ceilings '!$D$11),$P25)</f>
        <v>0</v>
      </c>
      <c r="BO25" s="91" cm="1">
        <f t="array" ref="BO25">INDEX(Appendix!$G$4:$J$8,_xlfn.IFS(BM25&lt;56,1,BM25&lt;61,2,BM25&lt;66,3,BM25&lt;71,4,TRUE,5),MATCH(YEAR($F$15),Appendix!$G$3:$L$3,0))</f>
        <v>0</v>
      </c>
      <c r="BP25" s="92">
        <f t="shared" si="9"/>
        <v>0</v>
      </c>
      <c r="BQ25" s="89">
        <f t="shared" si="23"/>
        <v>122</v>
      </c>
      <c r="BR25" s="90">
        <f>IF($Q25&gt;'Wage Ceilings '!$C$7+SUMIF('Wage Ceilings '!$B$8:'Wage Ceilings '!$B$11,"&lt;="&amp;$Q$15,'Wage Ceilings '!$D$8:'Wage Ceilings '!$D$11),'Wage Ceilings '!$C$7+SUMIF('Wage Ceilings '!$B$8:'Wage Ceilings '!$B$11,"&lt;="&amp;$Q$15,'Wage Ceilings '!$D$8:'Wage Ceilings '!$D$11),$Q25)</f>
        <v>0</v>
      </c>
      <c r="BS25" s="91" cm="1">
        <f t="array" ref="BS25">INDEX(Appendix!$G$4:$J$8,_xlfn.IFS(BQ25&lt;56,1,BQ25&lt;61,2,BQ25&lt;66,3,BQ25&lt;71,4,TRUE,5),MATCH(YEAR($F$15),Appendix!$G$3:$L$3,0))</f>
        <v>0</v>
      </c>
      <c r="BT25" s="92">
        <f t="shared" si="10"/>
        <v>0</v>
      </c>
      <c r="BU25" s="89">
        <f t="shared" si="24"/>
        <v>122</v>
      </c>
      <c r="BV25" s="90">
        <f>IF($R25&gt;'Wage Ceilings '!$C$7+SUMIF('Wage Ceilings '!$B$8:'Wage Ceilings '!$B$11,"&lt;="&amp;$R$15,'Wage Ceilings '!$D$8:'Wage Ceilings '!$D$11),'Wage Ceilings '!$C$7+SUMIF('Wage Ceilings '!$B$8:'Wage Ceilings '!$B$11,"&lt;="&amp;$R$15,'Wage Ceilings '!$D$8:'Wage Ceilings '!$D$11),$R25)</f>
        <v>0</v>
      </c>
      <c r="BW25" s="91" cm="1">
        <f t="array" ref="BW25">INDEX(Appendix!$G$4:$J$8,_xlfn.IFS(BU25&lt;56,1,BU25&lt;61,2,BU25&lt;66,3,BU25&lt;71,4,TRUE,5),MATCH(YEAR($F$15),Appendix!$G$3:$L$3,0))</f>
        <v>0</v>
      </c>
      <c r="BX25" s="92">
        <f t="shared" si="11"/>
        <v>0</v>
      </c>
      <c r="BY25" s="89" t="str">
        <f t="shared" si="25"/>
        <v>NA</v>
      </c>
      <c r="BZ25" s="92">
        <f>IF(S25&gt;=('Wage Ceilings '!$C$3-SUM(Z25,AD25,AH25,AL25,AP25,AX25,AT25,BB25,BF25,BJ25,BN25,BR25,BV25)),('Wage Ceilings '!$C$3-SUM(Z25,AD25,AH25,AL25,AP25,AX25,AT25,BB25,BF25,BJ25,BN25,BR25,BV25)),S25)</f>
        <v>0</v>
      </c>
      <c r="CA25" s="91" cm="1">
        <f t="array" ref="CA25">INDEX(Appendix!$G$4:$J$8,_xlfn.IFS(BY25&lt;56,1,BY25&lt;61,2,BY25&lt;66,3,BY25&lt;71,4,TRUE,5),MATCH(YEAR($F$15),Appendix!$G$3:$L$3,0))</f>
        <v>0</v>
      </c>
      <c r="CB25" s="92">
        <f t="shared" si="32"/>
        <v>0</v>
      </c>
      <c r="CC25" s="99"/>
    </row>
    <row r="26" spans="1:81" x14ac:dyDescent="0.3">
      <c r="A26" s="64" t="s">
        <v>26</v>
      </c>
      <c r="B26" s="65"/>
      <c r="C26" s="65"/>
      <c r="D26" s="66"/>
      <c r="E26" s="66"/>
      <c r="F26" s="67"/>
      <c r="G26" s="67"/>
      <c r="H26" s="67"/>
      <c r="I26" s="67"/>
      <c r="J26" s="67"/>
      <c r="K26" s="67"/>
      <c r="L26" s="67"/>
      <c r="M26" s="67"/>
      <c r="N26" s="67"/>
      <c r="O26" s="67"/>
      <c r="P26" s="67"/>
      <c r="Q26" s="67"/>
      <c r="R26" s="67"/>
      <c r="S26" s="67"/>
      <c r="T26" s="57">
        <f t="shared" si="26"/>
        <v>0</v>
      </c>
      <c r="U26" s="57">
        <f t="shared" si="27"/>
        <v>0</v>
      </c>
      <c r="V26" s="58">
        <f t="shared" si="28"/>
        <v>0</v>
      </c>
      <c r="W26" s="58">
        <f t="shared" si="29"/>
        <v>0</v>
      </c>
      <c r="X26" s="58">
        <f t="shared" si="30"/>
        <v>0</v>
      </c>
      <c r="Y26" s="89">
        <f t="shared" si="12"/>
        <v>121</v>
      </c>
      <c r="Z26" s="90">
        <f>IF($F26&gt;'Wage Ceilings '!$C$7+SUMIF('Wage Ceilings '!$B$8:'Wage Ceilings '!$B$11,"&lt;="&amp;$F$15,'Wage Ceilings '!$D$8:'Wage Ceilings '!$D$11),'Wage Ceilings '!$C$7+SUMIF('Wage Ceilings '!$B$8:'Wage Ceilings '!$B$11,"&lt;="&amp;$F$15,'Wage Ceilings '!$D$8:'Wage Ceilings '!$D$11),$F26)</f>
        <v>0</v>
      </c>
      <c r="AA26" s="91" cm="1">
        <f t="array" ref="AA26">INDEX(Appendix!$G$4:$J$8,_xlfn.IFS(Y26&lt;56,1,Y26&lt;61,2,Y26&lt;66,3,Y26&lt;71,4,TRUE,5),MATCH(YEAR($F$15),Appendix!$G$3:$L$3,0))</f>
        <v>0</v>
      </c>
      <c r="AB26" s="92">
        <f t="shared" si="0"/>
        <v>0</v>
      </c>
      <c r="AC26" s="89">
        <f t="shared" si="13"/>
        <v>122</v>
      </c>
      <c r="AD26" s="90">
        <f>IF($G26&gt;'Wage Ceilings '!$C$7+SUMIF('Wage Ceilings '!$B$8:'Wage Ceilings '!$B$11,"&lt;="&amp;$G$15,'Wage Ceilings '!$D$8:'Wage Ceilings '!$D$11),'Wage Ceilings '!$C$7+SUMIF('Wage Ceilings '!$B$8:'Wage Ceilings '!$B$11,"&lt;="&amp;$G$15,'Wage Ceilings '!$D$8:'Wage Ceilings '!$D$11),$G26)</f>
        <v>0</v>
      </c>
      <c r="AE26" s="91" cm="1">
        <f t="array" ref="AE26">INDEX(Appendix!$G$4:$J$8,_xlfn.IFS(AC26&lt;56,1,AC26&lt;61,2,AC26&lt;66,3,AC26&lt;71,4,TRUE,5),MATCH(YEAR($F$15),Appendix!$G$3:$L$3,0))</f>
        <v>0</v>
      </c>
      <c r="AF26" s="92">
        <f t="shared" si="1"/>
        <v>0</v>
      </c>
      <c r="AG26" s="89">
        <f t="shared" si="14"/>
        <v>122</v>
      </c>
      <c r="AH26" s="90">
        <f>IF($H26&gt;'Wage Ceilings '!$C$7+SUMIF('Wage Ceilings '!$B$8:'Wage Ceilings '!$B$11,"&lt;="&amp;$H$15,'Wage Ceilings '!$D$8:'Wage Ceilings '!$D$11),'Wage Ceilings '!$C$7+SUMIF('Wage Ceilings '!$B$8:'Wage Ceilings '!$B$11,"&lt;="&amp;$H$15,'Wage Ceilings '!$D$8:'Wage Ceilings '!$D$11),$H26)</f>
        <v>0</v>
      </c>
      <c r="AI26" s="91" cm="1">
        <f t="array" ref="AI26">INDEX(Appendix!$G$4:$J$8,_xlfn.IFS(AG26&lt;56,1,AG26&lt;61,2,AG26&lt;66,3,AG26&lt;71,4,TRUE,5),MATCH(YEAR($F$15),Appendix!$G$3:$L$3,0))</f>
        <v>0</v>
      </c>
      <c r="AJ26" s="92">
        <f t="shared" si="2"/>
        <v>0</v>
      </c>
      <c r="AK26" s="89">
        <f t="shared" si="15"/>
        <v>122</v>
      </c>
      <c r="AL26" s="90">
        <f>IF($I26&gt;'Wage Ceilings '!$C$7+SUMIF('Wage Ceilings '!$B$8:'Wage Ceilings '!$B$11,"&lt;="&amp;$I$15,'Wage Ceilings '!$D$8:'Wage Ceilings '!$D$11),'Wage Ceilings '!$C$7+SUMIF('Wage Ceilings '!$B$8:'Wage Ceilings '!$B$11,"&lt;="&amp;$I$15,'Wage Ceilings '!$D$8:'Wage Ceilings '!$D$11),$I26)</f>
        <v>0</v>
      </c>
      <c r="AM26" s="91" cm="1">
        <f t="array" ref="AM26">INDEX(Appendix!$G$4:$J$8,_xlfn.IFS(AK26&lt;56,1,AK26&lt;61,2,AK26&lt;66,3,AK26&lt;71,4,TRUE,5),MATCH(YEAR($F$15),Appendix!$G$3:$L$3,0))</f>
        <v>0</v>
      </c>
      <c r="AN26" s="92">
        <f t="shared" si="3"/>
        <v>0</v>
      </c>
      <c r="AO26" s="89">
        <f t="shared" si="16"/>
        <v>122</v>
      </c>
      <c r="AP26" s="90">
        <f>IF($J26&gt;'Wage Ceilings '!$C$7+SUMIF('Wage Ceilings '!$B$8:'Wage Ceilings '!$B$11,"&lt;="&amp;$J$15,'Wage Ceilings '!$D$8:'Wage Ceilings '!$D$11),'Wage Ceilings '!$C$7+SUMIF('Wage Ceilings '!$B$8:'Wage Ceilings '!$B$11,"&lt;="&amp;$J$15,'Wage Ceilings '!$D$8:'Wage Ceilings '!$D$11),$J26)</f>
        <v>0</v>
      </c>
      <c r="AQ26" s="91" cm="1">
        <f t="array" ref="AQ26">INDEX(Appendix!$G$4:$J$8,_xlfn.IFS(AO26&lt;56,1,AO26&lt;61,2,AO26&lt;66,3,AO26&lt;71,4,TRUE,5),MATCH(YEAR($F$15),Appendix!$G$3:$L$3,0))</f>
        <v>0</v>
      </c>
      <c r="AR26" s="92">
        <f t="shared" si="4"/>
        <v>0</v>
      </c>
      <c r="AS26" s="89">
        <f t="shared" si="31"/>
        <v>122</v>
      </c>
      <c r="AT26" s="90">
        <f>IF($K26&gt;'Wage Ceilings '!$C$7+SUMIF('Wage Ceilings '!$B$8:'Wage Ceilings '!$B$11,"&lt;="&amp;$K$15,'Wage Ceilings '!$D$8:'Wage Ceilings '!$D$11),'Wage Ceilings '!$C$7+SUMIF('Wage Ceilings '!$B$8:'Wage Ceilings '!$B$11,"&lt;="&amp;$K$15,'Wage Ceilings '!$D$8:'Wage Ceilings '!$D$11),$K26)</f>
        <v>0</v>
      </c>
      <c r="AU26" s="91" cm="1">
        <f t="array" ref="AU26">INDEX(Appendix!$G$4:$J$8,_xlfn.IFS(AS26&lt;56,1,AS26&lt;61,2,AS26&lt;66,3,AS26&lt;71,4,TRUE,5),MATCH(YEAR($F$15),Appendix!$G$3:$L$3,0))</f>
        <v>0</v>
      </c>
      <c r="AV26" s="92">
        <f t="shared" si="5"/>
        <v>0</v>
      </c>
      <c r="AW26" s="89" t="str">
        <f t="shared" si="17"/>
        <v>NA</v>
      </c>
      <c r="AX26" s="92">
        <f>IF(L26&gt;=('Wage Ceilings '!$C$3-SUM(Z26,AD26,AH26,AL26,AP26,AT26,BB26,BF26,BJ26,BN26,BR26,BV26)),('Wage Ceilings '!$C$3-SUM(Z26,AD26,AH26,AL26,AP26,AT26,BB26,BF26,BJ26,BN26,BR26,BV26)),L26)</f>
        <v>0</v>
      </c>
      <c r="AY26" s="91" cm="1">
        <f t="array" ref="AY26">INDEX(Appendix!$G$4:$J$8,_xlfn.IFS(AW26&lt;56,1,AW26&lt;61,2,AW26&lt;66,3,AW26&lt;71,4,TRUE,5),MATCH(YEAR($F$15),Appendix!$G$3:$L$3,0))</f>
        <v>0</v>
      </c>
      <c r="AZ26" s="92">
        <f t="shared" si="6"/>
        <v>0</v>
      </c>
      <c r="BA26" s="89">
        <f t="shared" si="18"/>
        <v>122</v>
      </c>
      <c r="BB26" s="90">
        <f>IF($M26&gt;'Wage Ceilings '!$C$7+SUMIF('Wage Ceilings '!$B$8:'Wage Ceilings '!$B$11,"&lt;="&amp;$M$15,'Wage Ceilings '!$D$8:'Wage Ceilings '!$D$11),'Wage Ceilings '!$C$7+SUMIF('Wage Ceilings '!$B$8:'Wage Ceilings '!$B$11,"&lt;="&amp;$M$15,'Wage Ceilings '!$D$8:'Wage Ceilings '!$D$11),$M26)</f>
        <v>0</v>
      </c>
      <c r="BC26" s="91" cm="1">
        <f t="array" ref="BC26">INDEX(Appendix!$G$4:$J$8,_xlfn.IFS(BA26&lt;56,1,BA26&lt;61,2,BA26&lt;66,3,BA26&lt;71,4,TRUE,5),MATCH(YEAR($F$15),Appendix!$G$3:$L$3,0))</f>
        <v>0</v>
      </c>
      <c r="BD26" s="92">
        <f t="shared" si="19"/>
        <v>0</v>
      </c>
      <c r="BE26" s="89">
        <f t="shared" si="20"/>
        <v>122</v>
      </c>
      <c r="BF26" s="90">
        <f>IF($N26&gt;'Wage Ceilings '!$C$7+SUMIF('Wage Ceilings '!$B$8:'Wage Ceilings '!$B$11,"&lt;="&amp;$N$15,'Wage Ceilings '!$D$8:'Wage Ceilings '!$D$11),'Wage Ceilings '!$C$7+SUMIF('Wage Ceilings '!$B$8:'Wage Ceilings '!$B$11,"&lt;="&amp;$N$15,'Wage Ceilings '!$D$8:'Wage Ceilings '!$D$11),$N26)</f>
        <v>0</v>
      </c>
      <c r="BG26" s="91" cm="1">
        <f t="array" ref="BG26">INDEX(Appendix!$G$4:$J$8,_xlfn.IFS(BE26&lt;56,1,BE26&lt;61,2,BE26&lt;66,3,BE26&lt;71,4,TRUE,5),MATCH(YEAR($F$15),Appendix!$G$3:$L$3,0))</f>
        <v>0</v>
      </c>
      <c r="BH26" s="92">
        <f t="shared" si="7"/>
        <v>0</v>
      </c>
      <c r="BI26" s="89">
        <f t="shared" si="21"/>
        <v>122</v>
      </c>
      <c r="BJ26" s="90">
        <f>IF($O26&gt;'Wage Ceilings '!$C$7+SUMIF('Wage Ceilings '!$B$8:'Wage Ceilings '!$B$11,"&lt;="&amp;$O$15,'Wage Ceilings '!$D$8:'Wage Ceilings '!$D$11),'Wage Ceilings '!$C$7+SUMIF('Wage Ceilings '!$B$8:'Wage Ceilings '!$B$11,"&lt;="&amp;$O$15,'Wage Ceilings '!$D$8:'Wage Ceilings '!$D$11),$O26)</f>
        <v>0</v>
      </c>
      <c r="BK26" s="91" cm="1">
        <f t="array" ref="BK26">INDEX(Appendix!$G$4:$J$8,_xlfn.IFS(BI26&lt;56,1,BI26&lt;61,2,BI26&lt;66,3,BI26&lt;71,4,TRUE,5),MATCH(YEAR($F$15),Appendix!$G$3:$L$3,0))</f>
        <v>0</v>
      </c>
      <c r="BL26" s="92">
        <f t="shared" si="8"/>
        <v>0</v>
      </c>
      <c r="BM26" s="89">
        <f t="shared" si="22"/>
        <v>122</v>
      </c>
      <c r="BN26" s="90">
        <f>IF($P26&gt;'Wage Ceilings '!$C$7+SUMIF('Wage Ceilings '!$B$8:'Wage Ceilings '!$B$11,"&lt;="&amp;$P$15,'Wage Ceilings '!$D$8:'Wage Ceilings '!$D$11),'Wage Ceilings '!$C$7+SUMIF('Wage Ceilings '!$B$8:'Wage Ceilings '!$B$11,"&lt;="&amp;$P$15,'Wage Ceilings '!$D$8:'Wage Ceilings '!$D$11),$P26)</f>
        <v>0</v>
      </c>
      <c r="BO26" s="91" cm="1">
        <f t="array" ref="BO26">INDEX(Appendix!$G$4:$J$8,_xlfn.IFS(BM26&lt;56,1,BM26&lt;61,2,BM26&lt;66,3,BM26&lt;71,4,TRUE,5),MATCH(YEAR($F$15),Appendix!$G$3:$L$3,0))</f>
        <v>0</v>
      </c>
      <c r="BP26" s="92">
        <f t="shared" si="9"/>
        <v>0</v>
      </c>
      <c r="BQ26" s="89">
        <f t="shared" si="23"/>
        <v>122</v>
      </c>
      <c r="BR26" s="90">
        <f>IF($Q26&gt;'Wage Ceilings '!$C$7+SUMIF('Wage Ceilings '!$B$8:'Wage Ceilings '!$B$11,"&lt;="&amp;$Q$15,'Wage Ceilings '!$D$8:'Wage Ceilings '!$D$11),'Wage Ceilings '!$C$7+SUMIF('Wage Ceilings '!$B$8:'Wage Ceilings '!$B$11,"&lt;="&amp;$Q$15,'Wage Ceilings '!$D$8:'Wage Ceilings '!$D$11),$Q26)</f>
        <v>0</v>
      </c>
      <c r="BS26" s="91" cm="1">
        <f t="array" ref="BS26">INDEX(Appendix!$G$4:$J$8,_xlfn.IFS(BQ26&lt;56,1,BQ26&lt;61,2,BQ26&lt;66,3,BQ26&lt;71,4,TRUE,5),MATCH(YEAR($F$15),Appendix!$G$3:$L$3,0))</f>
        <v>0</v>
      </c>
      <c r="BT26" s="92">
        <f t="shared" si="10"/>
        <v>0</v>
      </c>
      <c r="BU26" s="89">
        <f t="shared" si="24"/>
        <v>122</v>
      </c>
      <c r="BV26" s="90">
        <f>IF($R26&gt;'Wage Ceilings '!$C$7+SUMIF('Wage Ceilings '!$B$8:'Wage Ceilings '!$B$11,"&lt;="&amp;$R$15,'Wage Ceilings '!$D$8:'Wage Ceilings '!$D$11),'Wage Ceilings '!$C$7+SUMIF('Wage Ceilings '!$B$8:'Wage Ceilings '!$B$11,"&lt;="&amp;$R$15,'Wage Ceilings '!$D$8:'Wage Ceilings '!$D$11),$R26)</f>
        <v>0</v>
      </c>
      <c r="BW26" s="91" cm="1">
        <f t="array" ref="BW26">INDEX(Appendix!$G$4:$J$8,_xlfn.IFS(BU26&lt;56,1,BU26&lt;61,2,BU26&lt;66,3,BU26&lt;71,4,TRUE,5),MATCH(YEAR($F$15),Appendix!$G$3:$L$3,0))</f>
        <v>0</v>
      </c>
      <c r="BX26" s="92">
        <f t="shared" si="11"/>
        <v>0</v>
      </c>
      <c r="BY26" s="89" t="str">
        <f t="shared" si="25"/>
        <v>NA</v>
      </c>
      <c r="BZ26" s="92">
        <f>IF(S26&gt;=('Wage Ceilings '!$C$3-SUM(Z26,AD26,AH26,AL26,AP26,AX26,AT26,BB26,BF26,BJ26,BN26,BR26,BV26)),('Wage Ceilings '!$C$3-SUM(Z26,AD26,AH26,AL26,AP26,AX26,AT26,BB26,BF26,BJ26,BN26,BR26,BV26)),S26)</f>
        <v>0</v>
      </c>
      <c r="CA26" s="91" cm="1">
        <f t="array" ref="CA26">INDEX(Appendix!$G$4:$J$8,_xlfn.IFS(BY26&lt;56,1,BY26&lt;61,2,BY26&lt;66,3,BY26&lt;71,4,TRUE,5),MATCH(YEAR($F$15),Appendix!$G$3:$L$3,0))</f>
        <v>0</v>
      </c>
      <c r="CB26" s="92">
        <f t="shared" si="32"/>
        <v>0</v>
      </c>
      <c r="CC26" s="99"/>
    </row>
    <row r="27" spans="1:81" x14ac:dyDescent="0.3">
      <c r="A27" s="64" t="s">
        <v>27</v>
      </c>
      <c r="B27" s="65"/>
      <c r="C27" s="65"/>
      <c r="D27" s="66"/>
      <c r="E27" s="66"/>
      <c r="F27" s="67"/>
      <c r="G27" s="67"/>
      <c r="H27" s="67"/>
      <c r="I27" s="67"/>
      <c r="J27" s="67"/>
      <c r="K27" s="67"/>
      <c r="L27" s="67"/>
      <c r="M27" s="67"/>
      <c r="N27" s="67"/>
      <c r="O27" s="67"/>
      <c r="P27" s="67"/>
      <c r="Q27" s="67"/>
      <c r="R27" s="67"/>
      <c r="S27" s="67"/>
      <c r="T27" s="57">
        <f t="shared" si="26"/>
        <v>0</v>
      </c>
      <c r="U27" s="57">
        <f t="shared" si="27"/>
        <v>0</v>
      </c>
      <c r="V27" s="58">
        <f t="shared" si="28"/>
        <v>0</v>
      </c>
      <c r="W27" s="58">
        <f t="shared" si="29"/>
        <v>0</v>
      </c>
      <c r="X27" s="58">
        <f t="shared" si="30"/>
        <v>0</v>
      </c>
      <c r="Y27" s="89">
        <f t="shared" si="12"/>
        <v>121</v>
      </c>
      <c r="Z27" s="90">
        <f>IF($F27&gt;'Wage Ceilings '!$C$7+SUMIF('Wage Ceilings '!$B$8:'Wage Ceilings '!$B$11,"&lt;="&amp;$F$15,'Wage Ceilings '!$D$8:'Wage Ceilings '!$D$11),'Wage Ceilings '!$C$7+SUMIF('Wage Ceilings '!$B$8:'Wage Ceilings '!$B$11,"&lt;="&amp;$F$15,'Wage Ceilings '!$D$8:'Wage Ceilings '!$D$11),$F27)</f>
        <v>0</v>
      </c>
      <c r="AA27" s="91" cm="1">
        <f t="array" ref="AA27">INDEX(Appendix!$G$4:$J$8,_xlfn.IFS(Y27&lt;56,1,Y27&lt;61,2,Y27&lt;66,3,Y27&lt;71,4,TRUE,5),MATCH(YEAR($F$15),Appendix!$G$3:$L$3,0))</f>
        <v>0</v>
      </c>
      <c r="AB27" s="92">
        <f t="shared" si="0"/>
        <v>0</v>
      </c>
      <c r="AC27" s="89">
        <f t="shared" si="13"/>
        <v>122</v>
      </c>
      <c r="AD27" s="90">
        <f>IF($G27&gt;'Wage Ceilings '!$C$7+SUMIF('Wage Ceilings '!$B$8:'Wage Ceilings '!$B$11,"&lt;="&amp;$G$15,'Wage Ceilings '!$D$8:'Wage Ceilings '!$D$11),'Wage Ceilings '!$C$7+SUMIF('Wage Ceilings '!$B$8:'Wage Ceilings '!$B$11,"&lt;="&amp;$G$15,'Wage Ceilings '!$D$8:'Wage Ceilings '!$D$11),$G27)</f>
        <v>0</v>
      </c>
      <c r="AE27" s="91" cm="1">
        <f t="array" ref="AE27">INDEX(Appendix!$G$4:$J$8,_xlfn.IFS(AC27&lt;56,1,AC27&lt;61,2,AC27&lt;66,3,AC27&lt;71,4,TRUE,5),MATCH(YEAR($F$15),Appendix!$G$3:$L$3,0))</f>
        <v>0</v>
      </c>
      <c r="AF27" s="92">
        <f t="shared" si="1"/>
        <v>0</v>
      </c>
      <c r="AG27" s="89">
        <f t="shared" si="14"/>
        <v>122</v>
      </c>
      <c r="AH27" s="90">
        <f>IF($H27&gt;'Wage Ceilings '!$C$7+SUMIF('Wage Ceilings '!$B$8:'Wage Ceilings '!$B$11,"&lt;="&amp;$H$15,'Wage Ceilings '!$D$8:'Wage Ceilings '!$D$11),'Wage Ceilings '!$C$7+SUMIF('Wage Ceilings '!$B$8:'Wage Ceilings '!$B$11,"&lt;="&amp;$H$15,'Wage Ceilings '!$D$8:'Wage Ceilings '!$D$11),$H27)</f>
        <v>0</v>
      </c>
      <c r="AI27" s="91" cm="1">
        <f t="array" ref="AI27">INDEX(Appendix!$G$4:$J$8,_xlfn.IFS(AG27&lt;56,1,AG27&lt;61,2,AG27&lt;66,3,AG27&lt;71,4,TRUE,5),MATCH(YEAR($F$15),Appendix!$G$3:$L$3,0))</f>
        <v>0</v>
      </c>
      <c r="AJ27" s="92">
        <f t="shared" si="2"/>
        <v>0</v>
      </c>
      <c r="AK27" s="89">
        <f t="shared" si="15"/>
        <v>122</v>
      </c>
      <c r="AL27" s="90">
        <f>IF($I27&gt;'Wage Ceilings '!$C$7+SUMIF('Wage Ceilings '!$B$8:'Wage Ceilings '!$B$11,"&lt;="&amp;$I$15,'Wage Ceilings '!$D$8:'Wage Ceilings '!$D$11),'Wage Ceilings '!$C$7+SUMIF('Wage Ceilings '!$B$8:'Wage Ceilings '!$B$11,"&lt;="&amp;$I$15,'Wage Ceilings '!$D$8:'Wage Ceilings '!$D$11),$I27)</f>
        <v>0</v>
      </c>
      <c r="AM27" s="91" cm="1">
        <f t="array" ref="AM27">INDEX(Appendix!$G$4:$J$8,_xlfn.IFS(AK27&lt;56,1,AK27&lt;61,2,AK27&lt;66,3,AK27&lt;71,4,TRUE,5),MATCH(YEAR($F$15),Appendix!$G$3:$L$3,0))</f>
        <v>0</v>
      </c>
      <c r="AN27" s="92">
        <f t="shared" si="3"/>
        <v>0</v>
      </c>
      <c r="AO27" s="89">
        <f t="shared" si="16"/>
        <v>122</v>
      </c>
      <c r="AP27" s="90">
        <f>IF($J27&gt;'Wage Ceilings '!$C$7+SUMIF('Wage Ceilings '!$B$8:'Wage Ceilings '!$B$11,"&lt;="&amp;$J$15,'Wage Ceilings '!$D$8:'Wage Ceilings '!$D$11),'Wage Ceilings '!$C$7+SUMIF('Wage Ceilings '!$B$8:'Wage Ceilings '!$B$11,"&lt;="&amp;$J$15,'Wage Ceilings '!$D$8:'Wage Ceilings '!$D$11),$J27)</f>
        <v>0</v>
      </c>
      <c r="AQ27" s="91" cm="1">
        <f t="array" ref="AQ27">INDEX(Appendix!$G$4:$J$8,_xlfn.IFS(AO27&lt;56,1,AO27&lt;61,2,AO27&lt;66,3,AO27&lt;71,4,TRUE,5),MATCH(YEAR($F$15),Appendix!$G$3:$L$3,0))</f>
        <v>0</v>
      </c>
      <c r="AR27" s="92">
        <f t="shared" si="4"/>
        <v>0</v>
      </c>
      <c r="AS27" s="89">
        <f t="shared" si="31"/>
        <v>122</v>
      </c>
      <c r="AT27" s="90">
        <f>IF($K27&gt;'Wage Ceilings '!$C$7+SUMIF('Wage Ceilings '!$B$8:'Wage Ceilings '!$B$11,"&lt;="&amp;$K$15,'Wage Ceilings '!$D$8:'Wage Ceilings '!$D$11),'Wage Ceilings '!$C$7+SUMIF('Wage Ceilings '!$B$8:'Wage Ceilings '!$B$11,"&lt;="&amp;$K$15,'Wage Ceilings '!$D$8:'Wage Ceilings '!$D$11),$K27)</f>
        <v>0</v>
      </c>
      <c r="AU27" s="91" cm="1">
        <f t="array" ref="AU27">INDEX(Appendix!$G$4:$J$8,_xlfn.IFS(AS27&lt;56,1,AS27&lt;61,2,AS27&lt;66,3,AS27&lt;71,4,TRUE,5),MATCH(YEAR($F$15),Appendix!$G$3:$L$3,0))</f>
        <v>0</v>
      </c>
      <c r="AV27" s="92">
        <f t="shared" si="5"/>
        <v>0</v>
      </c>
      <c r="AW27" s="89" t="str">
        <f t="shared" si="17"/>
        <v>NA</v>
      </c>
      <c r="AX27" s="92">
        <f>IF(L27&gt;=('Wage Ceilings '!$C$3-SUM(Z27,AD27,AH27,AL27,AP27,AT27,BB27,BF27,BJ27,BN27,BR27,BV27)),('Wage Ceilings '!$C$3-SUM(Z27,AD27,AH27,AL27,AP27,AT27,BB27,BF27,BJ27,BN27,BR27,BV27)),L27)</f>
        <v>0</v>
      </c>
      <c r="AY27" s="91" cm="1">
        <f t="array" ref="AY27">INDEX(Appendix!$G$4:$J$8,_xlfn.IFS(AW27&lt;56,1,AW27&lt;61,2,AW27&lt;66,3,AW27&lt;71,4,TRUE,5),MATCH(YEAR($F$15),Appendix!$G$3:$L$3,0))</f>
        <v>0</v>
      </c>
      <c r="AZ27" s="92">
        <f t="shared" si="6"/>
        <v>0</v>
      </c>
      <c r="BA27" s="89">
        <f t="shared" si="18"/>
        <v>122</v>
      </c>
      <c r="BB27" s="90">
        <f>IF($M27&gt;'Wage Ceilings '!$C$7+SUMIF('Wage Ceilings '!$B$8:'Wage Ceilings '!$B$11,"&lt;="&amp;$M$15,'Wage Ceilings '!$D$8:'Wage Ceilings '!$D$11),'Wage Ceilings '!$C$7+SUMIF('Wage Ceilings '!$B$8:'Wage Ceilings '!$B$11,"&lt;="&amp;$M$15,'Wage Ceilings '!$D$8:'Wage Ceilings '!$D$11),$M27)</f>
        <v>0</v>
      </c>
      <c r="BC27" s="91" cm="1">
        <f t="array" ref="BC27">INDEX(Appendix!$G$4:$J$8,_xlfn.IFS(BA27&lt;56,1,BA27&lt;61,2,BA27&lt;66,3,BA27&lt;71,4,TRUE,5),MATCH(YEAR($F$15),Appendix!$G$3:$L$3,0))</f>
        <v>0</v>
      </c>
      <c r="BD27" s="92">
        <f t="shared" si="19"/>
        <v>0</v>
      </c>
      <c r="BE27" s="89">
        <f t="shared" si="20"/>
        <v>122</v>
      </c>
      <c r="BF27" s="90">
        <f>IF($N27&gt;'Wage Ceilings '!$C$7+SUMIF('Wage Ceilings '!$B$8:'Wage Ceilings '!$B$11,"&lt;="&amp;$N$15,'Wage Ceilings '!$D$8:'Wage Ceilings '!$D$11),'Wage Ceilings '!$C$7+SUMIF('Wage Ceilings '!$B$8:'Wage Ceilings '!$B$11,"&lt;="&amp;$N$15,'Wage Ceilings '!$D$8:'Wage Ceilings '!$D$11),$N27)</f>
        <v>0</v>
      </c>
      <c r="BG27" s="91" cm="1">
        <f t="array" ref="BG27">INDEX(Appendix!$G$4:$J$8,_xlfn.IFS(BE27&lt;56,1,BE27&lt;61,2,BE27&lt;66,3,BE27&lt;71,4,TRUE,5),MATCH(YEAR($F$15),Appendix!$G$3:$L$3,0))</f>
        <v>0</v>
      </c>
      <c r="BH27" s="92">
        <f t="shared" si="7"/>
        <v>0</v>
      </c>
      <c r="BI27" s="89">
        <f t="shared" si="21"/>
        <v>122</v>
      </c>
      <c r="BJ27" s="90">
        <f>IF($O27&gt;'Wage Ceilings '!$C$7+SUMIF('Wage Ceilings '!$B$8:'Wage Ceilings '!$B$11,"&lt;="&amp;$O$15,'Wage Ceilings '!$D$8:'Wage Ceilings '!$D$11),'Wage Ceilings '!$C$7+SUMIF('Wage Ceilings '!$B$8:'Wage Ceilings '!$B$11,"&lt;="&amp;$O$15,'Wage Ceilings '!$D$8:'Wage Ceilings '!$D$11),$O27)</f>
        <v>0</v>
      </c>
      <c r="BK27" s="91" cm="1">
        <f t="array" ref="BK27">INDEX(Appendix!$G$4:$J$8,_xlfn.IFS(BI27&lt;56,1,BI27&lt;61,2,BI27&lt;66,3,BI27&lt;71,4,TRUE,5),MATCH(YEAR($F$15),Appendix!$G$3:$L$3,0))</f>
        <v>0</v>
      </c>
      <c r="BL27" s="92">
        <f t="shared" si="8"/>
        <v>0</v>
      </c>
      <c r="BM27" s="89">
        <f t="shared" si="22"/>
        <v>122</v>
      </c>
      <c r="BN27" s="90">
        <f>IF($P27&gt;'Wage Ceilings '!$C$7+SUMIF('Wage Ceilings '!$B$8:'Wage Ceilings '!$B$11,"&lt;="&amp;$P$15,'Wage Ceilings '!$D$8:'Wage Ceilings '!$D$11),'Wage Ceilings '!$C$7+SUMIF('Wage Ceilings '!$B$8:'Wage Ceilings '!$B$11,"&lt;="&amp;$P$15,'Wage Ceilings '!$D$8:'Wage Ceilings '!$D$11),$P27)</f>
        <v>0</v>
      </c>
      <c r="BO27" s="91" cm="1">
        <f t="array" ref="BO27">INDEX(Appendix!$G$4:$J$8,_xlfn.IFS(BM27&lt;56,1,BM27&lt;61,2,BM27&lt;66,3,BM27&lt;71,4,TRUE,5),MATCH(YEAR($F$15),Appendix!$G$3:$L$3,0))</f>
        <v>0</v>
      </c>
      <c r="BP27" s="92">
        <f t="shared" si="9"/>
        <v>0</v>
      </c>
      <c r="BQ27" s="89">
        <f t="shared" si="23"/>
        <v>122</v>
      </c>
      <c r="BR27" s="90">
        <f>IF($Q27&gt;'Wage Ceilings '!$C$7+SUMIF('Wage Ceilings '!$B$8:'Wage Ceilings '!$B$11,"&lt;="&amp;$Q$15,'Wage Ceilings '!$D$8:'Wage Ceilings '!$D$11),'Wage Ceilings '!$C$7+SUMIF('Wage Ceilings '!$B$8:'Wage Ceilings '!$B$11,"&lt;="&amp;$Q$15,'Wage Ceilings '!$D$8:'Wage Ceilings '!$D$11),$Q27)</f>
        <v>0</v>
      </c>
      <c r="BS27" s="91" cm="1">
        <f t="array" ref="BS27">INDEX(Appendix!$G$4:$J$8,_xlfn.IFS(BQ27&lt;56,1,BQ27&lt;61,2,BQ27&lt;66,3,BQ27&lt;71,4,TRUE,5),MATCH(YEAR($F$15),Appendix!$G$3:$L$3,0))</f>
        <v>0</v>
      </c>
      <c r="BT27" s="92">
        <f t="shared" si="10"/>
        <v>0</v>
      </c>
      <c r="BU27" s="89">
        <f t="shared" si="24"/>
        <v>122</v>
      </c>
      <c r="BV27" s="90">
        <f>IF($R27&gt;'Wage Ceilings '!$C$7+SUMIF('Wage Ceilings '!$B$8:'Wage Ceilings '!$B$11,"&lt;="&amp;$R$15,'Wage Ceilings '!$D$8:'Wage Ceilings '!$D$11),'Wage Ceilings '!$C$7+SUMIF('Wage Ceilings '!$B$8:'Wage Ceilings '!$B$11,"&lt;="&amp;$R$15,'Wage Ceilings '!$D$8:'Wage Ceilings '!$D$11),$R27)</f>
        <v>0</v>
      </c>
      <c r="BW27" s="91" cm="1">
        <f t="array" ref="BW27">INDEX(Appendix!$G$4:$J$8,_xlfn.IFS(BU27&lt;56,1,BU27&lt;61,2,BU27&lt;66,3,BU27&lt;71,4,TRUE,5),MATCH(YEAR($F$15),Appendix!$G$3:$L$3,0))</f>
        <v>0</v>
      </c>
      <c r="BX27" s="92">
        <f t="shared" si="11"/>
        <v>0</v>
      </c>
      <c r="BY27" s="89" t="str">
        <f t="shared" si="25"/>
        <v>NA</v>
      </c>
      <c r="BZ27" s="92">
        <f>IF(S27&gt;=('Wage Ceilings '!$C$3-SUM(Z27,AD27,AH27,AL27,AP27,AX27,AT27,BB27,BF27,BJ27,BN27,BR27,BV27)),('Wage Ceilings '!$C$3-SUM(Z27,AD27,AH27,AL27,AP27,AX27,AT27,BB27,BF27,BJ27,BN27,BR27,BV27)),S27)</f>
        <v>0</v>
      </c>
      <c r="CA27" s="91" cm="1">
        <f t="array" ref="CA27">INDEX(Appendix!$G$4:$J$8,_xlfn.IFS(BY27&lt;56,1,BY27&lt;61,2,BY27&lt;66,3,BY27&lt;71,4,TRUE,5),MATCH(YEAR($F$15),Appendix!$G$3:$L$3,0))</f>
        <v>0</v>
      </c>
      <c r="CB27" s="92">
        <f t="shared" si="32"/>
        <v>0</v>
      </c>
      <c r="CC27" s="99"/>
    </row>
    <row r="28" spans="1:81" x14ac:dyDescent="0.3">
      <c r="A28" s="64" t="s">
        <v>28</v>
      </c>
      <c r="B28" s="65"/>
      <c r="C28" s="65"/>
      <c r="D28" s="66"/>
      <c r="E28" s="66"/>
      <c r="F28" s="67"/>
      <c r="G28" s="67"/>
      <c r="H28" s="67"/>
      <c r="I28" s="67"/>
      <c r="J28" s="67"/>
      <c r="K28" s="67"/>
      <c r="L28" s="67"/>
      <c r="M28" s="67"/>
      <c r="N28" s="67"/>
      <c r="O28" s="67"/>
      <c r="P28" s="67"/>
      <c r="Q28" s="67"/>
      <c r="R28" s="67"/>
      <c r="S28" s="67"/>
      <c r="T28" s="57">
        <f t="shared" si="26"/>
        <v>0</v>
      </c>
      <c r="U28" s="57">
        <f t="shared" si="27"/>
        <v>0</v>
      </c>
      <c r="V28" s="58">
        <f t="shared" si="28"/>
        <v>0</v>
      </c>
      <c r="W28" s="58">
        <f t="shared" si="29"/>
        <v>0</v>
      </c>
      <c r="X28" s="58">
        <f t="shared" si="30"/>
        <v>0</v>
      </c>
      <c r="Y28" s="89">
        <f t="shared" si="12"/>
        <v>121</v>
      </c>
      <c r="Z28" s="90">
        <f>IF($F28&gt;'Wage Ceilings '!$C$7+SUMIF('Wage Ceilings '!$B$8:'Wage Ceilings '!$B$11,"&lt;="&amp;$F$15,'Wage Ceilings '!$D$8:'Wage Ceilings '!$D$11),'Wage Ceilings '!$C$7+SUMIF('Wage Ceilings '!$B$8:'Wage Ceilings '!$B$11,"&lt;="&amp;$F$15,'Wage Ceilings '!$D$8:'Wage Ceilings '!$D$11),$F28)</f>
        <v>0</v>
      </c>
      <c r="AA28" s="91" cm="1">
        <f t="array" ref="AA28">INDEX(Appendix!$G$4:$J$8,_xlfn.IFS(Y28&lt;56,1,Y28&lt;61,2,Y28&lt;66,3,Y28&lt;71,4,TRUE,5),MATCH(YEAR($F$15),Appendix!$G$3:$L$3,0))</f>
        <v>0</v>
      </c>
      <c r="AB28" s="92">
        <f t="shared" si="0"/>
        <v>0</v>
      </c>
      <c r="AC28" s="89">
        <f t="shared" si="13"/>
        <v>122</v>
      </c>
      <c r="AD28" s="90">
        <f>IF($G28&gt;'Wage Ceilings '!$C$7+SUMIF('Wage Ceilings '!$B$8:'Wage Ceilings '!$B$11,"&lt;="&amp;$G$15,'Wage Ceilings '!$D$8:'Wage Ceilings '!$D$11),'Wage Ceilings '!$C$7+SUMIF('Wage Ceilings '!$B$8:'Wage Ceilings '!$B$11,"&lt;="&amp;$G$15,'Wage Ceilings '!$D$8:'Wage Ceilings '!$D$11),$G28)</f>
        <v>0</v>
      </c>
      <c r="AE28" s="91" cm="1">
        <f t="array" ref="AE28">INDEX(Appendix!$G$4:$J$8,_xlfn.IFS(AC28&lt;56,1,AC28&lt;61,2,AC28&lt;66,3,AC28&lt;71,4,TRUE,5),MATCH(YEAR($F$15),Appendix!$G$3:$L$3,0))</f>
        <v>0</v>
      </c>
      <c r="AF28" s="92">
        <f t="shared" si="1"/>
        <v>0</v>
      </c>
      <c r="AG28" s="89">
        <f t="shared" si="14"/>
        <v>122</v>
      </c>
      <c r="AH28" s="90">
        <f>IF($H28&gt;'Wage Ceilings '!$C$7+SUMIF('Wage Ceilings '!$B$8:'Wage Ceilings '!$B$11,"&lt;="&amp;$H$15,'Wage Ceilings '!$D$8:'Wage Ceilings '!$D$11),'Wage Ceilings '!$C$7+SUMIF('Wage Ceilings '!$B$8:'Wage Ceilings '!$B$11,"&lt;="&amp;$H$15,'Wage Ceilings '!$D$8:'Wage Ceilings '!$D$11),$H28)</f>
        <v>0</v>
      </c>
      <c r="AI28" s="91" cm="1">
        <f t="array" ref="AI28">INDEX(Appendix!$G$4:$J$8,_xlfn.IFS(AG28&lt;56,1,AG28&lt;61,2,AG28&lt;66,3,AG28&lt;71,4,TRUE,5),MATCH(YEAR($F$15),Appendix!$G$3:$L$3,0))</f>
        <v>0</v>
      </c>
      <c r="AJ28" s="92">
        <f t="shared" si="2"/>
        <v>0</v>
      </c>
      <c r="AK28" s="89">
        <f t="shared" si="15"/>
        <v>122</v>
      </c>
      <c r="AL28" s="90">
        <f>IF($I28&gt;'Wage Ceilings '!$C$7+SUMIF('Wage Ceilings '!$B$8:'Wage Ceilings '!$B$11,"&lt;="&amp;$I$15,'Wage Ceilings '!$D$8:'Wage Ceilings '!$D$11),'Wage Ceilings '!$C$7+SUMIF('Wage Ceilings '!$B$8:'Wage Ceilings '!$B$11,"&lt;="&amp;$I$15,'Wage Ceilings '!$D$8:'Wage Ceilings '!$D$11),$I28)</f>
        <v>0</v>
      </c>
      <c r="AM28" s="91" cm="1">
        <f t="array" ref="AM28">INDEX(Appendix!$G$4:$J$8,_xlfn.IFS(AK28&lt;56,1,AK28&lt;61,2,AK28&lt;66,3,AK28&lt;71,4,TRUE,5),MATCH(YEAR($F$15),Appendix!$G$3:$L$3,0))</f>
        <v>0</v>
      </c>
      <c r="AN28" s="92">
        <f t="shared" si="3"/>
        <v>0</v>
      </c>
      <c r="AO28" s="89">
        <f t="shared" si="16"/>
        <v>122</v>
      </c>
      <c r="AP28" s="90">
        <f>IF($J28&gt;'Wage Ceilings '!$C$7+SUMIF('Wage Ceilings '!$B$8:'Wage Ceilings '!$B$11,"&lt;="&amp;$J$15,'Wage Ceilings '!$D$8:'Wage Ceilings '!$D$11),'Wage Ceilings '!$C$7+SUMIF('Wage Ceilings '!$B$8:'Wage Ceilings '!$B$11,"&lt;="&amp;$J$15,'Wage Ceilings '!$D$8:'Wage Ceilings '!$D$11),$J28)</f>
        <v>0</v>
      </c>
      <c r="AQ28" s="91" cm="1">
        <f t="array" ref="AQ28">INDEX(Appendix!$G$4:$J$8,_xlfn.IFS(AO28&lt;56,1,AO28&lt;61,2,AO28&lt;66,3,AO28&lt;71,4,TRUE,5),MATCH(YEAR($F$15),Appendix!$G$3:$L$3,0))</f>
        <v>0</v>
      </c>
      <c r="AR28" s="92">
        <f t="shared" si="4"/>
        <v>0</v>
      </c>
      <c r="AS28" s="89">
        <f t="shared" si="31"/>
        <v>122</v>
      </c>
      <c r="AT28" s="90">
        <f>IF($K28&gt;'Wage Ceilings '!$C$7+SUMIF('Wage Ceilings '!$B$8:'Wage Ceilings '!$B$11,"&lt;="&amp;$K$15,'Wage Ceilings '!$D$8:'Wage Ceilings '!$D$11),'Wage Ceilings '!$C$7+SUMIF('Wage Ceilings '!$B$8:'Wage Ceilings '!$B$11,"&lt;="&amp;$K$15,'Wage Ceilings '!$D$8:'Wage Ceilings '!$D$11),$K28)</f>
        <v>0</v>
      </c>
      <c r="AU28" s="91" cm="1">
        <f t="array" ref="AU28">INDEX(Appendix!$G$4:$J$8,_xlfn.IFS(AS28&lt;56,1,AS28&lt;61,2,AS28&lt;66,3,AS28&lt;71,4,TRUE,5),MATCH(YEAR($F$15),Appendix!$G$3:$L$3,0))</f>
        <v>0</v>
      </c>
      <c r="AV28" s="92">
        <f t="shared" si="5"/>
        <v>0</v>
      </c>
      <c r="AW28" s="89" t="str">
        <f t="shared" si="17"/>
        <v>NA</v>
      </c>
      <c r="AX28" s="92">
        <f>IF(L28&gt;=('Wage Ceilings '!$C$3-SUM(Z28,AD28,AH28,AL28,AP28,AT28,BB28,BF28,BJ28,BN28,BR28,BV28)),('Wage Ceilings '!$C$3-SUM(Z28,AD28,AH28,AL28,AP28,AT28,BB28,BF28,BJ28,BN28,BR28,BV28)),L28)</f>
        <v>0</v>
      </c>
      <c r="AY28" s="91" cm="1">
        <f t="array" ref="AY28">INDEX(Appendix!$G$4:$J$8,_xlfn.IFS(AW28&lt;56,1,AW28&lt;61,2,AW28&lt;66,3,AW28&lt;71,4,TRUE,5),MATCH(YEAR($F$15),Appendix!$G$3:$L$3,0))</f>
        <v>0</v>
      </c>
      <c r="AZ28" s="92">
        <f t="shared" si="6"/>
        <v>0</v>
      </c>
      <c r="BA28" s="89">
        <f t="shared" si="18"/>
        <v>122</v>
      </c>
      <c r="BB28" s="90">
        <f>IF($M28&gt;'Wage Ceilings '!$C$7+SUMIF('Wage Ceilings '!$B$8:'Wage Ceilings '!$B$11,"&lt;="&amp;$M$15,'Wage Ceilings '!$D$8:'Wage Ceilings '!$D$11),'Wage Ceilings '!$C$7+SUMIF('Wage Ceilings '!$B$8:'Wage Ceilings '!$B$11,"&lt;="&amp;$M$15,'Wage Ceilings '!$D$8:'Wage Ceilings '!$D$11),$M28)</f>
        <v>0</v>
      </c>
      <c r="BC28" s="91" cm="1">
        <f t="array" ref="BC28">INDEX(Appendix!$G$4:$J$8,_xlfn.IFS(BA28&lt;56,1,BA28&lt;61,2,BA28&lt;66,3,BA28&lt;71,4,TRUE,5),MATCH(YEAR($F$15),Appendix!$G$3:$L$3,0))</f>
        <v>0</v>
      </c>
      <c r="BD28" s="92">
        <f t="shared" si="19"/>
        <v>0</v>
      </c>
      <c r="BE28" s="89">
        <f t="shared" si="20"/>
        <v>122</v>
      </c>
      <c r="BF28" s="90">
        <f>IF($N28&gt;'Wage Ceilings '!$C$7+SUMIF('Wage Ceilings '!$B$8:'Wage Ceilings '!$B$11,"&lt;="&amp;$N$15,'Wage Ceilings '!$D$8:'Wage Ceilings '!$D$11),'Wage Ceilings '!$C$7+SUMIF('Wage Ceilings '!$B$8:'Wage Ceilings '!$B$11,"&lt;="&amp;$N$15,'Wage Ceilings '!$D$8:'Wage Ceilings '!$D$11),$N28)</f>
        <v>0</v>
      </c>
      <c r="BG28" s="91" cm="1">
        <f t="array" ref="BG28">INDEX(Appendix!$G$4:$J$8,_xlfn.IFS(BE28&lt;56,1,BE28&lt;61,2,BE28&lt;66,3,BE28&lt;71,4,TRUE,5),MATCH(YEAR($F$15),Appendix!$G$3:$L$3,0))</f>
        <v>0</v>
      </c>
      <c r="BH28" s="92">
        <f t="shared" si="7"/>
        <v>0</v>
      </c>
      <c r="BI28" s="89">
        <f t="shared" si="21"/>
        <v>122</v>
      </c>
      <c r="BJ28" s="90">
        <f>IF($O28&gt;'Wage Ceilings '!$C$7+SUMIF('Wage Ceilings '!$B$8:'Wage Ceilings '!$B$11,"&lt;="&amp;$O$15,'Wage Ceilings '!$D$8:'Wage Ceilings '!$D$11),'Wage Ceilings '!$C$7+SUMIF('Wage Ceilings '!$B$8:'Wage Ceilings '!$B$11,"&lt;="&amp;$O$15,'Wage Ceilings '!$D$8:'Wage Ceilings '!$D$11),$O28)</f>
        <v>0</v>
      </c>
      <c r="BK28" s="91" cm="1">
        <f t="array" ref="BK28">INDEX(Appendix!$G$4:$J$8,_xlfn.IFS(BI28&lt;56,1,BI28&lt;61,2,BI28&lt;66,3,BI28&lt;71,4,TRUE,5),MATCH(YEAR($F$15),Appendix!$G$3:$L$3,0))</f>
        <v>0</v>
      </c>
      <c r="BL28" s="92">
        <f t="shared" si="8"/>
        <v>0</v>
      </c>
      <c r="BM28" s="89">
        <f t="shared" si="22"/>
        <v>122</v>
      </c>
      <c r="BN28" s="90">
        <f>IF($P28&gt;'Wage Ceilings '!$C$7+SUMIF('Wage Ceilings '!$B$8:'Wage Ceilings '!$B$11,"&lt;="&amp;$P$15,'Wage Ceilings '!$D$8:'Wage Ceilings '!$D$11),'Wage Ceilings '!$C$7+SUMIF('Wage Ceilings '!$B$8:'Wage Ceilings '!$B$11,"&lt;="&amp;$P$15,'Wage Ceilings '!$D$8:'Wage Ceilings '!$D$11),$P28)</f>
        <v>0</v>
      </c>
      <c r="BO28" s="91" cm="1">
        <f t="array" ref="BO28">INDEX(Appendix!$G$4:$J$8,_xlfn.IFS(BM28&lt;56,1,BM28&lt;61,2,BM28&lt;66,3,BM28&lt;71,4,TRUE,5),MATCH(YEAR($F$15),Appendix!$G$3:$L$3,0))</f>
        <v>0</v>
      </c>
      <c r="BP28" s="92">
        <f t="shared" si="9"/>
        <v>0</v>
      </c>
      <c r="BQ28" s="89">
        <f t="shared" si="23"/>
        <v>122</v>
      </c>
      <c r="BR28" s="90">
        <f>IF($Q28&gt;'Wage Ceilings '!$C$7+SUMIF('Wage Ceilings '!$B$8:'Wage Ceilings '!$B$11,"&lt;="&amp;$Q$15,'Wage Ceilings '!$D$8:'Wage Ceilings '!$D$11),'Wage Ceilings '!$C$7+SUMIF('Wage Ceilings '!$B$8:'Wage Ceilings '!$B$11,"&lt;="&amp;$Q$15,'Wage Ceilings '!$D$8:'Wage Ceilings '!$D$11),$Q28)</f>
        <v>0</v>
      </c>
      <c r="BS28" s="91" cm="1">
        <f t="array" ref="BS28">INDEX(Appendix!$G$4:$J$8,_xlfn.IFS(BQ28&lt;56,1,BQ28&lt;61,2,BQ28&lt;66,3,BQ28&lt;71,4,TRUE,5),MATCH(YEAR($F$15),Appendix!$G$3:$L$3,0))</f>
        <v>0</v>
      </c>
      <c r="BT28" s="92">
        <f t="shared" si="10"/>
        <v>0</v>
      </c>
      <c r="BU28" s="89">
        <f t="shared" si="24"/>
        <v>122</v>
      </c>
      <c r="BV28" s="90">
        <f>IF($R28&gt;'Wage Ceilings '!$C$7+SUMIF('Wage Ceilings '!$B$8:'Wage Ceilings '!$B$11,"&lt;="&amp;$R$15,'Wage Ceilings '!$D$8:'Wage Ceilings '!$D$11),'Wage Ceilings '!$C$7+SUMIF('Wage Ceilings '!$B$8:'Wage Ceilings '!$B$11,"&lt;="&amp;$R$15,'Wage Ceilings '!$D$8:'Wage Ceilings '!$D$11),$R28)</f>
        <v>0</v>
      </c>
      <c r="BW28" s="91" cm="1">
        <f t="array" ref="BW28">INDEX(Appendix!$G$4:$J$8,_xlfn.IFS(BU28&lt;56,1,BU28&lt;61,2,BU28&lt;66,3,BU28&lt;71,4,TRUE,5),MATCH(YEAR($F$15),Appendix!$G$3:$L$3,0))</f>
        <v>0</v>
      </c>
      <c r="BX28" s="92">
        <f t="shared" si="11"/>
        <v>0</v>
      </c>
      <c r="BY28" s="89" t="str">
        <f t="shared" si="25"/>
        <v>NA</v>
      </c>
      <c r="BZ28" s="92">
        <f>IF(S28&gt;=('Wage Ceilings '!$C$3-SUM(Z28,AD28,AH28,AL28,AP28,AX28,AT28,BB28,BF28,BJ28,BN28,BR28,BV28)),('Wage Ceilings '!$C$3-SUM(Z28,AD28,AH28,AL28,AP28,AX28,AT28,BB28,BF28,BJ28,BN28,BR28,BV28)),S28)</f>
        <v>0</v>
      </c>
      <c r="CA28" s="91" cm="1">
        <f t="array" ref="CA28">INDEX(Appendix!$G$4:$J$8,_xlfn.IFS(BY28&lt;56,1,BY28&lt;61,2,BY28&lt;66,3,BY28&lt;71,4,TRUE,5),MATCH(YEAR($F$15),Appendix!$G$3:$L$3,0))</f>
        <v>0</v>
      </c>
      <c r="CB28" s="92">
        <f t="shared" si="32"/>
        <v>0</v>
      </c>
      <c r="CC28" s="99"/>
    </row>
    <row r="29" spans="1:81" x14ac:dyDescent="0.3">
      <c r="A29" s="64" t="s">
        <v>29</v>
      </c>
      <c r="B29" s="65"/>
      <c r="C29" s="65"/>
      <c r="D29" s="66"/>
      <c r="E29" s="66"/>
      <c r="F29" s="67"/>
      <c r="G29" s="67"/>
      <c r="H29" s="67"/>
      <c r="I29" s="67"/>
      <c r="J29" s="67"/>
      <c r="K29" s="67"/>
      <c r="L29" s="67"/>
      <c r="M29" s="67"/>
      <c r="N29" s="67"/>
      <c r="O29" s="67"/>
      <c r="P29" s="67"/>
      <c r="Q29" s="67"/>
      <c r="R29" s="67"/>
      <c r="S29" s="67"/>
      <c r="T29" s="57">
        <f t="shared" si="26"/>
        <v>0</v>
      </c>
      <c r="U29" s="57">
        <f t="shared" si="27"/>
        <v>0</v>
      </c>
      <c r="V29" s="58">
        <f t="shared" si="28"/>
        <v>0</v>
      </c>
      <c r="W29" s="58">
        <f t="shared" si="29"/>
        <v>0</v>
      </c>
      <c r="X29" s="58">
        <f t="shared" si="30"/>
        <v>0</v>
      </c>
      <c r="Y29" s="89">
        <f t="shared" si="12"/>
        <v>121</v>
      </c>
      <c r="Z29" s="90">
        <f>IF($F29&gt;'Wage Ceilings '!$C$7+SUMIF('Wage Ceilings '!$B$8:'Wage Ceilings '!$B$11,"&lt;="&amp;$F$15,'Wage Ceilings '!$D$8:'Wage Ceilings '!$D$11),'Wage Ceilings '!$C$7+SUMIF('Wage Ceilings '!$B$8:'Wage Ceilings '!$B$11,"&lt;="&amp;$F$15,'Wage Ceilings '!$D$8:'Wage Ceilings '!$D$11),$F29)</f>
        <v>0</v>
      </c>
      <c r="AA29" s="91" cm="1">
        <f t="array" ref="AA29">INDEX(Appendix!$G$4:$J$8,_xlfn.IFS(Y29&lt;56,1,Y29&lt;61,2,Y29&lt;66,3,Y29&lt;71,4,TRUE,5),MATCH(YEAR($F$15),Appendix!$G$3:$L$3,0))</f>
        <v>0</v>
      </c>
      <c r="AB29" s="92">
        <f t="shared" si="0"/>
        <v>0</v>
      </c>
      <c r="AC29" s="89">
        <f t="shared" si="13"/>
        <v>122</v>
      </c>
      <c r="AD29" s="90">
        <f>IF($G29&gt;'Wage Ceilings '!$C$7+SUMIF('Wage Ceilings '!$B$8:'Wage Ceilings '!$B$11,"&lt;="&amp;$G$15,'Wage Ceilings '!$D$8:'Wage Ceilings '!$D$11),'Wage Ceilings '!$C$7+SUMIF('Wage Ceilings '!$B$8:'Wage Ceilings '!$B$11,"&lt;="&amp;$G$15,'Wage Ceilings '!$D$8:'Wage Ceilings '!$D$11),$G29)</f>
        <v>0</v>
      </c>
      <c r="AE29" s="91" cm="1">
        <f t="array" ref="AE29">INDEX(Appendix!$G$4:$J$8,_xlfn.IFS(AC29&lt;56,1,AC29&lt;61,2,AC29&lt;66,3,AC29&lt;71,4,TRUE,5),MATCH(YEAR($F$15),Appendix!$G$3:$L$3,0))</f>
        <v>0</v>
      </c>
      <c r="AF29" s="92">
        <f t="shared" si="1"/>
        <v>0</v>
      </c>
      <c r="AG29" s="89">
        <f t="shared" si="14"/>
        <v>122</v>
      </c>
      <c r="AH29" s="90">
        <f>IF($H29&gt;'Wage Ceilings '!$C$7+SUMIF('Wage Ceilings '!$B$8:'Wage Ceilings '!$B$11,"&lt;="&amp;$H$15,'Wage Ceilings '!$D$8:'Wage Ceilings '!$D$11),'Wage Ceilings '!$C$7+SUMIF('Wage Ceilings '!$B$8:'Wage Ceilings '!$B$11,"&lt;="&amp;$H$15,'Wage Ceilings '!$D$8:'Wage Ceilings '!$D$11),$H29)</f>
        <v>0</v>
      </c>
      <c r="AI29" s="91" cm="1">
        <f t="array" ref="AI29">INDEX(Appendix!$G$4:$J$8,_xlfn.IFS(AG29&lt;56,1,AG29&lt;61,2,AG29&lt;66,3,AG29&lt;71,4,TRUE,5),MATCH(YEAR($F$15),Appendix!$G$3:$L$3,0))</f>
        <v>0</v>
      </c>
      <c r="AJ29" s="92">
        <f t="shared" si="2"/>
        <v>0</v>
      </c>
      <c r="AK29" s="89">
        <f t="shared" si="15"/>
        <v>122</v>
      </c>
      <c r="AL29" s="90">
        <f>IF($I29&gt;'Wage Ceilings '!$C$7+SUMIF('Wage Ceilings '!$B$8:'Wage Ceilings '!$B$11,"&lt;="&amp;$I$15,'Wage Ceilings '!$D$8:'Wage Ceilings '!$D$11),'Wage Ceilings '!$C$7+SUMIF('Wage Ceilings '!$B$8:'Wage Ceilings '!$B$11,"&lt;="&amp;$I$15,'Wage Ceilings '!$D$8:'Wage Ceilings '!$D$11),$I29)</f>
        <v>0</v>
      </c>
      <c r="AM29" s="91" cm="1">
        <f t="array" ref="AM29">INDEX(Appendix!$G$4:$J$8,_xlfn.IFS(AK29&lt;56,1,AK29&lt;61,2,AK29&lt;66,3,AK29&lt;71,4,TRUE,5),MATCH(YEAR($F$15),Appendix!$G$3:$L$3,0))</f>
        <v>0</v>
      </c>
      <c r="AN29" s="92">
        <f t="shared" si="3"/>
        <v>0</v>
      </c>
      <c r="AO29" s="89">
        <f t="shared" si="16"/>
        <v>122</v>
      </c>
      <c r="AP29" s="90">
        <f>IF($J29&gt;'Wage Ceilings '!$C$7+SUMIF('Wage Ceilings '!$B$8:'Wage Ceilings '!$B$11,"&lt;="&amp;$J$15,'Wage Ceilings '!$D$8:'Wage Ceilings '!$D$11),'Wage Ceilings '!$C$7+SUMIF('Wage Ceilings '!$B$8:'Wage Ceilings '!$B$11,"&lt;="&amp;$J$15,'Wage Ceilings '!$D$8:'Wage Ceilings '!$D$11),$J29)</f>
        <v>0</v>
      </c>
      <c r="AQ29" s="91" cm="1">
        <f t="array" ref="AQ29">INDEX(Appendix!$G$4:$J$8,_xlfn.IFS(AO29&lt;56,1,AO29&lt;61,2,AO29&lt;66,3,AO29&lt;71,4,TRUE,5),MATCH(YEAR($F$15),Appendix!$G$3:$L$3,0))</f>
        <v>0</v>
      </c>
      <c r="AR29" s="92">
        <f t="shared" si="4"/>
        <v>0</v>
      </c>
      <c r="AS29" s="89">
        <f t="shared" si="31"/>
        <v>122</v>
      </c>
      <c r="AT29" s="90">
        <f>IF($K29&gt;'Wage Ceilings '!$C$7+SUMIF('Wage Ceilings '!$B$8:'Wage Ceilings '!$B$11,"&lt;="&amp;$K$15,'Wage Ceilings '!$D$8:'Wage Ceilings '!$D$11),'Wage Ceilings '!$C$7+SUMIF('Wage Ceilings '!$B$8:'Wage Ceilings '!$B$11,"&lt;="&amp;$K$15,'Wage Ceilings '!$D$8:'Wage Ceilings '!$D$11),$K29)</f>
        <v>0</v>
      </c>
      <c r="AU29" s="91" cm="1">
        <f t="array" ref="AU29">INDEX(Appendix!$G$4:$J$8,_xlfn.IFS(AS29&lt;56,1,AS29&lt;61,2,AS29&lt;66,3,AS29&lt;71,4,TRUE,5),MATCH(YEAR($F$15),Appendix!$G$3:$L$3,0))</f>
        <v>0</v>
      </c>
      <c r="AV29" s="92">
        <f t="shared" si="5"/>
        <v>0</v>
      </c>
      <c r="AW29" s="89" t="str">
        <f t="shared" si="17"/>
        <v>NA</v>
      </c>
      <c r="AX29" s="92">
        <f>IF(L29&gt;=('Wage Ceilings '!$C$3-SUM(Z29,AD29,AH29,AL29,AP29,AT29,BB29,BF29,BJ29,BN29,BR29,BV29)),('Wage Ceilings '!$C$3-SUM(Z29,AD29,AH29,AL29,AP29,AT29,BB29,BF29,BJ29,BN29,BR29,BV29)),L29)</f>
        <v>0</v>
      </c>
      <c r="AY29" s="91" cm="1">
        <f t="array" ref="AY29">INDEX(Appendix!$G$4:$J$8,_xlfn.IFS(AW29&lt;56,1,AW29&lt;61,2,AW29&lt;66,3,AW29&lt;71,4,TRUE,5),MATCH(YEAR($F$15),Appendix!$G$3:$L$3,0))</f>
        <v>0</v>
      </c>
      <c r="AZ29" s="92">
        <f t="shared" si="6"/>
        <v>0</v>
      </c>
      <c r="BA29" s="89">
        <f t="shared" si="18"/>
        <v>122</v>
      </c>
      <c r="BB29" s="90">
        <f>IF($M29&gt;'Wage Ceilings '!$C$7+SUMIF('Wage Ceilings '!$B$8:'Wage Ceilings '!$B$11,"&lt;="&amp;$M$15,'Wage Ceilings '!$D$8:'Wage Ceilings '!$D$11),'Wage Ceilings '!$C$7+SUMIF('Wage Ceilings '!$B$8:'Wage Ceilings '!$B$11,"&lt;="&amp;$M$15,'Wage Ceilings '!$D$8:'Wage Ceilings '!$D$11),$M29)</f>
        <v>0</v>
      </c>
      <c r="BC29" s="91" cm="1">
        <f t="array" ref="BC29">INDEX(Appendix!$G$4:$J$8,_xlfn.IFS(BA29&lt;56,1,BA29&lt;61,2,BA29&lt;66,3,BA29&lt;71,4,TRUE,5),MATCH(YEAR($F$15),Appendix!$G$3:$L$3,0))</f>
        <v>0</v>
      </c>
      <c r="BD29" s="92">
        <f t="shared" si="19"/>
        <v>0</v>
      </c>
      <c r="BE29" s="89">
        <f t="shared" si="20"/>
        <v>122</v>
      </c>
      <c r="BF29" s="90">
        <f>IF($N29&gt;'Wage Ceilings '!$C$7+SUMIF('Wage Ceilings '!$B$8:'Wage Ceilings '!$B$11,"&lt;="&amp;$N$15,'Wage Ceilings '!$D$8:'Wage Ceilings '!$D$11),'Wage Ceilings '!$C$7+SUMIF('Wage Ceilings '!$B$8:'Wage Ceilings '!$B$11,"&lt;="&amp;$N$15,'Wage Ceilings '!$D$8:'Wage Ceilings '!$D$11),$N29)</f>
        <v>0</v>
      </c>
      <c r="BG29" s="91" cm="1">
        <f t="array" ref="BG29">INDEX(Appendix!$G$4:$J$8,_xlfn.IFS(BE29&lt;56,1,BE29&lt;61,2,BE29&lt;66,3,BE29&lt;71,4,TRUE,5),MATCH(YEAR($F$15),Appendix!$G$3:$L$3,0))</f>
        <v>0</v>
      </c>
      <c r="BH29" s="92">
        <f t="shared" si="7"/>
        <v>0</v>
      </c>
      <c r="BI29" s="89">
        <f t="shared" si="21"/>
        <v>122</v>
      </c>
      <c r="BJ29" s="90">
        <f>IF($O29&gt;'Wage Ceilings '!$C$7+SUMIF('Wage Ceilings '!$B$8:'Wage Ceilings '!$B$11,"&lt;="&amp;$O$15,'Wage Ceilings '!$D$8:'Wage Ceilings '!$D$11),'Wage Ceilings '!$C$7+SUMIF('Wage Ceilings '!$B$8:'Wage Ceilings '!$B$11,"&lt;="&amp;$O$15,'Wage Ceilings '!$D$8:'Wage Ceilings '!$D$11),$O29)</f>
        <v>0</v>
      </c>
      <c r="BK29" s="91" cm="1">
        <f t="array" ref="BK29">INDEX(Appendix!$G$4:$J$8,_xlfn.IFS(BI29&lt;56,1,BI29&lt;61,2,BI29&lt;66,3,BI29&lt;71,4,TRUE,5),MATCH(YEAR($F$15),Appendix!$G$3:$L$3,0))</f>
        <v>0</v>
      </c>
      <c r="BL29" s="92">
        <f t="shared" si="8"/>
        <v>0</v>
      </c>
      <c r="BM29" s="89">
        <f t="shared" si="22"/>
        <v>122</v>
      </c>
      <c r="BN29" s="90">
        <f>IF($P29&gt;'Wage Ceilings '!$C$7+SUMIF('Wage Ceilings '!$B$8:'Wage Ceilings '!$B$11,"&lt;="&amp;$P$15,'Wage Ceilings '!$D$8:'Wage Ceilings '!$D$11),'Wage Ceilings '!$C$7+SUMIF('Wage Ceilings '!$B$8:'Wage Ceilings '!$B$11,"&lt;="&amp;$P$15,'Wage Ceilings '!$D$8:'Wage Ceilings '!$D$11),$P29)</f>
        <v>0</v>
      </c>
      <c r="BO29" s="91" cm="1">
        <f t="array" ref="BO29">INDEX(Appendix!$G$4:$J$8,_xlfn.IFS(BM29&lt;56,1,BM29&lt;61,2,BM29&lt;66,3,BM29&lt;71,4,TRUE,5),MATCH(YEAR($F$15),Appendix!$G$3:$L$3,0))</f>
        <v>0</v>
      </c>
      <c r="BP29" s="92">
        <f t="shared" si="9"/>
        <v>0</v>
      </c>
      <c r="BQ29" s="89">
        <f t="shared" si="23"/>
        <v>122</v>
      </c>
      <c r="BR29" s="90">
        <f>IF($Q29&gt;'Wage Ceilings '!$C$7+SUMIF('Wage Ceilings '!$B$8:'Wage Ceilings '!$B$11,"&lt;="&amp;$Q$15,'Wage Ceilings '!$D$8:'Wage Ceilings '!$D$11),'Wage Ceilings '!$C$7+SUMIF('Wage Ceilings '!$B$8:'Wage Ceilings '!$B$11,"&lt;="&amp;$Q$15,'Wage Ceilings '!$D$8:'Wage Ceilings '!$D$11),$Q29)</f>
        <v>0</v>
      </c>
      <c r="BS29" s="91" cm="1">
        <f t="array" ref="BS29">INDEX(Appendix!$G$4:$J$8,_xlfn.IFS(BQ29&lt;56,1,BQ29&lt;61,2,BQ29&lt;66,3,BQ29&lt;71,4,TRUE,5),MATCH(YEAR($F$15),Appendix!$G$3:$L$3,0))</f>
        <v>0</v>
      </c>
      <c r="BT29" s="92">
        <f t="shared" si="10"/>
        <v>0</v>
      </c>
      <c r="BU29" s="89">
        <f t="shared" si="24"/>
        <v>122</v>
      </c>
      <c r="BV29" s="90">
        <f>IF($R29&gt;'Wage Ceilings '!$C$7+SUMIF('Wage Ceilings '!$B$8:'Wage Ceilings '!$B$11,"&lt;="&amp;$R$15,'Wage Ceilings '!$D$8:'Wage Ceilings '!$D$11),'Wage Ceilings '!$C$7+SUMIF('Wage Ceilings '!$B$8:'Wage Ceilings '!$B$11,"&lt;="&amp;$R$15,'Wage Ceilings '!$D$8:'Wage Ceilings '!$D$11),$R29)</f>
        <v>0</v>
      </c>
      <c r="BW29" s="91" cm="1">
        <f t="array" ref="BW29">INDEX(Appendix!$G$4:$J$8,_xlfn.IFS(BU29&lt;56,1,BU29&lt;61,2,BU29&lt;66,3,BU29&lt;71,4,TRUE,5),MATCH(YEAR($F$15),Appendix!$G$3:$L$3,0))</f>
        <v>0</v>
      </c>
      <c r="BX29" s="92">
        <f t="shared" si="11"/>
        <v>0</v>
      </c>
      <c r="BY29" s="89" t="str">
        <f t="shared" si="25"/>
        <v>NA</v>
      </c>
      <c r="BZ29" s="92">
        <f>IF(S29&gt;=('Wage Ceilings '!$C$3-SUM(Z29,AD29,AH29,AL29,AP29,AX29,AT29,BB29,BF29,BJ29,BN29,BR29,BV29)),('Wage Ceilings '!$C$3-SUM(Z29,AD29,AH29,AL29,AP29,AX29,AT29,BB29,BF29,BJ29,BN29,BR29,BV29)),S29)</f>
        <v>0</v>
      </c>
      <c r="CA29" s="91" cm="1">
        <f t="array" ref="CA29">INDEX(Appendix!$G$4:$J$8,_xlfn.IFS(BY29&lt;56,1,BY29&lt;61,2,BY29&lt;66,3,BY29&lt;71,4,TRUE,5),MATCH(YEAR($F$15),Appendix!$G$3:$L$3,0))</f>
        <v>0</v>
      </c>
      <c r="CB29" s="92">
        <f t="shared" si="32"/>
        <v>0</v>
      </c>
      <c r="CC29" s="99"/>
    </row>
    <row r="30" spans="1:81" x14ac:dyDescent="0.3">
      <c r="A30" s="64" t="s">
        <v>30</v>
      </c>
      <c r="B30" s="65"/>
      <c r="C30" s="65"/>
      <c r="D30" s="66"/>
      <c r="E30" s="66"/>
      <c r="F30" s="67"/>
      <c r="G30" s="67"/>
      <c r="H30" s="67"/>
      <c r="I30" s="67"/>
      <c r="J30" s="67"/>
      <c r="K30" s="67"/>
      <c r="L30" s="67"/>
      <c r="M30" s="67"/>
      <c r="N30" s="67"/>
      <c r="O30" s="67"/>
      <c r="P30" s="67"/>
      <c r="Q30" s="67"/>
      <c r="R30" s="67"/>
      <c r="S30" s="67"/>
      <c r="T30" s="57">
        <f t="shared" si="26"/>
        <v>0</v>
      </c>
      <c r="U30" s="57">
        <f t="shared" si="27"/>
        <v>0</v>
      </c>
      <c r="V30" s="58">
        <f t="shared" si="28"/>
        <v>0</v>
      </c>
      <c r="W30" s="58">
        <f t="shared" si="29"/>
        <v>0</v>
      </c>
      <c r="X30" s="58">
        <f t="shared" si="30"/>
        <v>0</v>
      </c>
      <c r="Y30" s="89">
        <f t="shared" si="12"/>
        <v>121</v>
      </c>
      <c r="Z30" s="90">
        <f>IF($F30&gt;'Wage Ceilings '!$C$7+SUMIF('Wage Ceilings '!$B$8:'Wage Ceilings '!$B$11,"&lt;="&amp;$F$15,'Wage Ceilings '!$D$8:'Wage Ceilings '!$D$11),'Wage Ceilings '!$C$7+SUMIF('Wage Ceilings '!$B$8:'Wage Ceilings '!$B$11,"&lt;="&amp;$F$15,'Wage Ceilings '!$D$8:'Wage Ceilings '!$D$11),$F30)</f>
        <v>0</v>
      </c>
      <c r="AA30" s="91" cm="1">
        <f t="array" ref="AA30">INDEX(Appendix!$G$4:$J$8,_xlfn.IFS(Y30&lt;56,1,Y30&lt;61,2,Y30&lt;66,3,Y30&lt;71,4,TRUE,5),MATCH(YEAR($F$15),Appendix!$G$3:$L$3,0))</f>
        <v>0</v>
      </c>
      <c r="AB30" s="92">
        <f t="shared" si="0"/>
        <v>0</v>
      </c>
      <c r="AC30" s="89">
        <f t="shared" si="13"/>
        <v>122</v>
      </c>
      <c r="AD30" s="90">
        <f>IF($G30&gt;'Wage Ceilings '!$C$7+SUMIF('Wage Ceilings '!$B$8:'Wage Ceilings '!$B$11,"&lt;="&amp;$G$15,'Wage Ceilings '!$D$8:'Wage Ceilings '!$D$11),'Wage Ceilings '!$C$7+SUMIF('Wage Ceilings '!$B$8:'Wage Ceilings '!$B$11,"&lt;="&amp;$G$15,'Wage Ceilings '!$D$8:'Wage Ceilings '!$D$11),$G30)</f>
        <v>0</v>
      </c>
      <c r="AE30" s="91" cm="1">
        <f t="array" ref="AE30">INDEX(Appendix!$G$4:$J$8,_xlfn.IFS(AC30&lt;56,1,AC30&lt;61,2,AC30&lt;66,3,AC30&lt;71,4,TRUE,5),MATCH(YEAR($F$15),Appendix!$G$3:$L$3,0))</f>
        <v>0</v>
      </c>
      <c r="AF30" s="92">
        <f t="shared" si="1"/>
        <v>0</v>
      </c>
      <c r="AG30" s="89">
        <f t="shared" si="14"/>
        <v>122</v>
      </c>
      <c r="AH30" s="90">
        <f>IF($H30&gt;'Wage Ceilings '!$C$7+SUMIF('Wage Ceilings '!$B$8:'Wage Ceilings '!$B$11,"&lt;="&amp;$H$15,'Wage Ceilings '!$D$8:'Wage Ceilings '!$D$11),'Wage Ceilings '!$C$7+SUMIF('Wage Ceilings '!$B$8:'Wage Ceilings '!$B$11,"&lt;="&amp;$H$15,'Wage Ceilings '!$D$8:'Wage Ceilings '!$D$11),$H30)</f>
        <v>0</v>
      </c>
      <c r="AI30" s="91" cm="1">
        <f t="array" ref="AI30">INDEX(Appendix!$G$4:$J$8,_xlfn.IFS(AG30&lt;56,1,AG30&lt;61,2,AG30&lt;66,3,AG30&lt;71,4,TRUE,5),MATCH(YEAR($F$15),Appendix!$G$3:$L$3,0))</f>
        <v>0</v>
      </c>
      <c r="AJ30" s="92">
        <f t="shared" si="2"/>
        <v>0</v>
      </c>
      <c r="AK30" s="89">
        <f t="shared" si="15"/>
        <v>122</v>
      </c>
      <c r="AL30" s="90">
        <f>IF($I30&gt;'Wage Ceilings '!$C$7+SUMIF('Wage Ceilings '!$B$8:'Wage Ceilings '!$B$11,"&lt;="&amp;$I$15,'Wage Ceilings '!$D$8:'Wage Ceilings '!$D$11),'Wage Ceilings '!$C$7+SUMIF('Wage Ceilings '!$B$8:'Wage Ceilings '!$B$11,"&lt;="&amp;$I$15,'Wage Ceilings '!$D$8:'Wage Ceilings '!$D$11),$I30)</f>
        <v>0</v>
      </c>
      <c r="AM30" s="91" cm="1">
        <f t="array" ref="AM30">INDEX(Appendix!$G$4:$J$8,_xlfn.IFS(AK30&lt;56,1,AK30&lt;61,2,AK30&lt;66,3,AK30&lt;71,4,TRUE,5),MATCH(YEAR($F$15),Appendix!$G$3:$L$3,0))</f>
        <v>0</v>
      </c>
      <c r="AN30" s="92">
        <f t="shared" si="3"/>
        <v>0</v>
      </c>
      <c r="AO30" s="89">
        <f t="shared" si="16"/>
        <v>122</v>
      </c>
      <c r="AP30" s="90">
        <f>IF($J30&gt;'Wage Ceilings '!$C$7+SUMIF('Wage Ceilings '!$B$8:'Wage Ceilings '!$B$11,"&lt;="&amp;$J$15,'Wage Ceilings '!$D$8:'Wage Ceilings '!$D$11),'Wage Ceilings '!$C$7+SUMIF('Wage Ceilings '!$B$8:'Wage Ceilings '!$B$11,"&lt;="&amp;$J$15,'Wage Ceilings '!$D$8:'Wage Ceilings '!$D$11),$J30)</f>
        <v>0</v>
      </c>
      <c r="AQ30" s="91" cm="1">
        <f t="array" ref="AQ30">INDEX(Appendix!$G$4:$J$8,_xlfn.IFS(AO30&lt;56,1,AO30&lt;61,2,AO30&lt;66,3,AO30&lt;71,4,TRUE,5),MATCH(YEAR($F$15),Appendix!$G$3:$L$3,0))</f>
        <v>0</v>
      </c>
      <c r="AR30" s="92">
        <f t="shared" si="4"/>
        <v>0</v>
      </c>
      <c r="AS30" s="89">
        <f t="shared" si="31"/>
        <v>122</v>
      </c>
      <c r="AT30" s="90">
        <f>IF($K30&gt;'Wage Ceilings '!$C$7+SUMIF('Wage Ceilings '!$B$8:'Wage Ceilings '!$B$11,"&lt;="&amp;$K$15,'Wage Ceilings '!$D$8:'Wage Ceilings '!$D$11),'Wage Ceilings '!$C$7+SUMIF('Wage Ceilings '!$B$8:'Wage Ceilings '!$B$11,"&lt;="&amp;$K$15,'Wage Ceilings '!$D$8:'Wage Ceilings '!$D$11),$K30)</f>
        <v>0</v>
      </c>
      <c r="AU30" s="91" cm="1">
        <f t="array" ref="AU30">INDEX(Appendix!$G$4:$J$8,_xlfn.IFS(AS30&lt;56,1,AS30&lt;61,2,AS30&lt;66,3,AS30&lt;71,4,TRUE,5),MATCH(YEAR($F$15),Appendix!$G$3:$L$3,0))</f>
        <v>0</v>
      </c>
      <c r="AV30" s="92">
        <f t="shared" si="5"/>
        <v>0</v>
      </c>
      <c r="AW30" s="89" t="str">
        <f t="shared" si="17"/>
        <v>NA</v>
      </c>
      <c r="AX30" s="92">
        <f>IF(L30&gt;=('Wage Ceilings '!$C$3-SUM(Z30,AD30,AH30,AL30,AP30,AT30,BB30,BF30,BJ30,BN30,BR30,BV30)),('Wage Ceilings '!$C$3-SUM(Z30,AD30,AH30,AL30,AP30,AT30,BB30,BF30,BJ30,BN30,BR30,BV30)),L30)</f>
        <v>0</v>
      </c>
      <c r="AY30" s="91" cm="1">
        <f t="array" ref="AY30">INDEX(Appendix!$G$4:$J$8,_xlfn.IFS(AW30&lt;56,1,AW30&lt;61,2,AW30&lt;66,3,AW30&lt;71,4,TRUE,5),MATCH(YEAR($F$15),Appendix!$G$3:$L$3,0))</f>
        <v>0</v>
      </c>
      <c r="AZ30" s="92">
        <f t="shared" si="6"/>
        <v>0</v>
      </c>
      <c r="BA30" s="89">
        <f t="shared" si="18"/>
        <v>122</v>
      </c>
      <c r="BB30" s="90">
        <f>IF($M30&gt;'Wage Ceilings '!$C$7+SUMIF('Wage Ceilings '!$B$8:'Wage Ceilings '!$B$11,"&lt;="&amp;$M$15,'Wage Ceilings '!$D$8:'Wage Ceilings '!$D$11),'Wage Ceilings '!$C$7+SUMIF('Wage Ceilings '!$B$8:'Wage Ceilings '!$B$11,"&lt;="&amp;$M$15,'Wage Ceilings '!$D$8:'Wage Ceilings '!$D$11),$M30)</f>
        <v>0</v>
      </c>
      <c r="BC30" s="91" cm="1">
        <f t="array" ref="BC30">INDEX(Appendix!$G$4:$J$8,_xlfn.IFS(BA30&lt;56,1,BA30&lt;61,2,BA30&lt;66,3,BA30&lt;71,4,TRUE,5),MATCH(YEAR($F$15),Appendix!$G$3:$L$3,0))</f>
        <v>0</v>
      </c>
      <c r="BD30" s="92">
        <f t="shared" si="19"/>
        <v>0</v>
      </c>
      <c r="BE30" s="89">
        <f t="shared" si="20"/>
        <v>122</v>
      </c>
      <c r="BF30" s="90">
        <f>IF($N30&gt;'Wage Ceilings '!$C$7+SUMIF('Wage Ceilings '!$B$8:'Wage Ceilings '!$B$11,"&lt;="&amp;$N$15,'Wage Ceilings '!$D$8:'Wage Ceilings '!$D$11),'Wage Ceilings '!$C$7+SUMIF('Wage Ceilings '!$B$8:'Wage Ceilings '!$B$11,"&lt;="&amp;$N$15,'Wage Ceilings '!$D$8:'Wage Ceilings '!$D$11),$N30)</f>
        <v>0</v>
      </c>
      <c r="BG30" s="91" cm="1">
        <f t="array" ref="BG30">INDEX(Appendix!$G$4:$J$8,_xlfn.IFS(BE30&lt;56,1,BE30&lt;61,2,BE30&lt;66,3,BE30&lt;71,4,TRUE,5),MATCH(YEAR($F$15),Appendix!$G$3:$L$3,0))</f>
        <v>0</v>
      </c>
      <c r="BH30" s="92">
        <f t="shared" si="7"/>
        <v>0</v>
      </c>
      <c r="BI30" s="89">
        <f t="shared" si="21"/>
        <v>122</v>
      </c>
      <c r="BJ30" s="90">
        <f>IF($O30&gt;'Wage Ceilings '!$C$7+SUMIF('Wage Ceilings '!$B$8:'Wage Ceilings '!$B$11,"&lt;="&amp;$O$15,'Wage Ceilings '!$D$8:'Wage Ceilings '!$D$11),'Wage Ceilings '!$C$7+SUMIF('Wage Ceilings '!$B$8:'Wage Ceilings '!$B$11,"&lt;="&amp;$O$15,'Wage Ceilings '!$D$8:'Wage Ceilings '!$D$11),$O30)</f>
        <v>0</v>
      </c>
      <c r="BK30" s="91" cm="1">
        <f t="array" ref="BK30">INDEX(Appendix!$G$4:$J$8,_xlfn.IFS(BI30&lt;56,1,BI30&lt;61,2,BI30&lt;66,3,BI30&lt;71,4,TRUE,5),MATCH(YEAR($F$15),Appendix!$G$3:$L$3,0))</f>
        <v>0</v>
      </c>
      <c r="BL30" s="92">
        <f t="shared" si="8"/>
        <v>0</v>
      </c>
      <c r="BM30" s="89">
        <f t="shared" si="22"/>
        <v>122</v>
      </c>
      <c r="BN30" s="90">
        <f>IF($P30&gt;'Wage Ceilings '!$C$7+SUMIF('Wage Ceilings '!$B$8:'Wage Ceilings '!$B$11,"&lt;="&amp;$P$15,'Wage Ceilings '!$D$8:'Wage Ceilings '!$D$11),'Wage Ceilings '!$C$7+SUMIF('Wage Ceilings '!$B$8:'Wage Ceilings '!$B$11,"&lt;="&amp;$P$15,'Wage Ceilings '!$D$8:'Wage Ceilings '!$D$11),$P30)</f>
        <v>0</v>
      </c>
      <c r="BO30" s="91" cm="1">
        <f t="array" ref="BO30">INDEX(Appendix!$G$4:$J$8,_xlfn.IFS(BM30&lt;56,1,BM30&lt;61,2,BM30&lt;66,3,BM30&lt;71,4,TRUE,5),MATCH(YEAR($F$15),Appendix!$G$3:$L$3,0))</f>
        <v>0</v>
      </c>
      <c r="BP30" s="92">
        <f t="shared" si="9"/>
        <v>0</v>
      </c>
      <c r="BQ30" s="89">
        <f t="shared" si="23"/>
        <v>122</v>
      </c>
      <c r="BR30" s="90">
        <f>IF($Q30&gt;'Wage Ceilings '!$C$7+SUMIF('Wage Ceilings '!$B$8:'Wage Ceilings '!$B$11,"&lt;="&amp;$Q$15,'Wage Ceilings '!$D$8:'Wage Ceilings '!$D$11),'Wage Ceilings '!$C$7+SUMIF('Wage Ceilings '!$B$8:'Wage Ceilings '!$B$11,"&lt;="&amp;$Q$15,'Wage Ceilings '!$D$8:'Wage Ceilings '!$D$11),$Q30)</f>
        <v>0</v>
      </c>
      <c r="BS30" s="91" cm="1">
        <f t="array" ref="BS30">INDEX(Appendix!$G$4:$J$8,_xlfn.IFS(BQ30&lt;56,1,BQ30&lt;61,2,BQ30&lt;66,3,BQ30&lt;71,4,TRUE,5),MATCH(YEAR($F$15),Appendix!$G$3:$L$3,0))</f>
        <v>0</v>
      </c>
      <c r="BT30" s="92">
        <f t="shared" si="10"/>
        <v>0</v>
      </c>
      <c r="BU30" s="89">
        <f t="shared" si="24"/>
        <v>122</v>
      </c>
      <c r="BV30" s="90">
        <f>IF($R30&gt;'Wage Ceilings '!$C$7+SUMIF('Wage Ceilings '!$B$8:'Wage Ceilings '!$B$11,"&lt;="&amp;$R$15,'Wage Ceilings '!$D$8:'Wage Ceilings '!$D$11),'Wage Ceilings '!$C$7+SUMIF('Wage Ceilings '!$B$8:'Wage Ceilings '!$B$11,"&lt;="&amp;$R$15,'Wage Ceilings '!$D$8:'Wage Ceilings '!$D$11),$R30)</f>
        <v>0</v>
      </c>
      <c r="BW30" s="91" cm="1">
        <f t="array" ref="BW30">INDEX(Appendix!$G$4:$J$8,_xlfn.IFS(BU30&lt;56,1,BU30&lt;61,2,BU30&lt;66,3,BU30&lt;71,4,TRUE,5),MATCH(YEAR($F$15),Appendix!$G$3:$L$3,0))</f>
        <v>0</v>
      </c>
      <c r="BX30" s="92">
        <f t="shared" si="11"/>
        <v>0</v>
      </c>
      <c r="BY30" s="89" t="str">
        <f t="shared" si="25"/>
        <v>NA</v>
      </c>
      <c r="BZ30" s="92">
        <f>IF(S30&gt;=('Wage Ceilings '!$C$3-SUM(Z30,AD30,AH30,AL30,AP30,AX30,AT30,BB30,BF30,BJ30,BN30,BR30,BV30)),('Wage Ceilings '!$C$3-SUM(Z30,AD30,AH30,AL30,AP30,AX30,AT30,BB30,BF30,BJ30,BN30,BR30,BV30)),S30)</f>
        <v>0</v>
      </c>
      <c r="CA30" s="91" cm="1">
        <f t="array" ref="CA30">INDEX(Appendix!$G$4:$J$8,_xlfn.IFS(BY30&lt;56,1,BY30&lt;61,2,BY30&lt;66,3,BY30&lt;71,4,TRUE,5),MATCH(YEAR($F$15),Appendix!$G$3:$L$3,0))</f>
        <v>0</v>
      </c>
      <c r="CB30" s="92">
        <f t="shared" si="32"/>
        <v>0</v>
      </c>
      <c r="CC30" s="99"/>
    </row>
    <row r="31" spans="1:81" x14ac:dyDescent="0.3">
      <c r="A31" s="64" t="s">
        <v>31</v>
      </c>
      <c r="B31" s="65"/>
      <c r="C31" s="65"/>
      <c r="D31" s="66"/>
      <c r="E31" s="66"/>
      <c r="F31" s="67"/>
      <c r="G31" s="67"/>
      <c r="H31" s="67"/>
      <c r="I31" s="67"/>
      <c r="J31" s="67"/>
      <c r="K31" s="67"/>
      <c r="L31" s="67"/>
      <c r="M31" s="67"/>
      <c r="N31" s="67"/>
      <c r="O31" s="67"/>
      <c r="P31" s="67"/>
      <c r="Q31" s="67"/>
      <c r="R31" s="67"/>
      <c r="S31" s="67"/>
      <c r="T31" s="57">
        <f t="shared" si="26"/>
        <v>0</v>
      </c>
      <c r="U31" s="57">
        <f t="shared" si="27"/>
        <v>0</v>
      </c>
      <c r="V31" s="58">
        <f t="shared" si="28"/>
        <v>0</v>
      </c>
      <c r="W31" s="58">
        <f t="shared" si="29"/>
        <v>0</v>
      </c>
      <c r="X31" s="58">
        <f t="shared" si="30"/>
        <v>0</v>
      </c>
      <c r="Y31" s="89">
        <f t="shared" si="12"/>
        <v>121</v>
      </c>
      <c r="Z31" s="90">
        <f>IF($F31&gt;'Wage Ceilings '!$C$7+SUMIF('Wage Ceilings '!$B$8:'Wage Ceilings '!$B$11,"&lt;="&amp;$F$15,'Wage Ceilings '!$D$8:'Wage Ceilings '!$D$11),'Wage Ceilings '!$C$7+SUMIF('Wage Ceilings '!$B$8:'Wage Ceilings '!$B$11,"&lt;="&amp;$F$15,'Wage Ceilings '!$D$8:'Wage Ceilings '!$D$11),$F31)</f>
        <v>0</v>
      </c>
      <c r="AA31" s="91" cm="1">
        <f t="array" ref="AA31">INDEX(Appendix!$G$4:$J$8,_xlfn.IFS(Y31&lt;56,1,Y31&lt;61,2,Y31&lt;66,3,Y31&lt;71,4,TRUE,5),MATCH(YEAR($F$15),Appendix!$G$3:$L$3,0))</f>
        <v>0</v>
      </c>
      <c r="AB31" s="92">
        <f t="shared" si="0"/>
        <v>0</v>
      </c>
      <c r="AC31" s="89">
        <f t="shared" si="13"/>
        <v>122</v>
      </c>
      <c r="AD31" s="90">
        <f>IF($G31&gt;'Wage Ceilings '!$C$7+SUMIF('Wage Ceilings '!$B$8:'Wage Ceilings '!$B$11,"&lt;="&amp;$G$15,'Wage Ceilings '!$D$8:'Wage Ceilings '!$D$11),'Wage Ceilings '!$C$7+SUMIF('Wage Ceilings '!$B$8:'Wage Ceilings '!$B$11,"&lt;="&amp;$G$15,'Wage Ceilings '!$D$8:'Wage Ceilings '!$D$11),$G31)</f>
        <v>0</v>
      </c>
      <c r="AE31" s="91" cm="1">
        <f t="array" ref="AE31">INDEX(Appendix!$G$4:$J$8,_xlfn.IFS(AC31&lt;56,1,AC31&lt;61,2,AC31&lt;66,3,AC31&lt;71,4,TRUE,5),MATCH(YEAR($F$15),Appendix!$G$3:$L$3,0))</f>
        <v>0</v>
      </c>
      <c r="AF31" s="92">
        <f t="shared" si="1"/>
        <v>0</v>
      </c>
      <c r="AG31" s="89">
        <f t="shared" si="14"/>
        <v>122</v>
      </c>
      <c r="AH31" s="90">
        <f>IF($H31&gt;'Wage Ceilings '!$C$7+SUMIF('Wage Ceilings '!$B$8:'Wage Ceilings '!$B$11,"&lt;="&amp;$H$15,'Wage Ceilings '!$D$8:'Wage Ceilings '!$D$11),'Wage Ceilings '!$C$7+SUMIF('Wage Ceilings '!$B$8:'Wage Ceilings '!$B$11,"&lt;="&amp;$H$15,'Wage Ceilings '!$D$8:'Wage Ceilings '!$D$11),$H31)</f>
        <v>0</v>
      </c>
      <c r="AI31" s="91" cm="1">
        <f t="array" ref="AI31">INDEX(Appendix!$G$4:$J$8,_xlfn.IFS(AG31&lt;56,1,AG31&lt;61,2,AG31&lt;66,3,AG31&lt;71,4,TRUE,5),MATCH(YEAR($F$15),Appendix!$G$3:$L$3,0))</f>
        <v>0</v>
      </c>
      <c r="AJ31" s="92">
        <f t="shared" si="2"/>
        <v>0</v>
      </c>
      <c r="AK31" s="89">
        <f t="shared" si="15"/>
        <v>122</v>
      </c>
      <c r="AL31" s="90">
        <f>IF($I31&gt;'Wage Ceilings '!$C$7+SUMIF('Wage Ceilings '!$B$8:'Wage Ceilings '!$B$11,"&lt;="&amp;$I$15,'Wage Ceilings '!$D$8:'Wage Ceilings '!$D$11),'Wage Ceilings '!$C$7+SUMIF('Wage Ceilings '!$B$8:'Wage Ceilings '!$B$11,"&lt;="&amp;$I$15,'Wage Ceilings '!$D$8:'Wage Ceilings '!$D$11),$I31)</f>
        <v>0</v>
      </c>
      <c r="AM31" s="91" cm="1">
        <f t="array" ref="AM31">INDEX(Appendix!$G$4:$J$8,_xlfn.IFS(AK31&lt;56,1,AK31&lt;61,2,AK31&lt;66,3,AK31&lt;71,4,TRUE,5),MATCH(YEAR($F$15),Appendix!$G$3:$L$3,0))</f>
        <v>0</v>
      </c>
      <c r="AN31" s="92">
        <f t="shared" si="3"/>
        <v>0</v>
      </c>
      <c r="AO31" s="89">
        <f t="shared" si="16"/>
        <v>122</v>
      </c>
      <c r="AP31" s="90">
        <f>IF($J31&gt;'Wage Ceilings '!$C$7+SUMIF('Wage Ceilings '!$B$8:'Wage Ceilings '!$B$11,"&lt;="&amp;$J$15,'Wage Ceilings '!$D$8:'Wage Ceilings '!$D$11),'Wage Ceilings '!$C$7+SUMIF('Wage Ceilings '!$B$8:'Wage Ceilings '!$B$11,"&lt;="&amp;$J$15,'Wage Ceilings '!$D$8:'Wage Ceilings '!$D$11),$J31)</f>
        <v>0</v>
      </c>
      <c r="AQ31" s="91" cm="1">
        <f t="array" ref="AQ31">INDEX(Appendix!$G$4:$J$8,_xlfn.IFS(AO31&lt;56,1,AO31&lt;61,2,AO31&lt;66,3,AO31&lt;71,4,TRUE,5),MATCH(YEAR($F$15),Appendix!$G$3:$L$3,0))</f>
        <v>0</v>
      </c>
      <c r="AR31" s="92">
        <f t="shared" si="4"/>
        <v>0</v>
      </c>
      <c r="AS31" s="89">
        <f t="shared" si="31"/>
        <v>122</v>
      </c>
      <c r="AT31" s="90">
        <f>IF($K31&gt;'Wage Ceilings '!$C$7+SUMIF('Wage Ceilings '!$B$8:'Wage Ceilings '!$B$11,"&lt;="&amp;$K$15,'Wage Ceilings '!$D$8:'Wage Ceilings '!$D$11),'Wage Ceilings '!$C$7+SUMIF('Wage Ceilings '!$B$8:'Wage Ceilings '!$B$11,"&lt;="&amp;$K$15,'Wage Ceilings '!$D$8:'Wage Ceilings '!$D$11),$K31)</f>
        <v>0</v>
      </c>
      <c r="AU31" s="91" cm="1">
        <f t="array" ref="AU31">INDEX(Appendix!$G$4:$J$8,_xlfn.IFS(AS31&lt;56,1,AS31&lt;61,2,AS31&lt;66,3,AS31&lt;71,4,TRUE,5),MATCH(YEAR($F$15),Appendix!$G$3:$L$3,0))</f>
        <v>0</v>
      </c>
      <c r="AV31" s="92">
        <f t="shared" si="5"/>
        <v>0</v>
      </c>
      <c r="AW31" s="89" t="str">
        <f t="shared" si="17"/>
        <v>NA</v>
      </c>
      <c r="AX31" s="92">
        <f>IF(L31&gt;=('Wage Ceilings '!$C$3-SUM(Z31,AD31,AH31,AL31,AP31,AT31,BB31,BF31,BJ31,BN31,BR31,BV31)),('Wage Ceilings '!$C$3-SUM(Z31,AD31,AH31,AL31,AP31,AT31,BB31,BF31,BJ31,BN31,BR31,BV31)),L31)</f>
        <v>0</v>
      </c>
      <c r="AY31" s="91" cm="1">
        <f t="array" ref="AY31">INDEX(Appendix!$G$4:$J$8,_xlfn.IFS(AW31&lt;56,1,AW31&lt;61,2,AW31&lt;66,3,AW31&lt;71,4,TRUE,5),MATCH(YEAR($F$15),Appendix!$G$3:$L$3,0))</f>
        <v>0</v>
      </c>
      <c r="AZ31" s="92">
        <f t="shared" si="6"/>
        <v>0</v>
      </c>
      <c r="BA31" s="89">
        <f t="shared" si="18"/>
        <v>122</v>
      </c>
      <c r="BB31" s="90">
        <f>IF($M31&gt;'Wage Ceilings '!$C$7+SUMIF('Wage Ceilings '!$B$8:'Wage Ceilings '!$B$11,"&lt;="&amp;$M$15,'Wage Ceilings '!$D$8:'Wage Ceilings '!$D$11),'Wage Ceilings '!$C$7+SUMIF('Wage Ceilings '!$B$8:'Wage Ceilings '!$B$11,"&lt;="&amp;$M$15,'Wage Ceilings '!$D$8:'Wage Ceilings '!$D$11),$M31)</f>
        <v>0</v>
      </c>
      <c r="BC31" s="91" cm="1">
        <f t="array" ref="BC31">INDEX(Appendix!$G$4:$J$8,_xlfn.IFS(BA31&lt;56,1,BA31&lt;61,2,BA31&lt;66,3,BA31&lt;71,4,TRUE,5),MATCH(YEAR($F$15),Appendix!$G$3:$L$3,0))</f>
        <v>0</v>
      </c>
      <c r="BD31" s="92">
        <f t="shared" si="19"/>
        <v>0</v>
      </c>
      <c r="BE31" s="89">
        <f t="shared" si="20"/>
        <v>122</v>
      </c>
      <c r="BF31" s="90">
        <f>IF($N31&gt;'Wage Ceilings '!$C$7+SUMIF('Wage Ceilings '!$B$8:'Wage Ceilings '!$B$11,"&lt;="&amp;$N$15,'Wage Ceilings '!$D$8:'Wage Ceilings '!$D$11),'Wage Ceilings '!$C$7+SUMIF('Wage Ceilings '!$B$8:'Wage Ceilings '!$B$11,"&lt;="&amp;$N$15,'Wage Ceilings '!$D$8:'Wage Ceilings '!$D$11),$N31)</f>
        <v>0</v>
      </c>
      <c r="BG31" s="91" cm="1">
        <f t="array" ref="BG31">INDEX(Appendix!$G$4:$J$8,_xlfn.IFS(BE31&lt;56,1,BE31&lt;61,2,BE31&lt;66,3,BE31&lt;71,4,TRUE,5),MATCH(YEAR($F$15),Appendix!$G$3:$L$3,0))</f>
        <v>0</v>
      </c>
      <c r="BH31" s="92">
        <f t="shared" si="7"/>
        <v>0</v>
      </c>
      <c r="BI31" s="89">
        <f t="shared" si="21"/>
        <v>122</v>
      </c>
      <c r="BJ31" s="90">
        <f>IF($O31&gt;'Wage Ceilings '!$C$7+SUMIF('Wage Ceilings '!$B$8:'Wage Ceilings '!$B$11,"&lt;="&amp;$O$15,'Wage Ceilings '!$D$8:'Wage Ceilings '!$D$11),'Wage Ceilings '!$C$7+SUMIF('Wage Ceilings '!$B$8:'Wage Ceilings '!$B$11,"&lt;="&amp;$O$15,'Wage Ceilings '!$D$8:'Wage Ceilings '!$D$11),$O31)</f>
        <v>0</v>
      </c>
      <c r="BK31" s="91" cm="1">
        <f t="array" ref="BK31">INDEX(Appendix!$G$4:$J$8,_xlfn.IFS(BI31&lt;56,1,BI31&lt;61,2,BI31&lt;66,3,BI31&lt;71,4,TRUE,5),MATCH(YEAR($F$15),Appendix!$G$3:$L$3,0))</f>
        <v>0</v>
      </c>
      <c r="BL31" s="92">
        <f t="shared" si="8"/>
        <v>0</v>
      </c>
      <c r="BM31" s="89">
        <f t="shared" si="22"/>
        <v>122</v>
      </c>
      <c r="BN31" s="90">
        <f>IF($P31&gt;'Wage Ceilings '!$C$7+SUMIF('Wage Ceilings '!$B$8:'Wage Ceilings '!$B$11,"&lt;="&amp;$P$15,'Wage Ceilings '!$D$8:'Wage Ceilings '!$D$11),'Wage Ceilings '!$C$7+SUMIF('Wage Ceilings '!$B$8:'Wage Ceilings '!$B$11,"&lt;="&amp;$P$15,'Wage Ceilings '!$D$8:'Wage Ceilings '!$D$11),$P31)</f>
        <v>0</v>
      </c>
      <c r="BO31" s="91" cm="1">
        <f t="array" ref="BO31">INDEX(Appendix!$G$4:$J$8,_xlfn.IFS(BM31&lt;56,1,BM31&lt;61,2,BM31&lt;66,3,BM31&lt;71,4,TRUE,5),MATCH(YEAR($F$15),Appendix!$G$3:$L$3,0))</f>
        <v>0</v>
      </c>
      <c r="BP31" s="92">
        <f t="shared" si="9"/>
        <v>0</v>
      </c>
      <c r="BQ31" s="89">
        <f t="shared" si="23"/>
        <v>122</v>
      </c>
      <c r="BR31" s="90">
        <f>IF($Q31&gt;'Wage Ceilings '!$C$7+SUMIF('Wage Ceilings '!$B$8:'Wage Ceilings '!$B$11,"&lt;="&amp;$Q$15,'Wage Ceilings '!$D$8:'Wage Ceilings '!$D$11),'Wage Ceilings '!$C$7+SUMIF('Wage Ceilings '!$B$8:'Wage Ceilings '!$B$11,"&lt;="&amp;$Q$15,'Wage Ceilings '!$D$8:'Wage Ceilings '!$D$11),$Q31)</f>
        <v>0</v>
      </c>
      <c r="BS31" s="91" cm="1">
        <f t="array" ref="BS31">INDEX(Appendix!$G$4:$J$8,_xlfn.IFS(BQ31&lt;56,1,BQ31&lt;61,2,BQ31&lt;66,3,BQ31&lt;71,4,TRUE,5),MATCH(YEAR($F$15),Appendix!$G$3:$L$3,0))</f>
        <v>0</v>
      </c>
      <c r="BT31" s="92">
        <f t="shared" si="10"/>
        <v>0</v>
      </c>
      <c r="BU31" s="89">
        <f t="shared" si="24"/>
        <v>122</v>
      </c>
      <c r="BV31" s="90">
        <f>IF($R31&gt;'Wage Ceilings '!$C$7+SUMIF('Wage Ceilings '!$B$8:'Wage Ceilings '!$B$11,"&lt;="&amp;$R$15,'Wage Ceilings '!$D$8:'Wage Ceilings '!$D$11),'Wage Ceilings '!$C$7+SUMIF('Wage Ceilings '!$B$8:'Wage Ceilings '!$B$11,"&lt;="&amp;$R$15,'Wage Ceilings '!$D$8:'Wage Ceilings '!$D$11),$R31)</f>
        <v>0</v>
      </c>
      <c r="BW31" s="91" cm="1">
        <f t="array" ref="BW31">INDEX(Appendix!$G$4:$J$8,_xlfn.IFS(BU31&lt;56,1,BU31&lt;61,2,BU31&lt;66,3,BU31&lt;71,4,TRUE,5),MATCH(YEAR($F$15),Appendix!$G$3:$L$3,0))</f>
        <v>0</v>
      </c>
      <c r="BX31" s="92">
        <f t="shared" si="11"/>
        <v>0</v>
      </c>
      <c r="BY31" s="89" t="str">
        <f t="shared" si="25"/>
        <v>NA</v>
      </c>
      <c r="BZ31" s="92">
        <f>IF(S31&gt;=('Wage Ceilings '!$C$3-SUM(Z31,AD31,AH31,AL31,AP31,AX31,AT31,BB31,BF31,BJ31,BN31,BR31,BV31)),('Wage Ceilings '!$C$3-SUM(Z31,AD31,AH31,AL31,AP31,AX31,AT31,BB31,BF31,BJ31,BN31,BR31,BV31)),S31)</f>
        <v>0</v>
      </c>
      <c r="CA31" s="91" cm="1">
        <f t="array" ref="CA31">INDEX(Appendix!$G$4:$J$8,_xlfn.IFS(BY31&lt;56,1,BY31&lt;61,2,BY31&lt;66,3,BY31&lt;71,4,TRUE,5),MATCH(YEAR($F$15),Appendix!$G$3:$L$3,0))</f>
        <v>0</v>
      </c>
      <c r="CB31" s="92">
        <f t="shared" si="32"/>
        <v>0</v>
      </c>
      <c r="CC31" s="99"/>
    </row>
    <row r="32" spans="1:81" x14ac:dyDescent="0.3">
      <c r="A32" s="64" t="s">
        <v>32</v>
      </c>
      <c r="B32" s="65"/>
      <c r="C32" s="65"/>
      <c r="D32" s="66"/>
      <c r="E32" s="66"/>
      <c r="F32" s="67"/>
      <c r="G32" s="67"/>
      <c r="H32" s="67"/>
      <c r="I32" s="67"/>
      <c r="J32" s="67"/>
      <c r="K32" s="67"/>
      <c r="L32" s="67"/>
      <c r="M32" s="67"/>
      <c r="N32" s="67"/>
      <c r="O32" s="67"/>
      <c r="P32" s="67"/>
      <c r="Q32" s="67"/>
      <c r="R32" s="67"/>
      <c r="S32" s="67"/>
      <c r="T32" s="57">
        <f t="shared" si="26"/>
        <v>0</v>
      </c>
      <c r="U32" s="57">
        <f t="shared" si="27"/>
        <v>0</v>
      </c>
      <c r="V32" s="58">
        <f t="shared" si="28"/>
        <v>0</v>
      </c>
      <c r="W32" s="58">
        <f t="shared" si="29"/>
        <v>0</v>
      </c>
      <c r="X32" s="58">
        <f t="shared" si="30"/>
        <v>0</v>
      </c>
      <c r="Y32" s="89">
        <f t="shared" si="12"/>
        <v>121</v>
      </c>
      <c r="Z32" s="90">
        <f>IF($F32&gt;'Wage Ceilings '!$C$7+SUMIF('Wage Ceilings '!$B$8:'Wage Ceilings '!$B$11,"&lt;="&amp;$F$15,'Wage Ceilings '!$D$8:'Wage Ceilings '!$D$11),'Wage Ceilings '!$C$7+SUMIF('Wage Ceilings '!$B$8:'Wage Ceilings '!$B$11,"&lt;="&amp;$F$15,'Wage Ceilings '!$D$8:'Wage Ceilings '!$D$11),$F32)</f>
        <v>0</v>
      </c>
      <c r="AA32" s="91" cm="1">
        <f t="array" ref="AA32">INDEX(Appendix!$G$4:$J$8,_xlfn.IFS(Y32&lt;56,1,Y32&lt;61,2,Y32&lt;66,3,Y32&lt;71,4,TRUE,5),MATCH(YEAR($F$15),Appendix!$G$3:$L$3,0))</f>
        <v>0</v>
      </c>
      <c r="AB32" s="92">
        <f t="shared" si="0"/>
        <v>0</v>
      </c>
      <c r="AC32" s="89">
        <f t="shared" si="13"/>
        <v>122</v>
      </c>
      <c r="AD32" s="90">
        <f>IF($G32&gt;'Wage Ceilings '!$C$7+SUMIF('Wage Ceilings '!$B$8:'Wage Ceilings '!$B$11,"&lt;="&amp;$G$15,'Wage Ceilings '!$D$8:'Wage Ceilings '!$D$11),'Wage Ceilings '!$C$7+SUMIF('Wage Ceilings '!$B$8:'Wage Ceilings '!$B$11,"&lt;="&amp;$G$15,'Wage Ceilings '!$D$8:'Wage Ceilings '!$D$11),$G32)</f>
        <v>0</v>
      </c>
      <c r="AE32" s="91" cm="1">
        <f t="array" ref="AE32">INDEX(Appendix!$G$4:$J$8,_xlfn.IFS(AC32&lt;56,1,AC32&lt;61,2,AC32&lt;66,3,AC32&lt;71,4,TRUE,5),MATCH(YEAR($F$15),Appendix!$G$3:$L$3,0))</f>
        <v>0</v>
      </c>
      <c r="AF32" s="92">
        <f t="shared" si="1"/>
        <v>0</v>
      </c>
      <c r="AG32" s="89">
        <f t="shared" si="14"/>
        <v>122</v>
      </c>
      <c r="AH32" s="90">
        <f>IF($H32&gt;'Wage Ceilings '!$C$7+SUMIF('Wage Ceilings '!$B$8:'Wage Ceilings '!$B$11,"&lt;="&amp;$H$15,'Wage Ceilings '!$D$8:'Wage Ceilings '!$D$11),'Wage Ceilings '!$C$7+SUMIF('Wage Ceilings '!$B$8:'Wage Ceilings '!$B$11,"&lt;="&amp;$H$15,'Wage Ceilings '!$D$8:'Wage Ceilings '!$D$11),$H32)</f>
        <v>0</v>
      </c>
      <c r="AI32" s="91" cm="1">
        <f t="array" ref="AI32">INDEX(Appendix!$G$4:$J$8,_xlfn.IFS(AG32&lt;56,1,AG32&lt;61,2,AG32&lt;66,3,AG32&lt;71,4,TRUE,5),MATCH(YEAR($F$15),Appendix!$G$3:$L$3,0))</f>
        <v>0</v>
      </c>
      <c r="AJ32" s="92">
        <f t="shared" si="2"/>
        <v>0</v>
      </c>
      <c r="AK32" s="89">
        <f t="shared" si="15"/>
        <v>122</v>
      </c>
      <c r="AL32" s="90">
        <f>IF($I32&gt;'Wage Ceilings '!$C$7+SUMIF('Wage Ceilings '!$B$8:'Wage Ceilings '!$B$11,"&lt;="&amp;$I$15,'Wage Ceilings '!$D$8:'Wage Ceilings '!$D$11),'Wage Ceilings '!$C$7+SUMIF('Wage Ceilings '!$B$8:'Wage Ceilings '!$B$11,"&lt;="&amp;$I$15,'Wage Ceilings '!$D$8:'Wage Ceilings '!$D$11),$I32)</f>
        <v>0</v>
      </c>
      <c r="AM32" s="91" cm="1">
        <f t="array" ref="AM32">INDEX(Appendix!$G$4:$J$8,_xlfn.IFS(AK32&lt;56,1,AK32&lt;61,2,AK32&lt;66,3,AK32&lt;71,4,TRUE,5),MATCH(YEAR($F$15),Appendix!$G$3:$L$3,0))</f>
        <v>0</v>
      </c>
      <c r="AN32" s="92">
        <f t="shared" si="3"/>
        <v>0</v>
      </c>
      <c r="AO32" s="89">
        <f t="shared" si="16"/>
        <v>122</v>
      </c>
      <c r="AP32" s="90">
        <f>IF($J32&gt;'Wage Ceilings '!$C$7+SUMIF('Wage Ceilings '!$B$8:'Wage Ceilings '!$B$11,"&lt;="&amp;$J$15,'Wage Ceilings '!$D$8:'Wage Ceilings '!$D$11),'Wage Ceilings '!$C$7+SUMIF('Wage Ceilings '!$B$8:'Wage Ceilings '!$B$11,"&lt;="&amp;$J$15,'Wage Ceilings '!$D$8:'Wage Ceilings '!$D$11),$J32)</f>
        <v>0</v>
      </c>
      <c r="AQ32" s="91" cm="1">
        <f t="array" ref="AQ32">INDEX(Appendix!$G$4:$J$8,_xlfn.IFS(AO32&lt;56,1,AO32&lt;61,2,AO32&lt;66,3,AO32&lt;71,4,TRUE,5),MATCH(YEAR($F$15),Appendix!$G$3:$L$3,0))</f>
        <v>0</v>
      </c>
      <c r="AR32" s="92">
        <f t="shared" si="4"/>
        <v>0</v>
      </c>
      <c r="AS32" s="89">
        <f t="shared" si="31"/>
        <v>122</v>
      </c>
      <c r="AT32" s="90">
        <f>IF($K32&gt;'Wage Ceilings '!$C$7+SUMIF('Wage Ceilings '!$B$8:'Wage Ceilings '!$B$11,"&lt;="&amp;$K$15,'Wage Ceilings '!$D$8:'Wage Ceilings '!$D$11),'Wage Ceilings '!$C$7+SUMIF('Wage Ceilings '!$B$8:'Wage Ceilings '!$B$11,"&lt;="&amp;$K$15,'Wage Ceilings '!$D$8:'Wage Ceilings '!$D$11),$K32)</f>
        <v>0</v>
      </c>
      <c r="AU32" s="91" cm="1">
        <f t="array" ref="AU32">INDEX(Appendix!$G$4:$J$8,_xlfn.IFS(AS32&lt;56,1,AS32&lt;61,2,AS32&lt;66,3,AS32&lt;71,4,TRUE,5),MATCH(YEAR($F$15),Appendix!$G$3:$L$3,0))</f>
        <v>0</v>
      </c>
      <c r="AV32" s="92">
        <f t="shared" si="5"/>
        <v>0</v>
      </c>
      <c r="AW32" s="89" t="str">
        <f t="shared" si="17"/>
        <v>NA</v>
      </c>
      <c r="AX32" s="92">
        <f>IF(L32&gt;=('Wage Ceilings '!$C$3-SUM(Z32,AD32,AH32,AL32,AP32,AT32,BB32,BF32,BJ32,BN32,BR32,BV32)),('Wage Ceilings '!$C$3-SUM(Z32,AD32,AH32,AL32,AP32,AT32,BB32,BF32,BJ32,BN32,BR32,BV32)),L32)</f>
        <v>0</v>
      </c>
      <c r="AY32" s="91" cm="1">
        <f t="array" ref="AY32">INDEX(Appendix!$G$4:$J$8,_xlfn.IFS(AW32&lt;56,1,AW32&lt;61,2,AW32&lt;66,3,AW32&lt;71,4,TRUE,5),MATCH(YEAR($F$15),Appendix!$G$3:$L$3,0))</f>
        <v>0</v>
      </c>
      <c r="AZ32" s="92">
        <f t="shared" si="6"/>
        <v>0</v>
      </c>
      <c r="BA32" s="89">
        <f t="shared" si="18"/>
        <v>122</v>
      </c>
      <c r="BB32" s="90">
        <f>IF($M32&gt;'Wage Ceilings '!$C$7+SUMIF('Wage Ceilings '!$B$8:'Wage Ceilings '!$B$11,"&lt;="&amp;$M$15,'Wage Ceilings '!$D$8:'Wage Ceilings '!$D$11),'Wage Ceilings '!$C$7+SUMIF('Wage Ceilings '!$B$8:'Wage Ceilings '!$B$11,"&lt;="&amp;$M$15,'Wage Ceilings '!$D$8:'Wage Ceilings '!$D$11),$M32)</f>
        <v>0</v>
      </c>
      <c r="BC32" s="91" cm="1">
        <f t="array" ref="BC32">INDEX(Appendix!$G$4:$J$8,_xlfn.IFS(BA32&lt;56,1,BA32&lt;61,2,BA32&lt;66,3,BA32&lt;71,4,TRUE,5),MATCH(YEAR($F$15),Appendix!$G$3:$L$3,0))</f>
        <v>0</v>
      </c>
      <c r="BD32" s="92">
        <f t="shared" si="19"/>
        <v>0</v>
      </c>
      <c r="BE32" s="89">
        <f t="shared" si="20"/>
        <v>122</v>
      </c>
      <c r="BF32" s="90">
        <f>IF($N32&gt;'Wage Ceilings '!$C$7+SUMIF('Wage Ceilings '!$B$8:'Wage Ceilings '!$B$11,"&lt;="&amp;$N$15,'Wage Ceilings '!$D$8:'Wage Ceilings '!$D$11),'Wage Ceilings '!$C$7+SUMIF('Wage Ceilings '!$B$8:'Wage Ceilings '!$B$11,"&lt;="&amp;$N$15,'Wage Ceilings '!$D$8:'Wage Ceilings '!$D$11),$N32)</f>
        <v>0</v>
      </c>
      <c r="BG32" s="91" cm="1">
        <f t="array" ref="BG32">INDEX(Appendix!$G$4:$J$8,_xlfn.IFS(BE32&lt;56,1,BE32&lt;61,2,BE32&lt;66,3,BE32&lt;71,4,TRUE,5),MATCH(YEAR($F$15),Appendix!$G$3:$L$3,0))</f>
        <v>0</v>
      </c>
      <c r="BH32" s="92">
        <f t="shared" si="7"/>
        <v>0</v>
      </c>
      <c r="BI32" s="89">
        <f t="shared" si="21"/>
        <v>122</v>
      </c>
      <c r="BJ32" s="90">
        <f>IF($O32&gt;'Wage Ceilings '!$C$7+SUMIF('Wage Ceilings '!$B$8:'Wage Ceilings '!$B$11,"&lt;="&amp;$O$15,'Wage Ceilings '!$D$8:'Wage Ceilings '!$D$11),'Wage Ceilings '!$C$7+SUMIF('Wage Ceilings '!$B$8:'Wage Ceilings '!$B$11,"&lt;="&amp;$O$15,'Wage Ceilings '!$D$8:'Wage Ceilings '!$D$11),$O32)</f>
        <v>0</v>
      </c>
      <c r="BK32" s="91" cm="1">
        <f t="array" ref="BK32">INDEX(Appendix!$G$4:$J$8,_xlfn.IFS(BI32&lt;56,1,BI32&lt;61,2,BI32&lt;66,3,BI32&lt;71,4,TRUE,5),MATCH(YEAR($F$15),Appendix!$G$3:$L$3,0))</f>
        <v>0</v>
      </c>
      <c r="BL32" s="92">
        <f t="shared" si="8"/>
        <v>0</v>
      </c>
      <c r="BM32" s="89">
        <f t="shared" si="22"/>
        <v>122</v>
      </c>
      <c r="BN32" s="90">
        <f>IF($P32&gt;'Wage Ceilings '!$C$7+SUMIF('Wage Ceilings '!$B$8:'Wage Ceilings '!$B$11,"&lt;="&amp;$P$15,'Wage Ceilings '!$D$8:'Wage Ceilings '!$D$11),'Wage Ceilings '!$C$7+SUMIF('Wage Ceilings '!$B$8:'Wage Ceilings '!$B$11,"&lt;="&amp;$P$15,'Wage Ceilings '!$D$8:'Wage Ceilings '!$D$11),$P32)</f>
        <v>0</v>
      </c>
      <c r="BO32" s="91" cm="1">
        <f t="array" ref="BO32">INDEX(Appendix!$G$4:$J$8,_xlfn.IFS(BM32&lt;56,1,BM32&lt;61,2,BM32&lt;66,3,BM32&lt;71,4,TRUE,5),MATCH(YEAR($F$15),Appendix!$G$3:$L$3,0))</f>
        <v>0</v>
      </c>
      <c r="BP32" s="92">
        <f t="shared" si="9"/>
        <v>0</v>
      </c>
      <c r="BQ32" s="89">
        <f t="shared" si="23"/>
        <v>122</v>
      </c>
      <c r="BR32" s="90">
        <f>IF($Q32&gt;'Wage Ceilings '!$C$7+SUMIF('Wage Ceilings '!$B$8:'Wage Ceilings '!$B$11,"&lt;="&amp;$Q$15,'Wage Ceilings '!$D$8:'Wage Ceilings '!$D$11),'Wage Ceilings '!$C$7+SUMIF('Wage Ceilings '!$B$8:'Wage Ceilings '!$B$11,"&lt;="&amp;$Q$15,'Wage Ceilings '!$D$8:'Wage Ceilings '!$D$11),$Q32)</f>
        <v>0</v>
      </c>
      <c r="BS32" s="91" cm="1">
        <f t="array" ref="BS32">INDEX(Appendix!$G$4:$J$8,_xlfn.IFS(BQ32&lt;56,1,BQ32&lt;61,2,BQ32&lt;66,3,BQ32&lt;71,4,TRUE,5),MATCH(YEAR($F$15),Appendix!$G$3:$L$3,0))</f>
        <v>0</v>
      </c>
      <c r="BT32" s="92">
        <f t="shared" si="10"/>
        <v>0</v>
      </c>
      <c r="BU32" s="89">
        <f t="shared" si="24"/>
        <v>122</v>
      </c>
      <c r="BV32" s="90">
        <f>IF($R32&gt;'Wage Ceilings '!$C$7+SUMIF('Wage Ceilings '!$B$8:'Wage Ceilings '!$B$11,"&lt;="&amp;$R$15,'Wage Ceilings '!$D$8:'Wage Ceilings '!$D$11),'Wage Ceilings '!$C$7+SUMIF('Wage Ceilings '!$B$8:'Wage Ceilings '!$B$11,"&lt;="&amp;$R$15,'Wage Ceilings '!$D$8:'Wage Ceilings '!$D$11),$R32)</f>
        <v>0</v>
      </c>
      <c r="BW32" s="91" cm="1">
        <f t="array" ref="BW32">INDEX(Appendix!$G$4:$J$8,_xlfn.IFS(BU32&lt;56,1,BU32&lt;61,2,BU32&lt;66,3,BU32&lt;71,4,TRUE,5),MATCH(YEAR($F$15),Appendix!$G$3:$L$3,0))</f>
        <v>0</v>
      </c>
      <c r="BX32" s="92">
        <f t="shared" si="11"/>
        <v>0</v>
      </c>
      <c r="BY32" s="89" t="str">
        <f t="shared" si="25"/>
        <v>NA</v>
      </c>
      <c r="BZ32" s="92">
        <f>IF(S32&gt;=('Wage Ceilings '!$C$3-SUM(Z32,AD32,AH32,AL32,AP32,AX32,AT32,BB32,BF32,BJ32,BN32,BR32,BV32)),('Wage Ceilings '!$C$3-SUM(Z32,AD32,AH32,AL32,AP32,AX32,AT32,BB32,BF32,BJ32,BN32,BR32,BV32)),S32)</f>
        <v>0</v>
      </c>
      <c r="CA32" s="91" cm="1">
        <f t="array" ref="CA32">INDEX(Appendix!$G$4:$J$8,_xlfn.IFS(BY32&lt;56,1,BY32&lt;61,2,BY32&lt;66,3,BY32&lt;71,4,TRUE,5),MATCH(YEAR($F$15),Appendix!$G$3:$L$3,0))</f>
        <v>0</v>
      </c>
      <c r="CB32" s="92">
        <f t="shared" si="32"/>
        <v>0</v>
      </c>
      <c r="CC32" s="99"/>
    </row>
    <row r="33" spans="1:81" x14ac:dyDescent="0.3">
      <c r="A33" s="64" t="s">
        <v>33</v>
      </c>
      <c r="B33" s="65"/>
      <c r="C33" s="65"/>
      <c r="D33" s="66"/>
      <c r="E33" s="66"/>
      <c r="F33" s="67"/>
      <c r="G33" s="67"/>
      <c r="H33" s="67"/>
      <c r="I33" s="67"/>
      <c r="J33" s="67"/>
      <c r="K33" s="67"/>
      <c r="L33" s="67"/>
      <c r="M33" s="67"/>
      <c r="N33" s="67"/>
      <c r="O33" s="67"/>
      <c r="P33" s="67"/>
      <c r="Q33" s="67"/>
      <c r="R33" s="67"/>
      <c r="S33" s="67"/>
      <c r="T33" s="57">
        <f t="shared" si="26"/>
        <v>0</v>
      </c>
      <c r="U33" s="57">
        <f t="shared" si="27"/>
        <v>0</v>
      </c>
      <c r="V33" s="58">
        <f t="shared" si="28"/>
        <v>0</v>
      </c>
      <c r="W33" s="58">
        <f t="shared" si="29"/>
        <v>0</v>
      </c>
      <c r="X33" s="58">
        <f t="shared" si="30"/>
        <v>0</v>
      </c>
      <c r="Y33" s="89">
        <f t="shared" si="12"/>
        <v>121</v>
      </c>
      <c r="Z33" s="90">
        <f>IF($F33&gt;'Wage Ceilings '!$C$7+SUMIF('Wage Ceilings '!$B$8:'Wage Ceilings '!$B$11,"&lt;="&amp;$F$15,'Wage Ceilings '!$D$8:'Wage Ceilings '!$D$11),'Wage Ceilings '!$C$7+SUMIF('Wage Ceilings '!$B$8:'Wage Ceilings '!$B$11,"&lt;="&amp;$F$15,'Wage Ceilings '!$D$8:'Wage Ceilings '!$D$11),$F33)</f>
        <v>0</v>
      </c>
      <c r="AA33" s="91" cm="1">
        <f t="array" ref="AA33">INDEX(Appendix!$G$4:$J$8,_xlfn.IFS(Y33&lt;56,1,Y33&lt;61,2,Y33&lt;66,3,Y33&lt;71,4,TRUE,5),MATCH(YEAR($F$15),Appendix!$G$3:$L$3,0))</f>
        <v>0</v>
      </c>
      <c r="AB33" s="92">
        <f t="shared" si="0"/>
        <v>0</v>
      </c>
      <c r="AC33" s="89">
        <f t="shared" si="13"/>
        <v>122</v>
      </c>
      <c r="AD33" s="90">
        <f>IF($G33&gt;'Wage Ceilings '!$C$7+SUMIF('Wage Ceilings '!$B$8:'Wage Ceilings '!$B$11,"&lt;="&amp;$G$15,'Wage Ceilings '!$D$8:'Wage Ceilings '!$D$11),'Wage Ceilings '!$C$7+SUMIF('Wage Ceilings '!$B$8:'Wage Ceilings '!$B$11,"&lt;="&amp;$G$15,'Wage Ceilings '!$D$8:'Wage Ceilings '!$D$11),$G33)</f>
        <v>0</v>
      </c>
      <c r="AE33" s="91" cm="1">
        <f t="array" ref="AE33">INDEX(Appendix!$G$4:$J$8,_xlfn.IFS(AC33&lt;56,1,AC33&lt;61,2,AC33&lt;66,3,AC33&lt;71,4,TRUE,5),MATCH(YEAR($F$15),Appendix!$G$3:$L$3,0))</f>
        <v>0</v>
      </c>
      <c r="AF33" s="92">
        <f t="shared" si="1"/>
        <v>0</v>
      </c>
      <c r="AG33" s="89">
        <f t="shared" si="14"/>
        <v>122</v>
      </c>
      <c r="AH33" s="90">
        <f>IF($H33&gt;'Wage Ceilings '!$C$7+SUMIF('Wage Ceilings '!$B$8:'Wage Ceilings '!$B$11,"&lt;="&amp;$H$15,'Wage Ceilings '!$D$8:'Wage Ceilings '!$D$11),'Wage Ceilings '!$C$7+SUMIF('Wage Ceilings '!$B$8:'Wage Ceilings '!$B$11,"&lt;="&amp;$H$15,'Wage Ceilings '!$D$8:'Wage Ceilings '!$D$11),$H33)</f>
        <v>0</v>
      </c>
      <c r="AI33" s="91" cm="1">
        <f t="array" ref="AI33">INDEX(Appendix!$G$4:$J$8,_xlfn.IFS(AG33&lt;56,1,AG33&lt;61,2,AG33&lt;66,3,AG33&lt;71,4,TRUE,5),MATCH(YEAR($F$15),Appendix!$G$3:$L$3,0))</f>
        <v>0</v>
      </c>
      <c r="AJ33" s="92">
        <f t="shared" si="2"/>
        <v>0</v>
      </c>
      <c r="AK33" s="89">
        <f t="shared" si="15"/>
        <v>122</v>
      </c>
      <c r="AL33" s="90">
        <f>IF($I33&gt;'Wage Ceilings '!$C$7+SUMIF('Wage Ceilings '!$B$8:'Wage Ceilings '!$B$11,"&lt;="&amp;$I$15,'Wage Ceilings '!$D$8:'Wage Ceilings '!$D$11),'Wage Ceilings '!$C$7+SUMIF('Wage Ceilings '!$B$8:'Wage Ceilings '!$B$11,"&lt;="&amp;$I$15,'Wage Ceilings '!$D$8:'Wage Ceilings '!$D$11),$I33)</f>
        <v>0</v>
      </c>
      <c r="AM33" s="91" cm="1">
        <f t="array" ref="AM33">INDEX(Appendix!$G$4:$J$8,_xlfn.IFS(AK33&lt;56,1,AK33&lt;61,2,AK33&lt;66,3,AK33&lt;71,4,TRUE,5),MATCH(YEAR($F$15),Appendix!$G$3:$L$3,0))</f>
        <v>0</v>
      </c>
      <c r="AN33" s="92">
        <f t="shared" si="3"/>
        <v>0</v>
      </c>
      <c r="AO33" s="89">
        <f t="shared" si="16"/>
        <v>122</v>
      </c>
      <c r="AP33" s="90">
        <f>IF($J33&gt;'Wage Ceilings '!$C$7+SUMIF('Wage Ceilings '!$B$8:'Wage Ceilings '!$B$11,"&lt;="&amp;$J$15,'Wage Ceilings '!$D$8:'Wage Ceilings '!$D$11),'Wage Ceilings '!$C$7+SUMIF('Wage Ceilings '!$B$8:'Wage Ceilings '!$B$11,"&lt;="&amp;$J$15,'Wage Ceilings '!$D$8:'Wage Ceilings '!$D$11),$J33)</f>
        <v>0</v>
      </c>
      <c r="AQ33" s="91" cm="1">
        <f t="array" ref="AQ33">INDEX(Appendix!$G$4:$J$8,_xlfn.IFS(AO33&lt;56,1,AO33&lt;61,2,AO33&lt;66,3,AO33&lt;71,4,TRUE,5),MATCH(YEAR($F$15),Appendix!$G$3:$L$3,0))</f>
        <v>0</v>
      </c>
      <c r="AR33" s="92">
        <f t="shared" si="4"/>
        <v>0</v>
      </c>
      <c r="AS33" s="89">
        <f t="shared" si="31"/>
        <v>122</v>
      </c>
      <c r="AT33" s="90">
        <f>IF($K33&gt;'Wage Ceilings '!$C$7+SUMIF('Wage Ceilings '!$B$8:'Wage Ceilings '!$B$11,"&lt;="&amp;$K$15,'Wage Ceilings '!$D$8:'Wage Ceilings '!$D$11),'Wage Ceilings '!$C$7+SUMIF('Wage Ceilings '!$B$8:'Wage Ceilings '!$B$11,"&lt;="&amp;$K$15,'Wage Ceilings '!$D$8:'Wage Ceilings '!$D$11),$K33)</f>
        <v>0</v>
      </c>
      <c r="AU33" s="91" cm="1">
        <f t="array" ref="AU33">INDEX(Appendix!$G$4:$J$8,_xlfn.IFS(AS33&lt;56,1,AS33&lt;61,2,AS33&lt;66,3,AS33&lt;71,4,TRUE,5),MATCH(YEAR($F$15),Appendix!$G$3:$L$3,0))</f>
        <v>0</v>
      </c>
      <c r="AV33" s="92">
        <f t="shared" si="5"/>
        <v>0</v>
      </c>
      <c r="AW33" s="89" t="str">
        <f t="shared" si="17"/>
        <v>NA</v>
      </c>
      <c r="AX33" s="92">
        <f>IF(L33&gt;=('Wage Ceilings '!$C$3-SUM(Z33,AD33,AH33,AL33,AP33,AT33,BB33,BF33,BJ33,BN33,BR33,BV33)),('Wage Ceilings '!$C$3-SUM(Z33,AD33,AH33,AL33,AP33,AT33,BB33,BF33,BJ33,BN33,BR33,BV33)),L33)</f>
        <v>0</v>
      </c>
      <c r="AY33" s="91" cm="1">
        <f t="array" ref="AY33">INDEX(Appendix!$G$4:$J$8,_xlfn.IFS(AW33&lt;56,1,AW33&lt;61,2,AW33&lt;66,3,AW33&lt;71,4,TRUE,5),MATCH(YEAR($F$15),Appendix!$G$3:$L$3,0))</f>
        <v>0</v>
      </c>
      <c r="AZ33" s="92">
        <f t="shared" si="6"/>
        <v>0</v>
      </c>
      <c r="BA33" s="89">
        <f t="shared" si="18"/>
        <v>122</v>
      </c>
      <c r="BB33" s="90">
        <f>IF($M33&gt;'Wage Ceilings '!$C$7+SUMIF('Wage Ceilings '!$B$8:'Wage Ceilings '!$B$11,"&lt;="&amp;$M$15,'Wage Ceilings '!$D$8:'Wage Ceilings '!$D$11),'Wage Ceilings '!$C$7+SUMIF('Wage Ceilings '!$B$8:'Wage Ceilings '!$B$11,"&lt;="&amp;$M$15,'Wage Ceilings '!$D$8:'Wage Ceilings '!$D$11),$M33)</f>
        <v>0</v>
      </c>
      <c r="BC33" s="91" cm="1">
        <f t="array" ref="BC33">INDEX(Appendix!$G$4:$J$8,_xlfn.IFS(BA33&lt;56,1,BA33&lt;61,2,BA33&lt;66,3,BA33&lt;71,4,TRUE,5),MATCH(YEAR($F$15),Appendix!$G$3:$L$3,0))</f>
        <v>0</v>
      </c>
      <c r="BD33" s="92">
        <f t="shared" si="19"/>
        <v>0</v>
      </c>
      <c r="BE33" s="89">
        <f t="shared" si="20"/>
        <v>122</v>
      </c>
      <c r="BF33" s="90">
        <f>IF($N33&gt;'Wage Ceilings '!$C$7+SUMIF('Wage Ceilings '!$B$8:'Wage Ceilings '!$B$11,"&lt;="&amp;$N$15,'Wage Ceilings '!$D$8:'Wage Ceilings '!$D$11),'Wage Ceilings '!$C$7+SUMIF('Wage Ceilings '!$B$8:'Wage Ceilings '!$B$11,"&lt;="&amp;$N$15,'Wage Ceilings '!$D$8:'Wage Ceilings '!$D$11),$N33)</f>
        <v>0</v>
      </c>
      <c r="BG33" s="91" cm="1">
        <f t="array" ref="BG33">INDEX(Appendix!$G$4:$J$8,_xlfn.IFS(BE33&lt;56,1,BE33&lt;61,2,BE33&lt;66,3,BE33&lt;71,4,TRUE,5),MATCH(YEAR($F$15),Appendix!$G$3:$L$3,0))</f>
        <v>0</v>
      </c>
      <c r="BH33" s="92">
        <f t="shared" si="7"/>
        <v>0</v>
      </c>
      <c r="BI33" s="89">
        <f t="shared" si="21"/>
        <v>122</v>
      </c>
      <c r="BJ33" s="90">
        <f>IF($O33&gt;'Wage Ceilings '!$C$7+SUMIF('Wage Ceilings '!$B$8:'Wage Ceilings '!$B$11,"&lt;="&amp;$O$15,'Wage Ceilings '!$D$8:'Wage Ceilings '!$D$11),'Wage Ceilings '!$C$7+SUMIF('Wage Ceilings '!$B$8:'Wage Ceilings '!$B$11,"&lt;="&amp;$O$15,'Wage Ceilings '!$D$8:'Wage Ceilings '!$D$11),$O33)</f>
        <v>0</v>
      </c>
      <c r="BK33" s="91" cm="1">
        <f t="array" ref="BK33">INDEX(Appendix!$G$4:$J$8,_xlfn.IFS(BI33&lt;56,1,BI33&lt;61,2,BI33&lt;66,3,BI33&lt;71,4,TRUE,5),MATCH(YEAR($F$15),Appendix!$G$3:$L$3,0))</f>
        <v>0</v>
      </c>
      <c r="BL33" s="92">
        <f t="shared" si="8"/>
        <v>0</v>
      </c>
      <c r="BM33" s="89">
        <f t="shared" si="22"/>
        <v>122</v>
      </c>
      <c r="BN33" s="90">
        <f>IF($P33&gt;'Wage Ceilings '!$C$7+SUMIF('Wage Ceilings '!$B$8:'Wage Ceilings '!$B$11,"&lt;="&amp;$P$15,'Wage Ceilings '!$D$8:'Wage Ceilings '!$D$11),'Wage Ceilings '!$C$7+SUMIF('Wage Ceilings '!$B$8:'Wage Ceilings '!$B$11,"&lt;="&amp;$P$15,'Wage Ceilings '!$D$8:'Wage Ceilings '!$D$11),$P33)</f>
        <v>0</v>
      </c>
      <c r="BO33" s="91" cm="1">
        <f t="array" ref="BO33">INDEX(Appendix!$G$4:$J$8,_xlfn.IFS(BM33&lt;56,1,BM33&lt;61,2,BM33&lt;66,3,BM33&lt;71,4,TRUE,5),MATCH(YEAR($F$15),Appendix!$G$3:$L$3,0))</f>
        <v>0</v>
      </c>
      <c r="BP33" s="92">
        <f t="shared" si="9"/>
        <v>0</v>
      </c>
      <c r="BQ33" s="89">
        <f t="shared" si="23"/>
        <v>122</v>
      </c>
      <c r="BR33" s="90">
        <f>IF($Q33&gt;'Wage Ceilings '!$C$7+SUMIF('Wage Ceilings '!$B$8:'Wage Ceilings '!$B$11,"&lt;="&amp;$Q$15,'Wage Ceilings '!$D$8:'Wage Ceilings '!$D$11),'Wage Ceilings '!$C$7+SUMIF('Wage Ceilings '!$B$8:'Wage Ceilings '!$B$11,"&lt;="&amp;$Q$15,'Wage Ceilings '!$D$8:'Wage Ceilings '!$D$11),$Q33)</f>
        <v>0</v>
      </c>
      <c r="BS33" s="91" cm="1">
        <f t="array" ref="BS33">INDEX(Appendix!$G$4:$J$8,_xlfn.IFS(BQ33&lt;56,1,BQ33&lt;61,2,BQ33&lt;66,3,BQ33&lt;71,4,TRUE,5),MATCH(YEAR($F$15),Appendix!$G$3:$L$3,0))</f>
        <v>0</v>
      </c>
      <c r="BT33" s="92">
        <f t="shared" si="10"/>
        <v>0</v>
      </c>
      <c r="BU33" s="89">
        <f t="shared" si="24"/>
        <v>122</v>
      </c>
      <c r="BV33" s="90">
        <f>IF($R33&gt;'Wage Ceilings '!$C$7+SUMIF('Wage Ceilings '!$B$8:'Wage Ceilings '!$B$11,"&lt;="&amp;$R$15,'Wage Ceilings '!$D$8:'Wage Ceilings '!$D$11),'Wage Ceilings '!$C$7+SUMIF('Wage Ceilings '!$B$8:'Wage Ceilings '!$B$11,"&lt;="&amp;$R$15,'Wage Ceilings '!$D$8:'Wage Ceilings '!$D$11),$R33)</f>
        <v>0</v>
      </c>
      <c r="BW33" s="91" cm="1">
        <f t="array" ref="BW33">INDEX(Appendix!$G$4:$J$8,_xlfn.IFS(BU33&lt;56,1,BU33&lt;61,2,BU33&lt;66,3,BU33&lt;71,4,TRUE,5),MATCH(YEAR($F$15),Appendix!$G$3:$L$3,0))</f>
        <v>0</v>
      </c>
      <c r="BX33" s="92">
        <f t="shared" si="11"/>
        <v>0</v>
      </c>
      <c r="BY33" s="89" t="str">
        <f t="shared" si="25"/>
        <v>NA</v>
      </c>
      <c r="BZ33" s="92">
        <f>IF(S33&gt;=('Wage Ceilings '!$C$3-SUM(Z33,AD33,AH33,AL33,AP33,AX33,AT33,BB33,BF33,BJ33,BN33,BR33,BV33)),('Wage Ceilings '!$C$3-SUM(Z33,AD33,AH33,AL33,AP33,AX33,AT33,BB33,BF33,BJ33,BN33,BR33,BV33)),S33)</f>
        <v>0</v>
      </c>
      <c r="CA33" s="91" cm="1">
        <f t="array" ref="CA33">INDEX(Appendix!$G$4:$J$8,_xlfn.IFS(BY33&lt;56,1,BY33&lt;61,2,BY33&lt;66,3,BY33&lt;71,4,TRUE,5),MATCH(YEAR($F$15),Appendix!$G$3:$L$3,0))</f>
        <v>0</v>
      </c>
      <c r="CB33" s="92">
        <f t="shared" si="32"/>
        <v>0</v>
      </c>
      <c r="CC33" s="99"/>
    </row>
    <row r="34" spans="1:81" x14ac:dyDescent="0.3">
      <c r="A34" s="64" t="s">
        <v>34</v>
      </c>
      <c r="B34" s="65"/>
      <c r="C34" s="65"/>
      <c r="D34" s="66"/>
      <c r="E34" s="66"/>
      <c r="F34" s="67"/>
      <c r="G34" s="67"/>
      <c r="H34" s="67"/>
      <c r="I34" s="67"/>
      <c r="J34" s="67"/>
      <c r="K34" s="67"/>
      <c r="L34" s="67"/>
      <c r="M34" s="67"/>
      <c r="N34" s="67"/>
      <c r="O34" s="67"/>
      <c r="P34" s="67"/>
      <c r="Q34" s="67"/>
      <c r="R34" s="67"/>
      <c r="S34" s="67"/>
      <c r="T34" s="57">
        <f t="shared" si="26"/>
        <v>0</v>
      </c>
      <c r="U34" s="57">
        <f t="shared" si="27"/>
        <v>0</v>
      </c>
      <c r="V34" s="58">
        <f t="shared" si="28"/>
        <v>0</v>
      </c>
      <c r="W34" s="58">
        <f t="shared" si="29"/>
        <v>0</v>
      </c>
      <c r="X34" s="58">
        <f t="shared" si="30"/>
        <v>0</v>
      </c>
      <c r="Y34" s="89">
        <f t="shared" si="12"/>
        <v>121</v>
      </c>
      <c r="Z34" s="90">
        <f>IF($F34&gt;'Wage Ceilings '!$C$7+SUMIF('Wage Ceilings '!$B$8:'Wage Ceilings '!$B$11,"&lt;="&amp;$F$15,'Wage Ceilings '!$D$8:'Wage Ceilings '!$D$11),'Wage Ceilings '!$C$7+SUMIF('Wage Ceilings '!$B$8:'Wage Ceilings '!$B$11,"&lt;="&amp;$F$15,'Wage Ceilings '!$D$8:'Wage Ceilings '!$D$11),$F34)</f>
        <v>0</v>
      </c>
      <c r="AA34" s="91" cm="1">
        <f t="array" ref="AA34">INDEX(Appendix!$G$4:$J$8,_xlfn.IFS(Y34&lt;56,1,Y34&lt;61,2,Y34&lt;66,3,Y34&lt;71,4,TRUE,5),MATCH(YEAR($F$15),Appendix!$G$3:$L$3,0))</f>
        <v>0</v>
      </c>
      <c r="AB34" s="92">
        <f t="shared" si="0"/>
        <v>0</v>
      </c>
      <c r="AC34" s="89">
        <f t="shared" si="13"/>
        <v>122</v>
      </c>
      <c r="AD34" s="90">
        <f>IF($G34&gt;'Wage Ceilings '!$C$7+SUMIF('Wage Ceilings '!$B$8:'Wage Ceilings '!$B$11,"&lt;="&amp;$G$15,'Wage Ceilings '!$D$8:'Wage Ceilings '!$D$11),'Wage Ceilings '!$C$7+SUMIF('Wage Ceilings '!$B$8:'Wage Ceilings '!$B$11,"&lt;="&amp;$G$15,'Wage Ceilings '!$D$8:'Wage Ceilings '!$D$11),$G34)</f>
        <v>0</v>
      </c>
      <c r="AE34" s="91" cm="1">
        <f t="array" ref="AE34">INDEX(Appendix!$G$4:$J$8,_xlfn.IFS(AC34&lt;56,1,AC34&lt;61,2,AC34&lt;66,3,AC34&lt;71,4,TRUE,5),MATCH(YEAR($F$15),Appendix!$G$3:$L$3,0))</f>
        <v>0</v>
      </c>
      <c r="AF34" s="92">
        <f t="shared" si="1"/>
        <v>0</v>
      </c>
      <c r="AG34" s="89">
        <f t="shared" si="14"/>
        <v>122</v>
      </c>
      <c r="AH34" s="90">
        <f>IF($H34&gt;'Wage Ceilings '!$C$7+SUMIF('Wage Ceilings '!$B$8:'Wage Ceilings '!$B$11,"&lt;="&amp;$H$15,'Wage Ceilings '!$D$8:'Wage Ceilings '!$D$11),'Wage Ceilings '!$C$7+SUMIF('Wage Ceilings '!$B$8:'Wage Ceilings '!$B$11,"&lt;="&amp;$H$15,'Wage Ceilings '!$D$8:'Wage Ceilings '!$D$11),$H34)</f>
        <v>0</v>
      </c>
      <c r="AI34" s="91" cm="1">
        <f t="array" ref="AI34">INDEX(Appendix!$G$4:$J$8,_xlfn.IFS(AG34&lt;56,1,AG34&lt;61,2,AG34&lt;66,3,AG34&lt;71,4,TRUE,5),MATCH(YEAR($F$15),Appendix!$G$3:$L$3,0))</f>
        <v>0</v>
      </c>
      <c r="AJ34" s="92">
        <f t="shared" si="2"/>
        <v>0</v>
      </c>
      <c r="AK34" s="89">
        <f t="shared" si="15"/>
        <v>122</v>
      </c>
      <c r="AL34" s="90">
        <f>IF($I34&gt;'Wage Ceilings '!$C$7+SUMIF('Wage Ceilings '!$B$8:'Wage Ceilings '!$B$11,"&lt;="&amp;$I$15,'Wage Ceilings '!$D$8:'Wage Ceilings '!$D$11),'Wage Ceilings '!$C$7+SUMIF('Wage Ceilings '!$B$8:'Wage Ceilings '!$B$11,"&lt;="&amp;$I$15,'Wage Ceilings '!$D$8:'Wage Ceilings '!$D$11),$I34)</f>
        <v>0</v>
      </c>
      <c r="AM34" s="91" cm="1">
        <f t="array" ref="AM34">INDEX(Appendix!$G$4:$J$8,_xlfn.IFS(AK34&lt;56,1,AK34&lt;61,2,AK34&lt;66,3,AK34&lt;71,4,TRUE,5),MATCH(YEAR($F$15),Appendix!$G$3:$L$3,0))</f>
        <v>0</v>
      </c>
      <c r="AN34" s="92">
        <f t="shared" si="3"/>
        <v>0</v>
      </c>
      <c r="AO34" s="89">
        <f t="shared" si="16"/>
        <v>122</v>
      </c>
      <c r="AP34" s="90">
        <f>IF($J34&gt;'Wage Ceilings '!$C$7+SUMIF('Wage Ceilings '!$B$8:'Wage Ceilings '!$B$11,"&lt;="&amp;$J$15,'Wage Ceilings '!$D$8:'Wage Ceilings '!$D$11),'Wage Ceilings '!$C$7+SUMIF('Wage Ceilings '!$B$8:'Wage Ceilings '!$B$11,"&lt;="&amp;$J$15,'Wage Ceilings '!$D$8:'Wage Ceilings '!$D$11),$J34)</f>
        <v>0</v>
      </c>
      <c r="AQ34" s="91" cm="1">
        <f t="array" ref="AQ34">INDEX(Appendix!$G$4:$J$8,_xlfn.IFS(AO34&lt;56,1,AO34&lt;61,2,AO34&lt;66,3,AO34&lt;71,4,TRUE,5),MATCH(YEAR($F$15),Appendix!$G$3:$L$3,0))</f>
        <v>0</v>
      </c>
      <c r="AR34" s="92">
        <f t="shared" si="4"/>
        <v>0</v>
      </c>
      <c r="AS34" s="89">
        <f t="shared" si="31"/>
        <v>122</v>
      </c>
      <c r="AT34" s="90">
        <f>IF($K34&gt;'Wage Ceilings '!$C$7+SUMIF('Wage Ceilings '!$B$8:'Wage Ceilings '!$B$11,"&lt;="&amp;$K$15,'Wage Ceilings '!$D$8:'Wage Ceilings '!$D$11),'Wage Ceilings '!$C$7+SUMIF('Wage Ceilings '!$B$8:'Wage Ceilings '!$B$11,"&lt;="&amp;$K$15,'Wage Ceilings '!$D$8:'Wage Ceilings '!$D$11),$K34)</f>
        <v>0</v>
      </c>
      <c r="AU34" s="91" cm="1">
        <f t="array" ref="AU34">INDEX(Appendix!$G$4:$J$8,_xlfn.IFS(AS34&lt;56,1,AS34&lt;61,2,AS34&lt;66,3,AS34&lt;71,4,TRUE,5),MATCH(YEAR($F$15),Appendix!$G$3:$L$3,0))</f>
        <v>0</v>
      </c>
      <c r="AV34" s="92">
        <f t="shared" si="5"/>
        <v>0</v>
      </c>
      <c r="AW34" s="89" t="str">
        <f t="shared" si="17"/>
        <v>NA</v>
      </c>
      <c r="AX34" s="92">
        <f>IF(L34&gt;=('Wage Ceilings '!$C$3-SUM(Z34,AD34,AH34,AL34,AP34,AT34,BB34,BF34,BJ34,BN34,BR34,BV34)),('Wage Ceilings '!$C$3-SUM(Z34,AD34,AH34,AL34,AP34,AT34,BB34,BF34,BJ34,BN34,BR34,BV34)),L34)</f>
        <v>0</v>
      </c>
      <c r="AY34" s="91" cm="1">
        <f t="array" ref="AY34">INDEX(Appendix!$G$4:$J$8,_xlfn.IFS(AW34&lt;56,1,AW34&lt;61,2,AW34&lt;66,3,AW34&lt;71,4,TRUE,5),MATCH(YEAR($F$15),Appendix!$G$3:$L$3,0))</f>
        <v>0</v>
      </c>
      <c r="AZ34" s="92">
        <f t="shared" si="6"/>
        <v>0</v>
      </c>
      <c r="BA34" s="89">
        <f t="shared" si="18"/>
        <v>122</v>
      </c>
      <c r="BB34" s="90">
        <f>IF($M34&gt;'Wage Ceilings '!$C$7+SUMIF('Wage Ceilings '!$B$8:'Wage Ceilings '!$B$11,"&lt;="&amp;$M$15,'Wage Ceilings '!$D$8:'Wage Ceilings '!$D$11),'Wage Ceilings '!$C$7+SUMIF('Wage Ceilings '!$B$8:'Wage Ceilings '!$B$11,"&lt;="&amp;$M$15,'Wage Ceilings '!$D$8:'Wage Ceilings '!$D$11),$M34)</f>
        <v>0</v>
      </c>
      <c r="BC34" s="91" cm="1">
        <f t="array" ref="BC34">INDEX(Appendix!$G$4:$J$8,_xlfn.IFS(BA34&lt;56,1,BA34&lt;61,2,BA34&lt;66,3,BA34&lt;71,4,TRUE,5),MATCH(YEAR($F$15),Appendix!$G$3:$L$3,0))</f>
        <v>0</v>
      </c>
      <c r="BD34" s="92">
        <f t="shared" si="19"/>
        <v>0</v>
      </c>
      <c r="BE34" s="89">
        <f t="shared" si="20"/>
        <v>122</v>
      </c>
      <c r="BF34" s="90">
        <f>IF($N34&gt;'Wage Ceilings '!$C$7+SUMIF('Wage Ceilings '!$B$8:'Wage Ceilings '!$B$11,"&lt;="&amp;$N$15,'Wage Ceilings '!$D$8:'Wage Ceilings '!$D$11),'Wage Ceilings '!$C$7+SUMIF('Wage Ceilings '!$B$8:'Wage Ceilings '!$B$11,"&lt;="&amp;$N$15,'Wage Ceilings '!$D$8:'Wage Ceilings '!$D$11),$N34)</f>
        <v>0</v>
      </c>
      <c r="BG34" s="91" cm="1">
        <f t="array" ref="BG34">INDEX(Appendix!$G$4:$J$8,_xlfn.IFS(BE34&lt;56,1,BE34&lt;61,2,BE34&lt;66,3,BE34&lt;71,4,TRUE,5),MATCH(YEAR($F$15),Appendix!$G$3:$L$3,0))</f>
        <v>0</v>
      </c>
      <c r="BH34" s="92">
        <f t="shared" si="7"/>
        <v>0</v>
      </c>
      <c r="BI34" s="89">
        <f t="shared" si="21"/>
        <v>122</v>
      </c>
      <c r="BJ34" s="90">
        <f>IF($O34&gt;'Wage Ceilings '!$C$7+SUMIF('Wage Ceilings '!$B$8:'Wage Ceilings '!$B$11,"&lt;="&amp;$O$15,'Wage Ceilings '!$D$8:'Wage Ceilings '!$D$11),'Wage Ceilings '!$C$7+SUMIF('Wage Ceilings '!$B$8:'Wage Ceilings '!$B$11,"&lt;="&amp;$O$15,'Wage Ceilings '!$D$8:'Wage Ceilings '!$D$11),$O34)</f>
        <v>0</v>
      </c>
      <c r="BK34" s="91" cm="1">
        <f t="array" ref="BK34">INDEX(Appendix!$G$4:$J$8,_xlfn.IFS(BI34&lt;56,1,BI34&lt;61,2,BI34&lt;66,3,BI34&lt;71,4,TRUE,5),MATCH(YEAR($F$15),Appendix!$G$3:$L$3,0))</f>
        <v>0</v>
      </c>
      <c r="BL34" s="92">
        <f t="shared" si="8"/>
        <v>0</v>
      </c>
      <c r="BM34" s="89">
        <f t="shared" si="22"/>
        <v>122</v>
      </c>
      <c r="BN34" s="90">
        <f>IF($P34&gt;'Wage Ceilings '!$C$7+SUMIF('Wage Ceilings '!$B$8:'Wage Ceilings '!$B$11,"&lt;="&amp;$P$15,'Wage Ceilings '!$D$8:'Wage Ceilings '!$D$11),'Wage Ceilings '!$C$7+SUMIF('Wage Ceilings '!$B$8:'Wage Ceilings '!$B$11,"&lt;="&amp;$P$15,'Wage Ceilings '!$D$8:'Wage Ceilings '!$D$11),$P34)</f>
        <v>0</v>
      </c>
      <c r="BO34" s="91" cm="1">
        <f t="array" ref="BO34">INDEX(Appendix!$G$4:$J$8,_xlfn.IFS(BM34&lt;56,1,BM34&lt;61,2,BM34&lt;66,3,BM34&lt;71,4,TRUE,5),MATCH(YEAR($F$15),Appendix!$G$3:$L$3,0))</f>
        <v>0</v>
      </c>
      <c r="BP34" s="92">
        <f t="shared" si="9"/>
        <v>0</v>
      </c>
      <c r="BQ34" s="89">
        <f t="shared" si="23"/>
        <v>122</v>
      </c>
      <c r="BR34" s="90">
        <f>IF($Q34&gt;'Wage Ceilings '!$C$7+SUMIF('Wage Ceilings '!$B$8:'Wage Ceilings '!$B$11,"&lt;="&amp;$Q$15,'Wage Ceilings '!$D$8:'Wage Ceilings '!$D$11),'Wage Ceilings '!$C$7+SUMIF('Wage Ceilings '!$B$8:'Wage Ceilings '!$B$11,"&lt;="&amp;$Q$15,'Wage Ceilings '!$D$8:'Wage Ceilings '!$D$11),$Q34)</f>
        <v>0</v>
      </c>
      <c r="BS34" s="91" cm="1">
        <f t="array" ref="BS34">INDEX(Appendix!$G$4:$J$8,_xlfn.IFS(BQ34&lt;56,1,BQ34&lt;61,2,BQ34&lt;66,3,BQ34&lt;71,4,TRUE,5),MATCH(YEAR($F$15),Appendix!$G$3:$L$3,0))</f>
        <v>0</v>
      </c>
      <c r="BT34" s="92">
        <f t="shared" si="10"/>
        <v>0</v>
      </c>
      <c r="BU34" s="89">
        <f t="shared" si="24"/>
        <v>122</v>
      </c>
      <c r="BV34" s="90">
        <f>IF($R34&gt;'Wage Ceilings '!$C$7+SUMIF('Wage Ceilings '!$B$8:'Wage Ceilings '!$B$11,"&lt;="&amp;$R$15,'Wage Ceilings '!$D$8:'Wage Ceilings '!$D$11),'Wage Ceilings '!$C$7+SUMIF('Wage Ceilings '!$B$8:'Wage Ceilings '!$B$11,"&lt;="&amp;$R$15,'Wage Ceilings '!$D$8:'Wage Ceilings '!$D$11),$R34)</f>
        <v>0</v>
      </c>
      <c r="BW34" s="91" cm="1">
        <f t="array" ref="BW34">INDEX(Appendix!$G$4:$J$8,_xlfn.IFS(BU34&lt;56,1,BU34&lt;61,2,BU34&lt;66,3,BU34&lt;71,4,TRUE,5),MATCH(YEAR($F$15),Appendix!$G$3:$L$3,0))</f>
        <v>0</v>
      </c>
      <c r="BX34" s="92">
        <f t="shared" si="11"/>
        <v>0</v>
      </c>
      <c r="BY34" s="89" t="str">
        <f t="shared" si="25"/>
        <v>NA</v>
      </c>
      <c r="BZ34" s="92">
        <f>IF(S34&gt;=('Wage Ceilings '!$C$3-SUM(Z34,AD34,AH34,AL34,AP34,AX34,AT34,BB34,BF34,BJ34,BN34,BR34,BV34)),('Wage Ceilings '!$C$3-SUM(Z34,AD34,AH34,AL34,AP34,AX34,AT34,BB34,BF34,BJ34,BN34,BR34,BV34)),S34)</f>
        <v>0</v>
      </c>
      <c r="CA34" s="91" cm="1">
        <f t="array" ref="CA34">INDEX(Appendix!$G$4:$J$8,_xlfn.IFS(BY34&lt;56,1,BY34&lt;61,2,BY34&lt;66,3,BY34&lt;71,4,TRUE,5),MATCH(YEAR($F$15),Appendix!$G$3:$L$3,0))</f>
        <v>0</v>
      </c>
      <c r="CB34" s="92">
        <f t="shared" si="32"/>
        <v>0</v>
      </c>
      <c r="CC34" s="99"/>
    </row>
    <row r="35" spans="1:81" x14ac:dyDescent="0.3">
      <c r="A35" s="64" t="s">
        <v>35</v>
      </c>
      <c r="B35" s="65"/>
      <c r="C35" s="65"/>
      <c r="D35" s="66"/>
      <c r="E35" s="66"/>
      <c r="F35" s="67"/>
      <c r="G35" s="67"/>
      <c r="H35" s="67"/>
      <c r="I35" s="67"/>
      <c r="J35" s="67"/>
      <c r="K35" s="67"/>
      <c r="L35" s="67"/>
      <c r="M35" s="67"/>
      <c r="N35" s="67"/>
      <c r="O35" s="67"/>
      <c r="P35" s="67"/>
      <c r="Q35" s="67"/>
      <c r="R35" s="67"/>
      <c r="S35" s="67"/>
      <c r="T35" s="57">
        <f t="shared" si="26"/>
        <v>0</v>
      </c>
      <c r="U35" s="57">
        <f t="shared" si="27"/>
        <v>0</v>
      </c>
      <c r="V35" s="58">
        <f t="shared" si="28"/>
        <v>0</v>
      </c>
      <c r="W35" s="58">
        <f t="shared" si="29"/>
        <v>0</v>
      </c>
      <c r="X35" s="58">
        <f t="shared" si="30"/>
        <v>0</v>
      </c>
      <c r="Y35" s="89">
        <f t="shared" si="12"/>
        <v>121</v>
      </c>
      <c r="Z35" s="90">
        <f>IF($F35&gt;'Wage Ceilings '!$C$7+SUMIF('Wage Ceilings '!$B$8:'Wage Ceilings '!$B$11,"&lt;="&amp;$F$15,'Wage Ceilings '!$D$8:'Wage Ceilings '!$D$11),'Wage Ceilings '!$C$7+SUMIF('Wage Ceilings '!$B$8:'Wage Ceilings '!$B$11,"&lt;="&amp;$F$15,'Wage Ceilings '!$D$8:'Wage Ceilings '!$D$11),$F35)</f>
        <v>0</v>
      </c>
      <c r="AA35" s="91" cm="1">
        <f t="array" ref="AA35">INDEX(Appendix!$G$4:$J$8,_xlfn.IFS(Y35&lt;56,1,Y35&lt;61,2,Y35&lt;66,3,Y35&lt;71,4,TRUE,5),MATCH(YEAR($F$15),Appendix!$G$3:$L$3,0))</f>
        <v>0</v>
      </c>
      <c r="AB35" s="92">
        <f t="shared" si="0"/>
        <v>0</v>
      </c>
      <c r="AC35" s="89">
        <f t="shared" si="13"/>
        <v>122</v>
      </c>
      <c r="AD35" s="90">
        <f>IF($G35&gt;'Wage Ceilings '!$C$7+SUMIF('Wage Ceilings '!$B$8:'Wage Ceilings '!$B$11,"&lt;="&amp;$G$15,'Wage Ceilings '!$D$8:'Wage Ceilings '!$D$11),'Wage Ceilings '!$C$7+SUMIF('Wage Ceilings '!$B$8:'Wage Ceilings '!$B$11,"&lt;="&amp;$G$15,'Wage Ceilings '!$D$8:'Wage Ceilings '!$D$11),$G35)</f>
        <v>0</v>
      </c>
      <c r="AE35" s="91" cm="1">
        <f t="array" ref="AE35">INDEX(Appendix!$G$4:$J$8,_xlfn.IFS(AC35&lt;56,1,AC35&lt;61,2,AC35&lt;66,3,AC35&lt;71,4,TRUE,5),MATCH(YEAR($F$15),Appendix!$G$3:$L$3,0))</f>
        <v>0</v>
      </c>
      <c r="AF35" s="92">
        <f t="shared" si="1"/>
        <v>0</v>
      </c>
      <c r="AG35" s="89">
        <f t="shared" si="14"/>
        <v>122</v>
      </c>
      <c r="AH35" s="90">
        <f>IF($H35&gt;'Wage Ceilings '!$C$7+SUMIF('Wage Ceilings '!$B$8:'Wage Ceilings '!$B$11,"&lt;="&amp;$H$15,'Wage Ceilings '!$D$8:'Wage Ceilings '!$D$11),'Wage Ceilings '!$C$7+SUMIF('Wage Ceilings '!$B$8:'Wage Ceilings '!$B$11,"&lt;="&amp;$H$15,'Wage Ceilings '!$D$8:'Wage Ceilings '!$D$11),$H35)</f>
        <v>0</v>
      </c>
      <c r="AI35" s="91" cm="1">
        <f t="array" ref="AI35">INDEX(Appendix!$G$4:$J$8,_xlfn.IFS(AG35&lt;56,1,AG35&lt;61,2,AG35&lt;66,3,AG35&lt;71,4,TRUE,5),MATCH(YEAR($F$15),Appendix!$G$3:$L$3,0))</f>
        <v>0</v>
      </c>
      <c r="AJ35" s="92">
        <f t="shared" si="2"/>
        <v>0</v>
      </c>
      <c r="AK35" s="89">
        <f t="shared" si="15"/>
        <v>122</v>
      </c>
      <c r="AL35" s="90">
        <f>IF($I35&gt;'Wage Ceilings '!$C$7+SUMIF('Wage Ceilings '!$B$8:'Wage Ceilings '!$B$11,"&lt;="&amp;$I$15,'Wage Ceilings '!$D$8:'Wage Ceilings '!$D$11),'Wage Ceilings '!$C$7+SUMIF('Wage Ceilings '!$B$8:'Wage Ceilings '!$B$11,"&lt;="&amp;$I$15,'Wage Ceilings '!$D$8:'Wage Ceilings '!$D$11),$I35)</f>
        <v>0</v>
      </c>
      <c r="AM35" s="91" cm="1">
        <f t="array" ref="AM35">INDEX(Appendix!$G$4:$J$8,_xlfn.IFS(AK35&lt;56,1,AK35&lt;61,2,AK35&lt;66,3,AK35&lt;71,4,TRUE,5),MATCH(YEAR($F$15),Appendix!$G$3:$L$3,0))</f>
        <v>0</v>
      </c>
      <c r="AN35" s="92">
        <f t="shared" si="3"/>
        <v>0</v>
      </c>
      <c r="AO35" s="89">
        <f t="shared" si="16"/>
        <v>122</v>
      </c>
      <c r="AP35" s="90">
        <f>IF($J35&gt;'Wage Ceilings '!$C$7+SUMIF('Wage Ceilings '!$B$8:'Wage Ceilings '!$B$11,"&lt;="&amp;$J$15,'Wage Ceilings '!$D$8:'Wage Ceilings '!$D$11),'Wage Ceilings '!$C$7+SUMIF('Wage Ceilings '!$B$8:'Wage Ceilings '!$B$11,"&lt;="&amp;$J$15,'Wage Ceilings '!$D$8:'Wage Ceilings '!$D$11),$J35)</f>
        <v>0</v>
      </c>
      <c r="AQ35" s="91" cm="1">
        <f t="array" ref="AQ35">INDEX(Appendix!$G$4:$J$8,_xlfn.IFS(AO35&lt;56,1,AO35&lt;61,2,AO35&lt;66,3,AO35&lt;71,4,TRUE,5),MATCH(YEAR($F$15),Appendix!$G$3:$L$3,0))</f>
        <v>0</v>
      </c>
      <c r="AR35" s="92">
        <f t="shared" si="4"/>
        <v>0</v>
      </c>
      <c r="AS35" s="89">
        <f t="shared" si="31"/>
        <v>122</v>
      </c>
      <c r="AT35" s="90">
        <f>IF($K35&gt;'Wage Ceilings '!$C$7+SUMIF('Wage Ceilings '!$B$8:'Wage Ceilings '!$B$11,"&lt;="&amp;$K$15,'Wage Ceilings '!$D$8:'Wage Ceilings '!$D$11),'Wage Ceilings '!$C$7+SUMIF('Wage Ceilings '!$B$8:'Wage Ceilings '!$B$11,"&lt;="&amp;$K$15,'Wage Ceilings '!$D$8:'Wage Ceilings '!$D$11),$K35)</f>
        <v>0</v>
      </c>
      <c r="AU35" s="91" cm="1">
        <f t="array" ref="AU35">INDEX(Appendix!$G$4:$J$8,_xlfn.IFS(AS35&lt;56,1,AS35&lt;61,2,AS35&lt;66,3,AS35&lt;71,4,TRUE,5),MATCH(YEAR($F$15),Appendix!$G$3:$L$3,0))</f>
        <v>0</v>
      </c>
      <c r="AV35" s="92">
        <f t="shared" si="5"/>
        <v>0</v>
      </c>
      <c r="AW35" s="89" t="str">
        <f t="shared" si="17"/>
        <v>NA</v>
      </c>
      <c r="AX35" s="92">
        <f>IF(L35&gt;=('Wage Ceilings '!$C$3-SUM(Z35,AD35,AH35,AL35,AP35,AT35,BB35,BF35,BJ35,BN35,BR35,BV35)),('Wage Ceilings '!$C$3-SUM(Z35,AD35,AH35,AL35,AP35,AT35,BB35,BF35,BJ35,BN35,BR35,BV35)),L35)</f>
        <v>0</v>
      </c>
      <c r="AY35" s="91" cm="1">
        <f t="array" ref="AY35">INDEX(Appendix!$G$4:$J$8,_xlfn.IFS(AW35&lt;56,1,AW35&lt;61,2,AW35&lt;66,3,AW35&lt;71,4,TRUE,5),MATCH(YEAR($F$15),Appendix!$G$3:$L$3,0))</f>
        <v>0</v>
      </c>
      <c r="AZ35" s="92">
        <f t="shared" si="6"/>
        <v>0</v>
      </c>
      <c r="BA35" s="89">
        <f t="shared" si="18"/>
        <v>122</v>
      </c>
      <c r="BB35" s="90">
        <f>IF($M35&gt;'Wage Ceilings '!$C$7+SUMIF('Wage Ceilings '!$B$8:'Wage Ceilings '!$B$11,"&lt;="&amp;$M$15,'Wage Ceilings '!$D$8:'Wage Ceilings '!$D$11),'Wage Ceilings '!$C$7+SUMIF('Wage Ceilings '!$B$8:'Wage Ceilings '!$B$11,"&lt;="&amp;$M$15,'Wage Ceilings '!$D$8:'Wage Ceilings '!$D$11),$M35)</f>
        <v>0</v>
      </c>
      <c r="BC35" s="91" cm="1">
        <f t="array" ref="BC35">INDEX(Appendix!$G$4:$J$8,_xlfn.IFS(BA35&lt;56,1,BA35&lt;61,2,BA35&lt;66,3,BA35&lt;71,4,TRUE,5),MATCH(YEAR($F$15),Appendix!$G$3:$L$3,0))</f>
        <v>0</v>
      </c>
      <c r="BD35" s="92">
        <f t="shared" si="19"/>
        <v>0</v>
      </c>
      <c r="BE35" s="89">
        <f t="shared" si="20"/>
        <v>122</v>
      </c>
      <c r="BF35" s="90">
        <f>IF($N35&gt;'Wage Ceilings '!$C$7+SUMIF('Wage Ceilings '!$B$8:'Wage Ceilings '!$B$11,"&lt;="&amp;$N$15,'Wage Ceilings '!$D$8:'Wage Ceilings '!$D$11),'Wage Ceilings '!$C$7+SUMIF('Wage Ceilings '!$B$8:'Wage Ceilings '!$B$11,"&lt;="&amp;$N$15,'Wage Ceilings '!$D$8:'Wage Ceilings '!$D$11),$N35)</f>
        <v>0</v>
      </c>
      <c r="BG35" s="91" cm="1">
        <f t="array" ref="BG35">INDEX(Appendix!$G$4:$J$8,_xlfn.IFS(BE35&lt;56,1,BE35&lt;61,2,BE35&lt;66,3,BE35&lt;71,4,TRUE,5),MATCH(YEAR($F$15),Appendix!$G$3:$L$3,0))</f>
        <v>0</v>
      </c>
      <c r="BH35" s="92">
        <f t="shared" si="7"/>
        <v>0</v>
      </c>
      <c r="BI35" s="89">
        <f t="shared" si="21"/>
        <v>122</v>
      </c>
      <c r="BJ35" s="90">
        <f>IF($O35&gt;'Wage Ceilings '!$C$7+SUMIF('Wage Ceilings '!$B$8:'Wage Ceilings '!$B$11,"&lt;="&amp;$O$15,'Wage Ceilings '!$D$8:'Wage Ceilings '!$D$11),'Wage Ceilings '!$C$7+SUMIF('Wage Ceilings '!$B$8:'Wage Ceilings '!$B$11,"&lt;="&amp;$O$15,'Wage Ceilings '!$D$8:'Wage Ceilings '!$D$11),$O35)</f>
        <v>0</v>
      </c>
      <c r="BK35" s="91" cm="1">
        <f t="array" ref="BK35">INDEX(Appendix!$G$4:$J$8,_xlfn.IFS(BI35&lt;56,1,BI35&lt;61,2,BI35&lt;66,3,BI35&lt;71,4,TRUE,5),MATCH(YEAR($F$15),Appendix!$G$3:$L$3,0))</f>
        <v>0</v>
      </c>
      <c r="BL35" s="92">
        <f t="shared" si="8"/>
        <v>0</v>
      </c>
      <c r="BM35" s="89">
        <f t="shared" si="22"/>
        <v>122</v>
      </c>
      <c r="BN35" s="90">
        <f>IF($P35&gt;'Wage Ceilings '!$C$7+SUMIF('Wage Ceilings '!$B$8:'Wage Ceilings '!$B$11,"&lt;="&amp;$P$15,'Wage Ceilings '!$D$8:'Wage Ceilings '!$D$11),'Wage Ceilings '!$C$7+SUMIF('Wage Ceilings '!$B$8:'Wage Ceilings '!$B$11,"&lt;="&amp;$P$15,'Wage Ceilings '!$D$8:'Wage Ceilings '!$D$11),$P35)</f>
        <v>0</v>
      </c>
      <c r="BO35" s="91" cm="1">
        <f t="array" ref="BO35">INDEX(Appendix!$G$4:$J$8,_xlfn.IFS(BM35&lt;56,1,BM35&lt;61,2,BM35&lt;66,3,BM35&lt;71,4,TRUE,5),MATCH(YEAR($F$15),Appendix!$G$3:$L$3,0))</f>
        <v>0</v>
      </c>
      <c r="BP35" s="92">
        <f t="shared" si="9"/>
        <v>0</v>
      </c>
      <c r="BQ35" s="89">
        <f t="shared" si="23"/>
        <v>122</v>
      </c>
      <c r="BR35" s="90">
        <f>IF($Q35&gt;'Wage Ceilings '!$C$7+SUMIF('Wage Ceilings '!$B$8:'Wage Ceilings '!$B$11,"&lt;="&amp;$Q$15,'Wage Ceilings '!$D$8:'Wage Ceilings '!$D$11),'Wage Ceilings '!$C$7+SUMIF('Wage Ceilings '!$B$8:'Wage Ceilings '!$B$11,"&lt;="&amp;$Q$15,'Wage Ceilings '!$D$8:'Wage Ceilings '!$D$11),$Q35)</f>
        <v>0</v>
      </c>
      <c r="BS35" s="91" cm="1">
        <f t="array" ref="BS35">INDEX(Appendix!$G$4:$J$8,_xlfn.IFS(BQ35&lt;56,1,BQ35&lt;61,2,BQ35&lt;66,3,BQ35&lt;71,4,TRUE,5),MATCH(YEAR($F$15),Appendix!$G$3:$L$3,0))</f>
        <v>0</v>
      </c>
      <c r="BT35" s="92">
        <f t="shared" si="10"/>
        <v>0</v>
      </c>
      <c r="BU35" s="89">
        <f t="shared" si="24"/>
        <v>122</v>
      </c>
      <c r="BV35" s="90">
        <f>IF($R35&gt;'Wage Ceilings '!$C$7+SUMIF('Wage Ceilings '!$B$8:'Wage Ceilings '!$B$11,"&lt;="&amp;$R$15,'Wage Ceilings '!$D$8:'Wage Ceilings '!$D$11),'Wage Ceilings '!$C$7+SUMIF('Wage Ceilings '!$B$8:'Wage Ceilings '!$B$11,"&lt;="&amp;$R$15,'Wage Ceilings '!$D$8:'Wage Ceilings '!$D$11),$R35)</f>
        <v>0</v>
      </c>
      <c r="BW35" s="91" cm="1">
        <f t="array" ref="BW35">INDEX(Appendix!$G$4:$J$8,_xlfn.IFS(BU35&lt;56,1,BU35&lt;61,2,BU35&lt;66,3,BU35&lt;71,4,TRUE,5),MATCH(YEAR($F$15),Appendix!$G$3:$L$3,0))</f>
        <v>0</v>
      </c>
      <c r="BX35" s="92">
        <f t="shared" si="11"/>
        <v>0</v>
      </c>
      <c r="BY35" s="89" t="str">
        <f t="shared" si="25"/>
        <v>NA</v>
      </c>
      <c r="BZ35" s="92">
        <f>IF(S35&gt;=('Wage Ceilings '!$C$3-SUM(Z35,AD35,AH35,AL35,AP35,AX35,AT35,BB35,BF35,BJ35,BN35,BR35,BV35)),('Wage Ceilings '!$C$3-SUM(Z35,AD35,AH35,AL35,AP35,AX35,AT35,BB35,BF35,BJ35,BN35,BR35,BV35)),S35)</f>
        <v>0</v>
      </c>
      <c r="CA35" s="91" cm="1">
        <f t="array" ref="CA35">INDEX(Appendix!$G$4:$J$8,_xlfn.IFS(BY35&lt;56,1,BY35&lt;61,2,BY35&lt;66,3,BY35&lt;71,4,TRUE,5),MATCH(YEAR($F$15),Appendix!$G$3:$L$3,0))</f>
        <v>0</v>
      </c>
      <c r="CB35" s="92">
        <f t="shared" si="32"/>
        <v>0</v>
      </c>
      <c r="CC35" s="99"/>
    </row>
    <row r="36" spans="1:81" x14ac:dyDescent="0.3">
      <c r="A36" s="64" t="s">
        <v>36</v>
      </c>
      <c r="B36" s="65"/>
      <c r="C36" s="65"/>
      <c r="D36" s="66"/>
      <c r="E36" s="66"/>
      <c r="F36" s="67"/>
      <c r="G36" s="67"/>
      <c r="H36" s="67"/>
      <c r="I36" s="67"/>
      <c r="J36" s="67"/>
      <c r="K36" s="67"/>
      <c r="L36" s="67"/>
      <c r="M36" s="67"/>
      <c r="N36" s="67"/>
      <c r="O36" s="67"/>
      <c r="P36" s="67"/>
      <c r="Q36" s="67"/>
      <c r="R36" s="67"/>
      <c r="S36" s="67"/>
      <c r="T36" s="57">
        <f t="shared" si="26"/>
        <v>0</v>
      </c>
      <c r="U36" s="57">
        <f t="shared" si="27"/>
        <v>0</v>
      </c>
      <c r="V36" s="58">
        <f t="shared" si="28"/>
        <v>0</v>
      </c>
      <c r="W36" s="58">
        <f t="shared" si="29"/>
        <v>0</v>
      </c>
      <c r="X36" s="58">
        <f t="shared" si="30"/>
        <v>0</v>
      </c>
      <c r="Y36" s="89">
        <f t="shared" si="12"/>
        <v>121</v>
      </c>
      <c r="Z36" s="90">
        <f>IF($F36&gt;'Wage Ceilings '!$C$7+SUMIF('Wage Ceilings '!$B$8:'Wage Ceilings '!$B$11,"&lt;="&amp;$F$15,'Wage Ceilings '!$D$8:'Wage Ceilings '!$D$11),'Wage Ceilings '!$C$7+SUMIF('Wage Ceilings '!$B$8:'Wage Ceilings '!$B$11,"&lt;="&amp;$F$15,'Wage Ceilings '!$D$8:'Wage Ceilings '!$D$11),$F36)</f>
        <v>0</v>
      </c>
      <c r="AA36" s="91" cm="1">
        <f t="array" ref="AA36">INDEX(Appendix!$G$4:$J$8,_xlfn.IFS(Y36&lt;56,1,Y36&lt;61,2,Y36&lt;66,3,Y36&lt;71,4,TRUE,5),MATCH(YEAR($F$15),Appendix!$G$3:$L$3,0))</f>
        <v>0</v>
      </c>
      <c r="AB36" s="92">
        <f t="shared" si="0"/>
        <v>0</v>
      </c>
      <c r="AC36" s="89">
        <f t="shared" si="13"/>
        <v>122</v>
      </c>
      <c r="AD36" s="90">
        <f>IF($G36&gt;'Wage Ceilings '!$C$7+SUMIF('Wage Ceilings '!$B$8:'Wage Ceilings '!$B$11,"&lt;="&amp;$G$15,'Wage Ceilings '!$D$8:'Wage Ceilings '!$D$11),'Wage Ceilings '!$C$7+SUMIF('Wage Ceilings '!$B$8:'Wage Ceilings '!$B$11,"&lt;="&amp;$G$15,'Wage Ceilings '!$D$8:'Wage Ceilings '!$D$11),$G36)</f>
        <v>0</v>
      </c>
      <c r="AE36" s="91" cm="1">
        <f t="array" ref="AE36">INDEX(Appendix!$G$4:$J$8,_xlfn.IFS(AC36&lt;56,1,AC36&lt;61,2,AC36&lt;66,3,AC36&lt;71,4,TRUE,5),MATCH(YEAR($F$15),Appendix!$G$3:$L$3,0))</f>
        <v>0</v>
      </c>
      <c r="AF36" s="92">
        <f t="shared" si="1"/>
        <v>0</v>
      </c>
      <c r="AG36" s="89">
        <f t="shared" si="14"/>
        <v>122</v>
      </c>
      <c r="AH36" s="90">
        <f>IF($H36&gt;'Wage Ceilings '!$C$7+SUMIF('Wage Ceilings '!$B$8:'Wage Ceilings '!$B$11,"&lt;="&amp;$H$15,'Wage Ceilings '!$D$8:'Wage Ceilings '!$D$11),'Wage Ceilings '!$C$7+SUMIF('Wage Ceilings '!$B$8:'Wage Ceilings '!$B$11,"&lt;="&amp;$H$15,'Wage Ceilings '!$D$8:'Wage Ceilings '!$D$11),$H36)</f>
        <v>0</v>
      </c>
      <c r="AI36" s="91" cm="1">
        <f t="array" ref="AI36">INDEX(Appendix!$G$4:$J$8,_xlfn.IFS(AG36&lt;56,1,AG36&lt;61,2,AG36&lt;66,3,AG36&lt;71,4,TRUE,5),MATCH(YEAR($F$15),Appendix!$G$3:$L$3,0))</f>
        <v>0</v>
      </c>
      <c r="AJ36" s="92">
        <f t="shared" si="2"/>
        <v>0</v>
      </c>
      <c r="AK36" s="89">
        <f t="shared" si="15"/>
        <v>122</v>
      </c>
      <c r="AL36" s="90">
        <f>IF($I36&gt;'Wage Ceilings '!$C$7+SUMIF('Wage Ceilings '!$B$8:'Wage Ceilings '!$B$11,"&lt;="&amp;$I$15,'Wage Ceilings '!$D$8:'Wage Ceilings '!$D$11),'Wage Ceilings '!$C$7+SUMIF('Wage Ceilings '!$B$8:'Wage Ceilings '!$B$11,"&lt;="&amp;$I$15,'Wage Ceilings '!$D$8:'Wage Ceilings '!$D$11),$I36)</f>
        <v>0</v>
      </c>
      <c r="AM36" s="91" cm="1">
        <f t="array" ref="AM36">INDEX(Appendix!$G$4:$J$8,_xlfn.IFS(AK36&lt;56,1,AK36&lt;61,2,AK36&lt;66,3,AK36&lt;71,4,TRUE,5),MATCH(YEAR($F$15),Appendix!$G$3:$L$3,0))</f>
        <v>0</v>
      </c>
      <c r="AN36" s="92">
        <f t="shared" si="3"/>
        <v>0</v>
      </c>
      <c r="AO36" s="89">
        <f t="shared" si="16"/>
        <v>122</v>
      </c>
      <c r="AP36" s="90">
        <f>IF($J36&gt;'Wage Ceilings '!$C$7+SUMIF('Wage Ceilings '!$B$8:'Wage Ceilings '!$B$11,"&lt;="&amp;$J$15,'Wage Ceilings '!$D$8:'Wage Ceilings '!$D$11),'Wage Ceilings '!$C$7+SUMIF('Wage Ceilings '!$B$8:'Wage Ceilings '!$B$11,"&lt;="&amp;$J$15,'Wage Ceilings '!$D$8:'Wage Ceilings '!$D$11),$J36)</f>
        <v>0</v>
      </c>
      <c r="AQ36" s="91" cm="1">
        <f t="array" ref="AQ36">INDEX(Appendix!$G$4:$J$8,_xlfn.IFS(AO36&lt;56,1,AO36&lt;61,2,AO36&lt;66,3,AO36&lt;71,4,TRUE,5),MATCH(YEAR($F$15),Appendix!$G$3:$L$3,0))</f>
        <v>0</v>
      </c>
      <c r="AR36" s="92">
        <f t="shared" si="4"/>
        <v>0</v>
      </c>
      <c r="AS36" s="89">
        <f t="shared" si="31"/>
        <v>122</v>
      </c>
      <c r="AT36" s="90">
        <f>IF($K36&gt;'Wage Ceilings '!$C$7+SUMIF('Wage Ceilings '!$B$8:'Wage Ceilings '!$B$11,"&lt;="&amp;$K$15,'Wage Ceilings '!$D$8:'Wage Ceilings '!$D$11),'Wage Ceilings '!$C$7+SUMIF('Wage Ceilings '!$B$8:'Wage Ceilings '!$B$11,"&lt;="&amp;$K$15,'Wage Ceilings '!$D$8:'Wage Ceilings '!$D$11),$K36)</f>
        <v>0</v>
      </c>
      <c r="AU36" s="91" cm="1">
        <f t="array" ref="AU36">INDEX(Appendix!$G$4:$J$8,_xlfn.IFS(AS36&lt;56,1,AS36&lt;61,2,AS36&lt;66,3,AS36&lt;71,4,TRUE,5),MATCH(YEAR($F$15),Appendix!$G$3:$L$3,0))</f>
        <v>0</v>
      </c>
      <c r="AV36" s="92">
        <f t="shared" si="5"/>
        <v>0</v>
      </c>
      <c r="AW36" s="89" t="str">
        <f t="shared" si="17"/>
        <v>NA</v>
      </c>
      <c r="AX36" s="92">
        <f>IF(L36&gt;=('Wage Ceilings '!$C$3-SUM(Z36,AD36,AH36,AL36,AP36,AT36,BB36,BF36,BJ36,BN36,BR36,BV36)),('Wage Ceilings '!$C$3-SUM(Z36,AD36,AH36,AL36,AP36,AT36,BB36,BF36,BJ36,BN36,BR36,BV36)),L36)</f>
        <v>0</v>
      </c>
      <c r="AY36" s="91" cm="1">
        <f t="array" ref="AY36">INDEX(Appendix!$G$4:$J$8,_xlfn.IFS(AW36&lt;56,1,AW36&lt;61,2,AW36&lt;66,3,AW36&lt;71,4,TRUE,5),MATCH(YEAR($F$15),Appendix!$G$3:$L$3,0))</f>
        <v>0</v>
      </c>
      <c r="AZ36" s="92">
        <f t="shared" si="6"/>
        <v>0</v>
      </c>
      <c r="BA36" s="89">
        <f t="shared" si="18"/>
        <v>122</v>
      </c>
      <c r="BB36" s="90">
        <f>IF($M36&gt;'Wage Ceilings '!$C$7+SUMIF('Wage Ceilings '!$B$8:'Wage Ceilings '!$B$11,"&lt;="&amp;$M$15,'Wage Ceilings '!$D$8:'Wage Ceilings '!$D$11),'Wage Ceilings '!$C$7+SUMIF('Wage Ceilings '!$B$8:'Wage Ceilings '!$B$11,"&lt;="&amp;$M$15,'Wage Ceilings '!$D$8:'Wage Ceilings '!$D$11),$M36)</f>
        <v>0</v>
      </c>
      <c r="BC36" s="91" cm="1">
        <f t="array" ref="BC36">INDEX(Appendix!$G$4:$J$8,_xlfn.IFS(BA36&lt;56,1,BA36&lt;61,2,BA36&lt;66,3,BA36&lt;71,4,TRUE,5),MATCH(YEAR($F$15),Appendix!$G$3:$L$3,0))</f>
        <v>0</v>
      </c>
      <c r="BD36" s="92">
        <f t="shared" si="19"/>
        <v>0</v>
      </c>
      <c r="BE36" s="89">
        <f t="shared" si="20"/>
        <v>122</v>
      </c>
      <c r="BF36" s="90">
        <f>IF($N36&gt;'Wage Ceilings '!$C$7+SUMIF('Wage Ceilings '!$B$8:'Wage Ceilings '!$B$11,"&lt;="&amp;$N$15,'Wage Ceilings '!$D$8:'Wage Ceilings '!$D$11),'Wage Ceilings '!$C$7+SUMIF('Wage Ceilings '!$B$8:'Wage Ceilings '!$B$11,"&lt;="&amp;$N$15,'Wage Ceilings '!$D$8:'Wage Ceilings '!$D$11),$N36)</f>
        <v>0</v>
      </c>
      <c r="BG36" s="91" cm="1">
        <f t="array" ref="BG36">INDEX(Appendix!$G$4:$J$8,_xlfn.IFS(BE36&lt;56,1,BE36&lt;61,2,BE36&lt;66,3,BE36&lt;71,4,TRUE,5),MATCH(YEAR($F$15),Appendix!$G$3:$L$3,0))</f>
        <v>0</v>
      </c>
      <c r="BH36" s="92">
        <f t="shared" si="7"/>
        <v>0</v>
      </c>
      <c r="BI36" s="89">
        <f t="shared" si="21"/>
        <v>122</v>
      </c>
      <c r="BJ36" s="90">
        <f>IF($O36&gt;'Wage Ceilings '!$C$7+SUMIF('Wage Ceilings '!$B$8:'Wage Ceilings '!$B$11,"&lt;="&amp;$O$15,'Wage Ceilings '!$D$8:'Wage Ceilings '!$D$11),'Wage Ceilings '!$C$7+SUMIF('Wage Ceilings '!$B$8:'Wage Ceilings '!$B$11,"&lt;="&amp;$O$15,'Wage Ceilings '!$D$8:'Wage Ceilings '!$D$11),$O36)</f>
        <v>0</v>
      </c>
      <c r="BK36" s="91" cm="1">
        <f t="array" ref="BK36">INDEX(Appendix!$G$4:$J$8,_xlfn.IFS(BI36&lt;56,1,BI36&lt;61,2,BI36&lt;66,3,BI36&lt;71,4,TRUE,5),MATCH(YEAR($F$15),Appendix!$G$3:$L$3,0))</f>
        <v>0</v>
      </c>
      <c r="BL36" s="92">
        <f t="shared" si="8"/>
        <v>0</v>
      </c>
      <c r="BM36" s="89">
        <f t="shared" si="22"/>
        <v>122</v>
      </c>
      <c r="BN36" s="90">
        <f>IF($P36&gt;'Wage Ceilings '!$C$7+SUMIF('Wage Ceilings '!$B$8:'Wage Ceilings '!$B$11,"&lt;="&amp;$P$15,'Wage Ceilings '!$D$8:'Wage Ceilings '!$D$11),'Wage Ceilings '!$C$7+SUMIF('Wage Ceilings '!$B$8:'Wage Ceilings '!$B$11,"&lt;="&amp;$P$15,'Wage Ceilings '!$D$8:'Wage Ceilings '!$D$11),$P36)</f>
        <v>0</v>
      </c>
      <c r="BO36" s="91" cm="1">
        <f t="array" ref="BO36">INDEX(Appendix!$G$4:$J$8,_xlfn.IFS(BM36&lt;56,1,BM36&lt;61,2,BM36&lt;66,3,BM36&lt;71,4,TRUE,5),MATCH(YEAR($F$15),Appendix!$G$3:$L$3,0))</f>
        <v>0</v>
      </c>
      <c r="BP36" s="92">
        <f t="shared" si="9"/>
        <v>0</v>
      </c>
      <c r="BQ36" s="89">
        <f t="shared" si="23"/>
        <v>122</v>
      </c>
      <c r="BR36" s="90">
        <f>IF($Q36&gt;'Wage Ceilings '!$C$7+SUMIF('Wage Ceilings '!$B$8:'Wage Ceilings '!$B$11,"&lt;="&amp;$Q$15,'Wage Ceilings '!$D$8:'Wage Ceilings '!$D$11),'Wage Ceilings '!$C$7+SUMIF('Wage Ceilings '!$B$8:'Wage Ceilings '!$B$11,"&lt;="&amp;$Q$15,'Wage Ceilings '!$D$8:'Wage Ceilings '!$D$11),$Q36)</f>
        <v>0</v>
      </c>
      <c r="BS36" s="91" cm="1">
        <f t="array" ref="BS36">INDEX(Appendix!$G$4:$J$8,_xlfn.IFS(BQ36&lt;56,1,BQ36&lt;61,2,BQ36&lt;66,3,BQ36&lt;71,4,TRUE,5),MATCH(YEAR($F$15),Appendix!$G$3:$L$3,0))</f>
        <v>0</v>
      </c>
      <c r="BT36" s="92">
        <f t="shared" si="10"/>
        <v>0</v>
      </c>
      <c r="BU36" s="89">
        <f t="shared" si="24"/>
        <v>122</v>
      </c>
      <c r="BV36" s="90">
        <f>IF($R36&gt;'Wage Ceilings '!$C$7+SUMIF('Wage Ceilings '!$B$8:'Wage Ceilings '!$B$11,"&lt;="&amp;$R$15,'Wage Ceilings '!$D$8:'Wage Ceilings '!$D$11),'Wage Ceilings '!$C$7+SUMIF('Wage Ceilings '!$B$8:'Wage Ceilings '!$B$11,"&lt;="&amp;$R$15,'Wage Ceilings '!$D$8:'Wage Ceilings '!$D$11),$R36)</f>
        <v>0</v>
      </c>
      <c r="BW36" s="91" cm="1">
        <f t="array" ref="BW36">INDEX(Appendix!$G$4:$J$8,_xlfn.IFS(BU36&lt;56,1,BU36&lt;61,2,BU36&lt;66,3,BU36&lt;71,4,TRUE,5),MATCH(YEAR($F$15),Appendix!$G$3:$L$3,0))</f>
        <v>0</v>
      </c>
      <c r="BX36" s="92">
        <f t="shared" si="11"/>
        <v>0</v>
      </c>
      <c r="BY36" s="89" t="str">
        <f t="shared" si="25"/>
        <v>NA</v>
      </c>
      <c r="BZ36" s="92">
        <f>IF(S36&gt;=('Wage Ceilings '!$C$3-SUM(Z36,AD36,AH36,AL36,AP36,AX36,AT36,BB36,BF36,BJ36,BN36,BR36,BV36)),('Wage Ceilings '!$C$3-SUM(Z36,AD36,AH36,AL36,AP36,AX36,AT36,BB36,BF36,BJ36,BN36,BR36,BV36)),S36)</f>
        <v>0</v>
      </c>
      <c r="CA36" s="91" cm="1">
        <f t="array" ref="CA36">INDEX(Appendix!$G$4:$J$8,_xlfn.IFS(BY36&lt;56,1,BY36&lt;61,2,BY36&lt;66,3,BY36&lt;71,4,TRUE,5),MATCH(YEAR($F$15),Appendix!$G$3:$L$3,0))</f>
        <v>0</v>
      </c>
      <c r="CB36" s="92">
        <f t="shared" si="32"/>
        <v>0</v>
      </c>
      <c r="CC36" s="99"/>
    </row>
    <row r="37" spans="1:81" x14ac:dyDescent="0.3">
      <c r="A37" s="64" t="s">
        <v>37</v>
      </c>
      <c r="B37" s="65"/>
      <c r="C37" s="65"/>
      <c r="D37" s="66"/>
      <c r="E37" s="66"/>
      <c r="F37" s="67"/>
      <c r="G37" s="67"/>
      <c r="H37" s="67"/>
      <c r="I37" s="67"/>
      <c r="J37" s="67"/>
      <c r="K37" s="67"/>
      <c r="L37" s="67"/>
      <c r="M37" s="67"/>
      <c r="N37" s="67"/>
      <c r="O37" s="67"/>
      <c r="P37" s="67"/>
      <c r="Q37" s="67"/>
      <c r="R37" s="67"/>
      <c r="S37" s="67"/>
      <c r="T37" s="57">
        <f t="shared" si="26"/>
        <v>0</v>
      </c>
      <c r="U37" s="57">
        <f t="shared" si="27"/>
        <v>0</v>
      </c>
      <c r="V37" s="58">
        <f t="shared" si="28"/>
        <v>0</v>
      </c>
      <c r="W37" s="58">
        <f t="shared" si="29"/>
        <v>0</v>
      </c>
      <c r="X37" s="58">
        <f t="shared" si="30"/>
        <v>0</v>
      </c>
      <c r="Y37" s="89">
        <f t="shared" si="12"/>
        <v>121</v>
      </c>
      <c r="Z37" s="90">
        <f>IF($F37&gt;'Wage Ceilings '!$C$7+SUMIF('Wage Ceilings '!$B$8:'Wage Ceilings '!$B$11,"&lt;="&amp;$F$15,'Wage Ceilings '!$D$8:'Wage Ceilings '!$D$11),'Wage Ceilings '!$C$7+SUMIF('Wage Ceilings '!$B$8:'Wage Ceilings '!$B$11,"&lt;="&amp;$F$15,'Wage Ceilings '!$D$8:'Wage Ceilings '!$D$11),$F37)</f>
        <v>0</v>
      </c>
      <c r="AA37" s="91" cm="1">
        <f t="array" ref="AA37">INDEX(Appendix!$G$4:$J$8,_xlfn.IFS(Y37&lt;56,1,Y37&lt;61,2,Y37&lt;66,3,Y37&lt;71,4,TRUE,5),MATCH(YEAR($F$15),Appendix!$G$3:$L$3,0))</f>
        <v>0</v>
      </c>
      <c r="AB37" s="92">
        <f t="shared" si="0"/>
        <v>0</v>
      </c>
      <c r="AC37" s="89">
        <f t="shared" si="13"/>
        <v>122</v>
      </c>
      <c r="AD37" s="90">
        <f>IF($G37&gt;'Wage Ceilings '!$C$7+SUMIF('Wage Ceilings '!$B$8:'Wage Ceilings '!$B$11,"&lt;="&amp;$G$15,'Wage Ceilings '!$D$8:'Wage Ceilings '!$D$11),'Wage Ceilings '!$C$7+SUMIF('Wage Ceilings '!$B$8:'Wage Ceilings '!$B$11,"&lt;="&amp;$G$15,'Wage Ceilings '!$D$8:'Wage Ceilings '!$D$11),$G37)</f>
        <v>0</v>
      </c>
      <c r="AE37" s="91" cm="1">
        <f t="array" ref="AE37">INDEX(Appendix!$G$4:$J$8,_xlfn.IFS(AC37&lt;56,1,AC37&lt;61,2,AC37&lt;66,3,AC37&lt;71,4,TRUE,5),MATCH(YEAR($F$15),Appendix!$G$3:$L$3,0))</f>
        <v>0</v>
      </c>
      <c r="AF37" s="92">
        <f t="shared" si="1"/>
        <v>0</v>
      </c>
      <c r="AG37" s="89">
        <f t="shared" si="14"/>
        <v>122</v>
      </c>
      <c r="AH37" s="90">
        <f>IF($H37&gt;'Wage Ceilings '!$C$7+SUMIF('Wage Ceilings '!$B$8:'Wage Ceilings '!$B$11,"&lt;="&amp;$H$15,'Wage Ceilings '!$D$8:'Wage Ceilings '!$D$11),'Wage Ceilings '!$C$7+SUMIF('Wage Ceilings '!$B$8:'Wage Ceilings '!$B$11,"&lt;="&amp;$H$15,'Wage Ceilings '!$D$8:'Wage Ceilings '!$D$11),$H37)</f>
        <v>0</v>
      </c>
      <c r="AI37" s="91" cm="1">
        <f t="array" ref="AI37">INDEX(Appendix!$G$4:$J$8,_xlfn.IFS(AG37&lt;56,1,AG37&lt;61,2,AG37&lt;66,3,AG37&lt;71,4,TRUE,5),MATCH(YEAR($F$15),Appendix!$G$3:$L$3,0))</f>
        <v>0</v>
      </c>
      <c r="AJ37" s="92">
        <f t="shared" si="2"/>
        <v>0</v>
      </c>
      <c r="AK37" s="89">
        <f t="shared" si="15"/>
        <v>122</v>
      </c>
      <c r="AL37" s="90">
        <f>IF($I37&gt;'Wage Ceilings '!$C$7+SUMIF('Wage Ceilings '!$B$8:'Wage Ceilings '!$B$11,"&lt;="&amp;$I$15,'Wage Ceilings '!$D$8:'Wage Ceilings '!$D$11),'Wage Ceilings '!$C$7+SUMIF('Wage Ceilings '!$B$8:'Wage Ceilings '!$B$11,"&lt;="&amp;$I$15,'Wage Ceilings '!$D$8:'Wage Ceilings '!$D$11),$I37)</f>
        <v>0</v>
      </c>
      <c r="AM37" s="91" cm="1">
        <f t="array" ref="AM37">INDEX(Appendix!$G$4:$J$8,_xlfn.IFS(AK37&lt;56,1,AK37&lt;61,2,AK37&lt;66,3,AK37&lt;71,4,TRUE,5),MATCH(YEAR($F$15),Appendix!$G$3:$L$3,0))</f>
        <v>0</v>
      </c>
      <c r="AN37" s="92">
        <f t="shared" si="3"/>
        <v>0</v>
      </c>
      <c r="AO37" s="89">
        <f t="shared" si="16"/>
        <v>122</v>
      </c>
      <c r="AP37" s="90">
        <f>IF($J37&gt;'Wage Ceilings '!$C$7+SUMIF('Wage Ceilings '!$B$8:'Wage Ceilings '!$B$11,"&lt;="&amp;$J$15,'Wage Ceilings '!$D$8:'Wage Ceilings '!$D$11),'Wage Ceilings '!$C$7+SUMIF('Wage Ceilings '!$B$8:'Wage Ceilings '!$B$11,"&lt;="&amp;$J$15,'Wage Ceilings '!$D$8:'Wage Ceilings '!$D$11),$J37)</f>
        <v>0</v>
      </c>
      <c r="AQ37" s="91" cm="1">
        <f t="array" ref="AQ37">INDEX(Appendix!$G$4:$J$8,_xlfn.IFS(AO37&lt;56,1,AO37&lt;61,2,AO37&lt;66,3,AO37&lt;71,4,TRUE,5),MATCH(YEAR($F$15),Appendix!$G$3:$L$3,0))</f>
        <v>0</v>
      </c>
      <c r="AR37" s="92">
        <f t="shared" si="4"/>
        <v>0</v>
      </c>
      <c r="AS37" s="89">
        <f t="shared" si="31"/>
        <v>122</v>
      </c>
      <c r="AT37" s="90">
        <f>IF($K37&gt;'Wage Ceilings '!$C$7+SUMIF('Wage Ceilings '!$B$8:'Wage Ceilings '!$B$11,"&lt;="&amp;$K$15,'Wage Ceilings '!$D$8:'Wage Ceilings '!$D$11),'Wage Ceilings '!$C$7+SUMIF('Wage Ceilings '!$B$8:'Wage Ceilings '!$B$11,"&lt;="&amp;$K$15,'Wage Ceilings '!$D$8:'Wage Ceilings '!$D$11),$K37)</f>
        <v>0</v>
      </c>
      <c r="AU37" s="91" cm="1">
        <f t="array" ref="AU37">INDEX(Appendix!$G$4:$J$8,_xlfn.IFS(AS37&lt;56,1,AS37&lt;61,2,AS37&lt;66,3,AS37&lt;71,4,TRUE,5),MATCH(YEAR($F$15),Appendix!$G$3:$L$3,0))</f>
        <v>0</v>
      </c>
      <c r="AV37" s="92">
        <f t="shared" si="5"/>
        <v>0</v>
      </c>
      <c r="AW37" s="89" t="str">
        <f t="shared" si="17"/>
        <v>NA</v>
      </c>
      <c r="AX37" s="92">
        <f>IF(L37&gt;=('Wage Ceilings '!$C$3-SUM(Z37,AD37,AH37,AL37,AP37,AT37,BB37,BF37,BJ37,BN37,BR37,BV37)),('Wage Ceilings '!$C$3-SUM(Z37,AD37,AH37,AL37,AP37,AT37,BB37,BF37,BJ37,BN37,BR37,BV37)),L37)</f>
        <v>0</v>
      </c>
      <c r="AY37" s="91" cm="1">
        <f t="array" ref="AY37">INDEX(Appendix!$G$4:$J$8,_xlfn.IFS(AW37&lt;56,1,AW37&lt;61,2,AW37&lt;66,3,AW37&lt;71,4,TRUE,5),MATCH(YEAR($F$15),Appendix!$G$3:$L$3,0))</f>
        <v>0</v>
      </c>
      <c r="AZ37" s="92">
        <f t="shared" si="6"/>
        <v>0</v>
      </c>
      <c r="BA37" s="89">
        <f t="shared" si="18"/>
        <v>122</v>
      </c>
      <c r="BB37" s="90">
        <f>IF($M37&gt;'Wage Ceilings '!$C$7+SUMIF('Wage Ceilings '!$B$8:'Wage Ceilings '!$B$11,"&lt;="&amp;$M$15,'Wage Ceilings '!$D$8:'Wage Ceilings '!$D$11),'Wage Ceilings '!$C$7+SUMIF('Wage Ceilings '!$B$8:'Wage Ceilings '!$B$11,"&lt;="&amp;$M$15,'Wage Ceilings '!$D$8:'Wage Ceilings '!$D$11),$M37)</f>
        <v>0</v>
      </c>
      <c r="BC37" s="91" cm="1">
        <f t="array" ref="BC37">INDEX(Appendix!$G$4:$J$8,_xlfn.IFS(BA37&lt;56,1,BA37&lt;61,2,BA37&lt;66,3,BA37&lt;71,4,TRUE,5),MATCH(YEAR($F$15),Appendix!$G$3:$L$3,0))</f>
        <v>0</v>
      </c>
      <c r="BD37" s="92">
        <f t="shared" si="19"/>
        <v>0</v>
      </c>
      <c r="BE37" s="89">
        <f t="shared" si="20"/>
        <v>122</v>
      </c>
      <c r="BF37" s="90">
        <f>IF($N37&gt;'Wage Ceilings '!$C$7+SUMIF('Wage Ceilings '!$B$8:'Wage Ceilings '!$B$11,"&lt;="&amp;$N$15,'Wage Ceilings '!$D$8:'Wage Ceilings '!$D$11),'Wage Ceilings '!$C$7+SUMIF('Wage Ceilings '!$B$8:'Wage Ceilings '!$B$11,"&lt;="&amp;$N$15,'Wage Ceilings '!$D$8:'Wage Ceilings '!$D$11),$N37)</f>
        <v>0</v>
      </c>
      <c r="BG37" s="91" cm="1">
        <f t="array" ref="BG37">INDEX(Appendix!$G$4:$J$8,_xlfn.IFS(BE37&lt;56,1,BE37&lt;61,2,BE37&lt;66,3,BE37&lt;71,4,TRUE,5),MATCH(YEAR($F$15),Appendix!$G$3:$L$3,0))</f>
        <v>0</v>
      </c>
      <c r="BH37" s="92">
        <f t="shared" si="7"/>
        <v>0</v>
      </c>
      <c r="BI37" s="89">
        <f t="shared" si="21"/>
        <v>122</v>
      </c>
      <c r="BJ37" s="90">
        <f>IF($O37&gt;'Wage Ceilings '!$C$7+SUMIF('Wage Ceilings '!$B$8:'Wage Ceilings '!$B$11,"&lt;="&amp;$O$15,'Wage Ceilings '!$D$8:'Wage Ceilings '!$D$11),'Wage Ceilings '!$C$7+SUMIF('Wage Ceilings '!$B$8:'Wage Ceilings '!$B$11,"&lt;="&amp;$O$15,'Wage Ceilings '!$D$8:'Wage Ceilings '!$D$11),$O37)</f>
        <v>0</v>
      </c>
      <c r="BK37" s="91" cm="1">
        <f t="array" ref="BK37">INDEX(Appendix!$G$4:$J$8,_xlfn.IFS(BI37&lt;56,1,BI37&lt;61,2,BI37&lt;66,3,BI37&lt;71,4,TRUE,5),MATCH(YEAR($F$15),Appendix!$G$3:$L$3,0))</f>
        <v>0</v>
      </c>
      <c r="BL37" s="92">
        <f t="shared" si="8"/>
        <v>0</v>
      </c>
      <c r="BM37" s="89">
        <f t="shared" si="22"/>
        <v>122</v>
      </c>
      <c r="BN37" s="90">
        <f>IF($P37&gt;'Wage Ceilings '!$C$7+SUMIF('Wage Ceilings '!$B$8:'Wage Ceilings '!$B$11,"&lt;="&amp;$P$15,'Wage Ceilings '!$D$8:'Wage Ceilings '!$D$11),'Wage Ceilings '!$C$7+SUMIF('Wage Ceilings '!$B$8:'Wage Ceilings '!$B$11,"&lt;="&amp;$P$15,'Wage Ceilings '!$D$8:'Wage Ceilings '!$D$11),$P37)</f>
        <v>0</v>
      </c>
      <c r="BO37" s="91" cm="1">
        <f t="array" ref="BO37">INDEX(Appendix!$G$4:$J$8,_xlfn.IFS(BM37&lt;56,1,BM37&lt;61,2,BM37&lt;66,3,BM37&lt;71,4,TRUE,5),MATCH(YEAR($F$15),Appendix!$G$3:$L$3,0))</f>
        <v>0</v>
      </c>
      <c r="BP37" s="92">
        <f t="shared" si="9"/>
        <v>0</v>
      </c>
      <c r="BQ37" s="89">
        <f t="shared" si="23"/>
        <v>122</v>
      </c>
      <c r="BR37" s="90">
        <f>IF($Q37&gt;'Wage Ceilings '!$C$7+SUMIF('Wage Ceilings '!$B$8:'Wage Ceilings '!$B$11,"&lt;="&amp;$Q$15,'Wage Ceilings '!$D$8:'Wage Ceilings '!$D$11),'Wage Ceilings '!$C$7+SUMIF('Wage Ceilings '!$B$8:'Wage Ceilings '!$B$11,"&lt;="&amp;$Q$15,'Wage Ceilings '!$D$8:'Wage Ceilings '!$D$11),$Q37)</f>
        <v>0</v>
      </c>
      <c r="BS37" s="91" cm="1">
        <f t="array" ref="BS37">INDEX(Appendix!$G$4:$J$8,_xlfn.IFS(BQ37&lt;56,1,BQ37&lt;61,2,BQ37&lt;66,3,BQ37&lt;71,4,TRUE,5),MATCH(YEAR($F$15),Appendix!$G$3:$L$3,0))</f>
        <v>0</v>
      </c>
      <c r="BT37" s="92">
        <f t="shared" si="10"/>
        <v>0</v>
      </c>
      <c r="BU37" s="89">
        <f t="shared" si="24"/>
        <v>122</v>
      </c>
      <c r="BV37" s="90">
        <f>IF($R37&gt;'Wage Ceilings '!$C$7+SUMIF('Wage Ceilings '!$B$8:'Wage Ceilings '!$B$11,"&lt;="&amp;$R$15,'Wage Ceilings '!$D$8:'Wage Ceilings '!$D$11),'Wage Ceilings '!$C$7+SUMIF('Wage Ceilings '!$B$8:'Wage Ceilings '!$B$11,"&lt;="&amp;$R$15,'Wage Ceilings '!$D$8:'Wage Ceilings '!$D$11),$R37)</f>
        <v>0</v>
      </c>
      <c r="BW37" s="91" cm="1">
        <f t="array" ref="BW37">INDEX(Appendix!$G$4:$J$8,_xlfn.IFS(BU37&lt;56,1,BU37&lt;61,2,BU37&lt;66,3,BU37&lt;71,4,TRUE,5),MATCH(YEAR($F$15),Appendix!$G$3:$L$3,0))</f>
        <v>0</v>
      </c>
      <c r="BX37" s="92">
        <f t="shared" si="11"/>
        <v>0</v>
      </c>
      <c r="BY37" s="89" t="str">
        <f t="shared" si="25"/>
        <v>NA</v>
      </c>
      <c r="BZ37" s="92">
        <f>IF(S37&gt;=('Wage Ceilings '!$C$3-SUM(Z37,AD37,AH37,AL37,AP37,AX37,AT37,BB37,BF37,BJ37,BN37,BR37,BV37)),('Wage Ceilings '!$C$3-SUM(Z37,AD37,AH37,AL37,AP37,AX37,AT37,BB37,BF37,BJ37,BN37,BR37,BV37)),S37)</f>
        <v>0</v>
      </c>
      <c r="CA37" s="91" cm="1">
        <f t="array" ref="CA37">INDEX(Appendix!$G$4:$J$8,_xlfn.IFS(BY37&lt;56,1,BY37&lt;61,2,BY37&lt;66,3,BY37&lt;71,4,TRUE,5),MATCH(YEAR($F$15),Appendix!$G$3:$L$3,0))</f>
        <v>0</v>
      </c>
      <c r="CB37" s="92">
        <f t="shared" si="32"/>
        <v>0</v>
      </c>
      <c r="CC37" s="99"/>
    </row>
    <row r="38" spans="1:81" x14ac:dyDescent="0.3">
      <c r="A38" s="64" t="s">
        <v>38</v>
      </c>
      <c r="B38" s="65"/>
      <c r="C38" s="65"/>
      <c r="D38" s="66"/>
      <c r="E38" s="66"/>
      <c r="F38" s="67"/>
      <c r="G38" s="67"/>
      <c r="H38" s="67"/>
      <c r="I38" s="67"/>
      <c r="J38" s="67"/>
      <c r="K38" s="67"/>
      <c r="L38" s="67"/>
      <c r="M38" s="67"/>
      <c r="N38" s="67"/>
      <c r="O38" s="67"/>
      <c r="P38" s="67"/>
      <c r="Q38" s="67"/>
      <c r="R38" s="67"/>
      <c r="S38" s="67"/>
      <c r="T38" s="57">
        <f t="shared" si="26"/>
        <v>0</v>
      </c>
      <c r="U38" s="57">
        <f t="shared" si="27"/>
        <v>0</v>
      </c>
      <c r="V38" s="58">
        <f t="shared" si="28"/>
        <v>0</v>
      </c>
      <c r="W38" s="58">
        <f t="shared" si="29"/>
        <v>0</v>
      </c>
      <c r="X38" s="58">
        <f t="shared" si="30"/>
        <v>0</v>
      </c>
      <c r="Y38" s="89">
        <f t="shared" si="12"/>
        <v>121</v>
      </c>
      <c r="Z38" s="90">
        <f>IF($F38&gt;'Wage Ceilings '!$C$7+SUMIF('Wage Ceilings '!$B$8:'Wage Ceilings '!$B$11,"&lt;="&amp;$F$15,'Wage Ceilings '!$D$8:'Wage Ceilings '!$D$11),'Wage Ceilings '!$C$7+SUMIF('Wage Ceilings '!$B$8:'Wage Ceilings '!$B$11,"&lt;="&amp;$F$15,'Wage Ceilings '!$D$8:'Wage Ceilings '!$D$11),$F38)</f>
        <v>0</v>
      </c>
      <c r="AA38" s="91" cm="1">
        <f t="array" ref="AA38">INDEX(Appendix!$G$4:$J$8,_xlfn.IFS(Y38&lt;56,1,Y38&lt;61,2,Y38&lt;66,3,Y38&lt;71,4,TRUE,5),MATCH(YEAR($F$15),Appendix!$G$3:$L$3,0))</f>
        <v>0</v>
      </c>
      <c r="AB38" s="92">
        <f t="shared" si="0"/>
        <v>0</v>
      </c>
      <c r="AC38" s="89">
        <f t="shared" si="13"/>
        <v>122</v>
      </c>
      <c r="AD38" s="90">
        <f>IF($G38&gt;'Wage Ceilings '!$C$7+SUMIF('Wage Ceilings '!$B$8:'Wage Ceilings '!$B$11,"&lt;="&amp;$G$15,'Wage Ceilings '!$D$8:'Wage Ceilings '!$D$11),'Wage Ceilings '!$C$7+SUMIF('Wage Ceilings '!$B$8:'Wage Ceilings '!$B$11,"&lt;="&amp;$G$15,'Wage Ceilings '!$D$8:'Wage Ceilings '!$D$11),$G38)</f>
        <v>0</v>
      </c>
      <c r="AE38" s="91" cm="1">
        <f t="array" ref="AE38">INDEX(Appendix!$G$4:$J$8,_xlfn.IFS(AC38&lt;56,1,AC38&lt;61,2,AC38&lt;66,3,AC38&lt;71,4,TRUE,5),MATCH(YEAR($F$15),Appendix!$G$3:$L$3,0))</f>
        <v>0</v>
      </c>
      <c r="AF38" s="92">
        <f t="shared" si="1"/>
        <v>0</v>
      </c>
      <c r="AG38" s="89">
        <f t="shared" si="14"/>
        <v>122</v>
      </c>
      <c r="AH38" s="90">
        <f>IF($H38&gt;'Wage Ceilings '!$C$7+SUMIF('Wage Ceilings '!$B$8:'Wage Ceilings '!$B$11,"&lt;="&amp;$H$15,'Wage Ceilings '!$D$8:'Wage Ceilings '!$D$11),'Wage Ceilings '!$C$7+SUMIF('Wage Ceilings '!$B$8:'Wage Ceilings '!$B$11,"&lt;="&amp;$H$15,'Wage Ceilings '!$D$8:'Wage Ceilings '!$D$11),$H38)</f>
        <v>0</v>
      </c>
      <c r="AI38" s="91" cm="1">
        <f t="array" ref="AI38">INDEX(Appendix!$G$4:$J$8,_xlfn.IFS(AG38&lt;56,1,AG38&lt;61,2,AG38&lt;66,3,AG38&lt;71,4,TRUE,5),MATCH(YEAR($F$15),Appendix!$G$3:$L$3,0))</f>
        <v>0</v>
      </c>
      <c r="AJ38" s="92">
        <f t="shared" si="2"/>
        <v>0</v>
      </c>
      <c r="AK38" s="89">
        <f t="shared" si="15"/>
        <v>122</v>
      </c>
      <c r="AL38" s="90">
        <f>IF($I38&gt;'Wage Ceilings '!$C$7+SUMIF('Wage Ceilings '!$B$8:'Wage Ceilings '!$B$11,"&lt;="&amp;$I$15,'Wage Ceilings '!$D$8:'Wage Ceilings '!$D$11),'Wage Ceilings '!$C$7+SUMIF('Wage Ceilings '!$B$8:'Wage Ceilings '!$B$11,"&lt;="&amp;$I$15,'Wage Ceilings '!$D$8:'Wage Ceilings '!$D$11),$I38)</f>
        <v>0</v>
      </c>
      <c r="AM38" s="91" cm="1">
        <f t="array" ref="AM38">INDEX(Appendix!$G$4:$J$8,_xlfn.IFS(AK38&lt;56,1,AK38&lt;61,2,AK38&lt;66,3,AK38&lt;71,4,TRUE,5),MATCH(YEAR($F$15),Appendix!$G$3:$L$3,0))</f>
        <v>0</v>
      </c>
      <c r="AN38" s="92">
        <f t="shared" si="3"/>
        <v>0</v>
      </c>
      <c r="AO38" s="89">
        <f t="shared" si="16"/>
        <v>122</v>
      </c>
      <c r="AP38" s="90">
        <f>IF($J38&gt;'Wage Ceilings '!$C$7+SUMIF('Wage Ceilings '!$B$8:'Wage Ceilings '!$B$11,"&lt;="&amp;$J$15,'Wage Ceilings '!$D$8:'Wage Ceilings '!$D$11),'Wage Ceilings '!$C$7+SUMIF('Wage Ceilings '!$B$8:'Wage Ceilings '!$B$11,"&lt;="&amp;$J$15,'Wage Ceilings '!$D$8:'Wage Ceilings '!$D$11),$J38)</f>
        <v>0</v>
      </c>
      <c r="AQ38" s="91" cm="1">
        <f t="array" ref="AQ38">INDEX(Appendix!$G$4:$J$8,_xlfn.IFS(AO38&lt;56,1,AO38&lt;61,2,AO38&lt;66,3,AO38&lt;71,4,TRUE,5),MATCH(YEAR($F$15),Appendix!$G$3:$L$3,0))</f>
        <v>0</v>
      </c>
      <c r="AR38" s="92">
        <f t="shared" si="4"/>
        <v>0</v>
      </c>
      <c r="AS38" s="89">
        <f t="shared" si="31"/>
        <v>122</v>
      </c>
      <c r="AT38" s="90">
        <f>IF($K38&gt;'Wage Ceilings '!$C$7+SUMIF('Wage Ceilings '!$B$8:'Wage Ceilings '!$B$11,"&lt;="&amp;$K$15,'Wage Ceilings '!$D$8:'Wage Ceilings '!$D$11),'Wage Ceilings '!$C$7+SUMIF('Wage Ceilings '!$B$8:'Wage Ceilings '!$B$11,"&lt;="&amp;$K$15,'Wage Ceilings '!$D$8:'Wage Ceilings '!$D$11),$K38)</f>
        <v>0</v>
      </c>
      <c r="AU38" s="91" cm="1">
        <f t="array" ref="AU38">INDEX(Appendix!$G$4:$J$8,_xlfn.IFS(AS38&lt;56,1,AS38&lt;61,2,AS38&lt;66,3,AS38&lt;71,4,TRUE,5),MATCH(YEAR($F$15),Appendix!$G$3:$L$3,0))</f>
        <v>0</v>
      </c>
      <c r="AV38" s="92">
        <f t="shared" si="5"/>
        <v>0</v>
      </c>
      <c r="AW38" s="89" t="str">
        <f t="shared" si="17"/>
        <v>NA</v>
      </c>
      <c r="AX38" s="92">
        <f>IF(L38&gt;=('Wage Ceilings '!$C$3-SUM(Z38,AD38,AH38,AL38,AP38,AT38,BB38,BF38,BJ38,BN38,BR38,BV38)),('Wage Ceilings '!$C$3-SUM(Z38,AD38,AH38,AL38,AP38,AT38,BB38,BF38,BJ38,BN38,BR38,BV38)),L38)</f>
        <v>0</v>
      </c>
      <c r="AY38" s="91" cm="1">
        <f t="array" ref="AY38">INDEX(Appendix!$G$4:$J$8,_xlfn.IFS(AW38&lt;56,1,AW38&lt;61,2,AW38&lt;66,3,AW38&lt;71,4,TRUE,5),MATCH(YEAR($F$15),Appendix!$G$3:$L$3,0))</f>
        <v>0</v>
      </c>
      <c r="AZ38" s="92">
        <f t="shared" si="6"/>
        <v>0</v>
      </c>
      <c r="BA38" s="89">
        <f t="shared" si="18"/>
        <v>122</v>
      </c>
      <c r="BB38" s="90">
        <f>IF($M38&gt;'Wage Ceilings '!$C$7+SUMIF('Wage Ceilings '!$B$8:'Wage Ceilings '!$B$11,"&lt;="&amp;$M$15,'Wage Ceilings '!$D$8:'Wage Ceilings '!$D$11),'Wage Ceilings '!$C$7+SUMIF('Wage Ceilings '!$B$8:'Wage Ceilings '!$B$11,"&lt;="&amp;$M$15,'Wage Ceilings '!$D$8:'Wage Ceilings '!$D$11),$M38)</f>
        <v>0</v>
      </c>
      <c r="BC38" s="91" cm="1">
        <f t="array" ref="BC38">INDEX(Appendix!$G$4:$J$8,_xlfn.IFS(BA38&lt;56,1,BA38&lt;61,2,BA38&lt;66,3,BA38&lt;71,4,TRUE,5),MATCH(YEAR($F$15),Appendix!$G$3:$L$3,0))</f>
        <v>0</v>
      </c>
      <c r="BD38" s="92">
        <f t="shared" si="19"/>
        <v>0</v>
      </c>
      <c r="BE38" s="89">
        <f t="shared" si="20"/>
        <v>122</v>
      </c>
      <c r="BF38" s="90">
        <f>IF($N38&gt;'Wage Ceilings '!$C$7+SUMIF('Wage Ceilings '!$B$8:'Wage Ceilings '!$B$11,"&lt;="&amp;$N$15,'Wage Ceilings '!$D$8:'Wage Ceilings '!$D$11),'Wage Ceilings '!$C$7+SUMIF('Wage Ceilings '!$B$8:'Wage Ceilings '!$B$11,"&lt;="&amp;$N$15,'Wage Ceilings '!$D$8:'Wage Ceilings '!$D$11),$N38)</f>
        <v>0</v>
      </c>
      <c r="BG38" s="91" cm="1">
        <f t="array" ref="BG38">INDEX(Appendix!$G$4:$J$8,_xlfn.IFS(BE38&lt;56,1,BE38&lt;61,2,BE38&lt;66,3,BE38&lt;71,4,TRUE,5),MATCH(YEAR($F$15),Appendix!$G$3:$L$3,0))</f>
        <v>0</v>
      </c>
      <c r="BH38" s="92">
        <f t="shared" si="7"/>
        <v>0</v>
      </c>
      <c r="BI38" s="89">
        <f t="shared" si="21"/>
        <v>122</v>
      </c>
      <c r="BJ38" s="90">
        <f>IF($O38&gt;'Wage Ceilings '!$C$7+SUMIF('Wage Ceilings '!$B$8:'Wage Ceilings '!$B$11,"&lt;="&amp;$O$15,'Wage Ceilings '!$D$8:'Wage Ceilings '!$D$11),'Wage Ceilings '!$C$7+SUMIF('Wage Ceilings '!$B$8:'Wage Ceilings '!$B$11,"&lt;="&amp;$O$15,'Wage Ceilings '!$D$8:'Wage Ceilings '!$D$11),$O38)</f>
        <v>0</v>
      </c>
      <c r="BK38" s="91" cm="1">
        <f t="array" ref="BK38">INDEX(Appendix!$G$4:$J$8,_xlfn.IFS(BI38&lt;56,1,BI38&lt;61,2,BI38&lt;66,3,BI38&lt;71,4,TRUE,5),MATCH(YEAR($F$15),Appendix!$G$3:$L$3,0))</f>
        <v>0</v>
      </c>
      <c r="BL38" s="92">
        <f t="shared" si="8"/>
        <v>0</v>
      </c>
      <c r="BM38" s="89">
        <f t="shared" si="22"/>
        <v>122</v>
      </c>
      <c r="BN38" s="90">
        <f>IF($P38&gt;'Wage Ceilings '!$C$7+SUMIF('Wage Ceilings '!$B$8:'Wage Ceilings '!$B$11,"&lt;="&amp;$P$15,'Wage Ceilings '!$D$8:'Wage Ceilings '!$D$11),'Wage Ceilings '!$C$7+SUMIF('Wage Ceilings '!$B$8:'Wage Ceilings '!$B$11,"&lt;="&amp;$P$15,'Wage Ceilings '!$D$8:'Wage Ceilings '!$D$11),$P38)</f>
        <v>0</v>
      </c>
      <c r="BO38" s="91" cm="1">
        <f t="array" ref="BO38">INDEX(Appendix!$G$4:$J$8,_xlfn.IFS(BM38&lt;56,1,BM38&lt;61,2,BM38&lt;66,3,BM38&lt;71,4,TRUE,5),MATCH(YEAR($F$15),Appendix!$G$3:$L$3,0))</f>
        <v>0</v>
      </c>
      <c r="BP38" s="92">
        <f t="shared" si="9"/>
        <v>0</v>
      </c>
      <c r="BQ38" s="89">
        <f t="shared" si="23"/>
        <v>122</v>
      </c>
      <c r="BR38" s="90">
        <f>IF($Q38&gt;'Wage Ceilings '!$C$7+SUMIF('Wage Ceilings '!$B$8:'Wage Ceilings '!$B$11,"&lt;="&amp;$Q$15,'Wage Ceilings '!$D$8:'Wage Ceilings '!$D$11),'Wage Ceilings '!$C$7+SUMIF('Wage Ceilings '!$B$8:'Wage Ceilings '!$B$11,"&lt;="&amp;$Q$15,'Wage Ceilings '!$D$8:'Wage Ceilings '!$D$11),$Q38)</f>
        <v>0</v>
      </c>
      <c r="BS38" s="91" cm="1">
        <f t="array" ref="BS38">INDEX(Appendix!$G$4:$J$8,_xlfn.IFS(BQ38&lt;56,1,BQ38&lt;61,2,BQ38&lt;66,3,BQ38&lt;71,4,TRUE,5),MATCH(YEAR($F$15),Appendix!$G$3:$L$3,0))</f>
        <v>0</v>
      </c>
      <c r="BT38" s="92">
        <f t="shared" si="10"/>
        <v>0</v>
      </c>
      <c r="BU38" s="89">
        <f t="shared" si="24"/>
        <v>122</v>
      </c>
      <c r="BV38" s="90">
        <f>IF($R38&gt;'Wage Ceilings '!$C$7+SUMIF('Wage Ceilings '!$B$8:'Wage Ceilings '!$B$11,"&lt;="&amp;$R$15,'Wage Ceilings '!$D$8:'Wage Ceilings '!$D$11),'Wage Ceilings '!$C$7+SUMIF('Wage Ceilings '!$B$8:'Wage Ceilings '!$B$11,"&lt;="&amp;$R$15,'Wage Ceilings '!$D$8:'Wage Ceilings '!$D$11),$R38)</f>
        <v>0</v>
      </c>
      <c r="BW38" s="91" cm="1">
        <f t="array" ref="BW38">INDEX(Appendix!$G$4:$J$8,_xlfn.IFS(BU38&lt;56,1,BU38&lt;61,2,BU38&lt;66,3,BU38&lt;71,4,TRUE,5),MATCH(YEAR($F$15),Appendix!$G$3:$L$3,0))</f>
        <v>0</v>
      </c>
      <c r="BX38" s="92">
        <f t="shared" si="11"/>
        <v>0</v>
      </c>
      <c r="BY38" s="89" t="str">
        <f t="shared" si="25"/>
        <v>NA</v>
      </c>
      <c r="BZ38" s="92">
        <f>IF(S38&gt;=('Wage Ceilings '!$C$3-SUM(Z38,AD38,AH38,AL38,AP38,AX38,AT38,BB38,BF38,BJ38,BN38,BR38,BV38)),('Wage Ceilings '!$C$3-SUM(Z38,AD38,AH38,AL38,AP38,AX38,AT38,BB38,BF38,BJ38,BN38,BR38,BV38)),S38)</f>
        <v>0</v>
      </c>
      <c r="CA38" s="91" cm="1">
        <f t="array" ref="CA38">INDEX(Appendix!$G$4:$J$8,_xlfn.IFS(BY38&lt;56,1,BY38&lt;61,2,BY38&lt;66,3,BY38&lt;71,4,TRUE,5),MATCH(YEAR($F$15),Appendix!$G$3:$L$3,0))</f>
        <v>0</v>
      </c>
      <c r="CB38" s="92">
        <f t="shared" si="32"/>
        <v>0</v>
      </c>
      <c r="CC38" s="99"/>
    </row>
    <row r="39" spans="1:81" x14ac:dyDescent="0.3">
      <c r="A39" s="64" t="s">
        <v>39</v>
      </c>
      <c r="B39" s="65"/>
      <c r="C39" s="65"/>
      <c r="D39" s="66"/>
      <c r="E39" s="66"/>
      <c r="F39" s="67"/>
      <c r="G39" s="67"/>
      <c r="H39" s="67"/>
      <c r="I39" s="67"/>
      <c r="J39" s="67"/>
      <c r="K39" s="67"/>
      <c r="L39" s="67"/>
      <c r="M39" s="67"/>
      <c r="N39" s="67"/>
      <c r="O39" s="67"/>
      <c r="P39" s="67"/>
      <c r="Q39" s="67"/>
      <c r="R39" s="67"/>
      <c r="S39" s="67"/>
      <c r="T39" s="57">
        <f t="shared" si="26"/>
        <v>0</v>
      </c>
      <c r="U39" s="57">
        <f t="shared" si="27"/>
        <v>0</v>
      </c>
      <c r="V39" s="58">
        <f t="shared" si="28"/>
        <v>0</v>
      </c>
      <c r="W39" s="58">
        <f t="shared" si="29"/>
        <v>0</v>
      </c>
      <c r="X39" s="58">
        <f t="shared" si="30"/>
        <v>0</v>
      </c>
      <c r="Y39" s="89">
        <f t="shared" si="12"/>
        <v>121</v>
      </c>
      <c r="Z39" s="90">
        <f>IF($F39&gt;'Wage Ceilings '!$C$7+SUMIF('Wage Ceilings '!$B$8:'Wage Ceilings '!$B$11,"&lt;="&amp;$F$15,'Wage Ceilings '!$D$8:'Wage Ceilings '!$D$11),'Wage Ceilings '!$C$7+SUMIF('Wage Ceilings '!$B$8:'Wage Ceilings '!$B$11,"&lt;="&amp;$F$15,'Wage Ceilings '!$D$8:'Wage Ceilings '!$D$11),$F39)</f>
        <v>0</v>
      </c>
      <c r="AA39" s="91" cm="1">
        <f t="array" ref="AA39">INDEX(Appendix!$G$4:$J$8,_xlfn.IFS(Y39&lt;56,1,Y39&lt;61,2,Y39&lt;66,3,Y39&lt;71,4,TRUE,5),MATCH(YEAR($F$15),Appendix!$G$3:$L$3,0))</f>
        <v>0</v>
      </c>
      <c r="AB39" s="92">
        <f t="shared" si="0"/>
        <v>0</v>
      </c>
      <c r="AC39" s="89">
        <f t="shared" si="13"/>
        <v>122</v>
      </c>
      <c r="AD39" s="90">
        <f>IF($G39&gt;'Wage Ceilings '!$C$7+SUMIF('Wage Ceilings '!$B$8:'Wage Ceilings '!$B$11,"&lt;="&amp;$G$15,'Wage Ceilings '!$D$8:'Wage Ceilings '!$D$11),'Wage Ceilings '!$C$7+SUMIF('Wage Ceilings '!$B$8:'Wage Ceilings '!$B$11,"&lt;="&amp;$G$15,'Wage Ceilings '!$D$8:'Wage Ceilings '!$D$11),$G39)</f>
        <v>0</v>
      </c>
      <c r="AE39" s="91" cm="1">
        <f t="array" ref="AE39">INDEX(Appendix!$G$4:$J$8,_xlfn.IFS(AC39&lt;56,1,AC39&lt;61,2,AC39&lt;66,3,AC39&lt;71,4,TRUE,5),MATCH(YEAR($F$15),Appendix!$G$3:$L$3,0))</f>
        <v>0</v>
      </c>
      <c r="AF39" s="92">
        <f t="shared" si="1"/>
        <v>0</v>
      </c>
      <c r="AG39" s="89">
        <f t="shared" si="14"/>
        <v>122</v>
      </c>
      <c r="AH39" s="90">
        <f>IF($H39&gt;'Wage Ceilings '!$C$7+SUMIF('Wage Ceilings '!$B$8:'Wage Ceilings '!$B$11,"&lt;="&amp;$H$15,'Wage Ceilings '!$D$8:'Wage Ceilings '!$D$11),'Wage Ceilings '!$C$7+SUMIF('Wage Ceilings '!$B$8:'Wage Ceilings '!$B$11,"&lt;="&amp;$H$15,'Wage Ceilings '!$D$8:'Wage Ceilings '!$D$11),$H39)</f>
        <v>0</v>
      </c>
      <c r="AI39" s="91" cm="1">
        <f t="array" ref="AI39">INDEX(Appendix!$G$4:$J$8,_xlfn.IFS(AG39&lt;56,1,AG39&lt;61,2,AG39&lt;66,3,AG39&lt;71,4,TRUE,5),MATCH(YEAR($F$15),Appendix!$G$3:$L$3,0))</f>
        <v>0</v>
      </c>
      <c r="AJ39" s="92">
        <f t="shared" si="2"/>
        <v>0</v>
      </c>
      <c r="AK39" s="89">
        <f t="shared" si="15"/>
        <v>122</v>
      </c>
      <c r="AL39" s="90">
        <f>IF($I39&gt;'Wage Ceilings '!$C$7+SUMIF('Wage Ceilings '!$B$8:'Wage Ceilings '!$B$11,"&lt;="&amp;$I$15,'Wage Ceilings '!$D$8:'Wage Ceilings '!$D$11),'Wage Ceilings '!$C$7+SUMIF('Wage Ceilings '!$B$8:'Wage Ceilings '!$B$11,"&lt;="&amp;$I$15,'Wage Ceilings '!$D$8:'Wage Ceilings '!$D$11),$I39)</f>
        <v>0</v>
      </c>
      <c r="AM39" s="91" cm="1">
        <f t="array" ref="AM39">INDEX(Appendix!$G$4:$J$8,_xlfn.IFS(AK39&lt;56,1,AK39&lt;61,2,AK39&lt;66,3,AK39&lt;71,4,TRUE,5),MATCH(YEAR($F$15),Appendix!$G$3:$L$3,0))</f>
        <v>0</v>
      </c>
      <c r="AN39" s="92">
        <f t="shared" si="3"/>
        <v>0</v>
      </c>
      <c r="AO39" s="89">
        <f t="shared" si="16"/>
        <v>122</v>
      </c>
      <c r="AP39" s="90">
        <f>IF($J39&gt;'Wage Ceilings '!$C$7+SUMIF('Wage Ceilings '!$B$8:'Wage Ceilings '!$B$11,"&lt;="&amp;$J$15,'Wage Ceilings '!$D$8:'Wage Ceilings '!$D$11),'Wage Ceilings '!$C$7+SUMIF('Wage Ceilings '!$B$8:'Wage Ceilings '!$B$11,"&lt;="&amp;$J$15,'Wage Ceilings '!$D$8:'Wage Ceilings '!$D$11),$J39)</f>
        <v>0</v>
      </c>
      <c r="AQ39" s="91" cm="1">
        <f t="array" ref="AQ39">INDEX(Appendix!$G$4:$J$8,_xlfn.IFS(AO39&lt;56,1,AO39&lt;61,2,AO39&lt;66,3,AO39&lt;71,4,TRUE,5),MATCH(YEAR($F$15),Appendix!$G$3:$L$3,0))</f>
        <v>0</v>
      </c>
      <c r="AR39" s="92">
        <f t="shared" si="4"/>
        <v>0</v>
      </c>
      <c r="AS39" s="89">
        <f t="shared" si="31"/>
        <v>122</v>
      </c>
      <c r="AT39" s="90">
        <f>IF($K39&gt;'Wage Ceilings '!$C$7+SUMIF('Wage Ceilings '!$B$8:'Wage Ceilings '!$B$11,"&lt;="&amp;$K$15,'Wage Ceilings '!$D$8:'Wage Ceilings '!$D$11),'Wage Ceilings '!$C$7+SUMIF('Wage Ceilings '!$B$8:'Wage Ceilings '!$B$11,"&lt;="&amp;$K$15,'Wage Ceilings '!$D$8:'Wage Ceilings '!$D$11),$K39)</f>
        <v>0</v>
      </c>
      <c r="AU39" s="91" cm="1">
        <f t="array" ref="AU39">INDEX(Appendix!$G$4:$J$8,_xlfn.IFS(AS39&lt;56,1,AS39&lt;61,2,AS39&lt;66,3,AS39&lt;71,4,TRUE,5),MATCH(YEAR($F$15),Appendix!$G$3:$L$3,0))</f>
        <v>0</v>
      </c>
      <c r="AV39" s="92">
        <f t="shared" si="5"/>
        <v>0</v>
      </c>
      <c r="AW39" s="89" t="str">
        <f t="shared" si="17"/>
        <v>NA</v>
      </c>
      <c r="AX39" s="92">
        <f>IF(L39&gt;=('Wage Ceilings '!$C$3-SUM(Z39,AD39,AH39,AL39,AP39,AT39,BB39,BF39,BJ39,BN39,BR39,BV39)),('Wage Ceilings '!$C$3-SUM(Z39,AD39,AH39,AL39,AP39,AT39,BB39,BF39,BJ39,BN39,BR39,BV39)),L39)</f>
        <v>0</v>
      </c>
      <c r="AY39" s="91" cm="1">
        <f t="array" ref="AY39">INDEX(Appendix!$G$4:$J$8,_xlfn.IFS(AW39&lt;56,1,AW39&lt;61,2,AW39&lt;66,3,AW39&lt;71,4,TRUE,5),MATCH(YEAR($F$15),Appendix!$G$3:$L$3,0))</f>
        <v>0</v>
      </c>
      <c r="AZ39" s="92">
        <f t="shared" si="6"/>
        <v>0</v>
      </c>
      <c r="BA39" s="89">
        <f t="shared" si="18"/>
        <v>122</v>
      </c>
      <c r="BB39" s="90">
        <f>IF($M39&gt;'Wage Ceilings '!$C$7+SUMIF('Wage Ceilings '!$B$8:'Wage Ceilings '!$B$11,"&lt;="&amp;$M$15,'Wage Ceilings '!$D$8:'Wage Ceilings '!$D$11),'Wage Ceilings '!$C$7+SUMIF('Wage Ceilings '!$B$8:'Wage Ceilings '!$B$11,"&lt;="&amp;$M$15,'Wage Ceilings '!$D$8:'Wage Ceilings '!$D$11),$M39)</f>
        <v>0</v>
      </c>
      <c r="BC39" s="91" cm="1">
        <f t="array" ref="BC39">INDEX(Appendix!$G$4:$J$8,_xlfn.IFS(BA39&lt;56,1,BA39&lt;61,2,BA39&lt;66,3,BA39&lt;71,4,TRUE,5),MATCH(YEAR($F$15),Appendix!$G$3:$L$3,0))</f>
        <v>0</v>
      </c>
      <c r="BD39" s="92">
        <f t="shared" si="19"/>
        <v>0</v>
      </c>
      <c r="BE39" s="89">
        <f t="shared" si="20"/>
        <v>122</v>
      </c>
      <c r="BF39" s="90">
        <f>IF($N39&gt;'Wage Ceilings '!$C$7+SUMIF('Wage Ceilings '!$B$8:'Wage Ceilings '!$B$11,"&lt;="&amp;$N$15,'Wage Ceilings '!$D$8:'Wage Ceilings '!$D$11),'Wage Ceilings '!$C$7+SUMIF('Wage Ceilings '!$B$8:'Wage Ceilings '!$B$11,"&lt;="&amp;$N$15,'Wage Ceilings '!$D$8:'Wage Ceilings '!$D$11),$N39)</f>
        <v>0</v>
      </c>
      <c r="BG39" s="91" cm="1">
        <f t="array" ref="BG39">INDEX(Appendix!$G$4:$J$8,_xlfn.IFS(BE39&lt;56,1,BE39&lt;61,2,BE39&lt;66,3,BE39&lt;71,4,TRUE,5),MATCH(YEAR($F$15),Appendix!$G$3:$L$3,0))</f>
        <v>0</v>
      </c>
      <c r="BH39" s="92">
        <f t="shared" si="7"/>
        <v>0</v>
      </c>
      <c r="BI39" s="89">
        <f t="shared" si="21"/>
        <v>122</v>
      </c>
      <c r="BJ39" s="90">
        <f>IF($O39&gt;'Wage Ceilings '!$C$7+SUMIF('Wage Ceilings '!$B$8:'Wage Ceilings '!$B$11,"&lt;="&amp;$O$15,'Wage Ceilings '!$D$8:'Wage Ceilings '!$D$11),'Wage Ceilings '!$C$7+SUMIF('Wage Ceilings '!$B$8:'Wage Ceilings '!$B$11,"&lt;="&amp;$O$15,'Wage Ceilings '!$D$8:'Wage Ceilings '!$D$11),$O39)</f>
        <v>0</v>
      </c>
      <c r="BK39" s="91" cm="1">
        <f t="array" ref="BK39">INDEX(Appendix!$G$4:$J$8,_xlfn.IFS(BI39&lt;56,1,BI39&lt;61,2,BI39&lt;66,3,BI39&lt;71,4,TRUE,5),MATCH(YEAR($F$15),Appendix!$G$3:$L$3,0))</f>
        <v>0</v>
      </c>
      <c r="BL39" s="92">
        <f t="shared" si="8"/>
        <v>0</v>
      </c>
      <c r="BM39" s="89">
        <f t="shared" si="22"/>
        <v>122</v>
      </c>
      <c r="BN39" s="90">
        <f>IF($P39&gt;'Wage Ceilings '!$C$7+SUMIF('Wage Ceilings '!$B$8:'Wage Ceilings '!$B$11,"&lt;="&amp;$P$15,'Wage Ceilings '!$D$8:'Wage Ceilings '!$D$11),'Wage Ceilings '!$C$7+SUMIF('Wage Ceilings '!$B$8:'Wage Ceilings '!$B$11,"&lt;="&amp;$P$15,'Wage Ceilings '!$D$8:'Wage Ceilings '!$D$11),$P39)</f>
        <v>0</v>
      </c>
      <c r="BO39" s="91" cm="1">
        <f t="array" ref="BO39">INDEX(Appendix!$G$4:$J$8,_xlfn.IFS(BM39&lt;56,1,BM39&lt;61,2,BM39&lt;66,3,BM39&lt;71,4,TRUE,5),MATCH(YEAR($F$15),Appendix!$G$3:$L$3,0))</f>
        <v>0</v>
      </c>
      <c r="BP39" s="92">
        <f t="shared" si="9"/>
        <v>0</v>
      </c>
      <c r="BQ39" s="89">
        <f t="shared" si="23"/>
        <v>122</v>
      </c>
      <c r="BR39" s="90">
        <f>IF($Q39&gt;'Wage Ceilings '!$C$7+SUMIF('Wage Ceilings '!$B$8:'Wage Ceilings '!$B$11,"&lt;="&amp;$Q$15,'Wage Ceilings '!$D$8:'Wage Ceilings '!$D$11),'Wage Ceilings '!$C$7+SUMIF('Wage Ceilings '!$B$8:'Wage Ceilings '!$B$11,"&lt;="&amp;$Q$15,'Wage Ceilings '!$D$8:'Wage Ceilings '!$D$11),$Q39)</f>
        <v>0</v>
      </c>
      <c r="BS39" s="91" cm="1">
        <f t="array" ref="BS39">INDEX(Appendix!$G$4:$J$8,_xlfn.IFS(BQ39&lt;56,1,BQ39&lt;61,2,BQ39&lt;66,3,BQ39&lt;71,4,TRUE,5),MATCH(YEAR($F$15),Appendix!$G$3:$L$3,0))</f>
        <v>0</v>
      </c>
      <c r="BT39" s="92">
        <f t="shared" si="10"/>
        <v>0</v>
      </c>
      <c r="BU39" s="89">
        <f t="shared" si="24"/>
        <v>122</v>
      </c>
      <c r="BV39" s="90">
        <f>IF($R39&gt;'Wage Ceilings '!$C$7+SUMIF('Wage Ceilings '!$B$8:'Wage Ceilings '!$B$11,"&lt;="&amp;$R$15,'Wage Ceilings '!$D$8:'Wage Ceilings '!$D$11),'Wage Ceilings '!$C$7+SUMIF('Wage Ceilings '!$B$8:'Wage Ceilings '!$B$11,"&lt;="&amp;$R$15,'Wage Ceilings '!$D$8:'Wage Ceilings '!$D$11),$R39)</f>
        <v>0</v>
      </c>
      <c r="BW39" s="91" cm="1">
        <f t="array" ref="BW39">INDEX(Appendix!$G$4:$J$8,_xlfn.IFS(BU39&lt;56,1,BU39&lt;61,2,BU39&lt;66,3,BU39&lt;71,4,TRUE,5),MATCH(YEAR($F$15),Appendix!$G$3:$L$3,0))</f>
        <v>0</v>
      </c>
      <c r="BX39" s="92">
        <f t="shared" si="11"/>
        <v>0</v>
      </c>
      <c r="BY39" s="89" t="str">
        <f t="shared" si="25"/>
        <v>NA</v>
      </c>
      <c r="BZ39" s="92">
        <f>IF(S39&gt;=('Wage Ceilings '!$C$3-SUM(Z39,AD39,AH39,AL39,AP39,AX39,AT39,BB39,BF39,BJ39,BN39,BR39,BV39)),('Wage Ceilings '!$C$3-SUM(Z39,AD39,AH39,AL39,AP39,AX39,AT39,BB39,BF39,BJ39,BN39,BR39,BV39)),S39)</f>
        <v>0</v>
      </c>
      <c r="CA39" s="91" cm="1">
        <f t="array" ref="CA39">INDEX(Appendix!$G$4:$J$8,_xlfn.IFS(BY39&lt;56,1,BY39&lt;61,2,BY39&lt;66,3,BY39&lt;71,4,TRUE,5),MATCH(YEAR($F$15),Appendix!$G$3:$L$3,0))</f>
        <v>0</v>
      </c>
      <c r="CB39" s="92">
        <f t="shared" si="32"/>
        <v>0</v>
      </c>
      <c r="CC39" s="99"/>
    </row>
    <row r="40" spans="1:81" x14ac:dyDescent="0.3">
      <c r="A40" s="64" t="s">
        <v>40</v>
      </c>
      <c r="B40" s="65"/>
      <c r="C40" s="65"/>
      <c r="D40" s="66"/>
      <c r="E40" s="66"/>
      <c r="F40" s="67"/>
      <c r="G40" s="67"/>
      <c r="H40" s="67"/>
      <c r="I40" s="67"/>
      <c r="J40" s="67"/>
      <c r="K40" s="67"/>
      <c r="L40" s="67"/>
      <c r="M40" s="67"/>
      <c r="N40" s="67"/>
      <c r="O40" s="67"/>
      <c r="P40" s="67"/>
      <c r="Q40" s="67"/>
      <c r="R40" s="67"/>
      <c r="S40" s="67"/>
      <c r="T40" s="57">
        <f t="shared" si="26"/>
        <v>0</v>
      </c>
      <c r="U40" s="57">
        <f t="shared" si="27"/>
        <v>0</v>
      </c>
      <c r="V40" s="58">
        <f t="shared" si="28"/>
        <v>0</v>
      </c>
      <c r="W40" s="58">
        <f t="shared" si="29"/>
        <v>0</v>
      </c>
      <c r="X40" s="58">
        <f t="shared" si="30"/>
        <v>0</v>
      </c>
      <c r="Y40" s="89">
        <f t="shared" si="12"/>
        <v>121</v>
      </c>
      <c r="Z40" s="90">
        <f>IF($F40&gt;'Wage Ceilings '!$C$7+SUMIF('Wage Ceilings '!$B$8:'Wage Ceilings '!$B$11,"&lt;="&amp;$F$15,'Wage Ceilings '!$D$8:'Wage Ceilings '!$D$11),'Wage Ceilings '!$C$7+SUMIF('Wage Ceilings '!$B$8:'Wage Ceilings '!$B$11,"&lt;="&amp;$F$15,'Wage Ceilings '!$D$8:'Wage Ceilings '!$D$11),$F40)</f>
        <v>0</v>
      </c>
      <c r="AA40" s="91" cm="1">
        <f t="array" ref="AA40">INDEX(Appendix!$G$4:$J$8,_xlfn.IFS(Y40&lt;56,1,Y40&lt;61,2,Y40&lt;66,3,Y40&lt;71,4,TRUE,5),MATCH(YEAR($F$15),Appendix!$G$3:$L$3,0))</f>
        <v>0</v>
      </c>
      <c r="AB40" s="92">
        <f t="shared" si="0"/>
        <v>0</v>
      </c>
      <c r="AC40" s="89">
        <f t="shared" si="13"/>
        <v>122</v>
      </c>
      <c r="AD40" s="90">
        <f>IF($G40&gt;'Wage Ceilings '!$C$7+SUMIF('Wage Ceilings '!$B$8:'Wage Ceilings '!$B$11,"&lt;="&amp;$G$15,'Wage Ceilings '!$D$8:'Wage Ceilings '!$D$11),'Wage Ceilings '!$C$7+SUMIF('Wage Ceilings '!$B$8:'Wage Ceilings '!$B$11,"&lt;="&amp;$G$15,'Wage Ceilings '!$D$8:'Wage Ceilings '!$D$11),$G40)</f>
        <v>0</v>
      </c>
      <c r="AE40" s="91" cm="1">
        <f t="array" ref="AE40">INDEX(Appendix!$G$4:$J$8,_xlfn.IFS(AC40&lt;56,1,AC40&lt;61,2,AC40&lt;66,3,AC40&lt;71,4,TRUE,5),MATCH(YEAR($F$15),Appendix!$G$3:$L$3,0))</f>
        <v>0</v>
      </c>
      <c r="AF40" s="92">
        <f t="shared" si="1"/>
        <v>0</v>
      </c>
      <c r="AG40" s="89">
        <f t="shared" si="14"/>
        <v>122</v>
      </c>
      <c r="AH40" s="90">
        <f>IF($H40&gt;'Wage Ceilings '!$C$7+SUMIF('Wage Ceilings '!$B$8:'Wage Ceilings '!$B$11,"&lt;="&amp;$H$15,'Wage Ceilings '!$D$8:'Wage Ceilings '!$D$11),'Wage Ceilings '!$C$7+SUMIF('Wage Ceilings '!$B$8:'Wage Ceilings '!$B$11,"&lt;="&amp;$H$15,'Wage Ceilings '!$D$8:'Wage Ceilings '!$D$11),$H40)</f>
        <v>0</v>
      </c>
      <c r="AI40" s="91" cm="1">
        <f t="array" ref="AI40">INDEX(Appendix!$G$4:$J$8,_xlfn.IFS(AG40&lt;56,1,AG40&lt;61,2,AG40&lt;66,3,AG40&lt;71,4,TRUE,5),MATCH(YEAR($F$15),Appendix!$G$3:$L$3,0))</f>
        <v>0</v>
      </c>
      <c r="AJ40" s="92">
        <f t="shared" si="2"/>
        <v>0</v>
      </c>
      <c r="AK40" s="89">
        <f t="shared" si="15"/>
        <v>122</v>
      </c>
      <c r="AL40" s="90">
        <f>IF($I40&gt;'Wage Ceilings '!$C$7+SUMIF('Wage Ceilings '!$B$8:'Wage Ceilings '!$B$11,"&lt;="&amp;$I$15,'Wage Ceilings '!$D$8:'Wage Ceilings '!$D$11),'Wage Ceilings '!$C$7+SUMIF('Wage Ceilings '!$B$8:'Wage Ceilings '!$B$11,"&lt;="&amp;$I$15,'Wage Ceilings '!$D$8:'Wage Ceilings '!$D$11),$I40)</f>
        <v>0</v>
      </c>
      <c r="AM40" s="91" cm="1">
        <f t="array" ref="AM40">INDEX(Appendix!$G$4:$J$8,_xlfn.IFS(AK40&lt;56,1,AK40&lt;61,2,AK40&lt;66,3,AK40&lt;71,4,TRUE,5),MATCH(YEAR($F$15),Appendix!$G$3:$L$3,0))</f>
        <v>0</v>
      </c>
      <c r="AN40" s="92">
        <f t="shared" si="3"/>
        <v>0</v>
      </c>
      <c r="AO40" s="89">
        <f t="shared" si="16"/>
        <v>122</v>
      </c>
      <c r="AP40" s="90">
        <f>IF($J40&gt;'Wage Ceilings '!$C$7+SUMIF('Wage Ceilings '!$B$8:'Wage Ceilings '!$B$11,"&lt;="&amp;$J$15,'Wage Ceilings '!$D$8:'Wage Ceilings '!$D$11),'Wage Ceilings '!$C$7+SUMIF('Wage Ceilings '!$B$8:'Wage Ceilings '!$B$11,"&lt;="&amp;$J$15,'Wage Ceilings '!$D$8:'Wage Ceilings '!$D$11),$J40)</f>
        <v>0</v>
      </c>
      <c r="AQ40" s="91" cm="1">
        <f t="array" ref="AQ40">INDEX(Appendix!$G$4:$J$8,_xlfn.IFS(AO40&lt;56,1,AO40&lt;61,2,AO40&lt;66,3,AO40&lt;71,4,TRUE,5),MATCH(YEAR($F$15),Appendix!$G$3:$L$3,0))</f>
        <v>0</v>
      </c>
      <c r="AR40" s="92">
        <f t="shared" si="4"/>
        <v>0</v>
      </c>
      <c r="AS40" s="89">
        <f t="shared" si="31"/>
        <v>122</v>
      </c>
      <c r="AT40" s="90">
        <f>IF($K40&gt;'Wage Ceilings '!$C$7+SUMIF('Wage Ceilings '!$B$8:'Wage Ceilings '!$B$11,"&lt;="&amp;$K$15,'Wage Ceilings '!$D$8:'Wage Ceilings '!$D$11),'Wage Ceilings '!$C$7+SUMIF('Wage Ceilings '!$B$8:'Wage Ceilings '!$B$11,"&lt;="&amp;$K$15,'Wage Ceilings '!$D$8:'Wage Ceilings '!$D$11),$K40)</f>
        <v>0</v>
      </c>
      <c r="AU40" s="91" cm="1">
        <f t="array" ref="AU40">INDEX(Appendix!$G$4:$J$8,_xlfn.IFS(AS40&lt;56,1,AS40&lt;61,2,AS40&lt;66,3,AS40&lt;71,4,TRUE,5),MATCH(YEAR($F$15),Appendix!$G$3:$L$3,0))</f>
        <v>0</v>
      </c>
      <c r="AV40" s="92">
        <f t="shared" si="5"/>
        <v>0</v>
      </c>
      <c r="AW40" s="89" t="str">
        <f t="shared" si="17"/>
        <v>NA</v>
      </c>
      <c r="AX40" s="92">
        <f>IF(L40&gt;=('Wage Ceilings '!$C$3-SUM(Z40,AD40,AH40,AL40,AP40,AT40,BB40,BF40,BJ40,BN40,BR40,BV40)),('Wage Ceilings '!$C$3-SUM(Z40,AD40,AH40,AL40,AP40,AT40,BB40,BF40,BJ40,BN40,BR40,BV40)),L40)</f>
        <v>0</v>
      </c>
      <c r="AY40" s="91" cm="1">
        <f t="array" ref="AY40">INDEX(Appendix!$G$4:$J$8,_xlfn.IFS(AW40&lt;56,1,AW40&lt;61,2,AW40&lt;66,3,AW40&lt;71,4,TRUE,5),MATCH(YEAR($F$15),Appendix!$G$3:$L$3,0))</f>
        <v>0</v>
      </c>
      <c r="AZ40" s="92">
        <f t="shared" si="6"/>
        <v>0</v>
      </c>
      <c r="BA40" s="89">
        <f t="shared" si="18"/>
        <v>122</v>
      </c>
      <c r="BB40" s="90">
        <f>IF($M40&gt;'Wage Ceilings '!$C$7+SUMIF('Wage Ceilings '!$B$8:'Wage Ceilings '!$B$11,"&lt;="&amp;$M$15,'Wage Ceilings '!$D$8:'Wage Ceilings '!$D$11),'Wage Ceilings '!$C$7+SUMIF('Wage Ceilings '!$B$8:'Wage Ceilings '!$B$11,"&lt;="&amp;$M$15,'Wage Ceilings '!$D$8:'Wage Ceilings '!$D$11),$M40)</f>
        <v>0</v>
      </c>
      <c r="BC40" s="91" cm="1">
        <f t="array" ref="BC40">INDEX(Appendix!$G$4:$J$8,_xlfn.IFS(BA40&lt;56,1,BA40&lt;61,2,BA40&lt;66,3,BA40&lt;71,4,TRUE,5),MATCH(YEAR($F$15),Appendix!$G$3:$L$3,0))</f>
        <v>0</v>
      </c>
      <c r="BD40" s="92">
        <f t="shared" si="19"/>
        <v>0</v>
      </c>
      <c r="BE40" s="89">
        <f t="shared" si="20"/>
        <v>122</v>
      </c>
      <c r="BF40" s="90">
        <f>IF($N40&gt;'Wage Ceilings '!$C$7+SUMIF('Wage Ceilings '!$B$8:'Wage Ceilings '!$B$11,"&lt;="&amp;$N$15,'Wage Ceilings '!$D$8:'Wage Ceilings '!$D$11),'Wage Ceilings '!$C$7+SUMIF('Wage Ceilings '!$B$8:'Wage Ceilings '!$B$11,"&lt;="&amp;$N$15,'Wage Ceilings '!$D$8:'Wage Ceilings '!$D$11),$N40)</f>
        <v>0</v>
      </c>
      <c r="BG40" s="91" cm="1">
        <f t="array" ref="BG40">INDEX(Appendix!$G$4:$J$8,_xlfn.IFS(BE40&lt;56,1,BE40&lt;61,2,BE40&lt;66,3,BE40&lt;71,4,TRUE,5),MATCH(YEAR($F$15),Appendix!$G$3:$L$3,0))</f>
        <v>0</v>
      </c>
      <c r="BH40" s="92">
        <f t="shared" si="7"/>
        <v>0</v>
      </c>
      <c r="BI40" s="89">
        <f t="shared" si="21"/>
        <v>122</v>
      </c>
      <c r="BJ40" s="90">
        <f>IF($O40&gt;'Wage Ceilings '!$C$7+SUMIF('Wage Ceilings '!$B$8:'Wage Ceilings '!$B$11,"&lt;="&amp;$O$15,'Wage Ceilings '!$D$8:'Wage Ceilings '!$D$11),'Wage Ceilings '!$C$7+SUMIF('Wage Ceilings '!$B$8:'Wage Ceilings '!$B$11,"&lt;="&amp;$O$15,'Wage Ceilings '!$D$8:'Wage Ceilings '!$D$11),$O40)</f>
        <v>0</v>
      </c>
      <c r="BK40" s="91" cm="1">
        <f t="array" ref="BK40">INDEX(Appendix!$G$4:$J$8,_xlfn.IFS(BI40&lt;56,1,BI40&lt;61,2,BI40&lt;66,3,BI40&lt;71,4,TRUE,5),MATCH(YEAR($F$15),Appendix!$G$3:$L$3,0))</f>
        <v>0</v>
      </c>
      <c r="BL40" s="92">
        <f t="shared" si="8"/>
        <v>0</v>
      </c>
      <c r="BM40" s="89">
        <f t="shared" si="22"/>
        <v>122</v>
      </c>
      <c r="BN40" s="90">
        <f>IF($P40&gt;'Wage Ceilings '!$C$7+SUMIF('Wage Ceilings '!$B$8:'Wage Ceilings '!$B$11,"&lt;="&amp;$P$15,'Wage Ceilings '!$D$8:'Wage Ceilings '!$D$11),'Wage Ceilings '!$C$7+SUMIF('Wage Ceilings '!$B$8:'Wage Ceilings '!$B$11,"&lt;="&amp;$P$15,'Wage Ceilings '!$D$8:'Wage Ceilings '!$D$11),$P40)</f>
        <v>0</v>
      </c>
      <c r="BO40" s="91" cm="1">
        <f t="array" ref="BO40">INDEX(Appendix!$G$4:$J$8,_xlfn.IFS(BM40&lt;56,1,BM40&lt;61,2,BM40&lt;66,3,BM40&lt;71,4,TRUE,5),MATCH(YEAR($F$15),Appendix!$G$3:$L$3,0))</f>
        <v>0</v>
      </c>
      <c r="BP40" s="92">
        <f t="shared" si="9"/>
        <v>0</v>
      </c>
      <c r="BQ40" s="89">
        <f t="shared" si="23"/>
        <v>122</v>
      </c>
      <c r="BR40" s="90">
        <f>IF($Q40&gt;'Wage Ceilings '!$C$7+SUMIF('Wage Ceilings '!$B$8:'Wage Ceilings '!$B$11,"&lt;="&amp;$Q$15,'Wage Ceilings '!$D$8:'Wage Ceilings '!$D$11),'Wage Ceilings '!$C$7+SUMIF('Wage Ceilings '!$B$8:'Wage Ceilings '!$B$11,"&lt;="&amp;$Q$15,'Wage Ceilings '!$D$8:'Wage Ceilings '!$D$11),$Q40)</f>
        <v>0</v>
      </c>
      <c r="BS40" s="91" cm="1">
        <f t="array" ref="BS40">INDEX(Appendix!$G$4:$J$8,_xlfn.IFS(BQ40&lt;56,1,BQ40&lt;61,2,BQ40&lt;66,3,BQ40&lt;71,4,TRUE,5),MATCH(YEAR($F$15),Appendix!$G$3:$L$3,0))</f>
        <v>0</v>
      </c>
      <c r="BT40" s="92">
        <f t="shared" si="10"/>
        <v>0</v>
      </c>
      <c r="BU40" s="89">
        <f t="shared" si="24"/>
        <v>122</v>
      </c>
      <c r="BV40" s="90">
        <f>IF($R40&gt;'Wage Ceilings '!$C$7+SUMIF('Wage Ceilings '!$B$8:'Wage Ceilings '!$B$11,"&lt;="&amp;$R$15,'Wage Ceilings '!$D$8:'Wage Ceilings '!$D$11),'Wage Ceilings '!$C$7+SUMIF('Wage Ceilings '!$B$8:'Wage Ceilings '!$B$11,"&lt;="&amp;$R$15,'Wage Ceilings '!$D$8:'Wage Ceilings '!$D$11),$R40)</f>
        <v>0</v>
      </c>
      <c r="BW40" s="91" cm="1">
        <f t="array" ref="BW40">INDEX(Appendix!$G$4:$J$8,_xlfn.IFS(BU40&lt;56,1,BU40&lt;61,2,BU40&lt;66,3,BU40&lt;71,4,TRUE,5),MATCH(YEAR($F$15),Appendix!$G$3:$L$3,0))</f>
        <v>0</v>
      </c>
      <c r="BX40" s="92">
        <f t="shared" si="11"/>
        <v>0</v>
      </c>
      <c r="BY40" s="89" t="str">
        <f t="shared" si="25"/>
        <v>NA</v>
      </c>
      <c r="BZ40" s="92">
        <f>IF(S40&gt;=('Wage Ceilings '!$C$3-SUM(Z40,AD40,AH40,AL40,AP40,AX40,AT40,BB40,BF40,BJ40,BN40,BR40,BV40)),('Wage Ceilings '!$C$3-SUM(Z40,AD40,AH40,AL40,AP40,AX40,AT40,BB40,BF40,BJ40,BN40,BR40,BV40)),S40)</f>
        <v>0</v>
      </c>
      <c r="CA40" s="91" cm="1">
        <f t="array" ref="CA40">INDEX(Appendix!$G$4:$J$8,_xlfn.IFS(BY40&lt;56,1,BY40&lt;61,2,BY40&lt;66,3,BY40&lt;71,4,TRUE,5),MATCH(YEAR($F$15),Appendix!$G$3:$L$3,0))</f>
        <v>0</v>
      </c>
      <c r="CB40" s="92">
        <f t="shared" si="32"/>
        <v>0</v>
      </c>
      <c r="CC40" s="99"/>
    </row>
    <row r="41" spans="1:81" x14ac:dyDescent="0.3">
      <c r="A41" s="64" t="s">
        <v>41</v>
      </c>
      <c r="B41" s="65"/>
      <c r="C41" s="65"/>
      <c r="D41" s="66"/>
      <c r="E41" s="66"/>
      <c r="F41" s="67"/>
      <c r="G41" s="67"/>
      <c r="H41" s="67"/>
      <c r="I41" s="67"/>
      <c r="J41" s="67"/>
      <c r="K41" s="67"/>
      <c r="L41" s="67"/>
      <c r="M41" s="67"/>
      <c r="N41" s="67"/>
      <c r="O41" s="67"/>
      <c r="P41" s="67"/>
      <c r="Q41" s="67"/>
      <c r="R41" s="67"/>
      <c r="S41" s="67"/>
      <c r="T41" s="57">
        <f t="shared" si="26"/>
        <v>0</v>
      </c>
      <c r="U41" s="57">
        <f t="shared" si="27"/>
        <v>0</v>
      </c>
      <c r="V41" s="58">
        <f t="shared" si="28"/>
        <v>0</v>
      </c>
      <c r="W41" s="58">
        <f t="shared" si="29"/>
        <v>0</v>
      </c>
      <c r="X41" s="58">
        <f t="shared" si="30"/>
        <v>0</v>
      </c>
      <c r="Y41" s="89">
        <f t="shared" si="12"/>
        <v>121</v>
      </c>
      <c r="Z41" s="90">
        <f>IF($F41&gt;'Wage Ceilings '!$C$7+SUMIF('Wage Ceilings '!$B$8:'Wage Ceilings '!$B$11,"&lt;="&amp;$F$15,'Wage Ceilings '!$D$8:'Wage Ceilings '!$D$11),'Wage Ceilings '!$C$7+SUMIF('Wage Ceilings '!$B$8:'Wage Ceilings '!$B$11,"&lt;="&amp;$F$15,'Wage Ceilings '!$D$8:'Wage Ceilings '!$D$11),$F41)</f>
        <v>0</v>
      </c>
      <c r="AA41" s="91" cm="1">
        <f t="array" ref="AA41">INDEX(Appendix!$G$4:$J$8,_xlfn.IFS(Y41&lt;56,1,Y41&lt;61,2,Y41&lt;66,3,Y41&lt;71,4,TRUE,5),MATCH(YEAR($F$15),Appendix!$G$3:$L$3,0))</f>
        <v>0</v>
      </c>
      <c r="AB41" s="92">
        <f t="shared" si="0"/>
        <v>0</v>
      </c>
      <c r="AC41" s="89">
        <f t="shared" si="13"/>
        <v>122</v>
      </c>
      <c r="AD41" s="90">
        <f>IF($G41&gt;'Wage Ceilings '!$C$7+SUMIF('Wage Ceilings '!$B$8:'Wage Ceilings '!$B$11,"&lt;="&amp;$G$15,'Wage Ceilings '!$D$8:'Wage Ceilings '!$D$11),'Wage Ceilings '!$C$7+SUMIF('Wage Ceilings '!$B$8:'Wage Ceilings '!$B$11,"&lt;="&amp;$G$15,'Wage Ceilings '!$D$8:'Wage Ceilings '!$D$11),$G41)</f>
        <v>0</v>
      </c>
      <c r="AE41" s="91" cm="1">
        <f t="array" ref="AE41">INDEX(Appendix!$G$4:$J$8,_xlfn.IFS(AC41&lt;56,1,AC41&lt;61,2,AC41&lt;66,3,AC41&lt;71,4,TRUE,5),MATCH(YEAR($F$15),Appendix!$G$3:$L$3,0))</f>
        <v>0</v>
      </c>
      <c r="AF41" s="92">
        <f t="shared" si="1"/>
        <v>0</v>
      </c>
      <c r="AG41" s="89">
        <f t="shared" si="14"/>
        <v>122</v>
      </c>
      <c r="AH41" s="90">
        <f>IF($H41&gt;'Wage Ceilings '!$C$7+SUMIF('Wage Ceilings '!$B$8:'Wage Ceilings '!$B$11,"&lt;="&amp;$H$15,'Wage Ceilings '!$D$8:'Wage Ceilings '!$D$11),'Wage Ceilings '!$C$7+SUMIF('Wage Ceilings '!$B$8:'Wage Ceilings '!$B$11,"&lt;="&amp;$H$15,'Wage Ceilings '!$D$8:'Wage Ceilings '!$D$11),$H41)</f>
        <v>0</v>
      </c>
      <c r="AI41" s="91" cm="1">
        <f t="array" ref="AI41">INDEX(Appendix!$G$4:$J$8,_xlfn.IFS(AG41&lt;56,1,AG41&lt;61,2,AG41&lt;66,3,AG41&lt;71,4,TRUE,5),MATCH(YEAR($F$15),Appendix!$G$3:$L$3,0))</f>
        <v>0</v>
      </c>
      <c r="AJ41" s="92">
        <f t="shared" si="2"/>
        <v>0</v>
      </c>
      <c r="AK41" s="89">
        <f t="shared" si="15"/>
        <v>122</v>
      </c>
      <c r="AL41" s="90">
        <f>IF($I41&gt;'Wage Ceilings '!$C$7+SUMIF('Wage Ceilings '!$B$8:'Wage Ceilings '!$B$11,"&lt;="&amp;$I$15,'Wage Ceilings '!$D$8:'Wage Ceilings '!$D$11),'Wage Ceilings '!$C$7+SUMIF('Wage Ceilings '!$B$8:'Wage Ceilings '!$B$11,"&lt;="&amp;$I$15,'Wage Ceilings '!$D$8:'Wage Ceilings '!$D$11),$I41)</f>
        <v>0</v>
      </c>
      <c r="AM41" s="91" cm="1">
        <f t="array" ref="AM41">INDEX(Appendix!$G$4:$J$8,_xlfn.IFS(AK41&lt;56,1,AK41&lt;61,2,AK41&lt;66,3,AK41&lt;71,4,TRUE,5),MATCH(YEAR($F$15),Appendix!$G$3:$L$3,0))</f>
        <v>0</v>
      </c>
      <c r="AN41" s="92">
        <f t="shared" si="3"/>
        <v>0</v>
      </c>
      <c r="AO41" s="89">
        <f t="shared" si="16"/>
        <v>122</v>
      </c>
      <c r="AP41" s="90">
        <f>IF($J41&gt;'Wage Ceilings '!$C$7+SUMIF('Wage Ceilings '!$B$8:'Wage Ceilings '!$B$11,"&lt;="&amp;$J$15,'Wage Ceilings '!$D$8:'Wage Ceilings '!$D$11),'Wage Ceilings '!$C$7+SUMIF('Wage Ceilings '!$B$8:'Wage Ceilings '!$B$11,"&lt;="&amp;$J$15,'Wage Ceilings '!$D$8:'Wage Ceilings '!$D$11),$J41)</f>
        <v>0</v>
      </c>
      <c r="AQ41" s="91" cm="1">
        <f t="array" ref="AQ41">INDEX(Appendix!$G$4:$J$8,_xlfn.IFS(AO41&lt;56,1,AO41&lt;61,2,AO41&lt;66,3,AO41&lt;71,4,TRUE,5),MATCH(YEAR($F$15),Appendix!$G$3:$L$3,0))</f>
        <v>0</v>
      </c>
      <c r="AR41" s="92">
        <f t="shared" si="4"/>
        <v>0</v>
      </c>
      <c r="AS41" s="89">
        <f t="shared" si="31"/>
        <v>122</v>
      </c>
      <c r="AT41" s="90">
        <f>IF($K41&gt;'Wage Ceilings '!$C$7+SUMIF('Wage Ceilings '!$B$8:'Wage Ceilings '!$B$11,"&lt;="&amp;$K$15,'Wage Ceilings '!$D$8:'Wage Ceilings '!$D$11),'Wage Ceilings '!$C$7+SUMIF('Wage Ceilings '!$B$8:'Wage Ceilings '!$B$11,"&lt;="&amp;$K$15,'Wage Ceilings '!$D$8:'Wage Ceilings '!$D$11),$K41)</f>
        <v>0</v>
      </c>
      <c r="AU41" s="91" cm="1">
        <f t="array" ref="AU41">INDEX(Appendix!$G$4:$J$8,_xlfn.IFS(AS41&lt;56,1,AS41&lt;61,2,AS41&lt;66,3,AS41&lt;71,4,TRUE,5),MATCH(YEAR($F$15),Appendix!$G$3:$L$3,0))</f>
        <v>0</v>
      </c>
      <c r="AV41" s="92">
        <f t="shared" si="5"/>
        <v>0</v>
      </c>
      <c r="AW41" s="89" t="str">
        <f t="shared" si="17"/>
        <v>NA</v>
      </c>
      <c r="AX41" s="92">
        <f>IF(L41&gt;=('Wage Ceilings '!$C$3-SUM(Z41,AD41,AH41,AL41,AP41,AT41,BB41,BF41,BJ41,BN41,BR41,BV41)),('Wage Ceilings '!$C$3-SUM(Z41,AD41,AH41,AL41,AP41,AT41,BB41,BF41,BJ41,BN41,BR41,BV41)),L41)</f>
        <v>0</v>
      </c>
      <c r="AY41" s="91" cm="1">
        <f t="array" ref="AY41">INDEX(Appendix!$G$4:$J$8,_xlfn.IFS(AW41&lt;56,1,AW41&lt;61,2,AW41&lt;66,3,AW41&lt;71,4,TRUE,5),MATCH(YEAR($F$15),Appendix!$G$3:$L$3,0))</f>
        <v>0</v>
      </c>
      <c r="AZ41" s="92">
        <f t="shared" si="6"/>
        <v>0</v>
      </c>
      <c r="BA41" s="89">
        <f t="shared" si="18"/>
        <v>122</v>
      </c>
      <c r="BB41" s="90">
        <f>IF($M41&gt;'Wage Ceilings '!$C$7+SUMIF('Wage Ceilings '!$B$8:'Wage Ceilings '!$B$11,"&lt;="&amp;$M$15,'Wage Ceilings '!$D$8:'Wage Ceilings '!$D$11),'Wage Ceilings '!$C$7+SUMIF('Wage Ceilings '!$B$8:'Wage Ceilings '!$B$11,"&lt;="&amp;$M$15,'Wage Ceilings '!$D$8:'Wage Ceilings '!$D$11),$M41)</f>
        <v>0</v>
      </c>
      <c r="BC41" s="91" cm="1">
        <f t="array" ref="BC41">INDEX(Appendix!$G$4:$J$8,_xlfn.IFS(BA41&lt;56,1,BA41&lt;61,2,BA41&lt;66,3,BA41&lt;71,4,TRUE,5),MATCH(YEAR($F$15),Appendix!$G$3:$L$3,0))</f>
        <v>0</v>
      </c>
      <c r="BD41" s="92">
        <f t="shared" si="19"/>
        <v>0</v>
      </c>
      <c r="BE41" s="89">
        <f t="shared" si="20"/>
        <v>122</v>
      </c>
      <c r="BF41" s="90">
        <f>IF($N41&gt;'Wage Ceilings '!$C$7+SUMIF('Wage Ceilings '!$B$8:'Wage Ceilings '!$B$11,"&lt;="&amp;$N$15,'Wage Ceilings '!$D$8:'Wage Ceilings '!$D$11),'Wage Ceilings '!$C$7+SUMIF('Wage Ceilings '!$B$8:'Wage Ceilings '!$B$11,"&lt;="&amp;$N$15,'Wage Ceilings '!$D$8:'Wage Ceilings '!$D$11),$N41)</f>
        <v>0</v>
      </c>
      <c r="BG41" s="91" cm="1">
        <f t="array" ref="BG41">INDEX(Appendix!$G$4:$J$8,_xlfn.IFS(BE41&lt;56,1,BE41&lt;61,2,BE41&lt;66,3,BE41&lt;71,4,TRUE,5),MATCH(YEAR($F$15),Appendix!$G$3:$L$3,0))</f>
        <v>0</v>
      </c>
      <c r="BH41" s="92">
        <f t="shared" si="7"/>
        <v>0</v>
      </c>
      <c r="BI41" s="89">
        <f t="shared" si="21"/>
        <v>122</v>
      </c>
      <c r="BJ41" s="90">
        <f>IF($O41&gt;'Wage Ceilings '!$C$7+SUMIF('Wage Ceilings '!$B$8:'Wage Ceilings '!$B$11,"&lt;="&amp;$O$15,'Wage Ceilings '!$D$8:'Wage Ceilings '!$D$11),'Wage Ceilings '!$C$7+SUMIF('Wage Ceilings '!$B$8:'Wage Ceilings '!$B$11,"&lt;="&amp;$O$15,'Wage Ceilings '!$D$8:'Wage Ceilings '!$D$11),$O41)</f>
        <v>0</v>
      </c>
      <c r="BK41" s="91" cm="1">
        <f t="array" ref="BK41">INDEX(Appendix!$G$4:$J$8,_xlfn.IFS(BI41&lt;56,1,BI41&lt;61,2,BI41&lt;66,3,BI41&lt;71,4,TRUE,5),MATCH(YEAR($F$15),Appendix!$G$3:$L$3,0))</f>
        <v>0</v>
      </c>
      <c r="BL41" s="92">
        <f t="shared" si="8"/>
        <v>0</v>
      </c>
      <c r="BM41" s="89">
        <f t="shared" si="22"/>
        <v>122</v>
      </c>
      <c r="BN41" s="90">
        <f>IF($P41&gt;'Wage Ceilings '!$C$7+SUMIF('Wage Ceilings '!$B$8:'Wage Ceilings '!$B$11,"&lt;="&amp;$P$15,'Wage Ceilings '!$D$8:'Wage Ceilings '!$D$11),'Wage Ceilings '!$C$7+SUMIF('Wage Ceilings '!$B$8:'Wage Ceilings '!$B$11,"&lt;="&amp;$P$15,'Wage Ceilings '!$D$8:'Wage Ceilings '!$D$11),$P41)</f>
        <v>0</v>
      </c>
      <c r="BO41" s="91" cm="1">
        <f t="array" ref="BO41">INDEX(Appendix!$G$4:$J$8,_xlfn.IFS(BM41&lt;56,1,BM41&lt;61,2,BM41&lt;66,3,BM41&lt;71,4,TRUE,5),MATCH(YEAR($F$15),Appendix!$G$3:$L$3,0))</f>
        <v>0</v>
      </c>
      <c r="BP41" s="92">
        <f t="shared" si="9"/>
        <v>0</v>
      </c>
      <c r="BQ41" s="89">
        <f t="shared" si="23"/>
        <v>122</v>
      </c>
      <c r="BR41" s="90">
        <f>IF($Q41&gt;'Wage Ceilings '!$C$7+SUMIF('Wage Ceilings '!$B$8:'Wage Ceilings '!$B$11,"&lt;="&amp;$Q$15,'Wage Ceilings '!$D$8:'Wage Ceilings '!$D$11),'Wage Ceilings '!$C$7+SUMIF('Wage Ceilings '!$B$8:'Wage Ceilings '!$B$11,"&lt;="&amp;$Q$15,'Wage Ceilings '!$D$8:'Wage Ceilings '!$D$11),$Q41)</f>
        <v>0</v>
      </c>
      <c r="BS41" s="91" cm="1">
        <f t="array" ref="BS41">INDEX(Appendix!$G$4:$J$8,_xlfn.IFS(BQ41&lt;56,1,BQ41&lt;61,2,BQ41&lt;66,3,BQ41&lt;71,4,TRUE,5),MATCH(YEAR($F$15),Appendix!$G$3:$L$3,0))</f>
        <v>0</v>
      </c>
      <c r="BT41" s="92">
        <f t="shared" si="10"/>
        <v>0</v>
      </c>
      <c r="BU41" s="89">
        <f t="shared" si="24"/>
        <v>122</v>
      </c>
      <c r="BV41" s="90">
        <f>IF($R41&gt;'Wage Ceilings '!$C$7+SUMIF('Wage Ceilings '!$B$8:'Wage Ceilings '!$B$11,"&lt;="&amp;$R$15,'Wage Ceilings '!$D$8:'Wage Ceilings '!$D$11),'Wage Ceilings '!$C$7+SUMIF('Wage Ceilings '!$B$8:'Wage Ceilings '!$B$11,"&lt;="&amp;$R$15,'Wage Ceilings '!$D$8:'Wage Ceilings '!$D$11),$R41)</f>
        <v>0</v>
      </c>
      <c r="BW41" s="91" cm="1">
        <f t="array" ref="BW41">INDEX(Appendix!$G$4:$J$8,_xlfn.IFS(BU41&lt;56,1,BU41&lt;61,2,BU41&lt;66,3,BU41&lt;71,4,TRUE,5),MATCH(YEAR($F$15),Appendix!$G$3:$L$3,0))</f>
        <v>0</v>
      </c>
      <c r="BX41" s="92">
        <f t="shared" si="11"/>
        <v>0</v>
      </c>
      <c r="BY41" s="89" t="str">
        <f t="shared" si="25"/>
        <v>NA</v>
      </c>
      <c r="BZ41" s="92">
        <f>IF(S41&gt;=('Wage Ceilings '!$C$3-SUM(Z41,AD41,AH41,AL41,AP41,AX41,AT41,BB41,BF41,BJ41,BN41,BR41,BV41)),('Wage Ceilings '!$C$3-SUM(Z41,AD41,AH41,AL41,AP41,AX41,AT41,BB41,BF41,BJ41,BN41,BR41,BV41)),S41)</f>
        <v>0</v>
      </c>
      <c r="CA41" s="91" cm="1">
        <f t="array" ref="CA41">INDEX(Appendix!$G$4:$J$8,_xlfn.IFS(BY41&lt;56,1,BY41&lt;61,2,BY41&lt;66,3,BY41&lt;71,4,TRUE,5),MATCH(YEAR($F$15),Appendix!$G$3:$L$3,0))</f>
        <v>0</v>
      </c>
      <c r="CB41" s="92">
        <f t="shared" si="32"/>
        <v>0</v>
      </c>
      <c r="CC41" s="99"/>
    </row>
    <row r="42" spans="1:81" x14ac:dyDescent="0.3">
      <c r="A42" s="64" t="s">
        <v>42</v>
      </c>
      <c r="B42" s="65"/>
      <c r="C42" s="65"/>
      <c r="D42" s="66"/>
      <c r="E42" s="66"/>
      <c r="F42" s="67"/>
      <c r="G42" s="67"/>
      <c r="H42" s="67"/>
      <c r="I42" s="67"/>
      <c r="J42" s="67"/>
      <c r="K42" s="67"/>
      <c r="L42" s="67"/>
      <c r="M42" s="67"/>
      <c r="N42" s="67"/>
      <c r="O42" s="67"/>
      <c r="P42" s="67"/>
      <c r="Q42" s="67"/>
      <c r="R42" s="67"/>
      <c r="S42" s="67"/>
      <c r="T42" s="57">
        <f t="shared" si="26"/>
        <v>0</v>
      </c>
      <c r="U42" s="57">
        <f t="shared" si="27"/>
        <v>0</v>
      </c>
      <c r="V42" s="58">
        <f t="shared" si="28"/>
        <v>0</v>
      </c>
      <c r="W42" s="58">
        <f t="shared" si="29"/>
        <v>0</v>
      </c>
      <c r="X42" s="58">
        <f t="shared" si="30"/>
        <v>0</v>
      </c>
      <c r="Y42" s="89">
        <f t="shared" si="12"/>
        <v>121</v>
      </c>
      <c r="Z42" s="90">
        <f>IF($F42&gt;'Wage Ceilings '!$C$7+SUMIF('Wage Ceilings '!$B$8:'Wage Ceilings '!$B$11,"&lt;="&amp;$F$15,'Wage Ceilings '!$D$8:'Wage Ceilings '!$D$11),'Wage Ceilings '!$C$7+SUMIF('Wage Ceilings '!$B$8:'Wage Ceilings '!$B$11,"&lt;="&amp;$F$15,'Wage Ceilings '!$D$8:'Wage Ceilings '!$D$11),$F42)</f>
        <v>0</v>
      </c>
      <c r="AA42" s="91" cm="1">
        <f t="array" ref="AA42">INDEX(Appendix!$G$4:$J$8,_xlfn.IFS(Y42&lt;56,1,Y42&lt;61,2,Y42&lt;66,3,Y42&lt;71,4,TRUE,5),MATCH(YEAR($F$15),Appendix!$G$3:$L$3,0))</f>
        <v>0</v>
      </c>
      <c r="AB42" s="92">
        <f t="shared" si="0"/>
        <v>0</v>
      </c>
      <c r="AC42" s="89">
        <f t="shared" si="13"/>
        <v>122</v>
      </c>
      <c r="AD42" s="90">
        <f>IF($G42&gt;'Wage Ceilings '!$C$7+SUMIF('Wage Ceilings '!$B$8:'Wage Ceilings '!$B$11,"&lt;="&amp;$G$15,'Wage Ceilings '!$D$8:'Wage Ceilings '!$D$11),'Wage Ceilings '!$C$7+SUMIF('Wage Ceilings '!$B$8:'Wage Ceilings '!$B$11,"&lt;="&amp;$G$15,'Wage Ceilings '!$D$8:'Wage Ceilings '!$D$11),$G42)</f>
        <v>0</v>
      </c>
      <c r="AE42" s="91" cm="1">
        <f t="array" ref="AE42">INDEX(Appendix!$G$4:$J$8,_xlfn.IFS(AC42&lt;56,1,AC42&lt;61,2,AC42&lt;66,3,AC42&lt;71,4,TRUE,5),MATCH(YEAR($F$15),Appendix!$G$3:$L$3,0))</f>
        <v>0</v>
      </c>
      <c r="AF42" s="92">
        <f t="shared" si="1"/>
        <v>0</v>
      </c>
      <c r="AG42" s="89">
        <f t="shared" si="14"/>
        <v>122</v>
      </c>
      <c r="AH42" s="90">
        <f>IF($H42&gt;'Wage Ceilings '!$C$7+SUMIF('Wage Ceilings '!$B$8:'Wage Ceilings '!$B$11,"&lt;="&amp;$H$15,'Wage Ceilings '!$D$8:'Wage Ceilings '!$D$11),'Wage Ceilings '!$C$7+SUMIF('Wage Ceilings '!$B$8:'Wage Ceilings '!$B$11,"&lt;="&amp;$H$15,'Wage Ceilings '!$D$8:'Wage Ceilings '!$D$11),$H42)</f>
        <v>0</v>
      </c>
      <c r="AI42" s="91" cm="1">
        <f t="array" ref="AI42">INDEX(Appendix!$G$4:$J$8,_xlfn.IFS(AG42&lt;56,1,AG42&lt;61,2,AG42&lt;66,3,AG42&lt;71,4,TRUE,5),MATCH(YEAR($F$15),Appendix!$G$3:$L$3,0))</f>
        <v>0</v>
      </c>
      <c r="AJ42" s="92">
        <f t="shared" si="2"/>
        <v>0</v>
      </c>
      <c r="AK42" s="89">
        <f t="shared" si="15"/>
        <v>122</v>
      </c>
      <c r="AL42" s="90">
        <f>IF($I42&gt;'Wage Ceilings '!$C$7+SUMIF('Wage Ceilings '!$B$8:'Wage Ceilings '!$B$11,"&lt;="&amp;$I$15,'Wage Ceilings '!$D$8:'Wage Ceilings '!$D$11),'Wage Ceilings '!$C$7+SUMIF('Wage Ceilings '!$B$8:'Wage Ceilings '!$B$11,"&lt;="&amp;$I$15,'Wage Ceilings '!$D$8:'Wage Ceilings '!$D$11),$I42)</f>
        <v>0</v>
      </c>
      <c r="AM42" s="91" cm="1">
        <f t="array" ref="AM42">INDEX(Appendix!$G$4:$J$8,_xlfn.IFS(AK42&lt;56,1,AK42&lt;61,2,AK42&lt;66,3,AK42&lt;71,4,TRUE,5),MATCH(YEAR($F$15),Appendix!$G$3:$L$3,0))</f>
        <v>0</v>
      </c>
      <c r="AN42" s="92">
        <f t="shared" si="3"/>
        <v>0</v>
      </c>
      <c r="AO42" s="89">
        <f t="shared" si="16"/>
        <v>122</v>
      </c>
      <c r="AP42" s="90">
        <f>IF($J42&gt;'Wage Ceilings '!$C$7+SUMIF('Wage Ceilings '!$B$8:'Wage Ceilings '!$B$11,"&lt;="&amp;$J$15,'Wage Ceilings '!$D$8:'Wage Ceilings '!$D$11),'Wage Ceilings '!$C$7+SUMIF('Wage Ceilings '!$B$8:'Wage Ceilings '!$B$11,"&lt;="&amp;$J$15,'Wage Ceilings '!$D$8:'Wage Ceilings '!$D$11),$J42)</f>
        <v>0</v>
      </c>
      <c r="AQ42" s="91" cm="1">
        <f t="array" ref="AQ42">INDEX(Appendix!$G$4:$J$8,_xlfn.IFS(AO42&lt;56,1,AO42&lt;61,2,AO42&lt;66,3,AO42&lt;71,4,TRUE,5),MATCH(YEAR($F$15),Appendix!$G$3:$L$3,0))</f>
        <v>0</v>
      </c>
      <c r="AR42" s="92">
        <f t="shared" si="4"/>
        <v>0</v>
      </c>
      <c r="AS42" s="89">
        <f t="shared" si="31"/>
        <v>122</v>
      </c>
      <c r="AT42" s="90">
        <f>IF($K42&gt;'Wage Ceilings '!$C$7+SUMIF('Wage Ceilings '!$B$8:'Wage Ceilings '!$B$11,"&lt;="&amp;$K$15,'Wage Ceilings '!$D$8:'Wage Ceilings '!$D$11),'Wage Ceilings '!$C$7+SUMIF('Wage Ceilings '!$B$8:'Wage Ceilings '!$B$11,"&lt;="&amp;$K$15,'Wage Ceilings '!$D$8:'Wage Ceilings '!$D$11),$K42)</f>
        <v>0</v>
      </c>
      <c r="AU42" s="91" cm="1">
        <f t="array" ref="AU42">INDEX(Appendix!$G$4:$J$8,_xlfn.IFS(AS42&lt;56,1,AS42&lt;61,2,AS42&lt;66,3,AS42&lt;71,4,TRUE,5),MATCH(YEAR($F$15),Appendix!$G$3:$L$3,0))</f>
        <v>0</v>
      </c>
      <c r="AV42" s="92">
        <f t="shared" si="5"/>
        <v>0</v>
      </c>
      <c r="AW42" s="89" t="str">
        <f t="shared" si="17"/>
        <v>NA</v>
      </c>
      <c r="AX42" s="92">
        <f>IF(L42&gt;=('Wage Ceilings '!$C$3-SUM(Z42,AD42,AH42,AL42,AP42,AT42,BB42,BF42,BJ42,BN42,BR42,BV42)),('Wage Ceilings '!$C$3-SUM(Z42,AD42,AH42,AL42,AP42,AT42,BB42,BF42,BJ42,BN42,BR42,BV42)),L42)</f>
        <v>0</v>
      </c>
      <c r="AY42" s="91" cm="1">
        <f t="array" ref="AY42">INDEX(Appendix!$G$4:$J$8,_xlfn.IFS(AW42&lt;56,1,AW42&lt;61,2,AW42&lt;66,3,AW42&lt;71,4,TRUE,5),MATCH(YEAR($F$15),Appendix!$G$3:$L$3,0))</f>
        <v>0</v>
      </c>
      <c r="AZ42" s="92">
        <f t="shared" si="6"/>
        <v>0</v>
      </c>
      <c r="BA42" s="89">
        <f t="shared" si="18"/>
        <v>122</v>
      </c>
      <c r="BB42" s="90">
        <f>IF($M42&gt;'Wage Ceilings '!$C$7+SUMIF('Wage Ceilings '!$B$8:'Wage Ceilings '!$B$11,"&lt;="&amp;$M$15,'Wage Ceilings '!$D$8:'Wage Ceilings '!$D$11),'Wage Ceilings '!$C$7+SUMIF('Wage Ceilings '!$B$8:'Wage Ceilings '!$B$11,"&lt;="&amp;$M$15,'Wage Ceilings '!$D$8:'Wage Ceilings '!$D$11),$M42)</f>
        <v>0</v>
      </c>
      <c r="BC42" s="91" cm="1">
        <f t="array" ref="BC42">INDEX(Appendix!$G$4:$J$8,_xlfn.IFS(BA42&lt;56,1,BA42&lt;61,2,BA42&lt;66,3,BA42&lt;71,4,TRUE,5),MATCH(YEAR($F$15),Appendix!$G$3:$L$3,0))</f>
        <v>0</v>
      </c>
      <c r="BD42" s="92">
        <f t="shared" si="19"/>
        <v>0</v>
      </c>
      <c r="BE42" s="89">
        <f t="shared" si="20"/>
        <v>122</v>
      </c>
      <c r="BF42" s="90">
        <f>IF($N42&gt;'Wage Ceilings '!$C$7+SUMIF('Wage Ceilings '!$B$8:'Wage Ceilings '!$B$11,"&lt;="&amp;$N$15,'Wage Ceilings '!$D$8:'Wage Ceilings '!$D$11),'Wage Ceilings '!$C$7+SUMIF('Wage Ceilings '!$B$8:'Wage Ceilings '!$B$11,"&lt;="&amp;$N$15,'Wage Ceilings '!$D$8:'Wage Ceilings '!$D$11),$N42)</f>
        <v>0</v>
      </c>
      <c r="BG42" s="91" cm="1">
        <f t="array" ref="BG42">INDEX(Appendix!$G$4:$J$8,_xlfn.IFS(BE42&lt;56,1,BE42&lt;61,2,BE42&lt;66,3,BE42&lt;71,4,TRUE,5),MATCH(YEAR($F$15),Appendix!$G$3:$L$3,0))</f>
        <v>0</v>
      </c>
      <c r="BH42" s="92">
        <f t="shared" si="7"/>
        <v>0</v>
      </c>
      <c r="BI42" s="89">
        <f t="shared" si="21"/>
        <v>122</v>
      </c>
      <c r="BJ42" s="90">
        <f>IF($O42&gt;'Wage Ceilings '!$C$7+SUMIF('Wage Ceilings '!$B$8:'Wage Ceilings '!$B$11,"&lt;="&amp;$O$15,'Wage Ceilings '!$D$8:'Wage Ceilings '!$D$11),'Wage Ceilings '!$C$7+SUMIF('Wage Ceilings '!$B$8:'Wage Ceilings '!$B$11,"&lt;="&amp;$O$15,'Wage Ceilings '!$D$8:'Wage Ceilings '!$D$11),$O42)</f>
        <v>0</v>
      </c>
      <c r="BK42" s="91" cm="1">
        <f t="array" ref="BK42">INDEX(Appendix!$G$4:$J$8,_xlfn.IFS(BI42&lt;56,1,BI42&lt;61,2,BI42&lt;66,3,BI42&lt;71,4,TRUE,5),MATCH(YEAR($F$15),Appendix!$G$3:$L$3,0))</f>
        <v>0</v>
      </c>
      <c r="BL42" s="92">
        <f t="shared" si="8"/>
        <v>0</v>
      </c>
      <c r="BM42" s="89">
        <f t="shared" si="22"/>
        <v>122</v>
      </c>
      <c r="BN42" s="90">
        <f>IF($P42&gt;'Wage Ceilings '!$C$7+SUMIF('Wage Ceilings '!$B$8:'Wage Ceilings '!$B$11,"&lt;="&amp;$P$15,'Wage Ceilings '!$D$8:'Wage Ceilings '!$D$11),'Wage Ceilings '!$C$7+SUMIF('Wage Ceilings '!$B$8:'Wage Ceilings '!$B$11,"&lt;="&amp;$P$15,'Wage Ceilings '!$D$8:'Wage Ceilings '!$D$11),$P42)</f>
        <v>0</v>
      </c>
      <c r="BO42" s="91" cm="1">
        <f t="array" ref="BO42">INDEX(Appendix!$G$4:$J$8,_xlfn.IFS(BM42&lt;56,1,BM42&lt;61,2,BM42&lt;66,3,BM42&lt;71,4,TRUE,5),MATCH(YEAR($F$15),Appendix!$G$3:$L$3,0))</f>
        <v>0</v>
      </c>
      <c r="BP42" s="92">
        <f t="shared" si="9"/>
        <v>0</v>
      </c>
      <c r="BQ42" s="89">
        <f t="shared" si="23"/>
        <v>122</v>
      </c>
      <c r="BR42" s="90">
        <f>IF($Q42&gt;'Wage Ceilings '!$C$7+SUMIF('Wage Ceilings '!$B$8:'Wage Ceilings '!$B$11,"&lt;="&amp;$Q$15,'Wage Ceilings '!$D$8:'Wage Ceilings '!$D$11),'Wage Ceilings '!$C$7+SUMIF('Wage Ceilings '!$B$8:'Wage Ceilings '!$B$11,"&lt;="&amp;$Q$15,'Wage Ceilings '!$D$8:'Wage Ceilings '!$D$11),$Q42)</f>
        <v>0</v>
      </c>
      <c r="BS42" s="91" cm="1">
        <f t="array" ref="BS42">INDEX(Appendix!$G$4:$J$8,_xlfn.IFS(BQ42&lt;56,1,BQ42&lt;61,2,BQ42&lt;66,3,BQ42&lt;71,4,TRUE,5),MATCH(YEAR($F$15),Appendix!$G$3:$L$3,0))</f>
        <v>0</v>
      </c>
      <c r="BT42" s="92">
        <f t="shared" si="10"/>
        <v>0</v>
      </c>
      <c r="BU42" s="89">
        <f t="shared" si="24"/>
        <v>122</v>
      </c>
      <c r="BV42" s="90">
        <f>IF($R42&gt;'Wage Ceilings '!$C$7+SUMIF('Wage Ceilings '!$B$8:'Wage Ceilings '!$B$11,"&lt;="&amp;$R$15,'Wage Ceilings '!$D$8:'Wage Ceilings '!$D$11),'Wage Ceilings '!$C$7+SUMIF('Wage Ceilings '!$B$8:'Wage Ceilings '!$B$11,"&lt;="&amp;$R$15,'Wage Ceilings '!$D$8:'Wage Ceilings '!$D$11),$R42)</f>
        <v>0</v>
      </c>
      <c r="BW42" s="91" cm="1">
        <f t="array" ref="BW42">INDEX(Appendix!$G$4:$J$8,_xlfn.IFS(BU42&lt;56,1,BU42&lt;61,2,BU42&lt;66,3,BU42&lt;71,4,TRUE,5),MATCH(YEAR($F$15),Appendix!$G$3:$L$3,0))</f>
        <v>0</v>
      </c>
      <c r="BX42" s="92">
        <f t="shared" si="11"/>
        <v>0</v>
      </c>
      <c r="BY42" s="89" t="str">
        <f t="shared" si="25"/>
        <v>NA</v>
      </c>
      <c r="BZ42" s="92">
        <f>IF(S42&gt;=('Wage Ceilings '!$C$3-SUM(Z42,AD42,AH42,AL42,AP42,AX42,AT42,BB42,BF42,BJ42,BN42,BR42,BV42)),('Wage Ceilings '!$C$3-SUM(Z42,AD42,AH42,AL42,AP42,AX42,AT42,BB42,BF42,BJ42,BN42,BR42,BV42)),S42)</f>
        <v>0</v>
      </c>
      <c r="CA42" s="91" cm="1">
        <f t="array" ref="CA42">INDEX(Appendix!$G$4:$J$8,_xlfn.IFS(BY42&lt;56,1,BY42&lt;61,2,BY42&lt;66,3,BY42&lt;71,4,TRUE,5),MATCH(YEAR($F$15),Appendix!$G$3:$L$3,0))</f>
        <v>0</v>
      </c>
      <c r="CB42" s="92">
        <f t="shared" si="32"/>
        <v>0</v>
      </c>
      <c r="CC42" s="99"/>
    </row>
    <row r="43" spans="1:81" x14ac:dyDescent="0.3">
      <c r="A43" s="64" t="s">
        <v>43</v>
      </c>
      <c r="B43" s="65"/>
      <c r="C43" s="65"/>
      <c r="D43" s="66"/>
      <c r="E43" s="66"/>
      <c r="F43" s="67"/>
      <c r="G43" s="67"/>
      <c r="H43" s="67"/>
      <c r="I43" s="67"/>
      <c r="J43" s="67"/>
      <c r="K43" s="67"/>
      <c r="L43" s="67"/>
      <c r="M43" s="67"/>
      <c r="N43" s="67"/>
      <c r="O43" s="67"/>
      <c r="P43" s="67"/>
      <c r="Q43" s="67"/>
      <c r="R43" s="67"/>
      <c r="S43" s="67"/>
      <c r="T43" s="57">
        <f t="shared" si="26"/>
        <v>0</v>
      </c>
      <c r="U43" s="57">
        <f t="shared" si="27"/>
        <v>0</v>
      </c>
      <c r="V43" s="58">
        <f t="shared" si="28"/>
        <v>0</v>
      </c>
      <c r="W43" s="58">
        <f t="shared" si="29"/>
        <v>0</v>
      </c>
      <c r="X43" s="58">
        <f t="shared" si="30"/>
        <v>0</v>
      </c>
      <c r="Y43" s="89">
        <f t="shared" si="12"/>
        <v>121</v>
      </c>
      <c r="Z43" s="90">
        <f>IF($F43&gt;'Wage Ceilings '!$C$7+SUMIF('Wage Ceilings '!$B$8:'Wage Ceilings '!$B$11,"&lt;="&amp;$F$15,'Wage Ceilings '!$D$8:'Wage Ceilings '!$D$11),'Wage Ceilings '!$C$7+SUMIF('Wage Ceilings '!$B$8:'Wage Ceilings '!$B$11,"&lt;="&amp;$F$15,'Wage Ceilings '!$D$8:'Wage Ceilings '!$D$11),$F43)</f>
        <v>0</v>
      </c>
      <c r="AA43" s="91" cm="1">
        <f t="array" ref="AA43">INDEX(Appendix!$G$4:$J$8,_xlfn.IFS(Y43&lt;56,1,Y43&lt;61,2,Y43&lt;66,3,Y43&lt;71,4,TRUE,5),MATCH(YEAR($F$15),Appendix!$G$3:$L$3,0))</f>
        <v>0</v>
      </c>
      <c r="AB43" s="92">
        <f t="shared" si="0"/>
        <v>0</v>
      </c>
      <c r="AC43" s="89">
        <f t="shared" si="13"/>
        <v>122</v>
      </c>
      <c r="AD43" s="90">
        <f>IF($G43&gt;'Wage Ceilings '!$C$7+SUMIF('Wage Ceilings '!$B$8:'Wage Ceilings '!$B$11,"&lt;="&amp;$G$15,'Wage Ceilings '!$D$8:'Wage Ceilings '!$D$11),'Wage Ceilings '!$C$7+SUMIF('Wage Ceilings '!$B$8:'Wage Ceilings '!$B$11,"&lt;="&amp;$G$15,'Wage Ceilings '!$D$8:'Wage Ceilings '!$D$11),$G43)</f>
        <v>0</v>
      </c>
      <c r="AE43" s="91" cm="1">
        <f t="array" ref="AE43">INDEX(Appendix!$G$4:$J$8,_xlfn.IFS(AC43&lt;56,1,AC43&lt;61,2,AC43&lt;66,3,AC43&lt;71,4,TRUE,5),MATCH(YEAR($F$15),Appendix!$G$3:$L$3,0))</f>
        <v>0</v>
      </c>
      <c r="AF43" s="92">
        <f t="shared" si="1"/>
        <v>0</v>
      </c>
      <c r="AG43" s="89">
        <f t="shared" si="14"/>
        <v>122</v>
      </c>
      <c r="AH43" s="90">
        <f>IF($H43&gt;'Wage Ceilings '!$C$7+SUMIF('Wage Ceilings '!$B$8:'Wage Ceilings '!$B$11,"&lt;="&amp;$H$15,'Wage Ceilings '!$D$8:'Wage Ceilings '!$D$11),'Wage Ceilings '!$C$7+SUMIF('Wage Ceilings '!$B$8:'Wage Ceilings '!$B$11,"&lt;="&amp;$H$15,'Wage Ceilings '!$D$8:'Wage Ceilings '!$D$11),$H43)</f>
        <v>0</v>
      </c>
      <c r="AI43" s="91" cm="1">
        <f t="array" ref="AI43">INDEX(Appendix!$G$4:$J$8,_xlfn.IFS(AG43&lt;56,1,AG43&lt;61,2,AG43&lt;66,3,AG43&lt;71,4,TRUE,5),MATCH(YEAR($F$15),Appendix!$G$3:$L$3,0))</f>
        <v>0</v>
      </c>
      <c r="AJ43" s="92">
        <f t="shared" si="2"/>
        <v>0</v>
      </c>
      <c r="AK43" s="89">
        <f t="shared" si="15"/>
        <v>122</v>
      </c>
      <c r="AL43" s="90">
        <f>IF($I43&gt;'Wage Ceilings '!$C$7+SUMIF('Wage Ceilings '!$B$8:'Wage Ceilings '!$B$11,"&lt;="&amp;$I$15,'Wage Ceilings '!$D$8:'Wage Ceilings '!$D$11),'Wage Ceilings '!$C$7+SUMIF('Wage Ceilings '!$B$8:'Wage Ceilings '!$B$11,"&lt;="&amp;$I$15,'Wage Ceilings '!$D$8:'Wage Ceilings '!$D$11),$I43)</f>
        <v>0</v>
      </c>
      <c r="AM43" s="91" cm="1">
        <f t="array" ref="AM43">INDEX(Appendix!$G$4:$J$8,_xlfn.IFS(AK43&lt;56,1,AK43&lt;61,2,AK43&lt;66,3,AK43&lt;71,4,TRUE,5),MATCH(YEAR($F$15),Appendix!$G$3:$L$3,0))</f>
        <v>0</v>
      </c>
      <c r="AN43" s="92">
        <f t="shared" si="3"/>
        <v>0</v>
      </c>
      <c r="AO43" s="89">
        <f t="shared" si="16"/>
        <v>122</v>
      </c>
      <c r="AP43" s="90">
        <f>IF($J43&gt;'Wage Ceilings '!$C$7+SUMIF('Wage Ceilings '!$B$8:'Wage Ceilings '!$B$11,"&lt;="&amp;$J$15,'Wage Ceilings '!$D$8:'Wage Ceilings '!$D$11),'Wage Ceilings '!$C$7+SUMIF('Wage Ceilings '!$B$8:'Wage Ceilings '!$B$11,"&lt;="&amp;$J$15,'Wage Ceilings '!$D$8:'Wage Ceilings '!$D$11),$J43)</f>
        <v>0</v>
      </c>
      <c r="AQ43" s="91" cm="1">
        <f t="array" ref="AQ43">INDEX(Appendix!$G$4:$J$8,_xlfn.IFS(AO43&lt;56,1,AO43&lt;61,2,AO43&lt;66,3,AO43&lt;71,4,TRUE,5),MATCH(YEAR($F$15),Appendix!$G$3:$L$3,0))</f>
        <v>0</v>
      </c>
      <c r="AR43" s="92">
        <f t="shared" si="4"/>
        <v>0</v>
      </c>
      <c r="AS43" s="89">
        <f t="shared" si="31"/>
        <v>122</v>
      </c>
      <c r="AT43" s="90">
        <f>IF($K43&gt;'Wage Ceilings '!$C$7+SUMIF('Wage Ceilings '!$B$8:'Wage Ceilings '!$B$11,"&lt;="&amp;$K$15,'Wage Ceilings '!$D$8:'Wage Ceilings '!$D$11),'Wage Ceilings '!$C$7+SUMIF('Wage Ceilings '!$B$8:'Wage Ceilings '!$B$11,"&lt;="&amp;$K$15,'Wage Ceilings '!$D$8:'Wage Ceilings '!$D$11),$K43)</f>
        <v>0</v>
      </c>
      <c r="AU43" s="91" cm="1">
        <f t="array" ref="AU43">INDEX(Appendix!$G$4:$J$8,_xlfn.IFS(AS43&lt;56,1,AS43&lt;61,2,AS43&lt;66,3,AS43&lt;71,4,TRUE,5),MATCH(YEAR($F$15),Appendix!$G$3:$L$3,0))</f>
        <v>0</v>
      </c>
      <c r="AV43" s="92">
        <f t="shared" si="5"/>
        <v>0</v>
      </c>
      <c r="AW43" s="89" t="str">
        <f t="shared" si="17"/>
        <v>NA</v>
      </c>
      <c r="AX43" s="92">
        <f>IF(L43&gt;=('Wage Ceilings '!$C$3-SUM(Z43,AD43,AH43,AL43,AP43,AT43,BB43,BF43,BJ43,BN43,BR43,BV43)),('Wage Ceilings '!$C$3-SUM(Z43,AD43,AH43,AL43,AP43,AT43,BB43,BF43,BJ43,BN43,BR43,BV43)),L43)</f>
        <v>0</v>
      </c>
      <c r="AY43" s="91" cm="1">
        <f t="array" ref="AY43">INDEX(Appendix!$G$4:$J$8,_xlfn.IFS(AW43&lt;56,1,AW43&lt;61,2,AW43&lt;66,3,AW43&lt;71,4,TRUE,5),MATCH(YEAR($F$15),Appendix!$G$3:$L$3,0))</f>
        <v>0</v>
      </c>
      <c r="AZ43" s="92">
        <f t="shared" si="6"/>
        <v>0</v>
      </c>
      <c r="BA43" s="89">
        <f t="shared" si="18"/>
        <v>122</v>
      </c>
      <c r="BB43" s="90">
        <f>IF($M43&gt;'Wage Ceilings '!$C$7+SUMIF('Wage Ceilings '!$B$8:'Wage Ceilings '!$B$11,"&lt;="&amp;$M$15,'Wage Ceilings '!$D$8:'Wage Ceilings '!$D$11),'Wage Ceilings '!$C$7+SUMIF('Wage Ceilings '!$B$8:'Wage Ceilings '!$B$11,"&lt;="&amp;$M$15,'Wage Ceilings '!$D$8:'Wage Ceilings '!$D$11),$M43)</f>
        <v>0</v>
      </c>
      <c r="BC43" s="91" cm="1">
        <f t="array" ref="BC43">INDEX(Appendix!$G$4:$J$8,_xlfn.IFS(BA43&lt;56,1,BA43&lt;61,2,BA43&lt;66,3,BA43&lt;71,4,TRUE,5),MATCH(YEAR($F$15),Appendix!$G$3:$L$3,0))</f>
        <v>0</v>
      </c>
      <c r="BD43" s="92">
        <f t="shared" si="19"/>
        <v>0</v>
      </c>
      <c r="BE43" s="89">
        <f t="shared" si="20"/>
        <v>122</v>
      </c>
      <c r="BF43" s="90">
        <f>IF($N43&gt;'Wage Ceilings '!$C$7+SUMIF('Wage Ceilings '!$B$8:'Wage Ceilings '!$B$11,"&lt;="&amp;$N$15,'Wage Ceilings '!$D$8:'Wage Ceilings '!$D$11),'Wage Ceilings '!$C$7+SUMIF('Wage Ceilings '!$B$8:'Wage Ceilings '!$B$11,"&lt;="&amp;$N$15,'Wage Ceilings '!$D$8:'Wage Ceilings '!$D$11),$N43)</f>
        <v>0</v>
      </c>
      <c r="BG43" s="91" cm="1">
        <f t="array" ref="BG43">INDEX(Appendix!$G$4:$J$8,_xlfn.IFS(BE43&lt;56,1,BE43&lt;61,2,BE43&lt;66,3,BE43&lt;71,4,TRUE,5),MATCH(YEAR($F$15),Appendix!$G$3:$L$3,0))</f>
        <v>0</v>
      </c>
      <c r="BH43" s="92">
        <f t="shared" si="7"/>
        <v>0</v>
      </c>
      <c r="BI43" s="89">
        <f t="shared" si="21"/>
        <v>122</v>
      </c>
      <c r="BJ43" s="90">
        <f>IF($O43&gt;'Wage Ceilings '!$C$7+SUMIF('Wage Ceilings '!$B$8:'Wage Ceilings '!$B$11,"&lt;="&amp;$O$15,'Wage Ceilings '!$D$8:'Wage Ceilings '!$D$11),'Wage Ceilings '!$C$7+SUMIF('Wage Ceilings '!$B$8:'Wage Ceilings '!$B$11,"&lt;="&amp;$O$15,'Wage Ceilings '!$D$8:'Wage Ceilings '!$D$11),$O43)</f>
        <v>0</v>
      </c>
      <c r="BK43" s="91" cm="1">
        <f t="array" ref="BK43">INDEX(Appendix!$G$4:$J$8,_xlfn.IFS(BI43&lt;56,1,BI43&lt;61,2,BI43&lt;66,3,BI43&lt;71,4,TRUE,5),MATCH(YEAR($F$15),Appendix!$G$3:$L$3,0))</f>
        <v>0</v>
      </c>
      <c r="BL43" s="92">
        <f t="shared" si="8"/>
        <v>0</v>
      </c>
      <c r="BM43" s="89">
        <f t="shared" si="22"/>
        <v>122</v>
      </c>
      <c r="BN43" s="90">
        <f>IF($P43&gt;'Wage Ceilings '!$C$7+SUMIF('Wage Ceilings '!$B$8:'Wage Ceilings '!$B$11,"&lt;="&amp;$P$15,'Wage Ceilings '!$D$8:'Wage Ceilings '!$D$11),'Wage Ceilings '!$C$7+SUMIF('Wage Ceilings '!$B$8:'Wage Ceilings '!$B$11,"&lt;="&amp;$P$15,'Wage Ceilings '!$D$8:'Wage Ceilings '!$D$11),$P43)</f>
        <v>0</v>
      </c>
      <c r="BO43" s="91" cm="1">
        <f t="array" ref="BO43">INDEX(Appendix!$G$4:$J$8,_xlfn.IFS(BM43&lt;56,1,BM43&lt;61,2,BM43&lt;66,3,BM43&lt;71,4,TRUE,5),MATCH(YEAR($F$15),Appendix!$G$3:$L$3,0))</f>
        <v>0</v>
      </c>
      <c r="BP43" s="92">
        <f t="shared" si="9"/>
        <v>0</v>
      </c>
      <c r="BQ43" s="89">
        <f t="shared" si="23"/>
        <v>122</v>
      </c>
      <c r="BR43" s="90">
        <f>IF($Q43&gt;'Wage Ceilings '!$C$7+SUMIF('Wage Ceilings '!$B$8:'Wage Ceilings '!$B$11,"&lt;="&amp;$Q$15,'Wage Ceilings '!$D$8:'Wage Ceilings '!$D$11),'Wage Ceilings '!$C$7+SUMIF('Wage Ceilings '!$B$8:'Wage Ceilings '!$B$11,"&lt;="&amp;$Q$15,'Wage Ceilings '!$D$8:'Wage Ceilings '!$D$11),$Q43)</f>
        <v>0</v>
      </c>
      <c r="BS43" s="91" cm="1">
        <f t="array" ref="BS43">INDEX(Appendix!$G$4:$J$8,_xlfn.IFS(BQ43&lt;56,1,BQ43&lt;61,2,BQ43&lt;66,3,BQ43&lt;71,4,TRUE,5),MATCH(YEAR($F$15),Appendix!$G$3:$L$3,0))</f>
        <v>0</v>
      </c>
      <c r="BT43" s="92">
        <f t="shared" si="10"/>
        <v>0</v>
      </c>
      <c r="BU43" s="89">
        <f t="shared" si="24"/>
        <v>122</v>
      </c>
      <c r="BV43" s="90">
        <f>IF($R43&gt;'Wage Ceilings '!$C$7+SUMIF('Wage Ceilings '!$B$8:'Wage Ceilings '!$B$11,"&lt;="&amp;$R$15,'Wage Ceilings '!$D$8:'Wage Ceilings '!$D$11),'Wage Ceilings '!$C$7+SUMIF('Wage Ceilings '!$B$8:'Wage Ceilings '!$B$11,"&lt;="&amp;$R$15,'Wage Ceilings '!$D$8:'Wage Ceilings '!$D$11),$R43)</f>
        <v>0</v>
      </c>
      <c r="BW43" s="91" cm="1">
        <f t="array" ref="BW43">INDEX(Appendix!$G$4:$J$8,_xlfn.IFS(BU43&lt;56,1,BU43&lt;61,2,BU43&lt;66,3,BU43&lt;71,4,TRUE,5),MATCH(YEAR($F$15),Appendix!$G$3:$L$3,0))</f>
        <v>0</v>
      </c>
      <c r="BX43" s="92">
        <f t="shared" si="11"/>
        <v>0</v>
      </c>
      <c r="BY43" s="89" t="str">
        <f t="shared" si="25"/>
        <v>NA</v>
      </c>
      <c r="BZ43" s="92">
        <f>IF(S43&gt;=('Wage Ceilings '!$C$3-SUM(Z43,AD43,AH43,AL43,AP43,AX43,AT43,BB43,BF43,BJ43,BN43,BR43,BV43)),('Wage Ceilings '!$C$3-SUM(Z43,AD43,AH43,AL43,AP43,AX43,AT43,BB43,BF43,BJ43,BN43,BR43,BV43)),S43)</f>
        <v>0</v>
      </c>
      <c r="CA43" s="91" cm="1">
        <f t="array" ref="CA43">INDEX(Appendix!$G$4:$J$8,_xlfn.IFS(BY43&lt;56,1,BY43&lt;61,2,BY43&lt;66,3,BY43&lt;71,4,TRUE,5),MATCH(YEAR($F$15),Appendix!$G$3:$L$3,0))</f>
        <v>0</v>
      </c>
      <c r="CB43" s="92">
        <f t="shared" si="32"/>
        <v>0</v>
      </c>
      <c r="CC43" s="99"/>
    </row>
    <row r="44" spans="1:81" x14ac:dyDescent="0.3">
      <c r="A44" s="64" t="s">
        <v>44</v>
      </c>
      <c r="B44" s="65"/>
      <c r="C44" s="65"/>
      <c r="D44" s="66"/>
      <c r="E44" s="66"/>
      <c r="F44" s="67"/>
      <c r="G44" s="67"/>
      <c r="H44" s="67"/>
      <c r="I44" s="67"/>
      <c r="J44" s="67"/>
      <c r="K44" s="67"/>
      <c r="L44" s="67"/>
      <c r="M44" s="67"/>
      <c r="N44" s="67"/>
      <c r="O44" s="67"/>
      <c r="P44" s="67"/>
      <c r="Q44" s="67"/>
      <c r="R44" s="67"/>
      <c r="S44" s="67"/>
      <c r="T44" s="57">
        <f t="shared" si="26"/>
        <v>0</v>
      </c>
      <c r="U44" s="57">
        <f t="shared" si="27"/>
        <v>0</v>
      </c>
      <c r="V44" s="58">
        <f t="shared" si="28"/>
        <v>0</v>
      </c>
      <c r="W44" s="58">
        <f t="shared" si="29"/>
        <v>0</v>
      </c>
      <c r="X44" s="58">
        <f t="shared" si="30"/>
        <v>0</v>
      </c>
      <c r="Y44" s="89">
        <f t="shared" si="12"/>
        <v>121</v>
      </c>
      <c r="Z44" s="90">
        <f>IF($F44&gt;'Wage Ceilings '!$C$7+SUMIF('Wage Ceilings '!$B$8:'Wage Ceilings '!$B$11,"&lt;="&amp;$F$15,'Wage Ceilings '!$D$8:'Wage Ceilings '!$D$11),'Wage Ceilings '!$C$7+SUMIF('Wage Ceilings '!$B$8:'Wage Ceilings '!$B$11,"&lt;="&amp;$F$15,'Wage Ceilings '!$D$8:'Wage Ceilings '!$D$11),$F44)</f>
        <v>0</v>
      </c>
      <c r="AA44" s="91" cm="1">
        <f t="array" ref="AA44">INDEX(Appendix!$G$4:$J$8,_xlfn.IFS(Y44&lt;56,1,Y44&lt;61,2,Y44&lt;66,3,Y44&lt;71,4,TRUE,5),MATCH(YEAR($F$15),Appendix!$G$3:$L$3,0))</f>
        <v>0</v>
      </c>
      <c r="AB44" s="92">
        <f t="shared" si="0"/>
        <v>0</v>
      </c>
      <c r="AC44" s="89">
        <f t="shared" si="13"/>
        <v>122</v>
      </c>
      <c r="AD44" s="90">
        <f>IF($G44&gt;'Wage Ceilings '!$C$7+SUMIF('Wage Ceilings '!$B$8:'Wage Ceilings '!$B$11,"&lt;="&amp;$G$15,'Wage Ceilings '!$D$8:'Wage Ceilings '!$D$11),'Wage Ceilings '!$C$7+SUMIF('Wage Ceilings '!$B$8:'Wage Ceilings '!$B$11,"&lt;="&amp;$G$15,'Wage Ceilings '!$D$8:'Wage Ceilings '!$D$11),$G44)</f>
        <v>0</v>
      </c>
      <c r="AE44" s="91" cm="1">
        <f t="array" ref="AE44">INDEX(Appendix!$G$4:$J$8,_xlfn.IFS(AC44&lt;56,1,AC44&lt;61,2,AC44&lt;66,3,AC44&lt;71,4,TRUE,5),MATCH(YEAR($F$15),Appendix!$G$3:$L$3,0))</f>
        <v>0</v>
      </c>
      <c r="AF44" s="92">
        <f t="shared" si="1"/>
        <v>0</v>
      </c>
      <c r="AG44" s="89">
        <f t="shared" si="14"/>
        <v>122</v>
      </c>
      <c r="AH44" s="90">
        <f>IF($H44&gt;'Wage Ceilings '!$C$7+SUMIF('Wage Ceilings '!$B$8:'Wage Ceilings '!$B$11,"&lt;="&amp;$H$15,'Wage Ceilings '!$D$8:'Wage Ceilings '!$D$11),'Wage Ceilings '!$C$7+SUMIF('Wage Ceilings '!$B$8:'Wage Ceilings '!$B$11,"&lt;="&amp;$H$15,'Wage Ceilings '!$D$8:'Wage Ceilings '!$D$11),$H44)</f>
        <v>0</v>
      </c>
      <c r="AI44" s="91" cm="1">
        <f t="array" ref="AI44">INDEX(Appendix!$G$4:$J$8,_xlfn.IFS(AG44&lt;56,1,AG44&lt;61,2,AG44&lt;66,3,AG44&lt;71,4,TRUE,5),MATCH(YEAR($F$15),Appendix!$G$3:$L$3,0))</f>
        <v>0</v>
      </c>
      <c r="AJ44" s="92">
        <f t="shared" si="2"/>
        <v>0</v>
      </c>
      <c r="AK44" s="89">
        <f t="shared" si="15"/>
        <v>122</v>
      </c>
      <c r="AL44" s="90">
        <f>IF($I44&gt;'Wage Ceilings '!$C$7+SUMIF('Wage Ceilings '!$B$8:'Wage Ceilings '!$B$11,"&lt;="&amp;$I$15,'Wage Ceilings '!$D$8:'Wage Ceilings '!$D$11),'Wage Ceilings '!$C$7+SUMIF('Wage Ceilings '!$B$8:'Wage Ceilings '!$B$11,"&lt;="&amp;$I$15,'Wage Ceilings '!$D$8:'Wage Ceilings '!$D$11),$I44)</f>
        <v>0</v>
      </c>
      <c r="AM44" s="91" cm="1">
        <f t="array" ref="AM44">INDEX(Appendix!$G$4:$J$8,_xlfn.IFS(AK44&lt;56,1,AK44&lt;61,2,AK44&lt;66,3,AK44&lt;71,4,TRUE,5),MATCH(YEAR($F$15),Appendix!$G$3:$L$3,0))</f>
        <v>0</v>
      </c>
      <c r="AN44" s="92">
        <f t="shared" si="3"/>
        <v>0</v>
      </c>
      <c r="AO44" s="89">
        <f t="shared" si="16"/>
        <v>122</v>
      </c>
      <c r="AP44" s="90">
        <f>IF($J44&gt;'Wage Ceilings '!$C$7+SUMIF('Wage Ceilings '!$B$8:'Wage Ceilings '!$B$11,"&lt;="&amp;$J$15,'Wage Ceilings '!$D$8:'Wage Ceilings '!$D$11),'Wage Ceilings '!$C$7+SUMIF('Wage Ceilings '!$B$8:'Wage Ceilings '!$B$11,"&lt;="&amp;$J$15,'Wage Ceilings '!$D$8:'Wage Ceilings '!$D$11),$J44)</f>
        <v>0</v>
      </c>
      <c r="AQ44" s="91" cm="1">
        <f t="array" ref="AQ44">INDEX(Appendix!$G$4:$J$8,_xlfn.IFS(AO44&lt;56,1,AO44&lt;61,2,AO44&lt;66,3,AO44&lt;71,4,TRUE,5),MATCH(YEAR($F$15),Appendix!$G$3:$L$3,0))</f>
        <v>0</v>
      </c>
      <c r="AR44" s="92">
        <f t="shared" si="4"/>
        <v>0</v>
      </c>
      <c r="AS44" s="89">
        <f t="shared" si="31"/>
        <v>122</v>
      </c>
      <c r="AT44" s="90">
        <f>IF($K44&gt;'Wage Ceilings '!$C$7+SUMIF('Wage Ceilings '!$B$8:'Wage Ceilings '!$B$11,"&lt;="&amp;$K$15,'Wage Ceilings '!$D$8:'Wage Ceilings '!$D$11),'Wage Ceilings '!$C$7+SUMIF('Wage Ceilings '!$B$8:'Wage Ceilings '!$B$11,"&lt;="&amp;$K$15,'Wage Ceilings '!$D$8:'Wage Ceilings '!$D$11),$K44)</f>
        <v>0</v>
      </c>
      <c r="AU44" s="91" cm="1">
        <f t="array" ref="AU44">INDEX(Appendix!$G$4:$J$8,_xlfn.IFS(AS44&lt;56,1,AS44&lt;61,2,AS44&lt;66,3,AS44&lt;71,4,TRUE,5),MATCH(YEAR($F$15),Appendix!$G$3:$L$3,0))</f>
        <v>0</v>
      </c>
      <c r="AV44" s="92">
        <f t="shared" si="5"/>
        <v>0</v>
      </c>
      <c r="AW44" s="89" t="str">
        <f t="shared" si="17"/>
        <v>NA</v>
      </c>
      <c r="AX44" s="92">
        <f>IF(L44&gt;=('Wage Ceilings '!$C$3-SUM(Z44,AD44,AH44,AL44,AP44,AT44,BB44,BF44,BJ44,BN44,BR44,BV44)),('Wage Ceilings '!$C$3-SUM(Z44,AD44,AH44,AL44,AP44,AT44,BB44,BF44,BJ44,BN44,BR44,BV44)),L44)</f>
        <v>0</v>
      </c>
      <c r="AY44" s="91" cm="1">
        <f t="array" ref="AY44">INDEX(Appendix!$G$4:$J$8,_xlfn.IFS(AW44&lt;56,1,AW44&lt;61,2,AW44&lt;66,3,AW44&lt;71,4,TRUE,5),MATCH(YEAR($F$15),Appendix!$G$3:$L$3,0))</f>
        <v>0</v>
      </c>
      <c r="AZ44" s="92">
        <f t="shared" si="6"/>
        <v>0</v>
      </c>
      <c r="BA44" s="89">
        <f t="shared" si="18"/>
        <v>122</v>
      </c>
      <c r="BB44" s="90">
        <f>IF($M44&gt;'Wage Ceilings '!$C$7+SUMIF('Wage Ceilings '!$B$8:'Wage Ceilings '!$B$11,"&lt;="&amp;$M$15,'Wage Ceilings '!$D$8:'Wage Ceilings '!$D$11),'Wage Ceilings '!$C$7+SUMIF('Wage Ceilings '!$B$8:'Wage Ceilings '!$B$11,"&lt;="&amp;$M$15,'Wage Ceilings '!$D$8:'Wage Ceilings '!$D$11),$M44)</f>
        <v>0</v>
      </c>
      <c r="BC44" s="91" cm="1">
        <f t="array" ref="BC44">INDEX(Appendix!$G$4:$J$8,_xlfn.IFS(BA44&lt;56,1,BA44&lt;61,2,BA44&lt;66,3,BA44&lt;71,4,TRUE,5),MATCH(YEAR($F$15),Appendix!$G$3:$L$3,0))</f>
        <v>0</v>
      </c>
      <c r="BD44" s="92">
        <f t="shared" si="19"/>
        <v>0</v>
      </c>
      <c r="BE44" s="89">
        <f t="shared" si="20"/>
        <v>122</v>
      </c>
      <c r="BF44" s="90">
        <f>IF($N44&gt;'Wage Ceilings '!$C$7+SUMIF('Wage Ceilings '!$B$8:'Wage Ceilings '!$B$11,"&lt;="&amp;$N$15,'Wage Ceilings '!$D$8:'Wage Ceilings '!$D$11),'Wage Ceilings '!$C$7+SUMIF('Wage Ceilings '!$B$8:'Wage Ceilings '!$B$11,"&lt;="&amp;$N$15,'Wage Ceilings '!$D$8:'Wage Ceilings '!$D$11),$N44)</f>
        <v>0</v>
      </c>
      <c r="BG44" s="91" cm="1">
        <f t="array" ref="BG44">INDEX(Appendix!$G$4:$J$8,_xlfn.IFS(BE44&lt;56,1,BE44&lt;61,2,BE44&lt;66,3,BE44&lt;71,4,TRUE,5),MATCH(YEAR($F$15),Appendix!$G$3:$L$3,0))</f>
        <v>0</v>
      </c>
      <c r="BH44" s="92">
        <f t="shared" si="7"/>
        <v>0</v>
      </c>
      <c r="BI44" s="89">
        <f t="shared" si="21"/>
        <v>122</v>
      </c>
      <c r="BJ44" s="90">
        <f>IF($O44&gt;'Wage Ceilings '!$C$7+SUMIF('Wage Ceilings '!$B$8:'Wage Ceilings '!$B$11,"&lt;="&amp;$O$15,'Wage Ceilings '!$D$8:'Wage Ceilings '!$D$11),'Wage Ceilings '!$C$7+SUMIF('Wage Ceilings '!$B$8:'Wage Ceilings '!$B$11,"&lt;="&amp;$O$15,'Wage Ceilings '!$D$8:'Wage Ceilings '!$D$11),$O44)</f>
        <v>0</v>
      </c>
      <c r="BK44" s="91" cm="1">
        <f t="array" ref="BK44">INDEX(Appendix!$G$4:$J$8,_xlfn.IFS(BI44&lt;56,1,BI44&lt;61,2,BI44&lt;66,3,BI44&lt;71,4,TRUE,5),MATCH(YEAR($F$15),Appendix!$G$3:$L$3,0))</f>
        <v>0</v>
      </c>
      <c r="BL44" s="92">
        <f t="shared" si="8"/>
        <v>0</v>
      </c>
      <c r="BM44" s="89">
        <f t="shared" si="22"/>
        <v>122</v>
      </c>
      <c r="BN44" s="90">
        <f>IF($P44&gt;'Wage Ceilings '!$C$7+SUMIF('Wage Ceilings '!$B$8:'Wage Ceilings '!$B$11,"&lt;="&amp;$P$15,'Wage Ceilings '!$D$8:'Wage Ceilings '!$D$11),'Wage Ceilings '!$C$7+SUMIF('Wage Ceilings '!$B$8:'Wage Ceilings '!$B$11,"&lt;="&amp;$P$15,'Wage Ceilings '!$D$8:'Wage Ceilings '!$D$11),$P44)</f>
        <v>0</v>
      </c>
      <c r="BO44" s="91" cm="1">
        <f t="array" ref="BO44">INDEX(Appendix!$G$4:$J$8,_xlfn.IFS(BM44&lt;56,1,BM44&lt;61,2,BM44&lt;66,3,BM44&lt;71,4,TRUE,5),MATCH(YEAR($F$15),Appendix!$G$3:$L$3,0))</f>
        <v>0</v>
      </c>
      <c r="BP44" s="92">
        <f t="shared" si="9"/>
        <v>0</v>
      </c>
      <c r="BQ44" s="89">
        <f t="shared" si="23"/>
        <v>122</v>
      </c>
      <c r="BR44" s="90">
        <f>IF($Q44&gt;'Wage Ceilings '!$C$7+SUMIF('Wage Ceilings '!$B$8:'Wage Ceilings '!$B$11,"&lt;="&amp;$Q$15,'Wage Ceilings '!$D$8:'Wage Ceilings '!$D$11),'Wage Ceilings '!$C$7+SUMIF('Wage Ceilings '!$B$8:'Wage Ceilings '!$B$11,"&lt;="&amp;$Q$15,'Wage Ceilings '!$D$8:'Wage Ceilings '!$D$11),$Q44)</f>
        <v>0</v>
      </c>
      <c r="BS44" s="91" cm="1">
        <f t="array" ref="BS44">INDEX(Appendix!$G$4:$J$8,_xlfn.IFS(BQ44&lt;56,1,BQ44&lt;61,2,BQ44&lt;66,3,BQ44&lt;71,4,TRUE,5),MATCH(YEAR($F$15),Appendix!$G$3:$L$3,0))</f>
        <v>0</v>
      </c>
      <c r="BT44" s="92">
        <f t="shared" si="10"/>
        <v>0</v>
      </c>
      <c r="BU44" s="89">
        <f t="shared" si="24"/>
        <v>122</v>
      </c>
      <c r="BV44" s="90">
        <f>IF($R44&gt;'Wage Ceilings '!$C$7+SUMIF('Wage Ceilings '!$B$8:'Wage Ceilings '!$B$11,"&lt;="&amp;$R$15,'Wage Ceilings '!$D$8:'Wage Ceilings '!$D$11),'Wage Ceilings '!$C$7+SUMIF('Wage Ceilings '!$B$8:'Wage Ceilings '!$B$11,"&lt;="&amp;$R$15,'Wage Ceilings '!$D$8:'Wage Ceilings '!$D$11),$R44)</f>
        <v>0</v>
      </c>
      <c r="BW44" s="91" cm="1">
        <f t="array" ref="BW44">INDEX(Appendix!$G$4:$J$8,_xlfn.IFS(BU44&lt;56,1,BU44&lt;61,2,BU44&lt;66,3,BU44&lt;71,4,TRUE,5),MATCH(YEAR($F$15),Appendix!$G$3:$L$3,0))</f>
        <v>0</v>
      </c>
      <c r="BX44" s="92">
        <f t="shared" si="11"/>
        <v>0</v>
      </c>
      <c r="BY44" s="89" t="str">
        <f t="shared" si="25"/>
        <v>NA</v>
      </c>
      <c r="BZ44" s="92">
        <f>IF(S44&gt;=('Wage Ceilings '!$C$3-SUM(Z44,AD44,AH44,AL44,AP44,AX44,AT44,BB44,BF44,BJ44,BN44,BR44,BV44)),('Wage Ceilings '!$C$3-SUM(Z44,AD44,AH44,AL44,AP44,AX44,AT44,BB44,BF44,BJ44,BN44,BR44,BV44)),S44)</f>
        <v>0</v>
      </c>
      <c r="CA44" s="91" cm="1">
        <f t="array" ref="CA44">INDEX(Appendix!$G$4:$J$8,_xlfn.IFS(BY44&lt;56,1,BY44&lt;61,2,BY44&lt;66,3,BY44&lt;71,4,TRUE,5),MATCH(YEAR($F$15),Appendix!$G$3:$L$3,0))</f>
        <v>0</v>
      </c>
      <c r="CB44" s="92">
        <f t="shared" si="32"/>
        <v>0</v>
      </c>
      <c r="CC44" s="99"/>
    </row>
    <row r="45" spans="1:81" x14ac:dyDescent="0.3">
      <c r="A45" s="64" t="s">
        <v>45</v>
      </c>
      <c r="B45" s="65"/>
      <c r="C45" s="65"/>
      <c r="D45" s="66"/>
      <c r="E45" s="66"/>
      <c r="F45" s="67"/>
      <c r="G45" s="67"/>
      <c r="H45" s="67"/>
      <c r="I45" s="67"/>
      <c r="J45" s="67"/>
      <c r="K45" s="67"/>
      <c r="L45" s="67"/>
      <c r="M45" s="67"/>
      <c r="N45" s="67"/>
      <c r="O45" s="67"/>
      <c r="P45" s="67"/>
      <c r="Q45" s="67"/>
      <c r="R45" s="67"/>
      <c r="S45" s="67"/>
      <c r="T45" s="57">
        <f t="shared" si="26"/>
        <v>0</v>
      </c>
      <c r="U45" s="57">
        <f t="shared" si="27"/>
        <v>0</v>
      </c>
      <c r="V45" s="58">
        <f t="shared" si="28"/>
        <v>0</v>
      </c>
      <c r="W45" s="58">
        <f t="shared" si="29"/>
        <v>0</v>
      </c>
      <c r="X45" s="58">
        <f t="shared" si="30"/>
        <v>0</v>
      </c>
      <c r="Y45" s="89">
        <f t="shared" si="12"/>
        <v>121</v>
      </c>
      <c r="Z45" s="90">
        <f>IF($F45&gt;'Wage Ceilings '!$C$7+SUMIF('Wage Ceilings '!$B$8:'Wage Ceilings '!$B$11,"&lt;="&amp;$F$15,'Wage Ceilings '!$D$8:'Wage Ceilings '!$D$11),'Wage Ceilings '!$C$7+SUMIF('Wage Ceilings '!$B$8:'Wage Ceilings '!$B$11,"&lt;="&amp;$F$15,'Wage Ceilings '!$D$8:'Wage Ceilings '!$D$11),$F45)</f>
        <v>0</v>
      </c>
      <c r="AA45" s="91" cm="1">
        <f t="array" ref="AA45">INDEX(Appendix!$G$4:$J$8,_xlfn.IFS(Y45&lt;56,1,Y45&lt;61,2,Y45&lt;66,3,Y45&lt;71,4,TRUE,5),MATCH(YEAR($F$15),Appendix!$G$3:$L$3,0))</f>
        <v>0</v>
      </c>
      <c r="AB45" s="92">
        <f t="shared" si="0"/>
        <v>0</v>
      </c>
      <c r="AC45" s="89">
        <f t="shared" si="13"/>
        <v>122</v>
      </c>
      <c r="AD45" s="90">
        <f>IF($G45&gt;'Wage Ceilings '!$C$7+SUMIF('Wage Ceilings '!$B$8:'Wage Ceilings '!$B$11,"&lt;="&amp;$G$15,'Wage Ceilings '!$D$8:'Wage Ceilings '!$D$11),'Wage Ceilings '!$C$7+SUMIF('Wage Ceilings '!$B$8:'Wage Ceilings '!$B$11,"&lt;="&amp;$G$15,'Wage Ceilings '!$D$8:'Wage Ceilings '!$D$11),$G45)</f>
        <v>0</v>
      </c>
      <c r="AE45" s="91" cm="1">
        <f t="array" ref="AE45">INDEX(Appendix!$G$4:$J$8,_xlfn.IFS(AC45&lt;56,1,AC45&lt;61,2,AC45&lt;66,3,AC45&lt;71,4,TRUE,5),MATCH(YEAR($F$15),Appendix!$G$3:$L$3,0))</f>
        <v>0</v>
      </c>
      <c r="AF45" s="92">
        <f t="shared" si="1"/>
        <v>0</v>
      </c>
      <c r="AG45" s="89">
        <f t="shared" si="14"/>
        <v>122</v>
      </c>
      <c r="AH45" s="90">
        <f>IF($H45&gt;'Wage Ceilings '!$C$7+SUMIF('Wage Ceilings '!$B$8:'Wage Ceilings '!$B$11,"&lt;="&amp;$H$15,'Wage Ceilings '!$D$8:'Wage Ceilings '!$D$11),'Wage Ceilings '!$C$7+SUMIF('Wage Ceilings '!$B$8:'Wage Ceilings '!$B$11,"&lt;="&amp;$H$15,'Wage Ceilings '!$D$8:'Wage Ceilings '!$D$11),$H45)</f>
        <v>0</v>
      </c>
      <c r="AI45" s="91" cm="1">
        <f t="array" ref="AI45">INDEX(Appendix!$G$4:$J$8,_xlfn.IFS(AG45&lt;56,1,AG45&lt;61,2,AG45&lt;66,3,AG45&lt;71,4,TRUE,5),MATCH(YEAR($F$15),Appendix!$G$3:$L$3,0))</f>
        <v>0</v>
      </c>
      <c r="AJ45" s="92">
        <f t="shared" si="2"/>
        <v>0</v>
      </c>
      <c r="AK45" s="89">
        <f t="shared" si="15"/>
        <v>122</v>
      </c>
      <c r="AL45" s="90">
        <f>IF($I45&gt;'Wage Ceilings '!$C$7+SUMIF('Wage Ceilings '!$B$8:'Wage Ceilings '!$B$11,"&lt;="&amp;$I$15,'Wage Ceilings '!$D$8:'Wage Ceilings '!$D$11),'Wage Ceilings '!$C$7+SUMIF('Wage Ceilings '!$B$8:'Wage Ceilings '!$B$11,"&lt;="&amp;$I$15,'Wage Ceilings '!$D$8:'Wage Ceilings '!$D$11),$I45)</f>
        <v>0</v>
      </c>
      <c r="AM45" s="91" cm="1">
        <f t="array" ref="AM45">INDEX(Appendix!$G$4:$J$8,_xlfn.IFS(AK45&lt;56,1,AK45&lt;61,2,AK45&lt;66,3,AK45&lt;71,4,TRUE,5),MATCH(YEAR($F$15),Appendix!$G$3:$L$3,0))</f>
        <v>0</v>
      </c>
      <c r="AN45" s="92">
        <f t="shared" si="3"/>
        <v>0</v>
      </c>
      <c r="AO45" s="89">
        <f t="shared" si="16"/>
        <v>122</v>
      </c>
      <c r="AP45" s="90">
        <f>IF($J45&gt;'Wage Ceilings '!$C$7+SUMIF('Wage Ceilings '!$B$8:'Wage Ceilings '!$B$11,"&lt;="&amp;$J$15,'Wage Ceilings '!$D$8:'Wage Ceilings '!$D$11),'Wage Ceilings '!$C$7+SUMIF('Wage Ceilings '!$B$8:'Wage Ceilings '!$B$11,"&lt;="&amp;$J$15,'Wage Ceilings '!$D$8:'Wage Ceilings '!$D$11),$J45)</f>
        <v>0</v>
      </c>
      <c r="AQ45" s="91" cm="1">
        <f t="array" ref="AQ45">INDEX(Appendix!$G$4:$J$8,_xlfn.IFS(AO45&lt;56,1,AO45&lt;61,2,AO45&lt;66,3,AO45&lt;71,4,TRUE,5),MATCH(YEAR($F$15),Appendix!$G$3:$L$3,0))</f>
        <v>0</v>
      </c>
      <c r="AR45" s="92">
        <f t="shared" si="4"/>
        <v>0</v>
      </c>
      <c r="AS45" s="89">
        <f t="shared" si="31"/>
        <v>122</v>
      </c>
      <c r="AT45" s="90">
        <f>IF($K45&gt;'Wage Ceilings '!$C$7+SUMIF('Wage Ceilings '!$B$8:'Wage Ceilings '!$B$11,"&lt;="&amp;$K$15,'Wage Ceilings '!$D$8:'Wage Ceilings '!$D$11),'Wage Ceilings '!$C$7+SUMIF('Wage Ceilings '!$B$8:'Wage Ceilings '!$B$11,"&lt;="&amp;$K$15,'Wage Ceilings '!$D$8:'Wage Ceilings '!$D$11),$K45)</f>
        <v>0</v>
      </c>
      <c r="AU45" s="91" cm="1">
        <f t="array" ref="AU45">INDEX(Appendix!$G$4:$J$8,_xlfn.IFS(AS45&lt;56,1,AS45&lt;61,2,AS45&lt;66,3,AS45&lt;71,4,TRUE,5),MATCH(YEAR($F$15),Appendix!$G$3:$L$3,0))</f>
        <v>0</v>
      </c>
      <c r="AV45" s="92">
        <f t="shared" si="5"/>
        <v>0</v>
      </c>
      <c r="AW45" s="89" t="str">
        <f t="shared" si="17"/>
        <v>NA</v>
      </c>
      <c r="AX45" s="92">
        <f>IF(L45&gt;=('Wage Ceilings '!$C$3-SUM(Z45,AD45,AH45,AL45,AP45,AT45,BB45,BF45,BJ45,BN45,BR45,BV45)),('Wage Ceilings '!$C$3-SUM(Z45,AD45,AH45,AL45,AP45,AT45,BB45,BF45,BJ45,BN45,BR45,BV45)),L45)</f>
        <v>0</v>
      </c>
      <c r="AY45" s="91" cm="1">
        <f t="array" ref="AY45">INDEX(Appendix!$G$4:$J$8,_xlfn.IFS(AW45&lt;56,1,AW45&lt;61,2,AW45&lt;66,3,AW45&lt;71,4,TRUE,5),MATCH(YEAR($F$15),Appendix!$G$3:$L$3,0))</f>
        <v>0</v>
      </c>
      <c r="AZ45" s="92">
        <f t="shared" si="6"/>
        <v>0</v>
      </c>
      <c r="BA45" s="89">
        <f t="shared" si="18"/>
        <v>122</v>
      </c>
      <c r="BB45" s="90">
        <f>IF($M45&gt;'Wage Ceilings '!$C$7+SUMIF('Wage Ceilings '!$B$8:'Wage Ceilings '!$B$11,"&lt;="&amp;$M$15,'Wage Ceilings '!$D$8:'Wage Ceilings '!$D$11),'Wage Ceilings '!$C$7+SUMIF('Wage Ceilings '!$B$8:'Wage Ceilings '!$B$11,"&lt;="&amp;$M$15,'Wage Ceilings '!$D$8:'Wage Ceilings '!$D$11),$M45)</f>
        <v>0</v>
      </c>
      <c r="BC45" s="91" cm="1">
        <f t="array" ref="BC45">INDEX(Appendix!$G$4:$J$8,_xlfn.IFS(BA45&lt;56,1,BA45&lt;61,2,BA45&lt;66,3,BA45&lt;71,4,TRUE,5),MATCH(YEAR($F$15),Appendix!$G$3:$L$3,0))</f>
        <v>0</v>
      </c>
      <c r="BD45" s="92">
        <f t="shared" si="19"/>
        <v>0</v>
      </c>
      <c r="BE45" s="89">
        <f t="shared" si="20"/>
        <v>122</v>
      </c>
      <c r="BF45" s="90">
        <f>IF($N45&gt;'Wage Ceilings '!$C$7+SUMIF('Wage Ceilings '!$B$8:'Wage Ceilings '!$B$11,"&lt;="&amp;$N$15,'Wage Ceilings '!$D$8:'Wage Ceilings '!$D$11),'Wage Ceilings '!$C$7+SUMIF('Wage Ceilings '!$B$8:'Wage Ceilings '!$B$11,"&lt;="&amp;$N$15,'Wage Ceilings '!$D$8:'Wage Ceilings '!$D$11),$N45)</f>
        <v>0</v>
      </c>
      <c r="BG45" s="91" cm="1">
        <f t="array" ref="BG45">INDEX(Appendix!$G$4:$J$8,_xlfn.IFS(BE45&lt;56,1,BE45&lt;61,2,BE45&lt;66,3,BE45&lt;71,4,TRUE,5),MATCH(YEAR($F$15),Appendix!$G$3:$L$3,0))</f>
        <v>0</v>
      </c>
      <c r="BH45" s="92">
        <f t="shared" si="7"/>
        <v>0</v>
      </c>
      <c r="BI45" s="89">
        <f t="shared" si="21"/>
        <v>122</v>
      </c>
      <c r="BJ45" s="90">
        <f>IF($O45&gt;'Wage Ceilings '!$C$7+SUMIF('Wage Ceilings '!$B$8:'Wage Ceilings '!$B$11,"&lt;="&amp;$O$15,'Wage Ceilings '!$D$8:'Wage Ceilings '!$D$11),'Wage Ceilings '!$C$7+SUMIF('Wage Ceilings '!$B$8:'Wage Ceilings '!$B$11,"&lt;="&amp;$O$15,'Wage Ceilings '!$D$8:'Wage Ceilings '!$D$11),$O45)</f>
        <v>0</v>
      </c>
      <c r="BK45" s="91" cm="1">
        <f t="array" ref="BK45">INDEX(Appendix!$G$4:$J$8,_xlfn.IFS(BI45&lt;56,1,BI45&lt;61,2,BI45&lt;66,3,BI45&lt;71,4,TRUE,5),MATCH(YEAR($F$15),Appendix!$G$3:$L$3,0))</f>
        <v>0</v>
      </c>
      <c r="BL45" s="92">
        <f t="shared" si="8"/>
        <v>0</v>
      </c>
      <c r="BM45" s="89">
        <f t="shared" si="22"/>
        <v>122</v>
      </c>
      <c r="BN45" s="90">
        <f>IF($P45&gt;'Wage Ceilings '!$C$7+SUMIF('Wage Ceilings '!$B$8:'Wage Ceilings '!$B$11,"&lt;="&amp;$P$15,'Wage Ceilings '!$D$8:'Wage Ceilings '!$D$11),'Wage Ceilings '!$C$7+SUMIF('Wage Ceilings '!$B$8:'Wage Ceilings '!$B$11,"&lt;="&amp;$P$15,'Wage Ceilings '!$D$8:'Wage Ceilings '!$D$11),$P45)</f>
        <v>0</v>
      </c>
      <c r="BO45" s="91" cm="1">
        <f t="array" ref="BO45">INDEX(Appendix!$G$4:$J$8,_xlfn.IFS(BM45&lt;56,1,BM45&lt;61,2,BM45&lt;66,3,BM45&lt;71,4,TRUE,5),MATCH(YEAR($F$15),Appendix!$G$3:$L$3,0))</f>
        <v>0</v>
      </c>
      <c r="BP45" s="92">
        <f t="shared" si="9"/>
        <v>0</v>
      </c>
      <c r="BQ45" s="89">
        <f t="shared" si="23"/>
        <v>122</v>
      </c>
      <c r="BR45" s="90">
        <f>IF($Q45&gt;'Wage Ceilings '!$C$7+SUMIF('Wage Ceilings '!$B$8:'Wage Ceilings '!$B$11,"&lt;="&amp;$Q$15,'Wage Ceilings '!$D$8:'Wage Ceilings '!$D$11),'Wage Ceilings '!$C$7+SUMIF('Wage Ceilings '!$B$8:'Wage Ceilings '!$B$11,"&lt;="&amp;$Q$15,'Wage Ceilings '!$D$8:'Wage Ceilings '!$D$11),$Q45)</f>
        <v>0</v>
      </c>
      <c r="BS45" s="91" cm="1">
        <f t="array" ref="BS45">INDEX(Appendix!$G$4:$J$8,_xlfn.IFS(BQ45&lt;56,1,BQ45&lt;61,2,BQ45&lt;66,3,BQ45&lt;71,4,TRUE,5),MATCH(YEAR($F$15),Appendix!$G$3:$L$3,0))</f>
        <v>0</v>
      </c>
      <c r="BT45" s="92">
        <f t="shared" si="10"/>
        <v>0</v>
      </c>
      <c r="BU45" s="89">
        <f t="shared" si="24"/>
        <v>122</v>
      </c>
      <c r="BV45" s="90">
        <f>IF($R45&gt;'Wage Ceilings '!$C$7+SUMIF('Wage Ceilings '!$B$8:'Wage Ceilings '!$B$11,"&lt;="&amp;$R$15,'Wage Ceilings '!$D$8:'Wage Ceilings '!$D$11),'Wage Ceilings '!$C$7+SUMIF('Wage Ceilings '!$B$8:'Wage Ceilings '!$B$11,"&lt;="&amp;$R$15,'Wage Ceilings '!$D$8:'Wage Ceilings '!$D$11),$R45)</f>
        <v>0</v>
      </c>
      <c r="BW45" s="91" cm="1">
        <f t="array" ref="BW45">INDEX(Appendix!$G$4:$J$8,_xlfn.IFS(BU45&lt;56,1,BU45&lt;61,2,BU45&lt;66,3,BU45&lt;71,4,TRUE,5),MATCH(YEAR($F$15),Appendix!$G$3:$L$3,0))</f>
        <v>0</v>
      </c>
      <c r="BX45" s="92">
        <f t="shared" si="11"/>
        <v>0</v>
      </c>
      <c r="BY45" s="89" t="str">
        <f t="shared" si="25"/>
        <v>NA</v>
      </c>
      <c r="BZ45" s="92">
        <f>IF(S45&gt;=('Wage Ceilings '!$C$3-SUM(Z45,AD45,AH45,AL45,AP45,AX45,AT45,BB45,BF45,BJ45,BN45,BR45,BV45)),('Wage Ceilings '!$C$3-SUM(Z45,AD45,AH45,AL45,AP45,AX45,AT45,BB45,BF45,BJ45,BN45,BR45,BV45)),S45)</f>
        <v>0</v>
      </c>
      <c r="CA45" s="91" cm="1">
        <f t="array" ref="CA45">INDEX(Appendix!$G$4:$J$8,_xlfn.IFS(BY45&lt;56,1,BY45&lt;61,2,BY45&lt;66,3,BY45&lt;71,4,TRUE,5),MATCH(YEAR($F$15),Appendix!$G$3:$L$3,0))</f>
        <v>0</v>
      </c>
      <c r="CB45" s="92">
        <f t="shared" si="32"/>
        <v>0</v>
      </c>
      <c r="CC45" s="99"/>
    </row>
    <row r="46" spans="1:81" x14ac:dyDescent="0.3">
      <c r="A46" s="64" t="s">
        <v>46</v>
      </c>
      <c r="B46" s="65"/>
      <c r="C46" s="65"/>
      <c r="D46" s="66"/>
      <c r="E46" s="66"/>
      <c r="F46" s="67"/>
      <c r="G46" s="67"/>
      <c r="H46" s="67"/>
      <c r="I46" s="67"/>
      <c r="J46" s="67"/>
      <c r="K46" s="67"/>
      <c r="L46" s="67"/>
      <c r="M46" s="67"/>
      <c r="N46" s="67"/>
      <c r="O46" s="67"/>
      <c r="P46" s="67"/>
      <c r="Q46" s="67"/>
      <c r="R46" s="67"/>
      <c r="S46" s="67"/>
      <c r="T46" s="57">
        <f t="shared" si="26"/>
        <v>0</v>
      </c>
      <c r="U46" s="57">
        <f t="shared" si="27"/>
        <v>0</v>
      </c>
      <c r="V46" s="58">
        <f t="shared" si="28"/>
        <v>0</v>
      </c>
      <c r="W46" s="58">
        <f t="shared" si="29"/>
        <v>0</v>
      </c>
      <c r="X46" s="58">
        <f t="shared" si="30"/>
        <v>0</v>
      </c>
      <c r="Y46" s="89">
        <f t="shared" si="12"/>
        <v>121</v>
      </c>
      <c r="Z46" s="90">
        <f>IF($F46&gt;'Wage Ceilings '!$C$7+SUMIF('Wage Ceilings '!$B$8:'Wage Ceilings '!$B$11,"&lt;="&amp;$F$15,'Wage Ceilings '!$D$8:'Wage Ceilings '!$D$11),'Wage Ceilings '!$C$7+SUMIF('Wage Ceilings '!$B$8:'Wage Ceilings '!$B$11,"&lt;="&amp;$F$15,'Wage Ceilings '!$D$8:'Wage Ceilings '!$D$11),$F46)</f>
        <v>0</v>
      </c>
      <c r="AA46" s="91" cm="1">
        <f t="array" ref="AA46">INDEX(Appendix!$G$4:$J$8,_xlfn.IFS(Y46&lt;56,1,Y46&lt;61,2,Y46&lt;66,3,Y46&lt;71,4,TRUE,5),MATCH(YEAR($F$15),Appendix!$G$3:$L$3,0))</f>
        <v>0</v>
      </c>
      <c r="AB46" s="92">
        <f t="shared" si="0"/>
        <v>0</v>
      </c>
      <c r="AC46" s="89">
        <f t="shared" si="13"/>
        <v>122</v>
      </c>
      <c r="AD46" s="90">
        <f>IF($G46&gt;'Wage Ceilings '!$C$7+SUMIF('Wage Ceilings '!$B$8:'Wage Ceilings '!$B$11,"&lt;="&amp;$G$15,'Wage Ceilings '!$D$8:'Wage Ceilings '!$D$11),'Wage Ceilings '!$C$7+SUMIF('Wage Ceilings '!$B$8:'Wage Ceilings '!$B$11,"&lt;="&amp;$G$15,'Wage Ceilings '!$D$8:'Wage Ceilings '!$D$11),$G46)</f>
        <v>0</v>
      </c>
      <c r="AE46" s="91" cm="1">
        <f t="array" ref="AE46">INDEX(Appendix!$G$4:$J$8,_xlfn.IFS(AC46&lt;56,1,AC46&lt;61,2,AC46&lt;66,3,AC46&lt;71,4,TRUE,5),MATCH(YEAR($F$15),Appendix!$G$3:$L$3,0))</f>
        <v>0</v>
      </c>
      <c r="AF46" s="92">
        <f t="shared" si="1"/>
        <v>0</v>
      </c>
      <c r="AG46" s="89">
        <f t="shared" si="14"/>
        <v>122</v>
      </c>
      <c r="AH46" s="90">
        <f>IF($H46&gt;'Wage Ceilings '!$C$7+SUMIF('Wage Ceilings '!$B$8:'Wage Ceilings '!$B$11,"&lt;="&amp;$H$15,'Wage Ceilings '!$D$8:'Wage Ceilings '!$D$11),'Wage Ceilings '!$C$7+SUMIF('Wage Ceilings '!$B$8:'Wage Ceilings '!$B$11,"&lt;="&amp;$H$15,'Wage Ceilings '!$D$8:'Wage Ceilings '!$D$11),$H46)</f>
        <v>0</v>
      </c>
      <c r="AI46" s="91" cm="1">
        <f t="array" ref="AI46">INDEX(Appendix!$G$4:$J$8,_xlfn.IFS(AG46&lt;56,1,AG46&lt;61,2,AG46&lt;66,3,AG46&lt;71,4,TRUE,5),MATCH(YEAR($F$15),Appendix!$G$3:$L$3,0))</f>
        <v>0</v>
      </c>
      <c r="AJ46" s="92">
        <f t="shared" si="2"/>
        <v>0</v>
      </c>
      <c r="AK46" s="89">
        <f t="shared" si="15"/>
        <v>122</v>
      </c>
      <c r="AL46" s="90">
        <f>IF($I46&gt;'Wage Ceilings '!$C$7+SUMIF('Wage Ceilings '!$B$8:'Wage Ceilings '!$B$11,"&lt;="&amp;$I$15,'Wage Ceilings '!$D$8:'Wage Ceilings '!$D$11),'Wage Ceilings '!$C$7+SUMIF('Wage Ceilings '!$B$8:'Wage Ceilings '!$B$11,"&lt;="&amp;$I$15,'Wage Ceilings '!$D$8:'Wage Ceilings '!$D$11),$I46)</f>
        <v>0</v>
      </c>
      <c r="AM46" s="91" cm="1">
        <f t="array" ref="AM46">INDEX(Appendix!$G$4:$J$8,_xlfn.IFS(AK46&lt;56,1,AK46&lt;61,2,AK46&lt;66,3,AK46&lt;71,4,TRUE,5),MATCH(YEAR($F$15),Appendix!$G$3:$L$3,0))</f>
        <v>0</v>
      </c>
      <c r="AN46" s="92">
        <f t="shared" si="3"/>
        <v>0</v>
      </c>
      <c r="AO46" s="89">
        <f t="shared" si="16"/>
        <v>122</v>
      </c>
      <c r="AP46" s="90">
        <f>IF($J46&gt;'Wage Ceilings '!$C$7+SUMIF('Wage Ceilings '!$B$8:'Wage Ceilings '!$B$11,"&lt;="&amp;$J$15,'Wage Ceilings '!$D$8:'Wage Ceilings '!$D$11),'Wage Ceilings '!$C$7+SUMIF('Wage Ceilings '!$B$8:'Wage Ceilings '!$B$11,"&lt;="&amp;$J$15,'Wage Ceilings '!$D$8:'Wage Ceilings '!$D$11),$J46)</f>
        <v>0</v>
      </c>
      <c r="AQ46" s="91" cm="1">
        <f t="array" ref="AQ46">INDEX(Appendix!$G$4:$J$8,_xlfn.IFS(AO46&lt;56,1,AO46&lt;61,2,AO46&lt;66,3,AO46&lt;71,4,TRUE,5),MATCH(YEAR($F$15),Appendix!$G$3:$L$3,0))</f>
        <v>0</v>
      </c>
      <c r="AR46" s="92">
        <f t="shared" si="4"/>
        <v>0</v>
      </c>
      <c r="AS46" s="89">
        <f t="shared" si="31"/>
        <v>122</v>
      </c>
      <c r="AT46" s="90">
        <f>IF($K46&gt;'Wage Ceilings '!$C$7+SUMIF('Wage Ceilings '!$B$8:'Wage Ceilings '!$B$11,"&lt;="&amp;$K$15,'Wage Ceilings '!$D$8:'Wage Ceilings '!$D$11),'Wage Ceilings '!$C$7+SUMIF('Wage Ceilings '!$B$8:'Wage Ceilings '!$B$11,"&lt;="&amp;$K$15,'Wage Ceilings '!$D$8:'Wage Ceilings '!$D$11),$K46)</f>
        <v>0</v>
      </c>
      <c r="AU46" s="91" cm="1">
        <f t="array" ref="AU46">INDEX(Appendix!$G$4:$J$8,_xlfn.IFS(AS46&lt;56,1,AS46&lt;61,2,AS46&lt;66,3,AS46&lt;71,4,TRUE,5),MATCH(YEAR($F$15),Appendix!$G$3:$L$3,0))</f>
        <v>0</v>
      </c>
      <c r="AV46" s="92">
        <f t="shared" si="5"/>
        <v>0</v>
      </c>
      <c r="AW46" s="89" t="str">
        <f t="shared" si="17"/>
        <v>NA</v>
      </c>
      <c r="AX46" s="92">
        <f>IF(L46&gt;=('Wage Ceilings '!$C$3-SUM(Z46,AD46,AH46,AL46,AP46,AT46,BB46,BF46,BJ46,BN46,BR46,BV46)),('Wage Ceilings '!$C$3-SUM(Z46,AD46,AH46,AL46,AP46,AT46,BB46,BF46,BJ46,BN46,BR46,BV46)),L46)</f>
        <v>0</v>
      </c>
      <c r="AY46" s="91" cm="1">
        <f t="array" ref="AY46">INDEX(Appendix!$G$4:$J$8,_xlfn.IFS(AW46&lt;56,1,AW46&lt;61,2,AW46&lt;66,3,AW46&lt;71,4,TRUE,5),MATCH(YEAR($F$15),Appendix!$G$3:$L$3,0))</f>
        <v>0</v>
      </c>
      <c r="AZ46" s="92">
        <f t="shared" si="6"/>
        <v>0</v>
      </c>
      <c r="BA46" s="89">
        <f t="shared" si="18"/>
        <v>122</v>
      </c>
      <c r="BB46" s="90">
        <f>IF($M46&gt;'Wage Ceilings '!$C$7+SUMIF('Wage Ceilings '!$B$8:'Wage Ceilings '!$B$11,"&lt;="&amp;$M$15,'Wage Ceilings '!$D$8:'Wage Ceilings '!$D$11),'Wage Ceilings '!$C$7+SUMIF('Wage Ceilings '!$B$8:'Wage Ceilings '!$B$11,"&lt;="&amp;$M$15,'Wage Ceilings '!$D$8:'Wage Ceilings '!$D$11),$M46)</f>
        <v>0</v>
      </c>
      <c r="BC46" s="91" cm="1">
        <f t="array" ref="BC46">INDEX(Appendix!$G$4:$J$8,_xlfn.IFS(BA46&lt;56,1,BA46&lt;61,2,BA46&lt;66,3,BA46&lt;71,4,TRUE,5),MATCH(YEAR($F$15),Appendix!$G$3:$L$3,0))</f>
        <v>0</v>
      </c>
      <c r="BD46" s="92">
        <f t="shared" si="19"/>
        <v>0</v>
      </c>
      <c r="BE46" s="89">
        <f t="shared" si="20"/>
        <v>122</v>
      </c>
      <c r="BF46" s="90">
        <f>IF($N46&gt;'Wage Ceilings '!$C$7+SUMIF('Wage Ceilings '!$B$8:'Wage Ceilings '!$B$11,"&lt;="&amp;$N$15,'Wage Ceilings '!$D$8:'Wage Ceilings '!$D$11),'Wage Ceilings '!$C$7+SUMIF('Wage Ceilings '!$B$8:'Wage Ceilings '!$B$11,"&lt;="&amp;$N$15,'Wage Ceilings '!$D$8:'Wage Ceilings '!$D$11),$N46)</f>
        <v>0</v>
      </c>
      <c r="BG46" s="91" cm="1">
        <f t="array" ref="BG46">INDEX(Appendix!$G$4:$J$8,_xlfn.IFS(BE46&lt;56,1,BE46&lt;61,2,BE46&lt;66,3,BE46&lt;71,4,TRUE,5),MATCH(YEAR($F$15),Appendix!$G$3:$L$3,0))</f>
        <v>0</v>
      </c>
      <c r="BH46" s="92">
        <f t="shared" si="7"/>
        <v>0</v>
      </c>
      <c r="BI46" s="89">
        <f t="shared" si="21"/>
        <v>122</v>
      </c>
      <c r="BJ46" s="90">
        <f>IF($O46&gt;'Wage Ceilings '!$C$7+SUMIF('Wage Ceilings '!$B$8:'Wage Ceilings '!$B$11,"&lt;="&amp;$O$15,'Wage Ceilings '!$D$8:'Wage Ceilings '!$D$11),'Wage Ceilings '!$C$7+SUMIF('Wage Ceilings '!$B$8:'Wage Ceilings '!$B$11,"&lt;="&amp;$O$15,'Wage Ceilings '!$D$8:'Wage Ceilings '!$D$11),$O46)</f>
        <v>0</v>
      </c>
      <c r="BK46" s="91" cm="1">
        <f t="array" ref="BK46">INDEX(Appendix!$G$4:$J$8,_xlfn.IFS(BI46&lt;56,1,BI46&lt;61,2,BI46&lt;66,3,BI46&lt;71,4,TRUE,5),MATCH(YEAR($F$15),Appendix!$G$3:$L$3,0))</f>
        <v>0</v>
      </c>
      <c r="BL46" s="92">
        <f t="shared" si="8"/>
        <v>0</v>
      </c>
      <c r="BM46" s="89">
        <f t="shared" si="22"/>
        <v>122</v>
      </c>
      <c r="BN46" s="90">
        <f>IF($P46&gt;'Wage Ceilings '!$C$7+SUMIF('Wage Ceilings '!$B$8:'Wage Ceilings '!$B$11,"&lt;="&amp;$P$15,'Wage Ceilings '!$D$8:'Wage Ceilings '!$D$11),'Wage Ceilings '!$C$7+SUMIF('Wage Ceilings '!$B$8:'Wage Ceilings '!$B$11,"&lt;="&amp;$P$15,'Wage Ceilings '!$D$8:'Wage Ceilings '!$D$11),$P46)</f>
        <v>0</v>
      </c>
      <c r="BO46" s="91" cm="1">
        <f t="array" ref="BO46">INDEX(Appendix!$G$4:$J$8,_xlfn.IFS(BM46&lt;56,1,BM46&lt;61,2,BM46&lt;66,3,BM46&lt;71,4,TRUE,5),MATCH(YEAR($F$15),Appendix!$G$3:$L$3,0))</f>
        <v>0</v>
      </c>
      <c r="BP46" s="92">
        <f t="shared" si="9"/>
        <v>0</v>
      </c>
      <c r="BQ46" s="89">
        <f t="shared" si="23"/>
        <v>122</v>
      </c>
      <c r="BR46" s="90">
        <f>IF($Q46&gt;'Wage Ceilings '!$C$7+SUMIF('Wage Ceilings '!$B$8:'Wage Ceilings '!$B$11,"&lt;="&amp;$Q$15,'Wage Ceilings '!$D$8:'Wage Ceilings '!$D$11),'Wage Ceilings '!$C$7+SUMIF('Wage Ceilings '!$B$8:'Wage Ceilings '!$B$11,"&lt;="&amp;$Q$15,'Wage Ceilings '!$D$8:'Wage Ceilings '!$D$11),$Q46)</f>
        <v>0</v>
      </c>
      <c r="BS46" s="91" cm="1">
        <f t="array" ref="BS46">INDEX(Appendix!$G$4:$J$8,_xlfn.IFS(BQ46&lt;56,1,BQ46&lt;61,2,BQ46&lt;66,3,BQ46&lt;71,4,TRUE,5),MATCH(YEAR($F$15),Appendix!$G$3:$L$3,0))</f>
        <v>0</v>
      </c>
      <c r="BT46" s="92">
        <f t="shared" si="10"/>
        <v>0</v>
      </c>
      <c r="BU46" s="89">
        <f t="shared" si="24"/>
        <v>122</v>
      </c>
      <c r="BV46" s="90">
        <f>IF($R46&gt;'Wage Ceilings '!$C$7+SUMIF('Wage Ceilings '!$B$8:'Wage Ceilings '!$B$11,"&lt;="&amp;$R$15,'Wage Ceilings '!$D$8:'Wage Ceilings '!$D$11),'Wage Ceilings '!$C$7+SUMIF('Wage Ceilings '!$B$8:'Wage Ceilings '!$B$11,"&lt;="&amp;$R$15,'Wage Ceilings '!$D$8:'Wage Ceilings '!$D$11),$R46)</f>
        <v>0</v>
      </c>
      <c r="BW46" s="91" cm="1">
        <f t="array" ref="BW46">INDEX(Appendix!$G$4:$J$8,_xlfn.IFS(BU46&lt;56,1,BU46&lt;61,2,BU46&lt;66,3,BU46&lt;71,4,TRUE,5),MATCH(YEAR($F$15),Appendix!$G$3:$L$3,0))</f>
        <v>0</v>
      </c>
      <c r="BX46" s="92">
        <f t="shared" si="11"/>
        <v>0</v>
      </c>
      <c r="BY46" s="89" t="str">
        <f t="shared" si="25"/>
        <v>NA</v>
      </c>
      <c r="BZ46" s="92">
        <f>IF(S46&gt;=('Wage Ceilings '!$C$3-SUM(Z46,AD46,AH46,AL46,AP46,AX46,AT46,BB46,BF46,BJ46,BN46,BR46,BV46)),('Wage Ceilings '!$C$3-SUM(Z46,AD46,AH46,AL46,AP46,AX46,AT46,BB46,BF46,BJ46,BN46,BR46,BV46)),S46)</f>
        <v>0</v>
      </c>
      <c r="CA46" s="91" cm="1">
        <f t="array" ref="CA46">INDEX(Appendix!$G$4:$J$8,_xlfn.IFS(BY46&lt;56,1,BY46&lt;61,2,BY46&lt;66,3,BY46&lt;71,4,TRUE,5),MATCH(YEAR($F$15),Appendix!$G$3:$L$3,0))</f>
        <v>0</v>
      </c>
      <c r="CB46" s="92">
        <f t="shared" si="32"/>
        <v>0</v>
      </c>
      <c r="CC46" s="99"/>
    </row>
    <row r="47" spans="1:81" x14ac:dyDescent="0.3">
      <c r="A47" s="64" t="s">
        <v>47</v>
      </c>
      <c r="B47" s="65"/>
      <c r="C47" s="65"/>
      <c r="D47" s="66"/>
      <c r="E47" s="66"/>
      <c r="F47" s="67"/>
      <c r="G47" s="67"/>
      <c r="H47" s="67"/>
      <c r="I47" s="67"/>
      <c r="J47" s="67"/>
      <c r="K47" s="67"/>
      <c r="L47" s="67"/>
      <c r="M47" s="67"/>
      <c r="N47" s="67"/>
      <c r="O47" s="67"/>
      <c r="P47" s="67"/>
      <c r="Q47" s="67"/>
      <c r="R47" s="67"/>
      <c r="S47" s="67"/>
      <c r="T47" s="57">
        <f t="shared" si="26"/>
        <v>0</v>
      </c>
      <c r="U47" s="57">
        <f t="shared" si="27"/>
        <v>0</v>
      </c>
      <c r="V47" s="58">
        <f t="shared" si="28"/>
        <v>0</v>
      </c>
      <c r="W47" s="58">
        <f t="shared" si="29"/>
        <v>0</v>
      </c>
      <c r="X47" s="58">
        <f t="shared" si="30"/>
        <v>0</v>
      </c>
      <c r="Y47" s="89">
        <f t="shared" si="12"/>
        <v>121</v>
      </c>
      <c r="Z47" s="90">
        <f>IF($F47&gt;'Wage Ceilings '!$C$7+SUMIF('Wage Ceilings '!$B$8:'Wage Ceilings '!$B$11,"&lt;="&amp;$F$15,'Wage Ceilings '!$D$8:'Wage Ceilings '!$D$11),'Wage Ceilings '!$C$7+SUMIF('Wage Ceilings '!$B$8:'Wage Ceilings '!$B$11,"&lt;="&amp;$F$15,'Wage Ceilings '!$D$8:'Wage Ceilings '!$D$11),$F47)</f>
        <v>0</v>
      </c>
      <c r="AA47" s="91" cm="1">
        <f t="array" ref="AA47">INDEX(Appendix!$G$4:$J$8,_xlfn.IFS(Y47&lt;56,1,Y47&lt;61,2,Y47&lt;66,3,Y47&lt;71,4,TRUE,5),MATCH(YEAR($F$15),Appendix!$G$3:$L$3,0))</f>
        <v>0</v>
      </c>
      <c r="AB47" s="92">
        <f t="shared" si="0"/>
        <v>0</v>
      </c>
      <c r="AC47" s="89">
        <f t="shared" si="13"/>
        <v>122</v>
      </c>
      <c r="AD47" s="90">
        <f>IF($G47&gt;'Wage Ceilings '!$C$7+SUMIF('Wage Ceilings '!$B$8:'Wage Ceilings '!$B$11,"&lt;="&amp;$G$15,'Wage Ceilings '!$D$8:'Wage Ceilings '!$D$11),'Wage Ceilings '!$C$7+SUMIF('Wage Ceilings '!$B$8:'Wage Ceilings '!$B$11,"&lt;="&amp;$G$15,'Wage Ceilings '!$D$8:'Wage Ceilings '!$D$11),$G47)</f>
        <v>0</v>
      </c>
      <c r="AE47" s="91" cm="1">
        <f t="array" ref="AE47">INDEX(Appendix!$G$4:$J$8,_xlfn.IFS(AC47&lt;56,1,AC47&lt;61,2,AC47&lt;66,3,AC47&lt;71,4,TRUE,5),MATCH(YEAR($F$15),Appendix!$G$3:$L$3,0))</f>
        <v>0</v>
      </c>
      <c r="AF47" s="92">
        <f t="shared" si="1"/>
        <v>0</v>
      </c>
      <c r="AG47" s="89">
        <f t="shared" si="14"/>
        <v>122</v>
      </c>
      <c r="AH47" s="90">
        <f>IF($H47&gt;'Wage Ceilings '!$C$7+SUMIF('Wage Ceilings '!$B$8:'Wage Ceilings '!$B$11,"&lt;="&amp;$H$15,'Wage Ceilings '!$D$8:'Wage Ceilings '!$D$11),'Wage Ceilings '!$C$7+SUMIF('Wage Ceilings '!$B$8:'Wage Ceilings '!$B$11,"&lt;="&amp;$H$15,'Wage Ceilings '!$D$8:'Wage Ceilings '!$D$11),$H47)</f>
        <v>0</v>
      </c>
      <c r="AI47" s="91" cm="1">
        <f t="array" ref="AI47">INDEX(Appendix!$G$4:$J$8,_xlfn.IFS(AG47&lt;56,1,AG47&lt;61,2,AG47&lt;66,3,AG47&lt;71,4,TRUE,5),MATCH(YEAR($F$15),Appendix!$G$3:$L$3,0))</f>
        <v>0</v>
      </c>
      <c r="AJ47" s="92">
        <f t="shared" si="2"/>
        <v>0</v>
      </c>
      <c r="AK47" s="89">
        <f t="shared" si="15"/>
        <v>122</v>
      </c>
      <c r="AL47" s="90">
        <f>IF($I47&gt;'Wage Ceilings '!$C$7+SUMIF('Wage Ceilings '!$B$8:'Wage Ceilings '!$B$11,"&lt;="&amp;$I$15,'Wage Ceilings '!$D$8:'Wage Ceilings '!$D$11),'Wage Ceilings '!$C$7+SUMIF('Wage Ceilings '!$B$8:'Wage Ceilings '!$B$11,"&lt;="&amp;$I$15,'Wage Ceilings '!$D$8:'Wage Ceilings '!$D$11),$I47)</f>
        <v>0</v>
      </c>
      <c r="AM47" s="91" cm="1">
        <f t="array" ref="AM47">INDEX(Appendix!$G$4:$J$8,_xlfn.IFS(AK47&lt;56,1,AK47&lt;61,2,AK47&lt;66,3,AK47&lt;71,4,TRUE,5),MATCH(YEAR($F$15),Appendix!$G$3:$L$3,0))</f>
        <v>0</v>
      </c>
      <c r="AN47" s="92">
        <f t="shared" si="3"/>
        <v>0</v>
      </c>
      <c r="AO47" s="89">
        <f t="shared" si="16"/>
        <v>122</v>
      </c>
      <c r="AP47" s="90">
        <f>IF($J47&gt;'Wage Ceilings '!$C$7+SUMIF('Wage Ceilings '!$B$8:'Wage Ceilings '!$B$11,"&lt;="&amp;$J$15,'Wage Ceilings '!$D$8:'Wage Ceilings '!$D$11),'Wage Ceilings '!$C$7+SUMIF('Wage Ceilings '!$B$8:'Wage Ceilings '!$B$11,"&lt;="&amp;$J$15,'Wage Ceilings '!$D$8:'Wage Ceilings '!$D$11),$J47)</f>
        <v>0</v>
      </c>
      <c r="AQ47" s="91" cm="1">
        <f t="array" ref="AQ47">INDEX(Appendix!$G$4:$J$8,_xlfn.IFS(AO47&lt;56,1,AO47&lt;61,2,AO47&lt;66,3,AO47&lt;71,4,TRUE,5),MATCH(YEAR($F$15),Appendix!$G$3:$L$3,0))</f>
        <v>0</v>
      </c>
      <c r="AR47" s="92">
        <f t="shared" si="4"/>
        <v>0</v>
      </c>
      <c r="AS47" s="89">
        <f t="shared" si="31"/>
        <v>122</v>
      </c>
      <c r="AT47" s="90">
        <f>IF($K47&gt;'Wage Ceilings '!$C$7+SUMIF('Wage Ceilings '!$B$8:'Wage Ceilings '!$B$11,"&lt;="&amp;$K$15,'Wage Ceilings '!$D$8:'Wage Ceilings '!$D$11),'Wage Ceilings '!$C$7+SUMIF('Wage Ceilings '!$B$8:'Wage Ceilings '!$B$11,"&lt;="&amp;$K$15,'Wage Ceilings '!$D$8:'Wage Ceilings '!$D$11),$K47)</f>
        <v>0</v>
      </c>
      <c r="AU47" s="91" cm="1">
        <f t="array" ref="AU47">INDEX(Appendix!$G$4:$J$8,_xlfn.IFS(AS47&lt;56,1,AS47&lt;61,2,AS47&lt;66,3,AS47&lt;71,4,TRUE,5),MATCH(YEAR($F$15),Appendix!$G$3:$L$3,0))</f>
        <v>0</v>
      </c>
      <c r="AV47" s="92">
        <f t="shared" si="5"/>
        <v>0</v>
      </c>
      <c r="AW47" s="89" t="str">
        <f t="shared" si="17"/>
        <v>NA</v>
      </c>
      <c r="AX47" s="92">
        <f>IF(L47&gt;=('Wage Ceilings '!$C$3-SUM(Z47,AD47,AH47,AL47,AP47,AT47,BB47,BF47,BJ47,BN47,BR47,BV47)),('Wage Ceilings '!$C$3-SUM(Z47,AD47,AH47,AL47,AP47,AT47,BB47,BF47,BJ47,BN47,BR47,BV47)),L47)</f>
        <v>0</v>
      </c>
      <c r="AY47" s="91" cm="1">
        <f t="array" ref="AY47">INDEX(Appendix!$G$4:$J$8,_xlfn.IFS(AW47&lt;56,1,AW47&lt;61,2,AW47&lt;66,3,AW47&lt;71,4,TRUE,5),MATCH(YEAR($F$15),Appendix!$G$3:$L$3,0))</f>
        <v>0</v>
      </c>
      <c r="AZ47" s="92">
        <f t="shared" si="6"/>
        <v>0</v>
      </c>
      <c r="BA47" s="89">
        <f t="shared" si="18"/>
        <v>122</v>
      </c>
      <c r="BB47" s="90">
        <f>IF($M47&gt;'Wage Ceilings '!$C$7+SUMIF('Wage Ceilings '!$B$8:'Wage Ceilings '!$B$11,"&lt;="&amp;$M$15,'Wage Ceilings '!$D$8:'Wage Ceilings '!$D$11),'Wage Ceilings '!$C$7+SUMIF('Wage Ceilings '!$B$8:'Wage Ceilings '!$B$11,"&lt;="&amp;$M$15,'Wage Ceilings '!$D$8:'Wage Ceilings '!$D$11),$M47)</f>
        <v>0</v>
      </c>
      <c r="BC47" s="91" cm="1">
        <f t="array" ref="BC47">INDEX(Appendix!$G$4:$J$8,_xlfn.IFS(BA47&lt;56,1,BA47&lt;61,2,BA47&lt;66,3,BA47&lt;71,4,TRUE,5),MATCH(YEAR($F$15),Appendix!$G$3:$L$3,0))</f>
        <v>0</v>
      </c>
      <c r="BD47" s="92">
        <f t="shared" si="19"/>
        <v>0</v>
      </c>
      <c r="BE47" s="89">
        <f t="shared" si="20"/>
        <v>122</v>
      </c>
      <c r="BF47" s="90">
        <f>IF($N47&gt;'Wage Ceilings '!$C$7+SUMIF('Wage Ceilings '!$B$8:'Wage Ceilings '!$B$11,"&lt;="&amp;$N$15,'Wage Ceilings '!$D$8:'Wage Ceilings '!$D$11),'Wage Ceilings '!$C$7+SUMIF('Wage Ceilings '!$B$8:'Wage Ceilings '!$B$11,"&lt;="&amp;$N$15,'Wage Ceilings '!$D$8:'Wage Ceilings '!$D$11),$N47)</f>
        <v>0</v>
      </c>
      <c r="BG47" s="91" cm="1">
        <f t="array" ref="BG47">INDEX(Appendix!$G$4:$J$8,_xlfn.IFS(BE47&lt;56,1,BE47&lt;61,2,BE47&lt;66,3,BE47&lt;71,4,TRUE,5),MATCH(YEAR($F$15),Appendix!$G$3:$L$3,0))</f>
        <v>0</v>
      </c>
      <c r="BH47" s="92">
        <f t="shared" si="7"/>
        <v>0</v>
      </c>
      <c r="BI47" s="89">
        <f t="shared" si="21"/>
        <v>122</v>
      </c>
      <c r="BJ47" s="90">
        <f>IF($O47&gt;'Wage Ceilings '!$C$7+SUMIF('Wage Ceilings '!$B$8:'Wage Ceilings '!$B$11,"&lt;="&amp;$O$15,'Wage Ceilings '!$D$8:'Wage Ceilings '!$D$11),'Wage Ceilings '!$C$7+SUMIF('Wage Ceilings '!$B$8:'Wage Ceilings '!$B$11,"&lt;="&amp;$O$15,'Wage Ceilings '!$D$8:'Wage Ceilings '!$D$11),$O47)</f>
        <v>0</v>
      </c>
      <c r="BK47" s="91" cm="1">
        <f t="array" ref="BK47">INDEX(Appendix!$G$4:$J$8,_xlfn.IFS(BI47&lt;56,1,BI47&lt;61,2,BI47&lt;66,3,BI47&lt;71,4,TRUE,5),MATCH(YEAR($F$15),Appendix!$G$3:$L$3,0))</f>
        <v>0</v>
      </c>
      <c r="BL47" s="92">
        <f t="shared" si="8"/>
        <v>0</v>
      </c>
      <c r="BM47" s="89">
        <f t="shared" si="22"/>
        <v>122</v>
      </c>
      <c r="BN47" s="90">
        <f>IF($P47&gt;'Wage Ceilings '!$C$7+SUMIF('Wage Ceilings '!$B$8:'Wage Ceilings '!$B$11,"&lt;="&amp;$P$15,'Wage Ceilings '!$D$8:'Wage Ceilings '!$D$11),'Wage Ceilings '!$C$7+SUMIF('Wage Ceilings '!$B$8:'Wage Ceilings '!$B$11,"&lt;="&amp;$P$15,'Wage Ceilings '!$D$8:'Wage Ceilings '!$D$11),$P47)</f>
        <v>0</v>
      </c>
      <c r="BO47" s="91" cm="1">
        <f t="array" ref="BO47">INDEX(Appendix!$G$4:$J$8,_xlfn.IFS(BM47&lt;56,1,BM47&lt;61,2,BM47&lt;66,3,BM47&lt;71,4,TRUE,5),MATCH(YEAR($F$15),Appendix!$G$3:$L$3,0))</f>
        <v>0</v>
      </c>
      <c r="BP47" s="92">
        <f t="shared" si="9"/>
        <v>0</v>
      </c>
      <c r="BQ47" s="89">
        <f t="shared" si="23"/>
        <v>122</v>
      </c>
      <c r="BR47" s="90">
        <f>IF($Q47&gt;'Wage Ceilings '!$C$7+SUMIF('Wage Ceilings '!$B$8:'Wage Ceilings '!$B$11,"&lt;="&amp;$Q$15,'Wage Ceilings '!$D$8:'Wage Ceilings '!$D$11),'Wage Ceilings '!$C$7+SUMIF('Wage Ceilings '!$B$8:'Wage Ceilings '!$B$11,"&lt;="&amp;$Q$15,'Wage Ceilings '!$D$8:'Wage Ceilings '!$D$11),$Q47)</f>
        <v>0</v>
      </c>
      <c r="BS47" s="91" cm="1">
        <f t="array" ref="BS47">INDEX(Appendix!$G$4:$J$8,_xlfn.IFS(BQ47&lt;56,1,BQ47&lt;61,2,BQ47&lt;66,3,BQ47&lt;71,4,TRUE,5),MATCH(YEAR($F$15),Appendix!$G$3:$L$3,0))</f>
        <v>0</v>
      </c>
      <c r="BT47" s="92">
        <f t="shared" si="10"/>
        <v>0</v>
      </c>
      <c r="BU47" s="89">
        <f t="shared" si="24"/>
        <v>122</v>
      </c>
      <c r="BV47" s="90">
        <f>IF($R47&gt;'Wage Ceilings '!$C$7+SUMIF('Wage Ceilings '!$B$8:'Wage Ceilings '!$B$11,"&lt;="&amp;$R$15,'Wage Ceilings '!$D$8:'Wage Ceilings '!$D$11),'Wage Ceilings '!$C$7+SUMIF('Wage Ceilings '!$B$8:'Wage Ceilings '!$B$11,"&lt;="&amp;$R$15,'Wage Ceilings '!$D$8:'Wage Ceilings '!$D$11),$R47)</f>
        <v>0</v>
      </c>
      <c r="BW47" s="91" cm="1">
        <f t="array" ref="BW47">INDEX(Appendix!$G$4:$J$8,_xlfn.IFS(BU47&lt;56,1,BU47&lt;61,2,BU47&lt;66,3,BU47&lt;71,4,TRUE,5),MATCH(YEAR($F$15),Appendix!$G$3:$L$3,0))</f>
        <v>0</v>
      </c>
      <c r="BX47" s="92">
        <f t="shared" si="11"/>
        <v>0</v>
      </c>
      <c r="BY47" s="89" t="str">
        <f t="shared" si="25"/>
        <v>NA</v>
      </c>
      <c r="BZ47" s="92">
        <f>IF(S47&gt;=('Wage Ceilings '!$C$3-SUM(Z47,AD47,AH47,AL47,AP47,AX47,AT47,BB47,BF47,BJ47,BN47,BR47,BV47)),('Wage Ceilings '!$C$3-SUM(Z47,AD47,AH47,AL47,AP47,AX47,AT47,BB47,BF47,BJ47,BN47,BR47,BV47)),S47)</f>
        <v>0</v>
      </c>
      <c r="CA47" s="91" cm="1">
        <f t="array" ref="CA47">INDEX(Appendix!$G$4:$J$8,_xlfn.IFS(BY47&lt;56,1,BY47&lt;61,2,BY47&lt;66,3,BY47&lt;71,4,TRUE,5),MATCH(YEAR($F$15),Appendix!$G$3:$L$3,0))</f>
        <v>0</v>
      </c>
      <c r="CB47" s="92">
        <f t="shared" si="32"/>
        <v>0</v>
      </c>
      <c r="CC47" s="99"/>
    </row>
    <row r="48" spans="1:81" x14ac:dyDescent="0.3">
      <c r="A48" s="64" t="s">
        <v>48</v>
      </c>
      <c r="B48" s="65"/>
      <c r="C48" s="65"/>
      <c r="D48" s="66"/>
      <c r="E48" s="66"/>
      <c r="F48" s="67"/>
      <c r="G48" s="67"/>
      <c r="H48" s="67"/>
      <c r="I48" s="67"/>
      <c r="J48" s="67"/>
      <c r="K48" s="67"/>
      <c r="L48" s="67"/>
      <c r="M48" s="67"/>
      <c r="N48" s="67"/>
      <c r="O48" s="67"/>
      <c r="P48" s="67"/>
      <c r="Q48" s="67"/>
      <c r="R48" s="67"/>
      <c r="S48" s="67"/>
      <c r="T48" s="57">
        <f t="shared" si="26"/>
        <v>0</v>
      </c>
      <c r="U48" s="57">
        <f t="shared" si="27"/>
        <v>0</v>
      </c>
      <c r="V48" s="58">
        <f t="shared" si="28"/>
        <v>0</v>
      </c>
      <c r="W48" s="58">
        <f t="shared" si="29"/>
        <v>0</v>
      </c>
      <c r="X48" s="58">
        <f t="shared" si="30"/>
        <v>0</v>
      </c>
      <c r="Y48" s="89">
        <f t="shared" si="12"/>
        <v>121</v>
      </c>
      <c r="Z48" s="90">
        <f>IF($F48&gt;'Wage Ceilings '!$C$7+SUMIF('Wage Ceilings '!$B$8:'Wage Ceilings '!$B$11,"&lt;="&amp;$F$15,'Wage Ceilings '!$D$8:'Wage Ceilings '!$D$11),'Wage Ceilings '!$C$7+SUMIF('Wage Ceilings '!$B$8:'Wage Ceilings '!$B$11,"&lt;="&amp;$F$15,'Wage Ceilings '!$D$8:'Wage Ceilings '!$D$11),$F48)</f>
        <v>0</v>
      </c>
      <c r="AA48" s="91" cm="1">
        <f t="array" ref="AA48">INDEX(Appendix!$G$4:$J$8,_xlfn.IFS(Y48&lt;56,1,Y48&lt;61,2,Y48&lt;66,3,Y48&lt;71,4,TRUE,5),MATCH(YEAR($F$15),Appendix!$G$3:$L$3,0))</f>
        <v>0</v>
      </c>
      <c r="AB48" s="92">
        <f t="shared" si="0"/>
        <v>0</v>
      </c>
      <c r="AC48" s="89">
        <f t="shared" si="13"/>
        <v>122</v>
      </c>
      <c r="AD48" s="90">
        <f>IF($G48&gt;'Wage Ceilings '!$C$7+SUMIF('Wage Ceilings '!$B$8:'Wage Ceilings '!$B$11,"&lt;="&amp;$G$15,'Wage Ceilings '!$D$8:'Wage Ceilings '!$D$11),'Wage Ceilings '!$C$7+SUMIF('Wage Ceilings '!$B$8:'Wage Ceilings '!$B$11,"&lt;="&amp;$G$15,'Wage Ceilings '!$D$8:'Wage Ceilings '!$D$11),$G48)</f>
        <v>0</v>
      </c>
      <c r="AE48" s="91" cm="1">
        <f t="array" ref="AE48">INDEX(Appendix!$G$4:$J$8,_xlfn.IFS(AC48&lt;56,1,AC48&lt;61,2,AC48&lt;66,3,AC48&lt;71,4,TRUE,5),MATCH(YEAR($F$15),Appendix!$G$3:$L$3,0))</f>
        <v>0</v>
      </c>
      <c r="AF48" s="92">
        <f t="shared" si="1"/>
        <v>0</v>
      </c>
      <c r="AG48" s="89">
        <f t="shared" si="14"/>
        <v>122</v>
      </c>
      <c r="AH48" s="90">
        <f>IF($H48&gt;'Wage Ceilings '!$C$7+SUMIF('Wage Ceilings '!$B$8:'Wage Ceilings '!$B$11,"&lt;="&amp;$H$15,'Wage Ceilings '!$D$8:'Wage Ceilings '!$D$11),'Wage Ceilings '!$C$7+SUMIF('Wage Ceilings '!$B$8:'Wage Ceilings '!$B$11,"&lt;="&amp;$H$15,'Wage Ceilings '!$D$8:'Wage Ceilings '!$D$11),$H48)</f>
        <v>0</v>
      </c>
      <c r="AI48" s="91" cm="1">
        <f t="array" ref="AI48">INDEX(Appendix!$G$4:$J$8,_xlfn.IFS(AG48&lt;56,1,AG48&lt;61,2,AG48&lt;66,3,AG48&lt;71,4,TRUE,5),MATCH(YEAR($F$15),Appendix!$G$3:$L$3,0))</f>
        <v>0</v>
      </c>
      <c r="AJ48" s="92">
        <f t="shared" si="2"/>
        <v>0</v>
      </c>
      <c r="AK48" s="89">
        <f t="shared" si="15"/>
        <v>122</v>
      </c>
      <c r="AL48" s="90">
        <f>IF($I48&gt;'Wage Ceilings '!$C$7+SUMIF('Wage Ceilings '!$B$8:'Wage Ceilings '!$B$11,"&lt;="&amp;$I$15,'Wage Ceilings '!$D$8:'Wage Ceilings '!$D$11),'Wage Ceilings '!$C$7+SUMIF('Wage Ceilings '!$B$8:'Wage Ceilings '!$B$11,"&lt;="&amp;$I$15,'Wage Ceilings '!$D$8:'Wage Ceilings '!$D$11),$I48)</f>
        <v>0</v>
      </c>
      <c r="AM48" s="91" cm="1">
        <f t="array" ref="AM48">INDEX(Appendix!$G$4:$J$8,_xlfn.IFS(AK48&lt;56,1,AK48&lt;61,2,AK48&lt;66,3,AK48&lt;71,4,TRUE,5),MATCH(YEAR($F$15),Appendix!$G$3:$L$3,0))</f>
        <v>0</v>
      </c>
      <c r="AN48" s="92">
        <f t="shared" si="3"/>
        <v>0</v>
      </c>
      <c r="AO48" s="89">
        <f t="shared" si="16"/>
        <v>122</v>
      </c>
      <c r="AP48" s="90">
        <f>IF($J48&gt;'Wage Ceilings '!$C$7+SUMIF('Wage Ceilings '!$B$8:'Wage Ceilings '!$B$11,"&lt;="&amp;$J$15,'Wage Ceilings '!$D$8:'Wage Ceilings '!$D$11),'Wage Ceilings '!$C$7+SUMIF('Wage Ceilings '!$B$8:'Wage Ceilings '!$B$11,"&lt;="&amp;$J$15,'Wage Ceilings '!$D$8:'Wage Ceilings '!$D$11),$J48)</f>
        <v>0</v>
      </c>
      <c r="AQ48" s="91" cm="1">
        <f t="array" ref="AQ48">INDEX(Appendix!$G$4:$J$8,_xlfn.IFS(AO48&lt;56,1,AO48&lt;61,2,AO48&lt;66,3,AO48&lt;71,4,TRUE,5),MATCH(YEAR($F$15),Appendix!$G$3:$L$3,0))</f>
        <v>0</v>
      </c>
      <c r="AR48" s="92">
        <f t="shared" si="4"/>
        <v>0</v>
      </c>
      <c r="AS48" s="89">
        <f t="shared" si="31"/>
        <v>122</v>
      </c>
      <c r="AT48" s="90">
        <f>IF($K48&gt;'Wage Ceilings '!$C$7+SUMIF('Wage Ceilings '!$B$8:'Wage Ceilings '!$B$11,"&lt;="&amp;$K$15,'Wage Ceilings '!$D$8:'Wage Ceilings '!$D$11),'Wage Ceilings '!$C$7+SUMIF('Wage Ceilings '!$B$8:'Wage Ceilings '!$B$11,"&lt;="&amp;$K$15,'Wage Ceilings '!$D$8:'Wage Ceilings '!$D$11),$K48)</f>
        <v>0</v>
      </c>
      <c r="AU48" s="91" cm="1">
        <f t="array" ref="AU48">INDEX(Appendix!$G$4:$J$8,_xlfn.IFS(AS48&lt;56,1,AS48&lt;61,2,AS48&lt;66,3,AS48&lt;71,4,TRUE,5),MATCH(YEAR($F$15),Appendix!$G$3:$L$3,0))</f>
        <v>0</v>
      </c>
      <c r="AV48" s="92">
        <f t="shared" si="5"/>
        <v>0</v>
      </c>
      <c r="AW48" s="89" t="str">
        <f t="shared" si="17"/>
        <v>NA</v>
      </c>
      <c r="AX48" s="92">
        <f>IF(L48&gt;=('Wage Ceilings '!$C$3-SUM(Z48,AD48,AH48,AL48,AP48,AT48,BB48,BF48,BJ48,BN48,BR48,BV48)),('Wage Ceilings '!$C$3-SUM(Z48,AD48,AH48,AL48,AP48,AT48,BB48,BF48,BJ48,BN48,BR48,BV48)),L48)</f>
        <v>0</v>
      </c>
      <c r="AY48" s="91" cm="1">
        <f t="array" ref="AY48">INDEX(Appendix!$G$4:$J$8,_xlfn.IFS(AW48&lt;56,1,AW48&lt;61,2,AW48&lt;66,3,AW48&lt;71,4,TRUE,5),MATCH(YEAR($F$15),Appendix!$G$3:$L$3,0))</f>
        <v>0</v>
      </c>
      <c r="AZ48" s="92">
        <f t="shared" si="6"/>
        <v>0</v>
      </c>
      <c r="BA48" s="89">
        <f t="shared" si="18"/>
        <v>122</v>
      </c>
      <c r="BB48" s="90">
        <f>IF($M48&gt;'Wage Ceilings '!$C$7+SUMIF('Wage Ceilings '!$B$8:'Wage Ceilings '!$B$11,"&lt;="&amp;$M$15,'Wage Ceilings '!$D$8:'Wage Ceilings '!$D$11),'Wage Ceilings '!$C$7+SUMIF('Wage Ceilings '!$B$8:'Wage Ceilings '!$B$11,"&lt;="&amp;$M$15,'Wage Ceilings '!$D$8:'Wage Ceilings '!$D$11),$M48)</f>
        <v>0</v>
      </c>
      <c r="BC48" s="91" cm="1">
        <f t="array" ref="BC48">INDEX(Appendix!$G$4:$J$8,_xlfn.IFS(BA48&lt;56,1,BA48&lt;61,2,BA48&lt;66,3,BA48&lt;71,4,TRUE,5),MATCH(YEAR($F$15),Appendix!$G$3:$L$3,0))</f>
        <v>0</v>
      </c>
      <c r="BD48" s="92">
        <f t="shared" si="19"/>
        <v>0</v>
      </c>
      <c r="BE48" s="89">
        <f t="shared" si="20"/>
        <v>122</v>
      </c>
      <c r="BF48" s="90">
        <f>IF($N48&gt;'Wage Ceilings '!$C$7+SUMIF('Wage Ceilings '!$B$8:'Wage Ceilings '!$B$11,"&lt;="&amp;$N$15,'Wage Ceilings '!$D$8:'Wage Ceilings '!$D$11),'Wage Ceilings '!$C$7+SUMIF('Wage Ceilings '!$B$8:'Wage Ceilings '!$B$11,"&lt;="&amp;$N$15,'Wage Ceilings '!$D$8:'Wage Ceilings '!$D$11),$N48)</f>
        <v>0</v>
      </c>
      <c r="BG48" s="91" cm="1">
        <f t="array" ref="BG48">INDEX(Appendix!$G$4:$J$8,_xlfn.IFS(BE48&lt;56,1,BE48&lt;61,2,BE48&lt;66,3,BE48&lt;71,4,TRUE,5),MATCH(YEAR($F$15),Appendix!$G$3:$L$3,0))</f>
        <v>0</v>
      </c>
      <c r="BH48" s="92">
        <f t="shared" si="7"/>
        <v>0</v>
      </c>
      <c r="BI48" s="89">
        <f t="shared" si="21"/>
        <v>122</v>
      </c>
      <c r="BJ48" s="90">
        <f>IF($O48&gt;'Wage Ceilings '!$C$7+SUMIF('Wage Ceilings '!$B$8:'Wage Ceilings '!$B$11,"&lt;="&amp;$O$15,'Wage Ceilings '!$D$8:'Wage Ceilings '!$D$11),'Wage Ceilings '!$C$7+SUMIF('Wage Ceilings '!$B$8:'Wage Ceilings '!$B$11,"&lt;="&amp;$O$15,'Wage Ceilings '!$D$8:'Wage Ceilings '!$D$11),$O48)</f>
        <v>0</v>
      </c>
      <c r="BK48" s="91" cm="1">
        <f t="array" ref="BK48">INDEX(Appendix!$G$4:$J$8,_xlfn.IFS(BI48&lt;56,1,BI48&lt;61,2,BI48&lt;66,3,BI48&lt;71,4,TRUE,5),MATCH(YEAR($F$15),Appendix!$G$3:$L$3,0))</f>
        <v>0</v>
      </c>
      <c r="BL48" s="92">
        <f t="shared" si="8"/>
        <v>0</v>
      </c>
      <c r="BM48" s="89">
        <f t="shared" si="22"/>
        <v>122</v>
      </c>
      <c r="BN48" s="90">
        <f>IF($P48&gt;'Wage Ceilings '!$C$7+SUMIF('Wage Ceilings '!$B$8:'Wage Ceilings '!$B$11,"&lt;="&amp;$P$15,'Wage Ceilings '!$D$8:'Wage Ceilings '!$D$11),'Wage Ceilings '!$C$7+SUMIF('Wage Ceilings '!$B$8:'Wage Ceilings '!$B$11,"&lt;="&amp;$P$15,'Wage Ceilings '!$D$8:'Wage Ceilings '!$D$11),$P48)</f>
        <v>0</v>
      </c>
      <c r="BO48" s="91" cm="1">
        <f t="array" ref="BO48">INDEX(Appendix!$G$4:$J$8,_xlfn.IFS(BM48&lt;56,1,BM48&lt;61,2,BM48&lt;66,3,BM48&lt;71,4,TRUE,5),MATCH(YEAR($F$15),Appendix!$G$3:$L$3,0))</f>
        <v>0</v>
      </c>
      <c r="BP48" s="92">
        <f t="shared" si="9"/>
        <v>0</v>
      </c>
      <c r="BQ48" s="89">
        <f t="shared" si="23"/>
        <v>122</v>
      </c>
      <c r="BR48" s="90">
        <f>IF($Q48&gt;'Wage Ceilings '!$C$7+SUMIF('Wage Ceilings '!$B$8:'Wage Ceilings '!$B$11,"&lt;="&amp;$Q$15,'Wage Ceilings '!$D$8:'Wage Ceilings '!$D$11),'Wage Ceilings '!$C$7+SUMIF('Wage Ceilings '!$B$8:'Wage Ceilings '!$B$11,"&lt;="&amp;$Q$15,'Wage Ceilings '!$D$8:'Wage Ceilings '!$D$11),$Q48)</f>
        <v>0</v>
      </c>
      <c r="BS48" s="91" cm="1">
        <f t="array" ref="BS48">INDEX(Appendix!$G$4:$J$8,_xlfn.IFS(BQ48&lt;56,1,BQ48&lt;61,2,BQ48&lt;66,3,BQ48&lt;71,4,TRUE,5),MATCH(YEAR($F$15),Appendix!$G$3:$L$3,0))</f>
        <v>0</v>
      </c>
      <c r="BT48" s="92">
        <f t="shared" si="10"/>
        <v>0</v>
      </c>
      <c r="BU48" s="89">
        <f t="shared" si="24"/>
        <v>122</v>
      </c>
      <c r="BV48" s="90">
        <f>IF($R48&gt;'Wage Ceilings '!$C$7+SUMIF('Wage Ceilings '!$B$8:'Wage Ceilings '!$B$11,"&lt;="&amp;$R$15,'Wage Ceilings '!$D$8:'Wage Ceilings '!$D$11),'Wage Ceilings '!$C$7+SUMIF('Wage Ceilings '!$B$8:'Wage Ceilings '!$B$11,"&lt;="&amp;$R$15,'Wage Ceilings '!$D$8:'Wage Ceilings '!$D$11),$R48)</f>
        <v>0</v>
      </c>
      <c r="BW48" s="91" cm="1">
        <f t="array" ref="BW48">INDEX(Appendix!$G$4:$J$8,_xlfn.IFS(BU48&lt;56,1,BU48&lt;61,2,BU48&lt;66,3,BU48&lt;71,4,TRUE,5),MATCH(YEAR($F$15),Appendix!$G$3:$L$3,0))</f>
        <v>0</v>
      </c>
      <c r="BX48" s="92">
        <f t="shared" si="11"/>
        <v>0</v>
      </c>
      <c r="BY48" s="89" t="str">
        <f t="shared" si="25"/>
        <v>NA</v>
      </c>
      <c r="BZ48" s="92">
        <f>IF(S48&gt;=('Wage Ceilings '!$C$3-SUM(Z48,AD48,AH48,AL48,AP48,AX48,AT48,BB48,BF48,BJ48,BN48,BR48,BV48)),('Wage Ceilings '!$C$3-SUM(Z48,AD48,AH48,AL48,AP48,AX48,AT48,BB48,BF48,BJ48,BN48,BR48,BV48)),S48)</f>
        <v>0</v>
      </c>
      <c r="CA48" s="91" cm="1">
        <f t="array" ref="CA48">INDEX(Appendix!$G$4:$J$8,_xlfn.IFS(BY48&lt;56,1,BY48&lt;61,2,BY48&lt;66,3,BY48&lt;71,4,TRUE,5),MATCH(YEAR($F$15),Appendix!$G$3:$L$3,0))</f>
        <v>0</v>
      </c>
      <c r="CB48" s="92">
        <f t="shared" si="32"/>
        <v>0</v>
      </c>
      <c r="CC48" s="99"/>
    </row>
    <row r="49" spans="1:81" x14ac:dyDescent="0.3">
      <c r="A49" s="64" t="s">
        <v>49</v>
      </c>
      <c r="B49" s="65"/>
      <c r="C49" s="65"/>
      <c r="D49" s="66"/>
      <c r="E49" s="66"/>
      <c r="F49" s="67"/>
      <c r="G49" s="67"/>
      <c r="H49" s="67"/>
      <c r="I49" s="67"/>
      <c r="J49" s="67"/>
      <c r="K49" s="67"/>
      <c r="L49" s="67"/>
      <c r="M49" s="67"/>
      <c r="N49" s="67"/>
      <c r="O49" s="67"/>
      <c r="P49" s="67"/>
      <c r="Q49" s="67"/>
      <c r="R49" s="67"/>
      <c r="S49" s="67"/>
      <c r="T49" s="57">
        <f t="shared" si="26"/>
        <v>0</v>
      </c>
      <c r="U49" s="57">
        <f t="shared" si="27"/>
        <v>0</v>
      </c>
      <c r="V49" s="58">
        <f t="shared" si="28"/>
        <v>0</v>
      </c>
      <c r="W49" s="58">
        <f t="shared" si="29"/>
        <v>0</v>
      </c>
      <c r="X49" s="58">
        <f t="shared" si="30"/>
        <v>0</v>
      </c>
      <c r="Y49" s="89">
        <f t="shared" si="12"/>
        <v>121</v>
      </c>
      <c r="Z49" s="90">
        <f>IF($F49&gt;'Wage Ceilings '!$C$7+SUMIF('Wage Ceilings '!$B$8:'Wage Ceilings '!$B$11,"&lt;="&amp;$F$15,'Wage Ceilings '!$D$8:'Wage Ceilings '!$D$11),'Wage Ceilings '!$C$7+SUMIF('Wage Ceilings '!$B$8:'Wage Ceilings '!$B$11,"&lt;="&amp;$F$15,'Wage Ceilings '!$D$8:'Wage Ceilings '!$D$11),$F49)</f>
        <v>0</v>
      </c>
      <c r="AA49" s="91" cm="1">
        <f t="array" ref="AA49">INDEX(Appendix!$G$4:$J$8,_xlfn.IFS(Y49&lt;56,1,Y49&lt;61,2,Y49&lt;66,3,Y49&lt;71,4,TRUE,5),MATCH(YEAR($F$15),Appendix!$G$3:$L$3,0))</f>
        <v>0</v>
      </c>
      <c r="AB49" s="92">
        <f t="shared" si="0"/>
        <v>0</v>
      </c>
      <c r="AC49" s="89">
        <f t="shared" si="13"/>
        <v>122</v>
      </c>
      <c r="AD49" s="90">
        <f>IF($G49&gt;'Wage Ceilings '!$C$7+SUMIF('Wage Ceilings '!$B$8:'Wage Ceilings '!$B$11,"&lt;="&amp;$G$15,'Wage Ceilings '!$D$8:'Wage Ceilings '!$D$11),'Wage Ceilings '!$C$7+SUMIF('Wage Ceilings '!$B$8:'Wage Ceilings '!$B$11,"&lt;="&amp;$G$15,'Wage Ceilings '!$D$8:'Wage Ceilings '!$D$11),$G49)</f>
        <v>0</v>
      </c>
      <c r="AE49" s="91" cm="1">
        <f t="array" ref="AE49">INDEX(Appendix!$G$4:$J$8,_xlfn.IFS(AC49&lt;56,1,AC49&lt;61,2,AC49&lt;66,3,AC49&lt;71,4,TRUE,5),MATCH(YEAR($F$15),Appendix!$G$3:$L$3,0))</f>
        <v>0</v>
      </c>
      <c r="AF49" s="92">
        <f t="shared" si="1"/>
        <v>0</v>
      </c>
      <c r="AG49" s="89">
        <f t="shared" si="14"/>
        <v>122</v>
      </c>
      <c r="AH49" s="90">
        <f>IF($H49&gt;'Wage Ceilings '!$C$7+SUMIF('Wage Ceilings '!$B$8:'Wage Ceilings '!$B$11,"&lt;="&amp;$H$15,'Wage Ceilings '!$D$8:'Wage Ceilings '!$D$11),'Wage Ceilings '!$C$7+SUMIF('Wage Ceilings '!$B$8:'Wage Ceilings '!$B$11,"&lt;="&amp;$H$15,'Wage Ceilings '!$D$8:'Wage Ceilings '!$D$11),$H49)</f>
        <v>0</v>
      </c>
      <c r="AI49" s="91" cm="1">
        <f t="array" ref="AI49">INDEX(Appendix!$G$4:$J$8,_xlfn.IFS(AG49&lt;56,1,AG49&lt;61,2,AG49&lt;66,3,AG49&lt;71,4,TRUE,5),MATCH(YEAR($F$15),Appendix!$G$3:$L$3,0))</f>
        <v>0</v>
      </c>
      <c r="AJ49" s="92">
        <f t="shared" si="2"/>
        <v>0</v>
      </c>
      <c r="AK49" s="89">
        <f t="shared" si="15"/>
        <v>122</v>
      </c>
      <c r="AL49" s="90">
        <f>IF($I49&gt;'Wage Ceilings '!$C$7+SUMIF('Wage Ceilings '!$B$8:'Wage Ceilings '!$B$11,"&lt;="&amp;$I$15,'Wage Ceilings '!$D$8:'Wage Ceilings '!$D$11),'Wage Ceilings '!$C$7+SUMIF('Wage Ceilings '!$B$8:'Wage Ceilings '!$B$11,"&lt;="&amp;$I$15,'Wage Ceilings '!$D$8:'Wage Ceilings '!$D$11),$I49)</f>
        <v>0</v>
      </c>
      <c r="AM49" s="91" cm="1">
        <f t="array" ref="AM49">INDEX(Appendix!$G$4:$J$8,_xlfn.IFS(AK49&lt;56,1,AK49&lt;61,2,AK49&lt;66,3,AK49&lt;71,4,TRUE,5),MATCH(YEAR($F$15),Appendix!$G$3:$L$3,0))</f>
        <v>0</v>
      </c>
      <c r="AN49" s="92">
        <f t="shared" si="3"/>
        <v>0</v>
      </c>
      <c r="AO49" s="89">
        <f t="shared" si="16"/>
        <v>122</v>
      </c>
      <c r="AP49" s="90">
        <f>IF($J49&gt;'Wage Ceilings '!$C$7+SUMIF('Wage Ceilings '!$B$8:'Wage Ceilings '!$B$11,"&lt;="&amp;$J$15,'Wage Ceilings '!$D$8:'Wage Ceilings '!$D$11),'Wage Ceilings '!$C$7+SUMIF('Wage Ceilings '!$B$8:'Wage Ceilings '!$B$11,"&lt;="&amp;$J$15,'Wage Ceilings '!$D$8:'Wage Ceilings '!$D$11),$J49)</f>
        <v>0</v>
      </c>
      <c r="AQ49" s="91" cm="1">
        <f t="array" ref="AQ49">INDEX(Appendix!$G$4:$J$8,_xlfn.IFS(AO49&lt;56,1,AO49&lt;61,2,AO49&lt;66,3,AO49&lt;71,4,TRUE,5),MATCH(YEAR($F$15),Appendix!$G$3:$L$3,0))</f>
        <v>0</v>
      </c>
      <c r="AR49" s="92">
        <f t="shared" si="4"/>
        <v>0</v>
      </c>
      <c r="AS49" s="89">
        <f t="shared" si="31"/>
        <v>122</v>
      </c>
      <c r="AT49" s="90">
        <f>IF($K49&gt;'Wage Ceilings '!$C$7+SUMIF('Wage Ceilings '!$B$8:'Wage Ceilings '!$B$11,"&lt;="&amp;$K$15,'Wage Ceilings '!$D$8:'Wage Ceilings '!$D$11),'Wage Ceilings '!$C$7+SUMIF('Wage Ceilings '!$B$8:'Wage Ceilings '!$B$11,"&lt;="&amp;$K$15,'Wage Ceilings '!$D$8:'Wage Ceilings '!$D$11),$K49)</f>
        <v>0</v>
      </c>
      <c r="AU49" s="91" cm="1">
        <f t="array" ref="AU49">INDEX(Appendix!$G$4:$J$8,_xlfn.IFS(AS49&lt;56,1,AS49&lt;61,2,AS49&lt;66,3,AS49&lt;71,4,TRUE,5),MATCH(YEAR($F$15),Appendix!$G$3:$L$3,0))</f>
        <v>0</v>
      </c>
      <c r="AV49" s="92">
        <f t="shared" si="5"/>
        <v>0</v>
      </c>
      <c r="AW49" s="89" t="str">
        <f t="shared" si="17"/>
        <v>NA</v>
      </c>
      <c r="AX49" s="92">
        <f>IF(L49&gt;=('Wage Ceilings '!$C$3-SUM(Z49,AD49,AH49,AL49,AP49,AT49,BB49,BF49,BJ49,BN49,BR49,BV49)),('Wage Ceilings '!$C$3-SUM(Z49,AD49,AH49,AL49,AP49,AT49,BB49,BF49,BJ49,BN49,BR49,BV49)),L49)</f>
        <v>0</v>
      </c>
      <c r="AY49" s="91" cm="1">
        <f t="array" ref="AY49">INDEX(Appendix!$G$4:$J$8,_xlfn.IFS(AW49&lt;56,1,AW49&lt;61,2,AW49&lt;66,3,AW49&lt;71,4,TRUE,5),MATCH(YEAR($F$15),Appendix!$G$3:$L$3,0))</f>
        <v>0</v>
      </c>
      <c r="AZ49" s="92">
        <f t="shared" si="6"/>
        <v>0</v>
      </c>
      <c r="BA49" s="89">
        <f t="shared" si="18"/>
        <v>122</v>
      </c>
      <c r="BB49" s="90">
        <f>IF($M49&gt;'Wage Ceilings '!$C$7+SUMIF('Wage Ceilings '!$B$8:'Wage Ceilings '!$B$11,"&lt;="&amp;$M$15,'Wage Ceilings '!$D$8:'Wage Ceilings '!$D$11),'Wage Ceilings '!$C$7+SUMIF('Wage Ceilings '!$B$8:'Wage Ceilings '!$B$11,"&lt;="&amp;$M$15,'Wage Ceilings '!$D$8:'Wage Ceilings '!$D$11),$M49)</f>
        <v>0</v>
      </c>
      <c r="BC49" s="91" cm="1">
        <f t="array" ref="BC49">INDEX(Appendix!$G$4:$J$8,_xlfn.IFS(BA49&lt;56,1,BA49&lt;61,2,BA49&lt;66,3,BA49&lt;71,4,TRUE,5),MATCH(YEAR($F$15),Appendix!$G$3:$L$3,0))</f>
        <v>0</v>
      </c>
      <c r="BD49" s="92">
        <f t="shared" si="19"/>
        <v>0</v>
      </c>
      <c r="BE49" s="89">
        <f t="shared" si="20"/>
        <v>122</v>
      </c>
      <c r="BF49" s="90">
        <f>IF($N49&gt;'Wage Ceilings '!$C$7+SUMIF('Wage Ceilings '!$B$8:'Wage Ceilings '!$B$11,"&lt;="&amp;$N$15,'Wage Ceilings '!$D$8:'Wage Ceilings '!$D$11),'Wage Ceilings '!$C$7+SUMIF('Wage Ceilings '!$B$8:'Wage Ceilings '!$B$11,"&lt;="&amp;$N$15,'Wage Ceilings '!$D$8:'Wage Ceilings '!$D$11),$N49)</f>
        <v>0</v>
      </c>
      <c r="BG49" s="91" cm="1">
        <f t="array" ref="BG49">INDEX(Appendix!$G$4:$J$8,_xlfn.IFS(BE49&lt;56,1,BE49&lt;61,2,BE49&lt;66,3,BE49&lt;71,4,TRUE,5),MATCH(YEAR($F$15),Appendix!$G$3:$L$3,0))</f>
        <v>0</v>
      </c>
      <c r="BH49" s="92">
        <f t="shared" si="7"/>
        <v>0</v>
      </c>
      <c r="BI49" s="89">
        <f t="shared" si="21"/>
        <v>122</v>
      </c>
      <c r="BJ49" s="90">
        <f>IF($O49&gt;'Wage Ceilings '!$C$7+SUMIF('Wage Ceilings '!$B$8:'Wage Ceilings '!$B$11,"&lt;="&amp;$O$15,'Wage Ceilings '!$D$8:'Wage Ceilings '!$D$11),'Wage Ceilings '!$C$7+SUMIF('Wage Ceilings '!$B$8:'Wage Ceilings '!$B$11,"&lt;="&amp;$O$15,'Wage Ceilings '!$D$8:'Wage Ceilings '!$D$11),$O49)</f>
        <v>0</v>
      </c>
      <c r="BK49" s="91" cm="1">
        <f t="array" ref="BK49">INDEX(Appendix!$G$4:$J$8,_xlfn.IFS(BI49&lt;56,1,BI49&lt;61,2,BI49&lt;66,3,BI49&lt;71,4,TRUE,5),MATCH(YEAR($F$15),Appendix!$G$3:$L$3,0))</f>
        <v>0</v>
      </c>
      <c r="BL49" s="92">
        <f t="shared" si="8"/>
        <v>0</v>
      </c>
      <c r="BM49" s="89">
        <f t="shared" si="22"/>
        <v>122</v>
      </c>
      <c r="BN49" s="90">
        <f>IF($P49&gt;'Wage Ceilings '!$C$7+SUMIF('Wage Ceilings '!$B$8:'Wage Ceilings '!$B$11,"&lt;="&amp;$P$15,'Wage Ceilings '!$D$8:'Wage Ceilings '!$D$11),'Wage Ceilings '!$C$7+SUMIF('Wage Ceilings '!$B$8:'Wage Ceilings '!$B$11,"&lt;="&amp;$P$15,'Wage Ceilings '!$D$8:'Wage Ceilings '!$D$11),$P49)</f>
        <v>0</v>
      </c>
      <c r="BO49" s="91" cm="1">
        <f t="array" ref="BO49">INDEX(Appendix!$G$4:$J$8,_xlfn.IFS(BM49&lt;56,1,BM49&lt;61,2,BM49&lt;66,3,BM49&lt;71,4,TRUE,5),MATCH(YEAR($F$15),Appendix!$G$3:$L$3,0))</f>
        <v>0</v>
      </c>
      <c r="BP49" s="92">
        <f t="shared" si="9"/>
        <v>0</v>
      </c>
      <c r="BQ49" s="89">
        <f t="shared" si="23"/>
        <v>122</v>
      </c>
      <c r="BR49" s="90">
        <f>IF($Q49&gt;'Wage Ceilings '!$C$7+SUMIF('Wage Ceilings '!$B$8:'Wage Ceilings '!$B$11,"&lt;="&amp;$Q$15,'Wage Ceilings '!$D$8:'Wage Ceilings '!$D$11),'Wage Ceilings '!$C$7+SUMIF('Wage Ceilings '!$B$8:'Wage Ceilings '!$B$11,"&lt;="&amp;$Q$15,'Wage Ceilings '!$D$8:'Wage Ceilings '!$D$11),$Q49)</f>
        <v>0</v>
      </c>
      <c r="BS49" s="91" cm="1">
        <f t="array" ref="BS49">INDEX(Appendix!$G$4:$J$8,_xlfn.IFS(BQ49&lt;56,1,BQ49&lt;61,2,BQ49&lt;66,3,BQ49&lt;71,4,TRUE,5),MATCH(YEAR($F$15),Appendix!$G$3:$L$3,0))</f>
        <v>0</v>
      </c>
      <c r="BT49" s="92">
        <f t="shared" si="10"/>
        <v>0</v>
      </c>
      <c r="BU49" s="89">
        <f t="shared" si="24"/>
        <v>122</v>
      </c>
      <c r="BV49" s="90">
        <f>IF($R49&gt;'Wage Ceilings '!$C$7+SUMIF('Wage Ceilings '!$B$8:'Wage Ceilings '!$B$11,"&lt;="&amp;$R$15,'Wage Ceilings '!$D$8:'Wage Ceilings '!$D$11),'Wage Ceilings '!$C$7+SUMIF('Wage Ceilings '!$B$8:'Wage Ceilings '!$B$11,"&lt;="&amp;$R$15,'Wage Ceilings '!$D$8:'Wage Ceilings '!$D$11),$R49)</f>
        <v>0</v>
      </c>
      <c r="BW49" s="91" cm="1">
        <f t="array" ref="BW49">INDEX(Appendix!$G$4:$J$8,_xlfn.IFS(BU49&lt;56,1,BU49&lt;61,2,BU49&lt;66,3,BU49&lt;71,4,TRUE,5),MATCH(YEAR($F$15),Appendix!$G$3:$L$3,0))</f>
        <v>0</v>
      </c>
      <c r="BX49" s="92">
        <f t="shared" si="11"/>
        <v>0</v>
      </c>
      <c r="BY49" s="89" t="str">
        <f t="shared" si="25"/>
        <v>NA</v>
      </c>
      <c r="BZ49" s="92">
        <f>IF(S49&gt;=('Wage Ceilings '!$C$3-SUM(Z49,AD49,AH49,AL49,AP49,AX49,AT49,BB49,BF49,BJ49,BN49,BR49,BV49)),('Wage Ceilings '!$C$3-SUM(Z49,AD49,AH49,AL49,AP49,AX49,AT49,BB49,BF49,BJ49,BN49,BR49,BV49)),S49)</f>
        <v>0</v>
      </c>
      <c r="CA49" s="91" cm="1">
        <f t="array" ref="CA49">INDEX(Appendix!$G$4:$J$8,_xlfn.IFS(BY49&lt;56,1,BY49&lt;61,2,BY49&lt;66,3,BY49&lt;71,4,TRUE,5),MATCH(YEAR($F$15),Appendix!$G$3:$L$3,0))</f>
        <v>0</v>
      </c>
      <c r="CB49" s="92">
        <f t="shared" si="32"/>
        <v>0</v>
      </c>
      <c r="CC49" s="99"/>
    </row>
    <row r="50" spans="1:81" x14ac:dyDescent="0.3">
      <c r="A50" s="64" t="s">
        <v>50</v>
      </c>
      <c r="B50" s="65"/>
      <c r="C50" s="65"/>
      <c r="D50" s="66"/>
      <c r="E50" s="66"/>
      <c r="F50" s="67"/>
      <c r="G50" s="67"/>
      <c r="H50" s="67"/>
      <c r="I50" s="67"/>
      <c r="J50" s="67"/>
      <c r="K50" s="67"/>
      <c r="L50" s="67"/>
      <c r="M50" s="67"/>
      <c r="N50" s="67"/>
      <c r="O50" s="67"/>
      <c r="P50" s="67"/>
      <c r="Q50" s="67"/>
      <c r="R50" s="67"/>
      <c r="S50" s="67"/>
      <c r="T50" s="57">
        <f t="shared" si="26"/>
        <v>0</v>
      </c>
      <c r="U50" s="57">
        <f t="shared" si="27"/>
        <v>0</v>
      </c>
      <c r="V50" s="58">
        <f t="shared" si="28"/>
        <v>0</v>
      </c>
      <c r="W50" s="58">
        <f t="shared" si="29"/>
        <v>0</v>
      </c>
      <c r="X50" s="58">
        <f t="shared" si="30"/>
        <v>0</v>
      </c>
      <c r="Y50" s="89">
        <f t="shared" si="12"/>
        <v>121</v>
      </c>
      <c r="Z50" s="90">
        <f>IF($F50&gt;'Wage Ceilings '!$C$7+SUMIF('Wage Ceilings '!$B$8:'Wage Ceilings '!$B$11,"&lt;="&amp;$F$15,'Wage Ceilings '!$D$8:'Wage Ceilings '!$D$11),'Wage Ceilings '!$C$7+SUMIF('Wage Ceilings '!$B$8:'Wage Ceilings '!$B$11,"&lt;="&amp;$F$15,'Wage Ceilings '!$D$8:'Wage Ceilings '!$D$11),$F50)</f>
        <v>0</v>
      </c>
      <c r="AA50" s="91" cm="1">
        <f t="array" ref="AA50">INDEX(Appendix!$G$4:$J$8,_xlfn.IFS(Y50&lt;56,1,Y50&lt;61,2,Y50&lt;66,3,Y50&lt;71,4,TRUE,5),MATCH(YEAR($F$15),Appendix!$G$3:$L$3,0))</f>
        <v>0</v>
      </c>
      <c r="AB50" s="92">
        <f t="shared" si="0"/>
        <v>0</v>
      </c>
      <c r="AC50" s="89">
        <f t="shared" si="13"/>
        <v>122</v>
      </c>
      <c r="AD50" s="90">
        <f>IF($G50&gt;'Wage Ceilings '!$C$7+SUMIF('Wage Ceilings '!$B$8:'Wage Ceilings '!$B$11,"&lt;="&amp;$G$15,'Wage Ceilings '!$D$8:'Wage Ceilings '!$D$11),'Wage Ceilings '!$C$7+SUMIF('Wage Ceilings '!$B$8:'Wage Ceilings '!$B$11,"&lt;="&amp;$G$15,'Wage Ceilings '!$D$8:'Wage Ceilings '!$D$11),$G50)</f>
        <v>0</v>
      </c>
      <c r="AE50" s="91" cm="1">
        <f t="array" ref="AE50">INDEX(Appendix!$G$4:$J$8,_xlfn.IFS(AC50&lt;56,1,AC50&lt;61,2,AC50&lt;66,3,AC50&lt;71,4,TRUE,5),MATCH(YEAR($F$15),Appendix!$G$3:$L$3,0))</f>
        <v>0</v>
      </c>
      <c r="AF50" s="92">
        <f t="shared" si="1"/>
        <v>0</v>
      </c>
      <c r="AG50" s="89">
        <f t="shared" si="14"/>
        <v>122</v>
      </c>
      <c r="AH50" s="90">
        <f>IF($H50&gt;'Wage Ceilings '!$C$7+SUMIF('Wage Ceilings '!$B$8:'Wage Ceilings '!$B$11,"&lt;="&amp;$H$15,'Wage Ceilings '!$D$8:'Wage Ceilings '!$D$11),'Wage Ceilings '!$C$7+SUMIF('Wage Ceilings '!$B$8:'Wage Ceilings '!$B$11,"&lt;="&amp;$H$15,'Wage Ceilings '!$D$8:'Wage Ceilings '!$D$11),$H50)</f>
        <v>0</v>
      </c>
      <c r="AI50" s="91" cm="1">
        <f t="array" ref="AI50">INDEX(Appendix!$G$4:$J$8,_xlfn.IFS(AG50&lt;56,1,AG50&lt;61,2,AG50&lt;66,3,AG50&lt;71,4,TRUE,5),MATCH(YEAR($F$15),Appendix!$G$3:$L$3,0))</f>
        <v>0</v>
      </c>
      <c r="AJ50" s="92">
        <f t="shared" si="2"/>
        <v>0</v>
      </c>
      <c r="AK50" s="89">
        <f t="shared" si="15"/>
        <v>122</v>
      </c>
      <c r="AL50" s="90">
        <f>IF($I50&gt;'Wage Ceilings '!$C$7+SUMIF('Wage Ceilings '!$B$8:'Wage Ceilings '!$B$11,"&lt;="&amp;$I$15,'Wage Ceilings '!$D$8:'Wage Ceilings '!$D$11),'Wage Ceilings '!$C$7+SUMIF('Wage Ceilings '!$B$8:'Wage Ceilings '!$B$11,"&lt;="&amp;$I$15,'Wage Ceilings '!$D$8:'Wage Ceilings '!$D$11),$I50)</f>
        <v>0</v>
      </c>
      <c r="AM50" s="91" cm="1">
        <f t="array" ref="AM50">INDEX(Appendix!$G$4:$J$8,_xlfn.IFS(AK50&lt;56,1,AK50&lt;61,2,AK50&lt;66,3,AK50&lt;71,4,TRUE,5),MATCH(YEAR($F$15),Appendix!$G$3:$L$3,0))</f>
        <v>0</v>
      </c>
      <c r="AN50" s="92">
        <f t="shared" si="3"/>
        <v>0</v>
      </c>
      <c r="AO50" s="89">
        <f t="shared" si="16"/>
        <v>122</v>
      </c>
      <c r="AP50" s="90">
        <f>IF($J50&gt;'Wage Ceilings '!$C$7+SUMIF('Wage Ceilings '!$B$8:'Wage Ceilings '!$B$11,"&lt;="&amp;$J$15,'Wage Ceilings '!$D$8:'Wage Ceilings '!$D$11),'Wage Ceilings '!$C$7+SUMIF('Wage Ceilings '!$B$8:'Wage Ceilings '!$B$11,"&lt;="&amp;$J$15,'Wage Ceilings '!$D$8:'Wage Ceilings '!$D$11),$J50)</f>
        <v>0</v>
      </c>
      <c r="AQ50" s="91" cm="1">
        <f t="array" ref="AQ50">INDEX(Appendix!$G$4:$J$8,_xlfn.IFS(AO50&lt;56,1,AO50&lt;61,2,AO50&lt;66,3,AO50&lt;71,4,TRUE,5),MATCH(YEAR($F$15),Appendix!$G$3:$L$3,0))</f>
        <v>0</v>
      </c>
      <c r="AR50" s="92">
        <f t="shared" si="4"/>
        <v>0</v>
      </c>
      <c r="AS50" s="89">
        <f t="shared" si="31"/>
        <v>122</v>
      </c>
      <c r="AT50" s="90">
        <f>IF($K50&gt;'Wage Ceilings '!$C$7+SUMIF('Wage Ceilings '!$B$8:'Wage Ceilings '!$B$11,"&lt;="&amp;$K$15,'Wage Ceilings '!$D$8:'Wage Ceilings '!$D$11),'Wage Ceilings '!$C$7+SUMIF('Wage Ceilings '!$B$8:'Wage Ceilings '!$B$11,"&lt;="&amp;$K$15,'Wage Ceilings '!$D$8:'Wage Ceilings '!$D$11),$K50)</f>
        <v>0</v>
      </c>
      <c r="AU50" s="91" cm="1">
        <f t="array" ref="AU50">INDEX(Appendix!$G$4:$J$8,_xlfn.IFS(AS50&lt;56,1,AS50&lt;61,2,AS50&lt;66,3,AS50&lt;71,4,TRUE,5),MATCH(YEAR($F$15),Appendix!$G$3:$L$3,0))</f>
        <v>0</v>
      </c>
      <c r="AV50" s="92">
        <f t="shared" si="5"/>
        <v>0</v>
      </c>
      <c r="AW50" s="89" t="str">
        <f t="shared" si="17"/>
        <v>NA</v>
      </c>
      <c r="AX50" s="92">
        <f>IF(L50&gt;=('Wage Ceilings '!$C$3-SUM(Z50,AD50,AH50,AL50,AP50,AT50,BB50,BF50,BJ50,BN50,BR50,BV50)),('Wage Ceilings '!$C$3-SUM(Z50,AD50,AH50,AL50,AP50,AT50,BB50,BF50,BJ50,BN50,BR50,BV50)),L50)</f>
        <v>0</v>
      </c>
      <c r="AY50" s="91" cm="1">
        <f t="array" ref="AY50">INDEX(Appendix!$G$4:$J$8,_xlfn.IFS(AW50&lt;56,1,AW50&lt;61,2,AW50&lt;66,3,AW50&lt;71,4,TRUE,5),MATCH(YEAR($F$15),Appendix!$G$3:$L$3,0))</f>
        <v>0</v>
      </c>
      <c r="AZ50" s="92">
        <f t="shared" si="6"/>
        <v>0</v>
      </c>
      <c r="BA50" s="89">
        <f t="shared" si="18"/>
        <v>122</v>
      </c>
      <c r="BB50" s="90">
        <f>IF($M50&gt;'Wage Ceilings '!$C$7+SUMIF('Wage Ceilings '!$B$8:'Wage Ceilings '!$B$11,"&lt;="&amp;$M$15,'Wage Ceilings '!$D$8:'Wage Ceilings '!$D$11),'Wage Ceilings '!$C$7+SUMIF('Wage Ceilings '!$B$8:'Wage Ceilings '!$B$11,"&lt;="&amp;$M$15,'Wage Ceilings '!$D$8:'Wage Ceilings '!$D$11),$M50)</f>
        <v>0</v>
      </c>
      <c r="BC50" s="91" cm="1">
        <f t="array" ref="BC50">INDEX(Appendix!$G$4:$J$8,_xlfn.IFS(BA50&lt;56,1,BA50&lt;61,2,BA50&lt;66,3,BA50&lt;71,4,TRUE,5),MATCH(YEAR($F$15),Appendix!$G$3:$L$3,0))</f>
        <v>0</v>
      </c>
      <c r="BD50" s="92">
        <f t="shared" si="19"/>
        <v>0</v>
      </c>
      <c r="BE50" s="89">
        <f t="shared" si="20"/>
        <v>122</v>
      </c>
      <c r="BF50" s="90">
        <f>IF($N50&gt;'Wage Ceilings '!$C$7+SUMIF('Wage Ceilings '!$B$8:'Wage Ceilings '!$B$11,"&lt;="&amp;$N$15,'Wage Ceilings '!$D$8:'Wage Ceilings '!$D$11),'Wage Ceilings '!$C$7+SUMIF('Wage Ceilings '!$B$8:'Wage Ceilings '!$B$11,"&lt;="&amp;$N$15,'Wage Ceilings '!$D$8:'Wage Ceilings '!$D$11),$N50)</f>
        <v>0</v>
      </c>
      <c r="BG50" s="91" cm="1">
        <f t="array" ref="BG50">INDEX(Appendix!$G$4:$J$8,_xlfn.IFS(BE50&lt;56,1,BE50&lt;61,2,BE50&lt;66,3,BE50&lt;71,4,TRUE,5),MATCH(YEAR($F$15),Appendix!$G$3:$L$3,0))</f>
        <v>0</v>
      </c>
      <c r="BH50" s="92">
        <f t="shared" si="7"/>
        <v>0</v>
      </c>
      <c r="BI50" s="89">
        <f t="shared" si="21"/>
        <v>122</v>
      </c>
      <c r="BJ50" s="90">
        <f>IF($O50&gt;'Wage Ceilings '!$C$7+SUMIF('Wage Ceilings '!$B$8:'Wage Ceilings '!$B$11,"&lt;="&amp;$O$15,'Wage Ceilings '!$D$8:'Wage Ceilings '!$D$11),'Wage Ceilings '!$C$7+SUMIF('Wage Ceilings '!$B$8:'Wage Ceilings '!$B$11,"&lt;="&amp;$O$15,'Wage Ceilings '!$D$8:'Wage Ceilings '!$D$11),$O50)</f>
        <v>0</v>
      </c>
      <c r="BK50" s="91" cm="1">
        <f t="array" ref="BK50">INDEX(Appendix!$G$4:$J$8,_xlfn.IFS(BI50&lt;56,1,BI50&lt;61,2,BI50&lt;66,3,BI50&lt;71,4,TRUE,5),MATCH(YEAR($F$15),Appendix!$G$3:$L$3,0))</f>
        <v>0</v>
      </c>
      <c r="BL50" s="92">
        <f t="shared" si="8"/>
        <v>0</v>
      </c>
      <c r="BM50" s="89">
        <f t="shared" si="22"/>
        <v>122</v>
      </c>
      <c r="BN50" s="90">
        <f>IF($P50&gt;'Wage Ceilings '!$C$7+SUMIF('Wage Ceilings '!$B$8:'Wage Ceilings '!$B$11,"&lt;="&amp;$P$15,'Wage Ceilings '!$D$8:'Wage Ceilings '!$D$11),'Wage Ceilings '!$C$7+SUMIF('Wage Ceilings '!$B$8:'Wage Ceilings '!$B$11,"&lt;="&amp;$P$15,'Wage Ceilings '!$D$8:'Wage Ceilings '!$D$11),$P50)</f>
        <v>0</v>
      </c>
      <c r="BO50" s="91" cm="1">
        <f t="array" ref="BO50">INDEX(Appendix!$G$4:$J$8,_xlfn.IFS(BM50&lt;56,1,BM50&lt;61,2,BM50&lt;66,3,BM50&lt;71,4,TRUE,5),MATCH(YEAR($F$15),Appendix!$G$3:$L$3,0))</f>
        <v>0</v>
      </c>
      <c r="BP50" s="92">
        <f t="shared" si="9"/>
        <v>0</v>
      </c>
      <c r="BQ50" s="89">
        <f t="shared" si="23"/>
        <v>122</v>
      </c>
      <c r="BR50" s="90">
        <f>IF($Q50&gt;'Wage Ceilings '!$C$7+SUMIF('Wage Ceilings '!$B$8:'Wage Ceilings '!$B$11,"&lt;="&amp;$Q$15,'Wage Ceilings '!$D$8:'Wage Ceilings '!$D$11),'Wage Ceilings '!$C$7+SUMIF('Wage Ceilings '!$B$8:'Wage Ceilings '!$B$11,"&lt;="&amp;$Q$15,'Wage Ceilings '!$D$8:'Wage Ceilings '!$D$11),$Q50)</f>
        <v>0</v>
      </c>
      <c r="BS50" s="91" cm="1">
        <f t="array" ref="BS50">INDEX(Appendix!$G$4:$J$8,_xlfn.IFS(BQ50&lt;56,1,BQ50&lt;61,2,BQ50&lt;66,3,BQ50&lt;71,4,TRUE,5),MATCH(YEAR($F$15),Appendix!$G$3:$L$3,0))</f>
        <v>0</v>
      </c>
      <c r="BT50" s="92">
        <f t="shared" si="10"/>
        <v>0</v>
      </c>
      <c r="BU50" s="89">
        <f t="shared" si="24"/>
        <v>122</v>
      </c>
      <c r="BV50" s="90">
        <f>IF($R50&gt;'Wage Ceilings '!$C$7+SUMIF('Wage Ceilings '!$B$8:'Wage Ceilings '!$B$11,"&lt;="&amp;$R$15,'Wage Ceilings '!$D$8:'Wage Ceilings '!$D$11),'Wage Ceilings '!$C$7+SUMIF('Wage Ceilings '!$B$8:'Wage Ceilings '!$B$11,"&lt;="&amp;$R$15,'Wage Ceilings '!$D$8:'Wage Ceilings '!$D$11),$R50)</f>
        <v>0</v>
      </c>
      <c r="BW50" s="91" cm="1">
        <f t="array" ref="BW50">INDEX(Appendix!$G$4:$J$8,_xlfn.IFS(BU50&lt;56,1,BU50&lt;61,2,BU50&lt;66,3,BU50&lt;71,4,TRUE,5),MATCH(YEAR($F$15),Appendix!$G$3:$L$3,0))</f>
        <v>0</v>
      </c>
      <c r="BX50" s="92">
        <f t="shared" si="11"/>
        <v>0</v>
      </c>
      <c r="BY50" s="89" t="str">
        <f t="shared" si="25"/>
        <v>NA</v>
      </c>
      <c r="BZ50" s="92">
        <f>IF(S50&gt;=('Wage Ceilings '!$C$3-SUM(Z50,AD50,AH50,AL50,AP50,AX50,AT50,BB50,BF50,BJ50,BN50,BR50,BV50)),('Wage Ceilings '!$C$3-SUM(Z50,AD50,AH50,AL50,AP50,AX50,AT50,BB50,BF50,BJ50,BN50,BR50,BV50)),S50)</f>
        <v>0</v>
      </c>
      <c r="CA50" s="91" cm="1">
        <f t="array" ref="CA50">INDEX(Appendix!$G$4:$J$8,_xlfn.IFS(BY50&lt;56,1,BY50&lt;61,2,BY50&lt;66,3,BY50&lt;71,4,TRUE,5),MATCH(YEAR($F$15),Appendix!$G$3:$L$3,0))</f>
        <v>0</v>
      </c>
      <c r="CB50" s="92">
        <f t="shared" si="32"/>
        <v>0</v>
      </c>
      <c r="CC50" s="99"/>
    </row>
    <row r="51" spans="1:81" x14ac:dyDescent="0.3">
      <c r="A51" s="64" t="s">
        <v>51</v>
      </c>
      <c r="B51" s="65"/>
      <c r="C51" s="65"/>
      <c r="D51" s="66"/>
      <c r="E51" s="66"/>
      <c r="F51" s="67"/>
      <c r="G51" s="67"/>
      <c r="H51" s="67"/>
      <c r="I51" s="67"/>
      <c r="J51" s="67"/>
      <c r="K51" s="67"/>
      <c r="L51" s="67"/>
      <c r="M51" s="67"/>
      <c r="N51" s="67"/>
      <c r="O51" s="67"/>
      <c r="P51" s="67"/>
      <c r="Q51" s="67"/>
      <c r="R51" s="67"/>
      <c r="S51" s="67"/>
      <c r="T51" s="57">
        <f t="shared" si="26"/>
        <v>0</v>
      </c>
      <c r="U51" s="57">
        <f t="shared" si="27"/>
        <v>0</v>
      </c>
      <c r="V51" s="58">
        <f t="shared" si="28"/>
        <v>0</v>
      </c>
      <c r="W51" s="58">
        <f t="shared" si="29"/>
        <v>0</v>
      </c>
      <c r="X51" s="58">
        <f t="shared" si="30"/>
        <v>0</v>
      </c>
      <c r="Y51" s="89">
        <f t="shared" si="12"/>
        <v>121</v>
      </c>
      <c r="Z51" s="90">
        <f>IF($F51&gt;'Wage Ceilings '!$C$7+SUMIF('Wage Ceilings '!$B$8:'Wage Ceilings '!$B$11,"&lt;="&amp;$F$15,'Wage Ceilings '!$D$8:'Wage Ceilings '!$D$11),'Wage Ceilings '!$C$7+SUMIF('Wage Ceilings '!$B$8:'Wage Ceilings '!$B$11,"&lt;="&amp;$F$15,'Wage Ceilings '!$D$8:'Wage Ceilings '!$D$11),$F51)</f>
        <v>0</v>
      </c>
      <c r="AA51" s="91" cm="1">
        <f t="array" ref="AA51">INDEX(Appendix!$G$4:$J$8,_xlfn.IFS(Y51&lt;56,1,Y51&lt;61,2,Y51&lt;66,3,Y51&lt;71,4,TRUE,5),MATCH(YEAR($F$15),Appendix!$G$3:$L$3,0))</f>
        <v>0</v>
      </c>
      <c r="AB51" s="92">
        <f t="shared" si="0"/>
        <v>0</v>
      </c>
      <c r="AC51" s="89">
        <f t="shared" si="13"/>
        <v>122</v>
      </c>
      <c r="AD51" s="90">
        <f>IF($G51&gt;'Wage Ceilings '!$C$7+SUMIF('Wage Ceilings '!$B$8:'Wage Ceilings '!$B$11,"&lt;="&amp;$G$15,'Wage Ceilings '!$D$8:'Wage Ceilings '!$D$11),'Wage Ceilings '!$C$7+SUMIF('Wage Ceilings '!$B$8:'Wage Ceilings '!$B$11,"&lt;="&amp;$G$15,'Wage Ceilings '!$D$8:'Wage Ceilings '!$D$11),$G51)</f>
        <v>0</v>
      </c>
      <c r="AE51" s="91" cm="1">
        <f t="array" ref="AE51">INDEX(Appendix!$G$4:$J$8,_xlfn.IFS(AC51&lt;56,1,AC51&lt;61,2,AC51&lt;66,3,AC51&lt;71,4,TRUE,5),MATCH(YEAR($F$15),Appendix!$G$3:$L$3,0))</f>
        <v>0</v>
      </c>
      <c r="AF51" s="92">
        <f t="shared" si="1"/>
        <v>0</v>
      </c>
      <c r="AG51" s="89">
        <f t="shared" si="14"/>
        <v>122</v>
      </c>
      <c r="AH51" s="90">
        <f>IF($H51&gt;'Wage Ceilings '!$C$7+SUMIF('Wage Ceilings '!$B$8:'Wage Ceilings '!$B$11,"&lt;="&amp;$H$15,'Wage Ceilings '!$D$8:'Wage Ceilings '!$D$11),'Wage Ceilings '!$C$7+SUMIF('Wage Ceilings '!$B$8:'Wage Ceilings '!$B$11,"&lt;="&amp;$H$15,'Wage Ceilings '!$D$8:'Wage Ceilings '!$D$11),$H51)</f>
        <v>0</v>
      </c>
      <c r="AI51" s="91" cm="1">
        <f t="array" ref="AI51">INDEX(Appendix!$G$4:$J$8,_xlfn.IFS(AG51&lt;56,1,AG51&lt;61,2,AG51&lt;66,3,AG51&lt;71,4,TRUE,5),MATCH(YEAR($F$15),Appendix!$G$3:$L$3,0))</f>
        <v>0</v>
      </c>
      <c r="AJ51" s="92">
        <f t="shared" si="2"/>
        <v>0</v>
      </c>
      <c r="AK51" s="89">
        <f t="shared" si="15"/>
        <v>122</v>
      </c>
      <c r="AL51" s="90">
        <f>IF($I51&gt;'Wage Ceilings '!$C$7+SUMIF('Wage Ceilings '!$B$8:'Wage Ceilings '!$B$11,"&lt;="&amp;$I$15,'Wage Ceilings '!$D$8:'Wage Ceilings '!$D$11),'Wage Ceilings '!$C$7+SUMIF('Wage Ceilings '!$B$8:'Wage Ceilings '!$B$11,"&lt;="&amp;$I$15,'Wage Ceilings '!$D$8:'Wage Ceilings '!$D$11),$I51)</f>
        <v>0</v>
      </c>
      <c r="AM51" s="91" cm="1">
        <f t="array" ref="AM51">INDEX(Appendix!$G$4:$J$8,_xlfn.IFS(AK51&lt;56,1,AK51&lt;61,2,AK51&lt;66,3,AK51&lt;71,4,TRUE,5),MATCH(YEAR($F$15),Appendix!$G$3:$L$3,0))</f>
        <v>0</v>
      </c>
      <c r="AN51" s="92">
        <f t="shared" si="3"/>
        <v>0</v>
      </c>
      <c r="AO51" s="89">
        <f t="shared" si="16"/>
        <v>122</v>
      </c>
      <c r="AP51" s="90">
        <f>IF($J51&gt;'Wage Ceilings '!$C$7+SUMIF('Wage Ceilings '!$B$8:'Wage Ceilings '!$B$11,"&lt;="&amp;$J$15,'Wage Ceilings '!$D$8:'Wage Ceilings '!$D$11),'Wage Ceilings '!$C$7+SUMIF('Wage Ceilings '!$B$8:'Wage Ceilings '!$B$11,"&lt;="&amp;$J$15,'Wage Ceilings '!$D$8:'Wage Ceilings '!$D$11),$J51)</f>
        <v>0</v>
      </c>
      <c r="AQ51" s="91" cm="1">
        <f t="array" ref="AQ51">INDEX(Appendix!$G$4:$J$8,_xlfn.IFS(AO51&lt;56,1,AO51&lt;61,2,AO51&lt;66,3,AO51&lt;71,4,TRUE,5),MATCH(YEAR($F$15),Appendix!$G$3:$L$3,0))</f>
        <v>0</v>
      </c>
      <c r="AR51" s="92">
        <f t="shared" si="4"/>
        <v>0</v>
      </c>
      <c r="AS51" s="89">
        <f t="shared" si="31"/>
        <v>122</v>
      </c>
      <c r="AT51" s="90">
        <f>IF($K51&gt;'Wage Ceilings '!$C$7+SUMIF('Wage Ceilings '!$B$8:'Wage Ceilings '!$B$11,"&lt;="&amp;$K$15,'Wage Ceilings '!$D$8:'Wage Ceilings '!$D$11),'Wage Ceilings '!$C$7+SUMIF('Wage Ceilings '!$B$8:'Wage Ceilings '!$B$11,"&lt;="&amp;$K$15,'Wage Ceilings '!$D$8:'Wage Ceilings '!$D$11),$K51)</f>
        <v>0</v>
      </c>
      <c r="AU51" s="91" cm="1">
        <f t="array" ref="AU51">INDEX(Appendix!$G$4:$J$8,_xlfn.IFS(AS51&lt;56,1,AS51&lt;61,2,AS51&lt;66,3,AS51&lt;71,4,TRUE,5),MATCH(YEAR($F$15),Appendix!$G$3:$L$3,0))</f>
        <v>0</v>
      </c>
      <c r="AV51" s="92">
        <f t="shared" si="5"/>
        <v>0</v>
      </c>
      <c r="AW51" s="89" t="str">
        <f t="shared" si="17"/>
        <v>NA</v>
      </c>
      <c r="AX51" s="92">
        <f>IF(L51&gt;=('Wage Ceilings '!$C$3-SUM(Z51,AD51,AH51,AL51,AP51,AT51,BB51,BF51,BJ51,BN51,BR51,BV51)),('Wage Ceilings '!$C$3-SUM(Z51,AD51,AH51,AL51,AP51,AT51,BB51,BF51,BJ51,BN51,BR51,BV51)),L51)</f>
        <v>0</v>
      </c>
      <c r="AY51" s="91" cm="1">
        <f t="array" ref="AY51">INDEX(Appendix!$G$4:$J$8,_xlfn.IFS(AW51&lt;56,1,AW51&lt;61,2,AW51&lt;66,3,AW51&lt;71,4,TRUE,5),MATCH(YEAR($F$15),Appendix!$G$3:$L$3,0))</f>
        <v>0</v>
      </c>
      <c r="AZ51" s="92">
        <f t="shared" si="6"/>
        <v>0</v>
      </c>
      <c r="BA51" s="89">
        <f t="shared" si="18"/>
        <v>122</v>
      </c>
      <c r="BB51" s="90">
        <f>IF($M51&gt;'Wage Ceilings '!$C$7+SUMIF('Wage Ceilings '!$B$8:'Wage Ceilings '!$B$11,"&lt;="&amp;$M$15,'Wage Ceilings '!$D$8:'Wage Ceilings '!$D$11),'Wage Ceilings '!$C$7+SUMIF('Wage Ceilings '!$B$8:'Wage Ceilings '!$B$11,"&lt;="&amp;$M$15,'Wage Ceilings '!$D$8:'Wage Ceilings '!$D$11),$M51)</f>
        <v>0</v>
      </c>
      <c r="BC51" s="91" cm="1">
        <f t="array" ref="BC51">INDEX(Appendix!$G$4:$J$8,_xlfn.IFS(BA51&lt;56,1,BA51&lt;61,2,BA51&lt;66,3,BA51&lt;71,4,TRUE,5),MATCH(YEAR($F$15),Appendix!$G$3:$L$3,0))</f>
        <v>0</v>
      </c>
      <c r="BD51" s="92">
        <f t="shared" si="19"/>
        <v>0</v>
      </c>
      <c r="BE51" s="89">
        <f t="shared" si="20"/>
        <v>122</v>
      </c>
      <c r="BF51" s="90">
        <f>IF($N51&gt;'Wage Ceilings '!$C$7+SUMIF('Wage Ceilings '!$B$8:'Wage Ceilings '!$B$11,"&lt;="&amp;$N$15,'Wage Ceilings '!$D$8:'Wage Ceilings '!$D$11),'Wage Ceilings '!$C$7+SUMIF('Wage Ceilings '!$B$8:'Wage Ceilings '!$B$11,"&lt;="&amp;$N$15,'Wage Ceilings '!$D$8:'Wage Ceilings '!$D$11),$N51)</f>
        <v>0</v>
      </c>
      <c r="BG51" s="91" cm="1">
        <f t="array" ref="BG51">INDEX(Appendix!$G$4:$J$8,_xlfn.IFS(BE51&lt;56,1,BE51&lt;61,2,BE51&lt;66,3,BE51&lt;71,4,TRUE,5),MATCH(YEAR($F$15),Appendix!$G$3:$L$3,0))</f>
        <v>0</v>
      </c>
      <c r="BH51" s="92">
        <f t="shared" si="7"/>
        <v>0</v>
      </c>
      <c r="BI51" s="89">
        <f t="shared" si="21"/>
        <v>122</v>
      </c>
      <c r="BJ51" s="90">
        <f>IF($O51&gt;'Wage Ceilings '!$C$7+SUMIF('Wage Ceilings '!$B$8:'Wage Ceilings '!$B$11,"&lt;="&amp;$O$15,'Wage Ceilings '!$D$8:'Wage Ceilings '!$D$11),'Wage Ceilings '!$C$7+SUMIF('Wage Ceilings '!$B$8:'Wage Ceilings '!$B$11,"&lt;="&amp;$O$15,'Wage Ceilings '!$D$8:'Wage Ceilings '!$D$11),$O51)</f>
        <v>0</v>
      </c>
      <c r="BK51" s="91" cm="1">
        <f t="array" ref="BK51">INDEX(Appendix!$G$4:$J$8,_xlfn.IFS(BI51&lt;56,1,BI51&lt;61,2,BI51&lt;66,3,BI51&lt;71,4,TRUE,5),MATCH(YEAR($F$15),Appendix!$G$3:$L$3,0))</f>
        <v>0</v>
      </c>
      <c r="BL51" s="92">
        <f t="shared" si="8"/>
        <v>0</v>
      </c>
      <c r="BM51" s="89">
        <f t="shared" si="22"/>
        <v>122</v>
      </c>
      <c r="BN51" s="90">
        <f>IF($P51&gt;'Wage Ceilings '!$C$7+SUMIF('Wage Ceilings '!$B$8:'Wage Ceilings '!$B$11,"&lt;="&amp;$P$15,'Wage Ceilings '!$D$8:'Wage Ceilings '!$D$11),'Wage Ceilings '!$C$7+SUMIF('Wage Ceilings '!$B$8:'Wage Ceilings '!$B$11,"&lt;="&amp;$P$15,'Wage Ceilings '!$D$8:'Wage Ceilings '!$D$11),$P51)</f>
        <v>0</v>
      </c>
      <c r="BO51" s="91" cm="1">
        <f t="array" ref="BO51">INDEX(Appendix!$G$4:$J$8,_xlfn.IFS(BM51&lt;56,1,BM51&lt;61,2,BM51&lt;66,3,BM51&lt;71,4,TRUE,5),MATCH(YEAR($F$15),Appendix!$G$3:$L$3,0))</f>
        <v>0</v>
      </c>
      <c r="BP51" s="92">
        <f t="shared" si="9"/>
        <v>0</v>
      </c>
      <c r="BQ51" s="89">
        <f t="shared" si="23"/>
        <v>122</v>
      </c>
      <c r="BR51" s="90">
        <f>IF($Q51&gt;'Wage Ceilings '!$C$7+SUMIF('Wage Ceilings '!$B$8:'Wage Ceilings '!$B$11,"&lt;="&amp;$Q$15,'Wage Ceilings '!$D$8:'Wage Ceilings '!$D$11),'Wage Ceilings '!$C$7+SUMIF('Wage Ceilings '!$B$8:'Wage Ceilings '!$B$11,"&lt;="&amp;$Q$15,'Wage Ceilings '!$D$8:'Wage Ceilings '!$D$11),$Q51)</f>
        <v>0</v>
      </c>
      <c r="BS51" s="91" cm="1">
        <f t="array" ref="BS51">INDEX(Appendix!$G$4:$J$8,_xlfn.IFS(BQ51&lt;56,1,BQ51&lt;61,2,BQ51&lt;66,3,BQ51&lt;71,4,TRUE,5),MATCH(YEAR($F$15),Appendix!$G$3:$L$3,0))</f>
        <v>0</v>
      </c>
      <c r="BT51" s="92">
        <f t="shared" si="10"/>
        <v>0</v>
      </c>
      <c r="BU51" s="89">
        <f t="shared" si="24"/>
        <v>122</v>
      </c>
      <c r="BV51" s="90">
        <f>IF($R51&gt;'Wage Ceilings '!$C$7+SUMIF('Wage Ceilings '!$B$8:'Wage Ceilings '!$B$11,"&lt;="&amp;$R$15,'Wage Ceilings '!$D$8:'Wage Ceilings '!$D$11),'Wage Ceilings '!$C$7+SUMIF('Wage Ceilings '!$B$8:'Wage Ceilings '!$B$11,"&lt;="&amp;$R$15,'Wage Ceilings '!$D$8:'Wage Ceilings '!$D$11),$R51)</f>
        <v>0</v>
      </c>
      <c r="BW51" s="91" cm="1">
        <f t="array" ref="BW51">INDEX(Appendix!$G$4:$J$8,_xlfn.IFS(BU51&lt;56,1,BU51&lt;61,2,BU51&lt;66,3,BU51&lt;71,4,TRUE,5),MATCH(YEAR($F$15),Appendix!$G$3:$L$3,0))</f>
        <v>0</v>
      </c>
      <c r="BX51" s="92">
        <f t="shared" si="11"/>
        <v>0</v>
      </c>
      <c r="BY51" s="89" t="str">
        <f t="shared" si="25"/>
        <v>NA</v>
      </c>
      <c r="BZ51" s="92">
        <f>IF(S51&gt;=('Wage Ceilings '!$C$3-SUM(Z51,AD51,AH51,AL51,AP51,AX51,AT51,BB51,BF51,BJ51,BN51,BR51,BV51)),('Wage Ceilings '!$C$3-SUM(Z51,AD51,AH51,AL51,AP51,AX51,AT51,BB51,BF51,BJ51,BN51,BR51,BV51)),S51)</f>
        <v>0</v>
      </c>
      <c r="CA51" s="91" cm="1">
        <f t="array" ref="CA51">INDEX(Appendix!$G$4:$J$8,_xlfn.IFS(BY51&lt;56,1,BY51&lt;61,2,BY51&lt;66,3,BY51&lt;71,4,TRUE,5),MATCH(YEAR($F$15),Appendix!$G$3:$L$3,0))</f>
        <v>0</v>
      </c>
      <c r="CB51" s="92">
        <f t="shared" si="32"/>
        <v>0</v>
      </c>
      <c r="CC51" s="99"/>
    </row>
    <row r="52" spans="1:81" x14ac:dyDescent="0.3">
      <c r="A52" s="64" t="s">
        <v>52</v>
      </c>
      <c r="B52" s="65"/>
      <c r="C52" s="65"/>
      <c r="D52" s="66"/>
      <c r="E52" s="66"/>
      <c r="F52" s="67"/>
      <c r="G52" s="67"/>
      <c r="H52" s="67"/>
      <c r="I52" s="67"/>
      <c r="J52" s="67"/>
      <c r="K52" s="67"/>
      <c r="L52" s="67"/>
      <c r="M52" s="67"/>
      <c r="N52" s="67"/>
      <c r="O52" s="67"/>
      <c r="P52" s="67"/>
      <c r="Q52" s="67"/>
      <c r="R52" s="67"/>
      <c r="S52" s="67"/>
      <c r="T52" s="57">
        <f t="shared" si="26"/>
        <v>0</v>
      </c>
      <c r="U52" s="57">
        <f t="shared" si="27"/>
        <v>0</v>
      </c>
      <c r="V52" s="58">
        <f t="shared" si="28"/>
        <v>0</v>
      </c>
      <c r="W52" s="58">
        <f t="shared" si="29"/>
        <v>0</v>
      </c>
      <c r="X52" s="58">
        <f t="shared" si="30"/>
        <v>0</v>
      </c>
      <c r="Y52" s="89">
        <f t="shared" si="12"/>
        <v>121</v>
      </c>
      <c r="Z52" s="90">
        <f>IF($F52&gt;'Wage Ceilings '!$C$7+SUMIF('Wage Ceilings '!$B$8:'Wage Ceilings '!$B$11,"&lt;="&amp;$F$15,'Wage Ceilings '!$D$8:'Wage Ceilings '!$D$11),'Wage Ceilings '!$C$7+SUMIF('Wage Ceilings '!$B$8:'Wage Ceilings '!$B$11,"&lt;="&amp;$F$15,'Wage Ceilings '!$D$8:'Wage Ceilings '!$D$11),$F52)</f>
        <v>0</v>
      </c>
      <c r="AA52" s="91" cm="1">
        <f t="array" ref="AA52">INDEX(Appendix!$G$4:$J$8,_xlfn.IFS(Y52&lt;56,1,Y52&lt;61,2,Y52&lt;66,3,Y52&lt;71,4,TRUE,5),MATCH(YEAR($F$15),Appendix!$G$3:$L$3,0))</f>
        <v>0</v>
      </c>
      <c r="AB52" s="92">
        <f t="shared" si="0"/>
        <v>0</v>
      </c>
      <c r="AC52" s="89">
        <f t="shared" si="13"/>
        <v>122</v>
      </c>
      <c r="AD52" s="90">
        <f>IF($G52&gt;'Wage Ceilings '!$C$7+SUMIF('Wage Ceilings '!$B$8:'Wage Ceilings '!$B$11,"&lt;="&amp;$G$15,'Wage Ceilings '!$D$8:'Wage Ceilings '!$D$11),'Wage Ceilings '!$C$7+SUMIF('Wage Ceilings '!$B$8:'Wage Ceilings '!$B$11,"&lt;="&amp;$G$15,'Wage Ceilings '!$D$8:'Wage Ceilings '!$D$11),$G52)</f>
        <v>0</v>
      </c>
      <c r="AE52" s="91" cm="1">
        <f t="array" ref="AE52">INDEX(Appendix!$G$4:$J$8,_xlfn.IFS(AC52&lt;56,1,AC52&lt;61,2,AC52&lt;66,3,AC52&lt;71,4,TRUE,5),MATCH(YEAR($F$15),Appendix!$G$3:$L$3,0))</f>
        <v>0</v>
      </c>
      <c r="AF52" s="92">
        <f t="shared" si="1"/>
        <v>0</v>
      </c>
      <c r="AG52" s="89">
        <f t="shared" si="14"/>
        <v>122</v>
      </c>
      <c r="AH52" s="90">
        <f>IF($H52&gt;'Wage Ceilings '!$C$7+SUMIF('Wage Ceilings '!$B$8:'Wage Ceilings '!$B$11,"&lt;="&amp;$H$15,'Wage Ceilings '!$D$8:'Wage Ceilings '!$D$11),'Wage Ceilings '!$C$7+SUMIF('Wage Ceilings '!$B$8:'Wage Ceilings '!$B$11,"&lt;="&amp;$H$15,'Wage Ceilings '!$D$8:'Wage Ceilings '!$D$11),$H52)</f>
        <v>0</v>
      </c>
      <c r="AI52" s="91" cm="1">
        <f t="array" ref="AI52">INDEX(Appendix!$G$4:$J$8,_xlfn.IFS(AG52&lt;56,1,AG52&lt;61,2,AG52&lt;66,3,AG52&lt;71,4,TRUE,5),MATCH(YEAR($F$15),Appendix!$G$3:$L$3,0))</f>
        <v>0</v>
      </c>
      <c r="AJ52" s="92">
        <f t="shared" si="2"/>
        <v>0</v>
      </c>
      <c r="AK52" s="89">
        <f t="shared" si="15"/>
        <v>122</v>
      </c>
      <c r="AL52" s="90">
        <f>IF($I52&gt;'Wage Ceilings '!$C$7+SUMIF('Wage Ceilings '!$B$8:'Wage Ceilings '!$B$11,"&lt;="&amp;$I$15,'Wage Ceilings '!$D$8:'Wage Ceilings '!$D$11),'Wage Ceilings '!$C$7+SUMIF('Wage Ceilings '!$B$8:'Wage Ceilings '!$B$11,"&lt;="&amp;$I$15,'Wage Ceilings '!$D$8:'Wage Ceilings '!$D$11),$I52)</f>
        <v>0</v>
      </c>
      <c r="AM52" s="91" cm="1">
        <f t="array" ref="AM52">INDEX(Appendix!$G$4:$J$8,_xlfn.IFS(AK52&lt;56,1,AK52&lt;61,2,AK52&lt;66,3,AK52&lt;71,4,TRUE,5),MATCH(YEAR($F$15),Appendix!$G$3:$L$3,0))</f>
        <v>0</v>
      </c>
      <c r="AN52" s="92">
        <f t="shared" si="3"/>
        <v>0</v>
      </c>
      <c r="AO52" s="89">
        <f t="shared" si="16"/>
        <v>122</v>
      </c>
      <c r="AP52" s="90">
        <f>IF($J52&gt;'Wage Ceilings '!$C$7+SUMIF('Wage Ceilings '!$B$8:'Wage Ceilings '!$B$11,"&lt;="&amp;$J$15,'Wage Ceilings '!$D$8:'Wage Ceilings '!$D$11),'Wage Ceilings '!$C$7+SUMIF('Wage Ceilings '!$B$8:'Wage Ceilings '!$B$11,"&lt;="&amp;$J$15,'Wage Ceilings '!$D$8:'Wage Ceilings '!$D$11),$J52)</f>
        <v>0</v>
      </c>
      <c r="AQ52" s="91" cm="1">
        <f t="array" ref="AQ52">INDEX(Appendix!$G$4:$J$8,_xlfn.IFS(AO52&lt;56,1,AO52&lt;61,2,AO52&lt;66,3,AO52&lt;71,4,TRUE,5),MATCH(YEAR($F$15),Appendix!$G$3:$L$3,0))</f>
        <v>0</v>
      </c>
      <c r="AR52" s="92">
        <f t="shared" si="4"/>
        <v>0</v>
      </c>
      <c r="AS52" s="89">
        <f t="shared" si="31"/>
        <v>122</v>
      </c>
      <c r="AT52" s="90">
        <f>IF($K52&gt;'Wage Ceilings '!$C$7+SUMIF('Wage Ceilings '!$B$8:'Wage Ceilings '!$B$11,"&lt;="&amp;$K$15,'Wage Ceilings '!$D$8:'Wage Ceilings '!$D$11),'Wage Ceilings '!$C$7+SUMIF('Wage Ceilings '!$B$8:'Wage Ceilings '!$B$11,"&lt;="&amp;$K$15,'Wage Ceilings '!$D$8:'Wage Ceilings '!$D$11),$K52)</f>
        <v>0</v>
      </c>
      <c r="AU52" s="91" cm="1">
        <f t="array" ref="AU52">INDEX(Appendix!$G$4:$J$8,_xlfn.IFS(AS52&lt;56,1,AS52&lt;61,2,AS52&lt;66,3,AS52&lt;71,4,TRUE,5),MATCH(YEAR($F$15),Appendix!$G$3:$L$3,0))</f>
        <v>0</v>
      </c>
      <c r="AV52" s="92">
        <f t="shared" si="5"/>
        <v>0</v>
      </c>
      <c r="AW52" s="89" t="str">
        <f t="shared" si="17"/>
        <v>NA</v>
      </c>
      <c r="AX52" s="92">
        <f>IF(L52&gt;=('Wage Ceilings '!$C$3-SUM(Z52,AD52,AH52,AL52,AP52,AT52,BB52,BF52,BJ52,BN52,BR52,BV52)),('Wage Ceilings '!$C$3-SUM(Z52,AD52,AH52,AL52,AP52,AT52,BB52,BF52,BJ52,BN52,BR52,BV52)),L52)</f>
        <v>0</v>
      </c>
      <c r="AY52" s="91" cm="1">
        <f t="array" ref="AY52">INDEX(Appendix!$G$4:$J$8,_xlfn.IFS(AW52&lt;56,1,AW52&lt;61,2,AW52&lt;66,3,AW52&lt;71,4,TRUE,5),MATCH(YEAR($F$15),Appendix!$G$3:$L$3,0))</f>
        <v>0</v>
      </c>
      <c r="AZ52" s="92">
        <f t="shared" si="6"/>
        <v>0</v>
      </c>
      <c r="BA52" s="89">
        <f t="shared" si="18"/>
        <v>122</v>
      </c>
      <c r="BB52" s="90">
        <f>IF($M52&gt;'Wage Ceilings '!$C$7+SUMIF('Wage Ceilings '!$B$8:'Wage Ceilings '!$B$11,"&lt;="&amp;$M$15,'Wage Ceilings '!$D$8:'Wage Ceilings '!$D$11),'Wage Ceilings '!$C$7+SUMIF('Wage Ceilings '!$B$8:'Wage Ceilings '!$B$11,"&lt;="&amp;$M$15,'Wage Ceilings '!$D$8:'Wage Ceilings '!$D$11),$M52)</f>
        <v>0</v>
      </c>
      <c r="BC52" s="91" cm="1">
        <f t="array" ref="BC52">INDEX(Appendix!$G$4:$J$8,_xlfn.IFS(BA52&lt;56,1,BA52&lt;61,2,BA52&lt;66,3,BA52&lt;71,4,TRUE,5),MATCH(YEAR($F$15),Appendix!$G$3:$L$3,0))</f>
        <v>0</v>
      </c>
      <c r="BD52" s="92">
        <f t="shared" si="19"/>
        <v>0</v>
      </c>
      <c r="BE52" s="89">
        <f t="shared" si="20"/>
        <v>122</v>
      </c>
      <c r="BF52" s="90">
        <f>IF($N52&gt;'Wage Ceilings '!$C$7+SUMIF('Wage Ceilings '!$B$8:'Wage Ceilings '!$B$11,"&lt;="&amp;$N$15,'Wage Ceilings '!$D$8:'Wage Ceilings '!$D$11),'Wage Ceilings '!$C$7+SUMIF('Wage Ceilings '!$B$8:'Wage Ceilings '!$B$11,"&lt;="&amp;$N$15,'Wage Ceilings '!$D$8:'Wage Ceilings '!$D$11),$N52)</f>
        <v>0</v>
      </c>
      <c r="BG52" s="91" cm="1">
        <f t="array" ref="BG52">INDEX(Appendix!$G$4:$J$8,_xlfn.IFS(BE52&lt;56,1,BE52&lt;61,2,BE52&lt;66,3,BE52&lt;71,4,TRUE,5),MATCH(YEAR($F$15),Appendix!$G$3:$L$3,0))</f>
        <v>0</v>
      </c>
      <c r="BH52" s="92">
        <f t="shared" si="7"/>
        <v>0</v>
      </c>
      <c r="BI52" s="89">
        <f t="shared" si="21"/>
        <v>122</v>
      </c>
      <c r="BJ52" s="90">
        <f>IF($O52&gt;'Wage Ceilings '!$C$7+SUMIF('Wage Ceilings '!$B$8:'Wage Ceilings '!$B$11,"&lt;="&amp;$O$15,'Wage Ceilings '!$D$8:'Wage Ceilings '!$D$11),'Wage Ceilings '!$C$7+SUMIF('Wage Ceilings '!$B$8:'Wage Ceilings '!$B$11,"&lt;="&amp;$O$15,'Wage Ceilings '!$D$8:'Wage Ceilings '!$D$11),$O52)</f>
        <v>0</v>
      </c>
      <c r="BK52" s="91" cm="1">
        <f t="array" ref="BK52">INDEX(Appendix!$G$4:$J$8,_xlfn.IFS(BI52&lt;56,1,BI52&lt;61,2,BI52&lt;66,3,BI52&lt;71,4,TRUE,5),MATCH(YEAR($F$15),Appendix!$G$3:$L$3,0))</f>
        <v>0</v>
      </c>
      <c r="BL52" s="92">
        <f t="shared" si="8"/>
        <v>0</v>
      </c>
      <c r="BM52" s="89">
        <f t="shared" si="22"/>
        <v>122</v>
      </c>
      <c r="BN52" s="90">
        <f>IF($P52&gt;'Wage Ceilings '!$C$7+SUMIF('Wage Ceilings '!$B$8:'Wage Ceilings '!$B$11,"&lt;="&amp;$P$15,'Wage Ceilings '!$D$8:'Wage Ceilings '!$D$11),'Wage Ceilings '!$C$7+SUMIF('Wage Ceilings '!$B$8:'Wage Ceilings '!$B$11,"&lt;="&amp;$P$15,'Wage Ceilings '!$D$8:'Wage Ceilings '!$D$11),$P52)</f>
        <v>0</v>
      </c>
      <c r="BO52" s="91" cm="1">
        <f t="array" ref="BO52">INDEX(Appendix!$G$4:$J$8,_xlfn.IFS(BM52&lt;56,1,BM52&lt;61,2,BM52&lt;66,3,BM52&lt;71,4,TRUE,5),MATCH(YEAR($F$15),Appendix!$G$3:$L$3,0))</f>
        <v>0</v>
      </c>
      <c r="BP52" s="92">
        <f t="shared" si="9"/>
        <v>0</v>
      </c>
      <c r="BQ52" s="89">
        <f t="shared" si="23"/>
        <v>122</v>
      </c>
      <c r="BR52" s="90">
        <f>IF($Q52&gt;'Wage Ceilings '!$C$7+SUMIF('Wage Ceilings '!$B$8:'Wage Ceilings '!$B$11,"&lt;="&amp;$Q$15,'Wage Ceilings '!$D$8:'Wage Ceilings '!$D$11),'Wage Ceilings '!$C$7+SUMIF('Wage Ceilings '!$B$8:'Wage Ceilings '!$B$11,"&lt;="&amp;$Q$15,'Wage Ceilings '!$D$8:'Wage Ceilings '!$D$11),$Q52)</f>
        <v>0</v>
      </c>
      <c r="BS52" s="91" cm="1">
        <f t="array" ref="BS52">INDEX(Appendix!$G$4:$J$8,_xlfn.IFS(BQ52&lt;56,1,BQ52&lt;61,2,BQ52&lt;66,3,BQ52&lt;71,4,TRUE,5),MATCH(YEAR($F$15),Appendix!$G$3:$L$3,0))</f>
        <v>0</v>
      </c>
      <c r="BT52" s="92">
        <f t="shared" si="10"/>
        <v>0</v>
      </c>
      <c r="BU52" s="89">
        <f t="shared" si="24"/>
        <v>122</v>
      </c>
      <c r="BV52" s="90">
        <f>IF($R52&gt;'Wage Ceilings '!$C$7+SUMIF('Wage Ceilings '!$B$8:'Wage Ceilings '!$B$11,"&lt;="&amp;$R$15,'Wage Ceilings '!$D$8:'Wage Ceilings '!$D$11),'Wage Ceilings '!$C$7+SUMIF('Wage Ceilings '!$B$8:'Wage Ceilings '!$B$11,"&lt;="&amp;$R$15,'Wage Ceilings '!$D$8:'Wage Ceilings '!$D$11),$R52)</f>
        <v>0</v>
      </c>
      <c r="BW52" s="91" cm="1">
        <f t="array" ref="BW52">INDEX(Appendix!$G$4:$J$8,_xlfn.IFS(BU52&lt;56,1,BU52&lt;61,2,BU52&lt;66,3,BU52&lt;71,4,TRUE,5),MATCH(YEAR($F$15),Appendix!$G$3:$L$3,0))</f>
        <v>0</v>
      </c>
      <c r="BX52" s="92">
        <f t="shared" si="11"/>
        <v>0</v>
      </c>
      <c r="BY52" s="89" t="str">
        <f t="shared" si="25"/>
        <v>NA</v>
      </c>
      <c r="BZ52" s="92">
        <f>IF(S52&gt;=('Wage Ceilings '!$C$3-SUM(Z52,AD52,AH52,AL52,AP52,AX52,AT52,BB52,BF52,BJ52,BN52,BR52,BV52)),('Wage Ceilings '!$C$3-SUM(Z52,AD52,AH52,AL52,AP52,AX52,AT52,BB52,BF52,BJ52,BN52,BR52,BV52)),S52)</f>
        <v>0</v>
      </c>
      <c r="CA52" s="91" cm="1">
        <f t="array" ref="CA52">INDEX(Appendix!$G$4:$J$8,_xlfn.IFS(BY52&lt;56,1,BY52&lt;61,2,BY52&lt;66,3,BY52&lt;71,4,TRUE,5),MATCH(YEAR($F$15),Appendix!$G$3:$L$3,0))</f>
        <v>0</v>
      </c>
      <c r="CB52" s="92">
        <f t="shared" si="32"/>
        <v>0</v>
      </c>
      <c r="CC52" s="99"/>
    </row>
    <row r="53" spans="1:81" x14ac:dyDescent="0.3">
      <c r="A53" s="64" t="s">
        <v>53</v>
      </c>
      <c r="B53" s="65"/>
      <c r="C53" s="65"/>
      <c r="D53" s="66"/>
      <c r="E53" s="66"/>
      <c r="F53" s="67"/>
      <c r="G53" s="67"/>
      <c r="H53" s="67"/>
      <c r="I53" s="67"/>
      <c r="J53" s="67"/>
      <c r="K53" s="67"/>
      <c r="L53" s="67"/>
      <c r="M53" s="67"/>
      <c r="N53" s="67"/>
      <c r="O53" s="67"/>
      <c r="P53" s="67"/>
      <c r="Q53" s="67"/>
      <c r="R53" s="67"/>
      <c r="S53" s="67"/>
      <c r="T53" s="57">
        <f t="shared" si="26"/>
        <v>0</v>
      </c>
      <c r="U53" s="57">
        <f t="shared" si="27"/>
        <v>0</v>
      </c>
      <c r="V53" s="58">
        <f t="shared" si="28"/>
        <v>0</v>
      </c>
      <c r="W53" s="58">
        <f t="shared" si="29"/>
        <v>0</v>
      </c>
      <c r="X53" s="58">
        <f t="shared" si="30"/>
        <v>0</v>
      </c>
      <c r="Y53" s="89">
        <f t="shared" si="12"/>
        <v>121</v>
      </c>
      <c r="Z53" s="90">
        <f>IF($F53&gt;'Wage Ceilings '!$C$7+SUMIF('Wage Ceilings '!$B$8:'Wage Ceilings '!$B$11,"&lt;="&amp;$F$15,'Wage Ceilings '!$D$8:'Wage Ceilings '!$D$11),'Wage Ceilings '!$C$7+SUMIF('Wage Ceilings '!$B$8:'Wage Ceilings '!$B$11,"&lt;="&amp;$F$15,'Wage Ceilings '!$D$8:'Wage Ceilings '!$D$11),$F53)</f>
        <v>0</v>
      </c>
      <c r="AA53" s="91" cm="1">
        <f t="array" ref="AA53">INDEX(Appendix!$G$4:$J$8,_xlfn.IFS(Y53&lt;56,1,Y53&lt;61,2,Y53&lt;66,3,Y53&lt;71,4,TRUE,5),MATCH(YEAR($F$15),Appendix!$G$3:$L$3,0))</f>
        <v>0</v>
      </c>
      <c r="AB53" s="92">
        <f t="shared" si="0"/>
        <v>0</v>
      </c>
      <c r="AC53" s="89">
        <f t="shared" si="13"/>
        <v>122</v>
      </c>
      <c r="AD53" s="90">
        <f>IF($G53&gt;'Wage Ceilings '!$C$7+SUMIF('Wage Ceilings '!$B$8:'Wage Ceilings '!$B$11,"&lt;="&amp;$G$15,'Wage Ceilings '!$D$8:'Wage Ceilings '!$D$11),'Wage Ceilings '!$C$7+SUMIF('Wage Ceilings '!$B$8:'Wage Ceilings '!$B$11,"&lt;="&amp;$G$15,'Wage Ceilings '!$D$8:'Wage Ceilings '!$D$11),$G53)</f>
        <v>0</v>
      </c>
      <c r="AE53" s="91" cm="1">
        <f t="array" ref="AE53">INDEX(Appendix!$G$4:$J$8,_xlfn.IFS(AC53&lt;56,1,AC53&lt;61,2,AC53&lt;66,3,AC53&lt;71,4,TRUE,5),MATCH(YEAR($F$15),Appendix!$G$3:$L$3,0))</f>
        <v>0</v>
      </c>
      <c r="AF53" s="92">
        <f t="shared" si="1"/>
        <v>0</v>
      </c>
      <c r="AG53" s="89">
        <f t="shared" si="14"/>
        <v>122</v>
      </c>
      <c r="AH53" s="90">
        <f>IF($H53&gt;'Wage Ceilings '!$C$7+SUMIF('Wage Ceilings '!$B$8:'Wage Ceilings '!$B$11,"&lt;="&amp;$H$15,'Wage Ceilings '!$D$8:'Wage Ceilings '!$D$11),'Wage Ceilings '!$C$7+SUMIF('Wage Ceilings '!$B$8:'Wage Ceilings '!$B$11,"&lt;="&amp;$H$15,'Wage Ceilings '!$D$8:'Wage Ceilings '!$D$11),$H53)</f>
        <v>0</v>
      </c>
      <c r="AI53" s="91" cm="1">
        <f t="array" ref="AI53">INDEX(Appendix!$G$4:$J$8,_xlfn.IFS(AG53&lt;56,1,AG53&lt;61,2,AG53&lt;66,3,AG53&lt;71,4,TRUE,5),MATCH(YEAR($F$15),Appendix!$G$3:$L$3,0))</f>
        <v>0</v>
      </c>
      <c r="AJ53" s="92">
        <f t="shared" si="2"/>
        <v>0</v>
      </c>
      <c r="AK53" s="89">
        <f t="shared" si="15"/>
        <v>122</v>
      </c>
      <c r="AL53" s="90">
        <f>IF($I53&gt;'Wage Ceilings '!$C$7+SUMIF('Wage Ceilings '!$B$8:'Wage Ceilings '!$B$11,"&lt;="&amp;$I$15,'Wage Ceilings '!$D$8:'Wage Ceilings '!$D$11),'Wage Ceilings '!$C$7+SUMIF('Wage Ceilings '!$B$8:'Wage Ceilings '!$B$11,"&lt;="&amp;$I$15,'Wage Ceilings '!$D$8:'Wage Ceilings '!$D$11),$I53)</f>
        <v>0</v>
      </c>
      <c r="AM53" s="91" cm="1">
        <f t="array" ref="AM53">INDEX(Appendix!$G$4:$J$8,_xlfn.IFS(AK53&lt;56,1,AK53&lt;61,2,AK53&lt;66,3,AK53&lt;71,4,TRUE,5),MATCH(YEAR($F$15),Appendix!$G$3:$L$3,0))</f>
        <v>0</v>
      </c>
      <c r="AN53" s="92">
        <f t="shared" si="3"/>
        <v>0</v>
      </c>
      <c r="AO53" s="89">
        <f t="shared" si="16"/>
        <v>122</v>
      </c>
      <c r="AP53" s="90">
        <f>IF($J53&gt;'Wage Ceilings '!$C$7+SUMIF('Wage Ceilings '!$B$8:'Wage Ceilings '!$B$11,"&lt;="&amp;$J$15,'Wage Ceilings '!$D$8:'Wage Ceilings '!$D$11),'Wage Ceilings '!$C$7+SUMIF('Wage Ceilings '!$B$8:'Wage Ceilings '!$B$11,"&lt;="&amp;$J$15,'Wage Ceilings '!$D$8:'Wage Ceilings '!$D$11),$J53)</f>
        <v>0</v>
      </c>
      <c r="AQ53" s="91" cm="1">
        <f t="array" ref="AQ53">INDEX(Appendix!$G$4:$J$8,_xlfn.IFS(AO53&lt;56,1,AO53&lt;61,2,AO53&lt;66,3,AO53&lt;71,4,TRUE,5),MATCH(YEAR($F$15),Appendix!$G$3:$L$3,0))</f>
        <v>0</v>
      </c>
      <c r="AR53" s="92">
        <f t="shared" si="4"/>
        <v>0</v>
      </c>
      <c r="AS53" s="89">
        <f t="shared" si="31"/>
        <v>122</v>
      </c>
      <c r="AT53" s="90">
        <f>IF($K53&gt;'Wage Ceilings '!$C$7+SUMIF('Wage Ceilings '!$B$8:'Wage Ceilings '!$B$11,"&lt;="&amp;$K$15,'Wage Ceilings '!$D$8:'Wage Ceilings '!$D$11),'Wage Ceilings '!$C$7+SUMIF('Wage Ceilings '!$B$8:'Wage Ceilings '!$B$11,"&lt;="&amp;$K$15,'Wage Ceilings '!$D$8:'Wage Ceilings '!$D$11),$K53)</f>
        <v>0</v>
      </c>
      <c r="AU53" s="91" cm="1">
        <f t="array" ref="AU53">INDEX(Appendix!$G$4:$J$8,_xlfn.IFS(AS53&lt;56,1,AS53&lt;61,2,AS53&lt;66,3,AS53&lt;71,4,TRUE,5),MATCH(YEAR($F$15),Appendix!$G$3:$L$3,0))</f>
        <v>0</v>
      </c>
      <c r="AV53" s="92">
        <f t="shared" si="5"/>
        <v>0</v>
      </c>
      <c r="AW53" s="89" t="str">
        <f t="shared" si="17"/>
        <v>NA</v>
      </c>
      <c r="AX53" s="92">
        <f>IF(L53&gt;=('Wage Ceilings '!$C$3-SUM(Z53,AD53,AH53,AL53,AP53,AT53,BB53,BF53,BJ53,BN53,BR53,BV53)),('Wage Ceilings '!$C$3-SUM(Z53,AD53,AH53,AL53,AP53,AT53,BB53,BF53,BJ53,BN53,BR53,BV53)),L53)</f>
        <v>0</v>
      </c>
      <c r="AY53" s="91" cm="1">
        <f t="array" ref="AY53">INDEX(Appendix!$G$4:$J$8,_xlfn.IFS(AW53&lt;56,1,AW53&lt;61,2,AW53&lt;66,3,AW53&lt;71,4,TRUE,5),MATCH(YEAR($F$15),Appendix!$G$3:$L$3,0))</f>
        <v>0</v>
      </c>
      <c r="AZ53" s="92">
        <f t="shared" si="6"/>
        <v>0</v>
      </c>
      <c r="BA53" s="89">
        <f t="shared" si="18"/>
        <v>122</v>
      </c>
      <c r="BB53" s="90">
        <f>IF($M53&gt;'Wage Ceilings '!$C$7+SUMIF('Wage Ceilings '!$B$8:'Wage Ceilings '!$B$11,"&lt;="&amp;$M$15,'Wage Ceilings '!$D$8:'Wage Ceilings '!$D$11),'Wage Ceilings '!$C$7+SUMIF('Wage Ceilings '!$B$8:'Wage Ceilings '!$B$11,"&lt;="&amp;$M$15,'Wage Ceilings '!$D$8:'Wage Ceilings '!$D$11),$M53)</f>
        <v>0</v>
      </c>
      <c r="BC53" s="91" cm="1">
        <f t="array" ref="BC53">INDEX(Appendix!$G$4:$J$8,_xlfn.IFS(BA53&lt;56,1,BA53&lt;61,2,BA53&lt;66,3,BA53&lt;71,4,TRUE,5),MATCH(YEAR($F$15),Appendix!$G$3:$L$3,0))</f>
        <v>0</v>
      </c>
      <c r="BD53" s="92">
        <f t="shared" si="19"/>
        <v>0</v>
      </c>
      <c r="BE53" s="89">
        <f t="shared" si="20"/>
        <v>122</v>
      </c>
      <c r="BF53" s="90">
        <f>IF($N53&gt;'Wage Ceilings '!$C$7+SUMIF('Wage Ceilings '!$B$8:'Wage Ceilings '!$B$11,"&lt;="&amp;$N$15,'Wage Ceilings '!$D$8:'Wage Ceilings '!$D$11),'Wage Ceilings '!$C$7+SUMIF('Wage Ceilings '!$B$8:'Wage Ceilings '!$B$11,"&lt;="&amp;$N$15,'Wage Ceilings '!$D$8:'Wage Ceilings '!$D$11),$N53)</f>
        <v>0</v>
      </c>
      <c r="BG53" s="91" cm="1">
        <f t="array" ref="BG53">INDEX(Appendix!$G$4:$J$8,_xlfn.IFS(BE53&lt;56,1,BE53&lt;61,2,BE53&lt;66,3,BE53&lt;71,4,TRUE,5),MATCH(YEAR($F$15),Appendix!$G$3:$L$3,0))</f>
        <v>0</v>
      </c>
      <c r="BH53" s="92">
        <f t="shared" si="7"/>
        <v>0</v>
      </c>
      <c r="BI53" s="89">
        <f t="shared" si="21"/>
        <v>122</v>
      </c>
      <c r="BJ53" s="90">
        <f>IF($O53&gt;'Wage Ceilings '!$C$7+SUMIF('Wage Ceilings '!$B$8:'Wage Ceilings '!$B$11,"&lt;="&amp;$O$15,'Wage Ceilings '!$D$8:'Wage Ceilings '!$D$11),'Wage Ceilings '!$C$7+SUMIF('Wage Ceilings '!$B$8:'Wage Ceilings '!$B$11,"&lt;="&amp;$O$15,'Wage Ceilings '!$D$8:'Wage Ceilings '!$D$11),$O53)</f>
        <v>0</v>
      </c>
      <c r="BK53" s="91" cm="1">
        <f t="array" ref="BK53">INDEX(Appendix!$G$4:$J$8,_xlfn.IFS(BI53&lt;56,1,BI53&lt;61,2,BI53&lt;66,3,BI53&lt;71,4,TRUE,5),MATCH(YEAR($F$15),Appendix!$G$3:$L$3,0))</f>
        <v>0</v>
      </c>
      <c r="BL53" s="92">
        <f t="shared" si="8"/>
        <v>0</v>
      </c>
      <c r="BM53" s="89">
        <f t="shared" si="22"/>
        <v>122</v>
      </c>
      <c r="BN53" s="90">
        <f>IF($P53&gt;'Wage Ceilings '!$C$7+SUMIF('Wage Ceilings '!$B$8:'Wage Ceilings '!$B$11,"&lt;="&amp;$P$15,'Wage Ceilings '!$D$8:'Wage Ceilings '!$D$11),'Wage Ceilings '!$C$7+SUMIF('Wage Ceilings '!$B$8:'Wage Ceilings '!$B$11,"&lt;="&amp;$P$15,'Wage Ceilings '!$D$8:'Wage Ceilings '!$D$11),$P53)</f>
        <v>0</v>
      </c>
      <c r="BO53" s="91" cm="1">
        <f t="array" ref="BO53">INDEX(Appendix!$G$4:$J$8,_xlfn.IFS(BM53&lt;56,1,BM53&lt;61,2,BM53&lt;66,3,BM53&lt;71,4,TRUE,5),MATCH(YEAR($F$15),Appendix!$G$3:$L$3,0))</f>
        <v>0</v>
      </c>
      <c r="BP53" s="92">
        <f t="shared" si="9"/>
        <v>0</v>
      </c>
      <c r="BQ53" s="89">
        <f t="shared" si="23"/>
        <v>122</v>
      </c>
      <c r="BR53" s="90">
        <f>IF($Q53&gt;'Wage Ceilings '!$C$7+SUMIF('Wage Ceilings '!$B$8:'Wage Ceilings '!$B$11,"&lt;="&amp;$Q$15,'Wage Ceilings '!$D$8:'Wage Ceilings '!$D$11),'Wage Ceilings '!$C$7+SUMIF('Wage Ceilings '!$B$8:'Wage Ceilings '!$B$11,"&lt;="&amp;$Q$15,'Wage Ceilings '!$D$8:'Wage Ceilings '!$D$11),$Q53)</f>
        <v>0</v>
      </c>
      <c r="BS53" s="91" cm="1">
        <f t="array" ref="BS53">INDEX(Appendix!$G$4:$J$8,_xlfn.IFS(BQ53&lt;56,1,BQ53&lt;61,2,BQ53&lt;66,3,BQ53&lt;71,4,TRUE,5),MATCH(YEAR($F$15),Appendix!$G$3:$L$3,0))</f>
        <v>0</v>
      </c>
      <c r="BT53" s="92">
        <f t="shared" si="10"/>
        <v>0</v>
      </c>
      <c r="BU53" s="89">
        <f t="shared" si="24"/>
        <v>122</v>
      </c>
      <c r="BV53" s="90">
        <f>IF($R53&gt;'Wage Ceilings '!$C$7+SUMIF('Wage Ceilings '!$B$8:'Wage Ceilings '!$B$11,"&lt;="&amp;$R$15,'Wage Ceilings '!$D$8:'Wage Ceilings '!$D$11),'Wage Ceilings '!$C$7+SUMIF('Wage Ceilings '!$B$8:'Wage Ceilings '!$B$11,"&lt;="&amp;$R$15,'Wage Ceilings '!$D$8:'Wage Ceilings '!$D$11),$R53)</f>
        <v>0</v>
      </c>
      <c r="BW53" s="91" cm="1">
        <f t="array" ref="BW53">INDEX(Appendix!$G$4:$J$8,_xlfn.IFS(BU53&lt;56,1,BU53&lt;61,2,BU53&lt;66,3,BU53&lt;71,4,TRUE,5),MATCH(YEAR($F$15),Appendix!$G$3:$L$3,0))</f>
        <v>0</v>
      </c>
      <c r="BX53" s="92">
        <f t="shared" si="11"/>
        <v>0</v>
      </c>
      <c r="BY53" s="89" t="str">
        <f t="shared" si="25"/>
        <v>NA</v>
      </c>
      <c r="BZ53" s="92">
        <f>IF(S53&gt;=('Wage Ceilings '!$C$3-SUM(Z53,AD53,AH53,AL53,AP53,AX53,AT53,BB53,BF53,BJ53,BN53,BR53,BV53)),('Wage Ceilings '!$C$3-SUM(Z53,AD53,AH53,AL53,AP53,AX53,AT53,BB53,BF53,BJ53,BN53,BR53,BV53)),S53)</f>
        <v>0</v>
      </c>
      <c r="CA53" s="91" cm="1">
        <f t="array" ref="CA53">INDEX(Appendix!$G$4:$J$8,_xlfn.IFS(BY53&lt;56,1,BY53&lt;61,2,BY53&lt;66,3,BY53&lt;71,4,TRUE,5),MATCH(YEAR($F$15),Appendix!$G$3:$L$3,0))</f>
        <v>0</v>
      </c>
      <c r="CB53" s="92">
        <f t="shared" si="32"/>
        <v>0</v>
      </c>
      <c r="CC53" s="99"/>
    </row>
    <row r="54" spans="1:81" x14ac:dyDescent="0.3">
      <c r="A54" s="64" t="s">
        <v>54</v>
      </c>
      <c r="B54" s="65"/>
      <c r="C54" s="65"/>
      <c r="D54" s="66"/>
      <c r="E54" s="66"/>
      <c r="F54" s="67"/>
      <c r="G54" s="67"/>
      <c r="H54" s="67"/>
      <c r="I54" s="67"/>
      <c r="J54" s="67"/>
      <c r="K54" s="67"/>
      <c r="L54" s="67"/>
      <c r="M54" s="67"/>
      <c r="N54" s="67"/>
      <c r="O54" s="67"/>
      <c r="P54" s="67"/>
      <c r="Q54" s="67"/>
      <c r="R54" s="67"/>
      <c r="S54" s="67"/>
      <c r="T54" s="57">
        <f t="shared" si="26"/>
        <v>0</v>
      </c>
      <c r="U54" s="57">
        <f t="shared" si="27"/>
        <v>0</v>
      </c>
      <c r="V54" s="58">
        <f t="shared" si="28"/>
        <v>0</v>
      </c>
      <c r="W54" s="58">
        <f t="shared" si="29"/>
        <v>0</v>
      </c>
      <c r="X54" s="58">
        <f t="shared" si="30"/>
        <v>0</v>
      </c>
      <c r="Y54" s="89">
        <f t="shared" si="12"/>
        <v>121</v>
      </c>
      <c r="Z54" s="90">
        <f>IF($F54&gt;'Wage Ceilings '!$C$7+SUMIF('Wage Ceilings '!$B$8:'Wage Ceilings '!$B$11,"&lt;="&amp;$F$15,'Wage Ceilings '!$D$8:'Wage Ceilings '!$D$11),'Wage Ceilings '!$C$7+SUMIF('Wage Ceilings '!$B$8:'Wage Ceilings '!$B$11,"&lt;="&amp;$F$15,'Wage Ceilings '!$D$8:'Wage Ceilings '!$D$11),$F54)</f>
        <v>0</v>
      </c>
      <c r="AA54" s="91" cm="1">
        <f t="array" ref="AA54">INDEX(Appendix!$G$4:$J$8,_xlfn.IFS(Y54&lt;56,1,Y54&lt;61,2,Y54&lt;66,3,Y54&lt;71,4,TRUE,5),MATCH(YEAR($F$15),Appendix!$G$3:$L$3,0))</f>
        <v>0</v>
      </c>
      <c r="AB54" s="92">
        <f t="shared" si="0"/>
        <v>0</v>
      </c>
      <c r="AC54" s="89">
        <f t="shared" si="13"/>
        <v>122</v>
      </c>
      <c r="AD54" s="90">
        <f>IF($G54&gt;'Wage Ceilings '!$C$7+SUMIF('Wage Ceilings '!$B$8:'Wage Ceilings '!$B$11,"&lt;="&amp;$G$15,'Wage Ceilings '!$D$8:'Wage Ceilings '!$D$11),'Wage Ceilings '!$C$7+SUMIF('Wage Ceilings '!$B$8:'Wage Ceilings '!$B$11,"&lt;="&amp;$G$15,'Wage Ceilings '!$D$8:'Wage Ceilings '!$D$11),$G54)</f>
        <v>0</v>
      </c>
      <c r="AE54" s="91" cm="1">
        <f t="array" ref="AE54">INDEX(Appendix!$G$4:$J$8,_xlfn.IFS(AC54&lt;56,1,AC54&lt;61,2,AC54&lt;66,3,AC54&lt;71,4,TRUE,5),MATCH(YEAR($F$15),Appendix!$G$3:$L$3,0))</f>
        <v>0</v>
      </c>
      <c r="AF54" s="92">
        <f t="shared" si="1"/>
        <v>0</v>
      </c>
      <c r="AG54" s="89">
        <f t="shared" si="14"/>
        <v>122</v>
      </c>
      <c r="AH54" s="90">
        <f>IF($H54&gt;'Wage Ceilings '!$C$7+SUMIF('Wage Ceilings '!$B$8:'Wage Ceilings '!$B$11,"&lt;="&amp;$H$15,'Wage Ceilings '!$D$8:'Wage Ceilings '!$D$11),'Wage Ceilings '!$C$7+SUMIF('Wage Ceilings '!$B$8:'Wage Ceilings '!$B$11,"&lt;="&amp;$H$15,'Wage Ceilings '!$D$8:'Wage Ceilings '!$D$11),$H54)</f>
        <v>0</v>
      </c>
      <c r="AI54" s="91" cm="1">
        <f t="array" ref="AI54">INDEX(Appendix!$G$4:$J$8,_xlfn.IFS(AG54&lt;56,1,AG54&lt;61,2,AG54&lt;66,3,AG54&lt;71,4,TRUE,5),MATCH(YEAR($F$15),Appendix!$G$3:$L$3,0))</f>
        <v>0</v>
      </c>
      <c r="AJ54" s="92">
        <f t="shared" si="2"/>
        <v>0</v>
      </c>
      <c r="AK54" s="89">
        <f t="shared" si="15"/>
        <v>122</v>
      </c>
      <c r="AL54" s="90">
        <f>IF($I54&gt;'Wage Ceilings '!$C$7+SUMIF('Wage Ceilings '!$B$8:'Wage Ceilings '!$B$11,"&lt;="&amp;$I$15,'Wage Ceilings '!$D$8:'Wage Ceilings '!$D$11),'Wage Ceilings '!$C$7+SUMIF('Wage Ceilings '!$B$8:'Wage Ceilings '!$B$11,"&lt;="&amp;$I$15,'Wage Ceilings '!$D$8:'Wage Ceilings '!$D$11),$I54)</f>
        <v>0</v>
      </c>
      <c r="AM54" s="91" cm="1">
        <f t="array" ref="AM54">INDEX(Appendix!$G$4:$J$8,_xlfn.IFS(AK54&lt;56,1,AK54&lt;61,2,AK54&lt;66,3,AK54&lt;71,4,TRUE,5),MATCH(YEAR($F$15),Appendix!$G$3:$L$3,0))</f>
        <v>0</v>
      </c>
      <c r="AN54" s="92">
        <f t="shared" si="3"/>
        <v>0</v>
      </c>
      <c r="AO54" s="89">
        <f t="shared" si="16"/>
        <v>122</v>
      </c>
      <c r="AP54" s="90">
        <f>IF($J54&gt;'Wage Ceilings '!$C$7+SUMIF('Wage Ceilings '!$B$8:'Wage Ceilings '!$B$11,"&lt;="&amp;$J$15,'Wage Ceilings '!$D$8:'Wage Ceilings '!$D$11),'Wage Ceilings '!$C$7+SUMIF('Wage Ceilings '!$B$8:'Wage Ceilings '!$B$11,"&lt;="&amp;$J$15,'Wage Ceilings '!$D$8:'Wage Ceilings '!$D$11),$J54)</f>
        <v>0</v>
      </c>
      <c r="AQ54" s="91" cm="1">
        <f t="array" ref="AQ54">INDEX(Appendix!$G$4:$J$8,_xlfn.IFS(AO54&lt;56,1,AO54&lt;61,2,AO54&lt;66,3,AO54&lt;71,4,TRUE,5),MATCH(YEAR($F$15),Appendix!$G$3:$L$3,0))</f>
        <v>0</v>
      </c>
      <c r="AR54" s="92">
        <f t="shared" si="4"/>
        <v>0</v>
      </c>
      <c r="AS54" s="89">
        <f t="shared" si="31"/>
        <v>122</v>
      </c>
      <c r="AT54" s="90">
        <f>IF($K54&gt;'Wage Ceilings '!$C$7+SUMIF('Wage Ceilings '!$B$8:'Wage Ceilings '!$B$11,"&lt;="&amp;$K$15,'Wage Ceilings '!$D$8:'Wage Ceilings '!$D$11),'Wage Ceilings '!$C$7+SUMIF('Wage Ceilings '!$B$8:'Wage Ceilings '!$B$11,"&lt;="&amp;$K$15,'Wage Ceilings '!$D$8:'Wage Ceilings '!$D$11),$K54)</f>
        <v>0</v>
      </c>
      <c r="AU54" s="91" cm="1">
        <f t="array" ref="AU54">INDEX(Appendix!$G$4:$J$8,_xlfn.IFS(AS54&lt;56,1,AS54&lt;61,2,AS54&lt;66,3,AS54&lt;71,4,TRUE,5),MATCH(YEAR($F$15),Appendix!$G$3:$L$3,0))</f>
        <v>0</v>
      </c>
      <c r="AV54" s="92">
        <f t="shared" si="5"/>
        <v>0</v>
      </c>
      <c r="AW54" s="89" t="str">
        <f t="shared" si="17"/>
        <v>NA</v>
      </c>
      <c r="AX54" s="92">
        <f>IF(L54&gt;=('Wage Ceilings '!$C$3-SUM(Z54,AD54,AH54,AL54,AP54,AT54,BB54,BF54,BJ54,BN54,BR54,BV54)),('Wage Ceilings '!$C$3-SUM(Z54,AD54,AH54,AL54,AP54,AT54,BB54,BF54,BJ54,BN54,BR54,BV54)),L54)</f>
        <v>0</v>
      </c>
      <c r="AY54" s="91" cm="1">
        <f t="array" ref="AY54">INDEX(Appendix!$G$4:$J$8,_xlfn.IFS(AW54&lt;56,1,AW54&lt;61,2,AW54&lt;66,3,AW54&lt;71,4,TRUE,5),MATCH(YEAR($F$15),Appendix!$G$3:$L$3,0))</f>
        <v>0</v>
      </c>
      <c r="AZ54" s="92">
        <f t="shared" si="6"/>
        <v>0</v>
      </c>
      <c r="BA54" s="89">
        <f t="shared" si="18"/>
        <v>122</v>
      </c>
      <c r="BB54" s="90">
        <f>IF($M54&gt;'Wage Ceilings '!$C$7+SUMIF('Wage Ceilings '!$B$8:'Wage Ceilings '!$B$11,"&lt;="&amp;$M$15,'Wage Ceilings '!$D$8:'Wage Ceilings '!$D$11),'Wage Ceilings '!$C$7+SUMIF('Wage Ceilings '!$B$8:'Wage Ceilings '!$B$11,"&lt;="&amp;$M$15,'Wage Ceilings '!$D$8:'Wage Ceilings '!$D$11),$M54)</f>
        <v>0</v>
      </c>
      <c r="BC54" s="91" cm="1">
        <f t="array" ref="BC54">INDEX(Appendix!$G$4:$J$8,_xlfn.IFS(BA54&lt;56,1,BA54&lt;61,2,BA54&lt;66,3,BA54&lt;71,4,TRUE,5),MATCH(YEAR($F$15),Appendix!$G$3:$L$3,0))</f>
        <v>0</v>
      </c>
      <c r="BD54" s="92">
        <f t="shared" si="19"/>
        <v>0</v>
      </c>
      <c r="BE54" s="89">
        <f t="shared" si="20"/>
        <v>122</v>
      </c>
      <c r="BF54" s="90">
        <f>IF($N54&gt;'Wage Ceilings '!$C$7+SUMIF('Wage Ceilings '!$B$8:'Wage Ceilings '!$B$11,"&lt;="&amp;$N$15,'Wage Ceilings '!$D$8:'Wage Ceilings '!$D$11),'Wage Ceilings '!$C$7+SUMIF('Wage Ceilings '!$B$8:'Wage Ceilings '!$B$11,"&lt;="&amp;$N$15,'Wage Ceilings '!$D$8:'Wage Ceilings '!$D$11),$N54)</f>
        <v>0</v>
      </c>
      <c r="BG54" s="91" cm="1">
        <f t="array" ref="BG54">INDEX(Appendix!$G$4:$J$8,_xlfn.IFS(BE54&lt;56,1,BE54&lt;61,2,BE54&lt;66,3,BE54&lt;71,4,TRUE,5),MATCH(YEAR($F$15),Appendix!$G$3:$L$3,0))</f>
        <v>0</v>
      </c>
      <c r="BH54" s="92">
        <f t="shared" si="7"/>
        <v>0</v>
      </c>
      <c r="BI54" s="89">
        <f t="shared" si="21"/>
        <v>122</v>
      </c>
      <c r="BJ54" s="90">
        <f>IF($O54&gt;'Wage Ceilings '!$C$7+SUMIF('Wage Ceilings '!$B$8:'Wage Ceilings '!$B$11,"&lt;="&amp;$O$15,'Wage Ceilings '!$D$8:'Wage Ceilings '!$D$11),'Wage Ceilings '!$C$7+SUMIF('Wage Ceilings '!$B$8:'Wage Ceilings '!$B$11,"&lt;="&amp;$O$15,'Wage Ceilings '!$D$8:'Wage Ceilings '!$D$11),$O54)</f>
        <v>0</v>
      </c>
      <c r="BK54" s="91" cm="1">
        <f t="array" ref="BK54">INDEX(Appendix!$G$4:$J$8,_xlfn.IFS(BI54&lt;56,1,BI54&lt;61,2,BI54&lt;66,3,BI54&lt;71,4,TRUE,5),MATCH(YEAR($F$15),Appendix!$G$3:$L$3,0))</f>
        <v>0</v>
      </c>
      <c r="BL54" s="92">
        <f t="shared" si="8"/>
        <v>0</v>
      </c>
      <c r="BM54" s="89">
        <f t="shared" si="22"/>
        <v>122</v>
      </c>
      <c r="BN54" s="90">
        <f>IF($P54&gt;'Wage Ceilings '!$C$7+SUMIF('Wage Ceilings '!$B$8:'Wage Ceilings '!$B$11,"&lt;="&amp;$P$15,'Wage Ceilings '!$D$8:'Wage Ceilings '!$D$11),'Wage Ceilings '!$C$7+SUMIF('Wage Ceilings '!$B$8:'Wage Ceilings '!$B$11,"&lt;="&amp;$P$15,'Wage Ceilings '!$D$8:'Wage Ceilings '!$D$11),$P54)</f>
        <v>0</v>
      </c>
      <c r="BO54" s="91" cm="1">
        <f t="array" ref="BO54">INDEX(Appendix!$G$4:$J$8,_xlfn.IFS(BM54&lt;56,1,BM54&lt;61,2,BM54&lt;66,3,BM54&lt;71,4,TRUE,5),MATCH(YEAR($F$15),Appendix!$G$3:$L$3,0))</f>
        <v>0</v>
      </c>
      <c r="BP54" s="92">
        <f t="shared" si="9"/>
        <v>0</v>
      </c>
      <c r="BQ54" s="89">
        <f t="shared" si="23"/>
        <v>122</v>
      </c>
      <c r="BR54" s="90">
        <f>IF($Q54&gt;'Wage Ceilings '!$C$7+SUMIF('Wage Ceilings '!$B$8:'Wage Ceilings '!$B$11,"&lt;="&amp;$Q$15,'Wage Ceilings '!$D$8:'Wage Ceilings '!$D$11),'Wage Ceilings '!$C$7+SUMIF('Wage Ceilings '!$B$8:'Wage Ceilings '!$B$11,"&lt;="&amp;$Q$15,'Wage Ceilings '!$D$8:'Wage Ceilings '!$D$11),$Q54)</f>
        <v>0</v>
      </c>
      <c r="BS54" s="91" cm="1">
        <f t="array" ref="BS54">INDEX(Appendix!$G$4:$J$8,_xlfn.IFS(BQ54&lt;56,1,BQ54&lt;61,2,BQ54&lt;66,3,BQ54&lt;71,4,TRUE,5),MATCH(YEAR($F$15),Appendix!$G$3:$L$3,0))</f>
        <v>0</v>
      </c>
      <c r="BT54" s="92">
        <f t="shared" si="10"/>
        <v>0</v>
      </c>
      <c r="BU54" s="89">
        <f t="shared" si="24"/>
        <v>122</v>
      </c>
      <c r="BV54" s="90">
        <f>IF($R54&gt;'Wage Ceilings '!$C$7+SUMIF('Wage Ceilings '!$B$8:'Wage Ceilings '!$B$11,"&lt;="&amp;$R$15,'Wage Ceilings '!$D$8:'Wage Ceilings '!$D$11),'Wage Ceilings '!$C$7+SUMIF('Wage Ceilings '!$B$8:'Wage Ceilings '!$B$11,"&lt;="&amp;$R$15,'Wage Ceilings '!$D$8:'Wage Ceilings '!$D$11),$R54)</f>
        <v>0</v>
      </c>
      <c r="BW54" s="91" cm="1">
        <f t="array" ref="BW54">INDEX(Appendix!$G$4:$J$8,_xlfn.IFS(BU54&lt;56,1,BU54&lt;61,2,BU54&lt;66,3,BU54&lt;71,4,TRUE,5),MATCH(YEAR($F$15),Appendix!$G$3:$L$3,0))</f>
        <v>0</v>
      </c>
      <c r="BX54" s="92">
        <f t="shared" si="11"/>
        <v>0</v>
      </c>
      <c r="BY54" s="89" t="str">
        <f t="shared" si="25"/>
        <v>NA</v>
      </c>
      <c r="BZ54" s="92">
        <f>IF(S54&gt;=('Wage Ceilings '!$C$3-SUM(Z54,AD54,AH54,AL54,AP54,AX54,AT54,BB54,BF54,BJ54,BN54,BR54,BV54)),('Wage Ceilings '!$C$3-SUM(Z54,AD54,AH54,AL54,AP54,AX54,AT54,BB54,BF54,BJ54,BN54,BR54,BV54)),S54)</f>
        <v>0</v>
      </c>
      <c r="CA54" s="91" cm="1">
        <f t="array" ref="CA54">INDEX(Appendix!$G$4:$J$8,_xlfn.IFS(BY54&lt;56,1,BY54&lt;61,2,BY54&lt;66,3,BY54&lt;71,4,TRUE,5),MATCH(YEAR($F$15),Appendix!$G$3:$L$3,0))</f>
        <v>0</v>
      </c>
      <c r="CB54" s="92">
        <f t="shared" si="32"/>
        <v>0</v>
      </c>
      <c r="CC54" s="99"/>
    </row>
    <row r="55" spans="1:81" x14ac:dyDescent="0.3">
      <c r="A55" s="64" t="s">
        <v>55</v>
      </c>
      <c r="B55" s="65"/>
      <c r="C55" s="65"/>
      <c r="D55" s="66"/>
      <c r="E55" s="66"/>
      <c r="F55" s="67"/>
      <c r="G55" s="67"/>
      <c r="H55" s="67"/>
      <c r="I55" s="67"/>
      <c r="J55" s="67"/>
      <c r="K55" s="67"/>
      <c r="L55" s="67"/>
      <c r="M55" s="67"/>
      <c r="N55" s="67"/>
      <c r="O55" s="67"/>
      <c r="P55" s="67"/>
      <c r="Q55" s="67"/>
      <c r="R55" s="67"/>
      <c r="S55" s="67"/>
      <c r="T55" s="57">
        <f t="shared" si="26"/>
        <v>0</v>
      </c>
      <c r="U55" s="57">
        <f t="shared" si="27"/>
        <v>0</v>
      </c>
      <c r="V55" s="58">
        <f t="shared" si="28"/>
        <v>0</v>
      </c>
      <c r="W55" s="58">
        <f t="shared" si="29"/>
        <v>0</v>
      </c>
      <c r="X55" s="58">
        <f t="shared" si="30"/>
        <v>0</v>
      </c>
      <c r="Y55" s="89">
        <f t="shared" si="12"/>
        <v>121</v>
      </c>
      <c r="Z55" s="90">
        <f>IF($F55&gt;'Wage Ceilings '!$C$7+SUMIF('Wage Ceilings '!$B$8:'Wage Ceilings '!$B$11,"&lt;="&amp;$F$15,'Wage Ceilings '!$D$8:'Wage Ceilings '!$D$11),'Wage Ceilings '!$C$7+SUMIF('Wage Ceilings '!$B$8:'Wage Ceilings '!$B$11,"&lt;="&amp;$F$15,'Wage Ceilings '!$D$8:'Wage Ceilings '!$D$11),$F55)</f>
        <v>0</v>
      </c>
      <c r="AA55" s="91" cm="1">
        <f t="array" ref="AA55">INDEX(Appendix!$G$4:$J$8,_xlfn.IFS(Y55&lt;56,1,Y55&lt;61,2,Y55&lt;66,3,Y55&lt;71,4,TRUE,5),MATCH(YEAR($F$15),Appendix!$G$3:$L$3,0))</f>
        <v>0</v>
      </c>
      <c r="AB55" s="92">
        <f t="shared" si="0"/>
        <v>0</v>
      </c>
      <c r="AC55" s="89">
        <f t="shared" si="13"/>
        <v>122</v>
      </c>
      <c r="AD55" s="90">
        <f>IF($G55&gt;'Wage Ceilings '!$C$7+SUMIF('Wage Ceilings '!$B$8:'Wage Ceilings '!$B$11,"&lt;="&amp;$G$15,'Wage Ceilings '!$D$8:'Wage Ceilings '!$D$11),'Wage Ceilings '!$C$7+SUMIF('Wage Ceilings '!$B$8:'Wage Ceilings '!$B$11,"&lt;="&amp;$G$15,'Wage Ceilings '!$D$8:'Wage Ceilings '!$D$11),$G55)</f>
        <v>0</v>
      </c>
      <c r="AE55" s="91" cm="1">
        <f t="array" ref="AE55">INDEX(Appendix!$G$4:$J$8,_xlfn.IFS(AC55&lt;56,1,AC55&lt;61,2,AC55&lt;66,3,AC55&lt;71,4,TRUE,5),MATCH(YEAR($F$15),Appendix!$G$3:$L$3,0))</f>
        <v>0</v>
      </c>
      <c r="AF55" s="92">
        <f t="shared" si="1"/>
        <v>0</v>
      </c>
      <c r="AG55" s="89">
        <f t="shared" si="14"/>
        <v>122</v>
      </c>
      <c r="AH55" s="90">
        <f>IF($H55&gt;'Wage Ceilings '!$C$7+SUMIF('Wage Ceilings '!$B$8:'Wage Ceilings '!$B$11,"&lt;="&amp;$H$15,'Wage Ceilings '!$D$8:'Wage Ceilings '!$D$11),'Wage Ceilings '!$C$7+SUMIF('Wage Ceilings '!$B$8:'Wage Ceilings '!$B$11,"&lt;="&amp;$H$15,'Wage Ceilings '!$D$8:'Wage Ceilings '!$D$11),$H55)</f>
        <v>0</v>
      </c>
      <c r="AI55" s="91" cm="1">
        <f t="array" ref="AI55">INDEX(Appendix!$G$4:$J$8,_xlfn.IFS(AG55&lt;56,1,AG55&lt;61,2,AG55&lt;66,3,AG55&lt;71,4,TRUE,5),MATCH(YEAR($F$15),Appendix!$G$3:$L$3,0))</f>
        <v>0</v>
      </c>
      <c r="AJ55" s="92">
        <f t="shared" si="2"/>
        <v>0</v>
      </c>
      <c r="AK55" s="89">
        <f t="shared" si="15"/>
        <v>122</v>
      </c>
      <c r="AL55" s="90">
        <f>IF($I55&gt;'Wage Ceilings '!$C$7+SUMIF('Wage Ceilings '!$B$8:'Wage Ceilings '!$B$11,"&lt;="&amp;$I$15,'Wage Ceilings '!$D$8:'Wage Ceilings '!$D$11),'Wage Ceilings '!$C$7+SUMIF('Wage Ceilings '!$B$8:'Wage Ceilings '!$B$11,"&lt;="&amp;$I$15,'Wage Ceilings '!$D$8:'Wage Ceilings '!$D$11),$I55)</f>
        <v>0</v>
      </c>
      <c r="AM55" s="91" cm="1">
        <f t="array" ref="AM55">INDEX(Appendix!$G$4:$J$8,_xlfn.IFS(AK55&lt;56,1,AK55&lt;61,2,AK55&lt;66,3,AK55&lt;71,4,TRUE,5),MATCH(YEAR($F$15),Appendix!$G$3:$L$3,0))</f>
        <v>0</v>
      </c>
      <c r="AN55" s="92">
        <f t="shared" si="3"/>
        <v>0</v>
      </c>
      <c r="AO55" s="89">
        <f t="shared" si="16"/>
        <v>122</v>
      </c>
      <c r="AP55" s="90">
        <f>IF($J55&gt;'Wage Ceilings '!$C$7+SUMIF('Wage Ceilings '!$B$8:'Wage Ceilings '!$B$11,"&lt;="&amp;$J$15,'Wage Ceilings '!$D$8:'Wage Ceilings '!$D$11),'Wage Ceilings '!$C$7+SUMIF('Wage Ceilings '!$B$8:'Wage Ceilings '!$B$11,"&lt;="&amp;$J$15,'Wage Ceilings '!$D$8:'Wage Ceilings '!$D$11),$J55)</f>
        <v>0</v>
      </c>
      <c r="AQ55" s="91" cm="1">
        <f t="array" ref="AQ55">INDEX(Appendix!$G$4:$J$8,_xlfn.IFS(AO55&lt;56,1,AO55&lt;61,2,AO55&lt;66,3,AO55&lt;71,4,TRUE,5),MATCH(YEAR($F$15),Appendix!$G$3:$L$3,0))</f>
        <v>0</v>
      </c>
      <c r="AR55" s="92">
        <f t="shared" si="4"/>
        <v>0</v>
      </c>
      <c r="AS55" s="89">
        <f t="shared" si="31"/>
        <v>122</v>
      </c>
      <c r="AT55" s="90">
        <f>IF($K55&gt;'Wage Ceilings '!$C$7+SUMIF('Wage Ceilings '!$B$8:'Wage Ceilings '!$B$11,"&lt;="&amp;$K$15,'Wage Ceilings '!$D$8:'Wage Ceilings '!$D$11),'Wage Ceilings '!$C$7+SUMIF('Wage Ceilings '!$B$8:'Wage Ceilings '!$B$11,"&lt;="&amp;$K$15,'Wage Ceilings '!$D$8:'Wage Ceilings '!$D$11),$K55)</f>
        <v>0</v>
      </c>
      <c r="AU55" s="91" cm="1">
        <f t="array" ref="AU55">INDEX(Appendix!$G$4:$J$8,_xlfn.IFS(AS55&lt;56,1,AS55&lt;61,2,AS55&lt;66,3,AS55&lt;71,4,TRUE,5),MATCH(YEAR($F$15),Appendix!$G$3:$L$3,0))</f>
        <v>0</v>
      </c>
      <c r="AV55" s="92">
        <f t="shared" si="5"/>
        <v>0</v>
      </c>
      <c r="AW55" s="89" t="str">
        <f t="shared" si="17"/>
        <v>NA</v>
      </c>
      <c r="AX55" s="92">
        <f>IF(L55&gt;=('Wage Ceilings '!$C$3-SUM(Z55,AD55,AH55,AL55,AP55,AT55,BB55,BF55,BJ55,BN55,BR55,BV55)),('Wage Ceilings '!$C$3-SUM(Z55,AD55,AH55,AL55,AP55,AT55,BB55,BF55,BJ55,BN55,BR55,BV55)),L55)</f>
        <v>0</v>
      </c>
      <c r="AY55" s="91" cm="1">
        <f t="array" ref="AY55">INDEX(Appendix!$G$4:$J$8,_xlfn.IFS(AW55&lt;56,1,AW55&lt;61,2,AW55&lt;66,3,AW55&lt;71,4,TRUE,5),MATCH(YEAR($F$15),Appendix!$G$3:$L$3,0))</f>
        <v>0</v>
      </c>
      <c r="AZ55" s="92">
        <f t="shared" si="6"/>
        <v>0</v>
      </c>
      <c r="BA55" s="89">
        <f t="shared" si="18"/>
        <v>122</v>
      </c>
      <c r="BB55" s="90">
        <f>IF($M55&gt;'Wage Ceilings '!$C$7+SUMIF('Wage Ceilings '!$B$8:'Wage Ceilings '!$B$11,"&lt;="&amp;$M$15,'Wage Ceilings '!$D$8:'Wage Ceilings '!$D$11),'Wage Ceilings '!$C$7+SUMIF('Wage Ceilings '!$B$8:'Wage Ceilings '!$B$11,"&lt;="&amp;$M$15,'Wage Ceilings '!$D$8:'Wage Ceilings '!$D$11),$M55)</f>
        <v>0</v>
      </c>
      <c r="BC55" s="91" cm="1">
        <f t="array" ref="BC55">INDEX(Appendix!$G$4:$J$8,_xlfn.IFS(BA55&lt;56,1,BA55&lt;61,2,BA55&lt;66,3,BA55&lt;71,4,TRUE,5),MATCH(YEAR($F$15),Appendix!$G$3:$L$3,0))</f>
        <v>0</v>
      </c>
      <c r="BD55" s="92">
        <f t="shared" si="19"/>
        <v>0</v>
      </c>
      <c r="BE55" s="89">
        <f t="shared" si="20"/>
        <v>122</v>
      </c>
      <c r="BF55" s="90">
        <f>IF($N55&gt;'Wage Ceilings '!$C$7+SUMIF('Wage Ceilings '!$B$8:'Wage Ceilings '!$B$11,"&lt;="&amp;$N$15,'Wage Ceilings '!$D$8:'Wage Ceilings '!$D$11),'Wage Ceilings '!$C$7+SUMIF('Wage Ceilings '!$B$8:'Wage Ceilings '!$B$11,"&lt;="&amp;$N$15,'Wage Ceilings '!$D$8:'Wage Ceilings '!$D$11),$N55)</f>
        <v>0</v>
      </c>
      <c r="BG55" s="91" cm="1">
        <f t="array" ref="BG55">INDEX(Appendix!$G$4:$J$8,_xlfn.IFS(BE55&lt;56,1,BE55&lt;61,2,BE55&lt;66,3,BE55&lt;71,4,TRUE,5),MATCH(YEAR($F$15),Appendix!$G$3:$L$3,0))</f>
        <v>0</v>
      </c>
      <c r="BH55" s="92">
        <f t="shared" si="7"/>
        <v>0</v>
      </c>
      <c r="BI55" s="89">
        <f t="shared" si="21"/>
        <v>122</v>
      </c>
      <c r="BJ55" s="90">
        <f>IF($O55&gt;'Wage Ceilings '!$C$7+SUMIF('Wage Ceilings '!$B$8:'Wage Ceilings '!$B$11,"&lt;="&amp;$O$15,'Wage Ceilings '!$D$8:'Wage Ceilings '!$D$11),'Wage Ceilings '!$C$7+SUMIF('Wage Ceilings '!$B$8:'Wage Ceilings '!$B$11,"&lt;="&amp;$O$15,'Wage Ceilings '!$D$8:'Wage Ceilings '!$D$11),$O55)</f>
        <v>0</v>
      </c>
      <c r="BK55" s="91" cm="1">
        <f t="array" ref="BK55">INDEX(Appendix!$G$4:$J$8,_xlfn.IFS(BI55&lt;56,1,BI55&lt;61,2,BI55&lt;66,3,BI55&lt;71,4,TRUE,5),MATCH(YEAR($F$15),Appendix!$G$3:$L$3,0))</f>
        <v>0</v>
      </c>
      <c r="BL55" s="92">
        <f t="shared" si="8"/>
        <v>0</v>
      </c>
      <c r="BM55" s="89">
        <f t="shared" si="22"/>
        <v>122</v>
      </c>
      <c r="BN55" s="90">
        <f>IF($P55&gt;'Wage Ceilings '!$C$7+SUMIF('Wage Ceilings '!$B$8:'Wage Ceilings '!$B$11,"&lt;="&amp;$P$15,'Wage Ceilings '!$D$8:'Wage Ceilings '!$D$11),'Wage Ceilings '!$C$7+SUMIF('Wage Ceilings '!$B$8:'Wage Ceilings '!$B$11,"&lt;="&amp;$P$15,'Wage Ceilings '!$D$8:'Wage Ceilings '!$D$11),$P55)</f>
        <v>0</v>
      </c>
      <c r="BO55" s="91" cm="1">
        <f t="array" ref="BO55">INDEX(Appendix!$G$4:$J$8,_xlfn.IFS(BM55&lt;56,1,BM55&lt;61,2,BM55&lt;66,3,BM55&lt;71,4,TRUE,5),MATCH(YEAR($F$15),Appendix!$G$3:$L$3,0))</f>
        <v>0</v>
      </c>
      <c r="BP55" s="92">
        <f t="shared" si="9"/>
        <v>0</v>
      </c>
      <c r="BQ55" s="89">
        <f t="shared" si="23"/>
        <v>122</v>
      </c>
      <c r="BR55" s="90">
        <f>IF($Q55&gt;'Wage Ceilings '!$C$7+SUMIF('Wage Ceilings '!$B$8:'Wage Ceilings '!$B$11,"&lt;="&amp;$Q$15,'Wage Ceilings '!$D$8:'Wage Ceilings '!$D$11),'Wage Ceilings '!$C$7+SUMIF('Wage Ceilings '!$B$8:'Wage Ceilings '!$B$11,"&lt;="&amp;$Q$15,'Wage Ceilings '!$D$8:'Wage Ceilings '!$D$11),$Q55)</f>
        <v>0</v>
      </c>
      <c r="BS55" s="91" cm="1">
        <f t="array" ref="BS55">INDEX(Appendix!$G$4:$J$8,_xlfn.IFS(BQ55&lt;56,1,BQ55&lt;61,2,BQ55&lt;66,3,BQ55&lt;71,4,TRUE,5),MATCH(YEAR($F$15),Appendix!$G$3:$L$3,0))</f>
        <v>0</v>
      </c>
      <c r="BT55" s="92">
        <f t="shared" si="10"/>
        <v>0</v>
      </c>
      <c r="BU55" s="89">
        <f t="shared" si="24"/>
        <v>122</v>
      </c>
      <c r="BV55" s="90">
        <f>IF($R55&gt;'Wage Ceilings '!$C$7+SUMIF('Wage Ceilings '!$B$8:'Wage Ceilings '!$B$11,"&lt;="&amp;$R$15,'Wage Ceilings '!$D$8:'Wage Ceilings '!$D$11),'Wage Ceilings '!$C$7+SUMIF('Wage Ceilings '!$B$8:'Wage Ceilings '!$B$11,"&lt;="&amp;$R$15,'Wage Ceilings '!$D$8:'Wage Ceilings '!$D$11),$R55)</f>
        <v>0</v>
      </c>
      <c r="BW55" s="91" cm="1">
        <f t="array" ref="BW55">INDEX(Appendix!$G$4:$J$8,_xlfn.IFS(BU55&lt;56,1,BU55&lt;61,2,BU55&lt;66,3,BU55&lt;71,4,TRUE,5),MATCH(YEAR($F$15),Appendix!$G$3:$L$3,0))</f>
        <v>0</v>
      </c>
      <c r="BX55" s="92">
        <f t="shared" si="11"/>
        <v>0</v>
      </c>
      <c r="BY55" s="89" t="str">
        <f t="shared" si="25"/>
        <v>NA</v>
      </c>
      <c r="BZ55" s="92">
        <f>IF(S55&gt;=('Wage Ceilings '!$C$3-SUM(Z55,AD55,AH55,AL55,AP55,AX55,AT55,BB55,BF55,BJ55,BN55,BR55,BV55)),('Wage Ceilings '!$C$3-SUM(Z55,AD55,AH55,AL55,AP55,AX55,AT55,BB55,BF55,BJ55,BN55,BR55,BV55)),S55)</f>
        <v>0</v>
      </c>
      <c r="CA55" s="91" cm="1">
        <f t="array" ref="CA55">INDEX(Appendix!$G$4:$J$8,_xlfn.IFS(BY55&lt;56,1,BY55&lt;61,2,BY55&lt;66,3,BY55&lt;71,4,TRUE,5),MATCH(YEAR($F$15),Appendix!$G$3:$L$3,0))</f>
        <v>0</v>
      </c>
      <c r="CB55" s="92">
        <f t="shared" si="32"/>
        <v>0</v>
      </c>
      <c r="CC55" s="99"/>
    </row>
    <row r="56" spans="1:81" x14ac:dyDescent="0.3">
      <c r="A56" s="64" t="s">
        <v>56</v>
      </c>
      <c r="B56" s="65"/>
      <c r="C56" s="65"/>
      <c r="D56" s="66"/>
      <c r="E56" s="66"/>
      <c r="F56" s="67"/>
      <c r="G56" s="67"/>
      <c r="H56" s="67"/>
      <c r="I56" s="67"/>
      <c r="J56" s="67"/>
      <c r="K56" s="67"/>
      <c r="L56" s="67"/>
      <c r="M56" s="67"/>
      <c r="N56" s="67"/>
      <c r="O56" s="67"/>
      <c r="P56" s="67"/>
      <c r="Q56" s="67"/>
      <c r="R56" s="67"/>
      <c r="S56" s="67"/>
      <c r="T56" s="57">
        <f t="shared" si="26"/>
        <v>0</v>
      </c>
      <c r="U56" s="57">
        <f t="shared" si="27"/>
        <v>0</v>
      </c>
      <c r="V56" s="58">
        <f t="shared" si="28"/>
        <v>0</v>
      </c>
      <c r="W56" s="58">
        <f t="shared" si="29"/>
        <v>0</v>
      </c>
      <c r="X56" s="58">
        <f t="shared" si="30"/>
        <v>0</v>
      </c>
      <c r="Y56" s="89">
        <f t="shared" si="12"/>
        <v>121</v>
      </c>
      <c r="Z56" s="90">
        <f>IF($F56&gt;'Wage Ceilings '!$C$7+SUMIF('Wage Ceilings '!$B$8:'Wage Ceilings '!$B$11,"&lt;="&amp;$F$15,'Wage Ceilings '!$D$8:'Wage Ceilings '!$D$11),'Wage Ceilings '!$C$7+SUMIF('Wage Ceilings '!$B$8:'Wage Ceilings '!$B$11,"&lt;="&amp;$F$15,'Wage Ceilings '!$D$8:'Wage Ceilings '!$D$11),$F56)</f>
        <v>0</v>
      </c>
      <c r="AA56" s="91" cm="1">
        <f t="array" ref="AA56">INDEX(Appendix!$G$4:$J$8,_xlfn.IFS(Y56&lt;56,1,Y56&lt;61,2,Y56&lt;66,3,Y56&lt;71,4,TRUE,5),MATCH(YEAR($F$15),Appendix!$G$3:$L$3,0))</f>
        <v>0</v>
      </c>
      <c r="AB56" s="92">
        <f t="shared" si="0"/>
        <v>0</v>
      </c>
      <c r="AC56" s="89">
        <f t="shared" si="13"/>
        <v>122</v>
      </c>
      <c r="AD56" s="90">
        <f>IF($G56&gt;'Wage Ceilings '!$C$7+SUMIF('Wage Ceilings '!$B$8:'Wage Ceilings '!$B$11,"&lt;="&amp;$G$15,'Wage Ceilings '!$D$8:'Wage Ceilings '!$D$11),'Wage Ceilings '!$C$7+SUMIF('Wage Ceilings '!$B$8:'Wage Ceilings '!$B$11,"&lt;="&amp;$G$15,'Wage Ceilings '!$D$8:'Wage Ceilings '!$D$11),$G56)</f>
        <v>0</v>
      </c>
      <c r="AE56" s="91" cm="1">
        <f t="array" ref="AE56">INDEX(Appendix!$G$4:$J$8,_xlfn.IFS(AC56&lt;56,1,AC56&lt;61,2,AC56&lt;66,3,AC56&lt;71,4,TRUE,5),MATCH(YEAR($F$15),Appendix!$G$3:$L$3,0))</f>
        <v>0</v>
      </c>
      <c r="AF56" s="92">
        <f t="shared" si="1"/>
        <v>0</v>
      </c>
      <c r="AG56" s="89">
        <f t="shared" si="14"/>
        <v>122</v>
      </c>
      <c r="AH56" s="90">
        <f>IF($H56&gt;'Wage Ceilings '!$C$7+SUMIF('Wage Ceilings '!$B$8:'Wage Ceilings '!$B$11,"&lt;="&amp;$H$15,'Wage Ceilings '!$D$8:'Wage Ceilings '!$D$11),'Wage Ceilings '!$C$7+SUMIF('Wage Ceilings '!$B$8:'Wage Ceilings '!$B$11,"&lt;="&amp;$H$15,'Wage Ceilings '!$D$8:'Wage Ceilings '!$D$11),$H56)</f>
        <v>0</v>
      </c>
      <c r="AI56" s="91" cm="1">
        <f t="array" ref="AI56">INDEX(Appendix!$G$4:$J$8,_xlfn.IFS(AG56&lt;56,1,AG56&lt;61,2,AG56&lt;66,3,AG56&lt;71,4,TRUE,5),MATCH(YEAR($F$15),Appendix!$G$3:$L$3,0))</f>
        <v>0</v>
      </c>
      <c r="AJ56" s="92">
        <f t="shared" si="2"/>
        <v>0</v>
      </c>
      <c r="AK56" s="89">
        <f t="shared" si="15"/>
        <v>122</v>
      </c>
      <c r="AL56" s="90">
        <f>IF($I56&gt;'Wage Ceilings '!$C$7+SUMIF('Wage Ceilings '!$B$8:'Wage Ceilings '!$B$11,"&lt;="&amp;$I$15,'Wage Ceilings '!$D$8:'Wage Ceilings '!$D$11),'Wage Ceilings '!$C$7+SUMIF('Wage Ceilings '!$B$8:'Wage Ceilings '!$B$11,"&lt;="&amp;$I$15,'Wage Ceilings '!$D$8:'Wage Ceilings '!$D$11),$I56)</f>
        <v>0</v>
      </c>
      <c r="AM56" s="91" cm="1">
        <f t="array" ref="AM56">INDEX(Appendix!$G$4:$J$8,_xlfn.IFS(AK56&lt;56,1,AK56&lt;61,2,AK56&lt;66,3,AK56&lt;71,4,TRUE,5),MATCH(YEAR($F$15),Appendix!$G$3:$L$3,0))</f>
        <v>0</v>
      </c>
      <c r="AN56" s="92">
        <f t="shared" si="3"/>
        <v>0</v>
      </c>
      <c r="AO56" s="89">
        <f t="shared" si="16"/>
        <v>122</v>
      </c>
      <c r="AP56" s="90">
        <f>IF($J56&gt;'Wage Ceilings '!$C$7+SUMIF('Wage Ceilings '!$B$8:'Wage Ceilings '!$B$11,"&lt;="&amp;$J$15,'Wage Ceilings '!$D$8:'Wage Ceilings '!$D$11),'Wage Ceilings '!$C$7+SUMIF('Wage Ceilings '!$B$8:'Wage Ceilings '!$B$11,"&lt;="&amp;$J$15,'Wage Ceilings '!$D$8:'Wage Ceilings '!$D$11),$J56)</f>
        <v>0</v>
      </c>
      <c r="AQ56" s="91" cm="1">
        <f t="array" ref="AQ56">INDEX(Appendix!$G$4:$J$8,_xlfn.IFS(AO56&lt;56,1,AO56&lt;61,2,AO56&lt;66,3,AO56&lt;71,4,TRUE,5),MATCH(YEAR($F$15),Appendix!$G$3:$L$3,0))</f>
        <v>0</v>
      </c>
      <c r="AR56" s="92">
        <f t="shared" si="4"/>
        <v>0</v>
      </c>
      <c r="AS56" s="89">
        <f t="shared" si="31"/>
        <v>122</v>
      </c>
      <c r="AT56" s="90">
        <f>IF($K56&gt;'Wage Ceilings '!$C$7+SUMIF('Wage Ceilings '!$B$8:'Wage Ceilings '!$B$11,"&lt;="&amp;$K$15,'Wage Ceilings '!$D$8:'Wage Ceilings '!$D$11),'Wage Ceilings '!$C$7+SUMIF('Wage Ceilings '!$B$8:'Wage Ceilings '!$B$11,"&lt;="&amp;$K$15,'Wage Ceilings '!$D$8:'Wage Ceilings '!$D$11),$K56)</f>
        <v>0</v>
      </c>
      <c r="AU56" s="91" cm="1">
        <f t="array" ref="AU56">INDEX(Appendix!$G$4:$J$8,_xlfn.IFS(AS56&lt;56,1,AS56&lt;61,2,AS56&lt;66,3,AS56&lt;71,4,TRUE,5),MATCH(YEAR($F$15),Appendix!$G$3:$L$3,0))</f>
        <v>0</v>
      </c>
      <c r="AV56" s="92">
        <f t="shared" si="5"/>
        <v>0</v>
      </c>
      <c r="AW56" s="89" t="str">
        <f t="shared" si="17"/>
        <v>NA</v>
      </c>
      <c r="AX56" s="92">
        <f>IF(L56&gt;=('Wage Ceilings '!$C$3-SUM(Z56,AD56,AH56,AL56,AP56,AT56,BB56,BF56,BJ56,BN56,BR56,BV56)),('Wage Ceilings '!$C$3-SUM(Z56,AD56,AH56,AL56,AP56,AT56,BB56,BF56,BJ56,BN56,BR56,BV56)),L56)</f>
        <v>0</v>
      </c>
      <c r="AY56" s="91" cm="1">
        <f t="array" ref="AY56">INDEX(Appendix!$G$4:$J$8,_xlfn.IFS(AW56&lt;56,1,AW56&lt;61,2,AW56&lt;66,3,AW56&lt;71,4,TRUE,5),MATCH(YEAR($F$15),Appendix!$G$3:$L$3,0))</f>
        <v>0</v>
      </c>
      <c r="AZ56" s="92">
        <f t="shared" si="6"/>
        <v>0</v>
      </c>
      <c r="BA56" s="89">
        <f t="shared" si="18"/>
        <v>122</v>
      </c>
      <c r="BB56" s="90">
        <f>IF($M56&gt;'Wage Ceilings '!$C$7+SUMIF('Wage Ceilings '!$B$8:'Wage Ceilings '!$B$11,"&lt;="&amp;$M$15,'Wage Ceilings '!$D$8:'Wage Ceilings '!$D$11),'Wage Ceilings '!$C$7+SUMIF('Wage Ceilings '!$B$8:'Wage Ceilings '!$B$11,"&lt;="&amp;$M$15,'Wage Ceilings '!$D$8:'Wage Ceilings '!$D$11),$M56)</f>
        <v>0</v>
      </c>
      <c r="BC56" s="91" cm="1">
        <f t="array" ref="BC56">INDEX(Appendix!$G$4:$J$8,_xlfn.IFS(BA56&lt;56,1,BA56&lt;61,2,BA56&lt;66,3,BA56&lt;71,4,TRUE,5),MATCH(YEAR($F$15),Appendix!$G$3:$L$3,0))</f>
        <v>0</v>
      </c>
      <c r="BD56" s="92">
        <f t="shared" si="19"/>
        <v>0</v>
      </c>
      <c r="BE56" s="89">
        <f t="shared" si="20"/>
        <v>122</v>
      </c>
      <c r="BF56" s="90">
        <f>IF($N56&gt;'Wage Ceilings '!$C$7+SUMIF('Wage Ceilings '!$B$8:'Wage Ceilings '!$B$11,"&lt;="&amp;$N$15,'Wage Ceilings '!$D$8:'Wage Ceilings '!$D$11),'Wage Ceilings '!$C$7+SUMIF('Wage Ceilings '!$B$8:'Wage Ceilings '!$B$11,"&lt;="&amp;$N$15,'Wage Ceilings '!$D$8:'Wage Ceilings '!$D$11),$N56)</f>
        <v>0</v>
      </c>
      <c r="BG56" s="91" cm="1">
        <f t="array" ref="BG56">INDEX(Appendix!$G$4:$J$8,_xlfn.IFS(BE56&lt;56,1,BE56&lt;61,2,BE56&lt;66,3,BE56&lt;71,4,TRUE,5),MATCH(YEAR($F$15),Appendix!$G$3:$L$3,0))</f>
        <v>0</v>
      </c>
      <c r="BH56" s="92">
        <f t="shared" si="7"/>
        <v>0</v>
      </c>
      <c r="BI56" s="89">
        <f t="shared" si="21"/>
        <v>122</v>
      </c>
      <c r="BJ56" s="90">
        <f>IF($O56&gt;'Wage Ceilings '!$C$7+SUMIF('Wage Ceilings '!$B$8:'Wage Ceilings '!$B$11,"&lt;="&amp;$O$15,'Wage Ceilings '!$D$8:'Wage Ceilings '!$D$11),'Wage Ceilings '!$C$7+SUMIF('Wage Ceilings '!$B$8:'Wage Ceilings '!$B$11,"&lt;="&amp;$O$15,'Wage Ceilings '!$D$8:'Wage Ceilings '!$D$11),$O56)</f>
        <v>0</v>
      </c>
      <c r="BK56" s="91" cm="1">
        <f t="array" ref="BK56">INDEX(Appendix!$G$4:$J$8,_xlfn.IFS(BI56&lt;56,1,BI56&lt;61,2,BI56&lt;66,3,BI56&lt;71,4,TRUE,5),MATCH(YEAR($F$15),Appendix!$G$3:$L$3,0))</f>
        <v>0</v>
      </c>
      <c r="BL56" s="92">
        <f t="shared" si="8"/>
        <v>0</v>
      </c>
      <c r="BM56" s="89">
        <f t="shared" si="22"/>
        <v>122</v>
      </c>
      <c r="BN56" s="90">
        <f>IF($P56&gt;'Wage Ceilings '!$C$7+SUMIF('Wage Ceilings '!$B$8:'Wage Ceilings '!$B$11,"&lt;="&amp;$P$15,'Wage Ceilings '!$D$8:'Wage Ceilings '!$D$11),'Wage Ceilings '!$C$7+SUMIF('Wage Ceilings '!$B$8:'Wage Ceilings '!$B$11,"&lt;="&amp;$P$15,'Wage Ceilings '!$D$8:'Wage Ceilings '!$D$11),$P56)</f>
        <v>0</v>
      </c>
      <c r="BO56" s="91" cm="1">
        <f t="array" ref="BO56">INDEX(Appendix!$G$4:$J$8,_xlfn.IFS(BM56&lt;56,1,BM56&lt;61,2,BM56&lt;66,3,BM56&lt;71,4,TRUE,5),MATCH(YEAR($F$15),Appendix!$G$3:$L$3,0))</f>
        <v>0</v>
      </c>
      <c r="BP56" s="92">
        <f t="shared" si="9"/>
        <v>0</v>
      </c>
      <c r="BQ56" s="89">
        <f t="shared" si="23"/>
        <v>122</v>
      </c>
      <c r="BR56" s="90">
        <f>IF($Q56&gt;'Wage Ceilings '!$C$7+SUMIF('Wage Ceilings '!$B$8:'Wage Ceilings '!$B$11,"&lt;="&amp;$Q$15,'Wage Ceilings '!$D$8:'Wage Ceilings '!$D$11),'Wage Ceilings '!$C$7+SUMIF('Wage Ceilings '!$B$8:'Wage Ceilings '!$B$11,"&lt;="&amp;$Q$15,'Wage Ceilings '!$D$8:'Wage Ceilings '!$D$11),$Q56)</f>
        <v>0</v>
      </c>
      <c r="BS56" s="91" cm="1">
        <f t="array" ref="BS56">INDEX(Appendix!$G$4:$J$8,_xlfn.IFS(BQ56&lt;56,1,BQ56&lt;61,2,BQ56&lt;66,3,BQ56&lt;71,4,TRUE,5),MATCH(YEAR($F$15),Appendix!$G$3:$L$3,0))</f>
        <v>0</v>
      </c>
      <c r="BT56" s="92">
        <f t="shared" si="10"/>
        <v>0</v>
      </c>
      <c r="BU56" s="89">
        <f t="shared" si="24"/>
        <v>122</v>
      </c>
      <c r="BV56" s="90">
        <f>IF($R56&gt;'Wage Ceilings '!$C$7+SUMIF('Wage Ceilings '!$B$8:'Wage Ceilings '!$B$11,"&lt;="&amp;$R$15,'Wage Ceilings '!$D$8:'Wage Ceilings '!$D$11),'Wage Ceilings '!$C$7+SUMIF('Wage Ceilings '!$B$8:'Wage Ceilings '!$B$11,"&lt;="&amp;$R$15,'Wage Ceilings '!$D$8:'Wage Ceilings '!$D$11),$R56)</f>
        <v>0</v>
      </c>
      <c r="BW56" s="91" cm="1">
        <f t="array" ref="BW56">INDEX(Appendix!$G$4:$J$8,_xlfn.IFS(BU56&lt;56,1,BU56&lt;61,2,BU56&lt;66,3,BU56&lt;71,4,TRUE,5),MATCH(YEAR($F$15),Appendix!$G$3:$L$3,0))</f>
        <v>0</v>
      </c>
      <c r="BX56" s="92">
        <f t="shared" si="11"/>
        <v>0</v>
      </c>
      <c r="BY56" s="89" t="str">
        <f t="shared" si="25"/>
        <v>NA</v>
      </c>
      <c r="BZ56" s="92">
        <f>IF(S56&gt;=('Wage Ceilings '!$C$3-SUM(Z56,AD56,AH56,AL56,AP56,AX56,AT56,BB56,BF56,BJ56,BN56,BR56,BV56)),('Wage Ceilings '!$C$3-SUM(Z56,AD56,AH56,AL56,AP56,AX56,AT56,BB56,BF56,BJ56,BN56,BR56,BV56)),S56)</f>
        <v>0</v>
      </c>
      <c r="CA56" s="91" cm="1">
        <f t="array" ref="CA56">INDEX(Appendix!$G$4:$J$8,_xlfn.IFS(BY56&lt;56,1,BY56&lt;61,2,BY56&lt;66,3,BY56&lt;71,4,TRUE,5),MATCH(YEAR($F$15),Appendix!$G$3:$L$3,0))</f>
        <v>0</v>
      </c>
      <c r="CB56" s="92">
        <f t="shared" si="32"/>
        <v>0</v>
      </c>
      <c r="CC56" s="99"/>
    </row>
    <row r="57" spans="1:81" x14ac:dyDescent="0.3">
      <c r="A57" s="64" t="s">
        <v>57</v>
      </c>
      <c r="B57" s="65"/>
      <c r="C57" s="65"/>
      <c r="D57" s="66"/>
      <c r="E57" s="66"/>
      <c r="F57" s="67"/>
      <c r="G57" s="67"/>
      <c r="H57" s="67"/>
      <c r="I57" s="67"/>
      <c r="J57" s="67"/>
      <c r="K57" s="67"/>
      <c r="L57" s="67"/>
      <c r="M57" s="67"/>
      <c r="N57" s="67"/>
      <c r="O57" s="67"/>
      <c r="P57" s="67"/>
      <c r="Q57" s="67"/>
      <c r="R57" s="67"/>
      <c r="S57" s="67"/>
      <c r="T57" s="57">
        <f t="shared" si="26"/>
        <v>0</v>
      </c>
      <c r="U57" s="57">
        <f t="shared" si="27"/>
        <v>0</v>
      </c>
      <c r="V57" s="58">
        <f t="shared" si="28"/>
        <v>0</v>
      </c>
      <c r="W57" s="58">
        <f t="shared" si="29"/>
        <v>0</v>
      </c>
      <c r="X57" s="58">
        <f t="shared" si="30"/>
        <v>0</v>
      </c>
      <c r="Y57" s="89">
        <f t="shared" si="12"/>
        <v>121</v>
      </c>
      <c r="Z57" s="90">
        <f>IF($F57&gt;'Wage Ceilings '!$C$7+SUMIF('Wage Ceilings '!$B$8:'Wage Ceilings '!$B$11,"&lt;="&amp;$F$15,'Wage Ceilings '!$D$8:'Wage Ceilings '!$D$11),'Wage Ceilings '!$C$7+SUMIF('Wage Ceilings '!$B$8:'Wage Ceilings '!$B$11,"&lt;="&amp;$F$15,'Wage Ceilings '!$D$8:'Wage Ceilings '!$D$11),$F57)</f>
        <v>0</v>
      </c>
      <c r="AA57" s="91" cm="1">
        <f t="array" ref="AA57">INDEX(Appendix!$G$4:$J$8,_xlfn.IFS(Y57&lt;56,1,Y57&lt;61,2,Y57&lt;66,3,Y57&lt;71,4,TRUE,5),MATCH(YEAR($F$15),Appendix!$G$3:$L$3,0))</f>
        <v>0</v>
      </c>
      <c r="AB57" s="92">
        <f t="shared" si="0"/>
        <v>0</v>
      </c>
      <c r="AC57" s="89">
        <f t="shared" si="13"/>
        <v>122</v>
      </c>
      <c r="AD57" s="90">
        <f>IF($G57&gt;'Wage Ceilings '!$C$7+SUMIF('Wage Ceilings '!$B$8:'Wage Ceilings '!$B$11,"&lt;="&amp;$G$15,'Wage Ceilings '!$D$8:'Wage Ceilings '!$D$11),'Wage Ceilings '!$C$7+SUMIF('Wage Ceilings '!$B$8:'Wage Ceilings '!$B$11,"&lt;="&amp;$G$15,'Wage Ceilings '!$D$8:'Wage Ceilings '!$D$11),$G57)</f>
        <v>0</v>
      </c>
      <c r="AE57" s="91" cm="1">
        <f t="array" ref="AE57">INDEX(Appendix!$G$4:$J$8,_xlfn.IFS(AC57&lt;56,1,AC57&lt;61,2,AC57&lt;66,3,AC57&lt;71,4,TRUE,5),MATCH(YEAR($F$15),Appendix!$G$3:$L$3,0))</f>
        <v>0</v>
      </c>
      <c r="AF57" s="92">
        <f t="shared" si="1"/>
        <v>0</v>
      </c>
      <c r="AG57" s="89">
        <f t="shared" si="14"/>
        <v>122</v>
      </c>
      <c r="AH57" s="90">
        <f>IF($H57&gt;'Wage Ceilings '!$C$7+SUMIF('Wage Ceilings '!$B$8:'Wage Ceilings '!$B$11,"&lt;="&amp;$H$15,'Wage Ceilings '!$D$8:'Wage Ceilings '!$D$11),'Wage Ceilings '!$C$7+SUMIF('Wage Ceilings '!$B$8:'Wage Ceilings '!$B$11,"&lt;="&amp;$H$15,'Wage Ceilings '!$D$8:'Wage Ceilings '!$D$11),$H57)</f>
        <v>0</v>
      </c>
      <c r="AI57" s="91" cm="1">
        <f t="array" ref="AI57">INDEX(Appendix!$G$4:$J$8,_xlfn.IFS(AG57&lt;56,1,AG57&lt;61,2,AG57&lt;66,3,AG57&lt;71,4,TRUE,5),MATCH(YEAR($F$15),Appendix!$G$3:$L$3,0))</f>
        <v>0</v>
      </c>
      <c r="AJ57" s="92">
        <f t="shared" si="2"/>
        <v>0</v>
      </c>
      <c r="AK57" s="89">
        <f t="shared" si="15"/>
        <v>122</v>
      </c>
      <c r="AL57" s="90">
        <f>IF($I57&gt;'Wage Ceilings '!$C$7+SUMIF('Wage Ceilings '!$B$8:'Wage Ceilings '!$B$11,"&lt;="&amp;$I$15,'Wage Ceilings '!$D$8:'Wage Ceilings '!$D$11),'Wage Ceilings '!$C$7+SUMIF('Wage Ceilings '!$B$8:'Wage Ceilings '!$B$11,"&lt;="&amp;$I$15,'Wage Ceilings '!$D$8:'Wage Ceilings '!$D$11),$I57)</f>
        <v>0</v>
      </c>
      <c r="AM57" s="91" cm="1">
        <f t="array" ref="AM57">INDEX(Appendix!$G$4:$J$8,_xlfn.IFS(AK57&lt;56,1,AK57&lt;61,2,AK57&lt;66,3,AK57&lt;71,4,TRUE,5),MATCH(YEAR($F$15),Appendix!$G$3:$L$3,0))</f>
        <v>0</v>
      </c>
      <c r="AN57" s="92">
        <f t="shared" si="3"/>
        <v>0</v>
      </c>
      <c r="AO57" s="89">
        <f t="shared" si="16"/>
        <v>122</v>
      </c>
      <c r="AP57" s="90">
        <f>IF($J57&gt;'Wage Ceilings '!$C$7+SUMIF('Wage Ceilings '!$B$8:'Wage Ceilings '!$B$11,"&lt;="&amp;$J$15,'Wage Ceilings '!$D$8:'Wage Ceilings '!$D$11),'Wage Ceilings '!$C$7+SUMIF('Wage Ceilings '!$B$8:'Wage Ceilings '!$B$11,"&lt;="&amp;$J$15,'Wage Ceilings '!$D$8:'Wage Ceilings '!$D$11),$J57)</f>
        <v>0</v>
      </c>
      <c r="AQ57" s="91" cm="1">
        <f t="array" ref="AQ57">INDEX(Appendix!$G$4:$J$8,_xlfn.IFS(AO57&lt;56,1,AO57&lt;61,2,AO57&lt;66,3,AO57&lt;71,4,TRUE,5),MATCH(YEAR($F$15),Appendix!$G$3:$L$3,0))</f>
        <v>0</v>
      </c>
      <c r="AR57" s="92">
        <f t="shared" si="4"/>
        <v>0</v>
      </c>
      <c r="AS57" s="89">
        <f t="shared" si="31"/>
        <v>122</v>
      </c>
      <c r="AT57" s="90">
        <f>IF($K57&gt;'Wage Ceilings '!$C$7+SUMIF('Wage Ceilings '!$B$8:'Wage Ceilings '!$B$11,"&lt;="&amp;$K$15,'Wage Ceilings '!$D$8:'Wage Ceilings '!$D$11),'Wage Ceilings '!$C$7+SUMIF('Wage Ceilings '!$B$8:'Wage Ceilings '!$B$11,"&lt;="&amp;$K$15,'Wage Ceilings '!$D$8:'Wage Ceilings '!$D$11),$K57)</f>
        <v>0</v>
      </c>
      <c r="AU57" s="91" cm="1">
        <f t="array" ref="AU57">INDEX(Appendix!$G$4:$J$8,_xlfn.IFS(AS57&lt;56,1,AS57&lt;61,2,AS57&lt;66,3,AS57&lt;71,4,TRUE,5),MATCH(YEAR($F$15),Appendix!$G$3:$L$3,0))</f>
        <v>0</v>
      </c>
      <c r="AV57" s="92">
        <f t="shared" si="5"/>
        <v>0</v>
      </c>
      <c r="AW57" s="89" t="str">
        <f t="shared" si="17"/>
        <v>NA</v>
      </c>
      <c r="AX57" s="92">
        <f>IF(L57&gt;=('Wage Ceilings '!$C$3-SUM(Z57,AD57,AH57,AL57,AP57,AT57,BB57,BF57,BJ57,BN57,BR57,BV57)),('Wage Ceilings '!$C$3-SUM(Z57,AD57,AH57,AL57,AP57,AT57,BB57,BF57,BJ57,BN57,BR57,BV57)),L57)</f>
        <v>0</v>
      </c>
      <c r="AY57" s="91" cm="1">
        <f t="array" ref="AY57">INDEX(Appendix!$G$4:$J$8,_xlfn.IFS(AW57&lt;56,1,AW57&lt;61,2,AW57&lt;66,3,AW57&lt;71,4,TRUE,5),MATCH(YEAR($F$15),Appendix!$G$3:$L$3,0))</f>
        <v>0</v>
      </c>
      <c r="AZ57" s="92">
        <f t="shared" si="6"/>
        <v>0</v>
      </c>
      <c r="BA57" s="89">
        <f t="shared" si="18"/>
        <v>122</v>
      </c>
      <c r="BB57" s="90">
        <f>IF($M57&gt;'Wage Ceilings '!$C$7+SUMIF('Wage Ceilings '!$B$8:'Wage Ceilings '!$B$11,"&lt;="&amp;$M$15,'Wage Ceilings '!$D$8:'Wage Ceilings '!$D$11),'Wage Ceilings '!$C$7+SUMIF('Wage Ceilings '!$B$8:'Wage Ceilings '!$B$11,"&lt;="&amp;$M$15,'Wage Ceilings '!$D$8:'Wage Ceilings '!$D$11),$M57)</f>
        <v>0</v>
      </c>
      <c r="BC57" s="91" cm="1">
        <f t="array" ref="BC57">INDEX(Appendix!$G$4:$J$8,_xlfn.IFS(BA57&lt;56,1,BA57&lt;61,2,BA57&lt;66,3,BA57&lt;71,4,TRUE,5),MATCH(YEAR($F$15),Appendix!$G$3:$L$3,0))</f>
        <v>0</v>
      </c>
      <c r="BD57" s="92">
        <f t="shared" si="19"/>
        <v>0</v>
      </c>
      <c r="BE57" s="89">
        <f t="shared" si="20"/>
        <v>122</v>
      </c>
      <c r="BF57" s="90">
        <f>IF($N57&gt;'Wage Ceilings '!$C$7+SUMIF('Wage Ceilings '!$B$8:'Wage Ceilings '!$B$11,"&lt;="&amp;$N$15,'Wage Ceilings '!$D$8:'Wage Ceilings '!$D$11),'Wage Ceilings '!$C$7+SUMIF('Wage Ceilings '!$B$8:'Wage Ceilings '!$B$11,"&lt;="&amp;$N$15,'Wage Ceilings '!$D$8:'Wage Ceilings '!$D$11),$N57)</f>
        <v>0</v>
      </c>
      <c r="BG57" s="91" cm="1">
        <f t="array" ref="BG57">INDEX(Appendix!$G$4:$J$8,_xlfn.IFS(BE57&lt;56,1,BE57&lt;61,2,BE57&lt;66,3,BE57&lt;71,4,TRUE,5),MATCH(YEAR($F$15),Appendix!$G$3:$L$3,0))</f>
        <v>0</v>
      </c>
      <c r="BH57" s="92">
        <f t="shared" si="7"/>
        <v>0</v>
      </c>
      <c r="BI57" s="89">
        <f t="shared" si="21"/>
        <v>122</v>
      </c>
      <c r="BJ57" s="90">
        <f>IF($O57&gt;'Wage Ceilings '!$C$7+SUMIF('Wage Ceilings '!$B$8:'Wage Ceilings '!$B$11,"&lt;="&amp;$O$15,'Wage Ceilings '!$D$8:'Wage Ceilings '!$D$11),'Wage Ceilings '!$C$7+SUMIF('Wage Ceilings '!$B$8:'Wage Ceilings '!$B$11,"&lt;="&amp;$O$15,'Wage Ceilings '!$D$8:'Wage Ceilings '!$D$11),$O57)</f>
        <v>0</v>
      </c>
      <c r="BK57" s="91" cm="1">
        <f t="array" ref="BK57">INDEX(Appendix!$G$4:$J$8,_xlfn.IFS(BI57&lt;56,1,BI57&lt;61,2,BI57&lt;66,3,BI57&lt;71,4,TRUE,5),MATCH(YEAR($F$15),Appendix!$G$3:$L$3,0))</f>
        <v>0</v>
      </c>
      <c r="BL57" s="92">
        <f t="shared" si="8"/>
        <v>0</v>
      </c>
      <c r="BM57" s="89">
        <f t="shared" si="22"/>
        <v>122</v>
      </c>
      <c r="BN57" s="90">
        <f>IF($P57&gt;'Wage Ceilings '!$C$7+SUMIF('Wage Ceilings '!$B$8:'Wage Ceilings '!$B$11,"&lt;="&amp;$P$15,'Wage Ceilings '!$D$8:'Wage Ceilings '!$D$11),'Wage Ceilings '!$C$7+SUMIF('Wage Ceilings '!$B$8:'Wage Ceilings '!$B$11,"&lt;="&amp;$P$15,'Wage Ceilings '!$D$8:'Wage Ceilings '!$D$11),$P57)</f>
        <v>0</v>
      </c>
      <c r="BO57" s="91" cm="1">
        <f t="array" ref="BO57">INDEX(Appendix!$G$4:$J$8,_xlfn.IFS(BM57&lt;56,1,BM57&lt;61,2,BM57&lt;66,3,BM57&lt;71,4,TRUE,5),MATCH(YEAR($F$15),Appendix!$G$3:$L$3,0))</f>
        <v>0</v>
      </c>
      <c r="BP57" s="92">
        <f t="shared" si="9"/>
        <v>0</v>
      </c>
      <c r="BQ57" s="89">
        <f t="shared" si="23"/>
        <v>122</v>
      </c>
      <c r="BR57" s="90">
        <f>IF($Q57&gt;'Wage Ceilings '!$C$7+SUMIF('Wage Ceilings '!$B$8:'Wage Ceilings '!$B$11,"&lt;="&amp;$Q$15,'Wage Ceilings '!$D$8:'Wage Ceilings '!$D$11),'Wage Ceilings '!$C$7+SUMIF('Wage Ceilings '!$B$8:'Wage Ceilings '!$B$11,"&lt;="&amp;$Q$15,'Wage Ceilings '!$D$8:'Wage Ceilings '!$D$11),$Q57)</f>
        <v>0</v>
      </c>
      <c r="BS57" s="91" cm="1">
        <f t="array" ref="BS57">INDEX(Appendix!$G$4:$J$8,_xlfn.IFS(BQ57&lt;56,1,BQ57&lt;61,2,BQ57&lt;66,3,BQ57&lt;71,4,TRUE,5),MATCH(YEAR($F$15),Appendix!$G$3:$L$3,0))</f>
        <v>0</v>
      </c>
      <c r="BT57" s="92">
        <f t="shared" si="10"/>
        <v>0</v>
      </c>
      <c r="BU57" s="89">
        <f t="shared" si="24"/>
        <v>122</v>
      </c>
      <c r="BV57" s="90">
        <f>IF($R57&gt;'Wage Ceilings '!$C$7+SUMIF('Wage Ceilings '!$B$8:'Wage Ceilings '!$B$11,"&lt;="&amp;$R$15,'Wage Ceilings '!$D$8:'Wage Ceilings '!$D$11),'Wage Ceilings '!$C$7+SUMIF('Wage Ceilings '!$B$8:'Wage Ceilings '!$B$11,"&lt;="&amp;$R$15,'Wage Ceilings '!$D$8:'Wage Ceilings '!$D$11),$R57)</f>
        <v>0</v>
      </c>
      <c r="BW57" s="91" cm="1">
        <f t="array" ref="BW57">INDEX(Appendix!$G$4:$J$8,_xlfn.IFS(BU57&lt;56,1,BU57&lt;61,2,BU57&lt;66,3,BU57&lt;71,4,TRUE,5),MATCH(YEAR($F$15),Appendix!$G$3:$L$3,0))</f>
        <v>0</v>
      </c>
      <c r="BX57" s="92">
        <f t="shared" si="11"/>
        <v>0</v>
      </c>
      <c r="BY57" s="89" t="str">
        <f t="shared" si="25"/>
        <v>NA</v>
      </c>
      <c r="BZ57" s="92">
        <f>IF(S57&gt;=('Wage Ceilings '!$C$3-SUM(Z57,AD57,AH57,AL57,AP57,AX57,AT57,BB57,BF57,BJ57,BN57,BR57,BV57)),('Wage Ceilings '!$C$3-SUM(Z57,AD57,AH57,AL57,AP57,AX57,AT57,BB57,BF57,BJ57,BN57,BR57,BV57)),S57)</f>
        <v>0</v>
      </c>
      <c r="CA57" s="91" cm="1">
        <f t="array" ref="CA57">INDEX(Appendix!$G$4:$J$8,_xlfn.IFS(BY57&lt;56,1,BY57&lt;61,2,BY57&lt;66,3,BY57&lt;71,4,TRUE,5),MATCH(YEAR($F$15),Appendix!$G$3:$L$3,0))</f>
        <v>0</v>
      </c>
      <c r="CB57" s="92">
        <f t="shared" si="32"/>
        <v>0</v>
      </c>
      <c r="CC57" s="99"/>
    </row>
    <row r="58" spans="1:81" x14ac:dyDescent="0.3">
      <c r="A58" s="64" t="s">
        <v>58</v>
      </c>
      <c r="B58" s="65"/>
      <c r="C58" s="65"/>
      <c r="D58" s="66"/>
      <c r="E58" s="66"/>
      <c r="F58" s="67"/>
      <c r="G58" s="67"/>
      <c r="H58" s="67"/>
      <c r="I58" s="67"/>
      <c r="J58" s="67"/>
      <c r="K58" s="67"/>
      <c r="L58" s="67"/>
      <c r="M58" s="67"/>
      <c r="N58" s="67"/>
      <c r="O58" s="67"/>
      <c r="P58" s="67"/>
      <c r="Q58" s="67"/>
      <c r="R58" s="67"/>
      <c r="S58" s="67"/>
      <c r="T58" s="57">
        <f t="shared" si="26"/>
        <v>0</v>
      </c>
      <c r="U58" s="57">
        <f t="shared" si="27"/>
        <v>0</v>
      </c>
      <c r="V58" s="58">
        <f t="shared" si="28"/>
        <v>0</v>
      </c>
      <c r="W58" s="58">
        <f t="shared" si="29"/>
        <v>0</v>
      </c>
      <c r="X58" s="58">
        <f t="shared" si="30"/>
        <v>0</v>
      </c>
      <c r="Y58" s="89">
        <f t="shared" si="12"/>
        <v>121</v>
      </c>
      <c r="Z58" s="90">
        <f>IF($F58&gt;'Wage Ceilings '!$C$7+SUMIF('Wage Ceilings '!$B$8:'Wage Ceilings '!$B$11,"&lt;="&amp;$F$15,'Wage Ceilings '!$D$8:'Wage Ceilings '!$D$11),'Wage Ceilings '!$C$7+SUMIF('Wage Ceilings '!$B$8:'Wage Ceilings '!$B$11,"&lt;="&amp;$F$15,'Wage Ceilings '!$D$8:'Wage Ceilings '!$D$11),$F58)</f>
        <v>0</v>
      </c>
      <c r="AA58" s="91" cm="1">
        <f t="array" ref="AA58">INDEX(Appendix!$G$4:$J$8,_xlfn.IFS(Y58&lt;56,1,Y58&lt;61,2,Y58&lt;66,3,Y58&lt;71,4,TRUE,5),MATCH(YEAR($F$15),Appendix!$G$3:$L$3,0))</f>
        <v>0</v>
      </c>
      <c r="AB58" s="92">
        <f t="shared" si="0"/>
        <v>0</v>
      </c>
      <c r="AC58" s="89">
        <f t="shared" si="13"/>
        <v>122</v>
      </c>
      <c r="AD58" s="90">
        <f>IF($G58&gt;'Wage Ceilings '!$C$7+SUMIF('Wage Ceilings '!$B$8:'Wage Ceilings '!$B$11,"&lt;="&amp;$G$15,'Wage Ceilings '!$D$8:'Wage Ceilings '!$D$11),'Wage Ceilings '!$C$7+SUMIF('Wage Ceilings '!$B$8:'Wage Ceilings '!$B$11,"&lt;="&amp;$G$15,'Wage Ceilings '!$D$8:'Wage Ceilings '!$D$11),$G58)</f>
        <v>0</v>
      </c>
      <c r="AE58" s="91" cm="1">
        <f t="array" ref="AE58">INDEX(Appendix!$G$4:$J$8,_xlfn.IFS(AC58&lt;56,1,AC58&lt;61,2,AC58&lt;66,3,AC58&lt;71,4,TRUE,5),MATCH(YEAR($F$15),Appendix!$G$3:$L$3,0))</f>
        <v>0</v>
      </c>
      <c r="AF58" s="92">
        <f t="shared" si="1"/>
        <v>0</v>
      </c>
      <c r="AG58" s="89">
        <f t="shared" si="14"/>
        <v>122</v>
      </c>
      <c r="AH58" s="90">
        <f>IF($H58&gt;'Wage Ceilings '!$C$7+SUMIF('Wage Ceilings '!$B$8:'Wage Ceilings '!$B$11,"&lt;="&amp;$H$15,'Wage Ceilings '!$D$8:'Wage Ceilings '!$D$11),'Wage Ceilings '!$C$7+SUMIF('Wage Ceilings '!$B$8:'Wage Ceilings '!$B$11,"&lt;="&amp;$H$15,'Wage Ceilings '!$D$8:'Wage Ceilings '!$D$11),$H58)</f>
        <v>0</v>
      </c>
      <c r="AI58" s="91" cm="1">
        <f t="array" ref="AI58">INDEX(Appendix!$G$4:$J$8,_xlfn.IFS(AG58&lt;56,1,AG58&lt;61,2,AG58&lt;66,3,AG58&lt;71,4,TRUE,5),MATCH(YEAR($F$15),Appendix!$G$3:$L$3,0))</f>
        <v>0</v>
      </c>
      <c r="AJ58" s="92">
        <f t="shared" si="2"/>
        <v>0</v>
      </c>
      <c r="AK58" s="89">
        <f t="shared" si="15"/>
        <v>122</v>
      </c>
      <c r="AL58" s="90">
        <f>IF($I58&gt;'Wage Ceilings '!$C$7+SUMIF('Wage Ceilings '!$B$8:'Wage Ceilings '!$B$11,"&lt;="&amp;$I$15,'Wage Ceilings '!$D$8:'Wage Ceilings '!$D$11),'Wage Ceilings '!$C$7+SUMIF('Wage Ceilings '!$B$8:'Wage Ceilings '!$B$11,"&lt;="&amp;$I$15,'Wage Ceilings '!$D$8:'Wage Ceilings '!$D$11),$I58)</f>
        <v>0</v>
      </c>
      <c r="AM58" s="91" cm="1">
        <f t="array" ref="AM58">INDEX(Appendix!$G$4:$J$8,_xlfn.IFS(AK58&lt;56,1,AK58&lt;61,2,AK58&lt;66,3,AK58&lt;71,4,TRUE,5),MATCH(YEAR($F$15),Appendix!$G$3:$L$3,0))</f>
        <v>0</v>
      </c>
      <c r="AN58" s="92">
        <f t="shared" si="3"/>
        <v>0</v>
      </c>
      <c r="AO58" s="89">
        <f t="shared" si="16"/>
        <v>122</v>
      </c>
      <c r="AP58" s="90">
        <f>IF($J58&gt;'Wage Ceilings '!$C$7+SUMIF('Wage Ceilings '!$B$8:'Wage Ceilings '!$B$11,"&lt;="&amp;$J$15,'Wage Ceilings '!$D$8:'Wage Ceilings '!$D$11),'Wage Ceilings '!$C$7+SUMIF('Wage Ceilings '!$B$8:'Wage Ceilings '!$B$11,"&lt;="&amp;$J$15,'Wage Ceilings '!$D$8:'Wage Ceilings '!$D$11),$J58)</f>
        <v>0</v>
      </c>
      <c r="AQ58" s="91" cm="1">
        <f t="array" ref="AQ58">INDEX(Appendix!$G$4:$J$8,_xlfn.IFS(AO58&lt;56,1,AO58&lt;61,2,AO58&lt;66,3,AO58&lt;71,4,TRUE,5),MATCH(YEAR($F$15),Appendix!$G$3:$L$3,0))</f>
        <v>0</v>
      </c>
      <c r="AR58" s="92">
        <f t="shared" si="4"/>
        <v>0</v>
      </c>
      <c r="AS58" s="89">
        <f t="shared" si="31"/>
        <v>122</v>
      </c>
      <c r="AT58" s="90">
        <f>IF($K58&gt;'Wage Ceilings '!$C$7+SUMIF('Wage Ceilings '!$B$8:'Wage Ceilings '!$B$11,"&lt;="&amp;$K$15,'Wage Ceilings '!$D$8:'Wage Ceilings '!$D$11),'Wage Ceilings '!$C$7+SUMIF('Wage Ceilings '!$B$8:'Wage Ceilings '!$B$11,"&lt;="&amp;$K$15,'Wage Ceilings '!$D$8:'Wage Ceilings '!$D$11),$K58)</f>
        <v>0</v>
      </c>
      <c r="AU58" s="91" cm="1">
        <f t="array" ref="AU58">INDEX(Appendix!$G$4:$J$8,_xlfn.IFS(AS58&lt;56,1,AS58&lt;61,2,AS58&lt;66,3,AS58&lt;71,4,TRUE,5),MATCH(YEAR($F$15),Appendix!$G$3:$L$3,0))</f>
        <v>0</v>
      </c>
      <c r="AV58" s="92">
        <f t="shared" si="5"/>
        <v>0</v>
      </c>
      <c r="AW58" s="89" t="str">
        <f t="shared" si="17"/>
        <v>NA</v>
      </c>
      <c r="AX58" s="92">
        <f>IF(L58&gt;=('Wage Ceilings '!$C$3-SUM(Z58,AD58,AH58,AL58,AP58,AT58,BB58,BF58,BJ58,BN58,BR58,BV58)),('Wage Ceilings '!$C$3-SUM(Z58,AD58,AH58,AL58,AP58,AT58,BB58,BF58,BJ58,BN58,BR58,BV58)),L58)</f>
        <v>0</v>
      </c>
      <c r="AY58" s="91" cm="1">
        <f t="array" ref="AY58">INDEX(Appendix!$G$4:$J$8,_xlfn.IFS(AW58&lt;56,1,AW58&lt;61,2,AW58&lt;66,3,AW58&lt;71,4,TRUE,5),MATCH(YEAR($F$15),Appendix!$G$3:$L$3,0))</f>
        <v>0</v>
      </c>
      <c r="AZ58" s="92">
        <f t="shared" si="6"/>
        <v>0</v>
      </c>
      <c r="BA58" s="89">
        <f t="shared" si="18"/>
        <v>122</v>
      </c>
      <c r="BB58" s="90">
        <f>IF($M58&gt;'Wage Ceilings '!$C$7+SUMIF('Wage Ceilings '!$B$8:'Wage Ceilings '!$B$11,"&lt;="&amp;$M$15,'Wage Ceilings '!$D$8:'Wage Ceilings '!$D$11),'Wage Ceilings '!$C$7+SUMIF('Wage Ceilings '!$B$8:'Wage Ceilings '!$B$11,"&lt;="&amp;$M$15,'Wage Ceilings '!$D$8:'Wage Ceilings '!$D$11),$M58)</f>
        <v>0</v>
      </c>
      <c r="BC58" s="91" cm="1">
        <f t="array" ref="BC58">INDEX(Appendix!$G$4:$J$8,_xlfn.IFS(BA58&lt;56,1,BA58&lt;61,2,BA58&lt;66,3,BA58&lt;71,4,TRUE,5),MATCH(YEAR($F$15),Appendix!$G$3:$L$3,0))</f>
        <v>0</v>
      </c>
      <c r="BD58" s="92">
        <f t="shared" si="19"/>
        <v>0</v>
      </c>
      <c r="BE58" s="89">
        <f t="shared" si="20"/>
        <v>122</v>
      </c>
      <c r="BF58" s="90">
        <f>IF($N58&gt;'Wage Ceilings '!$C$7+SUMIF('Wage Ceilings '!$B$8:'Wage Ceilings '!$B$11,"&lt;="&amp;$N$15,'Wage Ceilings '!$D$8:'Wage Ceilings '!$D$11),'Wage Ceilings '!$C$7+SUMIF('Wage Ceilings '!$B$8:'Wage Ceilings '!$B$11,"&lt;="&amp;$N$15,'Wage Ceilings '!$D$8:'Wage Ceilings '!$D$11),$N58)</f>
        <v>0</v>
      </c>
      <c r="BG58" s="91" cm="1">
        <f t="array" ref="BG58">INDEX(Appendix!$G$4:$J$8,_xlfn.IFS(BE58&lt;56,1,BE58&lt;61,2,BE58&lt;66,3,BE58&lt;71,4,TRUE,5),MATCH(YEAR($F$15),Appendix!$G$3:$L$3,0))</f>
        <v>0</v>
      </c>
      <c r="BH58" s="92">
        <f t="shared" si="7"/>
        <v>0</v>
      </c>
      <c r="BI58" s="89">
        <f t="shared" si="21"/>
        <v>122</v>
      </c>
      <c r="BJ58" s="90">
        <f>IF($O58&gt;'Wage Ceilings '!$C$7+SUMIF('Wage Ceilings '!$B$8:'Wage Ceilings '!$B$11,"&lt;="&amp;$O$15,'Wage Ceilings '!$D$8:'Wage Ceilings '!$D$11),'Wage Ceilings '!$C$7+SUMIF('Wage Ceilings '!$B$8:'Wage Ceilings '!$B$11,"&lt;="&amp;$O$15,'Wage Ceilings '!$D$8:'Wage Ceilings '!$D$11),$O58)</f>
        <v>0</v>
      </c>
      <c r="BK58" s="91" cm="1">
        <f t="array" ref="BK58">INDEX(Appendix!$G$4:$J$8,_xlfn.IFS(BI58&lt;56,1,BI58&lt;61,2,BI58&lt;66,3,BI58&lt;71,4,TRUE,5),MATCH(YEAR($F$15),Appendix!$G$3:$L$3,0))</f>
        <v>0</v>
      </c>
      <c r="BL58" s="92">
        <f t="shared" si="8"/>
        <v>0</v>
      </c>
      <c r="BM58" s="89">
        <f t="shared" si="22"/>
        <v>122</v>
      </c>
      <c r="BN58" s="90">
        <f>IF($P58&gt;'Wage Ceilings '!$C$7+SUMIF('Wage Ceilings '!$B$8:'Wage Ceilings '!$B$11,"&lt;="&amp;$P$15,'Wage Ceilings '!$D$8:'Wage Ceilings '!$D$11),'Wage Ceilings '!$C$7+SUMIF('Wage Ceilings '!$B$8:'Wage Ceilings '!$B$11,"&lt;="&amp;$P$15,'Wage Ceilings '!$D$8:'Wage Ceilings '!$D$11),$P58)</f>
        <v>0</v>
      </c>
      <c r="BO58" s="91" cm="1">
        <f t="array" ref="BO58">INDEX(Appendix!$G$4:$J$8,_xlfn.IFS(BM58&lt;56,1,BM58&lt;61,2,BM58&lt;66,3,BM58&lt;71,4,TRUE,5),MATCH(YEAR($F$15),Appendix!$G$3:$L$3,0))</f>
        <v>0</v>
      </c>
      <c r="BP58" s="92">
        <f t="shared" si="9"/>
        <v>0</v>
      </c>
      <c r="BQ58" s="89">
        <f t="shared" si="23"/>
        <v>122</v>
      </c>
      <c r="BR58" s="90">
        <f>IF($Q58&gt;'Wage Ceilings '!$C$7+SUMIF('Wage Ceilings '!$B$8:'Wage Ceilings '!$B$11,"&lt;="&amp;$Q$15,'Wage Ceilings '!$D$8:'Wage Ceilings '!$D$11),'Wage Ceilings '!$C$7+SUMIF('Wage Ceilings '!$B$8:'Wage Ceilings '!$B$11,"&lt;="&amp;$Q$15,'Wage Ceilings '!$D$8:'Wage Ceilings '!$D$11),$Q58)</f>
        <v>0</v>
      </c>
      <c r="BS58" s="91" cm="1">
        <f t="array" ref="BS58">INDEX(Appendix!$G$4:$J$8,_xlfn.IFS(BQ58&lt;56,1,BQ58&lt;61,2,BQ58&lt;66,3,BQ58&lt;71,4,TRUE,5),MATCH(YEAR($F$15),Appendix!$G$3:$L$3,0))</f>
        <v>0</v>
      </c>
      <c r="BT58" s="92">
        <f t="shared" si="10"/>
        <v>0</v>
      </c>
      <c r="BU58" s="89">
        <f t="shared" si="24"/>
        <v>122</v>
      </c>
      <c r="BV58" s="90">
        <f>IF($R58&gt;'Wage Ceilings '!$C$7+SUMIF('Wage Ceilings '!$B$8:'Wage Ceilings '!$B$11,"&lt;="&amp;$R$15,'Wage Ceilings '!$D$8:'Wage Ceilings '!$D$11),'Wage Ceilings '!$C$7+SUMIF('Wage Ceilings '!$B$8:'Wage Ceilings '!$B$11,"&lt;="&amp;$R$15,'Wage Ceilings '!$D$8:'Wage Ceilings '!$D$11),$R58)</f>
        <v>0</v>
      </c>
      <c r="BW58" s="91" cm="1">
        <f t="array" ref="BW58">INDEX(Appendix!$G$4:$J$8,_xlfn.IFS(BU58&lt;56,1,BU58&lt;61,2,BU58&lt;66,3,BU58&lt;71,4,TRUE,5),MATCH(YEAR($F$15),Appendix!$G$3:$L$3,0))</f>
        <v>0</v>
      </c>
      <c r="BX58" s="92">
        <f t="shared" si="11"/>
        <v>0</v>
      </c>
      <c r="BY58" s="89" t="str">
        <f t="shared" si="25"/>
        <v>NA</v>
      </c>
      <c r="BZ58" s="92">
        <f>IF(S58&gt;=('Wage Ceilings '!$C$3-SUM(Z58,AD58,AH58,AL58,AP58,AX58,AT58,BB58,BF58,BJ58,BN58,BR58,BV58)),('Wage Ceilings '!$C$3-SUM(Z58,AD58,AH58,AL58,AP58,AX58,AT58,BB58,BF58,BJ58,BN58,BR58,BV58)),S58)</f>
        <v>0</v>
      </c>
      <c r="CA58" s="91" cm="1">
        <f t="array" ref="CA58">INDEX(Appendix!$G$4:$J$8,_xlfn.IFS(BY58&lt;56,1,BY58&lt;61,2,BY58&lt;66,3,BY58&lt;71,4,TRUE,5),MATCH(YEAR($F$15),Appendix!$G$3:$L$3,0))</f>
        <v>0</v>
      </c>
      <c r="CB58" s="92">
        <f t="shared" si="32"/>
        <v>0</v>
      </c>
      <c r="CC58" s="99"/>
    </row>
    <row r="59" spans="1:81" x14ac:dyDescent="0.3">
      <c r="A59" s="64" t="s">
        <v>59</v>
      </c>
      <c r="B59" s="65"/>
      <c r="C59" s="65"/>
      <c r="D59" s="66"/>
      <c r="E59" s="66"/>
      <c r="F59" s="67"/>
      <c r="G59" s="67"/>
      <c r="H59" s="67"/>
      <c r="I59" s="67"/>
      <c r="J59" s="67"/>
      <c r="K59" s="67"/>
      <c r="L59" s="67"/>
      <c r="M59" s="67"/>
      <c r="N59" s="67"/>
      <c r="O59" s="67"/>
      <c r="P59" s="67"/>
      <c r="Q59" s="67"/>
      <c r="R59" s="67"/>
      <c r="S59" s="67"/>
      <c r="T59" s="57">
        <f t="shared" si="26"/>
        <v>0</v>
      </c>
      <c r="U59" s="57">
        <f t="shared" si="27"/>
        <v>0</v>
      </c>
      <c r="V59" s="58">
        <f t="shared" si="28"/>
        <v>0</v>
      </c>
      <c r="W59" s="58">
        <f t="shared" si="29"/>
        <v>0</v>
      </c>
      <c r="X59" s="58">
        <f t="shared" si="30"/>
        <v>0</v>
      </c>
      <c r="Y59" s="89">
        <f t="shared" si="12"/>
        <v>121</v>
      </c>
      <c r="Z59" s="90">
        <f>IF($F59&gt;'Wage Ceilings '!$C$7+SUMIF('Wage Ceilings '!$B$8:'Wage Ceilings '!$B$11,"&lt;="&amp;$F$15,'Wage Ceilings '!$D$8:'Wage Ceilings '!$D$11),'Wage Ceilings '!$C$7+SUMIF('Wage Ceilings '!$B$8:'Wage Ceilings '!$B$11,"&lt;="&amp;$F$15,'Wage Ceilings '!$D$8:'Wage Ceilings '!$D$11),$F59)</f>
        <v>0</v>
      </c>
      <c r="AA59" s="91" cm="1">
        <f t="array" ref="AA59">INDEX(Appendix!$G$4:$J$8,_xlfn.IFS(Y59&lt;56,1,Y59&lt;61,2,Y59&lt;66,3,Y59&lt;71,4,TRUE,5),MATCH(YEAR($F$15),Appendix!$G$3:$L$3,0))</f>
        <v>0</v>
      </c>
      <c r="AB59" s="92">
        <f t="shared" si="0"/>
        <v>0</v>
      </c>
      <c r="AC59" s="89">
        <f t="shared" si="13"/>
        <v>122</v>
      </c>
      <c r="AD59" s="90">
        <f>IF($G59&gt;'Wage Ceilings '!$C$7+SUMIF('Wage Ceilings '!$B$8:'Wage Ceilings '!$B$11,"&lt;="&amp;$G$15,'Wage Ceilings '!$D$8:'Wage Ceilings '!$D$11),'Wage Ceilings '!$C$7+SUMIF('Wage Ceilings '!$B$8:'Wage Ceilings '!$B$11,"&lt;="&amp;$G$15,'Wage Ceilings '!$D$8:'Wage Ceilings '!$D$11),$G59)</f>
        <v>0</v>
      </c>
      <c r="AE59" s="91" cm="1">
        <f t="array" ref="AE59">INDEX(Appendix!$G$4:$J$8,_xlfn.IFS(AC59&lt;56,1,AC59&lt;61,2,AC59&lt;66,3,AC59&lt;71,4,TRUE,5),MATCH(YEAR($F$15),Appendix!$G$3:$L$3,0))</f>
        <v>0</v>
      </c>
      <c r="AF59" s="92">
        <f t="shared" si="1"/>
        <v>0</v>
      </c>
      <c r="AG59" s="89">
        <f t="shared" si="14"/>
        <v>122</v>
      </c>
      <c r="AH59" s="90">
        <f>IF($H59&gt;'Wage Ceilings '!$C$7+SUMIF('Wage Ceilings '!$B$8:'Wage Ceilings '!$B$11,"&lt;="&amp;$H$15,'Wage Ceilings '!$D$8:'Wage Ceilings '!$D$11),'Wage Ceilings '!$C$7+SUMIF('Wage Ceilings '!$B$8:'Wage Ceilings '!$B$11,"&lt;="&amp;$H$15,'Wage Ceilings '!$D$8:'Wage Ceilings '!$D$11),$H59)</f>
        <v>0</v>
      </c>
      <c r="AI59" s="91" cm="1">
        <f t="array" ref="AI59">INDEX(Appendix!$G$4:$J$8,_xlfn.IFS(AG59&lt;56,1,AG59&lt;61,2,AG59&lt;66,3,AG59&lt;71,4,TRUE,5),MATCH(YEAR($F$15),Appendix!$G$3:$L$3,0))</f>
        <v>0</v>
      </c>
      <c r="AJ59" s="92">
        <f t="shared" si="2"/>
        <v>0</v>
      </c>
      <c r="AK59" s="89">
        <f t="shared" si="15"/>
        <v>122</v>
      </c>
      <c r="AL59" s="90">
        <f>IF($I59&gt;'Wage Ceilings '!$C$7+SUMIF('Wage Ceilings '!$B$8:'Wage Ceilings '!$B$11,"&lt;="&amp;$I$15,'Wage Ceilings '!$D$8:'Wage Ceilings '!$D$11),'Wage Ceilings '!$C$7+SUMIF('Wage Ceilings '!$B$8:'Wage Ceilings '!$B$11,"&lt;="&amp;$I$15,'Wage Ceilings '!$D$8:'Wage Ceilings '!$D$11),$I59)</f>
        <v>0</v>
      </c>
      <c r="AM59" s="91" cm="1">
        <f t="array" ref="AM59">INDEX(Appendix!$G$4:$J$8,_xlfn.IFS(AK59&lt;56,1,AK59&lt;61,2,AK59&lt;66,3,AK59&lt;71,4,TRUE,5),MATCH(YEAR($F$15),Appendix!$G$3:$L$3,0))</f>
        <v>0</v>
      </c>
      <c r="AN59" s="92">
        <f t="shared" si="3"/>
        <v>0</v>
      </c>
      <c r="AO59" s="89">
        <f t="shared" si="16"/>
        <v>122</v>
      </c>
      <c r="AP59" s="90">
        <f>IF($J59&gt;'Wage Ceilings '!$C$7+SUMIF('Wage Ceilings '!$B$8:'Wage Ceilings '!$B$11,"&lt;="&amp;$J$15,'Wage Ceilings '!$D$8:'Wage Ceilings '!$D$11),'Wage Ceilings '!$C$7+SUMIF('Wage Ceilings '!$B$8:'Wage Ceilings '!$B$11,"&lt;="&amp;$J$15,'Wage Ceilings '!$D$8:'Wage Ceilings '!$D$11),$J59)</f>
        <v>0</v>
      </c>
      <c r="AQ59" s="91" cm="1">
        <f t="array" ref="AQ59">INDEX(Appendix!$G$4:$J$8,_xlfn.IFS(AO59&lt;56,1,AO59&lt;61,2,AO59&lt;66,3,AO59&lt;71,4,TRUE,5),MATCH(YEAR($F$15),Appendix!$G$3:$L$3,0))</f>
        <v>0</v>
      </c>
      <c r="AR59" s="92">
        <f t="shared" si="4"/>
        <v>0</v>
      </c>
      <c r="AS59" s="89">
        <f t="shared" si="31"/>
        <v>122</v>
      </c>
      <c r="AT59" s="90">
        <f>IF($K59&gt;'Wage Ceilings '!$C$7+SUMIF('Wage Ceilings '!$B$8:'Wage Ceilings '!$B$11,"&lt;="&amp;$K$15,'Wage Ceilings '!$D$8:'Wage Ceilings '!$D$11),'Wage Ceilings '!$C$7+SUMIF('Wage Ceilings '!$B$8:'Wage Ceilings '!$B$11,"&lt;="&amp;$K$15,'Wage Ceilings '!$D$8:'Wage Ceilings '!$D$11),$K59)</f>
        <v>0</v>
      </c>
      <c r="AU59" s="91" cm="1">
        <f t="array" ref="AU59">INDEX(Appendix!$G$4:$J$8,_xlfn.IFS(AS59&lt;56,1,AS59&lt;61,2,AS59&lt;66,3,AS59&lt;71,4,TRUE,5),MATCH(YEAR($F$15),Appendix!$G$3:$L$3,0))</f>
        <v>0</v>
      </c>
      <c r="AV59" s="92">
        <f t="shared" si="5"/>
        <v>0</v>
      </c>
      <c r="AW59" s="89" t="str">
        <f t="shared" si="17"/>
        <v>NA</v>
      </c>
      <c r="AX59" s="92">
        <f>IF(L59&gt;=('Wage Ceilings '!$C$3-SUM(Z59,AD59,AH59,AL59,AP59,AT59,BB59,BF59,BJ59,BN59,BR59,BV59)),('Wage Ceilings '!$C$3-SUM(Z59,AD59,AH59,AL59,AP59,AT59,BB59,BF59,BJ59,BN59,BR59,BV59)),L59)</f>
        <v>0</v>
      </c>
      <c r="AY59" s="91" cm="1">
        <f t="array" ref="AY59">INDEX(Appendix!$G$4:$J$8,_xlfn.IFS(AW59&lt;56,1,AW59&lt;61,2,AW59&lt;66,3,AW59&lt;71,4,TRUE,5),MATCH(YEAR($F$15),Appendix!$G$3:$L$3,0))</f>
        <v>0</v>
      </c>
      <c r="AZ59" s="92">
        <f t="shared" si="6"/>
        <v>0</v>
      </c>
      <c r="BA59" s="89">
        <f t="shared" si="18"/>
        <v>122</v>
      </c>
      <c r="BB59" s="90">
        <f>IF($M59&gt;'Wage Ceilings '!$C$7+SUMIF('Wage Ceilings '!$B$8:'Wage Ceilings '!$B$11,"&lt;="&amp;$M$15,'Wage Ceilings '!$D$8:'Wage Ceilings '!$D$11),'Wage Ceilings '!$C$7+SUMIF('Wage Ceilings '!$B$8:'Wage Ceilings '!$B$11,"&lt;="&amp;$M$15,'Wage Ceilings '!$D$8:'Wage Ceilings '!$D$11),$M59)</f>
        <v>0</v>
      </c>
      <c r="BC59" s="91" cm="1">
        <f t="array" ref="BC59">INDEX(Appendix!$G$4:$J$8,_xlfn.IFS(BA59&lt;56,1,BA59&lt;61,2,BA59&lt;66,3,BA59&lt;71,4,TRUE,5),MATCH(YEAR($F$15),Appendix!$G$3:$L$3,0))</f>
        <v>0</v>
      </c>
      <c r="BD59" s="92">
        <f t="shared" si="19"/>
        <v>0</v>
      </c>
      <c r="BE59" s="89">
        <f t="shared" si="20"/>
        <v>122</v>
      </c>
      <c r="BF59" s="90">
        <f>IF($N59&gt;'Wage Ceilings '!$C$7+SUMIF('Wage Ceilings '!$B$8:'Wage Ceilings '!$B$11,"&lt;="&amp;$N$15,'Wage Ceilings '!$D$8:'Wage Ceilings '!$D$11),'Wage Ceilings '!$C$7+SUMIF('Wage Ceilings '!$B$8:'Wage Ceilings '!$B$11,"&lt;="&amp;$N$15,'Wage Ceilings '!$D$8:'Wage Ceilings '!$D$11),$N59)</f>
        <v>0</v>
      </c>
      <c r="BG59" s="91" cm="1">
        <f t="array" ref="BG59">INDEX(Appendix!$G$4:$J$8,_xlfn.IFS(BE59&lt;56,1,BE59&lt;61,2,BE59&lt;66,3,BE59&lt;71,4,TRUE,5),MATCH(YEAR($F$15),Appendix!$G$3:$L$3,0))</f>
        <v>0</v>
      </c>
      <c r="BH59" s="92">
        <f t="shared" si="7"/>
        <v>0</v>
      </c>
      <c r="BI59" s="89">
        <f t="shared" si="21"/>
        <v>122</v>
      </c>
      <c r="BJ59" s="90">
        <f>IF($O59&gt;'Wage Ceilings '!$C$7+SUMIF('Wage Ceilings '!$B$8:'Wage Ceilings '!$B$11,"&lt;="&amp;$O$15,'Wage Ceilings '!$D$8:'Wage Ceilings '!$D$11),'Wage Ceilings '!$C$7+SUMIF('Wage Ceilings '!$B$8:'Wage Ceilings '!$B$11,"&lt;="&amp;$O$15,'Wage Ceilings '!$D$8:'Wage Ceilings '!$D$11),$O59)</f>
        <v>0</v>
      </c>
      <c r="BK59" s="91" cm="1">
        <f t="array" ref="BK59">INDEX(Appendix!$G$4:$J$8,_xlfn.IFS(BI59&lt;56,1,BI59&lt;61,2,BI59&lt;66,3,BI59&lt;71,4,TRUE,5),MATCH(YEAR($F$15),Appendix!$G$3:$L$3,0))</f>
        <v>0</v>
      </c>
      <c r="BL59" s="92">
        <f t="shared" si="8"/>
        <v>0</v>
      </c>
      <c r="BM59" s="89">
        <f t="shared" si="22"/>
        <v>122</v>
      </c>
      <c r="BN59" s="90">
        <f>IF($P59&gt;'Wage Ceilings '!$C$7+SUMIF('Wage Ceilings '!$B$8:'Wage Ceilings '!$B$11,"&lt;="&amp;$P$15,'Wage Ceilings '!$D$8:'Wage Ceilings '!$D$11),'Wage Ceilings '!$C$7+SUMIF('Wage Ceilings '!$B$8:'Wage Ceilings '!$B$11,"&lt;="&amp;$P$15,'Wage Ceilings '!$D$8:'Wage Ceilings '!$D$11),$P59)</f>
        <v>0</v>
      </c>
      <c r="BO59" s="91" cm="1">
        <f t="array" ref="BO59">INDEX(Appendix!$G$4:$J$8,_xlfn.IFS(BM59&lt;56,1,BM59&lt;61,2,BM59&lt;66,3,BM59&lt;71,4,TRUE,5),MATCH(YEAR($F$15),Appendix!$G$3:$L$3,0))</f>
        <v>0</v>
      </c>
      <c r="BP59" s="92">
        <f t="shared" si="9"/>
        <v>0</v>
      </c>
      <c r="BQ59" s="89">
        <f t="shared" si="23"/>
        <v>122</v>
      </c>
      <c r="BR59" s="90">
        <f>IF($Q59&gt;'Wage Ceilings '!$C$7+SUMIF('Wage Ceilings '!$B$8:'Wage Ceilings '!$B$11,"&lt;="&amp;$Q$15,'Wage Ceilings '!$D$8:'Wage Ceilings '!$D$11),'Wage Ceilings '!$C$7+SUMIF('Wage Ceilings '!$B$8:'Wage Ceilings '!$B$11,"&lt;="&amp;$Q$15,'Wage Ceilings '!$D$8:'Wage Ceilings '!$D$11),$Q59)</f>
        <v>0</v>
      </c>
      <c r="BS59" s="91" cm="1">
        <f t="array" ref="BS59">INDEX(Appendix!$G$4:$J$8,_xlfn.IFS(BQ59&lt;56,1,BQ59&lt;61,2,BQ59&lt;66,3,BQ59&lt;71,4,TRUE,5),MATCH(YEAR($F$15),Appendix!$G$3:$L$3,0))</f>
        <v>0</v>
      </c>
      <c r="BT59" s="92">
        <f t="shared" si="10"/>
        <v>0</v>
      </c>
      <c r="BU59" s="89">
        <f t="shared" si="24"/>
        <v>122</v>
      </c>
      <c r="BV59" s="90">
        <f>IF($R59&gt;'Wage Ceilings '!$C$7+SUMIF('Wage Ceilings '!$B$8:'Wage Ceilings '!$B$11,"&lt;="&amp;$R$15,'Wage Ceilings '!$D$8:'Wage Ceilings '!$D$11),'Wage Ceilings '!$C$7+SUMIF('Wage Ceilings '!$B$8:'Wage Ceilings '!$B$11,"&lt;="&amp;$R$15,'Wage Ceilings '!$D$8:'Wage Ceilings '!$D$11),$R59)</f>
        <v>0</v>
      </c>
      <c r="BW59" s="91" cm="1">
        <f t="array" ref="BW59">INDEX(Appendix!$G$4:$J$8,_xlfn.IFS(BU59&lt;56,1,BU59&lt;61,2,BU59&lt;66,3,BU59&lt;71,4,TRUE,5),MATCH(YEAR($F$15),Appendix!$G$3:$L$3,0))</f>
        <v>0</v>
      </c>
      <c r="BX59" s="92">
        <f t="shared" si="11"/>
        <v>0</v>
      </c>
      <c r="BY59" s="89" t="str">
        <f t="shared" si="25"/>
        <v>NA</v>
      </c>
      <c r="BZ59" s="92">
        <f>IF(S59&gt;=('Wage Ceilings '!$C$3-SUM(Z59,AD59,AH59,AL59,AP59,AX59,AT59,BB59,BF59,BJ59,BN59,BR59,BV59)),('Wage Ceilings '!$C$3-SUM(Z59,AD59,AH59,AL59,AP59,AX59,AT59,BB59,BF59,BJ59,BN59,BR59,BV59)),S59)</f>
        <v>0</v>
      </c>
      <c r="CA59" s="91" cm="1">
        <f t="array" ref="CA59">INDEX(Appendix!$G$4:$J$8,_xlfn.IFS(BY59&lt;56,1,BY59&lt;61,2,BY59&lt;66,3,BY59&lt;71,4,TRUE,5),MATCH(YEAR($F$15),Appendix!$G$3:$L$3,0))</f>
        <v>0</v>
      </c>
      <c r="CB59" s="92">
        <f t="shared" si="32"/>
        <v>0</v>
      </c>
      <c r="CC59" s="99"/>
    </row>
    <row r="60" spans="1:81" x14ac:dyDescent="0.3">
      <c r="A60" s="64" t="s">
        <v>60</v>
      </c>
      <c r="B60" s="65"/>
      <c r="C60" s="65"/>
      <c r="D60" s="66"/>
      <c r="E60" s="66"/>
      <c r="F60" s="67"/>
      <c r="G60" s="67"/>
      <c r="H60" s="67"/>
      <c r="I60" s="67"/>
      <c r="J60" s="67"/>
      <c r="K60" s="67"/>
      <c r="L60" s="67"/>
      <c r="M60" s="67"/>
      <c r="N60" s="67"/>
      <c r="O60" s="67"/>
      <c r="P60" s="67"/>
      <c r="Q60" s="67"/>
      <c r="R60" s="67"/>
      <c r="S60" s="67"/>
      <c r="T60" s="57">
        <f t="shared" si="26"/>
        <v>0</v>
      </c>
      <c r="U60" s="57">
        <f t="shared" si="27"/>
        <v>0</v>
      </c>
      <c r="V60" s="58">
        <f t="shared" si="28"/>
        <v>0</v>
      </c>
      <c r="W60" s="58">
        <f t="shared" si="29"/>
        <v>0</v>
      </c>
      <c r="X60" s="58">
        <f t="shared" si="30"/>
        <v>0</v>
      </c>
      <c r="Y60" s="89">
        <f t="shared" si="12"/>
        <v>121</v>
      </c>
      <c r="Z60" s="90">
        <f>IF($F60&gt;'Wage Ceilings '!$C$7+SUMIF('Wage Ceilings '!$B$8:'Wage Ceilings '!$B$11,"&lt;="&amp;$F$15,'Wage Ceilings '!$D$8:'Wage Ceilings '!$D$11),'Wage Ceilings '!$C$7+SUMIF('Wage Ceilings '!$B$8:'Wage Ceilings '!$B$11,"&lt;="&amp;$F$15,'Wage Ceilings '!$D$8:'Wage Ceilings '!$D$11),$F60)</f>
        <v>0</v>
      </c>
      <c r="AA60" s="91" cm="1">
        <f t="array" ref="AA60">INDEX(Appendix!$G$4:$J$8,_xlfn.IFS(Y60&lt;56,1,Y60&lt;61,2,Y60&lt;66,3,Y60&lt;71,4,TRUE,5),MATCH(YEAR($F$15),Appendix!$G$3:$L$3,0))</f>
        <v>0</v>
      </c>
      <c r="AB60" s="92">
        <f t="shared" si="0"/>
        <v>0</v>
      </c>
      <c r="AC60" s="89">
        <f t="shared" si="13"/>
        <v>122</v>
      </c>
      <c r="AD60" s="90">
        <f>IF($G60&gt;'Wage Ceilings '!$C$7+SUMIF('Wage Ceilings '!$B$8:'Wage Ceilings '!$B$11,"&lt;="&amp;$G$15,'Wage Ceilings '!$D$8:'Wage Ceilings '!$D$11),'Wage Ceilings '!$C$7+SUMIF('Wage Ceilings '!$B$8:'Wage Ceilings '!$B$11,"&lt;="&amp;$G$15,'Wage Ceilings '!$D$8:'Wage Ceilings '!$D$11),$G60)</f>
        <v>0</v>
      </c>
      <c r="AE60" s="91" cm="1">
        <f t="array" ref="AE60">INDEX(Appendix!$G$4:$J$8,_xlfn.IFS(AC60&lt;56,1,AC60&lt;61,2,AC60&lt;66,3,AC60&lt;71,4,TRUE,5),MATCH(YEAR($F$15),Appendix!$G$3:$L$3,0))</f>
        <v>0</v>
      </c>
      <c r="AF60" s="92">
        <f t="shared" si="1"/>
        <v>0</v>
      </c>
      <c r="AG60" s="89">
        <f t="shared" si="14"/>
        <v>122</v>
      </c>
      <c r="AH60" s="90">
        <f>IF($H60&gt;'Wage Ceilings '!$C$7+SUMIF('Wage Ceilings '!$B$8:'Wage Ceilings '!$B$11,"&lt;="&amp;$H$15,'Wage Ceilings '!$D$8:'Wage Ceilings '!$D$11),'Wage Ceilings '!$C$7+SUMIF('Wage Ceilings '!$B$8:'Wage Ceilings '!$B$11,"&lt;="&amp;$H$15,'Wage Ceilings '!$D$8:'Wage Ceilings '!$D$11),$H60)</f>
        <v>0</v>
      </c>
      <c r="AI60" s="91" cm="1">
        <f t="array" ref="AI60">INDEX(Appendix!$G$4:$J$8,_xlfn.IFS(AG60&lt;56,1,AG60&lt;61,2,AG60&lt;66,3,AG60&lt;71,4,TRUE,5),MATCH(YEAR($F$15),Appendix!$G$3:$L$3,0))</f>
        <v>0</v>
      </c>
      <c r="AJ60" s="92">
        <f t="shared" si="2"/>
        <v>0</v>
      </c>
      <c r="AK60" s="89">
        <f t="shared" si="15"/>
        <v>122</v>
      </c>
      <c r="AL60" s="90">
        <f>IF($I60&gt;'Wage Ceilings '!$C$7+SUMIF('Wage Ceilings '!$B$8:'Wage Ceilings '!$B$11,"&lt;="&amp;$I$15,'Wage Ceilings '!$D$8:'Wage Ceilings '!$D$11),'Wage Ceilings '!$C$7+SUMIF('Wage Ceilings '!$B$8:'Wage Ceilings '!$B$11,"&lt;="&amp;$I$15,'Wage Ceilings '!$D$8:'Wage Ceilings '!$D$11),$I60)</f>
        <v>0</v>
      </c>
      <c r="AM60" s="91" cm="1">
        <f t="array" ref="AM60">INDEX(Appendix!$G$4:$J$8,_xlfn.IFS(AK60&lt;56,1,AK60&lt;61,2,AK60&lt;66,3,AK60&lt;71,4,TRUE,5),MATCH(YEAR($F$15),Appendix!$G$3:$L$3,0))</f>
        <v>0</v>
      </c>
      <c r="AN60" s="92">
        <f t="shared" si="3"/>
        <v>0</v>
      </c>
      <c r="AO60" s="89">
        <f t="shared" si="16"/>
        <v>122</v>
      </c>
      <c r="AP60" s="90">
        <f>IF($J60&gt;'Wage Ceilings '!$C$7+SUMIF('Wage Ceilings '!$B$8:'Wage Ceilings '!$B$11,"&lt;="&amp;$J$15,'Wage Ceilings '!$D$8:'Wage Ceilings '!$D$11),'Wage Ceilings '!$C$7+SUMIF('Wage Ceilings '!$B$8:'Wage Ceilings '!$B$11,"&lt;="&amp;$J$15,'Wage Ceilings '!$D$8:'Wage Ceilings '!$D$11),$J60)</f>
        <v>0</v>
      </c>
      <c r="AQ60" s="91" cm="1">
        <f t="array" ref="AQ60">INDEX(Appendix!$G$4:$J$8,_xlfn.IFS(AO60&lt;56,1,AO60&lt;61,2,AO60&lt;66,3,AO60&lt;71,4,TRUE,5),MATCH(YEAR($F$15),Appendix!$G$3:$L$3,0))</f>
        <v>0</v>
      </c>
      <c r="AR60" s="92">
        <f t="shared" si="4"/>
        <v>0</v>
      </c>
      <c r="AS60" s="89">
        <f t="shared" si="31"/>
        <v>122</v>
      </c>
      <c r="AT60" s="90">
        <f>IF($K60&gt;'Wage Ceilings '!$C$7+SUMIF('Wage Ceilings '!$B$8:'Wage Ceilings '!$B$11,"&lt;="&amp;$K$15,'Wage Ceilings '!$D$8:'Wage Ceilings '!$D$11),'Wage Ceilings '!$C$7+SUMIF('Wage Ceilings '!$B$8:'Wage Ceilings '!$B$11,"&lt;="&amp;$K$15,'Wage Ceilings '!$D$8:'Wage Ceilings '!$D$11),$K60)</f>
        <v>0</v>
      </c>
      <c r="AU60" s="91" cm="1">
        <f t="array" ref="AU60">INDEX(Appendix!$G$4:$J$8,_xlfn.IFS(AS60&lt;56,1,AS60&lt;61,2,AS60&lt;66,3,AS60&lt;71,4,TRUE,5),MATCH(YEAR($F$15),Appendix!$G$3:$L$3,0))</f>
        <v>0</v>
      </c>
      <c r="AV60" s="92">
        <f t="shared" si="5"/>
        <v>0</v>
      </c>
      <c r="AW60" s="89" t="str">
        <f t="shared" si="17"/>
        <v>NA</v>
      </c>
      <c r="AX60" s="92">
        <f>IF(L60&gt;=('Wage Ceilings '!$C$3-SUM(Z60,AD60,AH60,AL60,AP60,AT60,BB60,BF60,BJ60,BN60,BR60,BV60)),('Wage Ceilings '!$C$3-SUM(Z60,AD60,AH60,AL60,AP60,AT60,BB60,BF60,BJ60,BN60,BR60,BV60)),L60)</f>
        <v>0</v>
      </c>
      <c r="AY60" s="91" cm="1">
        <f t="array" ref="AY60">INDEX(Appendix!$G$4:$J$8,_xlfn.IFS(AW60&lt;56,1,AW60&lt;61,2,AW60&lt;66,3,AW60&lt;71,4,TRUE,5),MATCH(YEAR($F$15),Appendix!$G$3:$L$3,0))</f>
        <v>0</v>
      </c>
      <c r="AZ60" s="92">
        <f t="shared" si="6"/>
        <v>0</v>
      </c>
      <c r="BA60" s="89">
        <f t="shared" si="18"/>
        <v>122</v>
      </c>
      <c r="BB60" s="90">
        <f>IF($M60&gt;'Wage Ceilings '!$C$7+SUMIF('Wage Ceilings '!$B$8:'Wage Ceilings '!$B$11,"&lt;="&amp;$M$15,'Wage Ceilings '!$D$8:'Wage Ceilings '!$D$11),'Wage Ceilings '!$C$7+SUMIF('Wage Ceilings '!$B$8:'Wage Ceilings '!$B$11,"&lt;="&amp;$M$15,'Wage Ceilings '!$D$8:'Wage Ceilings '!$D$11),$M60)</f>
        <v>0</v>
      </c>
      <c r="BC60" s="91" cm="1">
        <f t="array" ref="BC60">INDEX(Appendix!$G$4:$J$8,_xlfn.IFS(BA60&lt;56,1,BA60&lt;61,2,BA60&lt;66,3,BA60&lt;71,4,TRUE,5),MATCH(YEAR($F$15),Appendix!$G$3:$L$3,0))</f>
        <v>0</v>
      </c>
      <c r="BD60" s="92">
        <f t="shared" si="19"/>
        <v>0</v>
      </c>
      <c r="BE60" s="89">
        <f t="shared" si="20"/>
        <v>122</v>
      </c>
      <c r="BF60" s="90">
        <f>IF($N60&gt;'Wage Ceilings '!$C$7+SUMIF('Wage Ceilings '!$B$8:'Wage Ceilings '!$B$11,"&lt;="&amp;$N$15,'Wage Ceilings '!$D$8:'Wage Ceilings '!$D$11),'Wage Ceilings '!$C$7+SUMIF('Wage Ceilings '!$B$8:'Wage Ceilings '!$B$11,"&lt;="&amp;$N$15,'Wage Ceilings '!$D$8:'Wage Ceilings '!$D$11),$N60)</f>
        <v>0</v>
      </c>
      <c r="BG60" s="91" cm="1">
        <f t="array" ref="BG60">INDEX(Appendix!$G$4:$J$8,_xlfn.IFS(BE60&lt;56,1,BE60&lt;61,2,BE60&lt;66,3,BE60&lt;71,4,TRUE,5),MATCH(YEAR($F$15),Appendix!$G$3:$L$3,0))</f>
        <v>0</v>
      </c>
      <c r="BH60" s="92">
        <f t="shared" si="7"/>
        <v>0</v>
      </c>
      <c r="BI60" s="89">
        <f t="shared" si="21"/>
        <v>122</v>
      </c>
      <c r="BJ60" s="90">
        <f>IF($O60&gt;'Wage Ceilings '!$C$7+SUMIF('Wage Ceilings '!$B$8:'Wage Ceilings '!$B$11,"&lt;="&amp;$O$15,'Wage Ceilings '!$D$8:'Wage Ceilings '!$D$11),'Wage Ceilings '!$C$7+SUMIF('Wage Ceilings '!$B$8:'Wage Ceilings '!$B$11,"&lt;="&amp;$O$15,'Wage Ceilings '!$D$8:'Wage Ceilings '!$D$11),$O60)</f>
        <v>0</v>
      </c>
      <c r="BK60" s="91" cm="1">
        <f t="array" ref="BK60">INDEX(Appendix!$G$4:$J$8,_xlfn.IFS(BI60&lt;56,1,BI60&lt;61,2,BI60&lt;66,3,BI60&lt;71,4,TRUE,5),MATCH(YEAR($F$15),Appendix!$G$3:$L$3,0))</f>
        <v>0</v>
      </c>
      <c r="BL60" s="92">
        <f t="shared" si="8"/>
        <v>0</v>
      </c>
      <c r="BM60" s="89">
        <f t="shared" si="22"/>
        <v>122</v>
      </c>
      <c r="BN60" s="90">
        <f>IF($P60&gt;'Wage Ceilings '!$C$7+SUMIF('Wage Ceilings '!$B$8:'Wage Ceilings '!$B$11,"&lt;="&amp;$P$15,'Wage Ceilings '!$D$8:'Wage Ceilings '!$D$11),'Wage Ceilings '!$C$7+SUMIF('Wage Ceilings '!$B$8:'Wage Ceilings '!$B$11,"&lt;="&amp;$P$15,'Wage Ceilings '!$D$8:'Wage Ceilings '!$D$11),$P60)</f>
        <v>0</v>
      </c>
      <c r="BO60" s="91" cm="1">
        <f t="array" ref="BO60">INDEX(Appendix!$G$4:$J$8,_xlfn.IFS(BM60&lt;56,1,BM60&lt;61,2,BM60&lt;66,3,BM60&lt;71,4,TRUE,5),MATCH(YEAR($F$15),Appendix!$G$3:$L$3,0))</f>
        <v>0</v>
      </c>
      <c r="BP60" s="92">
        <f t="shared" si="9"/>
        <v>0</v>
      </c>
      <c r="BQ60" s="89">
        <f t="shared" si="23"/>
        <v>122</v>
      </c>
      <c r="BR60" s="90">
        <f>IF($Q60&gt;'Wage Ceilings '!$C$7+SUMIF('Wage Ceilings '!$B$8:'Wage Ceilings '!$B$11,"&lt;="&amp;$Q$15,'Wage Ceilings '!$D$8:'Wage Ceilings '!$D$11),'Wage Ceilings '!$C$7+SUMIF('Wage Ceilings '!$B$8:'Wage Ceilings '!$B$11,"&lt;="&amp;$Q$15,'Wage Ceilings '!$D$8:'Wage Ceilings '!$D$11),$Q60)</f>
        <v>0</v>
      </c>
      <c r="BS60" s="91" cm="1">
        <f t="array" ref="BS60">INDEX(Appendix!$G$4:$J$8,_xlfn.IFS(BQ60&lt;56,1,BQ60&lt;61,2,BQ60&lt;66,3,BQ60&lt;71,4,TRUE,5),MATCH(YEAR($F$15),Appendix!$G$3:$L$3,0))</f>
        <v>0</v>
      </c>
      <c r="BT60" s="92">
        <f t="shared" si="10"/>
        <v>0</v>
      </c>
      <c r="BU60" s="89">
        <f t="shared" si="24"/>
        <v>122</v>
      </c>
      <c r="BV60" s="90">
        <f>IF($R60&gt;'Wage Ceilings '!$C$7+SUMIF('Wage Ceilings '!$B$8:'Wage Ceilings '!$B$11,"&lt;="&amp;$R$15,'Wage Ceilings '!$D$8:'Wage Ceilings '!$D$11),'Wage Ceilings '!$C$7+SUMIF('Wage Ceilings '!$B$8:'Wage Ceilings '!$B$11,"&lt;="&amp;$R$15,'Wage Ceilings '!$D$8:'Wage Ceilings '!$D$11),$R60)</f>
        <v>0</v>
      </c>
      <c r="BW60" s="91" cm="1">
        <f t="array" ref="BW60">INDEX(Appendix!$G$4:$J$8,_xlfn.IFS(BU60&lt;56,1,BU60&lt;61,2,BU60&lt;66,3,BU60&lt;71,4,TRUE,5),MATCH(YEAR($F$15),Appendix!$G$3:$L$3,0))</f>
        <v>0</v>
      </c>
      <c r="BX60" s="92">
        <f t="shared" si="11"/>
        <v>0</v>
      </c>
      <c r="BY60" s="89" t="str">
        <f t="shared" si="25"/>
        <v>NA</v>
      </c>
      <c r="BZ60" s="92">
        <f>IF(S60&gt;=('Wage Ceilings '!$C$3-SUM(Z60,AD60,AH60,AL60,AP60,AX60,AT60,BB60,BF60,BJ60,BN60,BR60,BV60)),('Wage Ceilings '!$C$3-SUM(Z60,AD60,AH60,AL60,AP60,AX60,AT60,BB60,BF60,BJ60,BN60,BR60,BV60)),S60)</f>
        <v>0</v>
      </c>
      <c r="CA60" s="91" cm="1">
        <f t="array" ref="CA60">INDEX(Appendix!$G$4:$J$8,_xlfn.IFS(BY60&lt;56,1,BY60&lt;61,2,BY60&lt;66,3,BY60&lt;71,4,TRUE,5),MATCH(YEAR($F$15),Appendix!$G$3:$L$3,0))</f>
        <v>0</v>
      </c>
      <c r="CB60" s="92">
        <f t="shared" si="32"/>
        <v>0</v>
      </c>
      <c r="CC60" s="99"/>
    </row>
    <row r="61" spans="1:81" x14ac:dyDescent="0.3">
      <c r="A61" s="64" t="s">
        <v>61</v>
      </c>
      <c r="B61" s="65"/>
      <c r="C61" s="65"/>
      <c r="D61" s="66"/>
      <c r="E61" s="66"/>
      <c r="F61" s="67"/>
      <c r="G61" s="67"/>
      <c r="H61" s="67"/>
      <c r="I61" s="67"/>
      <c r="J61" s="67"/>
      <c r="K61" s="67"/>
      <c r="L61" s="67"/>
      <c r="M61" s="67"/>
      <c r="N61" s="67"/>
      <c r="O61" s="67"/>
      <c r="P61" s="67"/>
      <c r="Q61" s="67"/>
      <c r="R61" s="67"/>
      <c r="S61" s="67"/>
      <c r="T61" s="57">
        <f t="shared" si="26"/>
        <v>0</v>
      </c>
      <c r="U61" s="57">
        <f t="shared" si="27"/>
        <v>0</v>
      </c>
      <c r="V61" s="58">
        <f t="shared" si="28"/>
        <v>0</v>
      </c>
      <c r="W61" s="58">
        <f t="shared" si="29"/>
        <v>0</v>
      </c>
      <c r="X61" s="58">
        <f t="shared" si="30"/>
        <v>0</v>
      </c>
      <c r="Y61" s="89">
        <f t="shared" si="12"/>
        <v>121</v>
      </c>
      <c r="Z61" s="90">
        <f>IF($F61&gt;'Wage Ceilings '!$C$7+SUMIF('Wage Ceilings '!$B$8:'Wage Ceilings '!$B$11,"&lt;="&amp;$F$15,'Wage Ceilings '!$D$8:'Wage Ceilings '!$D$11),'Wage Ceilings '!$C$7+SUMIF('Wage Ceilings '!$B$8:'Wage Ceilings '!$B$11,"&lt;="&amp;$F$15,'Wage Ceilings '!$D$8:'Wage Ceilings '!$D$11),$F61)</f>
        <v>0</v>
      </c>
      <c r="AA61" s="91" cm="1">
        <f t="array" ref="AA61">INDEX(Appendix!$G$4:$J$8,_xlfn.IFS(Y61&lt;56,1,Y61&lt;61,2,Y61&lt;66,3,Y61&lt;71,4,TRUE,5),MATCH(YEAR($F$15),Appendix!$G$3:$L$3,0))</f>
        <v>0</v>
      </c>
      <c r="AB61" s="92">
        <f t="shared" si="0"/>
        <v>0</v>
      </c>
      <c r="AC61" s="89">
        <f t="shared" si="13"/>
        <v>122</v>
      </c>
      <c r="AD61" s="90">
        <f>IF($G61&gt;'Wage Ceilings '!$C$7+SUMIF('Wage Ceilings '!$B$8:'Wage Ceilings '!$B$11,"&lt;="&amp;$G$15,'Wage Ceilings '!$D$8:'Wage Ceilings '!$D$11),'Wage Ceilings '!$C$7+SUMIF('Wage Ceilings '!$B$8:'Wage Ceilings '!$B$11,"&lt;="&amp;$G$15,'Wage Ceilings '!$D$8:'Wage Ceilings '!$D$11),$G61)</f>
        <v>0</v>
      </c>
      <c r="AE61" s="91" cm="1">
        <f t="array" ref="AE61">INDEX(Appendix!$G$4:$J$8,_xlfn.IFS(AC61&lt;56,1,AC61&lt;61,2,AC61&lt;66,3,AC61&lt;71,4,TRUE,5),MATCH(YEAR($F$15),Appendix!$G$3:$L$3,0))</f>
        <v>0</v>
      </c>
      <c r="AF61" s="92">
        <f t="shared" si="1"/>
        <v>0</v>
      </c>
      <c r="AG61" s="89">
        <f t="shared" si="14"/>
        <v>122</v>
      </c>
      <c r="AH61" s="90">
        <f>IF($H61&gt;'Wage Ceilings '!$C$7+SUMIF('Wage Ceilings '!$B$8:'Wage Ceilings '!$B$11,"&lt;="&amp;$H$15,'Wage Ceilings '!$D$8:'Wage Ceilings '!$D$11),'Wage Ceilings '!$C$7+SUMIF('Wage Ceilings '!$B$8:'Wage Ceilings '!$B$11,"&lt;="&amp;$H$15,'Wage Ceilings '!$D$8:'Wage Ceilings '!$D$11),$H61)</f>
        <v>0</v>
      </c>
      <c r="AI61" s="91" cm="1">
        <f t="array" ref="AI61">INDEX(Appendix!$G$4:$J$8,_xlfn.IFS(AG61&lt;56,1,AG61&lt;61,2,AG61&lt;66,3,AG61&lt;71,4,TRUE,5),MATCH(YEAR($F$15),Appendix!$G$3:$L$3,0))</f>
        <v>0</v>
      </c>
      <c r="AJ61" s="92">
        <f t="shared" si="2"/>
        <v>0</v>
      </c>
      <c r="AK61" s="89">
        <f t="shared" si="15"/>
        <v>122</v>
      </c>
      <c r="AL61" s="90">
        <f>IF($I61&gt;'Wage Ceilings '!$C$7+SUMIF('Wage Ceilings '!$B$8:'Wage Ceilings '!$B$11,"&lt;="&amp;$I$15,'Wage Ceilings '!$D$8:'Wage Ceilings '!$D$11),'Wage Ceilings '!$C$7+SUMIF('Wage Ceilings '!$B$8:'Wage Ceilings '!$B$11,"&lt;="&amp;$I$15,'Wage Ceilings '!$D$8:'Wage Ceilings '!$D$11),$I61)</f>
        <v>0</v>
      </c>
      <c r="AM61" s="91" cm="1">
        <f t="array" ref="AM61">INDEX(Appendix!$G$4:$J$8,_xlfn.IFS(AK61&lt;56,1,AK61&lt;61,2,AK61&lt;66,3,AK61&lt;71,4,TRUE,5),MATCH(YEAR($F$15),Appendix!$G$3:$L$3,0))</f>
        <v>0</v>
      </c>
      <c r="AN61" s="92">
        <f t="shared" si="3"/>
        <v>0</v>
      </c>
      <c r="AO61" s="89">
        <f t="shared" si="16"/>
        <v>122</v>
      </c>
      <c r="AP61" s="90">
        <f>IF($J61&gt;'Wage Ceilings '!$C$7+SUMIF('Wage Ceilings '!$B$8:'Wage Ceilings '!$B$11,"&lt;="&amp;$J$15,'Wage Ceilings '!$D$8:'Wage Ceilings '!$D$11),'Wage Ceilings '!$C$7+SUMIF('Wage Ceilings '!$B$8:'Wage Ceilings '!$B$11,"&lt;="&amp;$J$15,'Wage Ceilings '!$D$8:'Wage Ceilings '!$D$11),$J61)</f>
        <v>0</v>
      </c>
      <c r="AQ61" s="91" cm="1">
        <f t="array" ref="AQ61">INDEX(Appendix!$G$4:$J$8,_xlfn.IFS(AO61&lt;56,1,AO61&lt;61,2,AO61&lt;66,3,AO61&lt;71,4,TRUE,5),MATCH(YEAR($F$15),Appendix!$G$3:$L$3,0))</f>
        <v>0</v>
      </c>
      <c r="AR61" s="92">
        <f t="shared" si="4"/>
        <v>0</v>
      </c>
      <c r="AS61" s="89">
        <f t="shared" si="31"/>
        <v>122</v>
      </c>
      <c r="AT61" s="90">
        <f>IF($K61&gt;'Wage Ceilings '!$C$7+SUMIF('Wage Ceilings '!$B$8:'Wage Ceilings '!$B$11,"&lt;="&amp;$K$15,'Wage Ceilings '!$D$8:'Wage Ceilings '!$D$11),'Wage Ceilings '!$C$7+SUMIF('Wage Ceilings '!$B$8:'Wage Ceilings '!$B$11,"&lt;="&amp;$K$15,'Wage Ceilings '!$D$8:'Wage Ceilings '!$D$11),$K61)</f>
        <v>0</v>
      </c>
      <c r="AU61" s="91" cm="1">
        <f t="array" ref="AU61">INDEX(Appendix!$G$4:$J$8,_xlfn.IFS(AS61&lt;56,1,AS61&lt;61,2,AS61&lt;66,3,AS61&lt;71,4,TRUE,5),MATCH(YEAR($F$15),Appendix!$G$3:$L$3,0))</f>
        <v>0</v>
      </c>
      <c r="AV61" s="92">
        <f t="shared" si="5"/>
        <v>0</v>
      </c>
      <c r="AW61" s="89" t="str">
        <f t="shared" si="17"/>
        <v>NA</v>
      </c>
      <c r="AX61" s="92">
        <f>IF(L61&gt;=('Wage Ceilings '!$C$3-SUM(Z61,AD61,AH61,AL61,AP61,AT61,BB61,BF61,BJ61,BN61,BR61,BV61)),('Wage Ceilings '!$C$3-SUM(Z61,AD61,AH61,AL61,AP61,AT61,BB61,BF61,BJ61,BN61,BR61,BV61)),L61)</f>
        <v>0</v>
      </c>
      <c r="AY61" s="91" cm="1">
        <f t="array" ref="AY61">INDEX(Appendix!$G$4:$J$8,_xlfn.IFS(AW61&lt;56,1,AW61&lt;61,2,AW61&lt;66,3,AW61&lt;71,4,TRUE,5),MATCH(YEAR($F$15),Appendix!$G$3:$L$3,0))</f>
        <v>0</v>
      </c>
      <c r="AZ61" s="92">
        <f t="shared" si="6"/>
        <v>0</v>
      </c>
      <c r="BA61" s="89">
        <f t="shared" si="18"/>
        <v>122</v>
      </c>
      <c r="BB61" s="90">
        <f>IF($M61&gt;'Wage Ceilings '!$C$7+SUMIF('Wage Ceilings '!$B$8:'Wage Ceilings '!$B$11,"&lt;="&amp;$M$15,'Wage Ceilings '!$D$8:'Wage Ceilings '!$D$11),'Wage Ceilings '!$C$7+SUMIF('Wage Ceilings '!$B$8:'Wage Ceilings '!$B$11,"&lt;="&amp;$M$15,'Wage Ceilings '!$D$8:'Wage Ceilings '!$D$11),$M61)</f>
        <v>0</v>
      </c>
      <c r="BC61" s="91" cm="1">
        <f t="array" ref="BC61">INDEX(Appendix!$G$4:$J$8,_xlfn.IFS(BA61&lt;56,1,BA61&lt;61,2,BA61&lt;66,3,BA61&lt;71,4,TRUE,5),MATCH(YEAR($F$15),Appendix!$G$3:$L$3,0))</f>
        <v>0</v>
      </c>
      <c r="BD61" s="92">
        <f t="shared" si="19"/>
        <v>0</v>
      </c>
      <c r="BE61" s="89">
        <f t="shared" si="20"/>
        <v>122</v>
      </c>
      <c r="BF61" s="90">
        <f>IF($N61&gt;'Wage Ceilings '!$C$7+SUMIF('Wage Ceilings '!$B$8:'Wage Ceilings '!$B$11,"&lt;="&amp;$N$15,'Wage Ceilings '!$D$8:'Wage Ceilings '!$D$11),'Wage Ceilings '!$C$7+SUMIF('Wage Ceilings '!$B$8:'Wage Ceilings '!$B$11,"&lt;="&amp;$N$15,'Wage Ceilings '!$D$8:'Wage Ceilings '!$D$11),$N61)</f>
        <v>0</v>
      </c>
      <c r="BG61" s="91" cm="1">
        <f t="array" ref="BG61">INDEX(Appendix!$G$4:$J$8,_xlfn.IFS(BE61&lt;56,1,BE61&lt;61,2,BE61&lt;66,3,BE61&lt;71,4,TRUE,5),MATCH(YEAR($F$15),Appendix!$G$3:$L$3,0))</f>
        <v>0</v>
      </c>
      <c r="BH61" s="92">
        <f t="shared" si="7"/>
        <v>0</v>
      </c>
      <c r="BI61" s="89">
        <f t="shared" si="21"/>
        <v>122</v>
      </c>
      <c r="BJ61" s="90">
        <f>IF($O61&gt;'Wage Ceilings '!$C$7+SUMIF('Wage Ceilings '!$B$8:'Wage Ceilings '!$B$11,"&lt;="&amp;$O$15,'Wage Ceilings '!$D$8:'Wage Ceilings '!$D$11),'Wage Ceilings '!$C$7+SUMIF('Wage Ceilings '!$B$8:'Wage Ceilings '!$B$11,"&lt;="&amp;$O$15,'Wage Ceilings '!$D$8:'Wage Ceilings '!$D$11),$O61)</f>
        <v>0</v>
      </c>
      <c r="BK61" s="91" cm="1">
        <f t="array" ref="BK61">INDEX(Appendix!$G$4:$J$8,_xlfn.IFS(BI61&lt;56,1,BI61&lt;61,2,BI61&lt;66,3,BI61&lt;71,4,TRUE,5),MATCH(YEAR($F$15),Appendix!$G$3:$L$3,0))</f>
        <v>0</v>
      </c>
      <c r="BL61" s="92">
        <f t="shared" si="8"/>
        <v>0</v>
      </c>
      <c r="BM61" s="89">
        <f t="shared" si="22"/>
        <v>122</v>
      </c>
      <c r="BN61" s="90">
        <f>IF($P61&gt;'Wage Ceilings '!$C$7+SUMIF('Wage Ceilings '!$B$8:'Wage Ceilings '!$B$11,"&lt;="&amp;$P$15,'Wage Ceilings '!$D$8:'Wage Ceilings '!$D$11),'Wage Ceilings '!$C$7+SUMIF('Wage Ceilings '!$B$8:'Wage Ceilings '!$B$11,"&lt;="&amp;$P$15,'Wage Ceilings '!$D$8:'Wage Ceilings '!$D$11),$P61)</f>
        <v>0</v>
      </c>
      <c r="BO61" s="91" cm="1">
        <f t="array" ref="BO61">INDEX(Appendix!$G$4:$J$8,_xlfn.IFS(BM61&lt;56,1,BM61&lt;61,2,BM61&lt;66,3,BM61&lt;71,4,TRUE,5),MATCH(YEAR($F$15),Appendix!$G$3:$L$3,0))</f>
        <v>0</v>
      </c>
      <c r="BP61" s="92">
        <f t="shared" si="9"/>
        <v>0</v>
      </c>
      <c r="BQ61" s="89">
        <f t="shared" si="23"/>
        <v>122</v>
      </c>
      <c r="BR61" s="90">
        <f>IF($Q61&gt;'Wage Ceilings '!$C$7+SUMIF('Wage Ceilings '!$B$8:'Wage Ceilings '!$B$11,"&lt;="&amp;$Q$15,'Wage Ceilings '!$D$8:'Wage Ceilings '!$D$11),'Wage Ceilings '!$C$7+SUMIF('Wage Ceilings '!$B$8:'Wage Ceilings '!$B$11,"&lt;="&amp;$Q$15,'Wage Ceilings '!$D$8:'Wage Ceilings '!$D$11),$Q61)</f>
        <v>0</v>
      </c>
      <c r="BS61" s="91" cm="1">
        <f t="array" ref="BS61">INDEX(Appendix!$G$4:$J$8,_xlfn.IFS(BQ61&lt;56,1,BQ61&lt;61,2,BQ61&lt;66,3,BQ61&lt;71,4,TRUE,5),MATCH(YEAR($F$15),Appendix!$G$3:$L$3,0))</f>
        <v>0</v>
      </c>
      <c r="BT61" s="92">
        <f t="shared" si="10"/>
        <v>0</v>
      </c>
      <c r="BU61" s="89">
        <f t="shared" si="24"/>
        <v>122</v>
      </c>
      <c r="BV61" s="90">
        <f>IF($R61&gt;'Wage Ceilings '!$C$7+SUMIF('Wage Ceilings '!$B$8:'Wage Ceilings '!$B$11,"&lt;="&amp;$R$15,'Wage Ceilings '!$D$8:'Wage Ceilings '!$D$11),'Wage Ceilings '!$C$7+SUMIF('Wage Ceilings '!$B$8:'Wage Ceilings '!$B$11,"&lt;="&amp;$R$15,'Wage Ceilings '!$D$8:'Wage Ceilings '!$D$11),$R61)</f>
        <v>0</v>
      </c>
      <c r="BW61" s="91" cm="1">
        <f t="array" ref="BW61">INDEX(Appendix!$G$4:$J$8,_xlfn.IFS(BU61&lt;56,1,BU61&lt;61,2,BU61&lt;66,3,BU61&lt;71,4,TRUE,5),MATCH(YEAR($F$15),Appendix!$G$3:$L$3,0))</f>
        <v>0</v>
      </c>
      <c r="BX61" s="92">
        <f t="shared" si="11"/>
        <v>0</v>
      </c>
      <c r="BY61" s="89" t="str">
        <f t="shared" si="25"/>
        <v>NA</v>
      </c>
      <c r="BZ61" s="92">
        <f>IF(S61&gt;=('Wage Ceilings '!$C$3-SUM(Z61,AD61,AH61,AL61,AP61,AX61,AT61,BB61,BF61,BJ61,BN61,BR61,BV61)),('Wage Ceilings '!$C$3-SUM(Z61,AD61,AH61,AL61,AP61,AX61,AT61,BB61,BF61,BJ61,BN61,BR61,BV61)),S61)</f>
        <v>0</v>
      </c>
      <c r="CA61" s="91" cm="1">
        <f t="array" ref="CA61">INDEX(Appendix!$G$4:$J$8,_xlfn.IFS(BY61&lt;56,1,BY61&lt;61,2,BY61&lt;66,3,BY61&lt;71,4,TRUE,5),MATCH(YEAR($F$15),Appendix!$G$3:$L$3,0))</f>
        <v>0</v>
      </c>
      <c r="CB61" s="92">
        <f t="shared" si="32"/>
        <v>0</v>
      </c>
      <c r="CC61" s="99"/>
    </row>
    <row r="62" spans="1:81" x14ac:dyDescent="0.3">
      <c r="A62" s="64" t="s">
        <v>62</v>
      </c>
      <c r="B62" s="65"/>
      <c r="C62" s="65"/>
      <c r="D62" s="66"/>
      <c r="E62" s="66"/>
      <c r="F62" s="67"/>
      <c r="G62" s="67"/>
      <c r="H62" s="67"/>
      <c r="I62" s="67"/>
      <c r="J62" s="67"/>
      <c r="K62" s="67"/>
      <c r="L62" s="67"/>
      <c r="M62" s="67"/>
      <c r="N62" s="67"/>
      <c r="O62" s="67"/>
      <c r="P62" s="67"/>
      <c r="Q62" s="67"/>
      <c r="R62" s="67"/>
      <c r="S62" s="67"/>
      <c r="T62" s="57">
        <f t="shared" si="26"/>
        <v>0</v>
      </c>
      <c r="U62" s="57">
        <f t="shared" si="27"/>
        <v>0</v>
      </c>
      <c r="V62" s="58">
        <f t="shared" si="28"/>
        <v>0</v>
      </c>
      <c r="W62" s="58">
        <f t="shared" si="29"/>
        <v>0</v>
      </c>
      <c r="X62" s="58">
        <f t="shared" si="30"/>
        <v>0</v>
      </c>
      <c r="Y62" s="89">
        <f t="shared" si="12"/>
        <v>121</v>
      </c>
      <c r="Z62" s="90">
        <f>IF($F62&gt;'Wage Ceilings '!$C$7+SUMIF('Wage Ceilings '!$B$8:'Wage Ceilings '!$B$11,"&lt;="&amp;$F$15,'Wage Ceilings '!$D$8:'Wage Ceilings '!$D$11),'Wage Ceilings '!$C$7+SUMIF('Wage Ceilings '!$B$8:'Wage Ceilings '!$B$11,"&lt;="&amp;$F$15,'Wage Ceilings '!$D$8:'Wage Ceilings '!$D$11),$F62)</f>
        <v>0</v>
      </c>
      <c r="AA62" s="91" cm="1">
        <f t="array" ref="AA62">INDEX(Appendix!$G$4:$J$8,_xlfn.IFS(Y62&lt;56,1,Y62&lt;61,2,Y62&lt;66,3,Y62&lt;71,4,TRUE,5),MATCH(YEAR($F$15),Appendix!$G$3:$L$3,0))</f>
        <v>0</v>
      </c>
      <c r="AB62" s="92">
        <f t="shared" si="0"/>
        <v>0</v>
      </c>
      <c r="AC62" s="89">
        <f t="shared" si="13"/>
        <v>122</v>
      </c>
      <c r="AD62" s="90">
        <f>IF($G62&gt;'Wage Ceilings '!$C$7+SUMIF('Wage Ceilings '!$B$8:'Wage Ceilings '!$B$11,"&lt;="&amp;$G$15,'Wage Ceilings '!$D$8:'Wage Ceilings '!$D$11),'Wage Ceilings '!$C$7+SUMIF('Wage Ceilings '!$B$8:'Wage Ceilings '!$B$11,"&lt;="&amp;$G$15,'Wage Ceilings '!$D$8:'Wage Ceilings '!$D$11),$G62)</f>
        <v>0</v>
      </c>
      <c r="AE62" s="91" cm="1">
        <f t="array" ref="AE62">INDEX(Appendix!$G$4:$J$8,_xlfn.IFS(AC62&lt;56,1,AC62&lt;61,2,AC62&lt;66,3,AC62&lt;71,4,TRUE,5),MATCH(YEAR($F$15),Appendix!$G$3:$L$3,0))</f>
        <v>0</v>
      </c>
      <c r="AF62" s="92">
        <f t="shared" si="1"/>
        <v>0</v>
      </c>
      <c r="AG62" s="89">
        <f t="shared" si="14"/>
        <v>122</v>
      </c>
      <c r="AH62" s="90">
        <f>IF($H62&gt;'Wage Ceilings '!$C$7+SUMIF('Wage Ceilings '!$B$8:'Wage Ceilings '!$B$11,"&lt;="&amp;$H$15,'Wage Ceilings '!$D$8:'Wage Ceilings '!$D$11),'Wage Ceilings '!$C$7+SUMIF('Wage Ceilings '!$B$8:'Wage Ceilings '!$B$11,"&lt;="&amp;$H$15,'Wage Ceilings '!$D$8:'Wage Ceilings '!$D$11),$H62)</f>
        <v>0</v>
      </c>
      <c r="AI62" s="91" cm="1">
        <f t="array" ref="AI62">INDEX(Appendix!$G$4:$J$8,_xlfn.IFS(AG62&lt;56,1,AG62&lt;61,2,AG62&lt;66,3,AG62&lt;71,4,TRUE,5),MATCH(YEAR($F$15),Appendix!$G$3:$L$3,0))</f>
        <v>0</v>
      </c>
      <c r="AJ62" s="92">
        <f t="shared" si="2"/>
        <v>0</v>
      </c>
      <c r="AK62" s="89">
        <f t="shared" si="15"/>
        <v>122</v>
      </c>
      <c r="AL62" s="90">
        <f>IF($I62&gt;'Wage Ceilings '!$C$7+SUMIF('Wage Ceilings '!$B$8:'Wage Ceilings '!$B$11,"&lt;="&amp;$I$15,'Wage Ceilings '!$D$8:'Wage Ceilings '!$D$11),'Wage Ceilings '!$C$7+SUMIF('Wage Ceilings '!$B$8:'Wage Ceilings '!$B$11,"&lt;="&amp;$I$15,'Wage Ceilings '!$D$8:'Wage Ceilings '!$D$11),$I62)</f>
        <v>0</v>
      </c>
      <c r="AM62" s="91" cm="1">
        <f t="array" ref="AM62">INDEX(Appendix!$G$4:$J$8,_xlfn.IFS(AK62&lt;56,1,AK62&lt;61,2,AK62&lt;66,3,AK62&lt;71,4,TRUE,5),MATCH(YEAR($F$15),Appendix!$G$3:$L$3,0))</f>
        <v>0</v>
      </c>
      <c r="AN62" s="92">
        <f t="shared" si="3"/>
        <v>0</v>
      </c>
      <c r="AO62" s="89">
        <f t="shared" si="16"/>
        <v>122</v>
      </c>
      <c r="AP62" s="90">
        <f>IF($J62&gt;'Wage Ceilings '!$C$7+SUMIF('Wage Ceilings '!$B$8:'Wage Ceilings '!$B$11,"&lt;="&amp;$J$15,'Wage Ceilings '!$D$8:'Wage Ceilings '!$D$11),'Wage Ceilings '!$C$7+SUMIF('Wage Ceilings '!$B$8:'Wage Ceilings '!$B$11,"&lt;="&amp;$J$15,'Wage Ceilings '!$D$8:'Wage Ceilings '!$D$11),$J62)</f>
        <v>0</v>
      </c>
      <c r="AQ62" s="91" cm="1">
        <f t="array" ref="AQ62">INDEX(Appendix!$G$4:$J$8,_xlfn.IFS(AO62&lt;56,1,AO62&lt;61,2,AO62&lt;66,3,AO62&lt;71,4,TRUE,5),MATCH(YEAR($F$15),Appendix!$G$3:$L$3,0))</f>
        <v>0</v>
      </c>
      <c r="AR62" s="92">
        <f t="shared" si="4"/>
        <v>0</v>
      </c>
      <c r="AS62" s="89">
        <f t="shared" si="31"/>
        <v>122</v>
      </c>
      <c r="AT62" s="90">
        <f>IF($K62&gt;'Wage Ceilings '!$C$7+SUMIF('Wage Ceilings '!$B$8:'Wage Ceilings '!$B$11,"&lt;="&amp;$K$15,'Wage Ceilings '!$D$8:'Wage Ceilings '!$D$11),'Wage Ceilings '!$C$7+SUMIF('Wage Ceilings '!$B$8:'Wage Ceilings '!$B$11,"&lt;="&amp;$K$15,'Wage Ceilings '!$D$8:'Wage Ceilings '!$D$11),$K62)</f>
        <v>0</v>
      </c>
      <c r="AU62" s="91" cm="1">
        <f t="array" ref="AU62">INDEX(Appendix!$G$4:$J$8,_xlfn.IFS(AS62&lt;56,1,AS62&lt;61,2,AS62&lt;66,3,AS62&lt;71,4,TRUE,5),MATCH(YEAR($F$15),Appendix!$G$3:$L$3,0))</f>
        <v>0</v>
      </c>
      <c r="AV62" s="92">
        <f t="shared" si="5"/>
        <v>0</v>
      </c>
      <c r="AW62" s="89" t="str">
        <f t="shared" si="17"/>
        <v>NA</v>
      </c>
      <c r="AX62" s="92">
        <f>IF(L62&gt;=('Wage Ceilings '!$C$3-SUM(Z62,AD62,AH62,AL62,AP62,AT62,BB62,BF62,BJ62,BN62,BR62,BV62)),('Wage Ceilings '!$C$3-SUM(Z62,AD62,AH62,AL62,AP62,AT62,BB62,BF62,BJ62,BN62,BR62,BV62)),L62)</f>
        <v>0</v>
      </c>
      <c r="AY62" s="91" cm="1">
        <f t="array" ref="AY62">INDEX(Appendix!$G$4:$J$8,_xlfn.IFS(AW62&lt;56,1,AW62&lt;61,2,AW62&lt;66,3,AW62&lt;71,4,TRUE,5),MATCH(YEAR($F$15),Appendix!$G$3:$L$3,0))</f>
        <v>0</v>
      </c>
      <c r="AZ62" s="92">
        <f t="shared" si="6"/>
        <v>0</v>
      </c>
      <c r="BA62" s="89">
        <f t="shared" si="18"/>
        <v>122</v>
      </c>
      <c r="BB62" s="90">
        <f>IF($M62&gt;'Wage Ceilings '!$C$7+SUMIF('Wage Ceilings '!$B$8:'Wage Ceilings '!$B$11,"&lt;="&amp;$M$15,'Wage Ceilings '!$D$8:'Wage Ceilings '!$D$11),'Wage Ceilings '!$C$7+SUMIF('Wage Ceilings '!$B$8:'Wage Ceilings '!$B$11,"&lt;="&amp;$M$15,'Wage Ceilings '!$D$8:'Wage Ceilings '!$D$11),$M62)</f>
        <v>0</v>
      </c>
      <c r="BC62" s="91" cm="1">
        <f t="array" ref="BC62">INDEX(Appendix!$G$4:$J$8,_xlfn.IFS(BA62&lt;56,1,BA62&lt;61,2,BA62&lt;66,3,BA62&lt;71,4,TRUE,5),MATCH(YEAR($F$15),Appendix!$G$3:$L$3,0))</f>
        <v>0</v>
      </c>
      <c r="BD62" s="92">
        <f t="shared" si="19"/>
        <v>0</v>
      </c>
      <c r="BE62" s="89">
        <f t="shared" si="20"/>
        <v>122</v>
      </c>
      <c r="BF62" s="90">
        <f>IF($N62&gt;'Wage Ceilings '!$C$7+SUMIF('Wage Ceilings '!$B$8:'Wage Ceilings '!$B$11,"&lt;="&amp;$N$15,'Wage Ceilings '!$D$8:'Wage Ceilings '!$D$11),'Wage Ceilings '!$C$7+SUMIF('Wage Ceilings '!$B$8:'Wage Ceilings '!$B$11,"&lt;="&amp;$N$15,'Wage Ceilings '!$D$8:'Wage Ceilings '!$D$11),$N62)</f>
        <v>0</v>
      </c>
      <c r="BG62" s="91" cm="1">
        <f t="array" ref="BG62">INDEX(Appendix!$G$4:$J$8,_xlfn.IFS(BE62&lt;56,1,BE62&lt;61,2,BE62&lt;66,3,BE62&lt;71,4,TRUE,5),MATCH(YEAR($F$15),Appendix!$G$3:$L$3,0))</f>
        <v>0</v>
      </c>
      <c r="BH62" s="92">
        <f t="shared" si="7"/>
        <v>0</v>
      </c>
      <c r="BI62" s="89">
        <f t="shared" si="21"/>
        <v>122</v>
      </c>
      <c r="BJ62" s="90">
        <f>IF($O62&gt;'Wage Ceilings '!$C$7+SUMIF('Wage Ceilings '!$B$8:'Wage Ceilings '!$B$11,"&lt;="&amp;$O$15,'Wage Ceilings '!$D$8:'Wage Ceilings '!$D$11),'Wage Ceilings '!$C$7+SUMIF('Wage Ceilings '!$B$8:'Wage Ceilings '!$B$11,"&lt;="&amp;$O$15,'Wage Ceilings '!$D$8:'Wage Ceilings '!$D$11),$O62)</f>
        <v>0</v>
      </c>
      <c r="BK62" s="91" cm="1">
        <f t="array" ref="BK62">INDEX(Appendix!$G$4:$J$8,_xlfn.IFS(BI62&lt;56,1,BI62&lt;61,2,BI62&lt;66,3,BI62&lt;71,4,TRUE,5),MATCH(YEAR($F$15),Appendix!$G$3:$L$3,0))</f>
        <v>0</v>
      </c>
      <c r="BL62" s="92">
        <f t="shared" si="8"/>
        <v>0</v>
      </c>
      <c r="BM62" s="89">
        <f t="shared" si="22"/>
        <v>122</v>
      </c>
      <c r="BN62" s="90">
        <f>IF($P62&gt;'Wage Ceilings '!$C$7+SUMIF('Wage Ceilings '!$B$8:'Wage Ceilings '!$B$11,"&lt;="&amp;$P$15,'Wage Ceilings '!$D$8:'Wage Ceilings '!$D$11),'Wage Ceilings '!$C$7+SUMIF('Wage Ceilings '!$B$8:'Wage Ceilings '!$B$11,"&lt;="&amp;$P$15,'Wage Ceilings '!$D$8:'Wage Ceilings '!$D$11),$P62)</f>
        <v>0</v>
      </c>
      <c r="BO62" s="91" cm="1">
        <f t="array" ref="BO62">INDEX(Appendix!$G$4:$J$8,_xlfn.IFS(BM62&lt;56,1,BM62&lt;61,2,BM62&lt;66,3,BM62&lt;71,4,TRUE,5),MATCH(YEAR($F$15),Appendix!$G$3:$L$3,0))</f>
        <v>0</v>
      </c>
      <c r="BP62" s="92">
        <f t="shared" si="9"/>
        <v>0</v>
      </c>
      <c r="BQ62" s="89">
        <f t="shared" si="23"/>
        <v>122</v>
      </c>
      <c r="BR62" s="90">
        <f>IF($Q62&gt;'Wage Ceilings '!$C$7+SUMIF('Wage Ceilings '!$B$8:'Wage Ceilings '!$B$11,"&lt;="&amp;$Q$15,'Wage Ceilings '!$D$8:'Wage Ceilings '!$D$11),'Wage Ceilings '!$C$7+SUMIF('Wage Ceilings '!$B$8:'Wage Ceilings '!$B$11,"&lt;="&amp;$Q$15,'Wage Ceilings '!$D$8:'Wage Ceilings '!$D$11),$Q62)</f>
        <v>0</v>
      </c>
      <c r="BS62" s="91" cm="1">
        <f t="array" ref="BS62">INDEX(Appendix!$G$4:$J$8,_xlfn.IFS(BQ62&lt;56,1,BQ62&lt;61,2,BQ62&lt;66,3,BQ62&lt;71,4,TRUE,5),MATCH(YEAR($F$15),Appendix!$G$3:$L$3,0))</f>
        <v>0</v>
      </c>
      <c r="BT62" s="92">
        <f t="shared" si="10"/>
        <v>0</v>
      </c>
      <c r="BU62" s="89">
        <f t="shared" si="24"/>
        <v>122</v>
      </c>
      <c r="BV62" s="90">
        <f>IF($R62&gt;'Wage Ceilings '!$C$7+SUMIF('Wage Ceilings '!$B$8:'Wage Ceilings '!$B$11,"&lt;="&amp;$R$15,'Wage Ceilings '!$D$8:'Wage Ceilings '!$D$11),'Wage Ceilings '!$C$7+SUMIF('Wage Ceilings '!$B$8:'Wage Ceilings '!$B$11,"&lt;="&amp;$R$15,'Wage Ceilings '!$D$8:'Wage Ceilings '!$D$11),$R62)</f>
        <v>0</v>
      </c>
      <c r="BW62" s="91" cm="1">
        <f t="array" ref="BW62">INDEX(Appendix!$G$4:$J$8,_xlfn.IFS(BU62&lt;56,1,BU62&lt;61,2,BU62&lt;66,3,BU62&lt;71,4,TRUE,5),MATCH(YEAR($F$15),Appendix!$G$3:$L$3,0))</f>
        <v>0</v>
      </c>
      <c r="BX62" s="92">
        <f t="shared" si="11"/>
        <v>0</v>
      </c>
      <c r="BY62" s="89" t="str">
        <f t="shared" si="25"/>
        <v>NA</v>
      </c>
      <c r="BZ62" s="92">
        <f>IF(S62&gt;=('Wage Ceilings '!$C$3-SUM(Z62,AD62,AH62,AL62,AP62,AX62,AT62,BB62,BF62,BJ62,BN62,BR62,BV62)),('Wage Ceilings '!$C$3-SUM(Z62,AD62,AH62,AL62,AP62,AX62,AT62,BB62,BF62,BJ62,BN62,BR62,BV62)),S62)</f>
        <v>0</v>
      </c>
      <c r="CA62" s="91" cm="1">
        <f t="array" ref="CA62">INDEX(Appendix!$G$4:$J$8,_xlfn.IFS(BY62&lt;56,1,BY62&lt;61,2,BY62&lt;66,3,BY62&lt;71,4,TRUE,5),MATCH(YEAR($F$15),Appendix!$G$3:$L$3,0))</f>
        <v>0</v>
      </c>
      <c r="CB62" s="92">
        <f t="shared" si="32"/>
        <v>0</v>
      </c>
      <c r="CC62" s="99"/>
    </row>
    <row r="63" spans="1:81" x14ac:dyDescent="0.3">
      <c r="A63" s="64" t="s">
        <v>63</v>
      </c>
      <c r="B63" s="65"/>
      <c r="C63" s="65"/>
      <c r="D63" s="66"/>
      <c r="E63" s="66"/>
      <c r="F63" s="67"/>
      <c r="G63" s="67"/>
      <c r="H63" s="67"/>
      <c r="I63" s="67"/>
      <c r="J63" s="67"/>
      <c r="K63" s="67"/>
      <c r="L63" s="67"/>
      <c r="M63" s="67"/>
      <c r="N63" s="67"/>
      <c r="O63" s="67"/>
      <c r="P63" s="67"/>
      <c r="Q63" s="67"/>
      <c r="R63" s="67"/>
      <c r="S63" s="67"/>
      <c r="T63" s="57">
        <f t="shared" si="26"/>
        <v>0</v>
      </c>
      <c r="U63" s="57">
        <f t="shared" si="27"/>
        <v>0</v>
      </c>
      <c r="V63" s="58">
        <f t="shared" si="28"/>
        <v>0</v>
      </c>
      <c r="W63" s="58">
        <f t="shared" si="29"/>
        <v>0</v>
      </c>
      <c r="X63" s="58">
        <f t="shared" si="30"/>
        <v>0</v>
      </c>
      <c r="Y63" s="89">
        <f t="shared" si="12"/>
        <v>121</v>
      </c>
      <c r="Z63" s="90">
        <f>IF($F63&gt;'Wage Ceilings '!$C$7+SUMIF('Wage Ceilings '!$B$8:'Wage Ceilings '!$B$11,"&lt;="&amp;$F$15,'Wage Ceilings '!$D$8:'Wage Ceilings '!$D$11),'Wage Ceilings '!$C$7+SUMIF('Wage Ceilings '!$B$8:'Wage Ceilings '!$B$11,"&lt;="&amp;$F$15,'Wage Ceilings '!$D$8:'Wage Ceilings '!$D$11),$F63)</f>
        <v>0</v>
      </c>
      <c r="AA63" s="91" cm="1">
        <f t="array" ref="AA63">INDEX(Appendix!$G$4:$J$8,_xlfn.IFS(Y63&lt;56,1,Y63&lt;61,2,Y63&lt;66,3,Y63&lt;71,4,TRUE,5),MATCH(YEAR($F$15),Appendix!$G$3:$L$3,0))</f>
        <v>0</v>
      </c>
      <c r="AB63" s="92">
        <f t="shared" si="0"/>
        <v>0</v>
      </c>
      <c r="AC63" s="89">
        <f t="shared" si="13"/>
        <v>122</v>
      </c>
      <c r="AD63" s="90">
        <f>IF($G63&gt;'Wage Ceilings '!$C$7+SUMIF('Wage Ceilings '!$B$8:'Wage Ceilings '!$B$11,"&lt;="&amp;$G$15,'Wage Ceilings '!$D$8:'Wage Ceilings '!$D$11),'Wage Ceilings '!$C$7+SUMIF('Wage Ceilings '!$B$8:'Wage Ceilings '!$B$11,"&lt;="&amp;$G$15,'Wage Ceilings '!$D$8:'Wage Ceilings '!$D$11),$G63)</f>
        <v>0</v>
      </c>
      <c r="AE63" s="91" cm="1">
        <f t="array" ref="AE63">INDEX(Appendix!$G$4:$J$8,_xlfn.IFS(AC63&lt;56,1,AC63&lt;61,2,AC63&lt;66,3,AC63&lt;71,4,TRUE,5),MATCH(YEAR($F$15),Appendix!$G$3:$L$3,0))</f>
        <v>0</v>
      </c>
      <c r="AF63" s="92">
        <f t="shared" si="1"/>
        <v>0</v>
      </c>
      <c r="AG63" s="89">
        <f t="shared" si="14"/>
        <v>122</v>
      </c>
      <c r="AH63" s="90">
        <f>IF($H63&gt;'Wage Ceilings '!$C$7+SUMIF('Wage Ceilings '!$B$8:'Wage Ceilings '!$B$11,"&lt;="&amp;$H$15,'Wage Ceilings '!$D$8:'Wage Ceilings '!$D$11),'Wage Ceilings '!$C$7+SUMIF('Wage Ceilings '!$B$8:'Wage Ceilings '!$B$11,"&lt;="&amp;$H$15,'Wage Ceilings '!$D$8:'Wage Ceilings '!$D$11),$H63)</f>
        <v>0</v>
      </c>
      <c r="AI63" s="91" cm="1">
        <f t="array" ref="AI63">INDEX(Appendix!$G$4:$J$8,_xlfn.IFS(AG63&lt;56,1,AG63&lt;61,2,AG63&lt;66,3,AG63&lt;71,4,TRUE,5),MATCH(YEAR($F$15),Appendix!$G$3:$L$3,0))</f>
        <v>0</v>
      </c>
      <c r="AJ63" s="92">
        <f t="shared" si="2"/>
        <v>0</v>
      </c>
      <c r="AK63" s="89">
        <f t="shared" si="15"/>
        <v>122</v>
      </c>
      <c r="AL63" s="90">
        <f>IF($I63&gt;'Wage Ceilings '!$C$7+SUMIF('Wage Ceilings '!$B$8:'Wage Ceilings '!$B$11,"&lt;="&amp;$I$15,'Wage Ceilings '!$D$8:'Wage Ceilings '!$D$11),'Wage Ceilings '!$C$7+SUMIF('Wage Ceilings '!$B$8:'Wage Ceilings '!$B$11,"&lt;="&amp;$I$15,'Wage Ceilings '!$D$8:'Wage Ceilings '!$D$11),$I63)</f>
        <v>0</v>
      </c>
      <c r="AM63" s="91" cm="1">
        <f t="array" ref="AM63">INDEX(Appendix!$G$4:$J$8,_xlfn.IFS(AK63&lt;56,1,AK63&lt;61,2,AK63&lt;66,3,AK63&lt;71,4,TRUE,5),MATCH(YEAR($F$15),Appendix!$G$3:$L$3,0))</f>
        <v>0</v>
      </c>
      <c r="AN63" s="92">
        <f t="shared" si="3"/>
        <v>0</v>
      </c>
      <c r="AO63" s="89">
        <f t="shared" si="16"/>
        <v>122</v>
      </c>
      <c r="AP63" s="90">
        <f>IF($J63&gt;'Wage Ceilings '!$C$7+SUMIF('Wage Ceilings '!$B$8:'Wage Ceilings '!$B$11,"&lt;="&amp;$J$15,'Wage Ceilings '!$D$8:'Wage Ceilings '!$D$11),'Wage Ceilings '!$C$7+SUMIF('Wage Ceilings '!$B$8:'Wage Ceilings '!$B$11,"&lt;="&amp;$J$15,'Wage Ceilings '!$D$8:'Wage Ceilings '!$D$11),$J63)</f>
        <v>0</v>
      </c>
      <c r="AQ63" s="91" cm="1">
        <f t="array" ref="AQ63">INDEX(Appendix!$G$4:$J$8,_xlfn.IFS(AO63&lt;56,1,AO63&lt;61,2,AO63&lt;66,3,AO63&lt;71,4,TRUE,5),MATCH(YEAR($F$15),Appendix!$G$3:$L$3,0))</f>
        <v>0</v>
      </c>
      <c r="AR63" s="92">
        <f t="shared" si="4"/>
        <v>0</v>
      </c>
      <c r="AS63" s="89">
        <f t="shared" si="31"/>
        <v>122</v>
      </c>
      <c r="AT63" s="90">
        <f>IF($K63&gt;'Wage Ceilings '!$C$7+SUMIF('Wage Ceilings '!$B$8:'Wage Ceilings '!$B$11,"&lt;="&amp;$K$15,'Wage Ceilings '!$D$8:'Wage Ceilings '!$D$11),'Wage Ceilings '!$C$7+SUMIF('Wage Ceilings '!$B$8:'Wage Ceilings '!$B$11,"&lt;="&amp;$K$15,'Wage Ceilings '!$D$8:'Wage Ceilings '!$D$11),$K63)</f>
        <v>0</v>
      </c>
      <c r="AU63" s="91" cm="1">
        <f t="array" ref="AU63">INDEX(Appendix!$G$4:$J$8,_xlfn.IFS(AS63&lt;56,1,AS63&lt;61,2,AS63&lt;66,3,AS63&lt;71,4,TRUE,5),MATCH(YEAR($F$15),Appendix!$G$3:$L$3,0))</f>
        <v>0</v>
      </c>
      <c r="AV63" s="92">
        <f t="shared" si="5"/>
        <v>0</v>
      </c>
      <c r="AW63" s="89" t="str">
        <f t="shared" si="17"/>
        <v>NA</v>
      </c>
      <c r="AX63" s="92">
        <f>IF(L63&gt;=('Wage Ceilings '!$C$3-SUM(Z63,AD63,AH63,AL63,AP63,AT63,BB63,BF63,BJ63,BN63,BR63,BV63)),('Wage Ceilings '!$C$3-SUM(Z63,AD63,AH63,AL63,AP63,AT63,BB63,BF63,BJ63,BN63,BR63,BV63)),L63)</f>
        <v>0</v>
      </c>
      <c r="AY63" s="91" cm="1">
        <f t="array" ref="AY63">INDEX(Appendix!$G$4:$J$8,_xlfn.IFS(AW63&lt;56,1,AW63&lt;61,2,AW63&lt;66,3,AW63&lt;71,4,TRUE,5),MATCH(YEAR($F$15),Appendix!$G$3:$L$3,0))</f>
        <v>0</v>
      </c>
      <c r="AZ63" s="92">
        <f t="shared" si="6"/>
        <v>0</v>
      </c>
      <c r="BA63" s="89">
        <f t="shared" si="18"/>
        <v>122</v>
      </c>
      <c r="BB63" s="90">
        <f>IF($M63&gt;'Wage Ceilings '!$C$7+SUMIF('Wage Ceilings '!$B$8:'Wage Ceilings '!$B$11,"&lt;="&amp;$M$15,'Wage Ceilings '!$D$8:'Wage Ceilings '!$D$11),'Wage Ceilings '!$C$7+SUMIF('Wage Ceilings '!$B$8:'Wage Ceilings '!$B$11,"&lt;="&amp;$M$15,'Wage Ceilings '!$D$8:'Wage Ceilings '!$D$11),$M63)</f>
        <v>0</v>
      </c>
      <c r="BC63" s="91" cm="1">
        <f t="array" ref="BC63">INDEX(Appendix!$G$4:$J$8,_xlfn.IFS(BA63&lt;56,1,BA63&lt;61,2,BA63&lt;66,3,BA63&lt;71,4,TRUE,5),MATCH(YEAR($F$15),Appendix!$G$3:$L$3,0))</f>
        <v>0</v>
      </c>
      <c r="BD63" s="92">
        <f t="shared" si="19"/>
        <v>0</v>
      </c>
      <c r="BE63" s="89">
        <f t="shared" si="20"/>
        <v>122</v>
      </c>
      <c r="BF63" s="90">
        <f>IF($N63&gt;'Wage Ceilings '!$C$7+SUMIF('Wage Ceilings '!$B$8:'Wage Ceilings '!$B$11,"&lt;="&amp;$N$15,'Wage Ceilings '!$D$8:'Wage Ceilings '!$D$11),'Wage Ceilings '!$C$7+SUMIF('Wage Ceilings '!$B$8:'Wage Ceilings '!$B$11,"&lt;="&amp;$N$15,'Wage Ceilings '!$D$8:'Wage Ceilings '!$D$11),$N63)</f>
        <v>0</v>
      </c>
      <c r="BG63" s="91" cm="1">
        <f t="array" ref="BG63">INDEX(Appendix!$G$4:$J$8,_xlfn.IFS(BE63&lt;56,1,BE63&lt;61,2,BE63&lt;66,3,BE63&lt;71,4,TRUE,5),MATCH(YEAR($F$15),Appendix!$G$3:$L$3,0))</f>
        <v>0</v>
      </c>
      <c r="BH63" s="92">
        <f t="shared" si="7"/>
        <v>0</v>
      </c>
      <c r="BI63" s="89">
        <f t="shared" si="21"/>
        <v>122</v>
      </c>
      <c r="BJ63" s="90">
        <f>IF($O63&gt;'Wage Ceilings '!$C$7+SUMIF('Wage Ceilings '!$B$8:'Wage Ceilings '!$B$11,"&lt;="&amp;$O$15,'Wage Ceilings '!$D$8:'Wage Ceilings '!$D$11),'Wage Ceilings '!$C$7+SUMIF('Wage Ceilings '!$B$8:'Wage Ceilings '!$B$11,"&lt;="&amp;$O$15,'Wage Ceilings '!$D$8:'Wage Ceilings '!$D$11),$O63)</f>
        <v>0</v>
      </c>
      <c r="BK63" s="91" cm="1">
        <f t="array" ref="BK63">INDEX(Appendix!$G$4:$J$8,_xlfn.IFS(BI63&lt;56,1,BI63&lt;61,2,BI63&lt;66,3,BI63&lt;71,4,TRUE,5),MATCH(YEAR($F$15),Appendix!$G$3:$L$3,0))</f>
        <v>0</v>
      </c>
      <c r="BL63" s="92">
        <f t="shared" si="8"/>
        <v>0</v>
      </c>
      <c r="BM63" s="89">
        <f t="shared" si="22"/>
        <v>122</v>
      </c>
      <c r="BN63" s="90">
        <f>IF($P63&gt;'Wage Ceilings '!$C$7+SUMIF('Wage Ceilings '!$B$8:'Wage Ceilings '!$B$11,"&lt;="&amp;$P$15,'Wage Ceilings '!$D$8:'Wage Ceilings '!$D$11),'Wage Ceilings '!$C$7+SUMIF('Wage Ceilings '!$B$8:'Wage Ceilings '!$B$11,"&lt;="&amp;$P$15,'Wage Ceilings '!$D$8:'Wage Ceilings '!$D$11),$P63)</f>
        <v>0</v>
      </c>
      <c r="BO63" s="91" cm="1">
        <f t="array" ref="BO63">INDEX(Appendix!$G$4:$J$8,_xlfn.IFS(BM63&lt;56,1,BM63&lt;61,2,BM63&lt;66,3,BM63&lt;71,4,TRUE,5),MATCH(YEAR($F$15),Appendix!$G$3:$L$3,0))</f>
        <v>0</v>
      </c>
      <c r="BP63" s="92">
        <f t="shared" si="9"/>
        <v>0</v>
      </c>
      <c r="BQ63" s="89">
        <f t="shared" si="23"/>
        <v>122</v>
      </c>
      <c r="BR63" s="90">
        <f>IF($Q63&gt;'Wage Ceilings '!$C$7+SUMIF('Wage Ceilings '!$B$8:'Wage Ceilings '!$B$11,"&lt;="&amp;$Q$15,'Wage Ceilings '!$D$8:'Wage Ceilings '!$D$11),'Wage Ceilings '!$C$7+SUMIF('Wage Ceilings '!$B$8:'Wage Ceilings '!$B$11,"&lt;="&amp;$Q$15,'Wage Ceilings '!$D$8:'Wage Ceilings '!$D$11),$Q63)</f>
        <v>0</v>
      </c>
      <c r="BS63" s="91" cm="1">
        <f t="array" ref="BS63">INDEX(Appendix!$G$4:$J$8,_xlfn.IFS(BQ63&lt;56,1,BQ63&lt;61,2,BQ63&lt;66,3,BQ63&lt;71,4,TRUE,5),MATCH(YEAR($F$15),Appendix!$G$3:$L$3,0))</f>
        <v>0</v>
      </c>
      <c r="BT63" s="92">
        <f t="shared" si="10"/>
        <v>0</v>
      </c>
      <c r="BU63" s="89">
        <f t="shared" si="24"/>
        <v>122</v>
      </c>
      <c r="BV63" s="90">
        <f>IF($R63&gt;'Wage Ceilings '!$C$7+SUMIF('Wage Ceilings '!$B$8:'Wage Ceilings '!$B$11,"&lt;="&amp;$R$15,'Wage Ceilings '!$D$8:'Wage Ceilings '!$D$11),'Wage Ceilings '!$C$7+SUMIF('Wage Ceilings '!$B$8:'Wage Ceilings '!$B$11,"&lt;="&amp;$R$15,'Wage Ceilings '!$D$8:'Wage Ceilings '!$D$11),$R63)</f>
        <v>0</v>
      </c>
      <c r="BW63" s="91" cm="1">
        <f t="array" ref="BW63">INDEX(Appendix!$G$4:$J$8,_xlfn.IFS(BU63&lt;56,1,BU63&lt;61,2,BU63&lt;66,3,BU63&lt;71,4,TRUE,5),MATCH(YEAR($F$15),Appendix!$G$3:$L$3,0))</f>
        <v>0</v>
      </c>
      <c r="BX63" s="92">
        <f t="shared" si="11"/>
        <v>0</v>
      </c>
      <c r="BY63" s="89" t="str">
        <f t="shared" si="25"/>
        <v>NA</v>
      </c>
      <c r="BZ63" s="92">
        <f>IF(S63&gt;=('Wage Ceilings '!$C$3-SUM(Z63,AD63,AH63,AL63,AP63,AX63,AT63,BB63,BF63,BJ63,BN63,BR63,BV63)),('Wage Ceilings '!$C$3-SUM(Z63,AD63,AH63,AL63,AP63,AX63,AT63,BB63,BF63,BJ63,BN63,BR63,BV63)),S63)</f>
        <v>0</v>
      </c>
      <c r="CA63" s="91" cm="1">
        <f t="array" ref="CA63">INDEX(Appendix!$G$4:$J$8,_xlfn.IFS(BY63&lt;56,1,BY63&lt;61,2,BY63&lt;66,3,BY63&lt;71,4,TRUE,5),MATCH(YEAR($F$15),Appendix!$G$3:$L$3,0))</f>
        <v>0</v>
      </c>
      <c r="CB63" s="92">
        <f t="shared" si="32"/>
        <v>0</v>
      </c>
      <c r="CC63" s="99"/>
    </row>
    <row r="64" spans="1:81" x14ac:dyDescent="0.3">
      <c r="A64" s="64" t="s">
        <v>64</v>
      </c>
      <c r="B64" s="65"/>
      <c r="C64" s="65"/>
      <c r="D64" s="66"/>
      <c r="E64" s="66"/>
      <c r="F64" s="67"/>
      <c r="G64" s="67"/>
      <c r="H64" s="67"/>
      <c r="I64" s="67"/>
      <c r="J64" s="67"/>
      <c r="K64" s="67"/>
      <c r="L64" s="67"/>
      <c r="M64" s="67"/>
      <c r="N64" s="67"/>
      <c r="O64" s="67"/>
      <c r="P64" s="67"/>
      <c r="Q64" s="67"/>
      <c r="R64" s="67"/>
      <c r="S64" s="67"/>
      <c r="T64" s="57">
        <f t="shared" si="26"/>
        <v>0</v>
      </c>
      <c r="U64" s="57">
        <f t="shared" si="27"/>
        <v>0</v>
      </c>
      <c r="V64" s="58">
        <f t="shared" si="28"/>
        <v>0</v>
      </c>
      <c r="W64" s="58">
        <f t="shared" si="29"/>
        <v>0</v>
      </c>
      <c r="X64" s="58">
        <f t="shared" si="30"/>
        <v>0</v>
      </c>
      <c r="Y64" s="89">
        <f t="shared" si="12"/>
        <v>121</v>
      </c>
      <c r="Z64" s="90">
        <f>IF($F64&gt;'Wage Ceilings '!$C$7+SUMIF('Wage Ceilings '!$B$8:'Wage Ceilings '!$B$11,"&lt;="&amp;$F$15,'Wage Ceilings '!$D$8:'Wage Ceilings '!$D$11),'Wage Ceilings '!$C$7+SUMIF('Wage Ceilings '!$B$8:'Wage Ceilings '!$B$11,"&lt;="&amp;$F$15,'Wage Ceilings '!$D$8:'Wage Ceilings '!$D$11),$F64)</f>
        <v>0</v>
      </c>
      <c r="AA64" s="91" cm="1">
        <f t="array" ref="AA64">INDEX(Appendix!$G$4:$J$8,_xlfn.IFS(Y64&lt;56,1,Y64&lt;61,2,Y64&lt;66,3,Y64&lt;71,4,TRUE,5),MATCH(YEAR($F$15),Appendix!$G$3:$L$3,0))</f>
        <v>0</v>
      </c>
      <c r="AB64" s="92">
        <f t="shared" si="0"/>
        <v>0</v>
      </c>
      <c r="AC64" s="89">
        <f t="shared" si="13"/>
        <v>122</v>
      </c>
      <c r="AD64" s="90">
        <f>IF($G64&gt;'Wage Ceilings '!$C$7+SUMIF('Wage Ceilings '!$B$8:'Wage Ceilings '!$B$11,"&lt;="&amp;$G$15,'Wage Ceilings '!$D$8:'Wage Ceilings '!$D$11),'Wage Ceilings '!$C$7+SUMIF('Wage Ceilings '!$B$8:'Wage Ceilings '!$B$11,"&lt;="&amp;$G$15,'Wage Ceilings '!$D$8:'Wage Ceilings '!$D$11),$G64)</f>
        <v>0</v>
      </c>
      <c r="AE64" s="91" cm="1">
        <f t="array" ref="AE64">INDEX(Appendix!$G$4:$J$8,_xlfn.IFS(AC64&lt;56,1,AC64&lt;61,2,AC64&lt;66,3,AC64&lt;71,4,TRUE,5),MATCH(YEAR($F$15),Appendix!$G$3:$L$3,0))</f>
        <v>0</v>
      </c>
      <c r="AF64" s="92">
        <f t="shared" si="1"/>
        <v>0</v>
      </c>
      <c r="AG64" s="89">
        <f t="shared" si="14"/>
        <v>122</v>
      </c>
      <c r="AH64" s="90">
        <f>IF($H64&gt;'Wage Ceilings '!$C$7+SUMIF('Wage Ceilings '!$B$8:'Wage Ceilings '!$B$11,"&lt;="&amp;$H$15,'Wage Ceilings '!$D$8:'Wage Ceilings '!$D$11),'Wage Ceilings '!$C$7+SUMIF('Wage Ceilings '!$B$8:'Wage Ceilings '!$B$11,"&lt;="&amp;$H$15,'Wage Ceilings '!$D$8:'Wage Ceilings '!$D$11),$H64)</f>
        <v>0</v>
      </c>
      <c r="AI64" s="91" cm="1">
        <f t="array" ref="AI64">INDEX(Appendix!$G$4:$J$8,_xlfn.IFS(AG64&lt;56,1,AG64&lt;61,2,AG64&lt;66,3,AG64&lt;71,4,TRUE,5),MATCH(YEAR($F$15),Appendix!$G$3:$L$3,0))</f>
        <v>0</v>
      </c>
      <c r="AJ64" s="92">
        <f t="shared" si="2"/>
        <v>0</v>
      </c>
      <c r="AK64" s="89">
        <f t="shared" si="15"/>
        <v>122</v>
      </c>
      <c r="AL64" s="90">
        <f>IF($I64&gt;'Wage Ceilings '!$C$7+SUMIF('Wage Ceilings '!$B$8:'Wage Ceilings '!$B$11,"&lt;="&amp;$I$15,'Wage Ceilings '!$D$8:'Wage Ceilings '!$D$11),'Wage Ceilings '!$C$7+SUMIF('Wage Ceilings '!$B$8:'Wage Ceilings '!$B$11,"&lt;="&amp;$I$15,'Wage Ceilings '!$D$8:'Wage Ceilings '!$D$11),$I64)</f>
        <v>0</v>
      </c>
      <c r="AM64" s="91" cm="1">
        <f t="array" ref="AM64">INDEX(Appendix!$G$4:$J$8,_xlfn.IFS(AK64&lt;56,1,AK64&lt;61,2,AK64&lt;66,3,AK64&lt;71,4,TRUE,5),MATCH(YEAR($F$15),Appendix!$G$3:$L$3,0))</f>
        <v>0</v>
      </c>
      <c r="AN64" s="92">
        <f t="shared" si="3"/>
        <v>0</v>
      </c>
      <c r="AO64" s="89">
        <f t="shared" si="16"/>
        <v>122</v>
      </c>
      <c r="AP64" s="90">
        <f>IF($J64&gt;'Wage Ceilings '!$C$7+SUMIF('Wage Ceilings '!$B$8:'Wage Ceilings '!$B$11,"&lt;="&amp;$J$15,'Wage Ceilings '!$D$8:'Wage Ceilings '!$D$11),'Wage Ceilings '!$C$7+SUMIF('Wage Ceilings '!$B$8:'Wage Ceilings '!$B$11,"&lt;="&amp;$J$15,'Wage Ceilings '!$D$8:'Wage Ceilings '!$D$11),$J64)</f>
        <v>0</v>
      </c>
      <c r="AQ64" s="91" cm="1">
        <f t="array" ref="AQ64">INDEX(Appendix!$G$4:$J$8,_xlfn.IFS(AO64&lt;56,1,AO64&lt;61,2,AO64&lt;66,3,AO64&lt;71,4,TRUE,5),MATCH(YEAR($F$15),Appendix!$G$3:$L$3,0))</f>
        <v>0</v>
      </c>
      <c r="AR64" s="92">
        <f t="shared" si="4"/>
        <v>0</v>
      </c>
      <c r="AS64" s="89">
        <f t="shared" si="31"/>
        <v>122</v>
      </c>
      <c r="AT64" s="90">
        <f>IF($K64&gt;'Wage Ceilings '!$C$7+SUMIF('Wage Ceilings '!$B$8:'Wage Ceilings '!$B$11,"&lt;="&amp;$K$15,'Wage Ceilings '!$D$8:'Wage Ceilings '!$D$11),'Wage Ceilings '!$C$7+SUMIF('Wage Ceilings '!$B$8:'Wage Ceilings '!$B$11,"&lt;="&amp;$K$15,'Wage Ceilings '!$D$8:'Wage Ceilings '!$D$11),$K64)</f>
        <v>0</v>
      </c>
      <c r="AU64" s="91" cm="1">
        <f t="array" ref="AU64">INDEX(Appendix!$G$4:$J$8,_xlfn.IFS(AS64&lt;56,1,AS64&lt;61,2,AS64&lt;66,3,AS64&lt;71,4,TRUE,5),MATCH(YEAR($F$15),Appendix!$G$3:$L$3,0))</f>
        <v>0</v>
      </c>
      <c r="AV64" s="92">
        <f t="shared" si="5"/>
        <v>0</v>
      </c>
      <c r="AW64" s="89" t="str">
        <f t="shared" si="17"/>
        <v>NA</v>
      </c>
      <c r="AX64" s="92">
        <f>IF(L64&gt;=('Wage Ceilings '!$C$3-SUM(Z64,AD64,AH64,AL64,AP64,AT64,BB64,BF64,BJ64,BN64,BR64,BV64)),('Wage Ceilings '!$C$3-SUM(Z64,AD64,AH64,AL64,AP64,AT64,BB64,BF64,BJ64,BN64,BR64,BV64)),L64)</f>
        <v>0</v>
      </c>
      <c r="AY64" s="91" cm="1">
        <f t="array" ref="AY64">INDEX(Appendix!$G$4:$J$8,_xlfn.IFS(AW64&lt;56,1,AW64&lt;61,2,AW64&lt;66,3,AW64&lt;71,4,TRUE,5),MATCH(YEAR($F$15),Appendix!$G$3:$L$3,0))</f>
        <v>0</v>
      </c>
      <c r="AZ64" s="92">
        <f t="shared" si="6"/>
        <v>0</v>
      </c>
      <c r="BA64" s="89">
        <f t="shared" si="18"/>
        <v>122</v>
      </c>
      <c r="BB64" s="90">
        <f>IF($M64&gt;'Wage Ceilings '!$C$7+SUMIF('Wage Ceilings '!$B$8:'Wage Ceilings '!$B$11,"&lt;="&amp;$M$15,'Wage Ceilings '!$D$8:'Wage Ceilings '!$D$11),'Wage Ceilings '!$C$7+SUMIF('Wage Ceilings '!$B$8:'Wage Ceilings '!$B$11,"&lt;="&amp;$M$15,'Wage Ceilings '!$D$8:'Wage Ceilings '!$D$11),$M64)</f>
        <v>0</v>
      </c>
      <c r="BC64" s="91" cm="1">
        <f t="array" ref="BC64">INDEX(Appendix!$G$4:$J$8,_xlfn.IFS(BA64&lt;56,1,BA64&lt;61,2,BA64&lt;66,3,BA64&lt;71,4,TRUE,5),MATCH(YEAR($F$15),Appendix!$G$3:$L$3,0))</f>
        <v>0</v>
      </c>
      <c r="BD64" s="92">
        <f t="shared" si="19"/>
        <v>0</v>
      </c>
      <c r="BE64" s="89">
        <f t="shared" si="20"/>
        <v>122</v>
      </c>
      <c r="BF64" s="90">
        <f>IF($N64&gt;'Wage Ceilings '!$C$7+SUMIF('Wage Ceilings '!$B$8:'Wage Ceilings '!$B$11,"&lt;="&amp;$N$15,'Wage Ceilings '!$D$8:'Wage Ceilings '!$D$11),'Wage Ceilings '!$C$7+SUMIF('Wage Ceilings '!$B$8:'Wage Ceilings '!$B$11,"&lt;="&amp;$N$15,'Wage Ceilings '!$D$8:'Wage Ceilings '!$D$11),$N64)</f>
        <v>0</v>
      </c>
      <c r="BG64" s="91" cm="1">
        <f t="array" ref="BG64">INDEX(Appendix!$G$4:$J$8,_xlfn.IFS(BE64&lt;56,1,BE64&lt;61,2,BE64&lt;66,3,BE64&lt;71,4,TRUE,5),MATCH(YEAR($F$15),Appendix!$G$3:$L$3,0))</f>
        <v>0</v>
      </c>
      <c r="BH64" s="92">
        <f t="shared" si="7"/>
        <v>0</v>
      </c>
      <c r="BI64" s="89">
        <f t="shared" si="21"/>
        <v>122</v>
      </c>
      <c r="BJ64" s="90">
        <f>IF($O64&gt;'Wage Ceilings '!$C$7+SUMIF('Wage Ceilings '!$B$8:'Wage Ceilings '!$B$11,"&lt;="&amp;$O$15,'Wage Ceilings '!$D$8:'Wage Ceilings '!$D$11),'Wage Ceilings '!$C$7+SUMIF('Wage Ceilings '!$B$8:'Wage Ceilings '!$B$11,"&lt;="&amp;$O$15,'Wage Ceilings '!$D$8:'Wage Ceilings '!$D$11),$O64)</f>
        <v>0</v>
      </c>
      <c r="BK64" s="91" cm="1">
        <f t="array" ref="BK64">INDEX(Appendix!$G$4:$J$8,_xlfn.IFS(BI64&lt;56,1,BI64&lt;61,2,BI64&lt;66,3,BI64&lt;71,4,TRUE,5),MATCH(YEAR($F$15),Appendix!$G$3:$L$3,0))</f>
        <v>0</v>
      </c>
      <c r="BL64" s="92">
        <f t="shared" si="8"/>
        <v>0</v>
      </c>
      <c r="BM64" s="89">
        <f t="shared" si="22"/>
        <v>122</v>
      </c>
      <c r="BN64" s="90">
        <f>IF($P64&gt;'Wage Ceilings '!$C$7+SUMIF('Wage Ceilings '!$B$8:'Wage Ceilings '!$B$11,"&lt;="&amp;$P$15,'Wage Ceilings '!$D$8:'Wage Ceilings '!$D$11),'Wage Ceilings '!$C$7+SUMIF('Wage Ceilings '!$B$8:'Wage Ceilings '!$B$11,"&lt;="&amp;$P$15,'Wage Ceilings '!$D$8:'Wage Ceilings '!$D$11),$P64)</f>
        <v>0</v>
      </c>
      <c r="BO64" s="91" cm="1">
        <f t="array" ref="BO64">INDEX(Appendix!$G$4:$J$8,_xlfn.IFS(BM64&lt;56,1,BM64&lt;61,2,BM64&lt;66,3,BM64&lt;71,4,TRUE,5),MATCH(YEAR($F$15),Appendix!$G$3:$L$3,0))</f>
        <v>0</v>
      </c>
      <c r="BP64" s="92">
        <f t="shared" si="9"/>
        <v>0</v>
      </c>
      <c r="BQ64" s="89">
        <f t="shared" si="23"/>
        <v>122</v>
      </c>
      <c r="BR64" s="90">
        <f>IF($Q64&gt;'Wage Ceilings '!$C$7+SUMIF('Wage Ceilings '!$B$8:'Wage Ceilings '!$B$11,"&lt;="&amp;$Q$15,'Wage Ceilings '!$D$8:'Wage Ceilings '!$D$11),'Wage Ceilings '!$C$7+SUMIF('Wage Ceilings '!$B$8:'Wage Ceilings '!$B$11,"&lt;="&amp;$Q$15,'Wage Ceilings '!$D$8:'Wage Ceilings '!$D$11),$Q64)</f>
        <v>0</v>
      </c>
      <c r="BS64" s="91" cm="1">
        <f t="array" ref="BS64">INDEX(Appendix!$G$4:$J$8,_xlfn.IFS(BQ64&lt;56,1,BQ64&lt;61,2,BQ64&lt;66,3,BQ64&lt;71,4,TRUE,5),MATCH(YEAR($F$15),Appendix!$G$3:$L$3,0))</f>
        <v>0</v>
      </c>
      <c r="BT64" s="92">
        <f t="shared" si="10"/>
        <v>0</v>
      </c>
      <c r="BU64" s="89">
        <f t="shared" si="24"/>
        <v>122</v>
      </c>
      <c r="BV64" s="90">
        <f>IF($R64&gt;'Wage Ceilings '!$C$7+SUMIF('Wage Ceilings '!$B$8:'Wage Ceilings '!$B$11,"&lt;="&amp;$R$15,'Wage Ceilings '!$D$8:'Wage Ceilings '!$D$11),'Wage Ceilings '!$C$7+SUMIF('Wage Ceilings '!$B$8:'Wage Ceilings '!$B$11,"&lt;="&amp;$R$15,'Wage Ceilings '!$D$8:'Wage Ceilings '!$D$11),$R64)</f>
        <v>0</v>
      </c>
      <c r="BW64" s="91" cm="1">
        <f t="array" ref="BW64">INDEX(Appendix!$G$4:$J$8,_xlfn.IFS(BU64&lt;56,1,BU64&lt;61,2,BU64&lt;66,3,BU64&lt;71,4,TRUE,5),MATCH(YEAR($F$15),Appendix!$G$3:$L$3,0))</f>
        <v>0</v>
      </c>
      <c r="BX64" s="92">
        <f t="shared" si="11"/>
        <v>0</v>
      </c>
      <c r="BY64" s="89" t="str">
        <f t="shared" si="25"/>
        <v>NA</v>
      </c>
      <c r="BZ64" s="92">
        <f>IF(S64&gt;=('Wage Ceilings '!$C$3-SUM(Z64,AD64,AH64,AL64,AP64,AX64,AT64,BB64,BF64,BJ64,BN64,BR64,BV64)),('Wage Ceilings '!$C$3-SUM(Z64,AD64,AH64,AL64,AP64,AX64,AT64,BB64,BF64,BJ64,BN64,BR64,BV64)),S64)</f>
        <v>0</v>
      </c>
      <c r="CA64" s="91" cm="1">
        <f t="array" ref="CA64">INDEX(Appendix!$G$4:$J$8,_xlfn.IFS(BY64&lt;56,1,BY64&lt;61,2,BY64&lt;66,3,BY64&lt;71,4,TRUE,5),MATCH(YEAR($F$15),Appendix!$G$3:$L$3,0))</f>
        <v>0</v>
      </c>
      <c r="CB64" s="92">
        <f t="shared" si="32"/>
        <v>0</v>
      </c>
      <c r="CC64" s="99"/>
    </row>
    <row r="65" spans="1:81" x14ac:dyDescent="0.3">
      <c r="A65" s="64" t="s">
        <v>65</v>
      </c>
      <c r="B65" s="65"/>
      <c r="C65" s="65"/>
      <c r="D65" s="66"/>
      <c r="E65" s="66"/>
      <c r="F65" s="67"/>
      <c r="G65" s="67"/>
      <c r="H65" s="67"/>
      <c r="I65" s="67"/>
      <c r="J65" s="67"/>
      <c r="K65" s="67"/>
      <c r="L65" s="67"/>
      <c r="M65" s="67"/>
      <c r="N65" s="67"/>
      <c r="O65" s="67"/>
      <c r="P65" s="67"/>
      <c r="Q65" s="67"/>
      <c r="R65" s="67"/>
      <c r="S65" s="67"/>
      <c r="T65" s="57">
        <f t="shared" si="26"/>
        <v>0</v>
      </c>
      <c r="U65" s="57">
        <f t="shared" si="27"/>
        <v>0</v>
      </c>
      <c r="V65" s="58">
        <f t="shared" si="28"/>
        <v>0</v>
      </c>
      <c r="W65" s="58">
        <f t="shared" si="29"/>
        <v>0</v>
      </c>
      <c r="X65" s="58">
        <f t="shared" si="30"/>
        <v>0</v>
      </c>
      <c r="Y65" s="89">
        <f t="shared" si="12"/>
        <v>121</v>
      </c>
      <c r="Z65" s="90">
        <f>IF($F65&gt;'Wage Ceilings '!$C$7+SUMIF('Wage Ceilings '!$B$8:'Wage Ceilings '!$B$11,"&lt;="&amp;$F$15,'Wage Ceilings '!$D$8:'Wage Ceilings '!$D$11),'Wage Ceilings '!$C$7+SUMIF('Wage Ceilings '!$B$8:'Wage Ceilings '!$B$11,"&lt;="&amp;$F$15,'Wage Ceilings '!$D$8:'Wage Ceilings '!$D$11),$F65)</f>
        <v>0</v>
      </c>
      <c r="AA65" s="91" cm="1">
        <f t="array" ref="AA65">INDEX(Appendix!$G$4:$J$8,_xlfn.IFS(Y65&lt;56,1,Y65&lt;61,2,Y65&lt;66,3,Y65&lt;71,4,TRUE,5),MATCH(YEAR($F$15),Appendix!$G$3:$L$3,0))</f>
        <v>0</v>
      </c>
      <c r="AB65" s="92">
        <f t="shared" si="0"/>
        <v>0</v>
      </c>
      <c r="AC65" s="89">
        <f t="shared" si="13"/>
        <v>122</v>
      </c>
      <c r="AD65" s="90">
        <f>IF($G65&gt;'Wage Ceilings '!$C$7+SUMIF('Wage Ceilings '!$B$8:'Wage Ceilings '!$B$11,"&lt;="&amp;$G$15,'Wage Ceilings '!$D$8:'Wage Ceilings '!$D$11),'Wage Ceilings '!$C$7+SUMIF('Wage Ceilings '!$B$8:'Wage Ceilings '!$B$11,"&lt;="&amp;$G$15,'Wage Ceilings '!$D$8:'Wage Ceilings '!$D$11),$G65)</f>
        <v>0</v>
      </c>
      <c r="AE65" s="91" cm="1">
        <f t="array" ref="AE65">INDEX(Appendix!$G$4:$J$8,_xlfn.IFS(AC65&lt;56,1,AC65&lt;61,2,AC65&lt;66,3,AC65&lt;71,4,TRUE,5),MATCH(YEAR($F$15),Appendix!$G$3:$L$3,0))</f>
        <v>0</v>
      </c>
      <c r="AF65" s="92">
        <f t="shared" si="1"/>
        <v>0</v>
      </c>
      <c r="AG65" s="89">
        <f t="shared" si="14"/>
        <v>122</v>
      </c>
      <c r="AH65" s="90">
        <f>IF($H65&gt;'Wage Ceilings '!$C$7+SUMIF('Wage Ceilings '!$B$8:'Wage Ceilings '!$B$11,"&lt;="&amp;$H$15,'Wage Ceilings '!$D$8:'Wage Ceilings '!$D$11),'Wage Ceilings '!$C$7+SUMIF('Wage Ceilings '!$B$8:'Wage Ceilings '!$B$11,"&lt;="&amp;$H$15,'Wage Ceilings '!$D$8:'Wage Ceilings '!$D$11),$H65)</f>
        <v>0</v>
      </c>
      <c r="AI65" s="91" cm="1">
        <f t="array" ref="AI65">INDEX(Appendix!$G$4:$J$8,_xlfn.IFS(AG65&lt;56,1,AG65&lt;61,2,AG65&lt;66,3,AG65&lt;71,4,TRUE,5),MATCH(YEAR($F$15),Appendix!$G$3:$L$3,0))</f>
        <v>0</v>
      </c>
      <c r="AJ65" s="92">
        <f t="shared" si="2"/>
        <v>0</v>
      </c>
      <c r="AK65" s="89">
        <f t="shared" si="15"/>
        <v>122</v>
      </c>
      <c r="AL65" s="90">
        <f>IF($I65&gt;'Wage Ceilings '!$C$7+SUMIF('Wage Ceilings '!$B$8:'Wage Ceilings '!$B$11,"&lt;="&amp;$I$15,'Wage Ceilings '!$D$8:'Wage Ceilings '!$D$11),'Wage Ceilings '!$C$7+SUMIF('Wage Ceilings '!$B$8:'Wage Ceilings '!$B$11,"&lt;="&amp;$I$15,'Wage Ceilings '!$D$8:'Wage Ceilings '!$D$11),$I65)</f>
        <v>0</v>
      </c>
      <c r="AM65" s="91" cm="1">
        <f t="array" ref="AM65">INDEX(Appendix!$G$4:$J$8,_xlfn.IFS(AK65&lt;56,1,AK65&lt;61,2,AK65&lt;66,3,AK65&lt;71,4,TRUE,5),MATCH(YEAR($F$15),Appendix!$G$3:$L$3,0))</f>
        <v>0</v>
      </c>
      <c r="AN65" s="92">
        <f t="shared" si="3"/>
        <v>0</v>
      </c>
      <c r="AO65" s="89">
        <f t="shared" si="16"/>
        <v>122</v>
      </c>
      <c r="AP65" s="90">
        <f>IF($J65&gt;'Wage Ceilings '!$C$7+SUMIF('Wage Ceilings '!$B$8:'Wage Ceilings '!$B$11,"&lt;="&amp;$J$15,'Wage Ceilings '!$D$8:'Wage Ceilings '!$D$11),'Wage Ceilings '!$C$7+SUMIF('Wage Ceilings '!$B$8:'Wage Ceilings '!$B$11,"&lt;="&amp;$J$15,'Wage Ceilings '!$D$8:'Wage Ceilings '!$D$11),$J65)</f>
        <v>0</v>
      </c>
      <c r="AQ65" s="91" cm="1">
        <f t="array" ref="AQ65">INDEX(Appendix!$G$4:$J$8,_xlfn.IFS(AO65&lt;56,1,AO65&lt;61,2,AO65&lt;66,3,AO65&lt;71,4,TRUE,5),MATCH(YEAR($F$15),Appendix!$G$3:$L$3,0))</f>
        <v>0</v>
      </c>
      <c r="AR65" s="92">
        <f t="shared" si="4"/>
        <v>0</v>
      </c>
      <c r="AS65" s="89">
        <f t="shared" si="31"/>
        <v>122</v>
      </c>
      <c r="AT65" s="90">
        <f>IF($K65&gt;'Wage Ceilings '!$C$7+SUMIF('Wage Ceilings '!$B$8:'Wage Ceilings '!$B$11,"&lt;="&amp;$K$15,'Wage Ceilings '!$D$8:'Wage Ceilings '!$D$11),'Wage Ceilings '!$C$7+SUMIF('Wage Ceilings '!$B$8:'Wage Ceilings '!$B$11,"&lt;="&amp;$K$15,'Wage Ceilings '!$D$8:'Wage Ceilings '!$D$11),$K65)</f>
        <v>0</v>
      </c>
      <c r="AU65" s="91" cm="1">
        <f t="array" ref="AU65">INDEX(Appendix!$G$4:$J$8,_xlfn.IFS(AS65&lt;56,1,AS65&lt;61,2,AS65&lt;66,3,AS65&lt;71,4,TRUE,5),MATCH(YEAR($F$15),Appendix!$G$3:$L$3,0))</f>
        <v>0</v>
      </c>
      <c r="AV65" s="92">
        <f t="shared" si="5"/>
        <v>0</v>
      </c>
      <c r="AW65" s="89" t="str">
        <f t="shared" si="17"/>
        <v>NA</v>
      </c>
      <c r="AX65" s="92">
        <f>IF(L65&gt;=('Wage Ceilings '!$C$3-SUM(Z65,AD65,AH65,AL65,AP65,AT65,BB65,BF65,BJ65,BN65,BR65,BV65)),('Wage Ceilings '!$C$3-SUM(Z65,AD65,AH65,AL65,AP65,AT65,BB65,BF65,BJ65,BN65,BR65,BV65)),L65)</f>
        <v>0</v>
      </c>
      <c r="AY65" s="91" cm="1">
        <f t="array" ref="AY65">INDEX(Appendix!$G$4:$J$8,_xlfn.IFS(AW65&lt;56,1,AW65&lt;61,2,AW65&lt;66,3,AW65&lt;71,4,TRUE,5),MATCH(YEAR($F$15),Appendix!$G$3:$L$3,0))</f>
        <v>0</v>
      </c>
      <c r="AZ65" s="92">
        <f t="shared" si="6"/>
        <v>0</v>
      </c>
      <c r="BA65" s="89">
        <f t="shared" si="18"/>
        <v>122</v>
      </c>
      <c r="BB65" s="90">
        <f>IF($M65&gt;'Wage Ceilings '!$C$7+SUMIF('Wage Ceilings '!$B$8:'Wage Ceilings '!$B$11,"&lt;="&amp;$M$15,'Wage Ceilings '!$D$8:'Wage Ceilings '!$D$11),'Wage Ceilings '!$C$7+SUMIF('Wage Ceilings '!$B$8:'Wage Ceilings '!$B$11,"&lt;="&amp;$M$15,'Wage Ceilings '!$D$8:'Wage Ceilings '!$D$11),$M65)</f>
        <v>0</v>
      </c>
      <c r="BC65" s="91" cm="1">
        <f t="array" ref="BC65">INDEX(Appendix!$G$4:$J$8,_xlfn.IFS(BA65&lt;56,1,BA65&lt;61,2,BA65&lt;66,3,BA65&lt;71,4,TRUE,5),MATCH(YEAR($F$15),Appendix!$G$3:$L$3,0))</f>
        <v>0</v>
      </c>
      <c r="BD65" s="92">
        <f t="shared" si="19"/>
        <v>0</v>
      </c>
      <c r="BE65" s="89">
        <f t="shared" si="20"/>
        <v>122</v>
      </c>
      <c r="BF65" s="90">
        <f>IF($N65&gt;'Wage Ceilings '!$C$7+SUMIF('Wage Ceilings '!$B$8:'Wage Ceilings '!$B$11,"&lt;="&amp;$N$15,'Wage Ceilings '!$D$8:'Wage Ceilings '!$D$11),'Wage Ceilings '!$C$7+SUMIF('Wage Ceilings '!$B$8:'Wage Ceilings '!$B$11,"&lt;="&amp;$N$15,'Wage Ceilings '!$D$8:'Wage Ceilings '!$D$11),$N65)</f>
        <v>0</v>
      </c>
      <c r="BG65" s="91" cm="1">
        <f t="array" ref="BG65">INDEX(Appendix!$G$4:$J$8,_xlfn.IFS(BE65&lt;56,1,BE65&lt;61,2,BE65&lt;66,3,BE65&lt;71,4,TRUE,5),MATCH(YEAR($F$15),Appendix!$G$3:$L$3,0))</f>
        <v>0</v>
      </c>
      <c r="BH65" s="92">
        <f t="shared" si="7"/>
        <v>0</v>
      </c>
      <c r="BI65" s="89">
        <f t="shared" si="21"/>
        <v>122</v>
      </c>
      <c r="BJ65" s="90">
        <f>IF($O65&gt;'Wage Ceilings '!$C$7+SUMIF('Wage Ceilings '!$B$8:'Wage Ceilings '!$B$11,"&lt;="&amp;$O$15,'Wage Ceilings '!$D$8:'Wage Ceilings '!$D$11),'Wage Ceilings '!$C$7+SUMIF('Wage Ceilings '!$B$8:'Wage Ceilings '!$B$11,"&lt;="&amp;$O$15,'Wage Ceilings '!$D$8:'Wage Ceilings '!$D$11),$O65)</f>
        <v>0</v>
      </c>
      <c r="BK65" s="91" cm="1">
        <f t="array" ref="BK65">INDEX(Appendix!$G$4:$J$8,_xlfn.IFS(BI65&lt;56,1,BI65&lt;61,2,BI65&lt;66,3,BI65&lt;71,4,TRUE,5),MATCH(YEAR($F$15),Appendix!$G$3:$L$3,0))</f>
        <v>0</v>
      </c>
      <c r="BL65" s="92">
        <f t="shared" si="8"/>
        <v>0</v>
      </c>
      <c r="BM65" s="89">
        <f t="shared" si="22"/>
        <v>122</v>
      </c>
      <c r="BN65" s="90">
        <f>IF($P65&gt;'Wage Ceilings '!$C$7+SUMIF('Wage Ceilings '!$B$8:'Wage Ceilings '!$B$11,"&lt;="&amp;$P$15,'Wage Ceilings '!$D$8:'Wage Ceilings '!$D$11),'Wage Ceilings '!$C$7+SUMIF('Wage Ceilings '!$B$8:'Wage Ceilings '!$B$11,"&lt;="&amp;$P$15,'Wage Ceilings '!$D$8:'Wage Ceilings '!$D$11),$P65)</f>
        <v>0</v>
      </c>
      <c r="BO65" s="91" cm="1">
        <f t="array" ref="BO65">INDEX(Appendix!$G$4:$J$8,_xlfn.IFS(BM65&lt;56,1,BM65&lt;61,2,BM65&lt;66,3,BM65&lt;71,4,TRUE,5),MATCH(YEAR($F$15),Appendix!$G$3:$L$3,0))</f>
        <v>0</v>
      </c>
      <c r="BP65" s="92">
        <f t="shared" si="9"/>
        <v>0</v>
      </c>
      <c r="BQ65" s="89">
        <f t="shared" si="23"/>
        <v>122</v>
      </c>
      <c r="BR65" s="90">
        <f>IF($Q65&gt;'Wage Ceilings '!$C$7+SUMIF('Wage Ceilings '!$B$8:'Wage Ceilings '!$B$11,"&lt;="&amp;$Q$15,'Wage Ceilings '!$D$8:'Wage Ceilings '!$D$11),'Wage Ceilings '!$C$7+SUMIF('Wage Ceilings '!$B$8:'Wage Ceilings '!$B$11,"&lt;="&amp;$Q$15,'Wage Ceilings '!$D$8:'Wage Ceilings '!$D$11),$Q65)</f>
        <v>0</v>
      </c>
      <c r="BS65" s="91" cm="1">
        <f t="array" ref="BS65">INDEX(Appendix!$G$4:$J$8,_xlfn.IFS(BQ65&lt;56,1,BQ65&lt;61,2,BQ65&lt;66,3,BQ65&lt;71,4,TRUE,5),MATCH(YEAR($F$15),Appendix!$G$3:$L$3,0))</f>
        <v>0</v>
      </c>
      <c r="BT65" s="92">
        <f t="shared" si="10"/>
        <v>0</v>
      </c>
      <c r="BU65" s="89">
        <f t="shared" si="24"/>
        <v>122</v>
      </c>
      <c r="BV65" s="90">
        <f>IF($R65&gt;'Wage Ceilings '!$C$7+SUMIF('Wage Ceilings '!$B$8:'Wage Ceilings '!$B$11,"&lt;="&amp;$R$15,'Wage Ceilings '!$D$8:'Wage Ceilings '!$D$11),'Wage Ceilings '!$C$7+SUMIF('Wage Ceilings '!$B$8:'Wage Ceilings '!$B$11,"&lt;="&amp;$R$15,'Wage Ceilings '!$D$8:'Wage Ceilings '!$D$11),$R65)</f>
        <v>0</v>
      </c>
      <c r="BW65" s="91" cm="1">
        <f t="array" ref="BW65">INDEX(Appendix!$G$4:$J$8,_xlfn.IFS(BU65&lt;56,1,BU65&lt;61,2,BU65&lt;66,3,BU65&lt;71,4,TRUE,5),MATCH(YEAR($F$15),Appendix!$G$3:$L$3,0))</f>
        <v>0</v>
      </c>
      <c r="BX65" s="92">
        <f t="shared" si="11"/>
        <v>0</v>
      </c>
      <c r="BY65" s="89" t="str">
        <f t="shared" si="25"/>
        <v>NA</v>
      </c>
      <c r="BZ65" s="92">
        <f>IF(S65&gt;=('Wage Ceilings '!$C$3-SUM(Z65,AD65,AH65,AL65,AP65,AX65,AT65,BB65,BF65,BJ65,BN65,BR65,BV65)),('Wage Ceilings '!$C$3-SUM(Z65,AD65,AH65,AL65,AP65,AX65,AT65,BB65,BF65,BJ65,BN65,BR65,BV65)),S65)</f>
        <v>0</v>
      </c>
      <c r="CA65" s="91" cm="1">
        <f t="array" ref="CA65">INDEX(Appendix!$G$4:$J$8,_xlfn.IFS(BY65&lt;56,1,BY65&lt;61,2,BY65&lt;66,3,BY65&lt;71,4,TRUE,5),MATCH(YEAR($F$15),Appendix!$G$3:$L$3,0))</f>
        <v>0</v>
      </c>
      <c r="CB65" s="92">
        <f t="shared" si="32"/>
        <v>0</v>
      </c>
      <c r="CC65" s="99"/>
    </row>
    <row r="66" spans="1:81" x14ac:dyDescent="0.3">
      <c r="A66" s="64" t="s">
        <v>66</v>
      </c>
      <c r="B66" s="65"/>
      <c r="C66" s="65"/>
      <c r="D66" s="66"/>
      <c r="E66" s="66"/>
      <c r="F66" s="67"/>
      <c r="G66" s="67"/>
      <c r="H66" s="67"/>
      <c r="I66" s="67"/>
      <c r="J66" s="67"/>
      <c r="K66" s="67"/>
      <c r="L66" s="67"/>
      <c r="M66" s="67"/>
      <c r="N66" s="67"/>
      <c r="O66" s="67"/>
      <c r="P66" s="67"/>
      <c r="Q66" s="67"/>
      <c r="R66" s="67"/>
      <c r="S66" s="67"/>
      <c r="T66" s="57">
        <f t="shared" si="26"/>
        <v>0</v>
      </c>
      <c r="U66" s="57">
        <f t="shared" si="27"/>
        <v>0</v>
      </c>
      <c r="V66" s="58">
        <f t="shared" si="28"/>
        <v>0</v>
      </c>
      <c r="W66" s="58">
        <f t="shared" si="29"/>
        <v>0</v>
      </c>
      <c r="X66" s="58">
        <f t="shared" si="30"/>
        <v>0</v>
      </c>
      <c r="Y66" s="89">
        <f t="shared" si="12"/>
        <v>121</v>
      </c>
      <c r="Z66" s="90">
        <f>IF($F66&gt;'Wage Ceilings '!$C$7+SUMIF('Wage Ceilings '!$B$8:'Wage Ceilings '!$B$11,"&lt;="&amp;$F$15,'Wage Ceilings '!$D$8:'Wage Ceilings '!$D$11),'Wage Ceilings '!$C$7+SUMIF('Wage Ceilings '!$B$8:'Wage Ceilings '!$B$11,"&lt;="&amp;$F$15,'Wage Ceilings '!$D$8:'Wage Ceilings '!$D$11),$F66)</f>
        <v>0</v>
      </c>
      <c r="AA66" s="91" cm="1">
        <f t="array" ref="AA66">INDEX(Appendix!$G$4:$J$8,_xlfn.IFS(Y66&lt;56,1,Y66&lt;61,2,Y66&lt;66,3,Y66&lt;71,4,TRUE,5),MATCH(YEAR($F$15),Appendix!$G$3:$L$3,0))</f>
        <v>0</v>
      </c>
      <c r="AB66" s="92">
        <f t="shared" si="0"/>
        <v>0</v>
      </c>
      <c r="AC66" s="89">
        <f t="shared" si="13"/>
        <v>122</v>
      </c>
      <c r="AD66" s="90">
        <f>IF($G66&gt;'Wage Ceilings '!$C$7+SUMIF('Wage Ceilings '!$B$8:'Wage Ceilings '!$B$11,"&lt;="&amp;$G$15,'Wage Ceilings '!$D$8:'Wage Ceilings '!$D$11),'Wage Ceilings '!$C$7+SUMIF('Wage Ceilings '!$B$8:'Wage Ceilings '!$B$11,"&lt;="&amp;$G$15,'Wage Ceilings '!$D$8:'Wage Ceilings '!$D$11),$G66)</f>
        <v>0</v>
      </c>
      <c r="AE66" s="91" cm="1">
        <f t="array" ref="AE66">INDEX(Appendix!$G$4:$J$8,_xlfn.IFS(AC66&lt;56,1,AC66&lt;61,2,AC66&lt;66,3,AC66&lt;71,4,TRUE,5),MATCH(YEAR($F$15),Appendix!$G$3:$L$3,0))</f>
        <v>0</v>
      </c>
      <c r="AF66" s="92">
        <f t="shared" si="1"/>
        <v>0</v>
      </c>
      <c r="AG66" s="89">
        <f t="shared" si="14"/>
        <v>122</v>
      </c>
      <c r="AH66" s="90">
        <f>IF($H66&gt;'Wage Ceilings '!$C$7+SUMIF('Wage Ceilings '!$B$8:'Wage Ceilings '!$B$11,"&lt;="&amp;$H$15,'Wage Ceilings '!$D$8:'Wage Ceilings '!$D$11),'Wage Ceilings '!$C$7+SUMIF('Wage Ceilings '!$B$8:'Wage Ceilings '!$B$11,"&lt;="&amp;$H$15,'Wage Ceilings '!$D$8:'Wage Ceilings '!$D$11),$H66)</f>
        <v>0</v>
      </c>
      <c r="AI66" s="91" cm="1">
        <f t="array" ref="AI66">INDEX(Appendix!$G$4:$J$8,_xlfn.IFS(AG66&lt;56,1,AG66&lt;61,2,AG66&lt;66,3,AG66&lt;71,4,TRUE,5),MATCH(YEAR($F$15),Appendix!$G$3:$L$3,0))</f>
        <v>0</v>
      </c>
      <c r="AJ66" s="92">
        <f t="shared" si="2"/>
        <v>0</v>
      </c>
      <c r="AK66" s="89">
        <f t="shared" si="15"/>
        <v>122</v>
      </c>
      <c r="AL66" s="90">
        <f>IF($I66&gt;'Wage Ceilings '!$C$7+SUMIF('Wage Ceilings '!$B$8:'Wage Ceilings '!$B$11,"&lt;="&amp;$I$15,'Wage Ceilings '!$D$8:'Wage Ceilings '!$D$11),'Wage Ceilings '!$C$7+SUMIF('Wage Ceilings '!$B$8:'Wage Ceilings '!$B$11,"&lt;="&amp;$I$15,'Wage Ceilings '!$D$8:'Wage Ceilings '!$D$11),$I66)</f>
        <v>0</v>
      </c>
      <c r="AM66" s="91" cm="1">
        <f t="array" ref="AM66">INDEX(Appendix!$G$4:$J$8,_xlfn.IFS(AK66&lt;56,1,AK66&lt;61,2,AK66&lt;66,3,AK66&lt;71,4,TRUE,5),MATCH(YEAR($F$15),Appendix!$G$3:$L$3,0))</f>
        <v>0</v>
      </c>
      <c r="AN66" s="92">
        <f t="shared" si="3"/>
        <v>0</v>
      </c>
      <c r="AO66" s="89">
        <f t="shared" si="16"/>
        <v>122</v>
      </c>
      <c r="AP66" s="90">
        <f>IF($J66&gt;'Wage Ceilings '!$C$7+SUMIF('Wage Ceilings '!$B$8:'Wage Ceilings '!$B$11,"&lt;="&amp;$J$15,'Wage Ceilings '!$D$8:'Wage Ceilings '!$D$11),'Wage Ceilings '!$C$7+SUMIF('Wage Ceilings '!$B$8:'Wage Ceilings '!$B$11,"&lt;="&amp;$J$15,'Wage Ceilings '!$D$8:'Wage Ceilings '!$D$11),$J66)</f>
        <v>0</v>
      </c>
      <c r="AQ66" s="91" cm="1">
        <f t="array" ref="AQ66">INDEX(Appendix!$G$4:$J$8,_xlfn.IFS(AO66&lt;56,1,AO66&lt;61,2,AO66&lt;66,3,AO66&lt;71,4,TRUE,5),MATCH(YEAR($F$15),Appendix!$G$3:$L$3,0))</f>
        <v>0</v>
      </c>
      <c r="AR66" s="92">
        <f t="shared" si="4"/>
        <v>0</v>
      </c>
      <c r="AS66" s="89">
        <f t="shared" si="31"/>
        <v>122</v>
      </c>
      <c r="AT66" s="90">
        <f>IF($K66&gt;'Wage Ceilings '!$C$7+SUMIF('Wage Ceilings '!$B$8:'Wage Ceilings '!$B$11,"&lt;="&amp;$K$15,'Wage Ceilings '!$D$8:'Wage Ceilings '!$D$11),'Wage Ceilings '!$C$7+SUMIF('Wage Ceilings '!$B$8:'Wage Ceilings '!$B$11,"&lt;="&amp;$K$15,'Wage Ceilings '!$D$8:'Wage Ceilings '!$D$11),$K66)</f>
        <v>0</v>
      </c>
      <c r="AU66" s="91" cm="1">
        <f t="array" ref="AU66">INDEX(Appendix!$G$4:$J$8,_xlfn.IFS(AS66&lt;56,1,AS66&lt;61,2,AS66&lt;66,3,AS66&lt;71,4,TRUE,5),MATCH(YEAR($F$15),Appendix!$G$3:$L$3,0))</f>
        <v>0</v>
      </c>
      <c r="AV66" s="92">
        <f t="shared" si="5"/>
        <v>0</v>
      </c>
      <c r="AW66" s="89" t="str">
        <f t="shared" si="17"/>
        <v>NA</v>
      </c>
      <c r="AX66" s="92">
        <f>IF(L66&gt;=('Wage Ceilings '!$C$3-SUM(Z66,AD66,AH66,AL66,AP66,AT66,BB66,BF66,BJ66,BN66,BR66,BV66)),('Wage Ceilings '!$C$3-SUM(Z66,AD66,AH66,AL66,AP66,AT66,BB66,BF66,BJ66,BN66,BR66,BV66)),L66)</f>
        <v>0</v>
      </c>
      <c r="AY66" s="91" cm="1">
        <f t="array" ref="AY66">INDEX(Appendix!$G$4:$J$8,_xlfn.IFS(AW66&lt;56,1,AW66&lt;61,2,AW66&lt;66,3,AW66&lt;71,4,TRUE,5),MATCH(YEAR($F$15),Appendix!$G$3:$L$3,0))</f>
        <v>0</v>
      </c>
      <c r="AZ66" s="92">
        <f t="shared" si="6"/>
        <v>0</v>
      </c>
      <c r="BA66" s="89">
        <f t="shared" si="18"/>
        <v>122</v>
      </c>
      <c r="BB66" s="90">
        <f>IF($M66&gt;'Wage Ceilings '!$C$7+SUMIF('Wage Ceilings '!$B$8:'Wage Ceilings '!$B$11,"&lt;="&amp;$M$15,'Wage Ceilings '!$D$8:'Wage Ceilings '!$D$11),'Wage Ceilings '!$C$7+SUMIF('Wage Ceilings '!$B$8:'Wage Ceilings '!$B$11,"&lt;="&amp;$M$15,'Wage Ceilings '!$D$8:'Wage Ceilings '!$D$11),$M66)</f>
        <v>0</v>
      </c>
      <c r="BC66" s="91" cm="1">
        <f t="array" ref="BC66">INDEX(Appendix!$G$4:$J$8,_xlfn.IFS(BA66&lt;56,1,BA66&lt;61,2,BA66&lt;66,3,BA66&lt;71,4,TRUE,5),MATCH(YEAR($F$15),Appendix!$G$3:$L$3,0))</f>
        <v>0</v>
      </c>
      <c r="BD66" s="92">
        <f t="shared" si="19"/>
        <v>0</v>
      </c>
      <c r="BE66" s="89">
        <f t="shared" si="20"/>
        <v>122</v>
      </c>
      <c r="BF66" s="90">
        <f>IF($N66&gt;'Wage Ceilings '!$C$7+SUMIF('Wage Ceilings '!$B$8:'Wage Ceilings '!$B$11,"&lt;="&amp;$N$15,'Wage Ceilings '!$D$8:'Wage Ceilings '!$D$11),'Wage Ceilings '!$C$7+SUMIF('Wage Ceilings '!$B$8:'Wage Ceilings '!$B$11,"&lt;="&amp;$N$15,'Wage Ceilings '!$D$8:'Wage Ceilings '!$D$11),$N66)</f>
        <v>0</v>
      </c>
      <c r="BG66" s="91" cm="1">
        <f t="array" ref="BG66">INDEX(Appendix!$G$4:$J$8,_xlfn.IFS(BE66&lt;56,1,BE66&lt;61,2,BE66&lt;66,3,BE66&lt;71,4,TRUE,5),MATCH(YEAR($F$15),Appendix!$G$3:$L$3,0))</f>
        <v>0</v>
      </c>
      <c r="BH66" s="92">
        <f t="shared" si="7"/>
        <v>0</v>
      </c>
      <c r="BI66" s="89">
        <f t="shared" si="21"/>
        <v>122</v>
      </c>
      <c r="BJ66" s="90">
        <f>IF($O66&gt;'Wage Ceilings '!$C$7+SUMIF('Wage Ceilings '!$B$8:'Wage Ceilings '!$B$11,"&lt;="&amp;$O$15,'Wage Ceilings '!$D$8:'Wage Ceilings '!$D$11),'Wage Ceilings '!$C$7+SUMIF('Wage Ceilings '!$B$8:'Wage Ceilings '!$B$11,"&lt;="&amp;$O$15,'Wage Ceilings '!$D$8:'Wage Ceilings '!$D$11),$O66)</f>
        <v>0</v>
      </c>
      <c r="BK66" s="91" cm="1">
        <f t="array" ref="BK66">INDEX(Appendix!$G$4:$J$8,_xlfn.IFS(BI66&lt;56,1,BI66&lt;61,2,BI66&lt;66,3,BI66&lt;71,4,TRUE,5),MATCH(YEAR($F$15),Appendix!$G$3:$L$3,0))</f>
        <v>0</v>
      </c>
      <c r="BL66" s="92">
        <f t="shared" si="8"/>
        <v>0</v>
      </c>
      <c r="BM66" s="89">
        <f t="shared" si="22"/>
        <v>122</v>
      </c>
      <c r="BN66" s="90">
        <f>IF($P66&gt;'Wage Ceilings '!$C$7+SUMIF('Wage Ceilings '!$B$8:'Wage Ceilings '!$B$11,"&lt;="&amp;$P$15,'Wage Ceilings '!$D$8:'Wage Ceilings '!$D$11),'Wage Ceilings '!$C$7+SUMIF('Wage Ceilings '!$B$8:'Wage Ceilings '!$B$11,"&lt;="&amp;$P$15,'Wage Ceilings '!$D$8:'Wage Ceilings '!$D$11),$P66)</f>
        <v>0</v>
      </c>
      <c r="BO66" s="91" cm="1">
        <f t="array" ref="BO66">INDEX(Appendix!$G$4:$J$8,_xlfn.IFS(BM66&lt;56,1,BM66&lt;61,2,BM66&lt;66,3,BM66&lt;71,4,TRUE,5),MATCH(YEAR($F$15),Appendix!$G$3:$L$3,0))</f>
        <v>0</v>
      </c>
      <c r="BP66" s="92">
        <f t="shared" si="9"/>
        <v>0</v>
      </c>
      <c r="BQ66" s="89">
        <f t="shared" si="23"/>
        <v>122</v>
      </c>
      <c r="BR66" s="90">
        <f>IF($Q66&gt;'Wage Ceilings '!$C$7+SUMIF('Wage Ceilings '!$B$8:'Wage Ceilings '!$B$11,"&lt;="&amp;$Q$15,'Wage Ceilings '!$D$8:'Wage Ceilings '!$D$11),'Wage Ceilings '!$C$7+SUMIF('Wage Ceilings '!$B$8:'Wage Ceilings '!$B$11,"&lt;="&amp;$Q$15,'Wage Ceilings '!$D$8:'Wage Ceilings '!$D$11),$Q66)</f>
        <v>0</v>
      </c>
      <c r="BS66" s="91" cm="1">
        <f t="array" ref="BS66">INDEX(Appendix!$G$4:$J$8,_xlfn.IFS(BQ66&lt;56,1,BQ66&lt;61,2,BQ66&lt;66,3,BQ66&lt;71,4,TRUE,5),MATCH(YEAR($F$15),Appendix!$G$3:$L$3,0))</f>
        <v>0</v>
      </c>
      <c r="BT66" s="92">
        <f t="shared" si="10"/>
        <v>0</v>
      </c>
      <c r="BU66" s="89">
        <f t="shared" si="24"/>
        <v>122</v>
      </c>
      <c r="BV66" s="90">
        <f>IF($R66&gt;'Wage Ceilings '!$C$7+SUMIF('Wage Ceilings '!$B$8:'Wage Ceilings '!$B$11,"&lt;="&amp;$R$15,'Wage Ceilings '!$D$8:'Wage Ceilings '!$D$11),'Wage Ceilings '!$C$7+SUMIF('Wage Ceilings '!$B$8:'Wage Ceilings '!$B$11,"&lt;="&amp;$R$15,'Wage Ceilings '!$D$8:'Wage Ceilings '!$D$11),$R66)</f>
        <v>0</v>
      </c>
      <c r="BW66" s="91" cm="1">
        <f t="array" ref="BW66">INDEX(Appendix!$G$4:$J$8,_xlfn.IFS(BU66&lt;56,1,BU66&lt;61,2,BU66&lt;66,3,BU66&lt;71,4,TRUE,5),MATCH(YEAR($F$15),Appendix!$G$3:$L$3,0))</f>
        <v>0</v>
      </c>
      <c r="BX66" s="92">
        <f t="shared" si="11"/>
        <v>0</v>
      </c>
      <c r="BY66" s="89" t="str">
        <f t="shared" si="25"/>
        <v>NA</v>
      </c>
      <c r="BZ66" s="92">
        <f>IF(S66&gt;=('Wage Ceilings '!$C$3-SUM(Z66,AD66,AH66,AL66,AP66,AX66,AT66,BB66,BF66,BJ66,BN66,BR66,BV66)),('Wage Ceilings '!$C$3-SUM(Z66,AD66,AH66,AL66,AP66,AX66,AT66,BB66,BF66,BJ66,BN66,BR66,BV66)),S66)</f>
        <v>0</v>
      </c>
      <c r="CA66" s="91" cm="1">
        <f t="array" ref="CA66">INDEX(Appendix!$G$4:$J$8,_xlfn.IFS(BY66&lt;56,1,BY66&lt;61,2,BY66&lt;66,3,BY66&lt;71,4,TRUE,5),MATCH(YEAR($F$15),Appendix!$G$3:$L$3,0))</f>
        <v>0</v>
      </c>
      <c r="CB66" s="92">
        <f t="shared" si="32"/>
        <v>0</v>
      </c>
      <c r="CC66" s="99"/>
    </row>
    <row r="67" spans="1:81" x14ac:dyDescent="0.3">
      <c r="A67" s="64" t="s">
        <v>67</v>
      </c>
      <c r="B67" s="65"/>
      <c r="C67" s="65"/>
      <c r="D67" s="66"/>
      <c r="E67" s="66"/>
      <c r="F67" s="67"/>
      <c r="G67" s="67"/>
      <c r="H67" s="67"/>
      <c r="I67" s="67"/>
      <c r="J67" s="67"/>
      <c r="K67" s="67"/>
      <c r="L67" s="67"/>
      <c r="M67" s="67"/>
      <c r="N67" s="67"/>
      <c r="O67" s="67"/>
      <c r="P67" s="67"/>
      <c r="Q67" s="67"/>
      <c r="R67" s="67"/>
      <c r="S67" s="67"/>
      <c r="T67" s="57">
        <f t="shared" si="26"/>
        <v>0</v>
      </c>
      <c r="U67" s="57">
        <f t="shared" si="27"/>
        <v>0</v>
      </c>
      <c r="V67" s="58">
        <f t="shared" si="28"/>
        <v>0</v>
      </c>
      <c r="W67" s="58">
        <f t="shared" si="29"/>
        <v>0</v>
      </c>
      <c r="X67" s="58">
        <f t="shared" si="30"/>
        <v>0</v>
      </c>
      <c r="Y67" s="89">
        <f t="shared" si="12"/>
        <v>121</v>
      </c>
      <c r="Z67" s="90">
        <f>IF($F67&gt;'Wage Ceilings '!$C$7+SUMIF('Wage Ceilings '!$B$8:'Wage Ceilings '!$B$11,"&lt;="&amp;$F$15,'Wage Ceilings '!$D$8:'Wage Ceilings '!$D$11),'Wage Ceilings '!$C$7+SUMIF('Wage Ceilings '!$B$8:'Wage Ceilings '!$B$11,"&lt;="&amp;$F$15,'Wage Ceilings '!$D$8:'Wage Ceilings '!$D$11),$F67)</f>
        <v>0</v>
      </c>
      <c r="AA67" s="91" cm="1">
        <f t="array" ref="AA67">INDEX(Appendix!$G$4:$J$8,_xlfn.IFS(Y67&lt;56,1,Y67&lt;61,2,Y67&lt;66,3,Y67&lt;71,4,TRUE,5),MATCH(YEAR($F$15),Appendix!$G$3:$L$3,0))</f>
        <v>0</v>
      </c>
      <c r="AB67" s="92">
        <f t="shared" si="0"/>
        <v>0</v>
      </c>
      <c r="AC67" s="89">
        <f t="shared" si="13"/>
        <v>122</v>
      </c>
      <c r="AD67" s="90">
        <f>IF($G67&gt;'Wage Ceilings '!$C$7+SUMIF('Wage Ceilings '!$B$8:'Wage Ceilings '!$B$11,"&lt;="&amp;$G$15,'Wage Ceilings '!$D$8:'Wage Ceilings '!$D$11),'Wage Ceilings '!$C$7+SUMIF('Wage Ceilings '!$B$8:'Wage Ceilings '!$B$11,"&lt;="&amp;$G$15,'Wage Ceilings '!$D$8:'Wage Ceilings '!$D$11),$G67)</f>
        <v>0</v>
      </c>
      <c r="AE67" s="91" cm="1">
        <f t="array" ref="AE67">INDEX(Appendix!$G$4:$J$8,_xlfn.IFS(AC67&lt;56,1,AC67&lt;61,2,AC67&lt;66,3,AC67&lt;71,4,TRUE,5),MATCH(YEAR($F$15),Appendix!$G$3:$L$3,0))</f>
        <v>0</v>
      </c>
      <c r="AF67" s="92">
        <f t="shared" si="1"/>
        <v>0</v>
      </c>
      <c r="AG67" s="89">
        <f t="shared" si="14"/>
        <v>122</v>
      </c>
      <c r="AH67" s="90">
        <f>IF($H67&gt;'Wage Ceilings '!$C$7+SUMIF('Wage Ceilings '!$B$8:'Wage Ceilings '!$B$11,"&lt;="&amp;$H$15,'Wage Ceilings '!$D$8:'Wage Ceilings '!$D$11),'Wage Ceilings '!$C$7+SUMIF('Wage Ceilings '!$B$8:'Wage Ceilings '!$B$11,"&lt;="&amp;$H$15,'Wage Ceilings '!$D$8:'Wage Ceilings '!$D$11),$H67)</f>
        <v>0</v>
      </c>
      <c r="AI67" s="91" cm="1">
        <f t="array" ref="AI67">INDEX(Appendix!$G$4:$J$8,_xlfn.IFS(AG67&lt;56,1,AG67&lt;61,2,AG67&lt;66,3,AG67&lt;71,4,TRUE,5),MATCH(YEAR($F$15),Appendix!$G$3:$L$3,0))</f>
        <v>0</v>
      </c>
      <c r="AJ67" s="92">
        <f t="shared" si="2"/>
        <v>0</v>
      </c>
      <c r="AK67" s="89">
        <f t="shared" si="15"/>
        <v>122</v>
      </c>
      <c r="AL67" s="90">
        <f>IF($I67&gt;'Wage Ceilings '!$C$7+SUMIF('Wage Ceilings '!$B$8:'Wage Ceilings '!$B$11,"&lt;="&amp;$I$15,'Wage Ceilings '!$D$8:'Wage Ceilings '!$D$11),'Wage Ceilings '!$C$7+SUMIF('Wage Ceilings '!$B$8:'Wage Ceilings '!$B$11,"&lt;="&amp;$I$15,'Wage Ceilings '!$D$8:'Wage Ceilings '!$D$11),$I67)</f>
        <v>0</v>
      </c>
      <c r="AM67" s="91" cm="1">
        <f t="array" ref="AM67">INDEX(Appendix!$G$4:$J$8,_xlfn.IFS(AK67&lt;56,1,AK67&lt;61,2,AK67&lt;66,3,AK67&lt;71,4,TRUE,5),MATCH(YEAR($F$15),Appendix!$G$3:$L$3,0))</f>
        <v>0</v>
      </c>
      <c r="AN67" s="92">
        <f t="shared" si="3"/>
        <v>0</v>
      </c>
      <c r="AO67" s="89">
        <f t="shared" si="16"/>
        <v>122</v>
      </c>
      <c r="AP67" s="90">
        <f>IF($J67&gt;'Wage Ceilings '!$C$7+SUMIF('Wage Ceilings '!$B$8:'Wage Ceilings '!$B$11,"&lt;="&amp;$J$15,'Wage Ceilings '!$D$8:'Wage Ceilings '!$D$11),'Wage Ceilings '!$C$7+SUMIF('Wage Ceilings '!$B$8:'Wage Ceilings '!$B$11,"&lt;="&amp;$J$15,'Wage Ceilings '!$D$8:'Wage Ceilings '!$D$11),$J67)</f>
        <v>0</v>
      </c>
      <c r="AQ67" s="91" cm="1">
        <f t="array" ref="AQ67">INDEX(Appendix!$G$4:$J$8,_xlfn.IFS(AO67&lt;56,1,AO67&lt;61,2,AO67&lt;66,3,AO67&lt;71,4,TRUE,5),MATCH(YEAR($F$15),Appendix!$G$3:$L$3,0))</f>
        <v>0</v>
      </c>
      <c r="AR67" s="92">
        <f t="shared" si="4"/>
        <v>0</v>
      </c>
      <c r="AS67" s="89">
        <f t="shared" si="31"/>
        <v>122</v>
      </c>
      <c r="AT67" s="90">
        <f>IF($K67&gt;'Wage Ceilings '!$C$7+SUMIF('Wage Ceilings '!$B$8:'Wage Ceilings '!$B$11,"&lt;="&amp;$K$15,'Wage Ceilings '!$D$8:'Wage Ceilings '!$D$11),'Wage Ceilings '!$C$7+SUMIF('Wage Ceilings '!$B$8:'Wage Ceilings '!$B$11,"&lt;="&amp;$K$15,'Wage Ceilings '!$D$8:'Wage Ceilings '!$D$11),$K67)</f>
        <v>0</v>
      </c>
      <c r="AU67" s="91" cm="1">
        <f t="array" ref="AU67">INDEX(Appendix!$G$4:$J$8,_xlfn.IFS(AS67&lt;56,1,AS67&lt;61,2,AS67&lt;66,3,AS67&lt;71,4,TRUE,5),MATCH(YEAR($F$15),Appendix!$G$3:$L$3,0))</f>
        <v>0</v>
      </c>
      <c r="AV67" s="92">
        <f t="shared" si="5"/>
        <v>0</v>
      </c>
      <c r="AW67" s="89" t="str">
        <f t="shared" si="17"/>
        <v>NA</v>
      </c>
      <c r="AX67" s="92">
        <f>IF(L67&gt;=('Wage Ceilings '!$C$3-SUM(Z67,AD67,AH67,AL67,AP67,AT67,BB67,BF67,BJ67,BN67,BR67,BV67)),('Wage Ceilings '!$C$3-SUM(Z67,AD67,AH67,AL67,AP67,AT67,BB67,BF67,BJ67,BN67,BR67,BV67)),L67)</f>
        <v>0</v>
      </c>
      <c r="AY67" s="91" cm="1">
        <f t="array" ref="AY67">INDEX(Appendix!$G$4:$J$8,_xlfn.IFS(AW67&lt;56,1,AW67&lt;61,2,AW67&lt;66,3,AW67&lt;71,4,TRUE,5),MATCH(YEAR($F$15),Appendix!$G$3:$L$3,0))</f>
        <v>0</v>
      </c>
      <c r="AZ67" s="92">
        <f t="shared" si="6"/>
        <v>0</v>
      </c>
      <c r="BA67" s="89">
        <f t="shared" si="18"/>
        <v>122</v>
      </c>
      <c r="BB67" s="90">
        <f>IF($M67&gt;'Wage Ceilings '!$C$7+SUMIF('Wage Ceilings '!$B$8:'Wage Ceilings '!$B$11,"&lt;="&amp;$M$15,'Wage Ceilings '!$D$8:'Wage Ceilings '!$D$11),'Wage Ceilings '!$C$7+SUMIF('Wage Ceilings '!$B$8:'Wage Ceilings '!$B$11,"&lt;="&amp;$M$15,'Wage Ceilings '!$D$8:'Wage Ceilings '!$D$11),$M67)</f>
        <v>0</v>
      </c>
      <c r="BC67" s="91" cm="1">
        <f t="array" ref="BC67">INDEX(Appendix!$G$4:$J$8,_xlfn.IFS(BA67&lt;56,1,BA67&lt;61,2,BA67&lt;66,3,BA67&lt;71,4,TRUE,5),MATCH(YEAR($F$15),Appendix!$G$3:$L$3,0))</f>
        <v>0</v>
      </c>
      <c r="BD67" s="92">
        <f t="shared" si="19"/>
        <v>0</v>
      </c>
      <c r="BE67" s="89">
        <f t="shared" si="20"/>
        <v>122</v>
      </c>
      <c r="BF67" s="90">
        <f>IF($N67&gt;'Wage Ceilings '!$C$7+SUMIF('Wage Ceilings '!$B$8:'Wage Ceilings '!$B$11,"&lt;="&amp;$N$15,'Wage Ceilings '!$D$8:'Wage Ceilings '!$D$11),'Wage Ceilings '!$C$7+SUMIF('Wage Ceilings '!$B$8:'Wage Ceilings '!$B$11,"&lt;="&amp;$N$15,'Wage Ceilings '!$D$8:'Wage Ceilings '!$D$11),$N67)</f>
        <v>0</v>
      </c>
      <c r="BG67" s="91" cm="1">
        <f t="array" ref="BG67">INDEX(Appendix!$G$4:$J$8,_xlfn.IFS(BE67&lt;56,1,BE67&lt;61,2,BE67&lt;66,3,BE67&lt;71,4,TRUE,5),MATCH(YEAR($F$15),Appendix!$G$3:$L$3,0))</f>
        <v>0</v>
      </c>
      <c r="BH67" s="92">
        <f t="shared" si="7"/>
        <v>0</v>
      </c>
      <c r="BI67" s="89">
        <f t="shared" si="21"/>
        <v>122</v>
      </c>
      <c r="BJ67" s="90">
        <f>IF($O67&gt;'Wage Ceilings '!$C$7+SUMIF('Wage Ceilings '!$B$8:'Wage Ceilings '!$B$11,"&lt;="&amp;$O$15,'Wage Ceilings '!$D$8:'Wage Ceilings '!$D$11),'Wage Ceilings '!$C$7+SUMIF('Wage Ceilings '!$B$8:'Wage Ceilings '!$B$11,"&lt;="&amp;$O$15,'Wage Ceilings '!$D$8:'Wage Ceilings '!$D$11),$O67)</f>
        <v>0</v>
      </c>
      <c r="BK67" s="91" cm="1">
        <f t="array" ref="BK67">INDEX(Appendix!$G$4:$J$8,_xlfn.IFS(BI67&lt;56,1,BI67&lt;61,2,BI67&lt;66,3,BI67&lt;71,4,TRUE,5),MATCH(YEAR($F$15),Appendix!$G$3:$L$3,0))</f>
        <v>0</v>
      </c>
      <c r="BL67" s="92">
        <f t="shared" si="8"/>
        <v>0</v>
      </c>
      <c r="BM67" s="89">
        <f t="shared" si="22"/>
        <v>122</v>
      </c>
      <c r="BN67" s="90">
        <f>IF($P67&gt;'Wage Ceilings '!$C$7+SUMIF('Wage Ceilings '!$B$8:'Wage Ceilings '!$B$11,"&lt;="&amp;$P$15,'Wage Ceilings '!$D$8:'Wage Ceilings '!$D$11),'Wage Ceilings '!$C$7+SUMIF('Wage Ceilings '!$B$8:'Wage Ceilings '!$B$11,"&lt;="&amp;$P$15,'Wage Ceilings '!$D$8:'Wage Ceilings '!$D$11),$P67)</f>
        <v>0</v>
      </c>
      <c r="BO67" s="91" cm="1">
        <f t="array" ref="BO67">INDEX(Appendix!$G$4:$J$8,_xlfn.IFS(BM67&lt;56,1,BM67&lt;61,2,BM67&lt;66,3,BM67&lt;71,4,TRUE,5),MATCH(YEAR($F$15),Appendix!$G$3:$L$3,0))</f>
        <v>0</v>
      </c>
      <c r="BP67" s="92">
        <f t="shared" si="9"/>
        <v>0</v>
      </c>
      <c r="BQ67" s="89">
        <f t="shared" si="23"/>
        <v>122</v>
      </c>
      <c r="BR67" s="90">
        <f>IF($Q67&gt;'Wage Ceilings '!$C$7+SUMIF('Wage Ceilings '!$B$8:'Wage Ceilings '!$B$11,"&lt;="&amp;$Q$15,'Wage Ceilings '!$D$8:'Wage Ceilings '!$D$11),'Wage Ceilings '!$C$7+SUMIF('Wage Ceilings '!$B$8:'Wage Ceilings '!$B$11,"&lt;="&amp;$Q$15,'Wage Ceilings '!$D$8:'Wage Ceilings '!$D$11),$Q67)</f>
        <v>0</v>
      </c>
      <c r="BS67" s="91" cm="1">
        <f t="array" ref="BS67">INDEX(Appendix!$G$4:$J$8,_xlfn.IFS(BQ67&lt;56,1,BQ67&lt;61,2,BQ67&lt;66,3,BQ67&lt;71,4,TRUE,5),MATCH(YEAR($F$15),Appendix!$G$3:$L$3,0))</f>
        <v>0</v>
      </c>
      <c r="BT67" s="92">
        <f t="shared" si="10"/>
        <v>0</v>
      </c>
      <c r="BU67" s="89">
        <f t="shared" si="24"/>
        <v>122</v>
      </c>
      <c r="BV67" s="90">
        <f>IF($R67&gt;'Wage Ceilings '!$C$7+SUMIF('Wage Ceilings '!$B$8:'Wage Ceilings '!$B$11,"&lt;="&amp;$R$15,'Wage Ceilings '!$D$8:'Wage Ceilings '!$D$11),'Wage Ceilings '!$C$7+SUMIF('Wage Ceilings '!$B$8:'Wage Ceilings '!$B$11,"&lt;="&amp;$R$15,'Wage Ceilings '!$D$8:'Wage Ceilings '!$D$11),$R67)</f>
        <v>0</v>
      </c>
      <c r="BW67" s="91" cm="1">
        <f t="array" ref="BW67">INDEX(Appendix!$G$4:$J$8,_xlfn.IFS(BU67&lt;56,1,BU67&lt;61,2,BU67&lt;66,3,BU67&lt;71,4,TRUE,5),MATCH(YEAR($F$15),Appendix!$G$3:$L$3,0))</f>
        <v>0</v>
      </c>
      <c r="BX67" s="92">
        <f t="shared" si="11"/>
        <v>0</v>
      </c>
      <c r="BY67" s="89" t="str">
        <f t="shared" si="25"/>
        <v>NA</v>
      </c>
      <c r="BZ67" s="92">
        <f>IF(S67&gt;=('Wage Ceilings '!$C$3-SUM(Z67,AD67,AH67,AL67,AP67,AX67,AT67,BB67,BF67,BJ67,BN67,BR67,BV67)),('Wage Ceilings '!$C$3-SUM(Z67,AD67,AH67,AL67,AP67,AX67,AT67,BB67,BF67,BJ67,BN67,BR67,BV67)),S67)</f>
        <v>0</v>
      </c>
      <c r="CA67" s="91" cm="1">
        <f t="array" ref="CA67">INDEX(Appendix!$G$4:$J$8,_xlfn.IFS(BY67&lt;56,1,BY67&lt;61,2,BY67&lt;66,3,BY67&lt;71,4,TRUE,5),MATCH(YEAR($F$15),Appendix!$G$3:$L$3,0))</f>
        <v>0</v>
      </c>
      <c r="CB67" s="92">
        <f t="shared" si="32"/>
        <v>0</v>
      </c>
      <c r="CC67" s="99"/>
    </row>
    <row r="68" spans="1:81" x14ac:dyDescent="0.3">
      <c r="A68" s="64" t="s">
        <v>118</v>
      </c>
      <c r="B68" s="65"/>
      <c r="C68" s="65"/>
      <c r="D68" s="66"/>
      <c r="E68" s="66"/>
      <c r="F68" s="67"/>
      <c r="G68" s="67"/>
      <c r="H68" s="67"/>
      <c r="I68" s="67"/>
      <c r="J68" s="67"/>
      <c r="K68" s="67"/>
      <c r="L68" s="67"/>
      <c r="M68" s="67"/>
      <c r="N68" s="67"/>
      <c r="O68" s="67"/>
      <c r="P68" s="67"/>
      <c r="Q68" s="67"/>
      <c r="R68" s="67"/>
      <c r="S68" s="67"/>
      <c r="T68" s="57">
        <f t="shared" si="26"/>
        <v>0</v>
      </c>
      <c r="U68" s="57">
        <f t="shared" si="27"/>
        <v>0</v>
      </c>
      <c r="V68" s="58">
        <f t="shared" si="28"/>
        <v>0</v>
      </c>
      <c r="W68" s="58">
        <f t="shared" si="29"/>
        <v>0</v>
      </c>
      <c r="X68" s="58">
        <f t="shared" si="30"/>
        <v>0</v>
      </c>
      <c r="Y68" s="89">
        <f t="shared" si="12"/>
        <v>121</v>
      </c>
      <c r="Z68" s="90">
        <f>IF($F68&gt;'Wage Ceilings '!$C$7+SUMIF('Wage Ceilings '!$B$8:'Wage Ceilings '!$B$11,"&lt;="&amp;$F$15,'Wage Ceilings '!$D$8:'Wage Ceilings '!$D$11),'Wage Ceilings '!$C$7+SUMIF('Wage Ceilings '!$B$8:'Wage Ceilings '!$B$11,"&lt;="&amp;$F$15,'Wage Ceilings '!$D$8:'Wage Ceilings '!$D$11),$F68)</f>
        <v>0</v>
      </c>
      <c r="AA68" s="91" cm="1">
        <f t="array" ref="AA68">INDEX(Appendix!$G$4:$J$8,_xlfn.IFS(Y68&lt;56,1,Y68&lt;61,2,Y68&lt;66,3,Y68&lt;71,4,TRUE,5),MATCH(YEAR($F$15),Appendix!$G$3:$L$3,0))</f>
        <v>0</v>
      </c>
      <c r="AB68" s="92">
        <f t="shared" si="0"/>
        <v>0</v>
      </c>
      <c r="AC68" s="89">
        <f t="shared" si="13"/>
        <v>122</v>
      </c>
      <c r="AD68" s="90">
        <f>IF($G68&gt;'Wage Ceilings '!$C$7+SUMIF('Wage Ceilings '!$B$8:'Wage Ceilings '!$B$11,"&lt;="&amp;$G$15,'Wage Ceilings '!$D$8:'Wage Ceilings '!$D$11),'Wage Ceilings '!$C$7+SUMIF('Wage Ceilings '!$B$8:'Wage Ceilings '!$B$11,"&lt;="&amp;$G$15,'Wage Ceilings '!$D$8:'Wage Ceilings '!$D$11),$G68)</f>
        <v>0</v>
      </c>
      <c r="AE68" s="91" cm="1">
        <f t="array" ref="AE68">INDEX(Appendix!$G$4:$J$8,_xlfn.IFS(AC68&lt;56,1,AC68&lt;61,2,AC68&lt;66,3,AC68&lt;71,4,TRUE,5),MATCH(YEAR($F$15),Appendix!$G$3:$L$3,0))</f>
        <v>0</v>
      </c>
      <c r="AF68" s="92">
        <f t="shared" si="1"/>
        <v>0</v>
      </c>
      <c r="AG68" s="89">
        <f t="shared" si="14"/>
        <v>122</v>
      </c>
      <c r="AH68" s="90">
        <f>IF($H68&gt;'Wage Ceilings '!$C$7+SUMIF('Wage Ceilings '!$B$8:'Wage Ceilings '!$B$11,"&lt;="&amp;$H$15,'Wage Ceilings '!$D$8:'Wage Ceilings '!$D$11),'Wage Ceilings '!$C$7+SUMIF('Wage Ceilings '!$B$8:'Wage Ceilings '!$B$11,"&lt;="&amp;$H$15,'Wage Ceilings '!$D$8:'Wage Ceilings '!$D$11),$H68)</f>
        <v>0</v>
      </c>
      <c r="AI68" s="91" cm="1">
        <f t="array" ref="AI68">INDEX(Appendix!$G$4:$J$8,_xlfn.IFS(AG68&lt;56,1,AG68&lt;61,2,AG68&lt;66,3,AG68&lt;71,4,TRUE,5),MATCH(YEAR($F$15),Appendix!$G$3:$L$3,0))</f>
        <v>0</v>
      </c>
      <c r="AJ68" s="92">
        <f t="shared" si="2"/>
        <v>0</v>
      </c>
      <c r="AK68" s="89">
        <f t="shared" si="15"/>
        <v>122</v>
      </c>
      <c r="AL68" s="90">
        <f>IF($I68&gt;'Wage Ceilings '!$C$7+SUMIF('Wage Ceilings '!$B$8:'Wage Ceilings '!$B$11,"&lt;="&amp;$I$15,'Wage Ceilings '!$D$8:'Wage Ceilings '!$D$11),'Wage Ceilings '!$C$7+SUMIF('Wage Ceilings '!$B$8:'Wage Ceilings '!$B$11,"&lt;="&amp;$I$15,'Wage Ceilings '!$D$8:'Wage Ceilings '!$D$11),$I68)</f>
        <v>0</v>
      </c>
      <c r="AM68" s="91" cm="1">
        <f t="array" ref="AM68">INDEX(Appendix!$G$4:$J$8,_xlfn.IFS(AK68&lt;56,1,AK68&lt;61,2,AK68&lt;66,3,AK68&lt;71,4,TRUE,5),MATCH(YEAR($F$15),Appendix!$G$3:$L$3,0))</f>
        <v>0</v>
      </c>
      <c r="AN68" s="92">
        <f t="shared" si="3"/>
        <v>0</v>
      </c>
      <c r="AO68" s="89">
        <f t="shared" si="16"/>
        <v>122</v>
      </c>
      <c r="AP68" s="90">
        <f>IF($J68&gt;'Wage Ceilings '!$C$7+SUMIF('Wage Ceilings '!$B$8:'Wage Ceilings '!$B$11,"&lt;="&amp;$J$15,'Wage Ceilings '!$D$8:'Wage Ceilings '!$D$11),'Wage Ceilings '!$C$7+SUMIF('Wage Ceilings '!$B$8:'Wage Ceilings '!$B$11,"&lt;="&amp;$J$15,'Wage Ceilings '!$D$8:'Wage Ceilings '!$D$11),$J68)</f>
        <v>0</v>
      </c>
      <c r="AQ68" s="91" cm="1">
        <f t="array" ref="AQ68">INDEX(Appendix!$G$4:$J$8,_xlfn.IFS(AO68&lt;56,1,AO68&lt;61,2,AO68&lt;66,3,AO68&lt;71,4,TRUE,5),MATCH(YEAR($F$15),Appendix!$G$3:$L$3,0))</f>
        <v>0</v>
      </c>
      <c r="AR68" s="92">
        <f t="shared" si="4"/>
        <v>0</v>
      </c>
      <c r="AS68" s="89">
        <f t="shared" si="31"/>
        <v>122</v>
      </c>
      <c r="AT68" s="90">
        <f>IF($K68&gt;'Wage Ceilings '!$C$7+SUMIF('Wage Ceilings '!$B$8:'Wage Ceilings '!$B$11,"&lt;="&amp;$K$15,'Wage Ceilings '!$D$8:'Wage Ceilings '!$D$11),'Wage Ceilings '!$C$7+SUMIF('Wage Ceilings '!$B$8:'Wage Ceilings '!$B$11,"&lt;="&amp;$K$15,'Wage Ceilings '!$D$8:'Wage Ceilings '!$D$11),$K68)</f>
        <v>0</v>
      </c>
      <c r="AU68" s="91" cm="1">
        <f t="array" ref="AU68">INDEX(Appendix!$G$4:$J$8,_xlfn.IFS(AS68&lt;56,1,AS68&lt;61,2,AS68&lt;66,3,AS68&lt;71,4,TRUE,5),MATCH(YEAR($F$15),Appendix!$G$3:$L$3,0))</f>
        <v>0</v>
      </c>
      <c r="AV68" s="92">
        <f t="shared" si="5"/>
        <v>0</v>
      </c>
      <c r="AW68" s="89" t="str">
        <f t="shared" si="17"/>
        <v>NA</v>
      </c>
      <c r="AX68" s="92">
        <f>IF(L68&gt;=('Wage Ceilings '!$C$3-SUM(Z68,AD68,AH68,AL68,AP68,AT68,BB68,BF68,BJ68,BN68,BR68,BV68)),('Wage Ceilings '!$C$3-SUM(Z68,AD68,AH68,AL68,AP68,AT68,BB68,BF68,BJ68,BN68,BR68,BV68)),L68)</f>
        <v>0</v>
      </c>
      <c r="AY68" s="91" cm="1">
        <f t="array" ref="AY68">INDEX(Appendix!$G$4:$J$8,_xlfn.IFS(AW68&lt;56,1,AW68&lt;61,2,AW68&lt;66,3,AW68&lt;71,4,TRUE,5),MATCH(YEAR($F$15),Appendix!$G$3:$L$3,0))</f>
        <v>0</v>
      </c>
      <c r="AZ68" s="92">
        <f t="shared" si="6"/>
        <v>0</v>
      </c>
      <c r="BA68" s="89">
        <f t="shared" si="18"/>
        <v>122</v>
      </c>
      <c r="BB68" s="90">
        <f>IF($M68&gt;'Wage Ceilings '!$C$7+SUMIF('Wage Ceilings '!$B$8:'Wage Ceilings '!$B$11,"&lt;="&amp;$M$15,'Wage Ceilings '!$D$8:'Wage Ceilings '!$D$11),'Wage Ceilings '!$C$7+SUMIF('Wage Ceilings '!$B$8:'Wage Ceilings '!$B$11,"&lt;="&amp;$M$15,'Wage Ceilings '!$D$8:'Wage Ceilings '!$D$11),$M68)</f>
        <v>0</v>
      </c>
      <c r="BC68" s="91" cm="1">
        <f t="array" ref="BC68">INDEX(Appendix!$G$4:$J$8,_xlfn.IFS(BA68&lt;56,1,BA68&lt;61,2,BA68&lt;66,3,BA68&lt;71,4,TRUE,5),MATCH(YEAR($F$15),Appendix!$G$3:$L$3,0))</f>
        <v>0</v>
      </c>
      <c r="BD68" s="92">
        <f t="shared" si="19"/>
        <v>0</v>
      </c>
      <c r="BE68" s="89">
        <f t="shared" si="20"/>
        <v>122</v>
      </c>
      <c r="BF68" s="90">
        <f>IF($N68&gt;'Wage Ceilings '!$C$7+SUMIF('Wage Ceilings '!$B$8:'Wage Ceilings '!$B$11,"&lt;="&amp;$N$15,'Wage Ceilings '!$D$8:'Wage Ceilings '!$D$11),'Wage Ceilings '!$C$7+SUMIF('Wage Ceilings '!$B$8:'Wage Ceilings '!$B$11,"&lt;="&amp;$N$15,'Wage Ceilings '!$D$8:'Wage Ceilings '!$D$11),$N68)</f>
        <v>0</v>
      </c>
      <c r="BG68" s="91" cm="1">
        <f t="array" ref="BG68">INDEX(Appendix!$G$4:$J$8,_xlfn.IFS(BE68&lt;56,1,BE68&lt;61,2,BE68&lt;66,3,BE68&lt;71,4,TRUE,5),MATCH(YEAR($F$15),Appendix!$G$3:$L$3,0))</f>
        <v>0</v>
      </c>
      <c r="BH68" s="92">
        <f t="shared" si="7"/>
        <v>0</v>
      </c>
      <c r="BI68" s="89">
        <f t="shared" si="21"/>
        <v>122</v>
      </c>
      <c r="BJ68" s="90">
        <f>IF($O68&gt;'Wage Ceilings '!$C$7+SUMIF('Wage Ceilings '!$B$8:'Wage Ceilings '!$B$11,"&lt;="&amp;$O$15,'Wage Ceilings '!$D$8:'Wage Ceilings '!$D$11),'Wage Ceilings '!$C$7+SUMIF('Wage Ceilings '!$B$8:'Wage Ceilings '!$B$11,"&lt;="&amp;$O$15,'Wage Ceilings '!$D$8:'Wage Ceilings '!$D$11),$O68)</f>
        <v>0</v>
      </c>
      <c r="BK68" s="91" cm="1">
        <f t="array" ref="BK68">INDEX(Appendix!$G$4:$J$8,_xlfn.IFS(BI68&lt;56,1,BI68&lt;61,2,BI68&lt;66,3,BI68&lt;71,4,TRUE,5),MATCH(YEAR($F$15),Appendix!$G$3:$L$3,0))</f>
        <v>0</v>
      </c>
      <c r="BL68" s="92">
        <f t="shared" si="8"/>
        <v>0</v>
      </c>
      <c r="BM68" s="89">
        <f t="shared" si="22"/>
        <v>122</v>
      </c>
      <c r="BN68" s="90">
        <f>IF($P68&gt;'Wage Ceilings '!$C$7+SUMIF('Wage Ceilings '!$B$8:'Wage Ceilings '!$B$11,"&lt;="&amp;$P$15,'Wage Ceilings '!$D$8:'Wage Ceilings '!$D$11),'Wage Ceilings '!$C$7+SUMIF('Wage Ceilings '!$B$8:'Wage Ceilings '!$B$11,"&lt;="&amp;$P$15,'Wage Ceilings '!$D$8:'Wage Ceilings '!$D$11),$P68)</f>
        <v>0</v>
      </c>
      <c r="BO68" s="91" cm="1">
        <f t="array" ref="BO68">INDEX(Appendix!$G$4:$J$8,_xlfn.IFS(BM68&lt;56,1,BM68&lt;61,2,BM68&lt;66,3,BM68&lt;71,4,TRUE,5),MATCH(YEAR($F$15),Appendix!$G$3:$L$3,0))</f>
        <v>0</v>
      </c>
      <c r="BP68" s="92">
        <f t="shared" si="9"/>
        <v>0</v>
      </c>
      <c r="BQ68" s="89">
        <f t="shared" si="23"/>
        <v>122</v>
      </c>
      <c r="BR68" s="90">
        <f>IF($Q68&gt;'Wage Ceilings '!$C$7+SUMIF('Wage Ceilings '!$B$8:'Wage Ceilings '!$B$11,"&lt;="&amp;$Q$15,'Wage Ceilings '!$D$8:'Wage Ceilings '!$D$11),'Wage Ceilings '!$C$7+SUMIF('Wage Ceilings '!$B$8:'Wage Ceilings '!$B$11,"&lt;="&amp;$Q$15,'Wage Ceilings '!$D$8:'Wage Ceilings '!$D$11),$Q68)</f>
        <v>0</v>
      </c>
      <c r="BS68" s="91" cm="1">
        <f t="array" ref="BS68">INDEX(Appendix!$G$4:$J$8,_xlfn.IFS(BQ68&lt;56,1,BQ68&lt;61,2,BQ68&lt;66,3,BQ68&lt;71,4,TRUE,5),MATCH(YEAR($F$15),Appendix!$G$3:$L$3,0))</f>
        <v>0</v>
      </c>
      <c r="BT68" s="92">
        <f t="shared" si="10"/>
        <v>0</v>
      </c>
      <c r="BU68" s="89">
        <f t="shared" si="24"/>
        <v>122</v>
      </c>
      <c r="BV68" s="90">
        <f>IF($R68&gt;'Wage Ceilings '!$C$7+SUMIF('Wage Ceilings '!$B$8:'Wage Ceilings '!$B$11,"&lt;="&amp;$R$15,'Wage Ceilings '!$D$8:'Wage Ceilings '!$D$11),'Wage Ceilings '!$C$7+SUMIF('Wage Ceilings '!$B$8:'Wage Ceilings '!$B$11,"&lt;="&amp;$R$15,'Wage Ceilings '!$D$8:'Wage Ceilings '!$D$11),$R68)</f>
        <v>0</v>
      </c>
      <c r="BW68" s="91" cm="1">
        <f t="array" ref="BW68">INDEX(Appendix!$G$4:$J$8,_xlfn.IFS(BU68&lt;56,1,BU68&lt;61,2,BU68&lt;66,3,BU68&lt;71,4,TRUE,5),MATCH(YEAR($F$15),Appendix!$G$3:$L$3,0))</f>
        <v>0</v>
      </c>
      <c r="BX68" s="92">
        <f t="shared" si="11"/>
        <v>0</v>
      </c>
      <c r="BY68" s="89" t="str">
        <f t="shared" si="25"/>
        <v>NA</v>
      </c>
      <c r="BZ68" s="92">
        <f>IF(S68&gt;=('Wage Ceilings '!$C$3-SUM(Z68,AD68,AH68,AL68,AP68,AX68,AT68,BB68,BF68,BJ68,BN68,BR68,BV68)),('Wage Ceilings '!$C$3-SUM(Z68,AD68,AH68,AL68,AP68,AX68,AT68,BB68,BF68,BJ68,BN68,BR68,BV68)),S68)</f>
        <v>0</v>
      </c>
      <c r="CA68" s="91" cm="1">
        <f t="array" ref="CA68">INDEX(Appendix!$G$4:$J$8,_xlfn.IFS(BY68&lt;56,1,BY68&lt;61,2,BY68&lt;66,3,BY68&lt;71,4,TRUE,5),MATCH(YEAR($F$15),Appendix!$G$3:$L$3,0))</f>
        <v>0</v>
      </c>
      <c r="CB68" s="92">
        <f t="shared" si="32"/>
        <v>0</v>
      </c>
      <c r="CC68" s="99"/>
    </row>
    <row r="69" spans="1:81" x14ac:dyDescent="0.3">
      <c r="A69" s="64" t="s">
        <v>119</v>
      </c>
      <c r="B69" s="65"/>
      <c r="C69" s="65"/>
      <c r="D69" s="66"/>
      <c r="E69" s="66"/>
      <c r="F69" s="67"/>
      <c r="G69" s="67"/>
      <c r="H69" s="67"/>
      <c r="I69" s="67"/>
      <c r="J69" s="67"/>
      <c r="K69" s="67"/>
      <c r="L69" s="67"/>
      <c r="M69" s="67"/>
      <c r="N69" s="67"/>
      <c r="O69" s="67"/>
      <c r="P69" s="67"/>
      <c r="Q69" s="67"/>
      <c r="R69" s="67"/>
      <c r="S69" s="67"/>
      <c r="T69" s="57">
        <f t="shared" si="26"/>
        <v>0</v>
      </c>
      <c r="U69" s="57">
        <f t="shared" si="27"/>
        <v>0</v>
      </c>
      <c r="V69" s="58">
        <f t="shared" si="28"/>
        <v>0</v>
      </c>
      <c r="W69" s="58">
        <f t="shared" si="29"/>
        <v>0</v>
      </c>
      <c r="X69" s="58">
        <f t="shared" si="30"/>
        <v>0</v>
      </c>
      <c r="Y69" s="89">
        <f t="shared" si="12"/>
        <v>121</v>
      </c>
      <c r="Z69" s="90">
        <f>IF($F69&gt;'Wage Ceilings '!$C$7+SUMIF('Wage Ceilings '!$B$8:'Wage Ceilings '!$B$11,"&lt;="&amp;$F$15,'Wage Ceilings '!$D$8:'Wage Ceilings '!$D$11),'Wage Ceilings '!$C$7+SUMIF('Wage Ceilings '!$B$8:'Wage Ceilings '!$B$11,"&lt;="&amp;$F$15,'Wage Ceilings '!$D$8:'Wage Ceilings '!$D$11),$F69)</f>
        <v>0</v>
      </c>
      <c r="AA69" s="91" cm="1">
        <f t="array" ref="AA69">INDEX(Appendix!$G$4:$J$8,_xlfn.IFS(Y69&lt;56,1,Y69&lt;61,2,Y69&lt;66,3,Y69&lt;71,4,TRUE,5),MATCH(YEAR($F$15),Appendix!$G$3:$L$3,0))</f>
        <v>0</v>
      </c>
      <c r="AB69" s="92">
        <f t="shared" si="0"/>
        <v>0</v>
      </c>
      <c r="AC69" s="89">
        <f t="shared" si="13"/>
        <v>122</v>
      </c>
      <c r="AD69" s="90">
        <f>IF($G69&gt;'Wage Ceilings '!$C$7+SUMIF('Wage Ceilings '!$B$8:'Wage Ceilings '!$B$11,"&lt;="&amp;$G$15,'Wage Ceilings '!$D$8:'Wage Ceilings '!$D$11),'Wage Ceilings '!$C$7+SUMIF('Wage Ceilings '!$B$8:'Wage Ceilings '!$B$11,"&lt;="&amp;$G$15,'Wage Ceilings '!$D$8:'Wage Ceilings '!$D$11),$G69)</f>
        <v>0</v>
      </c>
      <c r="AE69" s="91" cm="1">
        <f t="array" ref="AE69">INDEX(Appendix!$G$4:$J$8,_xlfn.IFS(AC69&lt;56,1,AC69&lt;61,2,AC69&lt;66,3,AC69&lt;71,4,TRUE,5),MATCH(YEAR($F$15),Appendix!$G$3:$L$3,0))</f>
        <v>0</v>
      </c>
      <c r="AF69" s="92">
        <f t="shared" si="1"/>
        <v>0</v>
      </c>
      <c r="AG69" s="89">
        <f t="shared" si="14"/>
        <v>122</v>
      </c>
      <c r="AH69" s="90">
        <f>IF($H69&gt;'Wage Ceilings '!$C$7+SUMIF('Wage Ceilings '!$B$8:'Wage Ceilings '!$B$11,"&lt;="&amp;$H$15,'Wage Ceilings '!$D$8:'Wage Ceilings '!$D$11),'Wage Ceilings '!$C$7+SUMIF('Wage Ceilings '!$B$8:'Wage Ceilings '!$B$11,"&lt;="&amp;$H$15,'Wage Ceilings '!$D$8:'Wage Ceilings '!$D$11),$H69)</f>
        <v>0</v>
      </c>
      <c r="AI69" s="91" cm="1">
        <f t="array" ref="AI69">INDEX(Appendix!$G$4:$J$8,_xlfn.IFS(AG69&lt;56,1,AG69&lt;61,2,AG69&lt;66,3,AG69&lt;71,4,TRUE,5),MATCH(YEAR($F$15),Appendix!$G$3:$L$3,0))</f>
        <v>0</v>
      </c>
      <c r="AJ69" s="92">
        <f t="shared" si="2"/>
        <v>0</v>
      </c>
      <c r="AK69" s="89">
        <f t="shared" si="15"/>
        <v>122</v>
      </c>
      <c r="AL69" s="90">
        <f>IF($I69&gt;'Wage Ceilings '!$C$7+SUMIF('Wage Ceilings '!$B$8:'Wage Ceilings '!$B$11,"&lt;="&amp;$I$15,'Wage Ceilings '!$D$8:'Wage Ceilings '!$D$11),'Wage Ceilings '!$C$7+SUMIF('Wage Ceilings '!$B$8:'Wage Ceilings '!$B$11,"&lt;="&amp;$I$15,'Wage Ceilings '!$D$8:'Wage Ceilings '!$D$11),$I69)</f>
        <v>0</v>
      </c>
      <c r="AM69" s="91" cm="1">
        <f t="array" ref="AM69">INDEX(Appendix!$G$4:$J$8,_xlfn.IFS(AK69&lt;56,1,AK69&lt;61,2,AK69&lt;66,3,AK69&lt;71,4,TRUE,5),MATCH(YEAR($F$15),Appendix!$G$3:$L$3,0))</f>
        <v>0</v>
      </c>
      <c r="AN69" s="92">
        <f t="shared" si="3"/>
        <v>0</v>
      </c>
      <c r="AO69" s="89">
        <f t="shared" si="16"/>
        <v>122</v>
      </c>
      <c r="AP69" s="90">
        <f>IF($J69&gt;'Wage Ceilings '!$C$7+SUMIF('Wage Ceilings '!$B$8:'Wage Ceilings '!$B$11,"&lt;="&amp;$J$15,'Wage Ceilings '!$D$8:'Wage Ceilings '!$D$11),'Wage Ceilings '!$C$7+SUMIF('Wage Ceilings '!$B$8:'Wage Ceilings '!$B$11,"&lt;="&amp;$J$15,'Wage Ceilings '!$D$8:'Wage Ceilings '!$D$11),$J69)</f>
        <v>0</v>
      </c>
      <c r="AQ69" s="91" cm="1">
        <f t="array" ref="AQ69">INDEX(Appendix!$G$4:$J$8,_xlfn.IFS(AO69&lt;56,1,AO69&lt;61,2,AO69&lt;66,3,AO69&lt;71,4,TRUE,5),MATCH(YEAR($F$15),Appendix!$G$3:$L$3,0))</f>
        <v>0</v>
      </c>
      <c r="AR69" s="92">
        <f t="shared" si="4"/>
        <v>0</v>
      </c>
      <c r="AS69" s="89">
        <f t="shared" si="31"/>
        <v>122</v>
      </c>
      <c r="AT69" s="90">
        <f>IF($K69&gt;'Wage Ceilings '!$C$7+SUMIF('Wage Ceilings '!$B$8:'Wage Ceilings '!$B$11,"&lt;="&amp;$K$15,'Wage Ceilings '!$D$8:'Wage Ceilings '!$D$11),'Wage Ceilings '!$C$7+SUMIF('Wage Ceilings '!$B$8:'Wage Ceilings '!$B$11,"&lt;="&amp;$K$15,'Wage Ceilings '!$D$8:'Wage Ceilings '!$D$11),$K69)</f>
        <v>0</v>
      </c>
      <c r="AU69" s="91" cm="1">
        <f t="array" ref="AU69">INDEX(Appendix!$G$4:$J$8,_xlfn.IFS(AS69&lt;56,1,AS69&lt;61,2,AS69&lt;66,3,AS69&lt;71,4,TRUE,5),MATCH(YEAR($F$15),Appendix!$G$3:$L$3,0))</f>
        <v>0</v>
      </c>
      <c r="AV69" s="92">
        <f t="shared" si="5"/>
        <v>0</v>
      </c>
      <c r="AW69" s="89" t="str">
        <f t="shared" si="17"/>
        <v>NA</v>
      </c>
      <c r="AX69" s="92">
        <f>IF(L69&gt;=('Wage Ceilings '!$C$3-SUM(Z69,AD69,AH69,AL69,AP69,AT69,BB69,BF69,BJ69,BN69,BR69,BV69)),('Wage Ceilings '!$C$3-SUM(Z69,AD69,AH69,AL69,AP69,AT69,BB69,BF69,BJ69,BN69,BR69,BV69)),L69)</f>
        <v>0</v>
      </c>
      <c r="AY69" s="91" cm="1">
        <f t="array" ref="AY69">INDEX(Appendix!$G$4:$J$8,_xlfn.IFS(AW69&lt;56,1,AW69&lt;61,2,AW69&lt;66,3,AW69&lt;71,4,TRUE,5),MATCH(YEAR($F$15),Appendix!$G$3:$L$3,0))</f>
        <v>0</v>
      </c>
      <c r="AZ69" s="92">
        <f t="shared" si="6"/>
        <v>0</v>
      </c>
      <c r="BA69" s="89">
        <f t="shared" si="18"/>
        <v>122</v>
      </c>
      <c r="BB69" s="90">
        <f>IF($M69&gt;'Wage Ceilings '!$C$7+SUMIF('Wage Ceilings '!$B$8:'Wage Ceilings '!$B$11,"&lt;="&amp;$M$15,'Wage Ceilings '!$D$8:'Wage Ceilings '!$D$11),'Wage Ceilings '!$C$7+SUMIF('Wage Ceilings '!$B$8:'Wage Ceilings '!$B$11,"&lt;="&amp;$M$15,'Wage Ceilings '!$D$8:'Wage Ceilings '!$D$11),$M69)</f>
        <v>0</v>
      </c>
      <c r="BC69" s="91" cm="1">
        <f t="array" ref="BC69">INDEX(Appendix!$G$4:$J$8,_xlfn.IFS(BA69&lt;56,1,BA69&lt;61,2,BA69&lt;66,3,BA69&lt;71,4,TRUE,5),MATCH(YEAR($F$15),Appendix!$G$3:$L$3,0))</f>
        <v>0</v>
      </c>
      <c r="BD69" s="92">
        <f t="shared" si="19"/>
        <v>0</v>
      </c>
      <c r="BE69" s="89">
        <f t="shared" si="20"/>
        <v>122</v>
      </c>
      <c r="BF69" s="90">
        <f>IF($N69&gt;'Wage Ceilings '!$C$7+SUMIF('Wage Ceilings '!$B$8:'Wage Ceilings '!$B$11,"&lt;="&amp;$N$15,'Wage Ceilings '!$D$8:'Wage Ceilings '!$D$11),'Wage Ceilings '!$C$7+SUMIF('Wage Ceilings '!$B$8:'Wage Ceilings '!$B$11,"&lt;="&amp;$N$15,'Wage Ceilings '!$D$8:'Wage Ceilings '!$D$11),$N69)</f>
        <v>0</v>
      </c>
      <c r="BG69" s="91" cm="1">
        <f t="array" ref="BG69">INDEX(Appendix!$G$4:$J$8,_xlfn.IFS(BE69&lt;56,1,BE69&lt;61,2,BE69&lt;66,3,BE69&lt;71,4,TRUE,5),MATCH(YEAR($F$15),Appendix!$G$3:$L$3,0))</f>
        <v>0</v>
      </c>
      <c r="BH69" s="92">
        <f t="shared" si="7"/>
        <v>0</v>
      </c>
      <c r="BI69" s="89">
        <f t="shared" si="21"/>
        <v>122</v>
      </c>
      <c r="BJ69" s="90">
        <f>IF($O69&gt;'Wage Ceilings '!$C$7+SUMIF('Wage Ceilings '!$B$8:'Wage Ceilings '!$B$11,"&lt;="&amp;$O$15,'Wage Ceilings '!$D$8:'Wage Ceilings '!$D$11),'Wage Ceilings '!$C$7+SUMIF('Wage Ceilings '!$B$8:'Wage Ceilings '!$B$11,"&lt;="&amp;$O$15,'Wage Ceilings '!$D$8:'Wage Ceilings '!$D$11),$O69)</f>
        <v>0</v>
      </c>
      <c r="BK69" s="91" cm="1">
        <f t="array" ref="BK69">INDEX(Appendix!$G$4:$J$8,_xlfn.IFS(BI69&lt;56,1,BI69&lt;61,2,BI69&lt;66,3,BI69&lt;71,4,TRUE,5),MATCH(YEAR($F$15),Appendix!$G$3:$L$3,0))</f>
        <v>0</v>
      </c>
      <c r="BL69" s="92">
        <f t="shared" si="8"/>
        <v>0</v>
      </c>
      <c r="BM69" s="89">
        <f t="shared" si="22"/>
        <v>122</v>
      </c>
      <c r="BN69" s="90">
        <f>IF($P69&gt;'Wage Ceilings '!$C$7+SUMIF('Wage Ceilings '!$B$8:'Wage Ceilings '!$B$11,"&lt;="&amp;$P$15,'Wage Ceilings '!$D$8:'Wage Ceilings '!$D$11),'Wage Ceilings '!$C$7+SUMIF('Wage Ceilings '!$B$8:'Wage Ceilings '!$B$11,"&lt;="&amp;$P$15,'Wage Ceilings '!$D$8:'Wage Ceilings '!$D$11),$P69)</f>
        <v>0</v>
      </c>
      <c r="BO69" s="91" cm="1">
        <f t="array" ref="BO69">INDEX(Appendix!$G$4:$J$8,_xlfn.IFS(BM69&lt;56,1,BM69&lt;61,2,BM69&lt;66,3,BM69&lt;71,4,TRUE,5),MATCH(YEAR($F$15),Appendix!$G$3:$L$3,0))</f>
        <v>0</v>
      </c>
      <c r="BP69" s="92">
        <f t="shared" si="9"/>
        <v>0</v>
      </c>
      <c r="BQ69" s="89">
        <f t="shared" si="23"/>
        <v>122</v>
      </c>
      <c r="BR69" s="90">
        <f>IF($Q69&gt;'Wage Ceilings '!$C$7+SUMIF('Wage Ceilings '!$B$8:'Wage Ceilings '!$B$11,"&lt;="&amp;$Q$15,'Wage Ceilings '!$D$8:'Wage Ceilings '!$D$11),'Wage Ceilings '!$C$7+SUMIF('Wage Ceilings '!$B$8:'Wage Ceilings '!$B$11,"&lt;="&amp;$Q$15,'Wage Ceilings '!$D$8:'Wage Ceilings '!$D$11),$Q69)</f>
        <v>0</v>
      </c>
      <c r="BS69" s="91" cm="1">
        <f t="array" ref="BS69">INDEX(Appendix!$G$4:$J$8,_xlfn.IFS(BQ69&lt;56,1,BQ69&lt;61,2,BQ69&lt;66,3,BQ69&lt;71,4,TRUE,5),MATCH(YEAR($F$15),Appendix!$G$3:$L$3,0))</f>
        <v>0</v>
      </c>
      <c r="BT69" s="92">
        <f t="shared" si="10"/>
        <v>0</v>
      </c>
      <c r="BU69" s="89">
        <f t="shared" si="24"/>
        <v>122</v>
      </c>
      <c r="BV69" s="90">
        <f>IF($R69&gt;'Wage Ceilings '!$C$7+SUMIF('Wage Ceilings '!$B$8:'Wage Ceilings '!$B$11,"&lt;="&amp;$R$15,'Wage Ceilings '!$D$8:'Wage Ceilings '!$D$11),'Wage Ceilings '!$C$7+SUMIF('Wage Ceilings '!$B$8:'Wage Ceilings '!$B$11,"&lt;="&amp;$R$15,'Wage Ceilings '!$D$8:'Wage Ceilings '!$D$11),$R69)</f>
        <v>0</v>
      </c>
      <c r="BW69" s="91" cm="1">
        <f t="array" ref="BW69">INDEX(Appendix!$G$4:$J$8,_xlfn.IFS(BU69&lt;56,1,BU69&lt;61,2,BU69&lt;66,3,BU69&lt;71,4,TRUE,5),MATCH(YEAR($F$15),Appendix!$G$3:$L$3,0))</f>
        <v>0</v>
      </c>
      <c r="BX69" s="92">
        <f t="shared" si="11"/>
        <v>0</v>
      </c>
      <c r="BY69" s="89" t="str">
        <f t="shared" si="25"/>
        <v>NA</v>
      </c>
      <c r="BZ69" s="92">
        <f>IF(S69&gt;=('Wage Ceilings '!$C$3-SUM(Z69,AD69,AH69,AL69,AP69,AX69,AT69,BB69,BF69,BJ69,BN69,BR69,BV69)),('Wage Ceilings '!$C$3-SUM(Z69,AD69,AH69,AL69,AP69,AX69,AT69,BB69,BF69,BJ69,BN69,BR69,BV69)),S69)</f>
        <v>0</v>
      </c>
      <c r="CA69" s="91" cm="1">
        <f t="array" ref="CA69">INDEX(Appendix!$G$4:$J$8,_xlfn.IFS(BY69&lt;56,1,BY69&lt;61,2,BY69&lt;66,3,BY69&lt;71,4,TRUE,5),MATCH(YEAR($F$15),Appendix!$G$3:$L$3,0))</f>
        <v>0</v>
      </c>
      <c r="CB69" s="92">
        <f t="shared" si="32"/>
        <v>0</v>
      </c>
      <c r="CC69" s="99"/>
    </row>
    <row r="70" spans="1:81" x14ac:dyDescent="0.3">
      <c r="A70" s="64" t="s">
        <v>120</v>
      </c>
      <c r="B70" s="65"/>
      <c r="C70" s="65"/>
      <c r="D70" s="66"/>
      <c r="E70" s="66"/>
      <c r="F70" s="67"/>
      <c r="G70" s="67"/>
      <c r="H70" s="67"/>
      <c r="I70" s="67"/>
      <c r="J70" s="67"/>
      <c r="K70" s="67"/>
      <c r="L70" s="67"/>
      <c r="M70" s="67"/>
      <c r="N70" s="67"/>
      <c r="O70" s="67"/>
      <c r="P70" s="67"/>
      <c r="Q70" s="67"/>
      <c r="R70" s="67"/>
      <c r="S70" s="67"/>
      <c r="T70" s="57">
        <f t="shared" si="26"/>
        <v>0</v>
      </c>
      <c r="U70" s="57">
        <f t="shared" si="27"/>
        <v>0</v>
      </c>
      <c r="V70" s="58">
        <f t="shared" si="28"/>
        <v>0</v>
      </c>
      <c r="W70" s="58">
        <f t="shared" si="29"/>
        <v>0</v>
      </c>
      <c r="X70" s="58">
        <f t="shared" si="30"/>
        <v>0</v>
      </c>
      <c r="Y70" s="89">
        <f t="shared" si="12"/>
        <v>121</v>
      </c>
      <c r="Z70" s="90">
        <f>IF($F70&gt;'Wage Ceilings '!$C$7+SUMIF('Wage Ceilings '!$B$8:'Wage Ceilings '!$B$11,"&lt;="&amp;$F$15,'Wage Ceilings '!$D$8:'Wage Ceilings '!$D$11),'Wage Ceilings '!$C$7+SUMIF('Wage Ceilings '!$B$8:'Wage Ceilings '!$B$11,"&lt;="&amp;$F$15,'Wage Ceilings '!$D$8:'Wage Ceilings '!$D$11),$F70)</f>
        <v>0</v>
      </c>
      <c r="AA70" s="91" cm="1">
        <f t="array" ref="AA70">INDEX(Appendix!$G$4:$J$8,_xlfn.IFS(Y70&lt;56,1,Y70&lt;61,2,Y70&lt;66,3,Y70&lt;71,4,TRUE,5),MATCH(YEAR($F$15),Appendix!$G$3:$L$3,0))</f>
        <v>0</v>
      </c>
      <c r="AB70" s="92">
        <f t="shared" si="0"/>
        <v>0</v>
      </c>
      <c r="AC70" s="89">
        <f t="shared" si="13"/>
        <v>122</v>
      </c>
      <c r="AD70" s="90">
        <f>IF($G70&gt;'Wage Ceilings '!$C$7+SUMIF('Wage Ceilings '!$B$8:'Wage Ceilings '!$B$11,"&lt;="&amp;$G$15,'Wage Ceilings '!$D$8:'Wage Ceilings '!$D$11),'Wage Ceilings '!$C$7+SUMIF('Wage Ceilings '!$B$8:'Wage Ceilings '!$B$11,"&lt;="&amp;$G$15,'Wage Ceilings '!$D$8:'Wage Ceilings '!$D$11),$G70)</f>
        <v>0</v>
      </c>
      <c r="AE70" s="91" cm="1">
        <f t="array" ref="AE70">INDEX(Appendix!$G$4:$J$8,_xlfn.IFS(AC70&lt;56,1,AC70&lt;61,2,AC70&lt;66,3,AC70&lt;71,4,TRUE,5),MATCH(YEAR($F$15),Appendix!$G$3:$L$3,0))</f>
        <v>0</v>
      </c>
      <c r="AF70" s="92">
        <f t="shared" si="1"/>
        <v>0</v>
      </c>
      <c r="AG70" s="89">
        <f t="shared" si="14"/>
        <v>122</v>
      </c>
      <c r="AH70" s="90">
        <f>IF($H70&gt;'Wage Ceilings '!$C$7+SUMIF('Wage Ceilings '!$B$8:'Wage Ceilings '!$B$11,"&lt;="&amp;$H$15,'Wage Ceilings '!$D$8:'Wage Ceilings '!$D$11),'Wage Ceilings '!$C$7+SUMIF('Wage Ceilings '!$B$8:'Wage Ceilings '!$B$11,"&lt;="&amp;$H$15,'Wage Ceilings '!$D$8:'Wage Ceilings '!$D$11),$H70)</f>
        <v>0</v>
      </c>
      <c r="AI70" s="91" cm="1">
        <f t="array" ref="AI70">INDEX(Appendix!$G$4:$J$8,_xlfn.IFS(AG70&lt;56,1,AG70&lt;61,2,AG70&lt;66,3,AG70&lt;71,4,TRUE,5),MATCH(YEAR($F$15),Appendix!$G$3:$L$3,0))</f>
        <v>0</v>
      </c>
      <c r="AJ70" s="92">
        <f t="shared" si="2"/>
        <v>0</v>
      </c>
      <c r="AK70" s="89">
        <f t="shared" si="15"/>
        <v>122</v>
      </c>
      <c r="AL70" s="90">
        <f>IF($I70&gt;'Wage Ceilings '!$C$7+SUMIF('Wage Ceilings '!$B$8:'Wage Ceilings '!$B$11,"&lt;="&amp;$I$15,'Wage Ceilings '!$D$8:'Wage Ceilings '!$D$11),'Wage Ceilings '!$C$7+SUMIF('Wage Ceilings '!$B$8:'Wage Ceilings '!$B$11,"&lt;="&amp;$I$15,'Wage Ceilings '!$D$8:'Wage Ceilings '!$D$11),$I70)</f>
        <v>0</v>
      </c>
      <c r="AM70" s="91" cm="1">
        <f t="array" ref="AM70">INDEX(Appendix!$G$4:$J$8,_xlfn.IFS(AK70&lt;56,1,AK70&lt;61,2,AK70&lt;66,3,AK70&lt;71,4,TRUE,5),MATCH(YEAR($F$15),Appendix!$G$3:$L$3,0))</f>
        <v>0</v>
      </c>
      <c r="AN70" s="92">
        <f t="shared" si="3"/>
        <v>0</v>
      </c>
      <c r="AO70" s="89">
        <f t="shared" si="16"/>
        <v>122</v>
      </c>
      <c r="AP70" s="90">
        <f>IF($J70&gt;'Wage Ceilings '!$C$7+SUMIF('Wage Ceilings '!$B$8:'Wage Ceilings '!$B$11,"&lt;="&amp;$J$15,'Wage Ceilings '!$D$8:'Wage Ceilings '!$D$11),'Wage Ceilings '!$C$7+SUMIF('Wage Ceilings '!$B$8:'Wage Ceilings '!$B$11,"&lt;="&amp;$J$15,'Wage Ceilings '!$D$8:'Wage Ceilings '!$D$11),$J70)</f>
        <v>0</v>
      </c>
      <c r="AQ70" s="91" cm="1">
        <f t="array" ref="AQ70">INDEX(Appendix!$G$4:$J$8,_xlfn.IFS(AO70&lt;56,1,AO70&lt;61,2,AO70&lt;66,3,AO70&lt;71,4,TRUE,5),MATCH(YEAR($F$15),Appendix!$G$3:$L$3,0))</f>
        <v>0</v>
      </c>
      <c r="AR70" s="92">
        <f t="shared" si="4"/>
        <v>0</v>
      </c>
      <c r="AS70" s="89">
        <f t="shared" si="31"/>
        <v>122</v>
      </c>
      <c r="AT70" s="90">
        <f>IF($K70&gt;'Wage Ceilings '!$C$7+SUMIF('Wage Ceilings '!$B$8:'Wage Ceilings '!$B$11,"&lt;="&amp;$K$15,'Wage Ceilings '!$D$8:'Wage Ceilings '!$D$11),'Wage Ceilings '!$C$7+SUMIF('Wage Ceilings '!$B$8:'Wage Ceilings '!$B$11,"&lt;="&amp;$K$15,'Wage Ceilings '!$D$8:'Wage Ceilings '!$D$11),$K70)</f>
        <v>0</v>
      </c>
      <c r="AU70" s="91" cm="1">
        <f t="array" ref="AU70">INDEX(Appendix!$G$4:$J$8,_xlfn.IFS(AS70&lt;56,1,AS70&lt;61,2,AS70&lt;66,3,AS70&lt;71,4,TRUE,5),MATCH(YEAR($F$15),Appendix!$G$3:$L$3,0))</f>
        <v>0</v>
      </c>
      <c r="AV70" s="92">
        <f t="shared" si="5"/>
        <v>0</v>
      </c>
      <c r="AW70" s="89" t="str">
        <f t="shared" si="17"/>
        <v>NA</v>
      </c>
      <c r="AX70" s="92">
        <f>IF(L70&gt;=('Wage Ceilings '!$C$3-SUM(Z70,AD70,AH70,AL70,AP70,AT70,BB70,BF70,BJ70,BN70,BR70,BV70)),('Wage Ceilings '!$C$3-SUM(Z70,AD70,AH70,AL70,AP70,AT70,BB70,BF70,BJ70,BN70,BR70,BV70)),L70)</f>
        <v>0</v>
      </c>
      <c r="AY70" s="91" cm="1">
        <f t="array" ref="AY70">INDEX(Appendix!$G$4:$J$8,_xlfn.IFS(AW70&lt;56,1,AW70&lt;61,2,AW70&lt;66,3,AW70&lt;71,4,TRUE,5),MATCH(YEAR($F$15),Appendix!$G$3:$L$3,0))</f>
        <v>0</v>
      </c>
      <c r="AZ70" s="92">
        <f t="shared" si="6"/>
        <v>0</v>
      </c>
      <c r="BA70" s="89">
        <f t="shared" si="18"/>
        <v>122</v>
      </c>
      <c r="BB70" s="90">
        <f>IF($M70&gt;'Wage Ceilings '!$C$7+SUMIF('Wage Ceilings '!$B$8:'Wage Ceilings '!$B$11,"&lt;="&amp;$M$15,'Wage Ceilings '!$D$8:'Wage Ceilings '!$D$11),'Wage Ceilings '!$C$7+SUMIF('Wage Ceilings '!$B$8:'Wage Ceilings '!$B$11,"&lt;="&amp;$M$15,'Wage Ceilings '!$D$8:'Wage Ceilings '!$D$11),$M70)</f>
        <v>0</v>
      </c>
      <c r="BC70" s="91" cm="1">
        <f t="array" ref="BC70">INDEX(Appendix!$G$4:$J$8,_xlfn.IFS(BA70&lt;56,1,BA70&lt;61,2,BA70&lt;66,3,BA70&lt;71,4,TRUE,5),MATCH(YEAR($F$15),Appendix!$G$3:$L$3,0))</f>
        <v>0</v>
      </c>
      <c r="BD70" s="92">
        <f t="shared" si="19"/>
        <v>0</v>
      </c>
      <c r="BE70" s="89">
        <f t="shared" si="20"/>
        <v>122</v>
      </c>
      <c r="BF70" s="90">
        <f>IF($N70&gt;'Wage Ceilings '!$C$7+SUMIF('Wage Ceilings '!$B$8:'Wage Ceilings '!$B$11,"&lt;="&amp;$N$15,'Wage Ceilings '!$D$8:'Wage Ceilings '!$D$11),'Wage Ceilings '!$C$7+SUMIF('Wage Ceilings '!$B$8:'Wage Ceilings '!$B$11,"&lt;="&amp;$N$15,'Wage Ceilings '!$D$8:'Wage Ceilings '!$D$11),$N70)</f>
        <v>0</v>
      </c>
      <c r="BG70" s="91" cm="1">
        <f t="array" ref="BG70">INDEX(Appendix!$G$4:$J$8,_xlfn.IFS(BE70&lt;56,1,BE70&lt;61,2,BE70&lt;66,3,BE70&lt;71,4,TRUE,5),MATCH(YEAR($F$15),Appendix!$G$3:$L$3,0))</f>
        <v>0</v>
      </c>
      <c r="BH70" s="92">
        <f t="shared" si="7"/>
        <v>0</v>
      </c>
      <c r="BI70" s="89">
        <f t="shared" si="21"/>
        <v>122</v>
      </c>
      <c r="BJ70" s="90">
        <f>IF($O70&gt;'Wage Ceilings '!$C$7+SUMIF('Wage Ceilings '!$B$8:'Wage Ceilings '!$B$11,"&lt;="&amp;$O$15,'Wage Ceilings '!$D$8:'Wage Ceilings '!$D$11),'Wage Ceilings '!$C$7+SUMIF('Wage Ceilings '!$B$8:'Wage Ceilings '!$B$11,"&lt;="&amp;$O$15,'Wage Ceilings '!$D$8:'Wage Ceilings '!$D$11),$O70)</f>
        <v>0</v>
      </c>
      <c r="BK70" s="91" cm="1">
        <f t="array" ref="BK70">INDEX(Appendix!$G$4:$J$8,_xlfn.IFS(BI70&lt;56,1,BI70&lt;61,2,BI70&lt;66,3,BI70&lt;71,4,TRUE,5),MATCH(YEAR($F$15),Appendix!$G$3:$L$3,0))</f>
        <v>0</v>
      </c>
      <c r="BL70" s="92">
        <f t="shared" si="8"/>
        <v>0</v>
      </c>
      <c r="BM70" s="89">
        <f t="shared" si="22"/>
        <v>122</v>
      </c>
      <c r="BN70" s="90">
        <f>IF($P70&gt;'Wage Ceilings '!$C$7+SUMIF('Wage Ceilings '!$B$8:'Wage Ceilings '!$B$11,"&lt;="&amp;$P$15,'Wage Ceilings '!$D$8:'Wage Ceilings '!$D$11),'Wage Ceilings '!$C$7+SUMIF('Wage Ceilings '!$B$8:'Wage Ceilings '!$B$11,"&lt;="&amp;$P$15,'Wage Ceilings '!$D$8:'Wage Ceilings '!$D$11),$P70)</f>
        <v>0</v>
      </c>
      <c r="BO70" s="91" cm="1">
        <f t="array" ref="BO70">INDEX(Appendix!$G$4:$J$8,_xlfn.IFS(BM70&lt;56,1,BM70&lt;61,2,BM70&lt;66,3,BM70&lt;71,4,TRUE,5),MATCH(YEAR($F$15),Appendix!$G$3:$L$3,0))</f>
        <v>0</v>
      </c>
      <c r="BP70" s="92">
        <f t="shared" si="9"/>
        <v>0</v>
      </c>
      <c r="BQ70" s="89">
        <f t="shared" si="23"/>
        <v>122</v>
      </c>
      <c r="BR70" s="90">
        <f>IF($Q70&gt;'Wage Ceilings '!$C$7+SUMIF('Wage Ceilings '!$B$8:'Wage Ceilings '!$B$11,"&lt;="&amp;$Q$15,'Wage Ceilings '!$D$8:'Wage Ceilings '!$D$11),'Wage Ceilings '!$C$7+SUMIF('Wage Ceilings '!$B$8:'Wage Ceilings '!$B$11,"&lt;="&amp;$Q$15,'Wage Ceilings '!$D$8:'Wage Ceilings '!$D$11),$Q70)</f>
        <v>0</v>
      </c>
      <c r="BS70" s="91" cm="1">
        <f t="array" ref="BS70">INDEX(Appendix!$G$4:$J$8,_xlfn.IFS(BQ70&lt;56,1,BQ70&lt;61,2,BQ70&lt;66,3,BQ70&lt;71,4,TRUE,5),MATCH(YEAR($F$15),Appendix!$G$3:$L$3,0))</f>
        <v>0</v>
      </c>
      <c r="BT70" s="92">
        <f t="shared" si="10"/>
        <v>0</v>
      </c>
      <c r="BU70" s="89">
        <f t="shared" si="24"/>
        <v>122</v>
      </c>
      <c r="BV70" s="90">
        <f>IF($R70&gt;'Wage Ceilings '!$C$7+SUMIF('Wage Ceilings '!$B$8:'Wage Ceilings '!$B$11,"&lt;="&amp;$R$15,'Wage Ceilings '!$D$8:'Wage Ceilings '!$D$11),'Wage Ceilings '!$C$7+SUMIF('Wage Ceilings '!$B$8:'Wage Ceilings '!$B$11,"&lt;="&amp;$R$15,'Wage Ceilings '!$D$8:'Wage Ceilings '!$D$11),$R70)</f>
        <v>0</v>
      </c>
      <c r="BW70" s="91" cm="1">
        <f t="array" ref="BW70">INDEX(Appendix!$G$4:$J$8,_xlfn.IFS(BU70&lt;56,1,BU70&lt;61,2,BU70&lt;66,3,BU70&lt;71,4,TRUE,5),MATCH(YEAR($F$15),Appendix!$G$3:$L$3,0))</f>
        <v>0</v>
      </c>
      <c r="BX70" s="92">
        <f t="shared" si="11"/>
        <v>0</v>
      </c>
      <c r="BY70" s="89" t="str">
        <f t="shared" si="25"/>
        <v>NA</v>
      </c>
      <c r="BZ70" s="92">
        <f>IF(S70&gt;=('Wage Ceilings '!$C$3-SUM(Z70,AD70,AH70,AL70,AP70,AX70,AT70,BB70,BF70,BJ70,BN70,BR70,BV70)),('Wage Ceilings '!$C$3-SUM(Z70,AD70,AH70,AL70,AP70,AX70,AT70,BB70,BF70,BJ70,BN70,BR70,BV70)),S70)</f>
        <v>0</v>
      </c>
      <c r="CA70" s="91" cm="1">
        <f t="array" ref="CA70">INDEX(Appendix!$G$4:$J$8,_xlfn.IFS(BY70&lt;56,1,BY70&lt;61,2,BY70&lt;66,3,BY70&lt;71,4,TRUE,5),MATCH(YEAR($F$15),Appendix!$G$3:$L$3,0))</f>
        <v>0</v>
      </c>
      <c r="CB70" s="92">
        <f t="shared" si="32"/>
        <v>0</v>
      </c>
      <c r="CC70" s="99"/>
    </row>
    <row r="71" spans="1:81" x14ac:dyDescent="0.3">
      <c r="A71" s="64" t="s">
        <v>121</v>
      </c>
      <c r="B71" s="65"/>
      <c r="C71" s="65"/>
      <c r="D71" s="66"/>
      <c r="E71" s="66"/>
      <c r="F71" s="67"/>
      <c r="G71" s="67"/>
      <c r="H71" s="67"/>
      <c r="I71" s="67"/>
      <c r="J71" s="67"/>
      <c r="K71" s="67"/>
      <c r="L71" s="67"/>
      <c r="M71" s="67"/>
      <c r="N71" s="67"/>
      <c r="O71" s="67"/>
      <c r="P71" s="67"/>
      <c r="Q71" s="67"/>
      <c r="R71" s="67"/>
      <c r="S71" s="67"/>
      <c r="T71" s="57">
        <f t="shared" si="26"/>
        <v>0</v>
      </c>
      <c r="U71" s="57">
        <f t="shared" si="27"/>
        <v>0</v>
      </c>
      <c r="V71" s="58">
        <f t="shared" si="28"/>
        <v>0</v>
      </c>
      <c r="W71" s="58">
        <f t="shared" si="29"/>
        <v>0</v>
      </c>
      <c r="X71" s="58">
        <f t="shared" si="30"/>
        <v>0</v>
      </c>
      <c r="Y71" s="89">
        <f t="shared" si="12"/>
        <v>121</v>
      </c>
      <c r="Z71" s="90">
        <f>IF($F71&gt;'Wage Ceilings '!$C$7+SUMIF('Wage Ceilings '!$B$8:'Wage Ceilings '!$B$11,"&lt;="&amp;$F$15,'Wage Ceilings '!$D$8:'Wage Ceilings '!$D$11),'Wage Ceilings '!$C$7+SUMIF('Wage Ceilings '!$B$8:'Wage Ceilings '!$B$11,"&lt;="&amp;$F$15,'Wage Ceilings '!$D$8:'Wage Ceilings '!$D$11),$F71)</f>
        <v>0</v>
      </c>
      <c r="AA71" s="91" cm="1">
        <f t="array" ref="AA71">INDEX(Appendix!$G$4:$J$8,_xlfn.IFS(Y71&lt;56,1,Y71&lt;61,2,Y71&lt;66,3,Y71&lt;71,4,TRUE,5),MATCH(YEAR($F$15),Appendix!$G$3:$L$3,0))</f>
        <v>0</v>
      </c>
      <c r="AB71" s="92">
        <f t="shared" si="0"/>
        <v>0</v>
      </c>
      <c r="AC71" s="89">
        <f t="shared" si="13"/>
        <v>122</v>
      </c>
      <c r="AD71" s="90">
        <f>IF($G71&gt;'Wage Ceilings '!$C$7+SUMIF('Wage Ceilings '!$B$8:'Wage Ceilings '!$B$11,"&lt;="&amp;$G$15,'Wage Ceilings '!$D$8:'Wage Ceilings '!$D$11),'Wage Ceilings '!$C$7+SUMIF('Wage Ceilings '!$B$8:'Wage Ceilings '!$B$11,"&lt;="&amp;$G$15,'Wage Ceilings '!$D$8:'Wage Ceilings '!$D$11),$G71)</f>
        <v>0</v>
      </c>
      <c r="AE71" s="91" cm="1">
        <f t="array" ref="AE71">INDEX(Appendix!$G$4:$J$8,_xlfn.IFS(AC71&lt;56,1,AC71&lt;61,2,AC71&lt;66,3,AC71&lt;71,4,TRUE,5),MATCH(YEAR($F$15),Appendix!$G$3:$L$3,0))</f>
        <v>0</v>
      </c>
      <c r="AF71" s="92">
        <f t="shared" si="1"/>
        <v>0</v>
      </c>
      <c r="AG71" s="89">
        <f t="shared" si="14"/>
        <v>122</v>
      </c>
      <c r="AH71" s="90">
        <f>IF($H71&gt;'Wage Ceilings '!$C$7+SUMIF('Wage Ceilings '!$B$8:'Wage Ceilings '!$B$11,"&lt;="&amp;$H$15,'Wage Ceilings '!$D$8:'Wage Ceilings '!$D$11),'Wage Ceilings '!$C$7+SUMIF('Wage Ceilings '!$B$8:'Wage Ceilings '!$B$11,"&lt;="&amp;$H$15,'Wage Ceilings '!$D$8:'Wage Ceilings '!$D$11),$H71)</f>
        <v>0</v>
      </c>
      <c r="AI71" s="91" cm="1">
        <f t="array" ref="AI71">INDEX(Appendix!$G$4:$J$8,_xlfn.IFS(AG71&lt;56,1,AG71&lt;61,2,AG71&lt;66,3,AG71&lt;71,4,TRUE,5),MATCH(YEAR($F$15),Appendix!$G$3:$L$3,0))</f>
        <v>0</v>
      </c>
      <c r="AJ71" s="92">
        <f t="shared" si="2"/>
        <v>0</v>
      </c>
      <c r="AK71" s="89">
        <f t="shared" si="15"/>
        <v>122</v>
      </c>
      <c r="AL71" s="90">
        <f>IF($I71&gt;'Wage Ceilings '!$C$7+SUMIF('Wage Ceilings '!$B$8:'Wage Ceilings '!$B$11,"&lt;="&amp;$I$15,'Wage Ceilings '!$D$8:'Wage Ceilings '!$D$11),'Wage Ceilings '!$C$7+SUMIF('Wage Ceilings '!$B$8:'Wage Ceilings '!$B$11,"&lt;="&amp;$I$15,'Wage Ceilings '!$D$8:'Wage Ceilings '!$D$11),$I71)</f>
        <v>0</v>
      </c>
      <c r="AM71" s="91" cm="1">
        <f t="array" ref="AM71">INDEX(Appendix!$G$4:$J$8,_xlfn.IFS(AK71&lt;56,1,AK71&lt;61,2,AK71&lt;66,3,AK71&lt;71,4,TRUE,5),MATCH(YEAR($F$15),Appendix!$G$3:$L$3,0))</f>
        <v>0</v>
      </c>
      <c r="AN71" s="92">
        <f t="shared" si="3"/>
        <v>0</v>
      </c>
      <c r="AO71" s="89">
        <f t="shared" si="16"/>
        <v>122</v>
      </c>
      <c r="AP71" s="90">
        <f>IF($J71&gt;'Wage Ceilings '!$C$7+SUMIF('Wage Ceilings '!$B$8:'Wage Ceilings '!$B$11,"&lt;="&amp;$J$15,'Wage Ceilings '!$D$8:'Wage Ceilings '!$D$11),'Wage Ceilings '!$C$7+SUMIF('Wage Ceilings '!$B$8:'Wage Ceilings '!$B$11,"&lt;="&amp;$J$15,'Wage Ceilings '!$D$8:'Wage Ceilings '!$D$11),$J71)</f>
        <v>0</v>
      </c>
      <c r="AQ71" s="91" cm="1">
        <f t="array" ref="AQ71">INDEX(Appendix!$G$4:$J$8,_xlfn.IFS(AO71&lt;56,1,AO71&lt;61,2,AO71&lt;66,3,AO71&lt;71,4,TRUE,5),MATCH(YEAR($F$15),Appendix!$G$3:$L$3,0))</f>
        <v>0</v>
      </c>
      <c r="AR71" s="92">
        <f t="shared" si="4"/>
        <v>0</v>
      </c>
      <c r="AS71" s="89">
        <f t="shared" si="31"/>
        <v>122</v>
      </c>
      <c r="AT71" s="90">
        <f>IF($K71&gt;'Wage Ceilings '!$C$7+SUMIF('Wage Ceilings '!$B$8:'Wage Ceilings '!$B$11,"&lt;="&amp;$K$15,'Wage Ceilings '!$D$8:'Wage Ceilings '!$D$11),'Wage Ceilings '!$C$7+SUMIF('Wage Ceilings '!$B$8:'Wage Ceilings '!$B$11,"&lt;="&amp;$K$15,'Wage Ceilings '!$D$8:'Wage Ceilings '!$D$11),$K71)</f>
        <v>0</v>
      </c>
      <c r="AU71" s="91" cm="1">
        <f t="array" ref="AU71">INDEX(Appendix!$G$4:$J$8,_xlfn.IFS(AS71&lt;56,1,AS71&lt;61,2,AS71&lt;66,3,AS71&lt;71,4,TRUE,5),MATCH(YEAR($F$15),Appendix!$G$3:$L$3,0))</f>
        <v>0</v>
      </c>
      <c r="AV71" s="92">
        <f t="shared" si="5"/>
        <v>0</v>
      </c>
      <c r="AW71" s="89" t="str">
        <f t="shared" si="17"/>
        <v>NA</v>
      </c>
      <c r="AX71" s="92">
        <f>IF(L71&gt;=('Wage Ceilings '!$C$3-SUM(Z71,AD71,AH71,AL71,AP71,AT71,BB71,BF71,BJ71,BN71,BR71,BV71)),('Wage Ceilings '!$C$3-SUM(Z71,AD71,AH71,AL71,AP71,AT71,BB71,BF71,BJ71,BN71,BR71,BV71)),L71)</f>
        <v>0</v>
      </c>
      <c r="AY71" s="91" cm="1">
        <f t="array" ref="AY71">INDEX(Appendix!$G$4:$J$8,_xlfn.IFS(AW71&lt;56,1,AW71&lt;61,2,AW71&lt;66,3,AW71&lt;71,4,TRUE,5),MATCH(YEAR($F$15),Appendix!$G$3:$L$3,0))</f>
        <v>0</v>
      </c>
      <c r="AZ71" s="92">
        <f t="shared" si="6"/>
        <v>0</v>
      </c>
      <c r="BA71" s="89">
        <f t="shared" si="18"/>
        <v>122</v>
      </c>
      <c r="BB71" s="90">
        <f>IF($M71&gt;'Wage Ceilings '!$C$7+SUMIF('Wage Ceilings '!$B$8:'Wage Ceilings '!$B$11,"&lt;="&amp;$M$15,'Wage Ceilings '!$D$8:'Wage Ceilings '!$D$11),'Wage Ceilings '!$C$7+SUMIF('Wage Ceilings '!$B$8:'Wage Ceilings '!$B$11,"&lt;="&amp;$M$15,'Wage Ceilings '!$D$8:'Wage Ceilings '!$D$11),$M71)</f>
        <v>0</v>
      </c>
      <c r="BC71" s="91" cm="1">
        <f t="array" ref="BC71">INDEX(Appendix!$G$4:$J$8,_xlfn.IFS(BA71&lt;56,1,BA71&lt;61,2,BA71&lt;66,3,BA71&lt;71,4,TRUE,5),MATCH(YEAR($F$15),Appendix!$G$3:$L$3,0))</f>
        <v>0</v>
      </c>
      <c r="BD71" s="92">
        <f t="shared" si="19"/>
        <v>0</v>
      </c>
      <c r="BE71" s="89">
        <f t="shared" si="20"/>
        <v>122</v>
      </c>
      <c r="BF71" s="90">
        <f>IF($N71&gt;'Wage Ceilings '!$C$7+SUMIF('Wage Ceilings '!$B$8:'Wage Ceilings '!$B$11,"&lt;="&amp;$N$15,'Wage Ceilings '!$D$8:'Wage Ceilings '!$D$11),'Wage Ceilings '!$C$7+SUMIF('Wage Ceilings '!$B$8:'Wage Ceilings '!$B$11,"&lt;="&amp;$N$15,'Wage Ceilings '!$D$8:'Wage Ceilings '!$D$11),$N71)</f>
        <v>0</v>
      </c>
      <c r="BG71" s="91" cm="1">
        <f t="array" ref="BG71">INDEX(Appendix!$G$4:$J$8,_xlfn.IFS(BE71&lt;56,1,BE71&lt;61,2,BE71&lt;66,3,BE71&lt;71,4,TRUE,5),MATCH(YEAR($F$15),Appendix!$G$3:$L$3,0))</f>
        <v>0</v>
      </c>
      <c r="BH71" s="92">
        <f t="shared" si="7"/>
        <v>0</v>
      </c>
      <c r="BI71" s="89">
        <f t="shared" si="21"/>
        <v>122</v>
      </c>
      <c r="BJ71" s="90">
        <f>IF($O71&gt;'Wage Ceilings '!$C$7+SUMIF('Wage Ceilings '!$B$8:'Wage Ceilings '!$B$11,"&lt;="&amp;$O$15,'Wage Ceilings '!$D$8:'Wage Ceilings '!$D$11),'Wage Ceilings '!$C$7+SUMIF('Wage Ceilings '!$B$8:'Wage Ceilings '!$B$11,"&lt;="&amp;$O$15,'Wage Ceilings '!$D$8:'Wage Ceilings '!$D$11),$O71)</f>
        <v>0</v>
      </c>
      <c r="BK71" s="91" cm="1">
        <f t="array" ref="BK71">INDEX(Appendix!$G$4:$J$8,_xlfn.IFS(BI71&lt;56,1,BI71&lt;61,2,BI71&lt;66,3,BI71&lt;71,4,TRUE,5),MATCH(YEAR($F$15),Appendix!$G$3:$L$3,0))</f>
        <v>0</v>
      </c>
      <c r="BL71" s="92">
        <f t="shared" si="8"/>
        <v>0</v>
      </c>
      <c r="BM71" s="89">
        <f t="shared" si="22"/>
        <v>122</v>
      </c>
      <c r="BN71" s="90">
        <f>IF($P71&gt;'Wage Ceilings '!$C$7+SUMIF('Wage Ceilings '!$B$8:'Wage Ceilings '!$B$11,"&lt;="&amp;$P$15,'Wage Ceilings '!$D$8:'Wage Ceilings '!$D$11),'Wage Ceilings '!$C$7+SUMIF('Wage Ceilings '!$B$8:'Wage Ceilings '!$B$11,"&lt;="&amp;$P$15,'Wage Ceilings '!$D$8:'Wage Ceilings '!$D$11),$P71)</f>
        <v>0</v>
      </c>
      <c r="BO71" s="91" cm="1">
        <f t="array" ref="BO71">INDEX(Appendix!$G$4:$J$8,_xlfn.IFS(BM71&lt;56,1,BM71&lt;61,2,BM71&lt;66,3,BM71&lt;71,4,TRUE,5),MATCH(YEAR($F$15),Appendix!$G$3:$L$3,0))</f>
        <v>0</v>
      </c>
      <c r="BP71" s="92">
        <f t="shared" si="9"/>
        <v>0</v>
      </c>
      <c r="BQ71" s="89">
        <f t="shared" si="23"/>
        <v>122</v>
      </c>
      <c r="BR71" s="90">
        <f>IF($Q71&gt;'Wage Ceilings '!$C$7+SUMIF('Wage Ceilings '!$B$8:'Wage Ceilings '!$B$11,"&lt;="&amp;$Q$15,'Wage Ceilings '!$D$8:'Wage Ceilings '!$D$11),'Wage Ceilings '!$C$7+SUMIF('Wage Ceilings '!$B$8:'Wage Ceilings '!$B$11,"&lt;="&amp;$Q$15,'Wage Ceilings '!$D$8:'Wage Ceilings '!$D$11),$Q71)</f>
        <v>0</v>
      </c>
      <c r="BS71" s="91" cm="1">
        <f t="array" ref="BS71">INDEX(Appendix!$G$4:$J$8,_xlfn.IFS(BQ71&lt;56,1,BQ71&lt;61,2,BQ71&lt;66,3,BQ71&lt;71,4,TRUE,5),MATCH(YEAR($F$15),Appendix!$G$3:$L$3,0))</f>
        <v>0</v>
      </c>
      <c r="BT71" s="92">
        <f t="shared" si="10"/>
        <v>0</v>
      </c>
      <c r="BU71" s="89">
        <f t="shared" si="24"/>
        <v>122</v>
      </c>
      <c r="BV71" s="90">
        <f>IF($R71&gt;'Wage Ceilings '!$C$7+SUMIF('Wage Ceilings '!$B$8:'Wage Ceilings '!$B$11,"&lt;="&amp;$R$15,'Wage Ceilings '!$D$8:'Wage Ceilings '!$D$11),'Wage Ceilings '!$C$7+SUMIF('Wage Ceilings '!$B$8:'Wage Ceilings '!$B$11,"&lt;="&amp;$R$15,'Wage Ceilings '!$D$8:'Wage Ceilings '!$D$11),$R71)</f>
        <v>0</v>
      </c>
      <c r="BW71" s="91" cm="1">
        <f t="array" ref="BW71">INDEX(Appendix!$G$4:$J$8,_xlfn.IFS(BU71&lt;56,1,BU71&lt;61,2,BU71&lt;66,3,BU71&lt;71,4,TRUE,5),MATCH(YEAR($F$15),Appendix!$G$3:$L$3,0))</f>
        <v>0</v>
      </c>
      <c r="BX71" s="92">
        <f t="shared" si="11"/>
        <v>0</v>
      </c>
      <c r="BY71" s="89" t="str">
        <f t="shared" si="25"/>
        <v>NA</v>
      </c>
      <c r="BZ71" s="92">
        <f>IF(S71&gt;=('Wage Ceilings '!$C$3-SUM(Z71,AD71,AH71,AL71,AP71,AX71,AT71,BB71,BF71,BJ71,BN71,BR71,BV71)),('Wage Ceilings '!$C$3-SUM(Z71,AD71,AH71,AL71,AP71,AX71,AT71,BB71,BF71,BJ71,BN71,BR71,BV71)),S71)</f>
        <v>0</v>
      </c>
      <c r="CA71" s="91" cm="1">
        <f t="array" ref="CA71">INDEX(Appendix!$G$4:$J$8,_xlfn.IFS(BY71&lt;56,1,BY71&lt;61,2,BY71&lt;66,3,BY71&lt;71,4,TRUE,5),MATCH(YEAR($F$15),Appendix!$G$3:$L$3,0))</f>
        <v>0</v>
      </c>
      <c r="CB71" s="92">
        <f t="shared" si="32"/>
        <v>0</v>
      </c>
      <c r="CC71" s="99"/>
    </row>
    <row r="72" spans="1:81" x14ac:dyDescent="0.3">
      <c r="A72" s="64" t="s">
        <v>122</v>
      </c>
      <c r="B72" s="65"/>
      <c r="C72" s="65"/>
      <c r="D72" s="66"/>
      <c r="E72" s="66"/>
      <c r="F72" s="67"/>
      <c r="G72" s="67"/>
      <c r="H72" s="67"/>
      <c r="I72" s="67"/>
      <c r="J72" s="67"/>
      <c r="K72" s="67"/>
      <c r="L72" s="67"/>
      <c r="M72" s="67"/>
      <c r="N72" s="67"/>
      <c r="O72" s="67"/>
      <c r="P72" s="67"/>
      <c r="Q72" s="67"/>
      <c r="R72" s="67"/>
      <c r="S72" s="67"/>
      <c r="T72" s="57">
        <f t="shared" si="26"/>
        <v>0</v>
      </c>
      <c r="U72" s="57">
        <f t="shared" si="27"/>
        <v>0</v>
      </c>
      <c r="V72" s="58">
        <f t="shared" si="28"/>
        <v>0</v>
      </c>
      <c r="W72" s="58">
        <f t="shared" si="29"/>
        <v>0</v>
      </c>
      <c r="X72" s="58">
        <f t="shared" si="30"/>
        <v>0</v>
      </c>
      <c r="Y72" s="89">
        <f t="shared" si="12"/>
        <v>121</v>
      </c>
      <c r="Z72" s="90">
        <f>IF($F72&gt;'Wage Ceilings '!$C$7+SUMIF('Wage Ceilings '!$B$8:'Wage Ceilings '!$B$11,"&lt;="&amp;$F$15,'Wage Ceilings '!$D$8:'Wage Ceilings '!$D$11),'Wage Ceilings '!$C$7+SUMIF('Wage Ceilings '!$B$8:'Wage Ceilings '!$B$11,"&lt;="&amp;$F$15,'Wage Ceilings '!$D$8:'Wage Ceilings '!$D$11),$F72)</f>
        <v>0</v>
      </c>
      <c r="AA72" s="91" cm="1">
        <f t="array" ref="AA72">INDEX(Appendix!$G$4:$J$8,_xlfn.IFS(Y72&lt;56,1,Y72&lt;61,2,Y72&lt;66,3,Y72&lt;71,4,TRUE,5),MATCH(YEAR($F$15),Appendix!$G$3:$L$3,0))</f>
        <v>0</v>
      </c>
      <c r="AB72" s="92">
        <f t="shared" si="0"/>
        <v>0</v>
      </c>
      <c r="AC72" s="89">
        <f t="shared" si="13"/>
        <v>122</v>
      </c>
      <c r="AD72" s="90">
        <f>IF($G72&gt;'Wage Ceilings '!$C$7+SUMIF('Wage Ceilings '!$B$8:'Wage Ceilings '!$B$11,"&lt;="&amp;$G$15,'Wage Ceilings '!$D$8:'Wage Ceilings '!$D$11),'Wage Ceilings '!$C$7+SUMIF('Wage Ceilings '!$B$8:'Wage Ceilings '!$B$11,"&lt;="&amp;$G$15,'Wage Ceilings '!$D$8:'Wage Ceilings '!$D$11),$G72)</f>
        <v>0</v>
      </c>
      <c r="AE72" s="91" cm="1">
        <f t="array" ref="AE72">INDEX(Appendix!$G$4:$J$8,_xlfn.IFS(AC72&lt;56,1,AC72&lt;61,2,AC72&lt;66,3,AC72&lt;71,4,TRUE,5),MATCH(YEAR($F$15),Appendix!$G$3:$L$3,0))</f>
        <v>0</v>
      </c>
      <c r="AF72" s="92">
        <f t="shared" si="1"/>
        <v>0</v>
      </c>
      <c r="AG72" s="89">
        <f t="shared" si="14"/>
        <v>122</v>
      </c>
      <c r="AH72" s="90">
        <f>IF($H72&gt;'Wage Ceilings '!$C$7+SUMIF('Wage Ceilings '!$B$8:'Wage Ceilings '!$B$11,"&lt;="&amp;$H$15,'Wage Ceilings '!$D$8:'Wage Ceilings '!$D$11),'Wage Ceilings '!$C$7+SUMIF('Wage Ceilings '!$B$8:'Wage Ceilings '!$B$11,"&lt;="&amp;$H$15,'Wage Ceilings '!$D$8:'Wage Ceilings '!$D$11),$H72)</f>
        <v>0</v>
      </c>
      <c r="AI72" s="91" cm="1">
        <f t="array" ref="AI72">INDEX(Appendix!$G$4:$J$8,_xlfn.IFS(AG72&lt;56,1,AG72&lt;61,2,AG72&lt;66,3,AG72&lt;71,4,TRUE,5),MATCH(YEAR($F$15),Appendix!$G$3:$L$3,0))</f>
        <v>0</v>
      </c>
      <c r="AJ72" s="92">
        <f t="shared" si="2"/>
        <v>0</v>
      </c>
      <c r="AK72" s="89">
        <f t="shared" si="15"/>
        <v>122</v>
      </c>
      <c r="AL72" s="90">
        <f>IF($I72&gt;'Wage Ceilings '!$C$7+SUMIF('Wage Ceilings '!$B$8:'Wage Ceilings '!$B$11,"&lt;="&amp;$I$15,'Wage Ceilings '!$D$8:'Wage Ceilings '!$D$11),'Wage Ceilings '!$C$7+SUMIF('Wage Ceilings '!$B$8:'Wage Ceilings '!$B$11,"&lt;="&amp;$I$15,'Wage Ceilings '!$D$8:'Wage Ceilings '!$D$11),$I72)</f>
        <v>0</v>
      </c>
      <c r="AM72" s="91" cm="1">
        <f t="array" ref="AM72">INDEX(Appendix!$G$4:$J$8,_xlfn.IFS(AK72&lt;56,1,AK72&lt;61,2,AK72&lt;66,3,AK72&lt;71,4,TRUE,5),MATCH(YEAR($F$15),Appendix!$G$3:$L$3,0))</f>
        <v>0</v>
      </c>
      <c r="AN72" s="92">
        <f t="shared" si="3"/>
        <v>0</v>
      </c>
      <c r="AO72" s="89">
        <f t="shared" si="16"/>
        <v>122</v>
      </c>
      <c r="AP72" s="90">
        <f>IF($J72&gt;'Wage Ceilings '!$C$7+SUMIF('Wage Ceilings '!$B$8:'Wage Ceilings '!$B$11,"&lt;="&amp;$J$15,'Wage Ceilings '!$D$8:'Wage Ceilings '!$D$11),'Wage Ceilings '!$C$7+SUMIF('Wage Ceilings '!$B$8:'Wage Ceilings '!$B$11,"&lt;="&amp;$J$15,'Wage Ceilings '!$D$8:'Wage Ceilings '!$D$11),$J72)</f>
        <v>0</v>
      </c>
      <c r="AQ72" s="91" cm="1">
        <f t="array" ref="AQ72">INDEX(Appendix!$G$4:$J$8,_xlfn.IFS(AO72&lt;56,1,AO72&lt;61,2,AO72&lt;66,3,AO72&lt;71,4,TRUE,5),MATCH(YEAR($F$15),Appendix!$G$3:$L$3,0))</f>
        <v>0</v>
      </c>
      <c r="AR72" s="92">
        <f t="shared" si="4"/>
        <v>0</v>
      </c>
      <c r="AS72" s="89">
        <f t="shared" si="31"/>
        <v>122</v>
      </c>
      <c r="AT72" s="90">
        <f>IF($K72&gt;'Wage Ceilings '!$C$7+SUMIF('Wage Ceilings '!$B$8:'Wage Ceilings '!$B$11,"&lt;="&amp;$K$15,'Wage Ceilings '!$D$8:'Wage Ceilings '!$D$11),'Wage Ceilings '!$C$7+SUMIF('Wage Ceilings '!$B$8:'Wage Ceilings '!$B$11,"&lt;="&amp;$K$15,'Wage Ceilings '!$D$8:'Wage Ceilings '!$D$11),$K72)</f>
        <v>0</v>
      </c>
      <c r="AU72" s="91" cm="1">
        <f t="array" ref="AU72">INDEX(Appendix!$G$4:$J$8,_xlfn.IFS(AS72&lt;56,1,AS72&lt;61,2,AS72&lt;66,3,AS72&lt;71,4,TRUE,5),MATCH(YEAR($F$15),Appendix!$G$3:$L$3,0))</f>
        <v>0</v>
      </c>
      <c r="AV72" s="92">
        <f t="shared" si="5"/>
        <v>0</v>
      </c>
      <c r="AW72" s="89" t="str">
        <f t="shared" si="17"/>
        <v>NA</v>
      </c>
      <c r="AX72" s="92">
        <f>IF(L72&gt;=('Wage Ceilings '!$C$3-SUM(Z72,AD72,AH72,AL72,AP72,AT72,BB72,BF72,BJ72,BN72,BR72,BV72)),('Wage Ceilings '!$C$3-SUM(Z72,AD72,AH72,AL72,AP72,AT72,BB72,BF72,BJ72,BN72,BR72,BV72)),L72)</f>
        <v>0</v>
      </c>
      <c r="AY72" s="91" cm="1">
        <f t="array" ref="AY72">INDEX(Appendix!$G$4:$J$8,_xlfn.IFS(AW72&lt;56,1,AW72&lt;61,2,AW72&lt;66,3,AW72&lt;71,4,TRUE,5),MATCH(YEAR($F$15),Appendix!$G$3:$L$3,0))</f>
        <v>0</v>
      </c>
      <c r="AZ72" s="92">
        <f t="shared" si="6"/>
        <v>0</v>
      </c>
      <c r="BA72" s="89">
        <f t="shared" si="18"/>
        <v>122</v>
      </c>
      <c r="BB72" s="90">
        <f>IF($M72&gt;'Wage Ceilings '!$C$7+SUMIF('Wage Ceilings '!$B$8:'Wage Ceilings '!$B$11,"&lt;="&amp;$M$15,'Wage Ceilings '!$D$8:'Wage Ceilings '!$D$11),'Wage Ceilings '!$C$7+SUMIF('Wage Ceilings '!$B$8:'Wage Ceilings '!$B$11,"&lt;="&amp;$M$15,'Wage Ceilings '!$D$8:'Wage Ceilings '!$D$11),$M72)</f>
        <v>0</v>
      </c>
      <c r="BC72" s="91" cm="1">
        <f t="array" ref="BC72">INDEX(Appendix!$G$4:$J$8,_xlfn.IFS(BA72&lt;56,1,BA72&lt;61,2,BA72&lt;66,3,BA72&lt;71,4,TRUE,5),MATCH(YEAR($F$15),Appendix!$G$3:$L$3,0))</f>
        <v>0</v>
      </c>
      <c r="BD72" s="92">
        <f t="shared" si="19"/>
        <v>0</v>
      </c>
      <c r="BE72" s="89">
        <f t="shared" si="20"/>
        <v>122</v>
      </c>
      <c r="BF72" s="90">
        <f>IF($N72&gt;'Wage Ceilings '!$C$7+SUMIF('Wage Ceilings '!$B$8:'Wage Ceilings '!$B$11,"&lt;="&amp;$N$15,'Wage Ceilings '!$D$8:'Wage Ceilings '!$D$11),'Wage Ceilings '!$C$7+SUMIF('Wage Ceilings '!$B$8:'Wage Ceilings '!$B$11,"&lt;="&amp;$N$15,'Wage Ceilings '!$D$8:'Wage Ceilings '!$D$11),$N72)</f>
        <v>0</v>
      </c>
      <c r="BG72" s="91" cm="1">
        <f t="array" ref="BG72">INDEX(Appendix!$G$4:$J$8,_xlfn.IFS(BE72&lt;56,1,BE72&lt;61,2,BE72&lt;66,3,BE72&lt;71,4,TRUE,5),MATCH(YEAR($F$15),Appendix!$G$3:$L$3,0))</f>
        <v>0</v>
      </c>
      <c r="BH72" s="92">
        <f t="shared" si="7"/>
        <v>0</v>
      </c>
      <c r="BI72" s="89">
        <f t="shared" si="21"/>
        <v>122</v>
      </c>
      <c r="BJ72" s="90">
        <f>IF($O72&gt;'Wage Ceilings '!$C$7+SUMIF('Wage Ceilings '!$B$8:'Wage Ceilings '!$B$11,"&lt;="&amp;$O$15,'Wage Ceilings '!$D$8:'Wage Ceilings '!$D$11),'Wage Ceilings '!$C$7+SUMIF('Wage Ceilings '!$B$8:'Wage Ceilings '!$B$11,"&lt;="&amp;$O$15,'Wage Ceilings '!$D$8:'Wage Ceilings '!$D$11),$O72)</f>
        <v>0</v>
      </c>
      <c r="BK72" s="91" cm="1">
        <f t="array" ref="BK72">INDEX(Appendix!$G$4:$J$8,_xlfn.IFS(BI72&lt;56,1,BI72&lt;61,2,BI72&lt;66,3,BI72&lt;71,4,TRUE,5),MATCH(YEAR($F$15),Appendix!$G$3:$L$3,0))</f>
        <v>0</v>
      </c>
      <c r="BL72" s="92">
        <f t="shared" si="8"/>
        <v>0</v>
      </c>
      <c r="BM72" s="89">
        <f t="shared" si="22"/>
        <v>122</v>
      </c>
      <c r="BN72" s="90">
        <f>IF($P72&gt;'Wage Ceilings '!$C$7+SUMIF('Wage Ceilings '!$B$8:'Wage Ceilings '!$B$11,"&lt;="&amp;$P$15,'Wage Ceilings '!$D$8:'Wage Ceilings '!$D$11),'Wage Ceilings '!$C$7+SUMIF('Wage Ceilings '!$B$8:'Wage Ceilings '!$B$11,"&lt;="&amp;$P$15,'Wage Ceilings '!$D$8:'Wage Ceilings '!$D$11),$P72)</f>
        <v>0</v>
      </c>
      <c r="BO72" s="91" cm="1">
        <f t="array" ref="BO72">INDEX(Appendix!$G$4:$J$8,_xlfn.IFS(BM72&lt;56,1,BM72&lt;61,2,BM72&lt;66,3,BM72&lt;71,4,TRUE,5),MATCH(YEAR($F$15),Appendix!$G$3:$L$3,0))</f>
        <v>0</v>
      </c>
      <c r="BP72" s="92">
        <f t="shared" si="9"/>
        <v>0</v>
      </c>
      <c r="BQ72" s="89">
        <f t="shared" si="23"/>
        <v>122</v>
      </c>
      <c r="BR72" s="90">
        <f>IF($Q72&gt;'Wage Ceilings '!$C$7+SUMIF('Wage Ceilings '!$B$8:'Wage Ceilings '!$B$11,"&lt;="&amp;$Q$15,'Wage Ceilings '!$D$8:'Wage Ceilings '!$D$11),'Wage Ceilings '!$C$7+SUMIF('Wage Ceilings '!$B$8:'Wage Ceilings '!$B$11,"&lt;="&amp;$Q$15,'Wage Ceilings '!$D$8:'Wage Ceilings '!$D$11),$Q72)</f>
        <v>0</v>
      </c>
      <c r="BS72" s="91" cm="1">
        <f t="array" ref="BS72">INDEX(Appendix!$G$4:$J$8,_xlfn.IFS(BQ72&lt;56,1,BQ72&lt;61,2,BQ72&lt;66,3,BQ72&lt;71,4,TRUE,5),MATCH(YEAR($F$15),Appendix!$G$3:$L$3,0))</f>
        <v>0</v>
      </c>
      <c r="BT72" s="92">
        <f t="shared" si="10"/>
        <v>0</v>
      </c>
      <c r="BU72" s="89">
        <f t="shared" si="24"/>
        <v>122</v>
      </c>
      <c r="BV72" s="90">
        <f>IF($R72&gt;'Wage Ceilings '!$C$7+SUMIF('Wage Ceilings '!$B$8:'Wage Ceilings '!$B$11,"&lt;="&amp;$R$15,'Wage Ceilings '!$D$8:'Wage Ceilings '!$D$11),'Wage Ceilings '!$C$7+SUMIF('Wage Ceilings '!$B$8:'Wage Ceilings '!$B$11,"&lt;="&amp;$R$15,'Wage Ceilings '!$D$8:'Wage Ceilings '!$D$11),$R72)</f>
        <v>0</v>
      </c>
      <c r="BW72" s="91" cm="1">
        <f t="array" ref="BW72">INDEX(Appendix!$G$4:$J$8,_xlfn.IFS(BU72&lt;56,1,BU72&lt;61,2,BU72&lt;66,3,BU72&lt;71,4,TRUE,5),MATCH(YEAR($F$15),Appendix!$G$3:$L$3,0))</f>
        <v>0</v>
      </c>
      <c r="BX72" s="92">
        <f t="shared" si="11"/>
        <v>0</v>
      </c>
      <c r="BY72" s="89" t="str">
        <f t="shared" si="25"/>
        <v>NA</v>
      </c>
      <c r="BZ72" s="92">
        <f>IF(S72&gt;=('Wage Ceilings '!$C$3-SUM(Z72,AD72,AH72,AL72,AP72,AX72,AT72,BB72,BF72,BJ72,BN72,BR72,BV72)),('Wage Ceilings '!$C$3-SUM(Z72,AD72,AH72,AL72,AP72,AX72,AT72,BB72,BF72,BJ72,BN72,BR72,BV72)),S72)</f>
        <v>0</v>
      </c>
      <c r="CA72" s="91" cm="1">
        <f t="array" ref="CA72">INDEX(Appendix!$G$4:$J$8,_xlfn.IFS(BY72&lt;56,1,BY72&lt;61,2,BY72&lt;66,3,BY72&lt;71,4,TRUE,5),MATCH(YEAR($F$15),Appendix!$G$3:$L$3,0))</f>
        <v>0</v>
      </c>
      <c r="CB72" s="92">
        <f t="shared" si="32"/>
        <v>0</v>
      </c>
      <c r="CC72" s="99"/>
    </row>
    <row r="73" spans="1:81" x14ac:dyDescent="0.3">
      <c r="A73" s="64" t="s">
        <v>123</v>
      </c>
      <c r="B73" s="65"/>
      <c r="C73" s="65"/>
      <c r="D73" s="66"/>
      <c r="E73" s="66"/>
      <c r="F73" s="67"/>
      <c r="G73" s="67"/>
      <c r="H73" s="67"/>
      <c r="I73" s="67"/>
      <c r="J73" s="67"/>
      <c r="K73" s="67"/>
      <c r="L73" s="67"/>
      <c r="M73" s="67"/>
      <c r="N73" s="67"/>
      <c r="O73" s="67"/>
      <c r="P73" s="67"/>
      <c r="Q73" s="67"/>
      <c r="R73" s="67"/>
      <c r="S73" s="67"/>
      <c r="T73" s="57">
        <f t="shared" si="26"/>
        <v>0</v>
      </c>
      <c r="U73" s="57">
        <f t="shared" si="27"/>
        <v>0</v>
      </c>
      <c r="V73" s="58">
        <f t="shared" si="28"/>
        <v>0</v>
      </c>
      <c r="W73" s="58">
        <f t="shared" si="29"/>
        <v>0</v>
      </c>
      <c r="X73" s="58">
        <f t="shared" si="30"/>
        <v>0</v>
      </c>
      <c r="Y73" s="89">
        <f t="shared" si="12"/>
        <v>121</v>
      </c>
      <c r="Z73" s="90">
        <f>IF($F73&gt;'Wage Ceilings '!$C$7+SUMIF('Wage Ceilings '!$B$8:'Wage Ceilings '!$B$11,"&lt;="&amp;$F$15,'Wage Ceilings '!$D$8:'Wage Ceilings '!$D$11),'Wage Ceilings '!$C$7+SUMIF('Wage Ceilings '!$B$8:'Wage Ceilings '!$B$11,"&lt;="&amp;$F$15,'Wage Ceilings '!$D$8:'Wage Ceilings '!$D$11),$F73)</f>
        <v>0</v>
      </c>
      <c r="AA73" s="91" cm="1">
        <f t="array" ref="AA73">INDEX(Appendix!$G$4:$J$8,_xlfn.IFS(Y73&lt;56,1,Y73&lt;61,2,Y73&lt;66,3,Y73&lt;71,4,TRUE,5),MATCH(YEAR($F$15),Appendix!$G$3:$L$3,0))</f>
        <v>0</v>
      </c>
      <c r="AB73" s="92">
        <f t="shared" si="0"/>
        <v>0</v>
      </c>
      <c r="AC73" s="89">
        <f t="shared" si="13"/>
        <v>122</v>
      </c>
      <c r="AD73" s="90">
        <f>IF($G73&gt;'Wage Ceilings '!$C$7+SUMIF('Wage Ceilings '!$B$8:'Wage Ceilings '!$B$11,"&lt;="&amp;$G$15,'Wage Ceilings '!$D$8:'Wage Ceilings '!$D$11),'Wage Ceilings '!$C$7+SUMIF('Wage Ceilings '!$B$8:'Wage Ceilings '!$B$11,"&lt;="&amp;$G$15,'Wage Ceilings '!$D$8:'Wage Ceilings '!$D$11),$G73)</f>
        <v>0</v>
      </c>
      <c r="AE73" s="91" cm="1">
        <f t="array" ref="AE73">INDEX(Appendix!$G$4:$J$8,_xlfn.IFS(AC73&lt;56,1,AC73&lt;61,2,AC73&lt;66,3,AC73&lt;71,4,TRUE,5),MATCH(YEAR($F$15),Appendix!$G$3:$L$3,0))</f>
        <v>0</v>
      </c>
      <c r="AF73" s="92">
        <f t="shared" si="1"/>
        <v>0</v>
      </c>
      <c r="AG73" s="89">
        <f t="shared" si="14"/>
        <v>122</v>
      </c>
      <c r="AH73" s="90">
        <f>IF($H73&gt;'Wage Ceilings '!$C$7+SUMIF('Wage Ceilings '!$B$8:'Wage Ceilings '!$B$11,"&lt;="&amp;$H$15,'Wage Ceilings '!$D$8:'Wage Ceilings '!$D$11),'Wage Ceilings '!$C$7+SUMIF('Wage Ceilings '!$B$8:'Wage Ceilings '!$B$11,"&lt;="&amp;$H$15,'Wage Ceilings '!$D$8:'Wage Ceilings '!$D$11),$H73)</f>
        <v>0</v>
      </c>
      <c r="AI73" s="91" cm="1">
        <f t="array" ref="AI73">INDEX(Appendix!$G$4:$J$8,_xlfn.IFS(AG73&lt;56,1,AG73&lt;61,2,AG73&lt;66,3,AG73&lt;71,4,TRUE,5),MATCH(YEAR($F$15),Appendix!$G$3:$L$3,0))</f>
        <v>0</v>
      </c>
      <c r="AJ73" s="92">
        <f t="shared" si="2"/>
        <v>0</v>
      </c>
      <c r="AK73" s="89">
        <f t="shared" si="15"/>
        <v>122</v>
      </c>
      <c r="AL73" s="90">
        <f>IF($I73&gt;'Wage Ceilings '!$C$7+SUMIF('Wage Ceilings '!$B$8:'Wage Ceilings '!$B$11,"&lt;="&amp;$I$15,'Wage Ceilings '!$D$8:'Wage Ceilings '!$D$11),'Wage Ceilings '!$C$7+SUMIF('Wage Ceilings '!$B$8:'Wage Ceilings '!$B$11,"&lt;="&amp;$I$15,'Wage Ceilings '!$D$8:'Wage Ceilings '!$D$11),$I73)</f>
        <v>0</v>
      </c>
      <c r="AM73" s="91" cm="1">
        <f t="array" ref="AM73">INDEX(Appendix!$G$4:$J$8,_xlfn.IFS(AK73&lt;56,1,AK73&lt;61,2,AK73&lt;66,3,AK73&lt;71,4,TRUE,5),MATCH(YEAR($F$15),Appendix!$G$3:$L$3,0))</f>
        <v>0</v>
      </c>
      <c r="AN73" s="92">
        <f t="shared" si="3"/>
        <v>0</v>
      </c>
      <c r="AO73" s="89">
        <f t="shared" si="16"/>
        <v>122</v>
      </c>
      <c r="AP73" s="90">
        <f>IF($J73&gt;'Wage Ceilings '!$C$7+SUMIF('Wage Ceilings '!$B$8:'Wage Ceilings '!$B$11,"&lt;="&amp;$J$15,'Wage Ceilings '!$D$8:'Wage Ceilings '!$D$11),'Wage Ceilings '!$C$7+SUMIF('Wage Ceilings '!$B$8:'Wage Ceilings '!$B$11,"&lt;="&amp;$J$15,'Wage Ceilings '!$D$8:'Wage Ceilings '!$D$11),$J73)</f>
        <v>0</v>
      </c>
      <c r="AQ73" s="91" cm="1">
        <f t="array" ref="AQ73">INDEX(Appendix!$G$4:$J$8,_xlfn.IFS(AO73&lt;56,1,AO73&lt;61,2,AO73&lt;66,3,AO73&lt;71,4,TRUE,5),MATCH(YEAR($F$15),Appendix!$G$3:$L$3,0))</f>
        <v>0</v>
      </c>
      <c r="AR73" s="92">
        <f t="shared" si="4"/>
        <v>0</v>
      </c>
      <c r="AS73" s="89">
        <f t="shared" si="31"/>
        <v>122</v>
      </c>
      <c r="AT73" s="90">
        <f>IF($K73&gt;'Wage Ceilings '!$C$7+SUMIF('Wage Ceilings '!$B$8:'Wage Ceilings '!$B$11,"&lt;="&amp;$K$15,'Wage Ceilings '!$D$8:'Wage Ceilings '!$D$11),'Wage Ceilings '!$C$7+SUMIF('Wage Ceilings '!$B$8:'Wage Ceilings '!$B$11,"&lt;="&amp;$K$15,'Wage Ceilings '!$D$8:'Wage Ceilings '!$D$11),$K73)</f>
        <v>0</v>
      </c>
      <c r="AU73" s="91" cm="1">
        <f t="array" ref="AU73">INDEX(Appendix!$G$4:$J$8,_xlfn.IFS(AS73&lt;56,1,AS73&lt;61,2,AS73&lt;66,3,AS73&lt;71,4,TRUE,5),MATCH(YEAR($F$15),Appendix!$G$3:$L$3,0))</f>
        <v>0</v>
      </c>
      <c r="AV73" s="92">
        <f t="shared" si="5"/>
        <v>0</v>
      </c>
      <c r="AW73" s="89" t="str">
        <f t="shared" si="17"/>
        <v>NA</v>
      </c>
      <c r="AX73" s="92">
        <f>IF(L73&gt;=('Wage Ceilings '!$C$3-SUM(Z73,AD73,AH73,AL73,AP73,AT73,BB73,BF73,BJ73,BN73,BR73,BV73)),('Wage Ceilings '!$C$3-SUM(Z73,AD73,AH73,AL73,AP73,AT73,BB73,BF73,BJ73,BN73,BR73,BV73)),L73)</f>
        <v>0</v>
      </c>
      <c r="AY73" s="91" cm="1">
        <f t="array" ref="AY73">INDEX(Appendix!$G$4:$J$8,_xlfn.IFS(AW73&lt;56,1,AW73&lt;61,2,AW73&lt;66,3,AW73&lt;71,4,TRUE,5),MATCH(YEAR($F$15),Appendix!$G$3:$L$3,0))</f>
        <v>0</v>
      </c>
      <c r="AZ73" s="92">
        <f t="shared" si="6"/>
        <v>0</v>
      </c>
      <c r="BA73" s="89">
        <f t="shared" si="18"/>
        <v>122</v>
      </c>
      <c r="BB73" s="90">
        <f>IF($M73&gt;'Wage Ceilings '!$C$7+SUMIF('Wage Ceilings '!$B$8:'Wage Ceilings '!$B$11,"&lt;="&amp;$M$15,'Wage Ceilings '!$D$8:'Wage Ceilings '!$D$11),'Wage Ceilings '!$C$7+SUMIF('Wage Ceilings '!$B$8:'Wage Ceilings '!$B$11,"&lt;="&amp;$M$15,'Wage Ceilings '!$D$8:'Wage Ceilings '!$D$11),$M73)</f>
        <v>0</v>
      </c>
      <c r="BC73" s="91" cm="1">
        <f t="array" ref="BC73">INDEX(Appendix!$G$4:$J$8,_xlfn.IFS(BA73&lt;56,1,BA73&lt;61,2,BA73&lt;66,3,BA73&lt;71,4,TRUE,5),MATCH(YEAR($F$15),Appendix!$G$3:$L$3,0))</f>
        <v>0</v>
      </c>
      <c r="BD73" s="92">
        <f t="shared" si="19"/>
        <v>0</v>
      </c>
      <c r="BE73" s="89">
        <f t="shared" si="20"/>
        <v>122</v>
      </c>
      <c r="BF73" s="90">
        <f>IF($N73&gt;'Wage Ceilings '!$C$7+SUMIF('Wage Ceilings '!$B$8:'Wage Ceilings '!$B$11,"&lt;="&amp;$N$15,'Wage Ceilings '!$D$8:'Wage Ceilings '!$D$11),'Wage Ceilings '!$C$7+SUMIF('Wage Ceilings '!$B$8:'Wage Ceilings '!$B$11,"&lt;="&amp;$N$15,'Wage Ceilings '!$D$8:'Wage Ceilings '!$D$11),$N73)</f>
        <v>0</v>
      </c>
      <c r="BG73" s="91" cm="1">
        <f t="array" ref="BG73">INDEX(Appendix!$G$4:$J$8,_xlfn.IFS(BE73&lt;56,1,BE73&lt;61,2,BE73&lt;66,3,BE73&lt;71,4,TRUE,5),MATCH(YEAR($F$15),Appendix!$G$3:$L$3,0))</f>
        <v>0</v>
      </c>
      <c r="BH73" s="92">
        <f t="shared" si="7"/>
        <v>0</v>
      </c>
      <c r="BI73" s="89">
        <f t="shared" si="21"/>
        <v>122</v>
      </c>
      <c r="BJ73" s="90">
        <f>IF($O73&gt;'Wage Ceilings '!$C$7+SUMIF('Wage Ceilings '!$B$8:'Wage Ceilings '!$B$11,"&lt;="&amp;$O$15,'Wage Ceilings '!$D$8:'Wage Ceilings '!$D$11),'Wage Ceilings '!$C$7+SUMIF('Wage Ceilings '!$B$8:'Wage Ceilings '!$B$11,"&lt;="&amp;$O$15,'Wage Ceilings '!$D$8:'Wage Ceilings '!$D$11),$O73)</f>
        <v>0</v>
      </c>
      <c r="BK73" s="91" cm="1">
        <f t="array" ref="BK73">INDEX(Appendix!$G$4:$J$8,_xlfn.IFS(BI73&lt;56,1,BI73&lt;61,2,BI73&lt;66,3,BI73&lt;71,4,TRUE,5),MATCH(YEAR($F$15),Appendix!$G$3:$L$3,0))</f>
        <v>0</v>
      </c>
      <c r="BL73" s="92">
        <f t="shared" si="8"/>
        <v>0</v>
      </c>
      <c r="BM73" s="89">
        <f t="shared" si="22"/>
        <v>122</v>
      </c>
      <c r="BN73" s="90">
        <f>IF($P73&gt;'Wage Ceilings '!$C$7+SUMIF('Wage Ceilings '!$B$8:'Wage Ceilings '!$B$11,"&lt;="&amp;$P$15,'Wage Ceilings '!$D$8:'Wage Ceilings '!$D$11),'Wage Ceilings '!$C$7+SUMIF('Wage Ceilings '!$B$8:'Wage Ceilings '!$B$11,"&lt;="&amp;$P$15,'Wage Ceilings '!$D$8:'Wage Ceilings '!$D$11),$P73)</f>
        <v>0</v>
      </c>
      <c r="BO73" s="91" cm="1">
        <f t="array" ref="BO73">INDEX(Appendix!$G$4:$J$8,_xlfn.IFS(BM73&lt;56,1,BM73&lt;61,2,BM73&lt;66,3,BM73&lt;71,4,TRUE,5),MATCH(YEAR($F$15),Appendix!$G$3:$L$3,0))</f>
        <v>0</v>
      </c>
      <c r="BP73" s="92">
        <f t="shared" si="9"/>
        <v>0</v>
      </c>
      <c r="BQ73" s="89">
        <f t="shared" si="23"/>
        <v>122</v>
      </c>
      <c r="BR73" s="90">
        <f>IF($Q73&gt;'Wage Ceilings '!$C$7+SUMIF('Wage Ceilings '!$B$8:'Wage Ceilings '!$B$11,"&lt;="&amp;$Q$15,'Wage Ceilings '!$D$8:'Wage Ceilings '!$D$11),'Wage Ceilings '!$C$7+SUMIF('Wage Ceilings '!$B$8:'Wage Ceilings '!$B$11,"&lt;="&amp;$Q$15,'Wage Ceilings '!$D$8:'Wage Ceilings '!$D$11),$Q73)</f>
        <v>0</v>
      </c>
      <c r="BS73" s="91" cm="1">
        <f t="array" ref="BS73">INDEX(Appendix!$G$4:$J$8,_xlfn.IFS(BQ73&lt;56,1,BQ73&lt;61,2,BQ73&lt;66,3,BQ73&lt;71,4,TRUE,5),MATCH(YEAR($F$15),Appendix!$G$3:$L$3,0))</f>
        <v>0</v>
      </c>
      <c r="BT73" s="92">
        <f t="shared" si="10"/>
        <v>0</v>
      </c>
      <c r="BU73" s="89">
        <f t="shared" si="24"/>
        <v>122</v>
      </c>
      <c r="BV73" s="90">
        <f>IF($R73&gt;'Wage Ceilings '!$C$7+SUMIF('Wage Ceilings '!$B$8:'Wage Ceilings '!$B$11,"&lt;="&amp;$R$15,'Wage Ceilings '!$D$8:'Wage Ceilings '!$D$11),'Wage Ceilings '!$C$7+SUMIF('Wage Ceilings '!$B$8:'Wage Ceilings '!$B$11,"&lt;="&amp;$R$15,'Wage Ceilings '!$D$8:'Wage Ceilings '!$D$11),$R73)</f>
        <v>0</v>
      </c>
      <c r="BW73" s="91" cm="1">
        <f t="array" ref="BW73">INDEX(Appendix!$G$4:$J$8,_xlfn.IFS(BU73&lt;56,1,BU73&lt;61,2,BU73&lt;66,3,BU73&lt;71,4,TRUE,5),MATCH(YEAR($F$15),Appendix!$G$3:$L$3,0))</f>
        <v>0</v>
      </c>
      <c r="BX73" s="92">
        <f t="shared" si="11"/>
        <v>0</v>
      </c>
      <c r="BY73" s="89" t="str">
        <f t="shared" si="25"/>
        <v>NA</v>
      </c>
      <c r="BZ73" s="92">
        <f>IF(S73&gt;=('Wage Ceilings '!$C$3-SUM(Z73,AD73,AH73,AL73,AP73,AX73,AT73,BB73,BF73,BJ73,BN73,BR73,BV73)),('Wage Ceilings '!$C$3-SUM(Z73,AD73,AH73,AL73,AP73,AX73,AT73,BB73,BF73,BJ73,BN73,BR73,BV73)),S73)</f>
        <v>0</v>
      </c>
      <c r="CA73" s="91" cm="1">
        <f t="array" ref="CA73">INDEX(Appendix!$G$4:$J$8,_xlfn.IFS(BY73&lt;56,1,BY73&lt;61,2,BY73&lt;66,3,BY73&lt;71,4,TRUE,5),MATCH(YEAR($F$15),Appendix!$G$3:$L$3,0))</f>
        <v>0</v>
      </c>
      <c r="CB73" s="92">
        <f t="shared" si="32"/>
        <v>0</v>
      </c>
      <c r="CC73" s="99"/>
    </row>
    <row r="74" spans="1:81" x14ac:dyDescent="0.3">
      <c r="A74" s="64" t="s">
        <v>124</v>
      </c>
      <c r="B74" s="65"/>
      <c r="C74" s="65"/>
      <c r="D74" s="66"/>
      <c r="E74" s="66"/>
      <c r="F74" s="67"/>
      <c r="G74" s="67"/>
      <c r="H74" s="67"/>
      <c r="I74" s="67"/>
      <c r="J74" s="67"/>
      <c r="K74" s="67"/>
      <c r="L74" s="67"/>
      <c r="M74" s="67"/>
      <c r="N74" s="67"/>
      <c r="O74" s="67"/>
      <c r="P74" s="67"/>
      <c r="Q74" s="67"/>
      <c r="R74" s="67"/>
      <c r="S74" s="67"/>
      <c r="T74" s="57">
        <f t="shared" si="26"/>
        <v>0</v>
      </c>
      <c r="U74" s="57">
        <f t="shared" si="27"/>
        <v>0</v>
      </c>
      <c r="V74" s="58">
        <f t="shared" si="28"/>
        <v>0</v>
      </c>
      <c r="W74" s="58">
        <f t="shared" si="29"/>
        <v>0</v>
      </c>
      <c r="X74" s="58">
        <f t="shared" si="30"/>
        <v>0</v>
      </c>
      <c r="Y74" s="89">
        <f t="shared" si="12"/>
        <v>121</v>
      </c>
      <c r="Z74" s="90">
        <f>IF($F74&gt;'Wage Ceilings '!$C$7+SUMIF('Wage Ceilings '!$B$8:'Wage Ceilings '!$B$11,"&lt;="&amp;$F$15,'Wage Ceilings '!$D$8:'Wage Ceilings '!$D$11),'Wage Ceilings '!$C$7+SUMIF('Wage Ceilings '!$B$8:'Wage Ceilings '!$B$11,"&lt;="&amp;$F$15,'Wage Ceilings '!$D$8:'Wage Ceilings '!$D$11),$F74)</f>
        <v>0</v>
      </c>
      <c r="AA74" s="91" cm="1">
        <f t="array" ref="AA74">INDEX(Appendix!$G$4:$J$8,_xlfn.IFS(Y74&lt;56,1,Y74&lt;61,2,Y74&lt;66,3,Y74&lt;71,4,TRUE,5),MATCH(YEAR($F$15),Appendix!$G$3:$L$3,0))</f>
        <v>0</v>
      </c>
      <c r="AB74" s="92">
        <f t="shared" si="0"/>
        <v>0</v>
      </c>
      <c r="AC74" s="89">
        <f t="shared" si="13"/>
        <v>122</v>
      </c>
      <c r="AD74" s="90">
        <f>IF($G74&gt;'Wage Ceilings '!$C$7+SUMIF('Wage Ceilings '!$B$8:'Wage Ceilings '!$B$11,"&lt;="&amp;$G$15,'Wage Ceilings '!$D$8:'Wage Ceilings '!$D$11),'Wage Ceilings '!$C$7+SUMIF('Wage Ceilings '!$B$8:'Wage Ceilings '!$B$11,"&lt;="&amp;$G$15,'Wage Ceilings '!$D$8:'Wage Ceilings '!$D$11),$G74)</f>
        <v>0</v>
      </c>
      <c r="AE74" s="91" cm="1">
        <f t="array" ref="AE74">INDEX(Appendix!$G$4:$J$8,_xlfn.IFS(AC74&lt;56,1,AC74&lt;61,2,AC74&lt;66,3,AC74&lt;71,4,TRUE,5),MATCH(YEAR($F$15),Appendix!$G$3:$L$3,0))</f>
        <v>0</v>
      </c>
      <c r="AF74" s="92">
        <f t="shared" si="1"/>
        <v>0</v>
      </c>
      <c r="AG74" s="89">
        <f t="shared" si="14"/>
        <v>122</v>
      </c>
      <c r="AH74" s="90">
        <f>IF($H74&gt;'Wage Ceilings '!$C$7+SUMIF('Wage Ceilings '!$B$8:'Wage Ceilings '!$B$11,"&lt;="&amp;$H$15,'Wage Ceilings '!$D$8:'Wage Ceilings '!$D$11),'Wage Ceilings '!$C$7+SUMIF('Wage Ceilings '!$B$8:'Wage Ceilings '!$B$11,"&lt;="&amp;$H$15,'Wage Ceilings '!$D$8:'Wage Ceilings '!$D$11),$H74)</f>
        <v>0</v>
      </c>
      <c r="AI74" s="91" cm="1">
        <f t="array" ref="AI74">INDEX(Appendix!$G$4:$J$8,_xlfn.IFS(AG74&lt;56,1,AG74&lt;61,2,AG74&lt;66,3,AG74&lt;71,4,TRUE,5),MATCH(YEAR($F$15),Appendix!$G$3:$L$3,0))</f>
        <v>0</v>
      </c>
      <c r="AJ74" s="92">
        <f t="shared" si="2"/>
        <v>0</v>
      </c>
      <c r="AK74" s="89">
        <f t="shared" si="15"/>
        <v>122</v>
      </c>
      <c r="AL74" s="90">
        <f>IF($I74&gt;'Wage Ceilings '!$C$7+SUMIF('Wage Ceilings '!$B$8:'Wage Ceilings '!$B$11,"&lt;="&amp;$I$15,'Wage Ceilings '!$D$8:'Wage Ceilings '!$D$11),'Wage Ceilings '!$C$7+SUMIF('Wage Ceilings '!$B$8:'Wage Ceilings '!$B$11,"&lt;="&amp;$I$15,'Wage Ceilings '!$D$8:'Wage Ceilings '!$D$11),$I74)</f>
        <v>0</v>
      </c>
      <c r="AM74" s="91" cm="1">
        <f t="array" ref="AM74">INDEX(Appendix!$G$4:$J$8,_xlfn.IFS(AK74&lt;56,1,AK74&lt;61,2,AK74&lt;66,3,AK74&lt;71,4,TRUE,5),MATCH(YEAR($F$15),Appendix!$G$3:$L$3,0))</f>
        <v>0</v>
      </c>
      <c r="AN74" s="92">
        <f t="shared" si="3"/>
        <v>0</v>
      </c>
      <c r="AO74" s="89">
        <f t="shared" si="16"/>
        <v>122</v>
      </c>
      <c r="AP74" s="90">
        <f>IF($J74&gt;'Wage Ceilings '!$C$7+SUMIF('Wage Ceilings '!$B$8:'Wage Ceilings '!$B$11,"&lt;="&amp;$J$15,'Wage Ceilings '!$D$8:'Wage Ceilings '!$D$11),'Wage Ceilings '!$C$7+SUMIF('Wage Ceilings '!$B$8:'Wage Ceilings '!$B$11,"&lt;="&amp;$J$15,'Wage Ceilings '!$D$8:'Wage Ceilings '!$D$11),$J74)</f>
        <v>0</v>
      </c>
      <c r="AQ74" s="91" cm="1">
        <f t="array" ref="AQ74">INDEX(Appendix!$G$4:$J$8,_xlfn.IFS(AO74&lt;56,1,AO74&lt;61,2,AO74&lt;66,3,AO74&lt;71,4,TRUE,5),MATCH(YEAR($F$15),Appendix!$G$3:$L$3,0))</f>
        <v>0</v>
      </c>
      <c r="AR74" s="92">
        <f t="shared" si="4"/>
        <v>0</v>
      </c>
      <c r="AS74" s="89">
        <f t="shared" si="31"/>
        <v>122</v>
      </c>
      <c r="AT74" s="90">
        <f>IF($K74&gt;'Wage Ceilings '!$C$7+SUMIF('Wage Ceilings '!$B$8:'Wage Ceilings '!$B$11,"&lt;="&amp;$K$15,'Wage Ceilings '!$D$8:'Wage Ceilings '!$D$11),'Wage Ceilings '!$C$7+SUMIF('Wage Ceilings '!$B$8:'Wage Ceilings '!$B$11,"&lt;="&amp;$K$15,'Wage Ceilings '!$D$8:'Wage Ceilings '!$D$11),$K74)</f>
        <v>0</v>
      </c>
      <c r="AU74" s="91" cm="1">
        <f t="array" ref="AU74">INDEX(Appendix!$G$4:$J$8,_xlfn.IFS(AS74&lt;56,1,AS74&lt;61,2,AS74&lt;66,3,AS74&lt;71,4,TRUE,5),MATCH(YEAR($F$15),Appendix!$G$3:$L$3,0))</f>
        <v>0</v>
      </c>
      <c r="AV74" s="92">
        <f t="shared" si="5"/>
        <v>0</v>
      </c>
      <c r="AW74" s="89" t="str">
        <f t="shared" si="17"/>
        <v>NA</v>
      </c>
      <c r="AX74" s="92">
        <f>IF(L74&gt;=('Wage Ceilings '!$C$3-SUM(Z74,AD74,AH74,AL74,AP74,AT74,BB74,BF74,BJ74,BN74,BR74,BV74)),('Wage Ceilings '!$C$3-SUM(Z74,AD74,AH74,AL74,AP74,AT74,BB74,BF74,BJ74,BN74,BR74,BV74)),L74)</f>
        <v>0</v>
      </c>
      <c r="AY74" s="91" cm="1">
        <f t="array" ref="AY74">INDEX(Appendix!$G$4:$J$8,_xlfn.IFS(AW74&lt;56,1,AW74&lt;61,2,AW74&lt;66,3,AW74&lt;71,4,TRUE,5),MATCH(YEAR($F$15),Appendix!$G$3:$L$3,0))</f>
        <v>0</v>
      </c>
      <c r="AZ74" s="92">
        <f t="shared" si="6"/>
        <v>0</v>
      </c>
      <c r="BA74" s="89">
        <f t="shared" si="18"/>
        <v>122</v>
      </c>
      <c r="BB74" s="90">
        <f>IF($M74&gt;'Wage Ceilings '!$C$7+SUMIF('Wage Ceilings '!$B$8:'Wage Ceilings '!$B$11,"&lt;="&amp;$M$15,'Wage Ceilings '!$D$8:'Wage Ceilings '!$D$11),'Wage Ceilings '!$C$7+SUMIF('Wage Ceilings '!$B$8:'Wage Ceilings '!$B$11,"&lt;="&amp;$M$15,'Wage Ceilings '!$D$8:'Wage Ceilings '!$D$11),$M74)</f>
        <v>0</v>
      </c>
      <c r="BC74" s="91" cm="1">
        <f t="array" ref="BC74">INDEX(Appendix!$G$4:$J$8,_xlfn.IFS(BA74&lt;56,1,BA74&lt;61,2,BA74&lt;66,3,BA74&lt;71,4,TRUE,5),MATCH(YEAR($F$15),Appendix!$G$3:$L$3,0))</f>
        <v>0</v>
      </c>
      <c r="BD74" s="92">
        <f t="shared" si="19"/>
        <v>0</v>
      </c>
      <c r="BE74" s="89">
        <f t="shared" si="20"/>
        <v>122</v>
      </c>
      <c r="BF74" s="90">
        <f>IF($N74&gt;'Wage Ceilings '!$C$7+SUMIF('Wage Ceilings '!$B$8:'Wage Ceilings '!$B$11,"&lt;="&amp;$N$15,'Wage Ceilings '!$D$8:'Wage Ceilings '!$D$11),'Wage Ceilings '!$C$7+SUMIF('Wage Ceilings '!$B$8:'Wage Ceilings '!$B$11,"&lt;="&amp;$N$15,'Wage Ceilings '!$D$8:'Wage Ceilings '!$D$11),$N74)</f>
        <v>0</v>
      </c>
      <c r="BG74" s="91" cm="1">
        <f t="array" ref="BG74">INDEX(Appendix!$G$4:$J$8,_xlfn.IFS(BE74&lt;56,1,BE74&lt;61,2,BE74&lt;66,3,BE74&lt;71,4,TRUE,5),MATCH(YEAR($F$15),Appendix!$G$3:$L$3,0))</f>
        <v>0</v>
      </c>
      <c r="BH74" s="92">
        <f t="shared" si="7"/>
        <v>0</v>
      </c>
      <c r="BI74" s="89">
        <f t="shared" si="21"/>
        <v>122</v>
      </c>
      <c r="BJ74" s="90">
        <f>IF($O74&gt;'Wage Ceilings '!$C$7+SUMIF('Wage Ceilings '!$B$8:'Wage Ceilings '!$B$11,"&lt;="&amp;$O$15,'Wage Ceilings '!$D$8:'Wage Ceilings '!$D$11),'Wage Ceilings '!$C$7+SUMIF('Wage Ceilings '!$B$8:'Wage Ceilings '!$B$11,"&lt;="&amp;$O$15,'Wage Ceilings '!$D$8:'Wage Ceilings '!$D$11),$O74)</f>
        <v>0</v>
      </c>
      <c r="BK74" s="91" cm="1">
        <f t="array" ref="BK74">INDEX(Appendix!$G$4:$J$8,_xlfn.IFS(BI74&lt;56,1,BI74&lt;61,2,BI74&lt;66,3,BI74&lt;71,4,TRUE,5),MATCH(YEAR($F$15),Appendix!$G$3:$L$3,0))</f>
        <v>0</v>
      </c>
      <c r="BL74" s="92">
        <f t="shared" si="8"/>
        <v>0</v>
      </c>
      <c r="BM74" s="89">
        <f t="shared" si="22"/>
        <v>122</v>
      </c>
      <c r="BN74" s="90">
        <f>IF($P74&gt;'Wage Ceilings '!$C$7+SUMIF('Wage Ceilings '!$B$8:'Wage Ceilings '!$B$11,"&lt;="&amp;$P$15,'Wage Ceilings '!$D$8:'Wage Ceilings '!$D$11),'Wage Ceilings '!$C$7+SUMIF('Wage Ceilings '!$B$8:'Wage Ceilings '!$B$11,"&lt;="&amp;$P$15,'Wage Ceilings '!$D$8:'Wage Ceilings '!$D$11),$P74)</f>
        <v>0</v>
      </c>
      <c r="BO74" s="91" cm="1">
        <f t="array" ref="BO74">INDEX(Appendix!$G$4:$J$8,_xlfn.IFS(BM74&lt;56,1,BM74&lt;61,2,BM74&lt;66,3,BM74&lt;71,4,TRUE,5),MATCH(YEAR($F$15),Appendix!$G$3:$L$3,0))</f>
        <v>0</v>
      </c>
      <c r="BP74" s="92">
        <f t="shared" si="9"/>
        <v>0</v>
      </c>
      <c r="BQ74" s="89">
        <f t="shared" si="23"/>
        <v>122</v>
      </c>
      <c r="BR74" s="90">
        <f>IF($Q74&gt;'Wage Ceilings '!$C$7+SUMIF('Wage Ceilings '!$B$8:'Wage Ceilings '!$B$11,"&lt;="&amp;$Q$15,'Wage Ceilings '!$D$8:'Wage Ceilings '!$D$11),'Wage Ceilings '!$C$7+SUMIF('Wage Ceilings '!$B$8:'Wage Ceilings '!$B$11,"&lt;="&amp;$Q$15,'Wage Ceilings '!$D$8:'Wage Ceilings '!$D$11),$Q74)</f>
        <v>0</v>
      </c>
      <c r="BS74" s="91" cm="1">
        <f t="array" ref="BS74">INDEX(Appendix!$G$4:$J$8,_xlfn.IFS(BQ74&lt;56,1,BQ74&lt;61,2,BQ74&lt;66,3,BQ74&lt;71,4,TRUE,5),MATCH(YEAR($F$15),Appendix!$G$3:$L$3,0))</f>
        <v>0</v>
      </c>
      <c r="BT74" s="92">
        <f t="shared" si="10"/>
        <v>0</v>
      </c>
      <c r="BU74" s="89">
        <f t="shared" si="24"/>
        <v>122</v>
      </c>
      <c r="BV74" s="90">
        <f>IF($R74&gt;'Wage Ceilings '!$C$7+SUMIF('Wage Ceilings '!$B$8:'Wage Ceilings '!$B$11,"&lt;="&amp;$R$15,'Wage Ceilings '!$D$8:'Wage Ceilings '!$D$11),'Wage Ceilings '!$C$7+SUMIF('Wage Ceilings '!$B$8:'Wage Ceilings '!$B$11,"&lt;="&amp;$R$15,'Wage Ceilings '!$D$8:'Wage Ceilings '!$D$11),$R74)</f>
        <v>0</v>
      </c>
      <c r="BW74" s="91" cm="1">
        <f t="array" ref="BW74">INDEX(Appendix!$G$4:$J$8,_xlfn.IFS(BU74&lt;56,1,BU74&lt;61,2,BU74&lt;66,3,BU74&lt;71,4,TRUE,5),MATCH(YEAR($F$15),Appendix!$G$3:$L$3,0))</f>
        <v>0</v>
      </c>
      <c r="BX74" s="92">
        <f t="shared" si="11"/>
        <v>0</v>
      </c>
      <c r="BY74" s="89" t="str">
        <f t="shared" si="25"/>
        <v>NA</v>
      </c>
      <c r="BZ74" s="92">
        <f>IF(S74&gt;=('Wage Ceilings '!$C$3-SUM(Z74,AD74,AH74,AL74,AP74,AX74,AT74,BB74,BF74,BJ74,BN74,BR74,BV74)),('Wage Ceilings '!$C$3-SUM(Z74,AD74,AH74,AL74,AP74,AX74,AT74,BB74,BF74,BJ74,BN74,BR74,BV74)),S74)</f>
        <v>0</v>
      </c>
      <c r="CA74" s="91" cm="1">
        <f t="array" ref="CA74">INDEX(Appendix!$G$4:$J$8,_xlfn.IFS(BY74&lt;56,1,BY74&lt;61,2,BY74&lt;66,3,BY74&lt;71,4,TRUE,5),MATCH(YEAR($F$15),Appendix!$G$3:$L$3,0))</f>
        <v>0</v>
      </c>
      <c r="CB74" s="92">
        <f t="shared" si="32"/>
        <v>0</v>
      </c>
      <c r="CC74" s="99"/>
    </row>
    <row r="75" spans="1:81" x14ac:dyDescent="0.3">
      <c r="A75" s="64" t="s">
        <v>125</v>
      </c>
      <c r="B75" s="65"/>
      <c r="C75" s="65"/>
      <c r="D75" s="66"/>
      <c r="E75" s="66"/>
      <c r="F75" s="67"/>
      <c r="G75" s="67"/>
      <c r="H75" s="67"/>
      <c r="I75" s="67"/>
      <c r="J75" s="67"/>
      <c r="K75" s="67"/>
      <c r="L75" s="67"/>
      <c r="M75" s="67"/>
      <c r="N75" s="67"/>
      <c r="O75" s="67"/>
      <c r="P75" s="67"/>
      <c r="Q75" s="67"/>
      <c r="R75" s="67"/>
      <c r="S75" s="67"/>
      <c r="T75" s="57">
        <f t="shared" si="26"/>
        <v>0</v>
      </c>
      <c r="U75" s="57">
        <f t="shared" si="27"/>
        <v>0</v>
      </c>
      <c r="V75" s="58">
        <f t="shared" si="28"/>
        <v>0</v>
      </c>
      <c r="W75" s="58">
        <f t="shared" si="29"/>
        <v>0</v>
      </c>
      <c r="X75" s="58">
        <f t="shared" si="30"/>
        <v>0</v>
      </c>
      <c r="Y75" s="89">
        <f t="shared" si="12"/>
        <v>121</v>
      </c>
      <c r="Z75" s="90">
        <f>IF($F75&gt;'Wage Ceilings '!$C$7+SUMIF('Wage Ceilings '!$B$8:'Wage Ceilings '!$B$11,"&lt;="&amp;$F$15,'Wage Ceilings '!$D$8:'Wage Ceilings '!$D$11),'Wage Ceilings '!$C$7+SUMIF('Wage Ceilings '!$B$8:'Wage Ceilings '!$B$11,"&lt;="&amp;$F$15,'Wage Ceilings '!$D$8:'Wage Ceilings '!$D$11),$F75)</f>
        <v>0</v>
      </c>
      <c r="AA75" s="91" cm="1">
        <f t="array" ref="AA75">INDEX(Appendix!$G$4:$J$8,_xlfn.IFS(Y75&lt;56,1,Y75&lt;61,2,Y75&lt;66,3,Y75&lt;71,4,TRUE,5),MATCH(YEAR($F$15),Appendix!$G$3:$L$3,0))</f>
        <v>0</v>
      </c>
      <c r="AB75" s="92">
        <f t="shared" si="0"/>
        <v>0</v>
      </c>
      <c r="AC75" s="89">
        <f t="shared" si="13"/>
        <v>122</v>
      </c>
      <c r="AD75" s="90">
        <f>IF($G75&gt;'Wage Ceilings '!$C$7+SUMIF('Wage Ceilings '!$B$8:'Wage Ceilings '!$B$11,"&lt;="&amp;$G$15,'Wage Ceilings '!$D$8:'Wage Ceilings '!$D$11),'Wage Ceilings '!$C$7+SUMIF('Wage Ceilings '!$B$8:'Wage Ceilings '!$B$11,"&lt;="&amp;$G$15,'Wage Ceilings '!$D$8:'Wage Ceilings '!$D$11),$G75)</f>
        <v>0</v>
      </c>
      <c r="AE75" s="91" cm="1">
        <f t="array" ref="AE75">INDEX(Appendix!$G$4:$J$8,_xlfn.IFS(AC75&lt;56,1,AC75&lt;61,2,AC75&lt;66,3,AC75&lt;71,4,TRUE,5),MATCH(YEAR($F$15),Appendix!$G$3:$L$3,0))</f>
        <v>0</v>
      </c>
      <c r="AF75" s="92">
        <f t="shared" si="1"/>
        <v>0</v>
      </c>
      <c r="AG75" s="89">
        <f t="shared" si="14"/>
        <v>122</v>
      </c>
      <c r="AH75" s="90">
        <f>IF($H75&gt;'Wage Ceilings '!$C$7+SUMIF('Wage Ceilings '!$B$8:'Wage Ceilings '!$B$11,"&lt;="&amp;$H$15,'Wage Ceilings '!$D$8:'Wage Ceilings '!$D$11),'Wage Ceilings '!$C$7+SUMIF('Wage Ceilings '!$B$8:'Wage Ceilings '!$B$11,"&lt;="&amp;$H$15,'Wage Ceilings '!$D$8:'Wage Ceilings '!$D$11),$H75)</f>
        <v>0</v>
      </c>
      <c r="AI75" s="91" cm="1">
        <f t="array" ref="AI75">INDEX(Appendix!$G$4:$J$8,_xlfn.IFS(AG75&lt;56,1,AG75&lt;61,2,AG75&lt;66,3,AG75&lt;71,4,TRUE,5),MATCH(YEAR($F$15),Appendix!$G$3:$L$3,0))</f>
        <v>0</v>
      </c>
      <c r="AJ75" s="92">
        <f t="shared" si="2"/>
        <v>0</v>
      </c>
      <c r="AK75" s="89">
        <f t="shared" si="15"/>
        <v>122</v>
      </c>
      <c r="AL75" s="90">
        <f>IF($I75&gt;'Wage Ceilings '!$C$7+SUMIF('Wage Ceilings '!$B$8:'Wage Ceilings '!$B$11,"&lt;="&amp;$I$15,'Wage Ceilings '!$D$8:'Wage Ceilings '!$D$11),'Wage Ceilings '!$C$7+SUMIF('Wage Ceilings '!$B$8:'Wage Ceilings '!$B$11,"&lt;="&amp;$I$15,'Wage Ceilings '!$D$8:'Wage Ceilings '!$D$11),$I75)</f>
        <v>0</v>
      </c>
      <c r="AM75" s="91" cm="1">
        <f t="array" ref="AM75">INDEX(Appendix!$G$4:$J$8,_xlfn.IFS(AK75&lt;56,1,AK75&lt;61,2,AK75&lt;66,3,AK75&lt;71,4,TRUE,5),MATCH(YEAR($F$15),Appendix!$G$3:$L$3,0))</f>
        <v>0</v>
      </c>
      <c r="AN75" s="92">
        <f t="shared" si="3"/>
        <v>0</v>
      </c>
      <c r="AO75" s="89">
        <f t="shared" si="16"/>
        <v>122</v>
      </c>
      <c r="AP75" s="90">
        <f>IF($J75&gt;'Wage Ceilings '!$C$7+SUMIF('Wage Ceilings '!$B$8:'Wage Ceilings '!$B$11,"&lt;="&amp;$J$15,'Wage Ceilings '!$D$8:'Wage Ceilings '!$D$11),'Wage Ceilings '!$C$7+SUMIF('Wage Ceilings '!$B$8:'Wage Ceilings '!$B$11,"&lt;="&amp;$J$15,'Wage Ceilings '!$D$8:'Wage Ceilings '!$D$11),$J75)</f>
        <v>0</v>
      </c>
      <c r="AQ75" s="91" cm="1">
        <f t="array" ref="AQ75">INDEX(Appendix!$G$4:$J$8,_xlfn.IFS(AO75&lt;56,1,AO75&lt;61,2,AO75&lt;66,3,AO75&lt;71,4,TRUE,5),MATCH(YEAR($F$15),Appendix!$G$3:$L$3,0))</f>
        <v>0</v>
      </c>
      <c r="AR75" s="92">
        <f t="shared" si="4"/>
        <v>0</v>
      </c>
      <c r="AS75" s="89">
        <f t="shared" si="31"/>
        <v>122</v>
      </c>
      <c r="AT75" s="90">
        <f>IF($K75&gt;'Wage Ceilings '!$C$7+SUMIF('Wage Ceilings '!$B$8:'Wage Ceilings '!$B$11,"&lt;="&amp;$K$15,'Wage Ceilings '!$D$8:'Wage Ceilings '!$D$11),'Wage Ceilings '!$C$7+SUMIF('Wage Ceilings '!$B$8:'Wage Ceilings '!$B$11,"&lt;="&amp;$K$15,'Wage Ceilings '!$D$8:'Wage Ceilings '!$D$11),$K75)</f>
        <v>0</v>
      </c>
      <c r="AU75" s="91" cm="1">
        <f t="array" ref="AU75">INDEX(Appendix!$G$4:$J$8,_xlfn.IFS(AS75&lt;56,1,AS75&lt;61,2,AS75&lt;66,3,AS75&lt;71,4,TRUE,5),MATCH(YEAR($F$15),Appendix!$G$3:$L$3,0))</f>
        <v>0</v>
      </c>
      <c r="AV75" s="92">
        <f t="shared" si="5"/>
        <v>0</v>
      </c>
      <c r="AW75" s="89" t="str">
        <f t="shared" si="17"/>
        <v>NA</v>
      </c>
      <c r="AX75" s="92">
        <f>IF(L75&gt;=('Wage Ceilings '!$C$3-SUM(Z75,AD75,AH75,AL75,AP75,AT75,BB75,BF75,BJ75,BN75,BR75,BV75)),('Wage Ceilings '!$C$3-SUM(Z75,AD75,AH75,AL75,AP75,AT75,BB75,BF75,BJ75,BN75,BR75,BV75)),L75)</f>
        <v>0</v>
      </c>
      <c r="AY75" s="91" cm="1">
        <f t="array" ref="AY75">INDEX(Appendix!$G$4:$J$8,_xlfn.IFS(AW75&lt;56,1,AW75&lt;61,2,AW75&lt;66,3,AW75&lt;71,4,TRUE,5),MATCH(YEAR($F$15),Appendix!$G$3:$L$3,0))</f>
        <v>0</v>
      </c>
      <c r="AZ75" s="92">
        <f t="shared" si="6"/>
        <v>0</v>
      </c>
      <c r="BA75" s="89">
        <f t="shared" si="18"/>
        <v>122</v>
      </c>
      <c r="BB75" s="90">
        <f>IF($M75&gt;'Wage Ceilings '!$C$7+SUMIF('Wage Ceilings '!$B$8:'Wage Ceilings '!$B$11,"&lt;="&amp;$M$15,'Wage Ceilings '!$D$8:'Wage Ceilings '!$D$11),'Wage Ceilings '!$C$7+SUMIF('Wage Ceilings '!$B$8:'Wage Ceilings '!$B$11,"&lt;="&amp;$M$15,'Wage Ceilings '!$D$8:'Wage Ceilings '!$D$11),$M75)</f>
        <v>0</v>
      </c>
      <c r="BC75" s="91" cm="1">
        <f t="array" ref="BC75">INDEX(Appendix!$G$4:$J$8,_xlfn.IFS(BA75&lt;56,1,BA75&lt;61,2,BA75&lt;66,3,BA75&lt;71,4,TRUE,5),MATCH(YEAR($F$15),Appendix!$G$3:$L$3,0))</f>
        <v>0</v>
      </c>
      <c r="BD75" s="92">
        <f t="shared" si="19"/>
        <v>0</v>
      </c>
      <c r="BE75" s="89">
        <f t="shared" si="20"/>
        <v>122</v>
      </c>
      <c r="BF75" s="90">
        <f>IF($N75&gt;'Wage Ceilings '!$C$7+SUMIF('Wage Ceilings '!$B$8:'Wage Ceilings '!$B$11,"&lt;="&amp;$N$15,'Wage Ceilings '!$D$8:'Wage Ceilings '!$D$11),'Wage Ceilings '!$C$7+SUMIF('Wage Ceilings '!$B$8:'Wage Ceilings '!$B$11,"&lt;="&amp;$N$15,'Wage Ceilings '!$D$8:'Wage Ceilings '!$D$11),$N75)</f>
        <v>0</v>
      </c>
      <c r="BG75" s="91" cm="1">
        <f t="array" ref="BG75">INDEX(Appendix!$G$4:$J$8,_xlfn.IFS(BE75&lt;56,1,BE75&lt;61,2,BE75&lt;66,3,BE75&lt;71,4,TRUE,5),MATCH(YEAR($F$15),Appendix!$G$3:$L$3,0))</f>
        <v>0</v>
      </c>
      <c r="BH75" s="92">
        <f t="shared" si="7"/>
        <v>0</v>
      </c>
      <c r="BI75" s="89">
        <f t="shared" si="21"/>
        <v>122</v>
      </c>
      <c r="BJ75" s="90">
        <f>IF($O75&gt;'Wage Ceilings '!$C$7+SUMIF('Wage Ceilings '!$B$8:'Wage Ceilings '!$B$11,"&lt;="&amp;$O$15,'Wage Ceilings '!$D$8:'Wage Ceilings '!$D$11),'Wage Ceilings '!$C$7+SUMIF('Wage Ceilings '!$B$8:'Wage Ceilings '!$B$11,"&lt;="&amp;$O$15,'Wage Ceilings '!$D$8:'Wage Ceilings '!$D$11),$O75)</f>
        <v>0</v>
      </c>
      <c r="BK75" s="91" cm="1">
        <f t="array" ref="BK75">INDEX(Appendix!$G$4:$J$8,_xlfn.IFS(BI75&lt;56,1,BI75&lt;61,2,BI75&lt;66,3,BI75&lt;71,4,TRUE,5),MATCH(YEAR($F$15),Appendix!$G$3:$L$3,0))</f>
        <v>0</v>
      </c>
      <c r="BL75" s="92">
        <f t="shared" si="8"/>
        <v>0</v>
      </c>
      <c r="BM75" s="89">
        <f t="shared" si="22"/>
        <v>122</v>
      </c>
      <c r="BN75" s="90">
        <f>IF($P75&gt;'Wage Ceilings '!$C$7+SUMIF('Wage Ceilings '!$B$8:'Wage Ceilings '!$B$11,"&lt;="&amp;$P$15,'Wage Ceilings '!$D$8:'Wage Ceilings '!$D$11),'Wage Ceilings '!$C$7+SUMIF('Wage Ceilings '!$B$8:'Wage Ceilings '!$B$11,"&lt;="&amp;$P$15,'Wage Ceilings '!$D$8:'Wage Ceilings '!$D$11),$P75)</f>
        <v>0</v>
      </c>
      <c r="BO75" s="91" cm="1">
        <f t="array" ref="BO75">INDEX(Appendix!$G$4:$J$8,_xlfn.IFS(BM75&lt;56,1,BM75&lt;61,2,BM75&lt;66,3,BM75&lt;71,4,TRUE,5),MATCH(YEAR($F$15),Appendix!$G$3:$L$3,0))</f>
        <v>0</v>
      </c>
      <c r="BP75" s="92">
        <f t="shared" si="9"/>
        <v>0</v>
      </c>
      <c r="BQ75" s="89">
        <f t="shared" si="23"/>
        <v>122</v>
      </c>
      <c r="BR75" s="90">
        <f>IF($Q75&gt;'Wage Ceilings '!$C$7+SUMIF('Wage Ceilings '!$B$8:'Wage Ceilings '!$B$11,"&lt;="&amp;$Q$15,'Wage Ceilings '!$D$8:'Wage Ceilings '!$D$11),'Wage Ceilings '!$C$7+SUMIF('Wage Ceilings '!$B$8:'Wage Ceilings '!$B$11,"&lt;="&amp;$Q$15,'Wage Ceilings '!$D$8:'Wage Ceilings '!$D$11),$Q75)</f>
        <v>0</v>
      </c>
      <c r="BS75" s="91" cm="1">
        <f t="array" ref="BS75">INDEX(Appendix!$G$4:$J$8,_xlfn.IFS(BQ75&lt;56,1,BQ75&lt;61,2,BQ75&lt;66,3,BQ75&lt;71,4,TRUE,5),MATCH(YEAR($F$15),Appendix!$G$3:$L$3,0))</f>
        <v>0</v>
      </c>
      <c r="BT75" s="92">
        <f t="shared" si="10"/>
        <v>0</v>
      </c>
      <c r="BU75" s="89">
        <f t="shared" si="24"/>
        <v>122</v>
      </c>
      <c r="BV75" s="90">
        <f>IF($R75&gt;'Wage Ceilings '!$C$7+SUMIF('Wage Ceilings '!$B$8:'Wage Ceilings '!$B$11,"&lt;="&amp;$R$15,'Wage Ceilings '!$D$8:'Wage Ceilings '!$D$11),'Wage Ceilings '!$C$7+SUMIF('Wage Ceilings '!$B$8:'Wage Ceilings '!$B$11,"&lt;="&amp;$R$15,'Wage Ceilings '!$D$8:'Wage Ceilings '!$D$11),$R75)</f>
        <v>0</v>
      </c>
      <c r="BW75" s="91" cm="1">
        <f t="array" ref="BW75">INDEX(Appendix!$G$4:$J$8,_xlfn.IFS(BU75&lt;56,1,BU75&lt;61,2,BU75&lt;66,3,BU75&lt;71,4,TRUE,5),MATCH(YEAR($F$15),Appendix!$G$3:$L$3,0))</f>
        <v>0</v>
      </c>
      <c r="BX75" s="92">
        <f t="shared" si="11"/>
        <v>0</v>
      </c>
      <c r="BY75" s="89" t="str">
        <f t="shared" si="25"/>
        <v>NA</v>
      </c>
      <c r="BZ75" s="92">
        <f>IF(S75&gt;=('Wage Ceilings '!$C$3-SUM(Z75,AD75,AH75,AL75,AP75,AX75,AT75,BB75,BF75,BJ75,BN75,BR75,BV75)),('Wage Ceilings '!$C$3-SUM(Z75,AD75,AH75,AL75,AP75,AX75,AT75,BB75,BF75,BJ75,BN75,BR75,BV75)),S75)</f>
        <v>0</v>
      </c>
      <c r="CA75" s="91" cm="1">
        <f t="array" ref="CA75">INDEX(Appendix!$G$4:$J$8,_xlfn.IFS(BY75&lt;56,1,BY75&lt;61,2,BY75&lt;66,3,BY75&lt;71,4,TRUE,5),MATCH(YEAR($F$15),Appendix!$G$3:$L$3,0))</f>
        <v>0</v>
      </c>
      <c r="CB75" s="92">
        <f t="shared" si="32"/>
        <v>0</v>
      </c>
      <c r="CC75" s="99"/>
    </row>
    <row r="76" spans="1:81" x14ac:dyDescent="0.3">
      <c r="A76" s="64" t="s">
        <v>126</v>
      </c>
      <c r="B76" s="65"/>
      <c r="C76" s="65"/>
      <c r="D76" s="66"/>
      <c r="E76" s="66"/>
      <c r="F76" s="67"/>
      <c r="G76" s="67"/>
      <c r="H76" s="67"/>
      <c r="I76" s="67"/>
      <c r="J76" s="67"/>
      <c r="K76" s="67"/>
      <c r="L76" s="67"/>
      <c r="M76" s="67"/>
      <c r="N76" s="67"/>
      <c r="O76" s="67"/>
      <c r="P76" s="67"/>
      <c r="Q76" s="67"/>
      <c r="R76" s="67"/>
      <c r="S76" s="67"/>
      <c r="T76" s="57">
        <f t="shared" si="26"/>
        <v>0</v>
      </c>
      <c r="U76" s="57">
        <f t="shared" si="27"/>
        <v>0</v>
      </c>
      <c r="V76" s="58">
        <f t="shared" si="28"/>
        <v>0</v>
      </c>
      <c r="W76" s="58">
        <f t="shared" si="29"/>
        <v>0</v>
      </c>
      <c r="X76" s="58">
        <f t="shared" si="30"/>
        <v>0</v>
      </c>
      <c r="Y76" s="89">
        <f t="shared" si="12"/>
        <v>121</v>
      </c>
      <c r="Z76" s="90">
        <f>IF($F76&gt;'Wage Ceilings '!$C$7+SUMIF('Wage Ceilings '!$B$8:'Wage Ceilings '!$B$11,"&lt;="&amp;$F$15,'Wage Ceilings '!$D$8:'Wage Ceilings '!$D$11),'Wage Ceilings '!$C$7+SUMIF('Wage Ceilings '!$B$8:'Wage Ceilings '!$B$11,"&lt;="&amp;$F$15,'Wage Ceilings '!$D$8:'Wage Ceilings '!$D$11),$F76)</f>
        <v>0</v>
      </c>
      <c r="AA76" s="91" cm="1">
        <f t="array" ref="AA76">INDEX(Appendix!$G$4:$J$8,_xlfn.IFS(Y76&lt;56,1,Y76&lt;61,2,Y76&lt;66,3,Y76&lt;71,4,TRUE,5),MATCH(YEAR($F$15),Appendix!$G$3:$L$3,0))</f>
        <v>0</v>
      </c>
      <c r="AB76" s="92">
        <f t="shared" si="0"/>
        <v>0</v>
      </c>
      <c r="AC76" s="89">
        <f t="shared" si="13"/>
        <v>122</v>
      </c>
      <c r="AD76" s="90">
        <f>IF($G76&gt;'Wage Ceilings '!$C$7+SUMIF('Wage Ceilings '!$B$8:'Wage Ceilings '!$B$11,"&lt;="&amp;$G$15,'Wage Ceilings '!$D$8:'Wage Ceilings '!$D$11),'Wage Ceilings '!$C$7+SUMIF('Wage Ceilings '!$B$8:'Wage Ceilings '!$B$11,"&lt;="&amp;$G$15,'Wage Ceilings '!$D$8:'Wage Ceilings '!$D$11),$G76)</f>
        <v>0</v>
      </c>
      <c r="AE76" s="91" cm="1">
        <f t="array" ref="AE76">INDEX(Appendix!$G$4:$J$8,_xlfn.IFS(AC76&lt;56,1,AC76&lt;61,2,AC76&lt;66,3,AC76&lt;71,4,TRUE,5),MATCH(YEAR($F$15),Appendix!$G$3:$L$3,0))</f>
        <v>0</v>
      </c>
      <c r="AF76" s="92">
        <f t="shared" si="1"/>
        <v>0</v>
      </c>
      <c r="AG76" s="89">
        <f t="shared" si="14"/>
        <v>122</v>
      </c>
      <c r="AH76" s="90">
        <f>IF($H76&gt;'Wage Ceilings '!$C$7+SUMIF('Wage Ceilings '!$B$8:'Wage Ceilings '!$B$11,"&lt;="&amp;$H$15,'Wage Ceilings '!$D$8:'Wage Ceilings '!$D$11),'Wage Ceilings '!$C$7+SUMIF('Wage Ceilings '!$B$8:'Wage Ceilings '!$B$11,"&lt;="&amp;$H$15,'Wage Ceilings '!$D$8:'Wage Ceilings '!$D$11),$H76)</f>
        <v>0</v>
      </c>
      <c r="AI76" s="91" cm="1">
        <f t="array" ref="AI76">INDEX(Appendix!$G$4:$J$8,_xlfn.IFS(AG76&lt;56,1,AG76&lt;61,2,AG76&lt;66,3,AG76&lt;71,4,TRUE,5),MATCH(YEAR($F$15),Appendix!$G$3:$L$3,0))</f>
        <v>0</v>
      </c>
      <c r="AJ76" s="92">
        <f t="shared" si="2"/>
        <v>0</v>
      </c>
      <c r="AK76" s="89">
        <f t="shared" si="15"/>
        <v>122</v>
      </c>
      <c r="AL76" s="90">
        <f>IF($I76&gt;'Wage Ceilings '!$C$7+SUMIF('Wage Ceilings '!$B$8:'Wage Ceilings '!$B$11,"&lt;="&amp;$I$15,'Wage Ceilings '!$D$8:'Wage Ceilings '!$D$11),'Wage Ceilings '!$C$7+SUMIF('Wage Ceilings '!$B$8:'Wage Ceilings '!$B$11,"&lt;="&amp;$I$15,'Wage Ceilings '!$D$8:'Wage Ceilings '!$D$11),$I76)</f>
        <v>0</v>
      </c>
      <c r="AM76" s="91" cm="1">
        <f t="array" ref="AM76">INDEX(Appendix!$G$4:$J$8,_xlfn.IFS(AK76&lt;56,1,AK76&lt;61,2,AK76&lt;66,3,AK76&lt;71,4,TRUE,5),MATCH(YEAR($F$15),Appendix!$G$3:$L$3,0))</f>
        <v>0</v>
      </c>
      <c r="AN76" s="92">
        <f t="shared" si="3"/>
        <v>0</v>
      </c>
      <c r="AO76" s="89">
        <f t="shared" si="16"/>
        <v>122</v>
      </c>
      <c r="AP76" s="90">
        <f>IF($J76&gt;'Wage Ceilings '!$C$7+SUMIF('Wage Ceilings '!$B$8:'Wage Ceilings '!$B$11,"&lt;="&amp;$J$15,'Wage Ceilings '!$D$8:'Wage Ceilings '!$D$11),'Wage Ceilings '!$C$7+SUMIF('Wage Ceilings '!$B$8:'Wage Ceilings '!$B$11,"&lt;="&amp;$J$15,'Wage Ceilings '!$D$8:'Wage Ceilings '!$D$11),$J76)</f>
        <v>0</v>
      </c>
      <c r="AQ76" s="91" cm="1">
        <f t="array" ref="AQ76">INDEX(Appendix!$G$4:$J$8,_xlfn.IFS(AO76&lt;56,1,AO76&lt;61,2,AO76&lt;66,3,AO76&lt;71,4,TRUE,5),MATCH(YEAR($F$15),Appendix!$G$3:$L$3,0))</f>
        <v>0</v>
      </c>
      <c r="AR76" s="92">
        <f t="shared" si="4"/>
        <v>0</v>
      </c>
      <c r="AS76" s="89">
        <f t="shared" si="31"/>
        <v>122</v>
      </c>
      <c r="AT76" s="90">
        <f>IF($K76&gt;'Wage Ceilings '!$C$7+SUMIF('Wage Ceilings '!$B$8:'Wage Ceilings '!$B$11,"&lt;="&amp;$K$15,'Wage Ceilings '!$D$8:'Wage Ceilings '!$D$11),'Wage Ceilings '!$C$7+SUMIF('Wage Ceilings '!$B$8:'Wage Ceilings '!$B$11,"&lt;="&amp;$K$15,'Wage Ceilings '!$D$8:'Wage Ceilings '!$D$11),$K76)</f>
        <v>0</v>
      </c>
      <c r="AU76" s="91" cm="1">
        <f t="array" ref="AU76">INDEX(Appendix!$G$4:$J$8,_xlfn.IFS(AS76&lt;56,1,AS76&lt;61,2,AS76&lt;66,3,AS76&lt;71,4,TRUE,5),MATCH(YEAR($F$15),Appendix!$G$3:$L$3,0))</f>
        <v>0</v>
      </c>
      <c r="AV76" s="92">
        <f t="shared" si="5"/>
        <v>0</v>
      </c>
      <c r="AW76" s="89" t="str">
        <f t="shared" si="17"/>
        <v>NA</v>
      </c>
      <c r="AX76" s="92">
        <f>IF(L76&gt;=('Wage Ceilings '!$C$3-SUM(Z76,AD76,AH76,AL76,AP76,AT76,BB76,BF76,BJ76,BN76,BR76,BV76)),('Wage Ceilings '!$C$3-SUM(Z76,AD76,AH76,AL76,AP76,AT76,BB76,BF76,BJ76,BN76,BR76,BV76)),L76)</f>
        <v>0</v>
      </c>
      <c r="AY76" s="91" cm="1">
        <f t="array" ref="AY76">INDEX(Appendix!$G$4:$J$8,_xlfn.IFS(AW76&lt;56,1,AW76&lt;61,2,AW76&lt;66,3,AW76&lt;71,4,TRUE,5),MATCH(YEAR($F$15),Appendix!$G$3:$L$3,0))</f>
        <v>0</v>
      </c>
      <c r="AZ76" s="92">
        <f t="shared" si="6"/>
        <v>0</v>
      </c>
      <c r="BA76" s="89">
        <f t="shared" si="18"/>
        <v>122</v>
      </c>
      <c r="BB76" s="90">
        <f>IF($M76&gt;'Wage Ceilings '!$C$7+SUMIF('Wage Ceilings '!$B$8:'Wage Ceilings '!$B$11,"&lt;="&amp;$M$15,'Wage Ceilings '!$D$8:'Wage Ceilings '!$D$11),'Wage Ceilings '!$C$7+SUMIF('Wage Ceilings '!$B$8:'Wage Ceilings '!$B$11,"&lt;="&amp;$M$15,'Wage Ceilings '!$D$8:'Wage Ceilings '!$D$11),$M76)</f>
        <v>0</v>
      </c>
      <c r="BC76" s="91" cm="1">
        <f t="array" ref="BC76">INDEX(Appendix!$G$4:$J$8,_xlfn.IFS(BA76&lt;56,1,BA76&lt;61,2,BA76&lt;66,3,BA76&lt;71,4,TRUE,5),MATCH(YEAR($F$15),Appendix!$G$3:$L$3,0))</f>
        <v>0</v>
      </c>
      <c r="BD76" s="92">
        <f t="shared" si="19"/>
        <v>0</v>
      </c>
      <c r="BE76" s="89">
        <f t="shared" si="20"/>
        <v>122</v>
      </c>
      <c r="BF76" s="90">
        <f>IF($N76&gt;'Wage Ceilings '!$C$7+SUMIF('Wage Ceilings '!$B$8:'Wage Ceilings '!$B$11,"&lt;="&amp;$N$15,'Wage Ceilings '!$D$8:'Wage Ceilings '!$D$11),'Wage Ceilings '!$C$7+SUMIF('Wage Ceilings '!$B$8:'Wage Ceilings '!$B$11,"&lt;="&amp;$N$15,'Wage Ceilings '!$D$8:'Wage Ceilings '!$D$11),$N76)</f>
        <v>0</v>
      </c>
      <c r="BG76" s="91" cm="1">
        <f t="array" ref="BG76">INDEX(Appendix!$G$4:$J$8,_xlfn.IFS(BE76&lt;56,1,BE76&lt;61,2,BE76&lt;66,3,BE76&lt;71,4,TRUE,5),MATCH(YEAR($F$15),Appendix!$G$3:$L$3,0))</f>
        <v>0</v>
      </c>
      <c r="BH76" s="92">
        <f t="shared" si="7"/>
        <v>0</v>
      </c>
      <c r="BI76" s="89">
        <f t="shared" si="21"/>
        <v>122</v>
      </c>
      <c r="BJ76" s="90">
        <f>IF($O76&gt;'Wage Ceilings '!$C$7+SUMIF('Wage Ceilings '!$B$8:'Wage Ceilings '!$B$11,"&lt;="&amp;$O$15,'Wage Ceilings '!$D$8:'Wage Ceilings '!$D$11),'Wage Ceilings '!$C$7+SUMIF('Wage Ceilings '!$B$8:'Wage Ceilings '!$B$11,"&lt;="&amp;$O$15,'Wage Ceilings '!$D$8:'Wage Ceilings '!$D$11),$O76)</f>
        <v>0</v>
      </c>
      <c r="BK76" s="91" cm="1">
        <f t="array" ref="BK76">INDEX(Appendix!$G$4:$J$8,_xlfn.IFS(BI76&lt;56,1,BI76&lt;61,2,BI76&lt;66,3,BI76&lt;71,4,TRUE,5),MATCH(YEAR($F$15),Appendix!$G$3:$L$3,0))</f>
        <v>0</v>
      </c>
      <c r="BL76" s="92">
        <f t="shared" si="8"/>
        <v>0</v>
      </c>
      <c r="BM76" s="89">
        <f t="shared" si="22"/>
        <v>122</v>
      </c>
      <c r="BN76" s="90">
        <f>IF($P76&gt;'Wage Ceilings '!$C$7+SUMIF('Wage Ceilings '!$B$8:'Wage Ceilings '!$B$11,"&lt;="&amp;$P$15,'Wage Ceilings '!$D$8:'Wage Ceilings '!$D$11),'Wage Ceilings '!$C$7+SUMIF('Wage Ceilings '!$B$8:'Wage Ceilings '!$B$11,"&lt;="&amp;$P$15,'Wage Ceilings '!$D$8:'Wage Ceilings '!$D$11),$P76)</f>
        <v>0</v>
      </c>
      <c r="BO76" s="91" cm="1">
        <f t="array" ref="BO76">INDEX(Appendix!$G$4:$J$8,_xlfn.IFS(BM76&lt;56,1,BM76&lt;61,2,BM76&lt;66,3,BM76&lt;71,4,TRUE,5),MATCH(YEAR($F$15),Appendix!$G$3:$L$3,0))</f>
        <v>0</v>
      </c>
      <c r="BP76" s="92">
        <f t="shared" si="9"/>
        <v>0</v>
      </c>
      <c r="BQ76" s="89">
        <f t="shared" si="23"/>
        <v>122</v>
      </c>
      <c r="BR76" s="90">
        <f>IF($Q76&gt;'Wage Ceilings '!$C$7+SUMIF('Wage Ceilings '!$B$8:'Wage Ceilings '!$B$11,"&lt;="&amp;$Q$15,'Wage Ceilings '!$D$8:'Wage Ceilings '!$D$11),'Wage Ceilings '!$C$7+SUMIF('Wage Ceilings '!$B$8:'Wage Ceilings '!$B$11,"&lt;="&amp;$Q$15,'Wage Ceilings '!$D$8:'Wage Ceilings '!$D$11),$Q76)</f>
        <v>0</v>
      </c>
      <c r="BS76" s="91" cm="1">
        <f t="array" ref="BS76">INDEX(Appendix!$G$4:$J$8,_xlfn.IFS(BQ76&lt;56,1,BQ76&lt;61,2,BQ76&lt;66,3,BQ76&lt;71,4,TRUE,5),MATCH(YEAR($F$15),Appendix!$G$3:$L$3,0))</f>
        <v>0</v>
      </c>
      <c r="BT76" s="92">
        <f t="shared" si="10"/>
        <v>0</v>
      </c>
      <c r="BU76" s="89">
        <f t="shared" si="24"/>
        <v>122</v>
      </c>
      <c r="BV76" s="90">
        <f>IF($R76&gt;'Wage Ceilings '!$C$7+SUMIF('Wage Ceilings '!$B$8:'Wage Ceilings '!$B$11,"&lt;="&amp;$R$15,'Wage Ceilings '!$D$8:'Wage Ceilings '!$D$11),'Wage Ceilings '!$C$7+SUMIF('Wage Ceilings '!$B$8:'Wage Ceilings '!$B$11,"&lt;="&amp;$R$15,'Wage Ceilings '!$D$8:'Wage Ceilings '!$D$11),$R76)</f>
        <v>0</v>
      </c>
      <c r="BW76" s="91" cm="1">
        <f t="array" ref="BW76">INDEX(Appendix!$G$4:$J$8,_xlfn.IFS(BU76&lt;56,1,BU76&lt;61,2,BU76&lt;66,3,BU76&lt;71,4,TRUE,5),MATCH(YEAR($F$15),Appendix!$G$3:$L$3,0))</f>
        <v>0</v>
      </c>
      <c r="BX76" s="92">
        <f t="shared" si="11"/>
        <v>0</v>
      </c>
      <c r="BY76" s="89" t="str">
        <f t="shared" si="25"/>
        <v>NA</v>
      </c>
      <c r="BZ76" s="92">
        <f>IF(S76&gt;=('Wage Ceilings '!$C$3-SUM(Z76,AD76,AH76,AL76,AP76,AX76,AT76,BB76,BF76,BJ76,BN76,BR76,BV76)),('Wage Ceilings '!$C$3-SUM(Z76,AD76,AH76,AL76,AP76,AX76,AT76,BB76,BF76,BJ76,BN76,BR76,BV76)),S76)</f>
        <v>0</v>
      </c>
      <c r="CA76" s="91" cm="1">
        <f t="array" ref="CA76">INDEX(Appendix!$G$4:$J$8,_xlfn.IFS(BY76&lt;56,1,BY76&lt;61,2,BY76&lt;66,3,BY76&lt;71,4,TRUE,5),MATCH(YEAR($F$15),Appendix!$G$3:$L$3,0))</f>
        <v>0</v>
      </c>
      <c r="CB76" s="92">
        <f t="shared" si="32"/>
        <v>0</v>
      </c>
      <c r="CC76" s="99"/>
    </row>
    <row r="77" spans="1:81" x14ac:dyDescent="0.3">
      <c r="A77" s="64" t="s">
        <v>127</v>
      </c>
      <c r="B77" s="65"/>
      <c r="C77" s="65"/>
      <c r="D77" s="66"/>
      <c r="E77" s="66"/>
      <c r="F77" s="67"/>
      <c r="G77" s="67"/>
      <c r="H77" s="67"/>
      <c r="I77" s="67"/>
      <c r="J77" s="67"/>
      <c r="K77" s="67"/>
      <c r="L77" s="67"/>
      <c r="M77" s="67"/>
      <c r="N77" s="67"/>
      <c r="O77" s="67"/>
      <c r="P77" s="67"/>
      <c r="Q77" s="67"/>
      <c r="R77" s="67"/>
      <c r="S77" s="67"/>
      <c r="T77" s="57">
        <f t="shared" si="26"/>
        <v>0</v>
      </c>
      <c r="U77" s="57">
        <f t="shared" si="27"/>
        <v>0</v>
      </c>
      <c r="V77" s="58">
        <f t="shared" si="28"/>
        <v>0</v>
      </c>
      <c r="W77" s="58">
        <f t="shared" si="29"/>
        <v>0</v>
      </c>
      <c r="X77" s="58">
        <f t="shared" si="30"/>
        <v>0</v>
      </c>
      <c r="Y77" s="89">
        <f t="shared" si="12"/>
        <v>121</v>
      </c>
      <c r="Z77" s="90">
        <f>IF($F77&gt;'Wage Ceilings '!$C$7+SUMIF('Wage Ceilings '!$B$8:'Wage Ceilings '!$B$11,"&lt;="&amp;$F$15,'Wage Ceilings '!$D$8:'Wage Ceilings '!$D$11),'Wage Ceilings '!$C$7+SUMIF('Wage Ceilings '!$B$8:'Wage Ceilings '!$B$11,"&lt;="&amp;$F$15,'Wage Ceilings '!$D$8:'Wage Ceilings '!$D$11),$F77)</f>
        <v>0</v>
      </c>
      <c r="AA77" s="91" cm="1">
        <f t="array" ref="AA77">INDEX(Appendix!$G$4:$J$8,_xlfn.IFS(Y77&lt;56,1,Y77&lt;61,2,Y77&lt;66,3,Y77&lt;71,4,TRUE,5),MATCH(YEAR($F$15),Appendix!$G$3:$L$3,0))</f>
        <v>0</v>
      </c>
      <c r="AB77" s="92">
        <f t="shared" si="0"/>
        <v>0</v>
      </c>
      <c r="AC77" s="89">
        <f t="shared" si="13"/>
        <v>122</v>
      </c>
      <c r="AD77" s="90">
        <f>IF($G77&gt;'Wage Ceilings '!$C$7+SUMIF('Wage Ceilings '!$B$8:'Wage Ceilings '!$B$11,"&lt;="&amp;$G$15,'Wage Ceilings '!$D$8:'Wage Ceilings '!$D$11),'Wage Ceilings '!$C$7+SUMIF('Wage Ceilings '!$B$8:'Wage Ceilings '!$B$11,"&lt;="&amp;$G$15,'Wage Ceilings '!$D$8:'Wage Ceilings '!$D$11),$G77)</f>
        <v>0</v>
      </c>
      <c r="AE77" s="91" cm="1">
        <f t="array" ref="AE77">INDEX(Appendix!$G$4:$J$8,_xlfn.IFS(AC77&lt;56,1,AC77&lt;61,2,AC77&lt;66,3,AC77&lt;71,4,TRUE,5),MATCH(YEAR($F$15),Appendix!$G$3:$L$3,0))</f>
        <v>0</v>
      </c>
      <c r="AF77" s="92">
        <f t="shared" si="1"/>
        <v>0</v>
      </c>
      <c r="AG77" s="89">
        <f t="shared" si="14"/>
        <v>122</v>
      </c>
      <c r="AH77" s="90">
        <f>IF($H77&gt;'Wage Ceilings '!$C$7+SUMIF('Wage Ceilings '!$B$8:'Wage Ceilings '!$B$11,"&lt;="&amp;$H$15,'Wage Ceilings '!$D$8:'Wage Ceilings '!$D$11),'Wage Ceilings '!$C$7+SUMIF('Wage Ceilings '!$B$8:'Wage Ceilings '!$B$11,"&lt;="&amp;$H$15,'Wage Ceilings '!$D$8:'Wage Ceilings '!$D$11),$H77)</f>
        <v>0</v>
      </c>
      <c r="AI77" s="91" cm="1">
        <f t="array" ref="AI77">INDEX(Appendix!$G$4:$J$8,_xlfn.IFS(AG77&lt;56,1,AG77&lt;61,2,AG77&lt;66,3,AG77&lt;71,4,TRUE,5),MATCH(YEAR($F$15),Appendix!$G$3:$L$3,0))</f>
        <v>0</v>
      </c>
      <c r="AJ77" s="92">
        <f t="shared" si="2"/>
        <v>0</v>
      </c>
      <c r="AK77" s="89">
        <f t="shared" si="15"/>
        <v>122</v>
      </c>
      <c r="AL77" s="90">
        <f>IF($I77&gt;'Wage Ceilings '!$C$7+SUMIF('Wage Ceilings '!$B$8:'Wage Ceilings '!$B$11,"&lt;="&amp;$I$15,'Wage Ceilings '!$D$8:'Wage Ceilings '!$D$11),'Wage Ceilings '!$C$7+SUMIF('Wage Ceilings '!$B$8:'Wage Ceilings '!$B$11,"&lt;="&amp;$I$15,'Wage Ceilings '!$D$8:'Wage Ceilings '!$D$11),$I77)</f>
        <v>0</v>
      </c>
      <c r="AM77" s="91" cm="1">
        <f t="array" ref="AM77">INDEX(Appendix!$G$4:$J$8,_xlfn.IFS(AK77&lt;56,1,AK77&lt;61,2,AK77&lt;66,3,AK77&lt;71,4,TRUE,5),MATCH(YEAR($F$15),Appendix!$G$3:$L$3,0))</f>
        <v>0</v>
      </c>
      <c r="AN77" s="92">
        <f t="shared" si="3"/>
        <v>0</v>
      </c>
      <c r="AO77" s="89">
        <f t="shared" si="16"/>
        <v>122</v>
      </c>
      <c r="AP77" s="90">
        <f>IF($J77&gt;'Wage Ceilings '!$C$7+SUMIF('Wage Ceilings '!$B$8:'Wage Ceilings '!$B$11,"&lt;="&amp;$J$15,'Wage Ceilings '!$D$8:'Wage Ceilings '!$D$11),'Wage Ceilings '!$C$7+SUMIF('Wage Ceilings '!$B$8:'Wage Ceilings '!$B$11,"&lt;="&amp;$J$15,'Wage Ceilings '!$D$8:'Wage Ceilings '!$D$11),$J77)</f>
        <v>0</v>
      </c>
      <c r="AQ77" s="91" cm="1">
        <f t="array" ref="AQ77">INDEX(Appendix!$G$4:$J$8,_xlfn.IFS(AO77&lt;56,1,AO77&lt;61,2,AO77&lt;66,3,AO77&lt;71,4,TRUE,5),MATCH(YEAR($F$15),Appendix!$G$3:$L$3,0))</f>
        <v>0</v>
      </c>
      <c r="AR77" s="92">
        <f t="shared" si="4"/>
        <v>0</v>
      </c>
      <c r="AS77" s="89">
        <f t="shared" si="31"/>
        <v>122</v>
      </c>
      <c r="AT77" s="90">
        <f>IF($K77&gt;'Wage Ceilings '!$C$7+SUMIF('Wage Ceilings '!$B$8:'Wage Ceilings '!$B$11,"&lt;="&amp;$K$15,'Wage Ceilings '!$D$8:'Wage Ceilings '!$D$11),'Wage Ceilings '!$C$7+SUMIF('Wage Ceilings '!$B$8:'Wage Ceilings '!$B$11,"&lt;="&amp;$K$15,'Wage Ceilings '!$D$8:'Wage Ceilings '!$D$11),$K77)</f>
        <v>0</v>
      </c>
      <c r="AU77" s="91" cm="1">
        <f t="array" ref="AU77">INDEX(Appendix!$G$4:$J$8,_xlfn.IFS(AS77&lt;56,1,AS77&lt;61,2,AS77&lt;66,3,AS77&lt;71,4,TRUE,5),MATCH(YEAR($F$15),Appendix!$G$3:$L$3,0))</f>
        <v>0</v>
      </c>
      <c r="AV77" s="92">
        <f t="shared" si="5"/>
        <v>0</v>
      </c>
      <c r="AW77" s="89" t="str">
        <f t="shared" si="17"/>
        <v>NA</v>
      </c>
      <c r="AX77" s="92">
        <f>IF(L77&gt;=('Wage Ceilings '!$C$3-SUM(Z77,AD77,AH77,AL77,AP77,AT77,BB77,BF77,BJ77,BN77,BR77,BV77)),('Wage Ceilings '!$C$3-SUM(Z77,AD77,AH77,AL77,AP77,AT77,BB77,BF77,BJ77,BN77,BR77,BV77)),L77)</f>
        <v>0</v>
      </c>
      <c r="AY77" s="91" cm="1">
        <f t="array" ref="AY77">INDEX(Appendix!$G$4:$J$8,_xlfn.IFS(AW77&lt;56,1,AW77&lt;61,2,AW77&lt;66,3,AW77&lt;71,4,TRUE,5),MATCH(YEAR($F$15),Appendix!$G$3:$L$3,0))</f>
        <v>0</v>
      </c>
      <c r="AZ77" s="92">
        <f t="shared" si="6"/>
        <v>0</v>
      </c>
      <c r="BA77" s="89">
        <f t="shared" si="18"/>
        <v>122</v>
      </c>
      <c r="BB77" s="90">
        <f>IF($M77&gt;'Wage Ceilings '!$C$7+SUMIF('Wage Ceilings '!$B$8:'Wage Ceilings '!$B$11,"&lt;="&amp;$M$15,'Wage Ceilings '!$D$8:'Wage Ceilings '!$D$11),'Wage Ceilings '!$C$7+SUMIF('Wage Ceilings '!$B$8:'Wage Ceilings '!$B$11,"&lt;="&amp;$M$15,'Wage Ceilings '!$D$8:'Wage Ceilings '!$D$11),$M77)</f>
        <v>0</v>
      </c>
      <c r="BC77" s="91" cm="1">
        <f t="array" ref="BC77">INDEX(Appendix!$G$4:$J$8,_xlfn.IFS(BA77&lt;56,1,BA77&lt;61,2,BA77&lt;66,3,BA77&lt;71,4,TRUE,5),MATCH(YEAR($F$15),Appendix!$G$3:$L$3,0))</f>
        <v>0</v>
      </c>
      <c r="BD77" s="92">
        <f t="shared" si="19"/>
        <v>0</v>
      </c>
      <c r="BE77" s="89">
        <f t="shared" si="20"/>
        <v>122</v>
      </c>
      <c r="BF77" s="90">
        <f>IF($N77&gt;'Wage Ceilings '!$C$7+SUMIF('Wage Ceilings '!$B$8:'Wage Ceilings '!$B$11,"&lt;="&amp;$N$15,'Wage Ceilings '!$D$8:'Wage Ceilings '!$D$11),'Wage Ceilings '!$C$7+SUMIF('Wage Ceilings '!$B$8:'Wage Ceilings '!$B$11,"&lt;="&amp;$N$15,'Wage Ceilings '!$D$8:'Wage Ceilings '!$D$11),$N77)</f>
        <v>0</v>
      </c>
      <c r="BG77" s="91" cm="1">
        <f t="array" ref="BG77">INDEX(Appendix!$G$4:$J$8,_xlfn.IFS(BE77&lt;56,1,BE77&lt;61,2,BE77&lt;66,3,BE77&lt;71,4,TRUE,5),MATCH(YEAR($F$15),Appendix!$G$3:$L$3,0))</f>
        <v>0</v>
      </c>
      <c r="BH77" s="92">
        <f t="shared" si="7"/>
        <v>0</v>
      </c>
      <c r="BI77" s="89">
        <f t="shared" si="21"/>
        <v>122</v>
      </c>
      <c r="BJ77" s="90">
        <f>IF($O77&gt;'Wage Ceilings '!$C$7+SUMIF('Wage Ceilings '!$B$8:'Wage Ceilings '!$B$11,"&lt;="&amp;$O$15,'Wage Ceilings '!$D$8:'Wage Ceilings '!$D$11),'Wage Ceilings '!$C$7+SUMIF('Wage Ceilings '!$B$8:'Wage Ceilings '!$B$11,"&lt;="&amp;$O$15,'Wage Ceilings '!$D$8:'Wage Ceilings '!$D$11),$O77)</f>
        <v>0</v>
      </c>
      <c r="BK77" s="91" cm="1">
        <f t="array" ref="BK77">INDEX(Appendix!$G$4:$J$8,_xlfn.IFS(BI77&lt;56,1,BI77&lt;61,2,BI77&lt;66,3,BI77&lt;71,4,TRUE,5),MATCH(YEAR($F$15),Appendix!$G$3:$L$3,0))</f>
        <v>0</v>
      </c>
      <c r="BL77" s="92">
        <f t="shared" si="8"/>
        <v>0</v>
      </c>
      <c r="BM77" s="89">
        <f t="shared" si="22"/>
        <v>122</v>
      </c>
      <c r="BN77" s="90">
        <f>IF($P77&gt;'Wage Ceilings '!$C$7+SUMIF('Wage Ceilings '!$B$8:'Wage Ceilings '!$B$11,"&lt;="&amp;$P$15,'Wage Ceilings '!$D$8:'Wage Ceilings '!$D$11),'Wage Ceilings '!$C$7+SUMIF('Wage Ceilings '!$B$8:'Wage Ceilings '!$B$11,"&lt;="&amp;$P$15,'Wage Ceilings '!$D$8:'Wage Ceilings '!$D$11),$P77)</f>
        <v>0</v>
      </c>
      <c r="BO77" s="91" cm="1">
        <f t="array" ref="BO77">INDEX(Appendix!$G$4:$J$8,_xlfn.IFS(BM77&lt;56,1,BM77&lt;61,2,BM77&lt;66,3,BM77&lt;71,4,TRUE,5),MATCH(YEAR($F$15),Appendix!$G$3:$L$3,0))</f>
        <v>0</v>
      </c>
      <c r="BP77" s="92">
        <f t="shared" si="9"/>
        <v>0</v>
      </c>
      <c r="BQ77" s="89">
        <f t="shared" si="23"/>
        <v>122</v>
      </c>
      <c r="BR77" s="90">
        <f>IF($Q77&gt;'Wage Ceilings '!$C$7+SUMIF('Wage Ceilings '!$B$8:'Wage Ceilings '!$B$11,"&lt;="&amp;$Q$15,'Wage Ceilings '!$D$8:'Wage Ceilings '!$D$11),'Wage Ceilings '!$C$7+SUMIF('Wage Ceilings '!$B$8:'Wage Ceilings '!$B$11,"&lt;="&amp;$Q$15,'Wage Ceilings '!$D$8:'Wage Ceilings '!$D$11),$Q77)</f>
        <v>0</v>
      </c>
      <c r="BS77" s="91" cm="1">
        <f t="array" ref="BS77">INDEX(Appendix!$G$4:$J$8,_xlfn.IFS(BQ77&lt;56,1,BQ77&lt;61,2,BQ77&lt;66,3,BQ77&lt;71,4,TRUE,5),MATCH(YEAR($F$15),Appendix!$G$3:$L$3,0))</f>
        <v>0</v>
      </c>
      <c r="BT77" s="92">
        <f t="shared" si="10"/>
        <v>0</v>
      </c>
      <c r="BU77" s="89">
        <f t="shared" si="24"/>
        <v>122</v>
      </c>
      <c r="BV77" s="90">
        <f>IF($R77&gt;'Wage Ceilings '!$C$7+SUMIF('Wage Ceilings '!$B$8:'Wage Ceilings '!$B$11,"&lt;="&amp;$R$15,'Wage Ceilings '!$D$8:'Wage Ceilings '!$D$11),'Wage Ceilings '!$C$7+SUMIF('Wage Ceilings '!$B$8:'Wage Ceilings '!$B$11,"&lt;="&amp;$R$15,'Wage Ceilings '!$D$8:'Wage Ceilings '!$D$11),$R77)</f>
        <v>0</v>
      </c>
      <c r="BW77" s="91" cm="1">
        <f t="array" ref="BW77">INDEX(Appendix!$G$4:$J$8,_xlfn.IFS(BU77&lt;56,1,BU77&lt;61,2,BU77&lt;66,3,BU77&lt;71,4,TRUE,5),MATCH(YEAR($F$15),Appendix!$G$3:$L$3,0))</f>
        <v>0</v>
      </c>
      <c r="BX77" s="92">
        <f t="shared" si="11"/>
        <v>0</v>
      </c>
      <c r="BY77" s="89" t="str">
        <f t="shared" si="25"/>
        <v>NA</v>
      </c>
      <c r="BZ77" s="92">
        <f>IF(S77&gt;=('Wage Ceilings '!$C$3-SUM(Z77,AD77,AH77,AL77,AP77,AX77,AT77,BB77,BF77,BJ77,BN77,BR77,BV77)),('Wage Ceilings '!$C$3-SUM(Z77,AD77,AH77,AL77,AP77,AX77,AT77,BB77,BF77,BJ77,BN77,BR77,BV77)),S77)</f>
        <v>0</v>
      </c>
      <c r="CA77" s="91" cm="1">
        <f t="array" ref="CA77">INDEX(Appendix!$G$4:$J$8,_xlfn.IFS(BY77&lt;56,1,BY77&lt;61,2,BY77&lt;66,3,BY77&lt;71,4,TRUE,5),MATCH(YEAR($F$15),Appendix!$G$3:$L$3,0))</f>
        <v>0</v>
      </c>
      <c r="CB77" s="92">
        <f t="shared" si="32"/>
        <v>0</v>
      </c>
      <c r="CC77" s="99"/>
    </row>
    <row r="78" spans="1:81" x14ac:dyDescent="0.3">
      <c r="A78" s="64" t="s">
        <v>128</v>
      </c>
      <c r="B78" s="65"/>
      <c r="C78" s="65"/>
      <c r="D78" s="66"/>
      <c r="E78" s="66"/>
      <c r="F78" s="67"/>
      <c r="G78" s="67"/>
      <c r="H78" s="67"/>
      <c r="I78" s="67"/>
      <c r="J78" s="67"/>
      <c r="K78" s="67"/>
      <c r="L78" s="67"/>
      <c r="M78" s="67"/>
      <c r="N78" s="67"/>
      <c r="O78" s="67"/>
      <c r="P78" s="67"/>
      <c r="Q78" s="67"/>
      <c r="R78" s="67"/>
      <c r="S78" s="67"/>
      <c r="T78" s="57">
        <f t="shared" si="26"/>
        <v>0</v>
      </c>
      <c r="U78" s="57">
        <f t="shared" si="27"/>
        <v>0</v>
      </c>
      <c r="V78" s="58">
        <f t="shared" si="28"/>
        <v>0</v>
      </c>
      <c r="W78" s="58">
        <f t="shared" si="29"/>
        <v>0</v>
      </c>
      <c r="X78" s="58">
        <f t="shared" si="30"/>
        <v>0</v>
      </c>
      <c r="Y78" s="89">
        <f t="shared" si="12"/>
        <v>121</v>
      </c>
      <c r="Z78" s="90">
        <f>IF($F78&gt;'Wage Ceilings '!$C$7+SUMIF('Wage Ceilings '!$B$8:'Wage Ceilings '!$B$11,"&lt;="&amp;$F$15,'Wage Ceilings '!$D$8:'Wage Ceilings '!$D$11),'Wage Ceilings '!$C$7+SUMIF('Wage Ceilings '!$B$8:'Wage Ceilings '!$B$11,"&lt;="&amp;$F$15,'Wage Ceilings '!$D$8:'Wage Ceilings '!$D$11),$F78)</f>
        <v>0</v>
      </c>
      <c r="AA78" s="91" cm="1">
        <f t="array" ref="AA78">INDEX(Appendix!$G$4:$J$8,_xlfn.IFS(Y78&lt;56,1,Y78&lt;61,2,Y78&lt;66,3,Y78&lt;71,4,TRUE,5),MATCH(YEAR($F$15),Appendix!$G$3:$L$3,0))</f>
        <v>0</v>
      </c>
      <c r="AB78" s="92">
        <f t="shared" si="0"/>
        <v>0</v>
      </c>
      <c r="AC78" s="89">
        <f t="shared" si="13"/>
        <v>122</v>
      </c>
      <c r="AD78" s="90">
        <f>IF($G78&gt;'Wage Ceilings '!$C$7+SUMIF('Wage Ceilings '!$B$8:'Wage Ceilings '!$B$11,"&lt;="&amp;$G$15,'Wage Ceilings '!$D$8:'Wage Ceilings '!$D$11),'Wage Ceilings '!$C$7+SUMIF('Wage Ceilings '!$B$8:'Wage Ceilings '!$B$11,"&lt;="&amp;$G$15,'Wage Ceilings '!$D$8:'Wage Ceilings '!$D$11),$G78)</f>
        <v>0</v>
      </c>
      <c r="AE78" s="91" cm="1">
        <f t="array" ref="AE78">INDEX(Appendix!$G$4:$J$8,_xlfn.IFS(AC78&lt;56,1,AC78&lt;61,2,AC78&lt;66,3,AC78&lt;71,4,TRUE,5),MATCH(YEAR($F$15),Appendix!$G$3:$L$3,0))</f>
        <v>0</v>
      </c>
      <c r="AF78" s="92">
        <f t="shared" si="1"/>
        <v>0</v>
      </c>
      <c r="AG78" s="89">
        <f t="shared" si="14"/>
        <v>122</v>
      </c>
      <c r="AH78" s="90">
        <f>IF($H78&gt;'Wage Ceilings '!$C$7+SUMIF('Wage Ceilings '!$B$8:'Wage Ceilings '!$B$11,"&lt;="&amp;$H$15,'Wage Ceilings '!$D$8:'Wage Ceilings '!$D$11),'Wage Ceilings '!$C$7+SUMIF('Wage Ceilings '!$B$8:'Wage Ceilings '!$B$11,"&lt;="&amp;$H$15,'Wage Ceilings '!$D$8:'Wage Ceilings '!$D$11),$H78)</f>
        <v>0</v>
      </c>
      <c r="AI78" s="91" cm="1">
        <f t="array" ref="AI78">INDEX(Appendix!$G$4:$J$8,_xlfn.IFS(AG78&lt;56,1,AG78&lt;61,2,AG78&lt;66,3,AG78&lt;71,4,TRUE,5),MATCH(YEAR($F$15),Appendix!$G$3:$L$3,0))</f>
        <v>0</v>
      </c>
      <c r="AJ78" s="92">
        <f t="shared" si="2"/>
        <v>0</v>
      </c>
      <c r="AK78" s="89">
        <f t="shared" si="15"/>
        <v>122</v>
      </c>
      <c r="AL78" s="90">
        <f>IF($I78&gt;'Wage Ceilings '!$C$7+SUMIF('Wage Ceilings '!$B$8:'Wage Ceilings '!$B$11,"&lt;="&amp;$I$15,'Wage Ceilings '!$D$8:'Wage Ceilings '!$D$11),'Wage Ceilings '!$C$7+SUMIF('Wage Ceilings '!$B$8:'Wage Ceilings '!$B$11,"&lt;="&amp;$I$15,'Wage Ceilings '!$D$8:'Wage Ceilings '!$D$11),$I78)</f>
        <v>0</v>
      </c>
      <c r="AM78" s="91" cm="1">
        <f t="array" ref="AM78">INDEX(Appendix!$G$4:$J$8,_xlfn.IFS(AK78&lt;56,1,AK78&lt;61,2,AK78&lt;66,3,AK78&lt;71,4,TRUE,5),MATCH(YEAR($F$15),Appendix!$G$3:$L$3,0))</f>
        <v>0</v>
      </c>
      <c r="AN78" s="92">
        <f t="shared" si="3"/>
        <v>0</v>
      </c>
      <c r="AO78" s="89">
        <f t="shared" si="16"/>
        <v>122</v>
      </c>
      <c r="AP78" s="90">
        <f>IF($J78&gt;'Wage Ceilings '!$C$7+SUMIF('Wage Ceilings '!$B$8:'Wage Ceilings '!$B$11,"&lt;="&amp;$J$15,'Wage Ceilings '!$D$8:'Wage Ceilings '!$D$11),'Wage Ceilings '!$C$7+SUMIF('Wage Ceilings '!$B$8:'Wage Ceilings '!$B$11,"&lt;="&amp;$J$15,'Wage Ceilings '!$D$8:'Wage Ceilings '!$D$11),$J78)</f>
        <v>0</v>
      </c>
      <c r="AQ78" s="91" cm="1">
        <f t="array" ref="AQ78">INDEX(Appendix!$G$4:$J$8,_xlfn.IFS(AO78&lt;56,1,AO78&lt;61,2,AO78&lt;66,3,AO78&lt;71,4,TRUE,5),MATCH(YEAR($F$15),Appendix!$G$3:$L$3,0))</f>
        <v>0</v>
      </c>
      <c r="AR78" s="92">
        <f t="shared" si="4"/>
        <v>0</v>
      </c>
      <c r="AS78" s="89">
        <f t="shared" si="31"/>
        <v>122</v>
      </c>
      <c r="AT78" s="90">
        <f>IF($K78&gt;'Wage Ceilings '!$C$7+SUMIF('Wage Ceilings '!$B$8:'Wage Ceilings '!$B$11,"&lt;="&amp;$K$15,'Wage Ceilings '!$D$8:'Wage Ceilings '!$D$11),'Wage Ceilings '!$C$7+SUMIF('Wage Ceilings '!$B$8:'Wage Ceilings '!$B$11,"&lt;="&amp;$K$15,'Wage Ceilings '!$D$8:'Wage Ceilings '!$D$11),$K78)</f>
        <v>0</v>
      </c>
      <c r="AU78" s="91" cm="1">
        <f t="array" ref="AU78">INDEX(Appendix!$G$4:$J$8,_xlfn.IFS(AS78&lt;56,1,AS78&lt;61,2,AS78&lt;66,3,AS78&lt;71,4,TRUE,5),MATCH(YEAR($F$15),Appendix!$G$3:$L$3,0))</f>
        <v>0</v>
      </c>
      <c r="AV78" s="92">
        <f t="shared" si="5"/>
        <v>0</v>
      </c>
      <c r="AW78" s="89" t="str">
        <f t="shared" si="17"/>
        <v>NA</v>
      </c>
      <c r="AX78" s="92">
        <f>IF(L78&gt;=('Wage Ceilings '!$C$3-SUM(Z78,AD78,AH78,AL78,AP78,AT78,BB78,BF78,BJ78,BN78,BR78,BV78)),('Wage Ceilings '!$C$3-SUM(Z78,AD78,AH78,AL78,AP78,AT78,BB78,BF78,BJ78,BN78,BR78,BV78)),L78)</f>
        <v>0</v>
      </c>
      <c r="AY78" s="91" cm="1">
        <f t="array" ref="AY78">INDEX(Appendix!$G$4:$J$8,_xlfn.IFS(AW78&lt;56,1,AW78&lt;61,2,AW78&lt;66,3,AW78&lt;71,4,TRUE,5),MATCH(YEAR($F$15),Appendix!$G$3:$L$3,0))</f>
        <v>0</v>
      </c>
      <c r="AZ78" s="92">
        <f t="shared" si="6"/>
        <v>0</v>
      </c>
      <c r="BA78" s="89">
        <f t="shared" si="18"/>
        <v>122</v>
      </c>
      <c r="BB78" s="90">
        <f>IF($M78&gt;'Wage Ceilings '!$C$7+SUMIF('Wage Ceilings '!$B$8:'Wage Ceilings '!$B$11,"&lt;="&amp;$M$15,'Wage Ceilings '!$D$8:'Wage Ceilings '!$D$11),'Wage Ceilings '!$C$7+SUMIF('Wage Ceilings '!$B$8:'Wage Ceilings '!$B$11,"&lt;="&amp;$M$15,'Wage Ceilings '!$D$8:'Wage Ceilings '!$D$11),$M78)</f>
        <v>0</v>
      </c>
      <c r="BC78" s="91" cm="1">
        <f t="array" ref="BC78">INDEX(Appendix!$G$4:$J$8,_xlfn.IFS(BA78&lt;56,1,BA78&lt;61,2,BA78&lt;66,3,BA78&lt;71,4,TRUE,5),MATCH(YEAR($F$15),Appendix!$G$3:$L$3,0))</f>
        <v>0</v>
      </c>
      <c r="BD78" s="92">
        <f t="shared" si="19"/>
        <v>0</v>
      </c>
      <c r="BE78" s="89">
        <f t="shared" si="20"/>
        <v>122</v>
      </c>
      <c r="BF78" s="90">
        <f>IF($N78&gt;'Wage Ceilings '!$C$7+SUMIF('Wage Ceilings '!$B$8:'Wage Ceilings '!$B$11,"&lt;="&amp;$N$15,'Wage Ceilings '!$D$8:'Wage Ceilings '!$D$11),'Wage Ceilings '!$C$7+SUMIF('Wage Ceilings '!$B$8:'Wage Ceilings '!$B$11,"&lt;="&amp;$N$15,'Wage Ceilings '!$D$8:'Wage Ceilings '!$D$11),$N78)</f>
        <v>0</v>
      </c>
      <c r="BG78" s="91" cm="1">
        <f t="array" ref="BG78">INDEX(Appendix!$G$4:$J$8,_xlfn.IFS(BE78&lt;56,1,BE78&lt;61,2,BE78&lt;66,3,BE78&lt;71,4,TRUE,5),MATCH(YEAR($F$15),Appendix!$G$3:$L$3,0))</f>
        <v>0</v>
      </c>
      <c r="BH78" s="92">
        <f t="shared" si="7"/>
        <v>0</v>
      </c>
      <c r="BI78" s="89">
        <f t="shared" si="21"/>
        <v>122</v>
      </c>
      <c r="BJ78" s="90">
        <f>IF($O78&gt;'Wage Ceilings '!$C$7+SUMIF('Wage Ceilings '!$B$8:'Wage Ceilings '!$B$11,"&lt;="&amp;$O$15,'Wage Ceilings '!$D$8:'Wage Ceilings '!$D$11),'Wage Ceilings '!$C$7+SUMIF('Wage Ceilings '!$B$8:'Wage Ceilings '!$B$11,"&lt;="&amp;$O$15,'Wage Ceilings '!$D$8:'Wage Ceilings '!$D$11),$O78)</f>
        <v>0</v>
      </c>
      <c r="BK78" s="91" cm="1">
        <f t="array" ref="BK78">INDEX(Appendix!$G$4:$J$8,_xlfn.IFS(BI78&lt;56,1,BI78&lt;61,2,BI78&lt;66,3,BI78&lt;71,4,TRUE,5),MATCH(YEAR($F$15),Appendix!$G$3:$L$3,0))</f>
        <v>0</v>
      </c>
      <c r="BL78" s="92">
        <f t="shared" si="8"/>
        <v>0</v>
      </c>
      <c r="BM78" s="89">
        <f t="shared" si="22"/>
        <v>122</v>
      </c>
      <c r="BN78" s="90">
        <f>IF($P78&gt;'Wage Ceilings '!$C$7+SUMIF('Wage Ceilings '!$B$8:'Wage Ceilings '!$B$11,"&lt;="&amp;$P$15,'Wage Ceilings '!$D$8:'Wage Ceilings '!$D$11),'Wage Ceilings '!$C$7+SUMIF('Wage Ceilings '!$B$8:'Wage Ceilings '!$B$11,"&lt;="&amp;$P$15,'Wage Ceilings '!$D$8:'Wage Ceilings '!$D$11),$P78)</f>
        <v>0</v>
      </c>
      <c r="BO78" s="91" cm="1">
        <f t="array" ref="BO78">INDEX(Appendix!$G$4:$J$8,_xlfn.IFS(BM78&lt;56,1,BM78&lt;61,2,BM78&lt;66,3,BM78&lt;71,4,TRUE,5),MATCH(YEAR($F$15),Appendix!$G$3:$L$3,0))</f>
        <v>0</v>
      </c>
      <c r="BP78" s="92">
        <f t="shared" si="9"/>
        <v>0</v>
      </c>
      <c r="BQ78" s="89">
        <f t="shared" si="23"/>
        <v>122</v>
      </c>
      <c r="BR78" s="90">
        <f>IF($Q78&gt;'Wage Ceilings '!$C$7+SUMIF('Wage Ceilings '!$B$8:'Wage Ceilings '!$B$11,"&lt;="&amp;$Q$15,'Wage Ceilings '!$D$8:'Wage Ceilings '!$D$11),'Wage Ceilings '!$C$7+SUMIF('Wage Ceilings '!$B$8:'Wage Ceilings '!$B$11,"&lt;="&amp;$Q$15,'Wage Ceilings '!$D$8:'Wage Ceilings '!$D$11),$Q78)</f>
        <v>0</v>
      </c>
      <c r="BS78" s="91" cm="1">
        <f t="array" ref="BS78">INDEX(Appendix!$G$4:$J$8,_xlfn.IFS(BQ78&lt;56,1,BQ78&lt;61,2,BQ78&lt;66,3,BQ78&lt;71,4,TRUE,5),MATCH(YEAR($F$15),Appendix!$G$3:$L$3,0))</f>
        <v>0</v>
      </c>
      <c r="BT78" s="92">
        <f t="shared" si="10"/>
        <v>0</v>
      </c>
      <c r="BU78" s="89">
        <f t="shared" si="24"/>
        <v>122</v>
      </c>
      <c r="BV78" s="90">
        <f>IF($R78&gt;'Wage Ceilings '!$C$7+SUMIF('Wage Ceilings '!$B$8:'Wage Ceilings '!$B$11,"&lt;="&amp;$R$15,'Wage Ceilings '!$D$8:'Wage Ceilings '!$D$11),'Wage Ceilings '!$C$7+SUMIF('Wage Ceilings '!$B$8:'Wage Ceilings '!$B$11,"&lt;="&amp;$R$15,'Wage Ceilings '!$D$8:'Wage Ceilings '!$D$11),$R78)</f>
        <v>0</v>
      </c>
      <c r="BW78" s="91" cm="1">
        <f t="array" ref="BW78">INDEX(Appendix!$G$4:$J$8,_xlfn.IFS(BU78&lt;56,1,BU78&lt;61,2,BU78&lt;66,3,BU78&lt;71,4,TRUE,5),MATCH(YEAR($F$15),Appendix!$G$3:$L$3,0))</f>
        <v>0</v>
      </c>
      <c r="BX78" s="92">
        <f t="shared" si="11"/>
        <v>0</v>
      </c>
      <c r="BY78" s="89" t="str">
        <f t="shared" si="25"/>
        <v>NA</v>
      </c>
      <c r="BZ78" s="92">
        <f>IF(S78&gt;=('Wage Ceilings '!$C$3-SUM(Z78,AD78,AH78,AL78,AP78,AX78,AT78,BB78,BF78,BJ78,BN78,BR78,BV78)),('Wage Ceilings '!$C$3-SUM(Z78,AD78,AH78,AL78,AP78,AX78,AT78,BB78,BF78,BJ78,BN78,BR78,BV78)),S78)</f>
        <v>0</v>
      </c>
      <c r="CA78" s="91" cm="1">
        <f t="array" ref="CA78">INDEX(Appendix!$G$4:$J$8,_xlfn.IFS(BY78&lt;56,1,BY78&lt;61,2,BY78&lt;66,3,BY78&lt;71,4,TRUE,5),MATCH(YEAR($F$15),Appendix!$G$3:$L$3,0))</f>
        <v>0</v>
      </c>
      <c r="CB78" s="92">
        <f t="shared" si="32"/>
        <v>0</v>
      </c>
      <c r="CC78" s="99"/>
    </row>
    <row r="79" spans="1:81" x14ac:dyDescent="0.3">
      <c r="A79" s="64" t="s">
        <v>129</v>
      </c>
      <c r="B79" s="65"/>
      <c r="C79" s="65"/>
      <c r="D79" s="66"/>
      <c r="E79" s="66"/>
      <c r="F79" s="67"/>
      <c r="G79" s="67"/>
      <c r="H79" s="67"/>
      <c r="I79" s="67"/>
      <c r="J79" s="67"/>
      <c r="K79" s="67"/>
      <c r="L79" s="67"/>
      <c r="M79" s="67"/>
      <c r="N79" s="67"/>
      <c r="O79" s="67"/>
      <c r="P79" s="67"/>
      <c r="Q79" s="67"/>
      <c r="R79" s="67"/>
      <c r="S79" s="67"/>
      <c r="T79" s="57">
        <f t="shared" si="26"/>
        <v>0</v>
      </c>
      <c r="U79" s="57">
        <f t="shared" si="27"/>
        <v>0</v>
      </c>
      <c r="V79" s="58">
        <f t="shared" si="28"/>
        <v>0</v>
      </c>
      <c r="W79" s="58">
        <f t="shared" si="29"/>
        <v>0</v>
      </c>
      <c r="X79" s="58">
        <f t="shared" si="30"/>
        <v>0</v>
      </c>
      <c r="Y79" s="89">
        <f t="shared" si="12"/>
        <v>121</v>
      </c>
      <c r="Z79" s="90">
        <f>IF($F79&gt;'Wage Ceilings '!$C$7+SUMIF('Wage Ceilings '!$B$8:'Wage Ceilings '!$B$11,"&lt;="&amp;$F$15,'Wage Ceilings '!$D$8:'Wage Ceilings '!$D$11),'Wage Ceilings '!$C$7+SUMIF('Wage Ceilings '!$B$8:'Wage Ceilings '!$B$11,"&lt;="&amp;$F$15,'Wage Ceilings '!$D$8:'Wage Ceilings '!$D$11),$F79)</f>
        <v>0</v>
      </c>
      <c r="AA79" s="91" cm="1">
        <f t="array" ref="AA79">INDEX(Appendix!$G$4:$J$8,_xlfn.IFS(Y79&lt;56,1,Y79&lt;61,2,Y79&lt;66,3,Y79&lt;71,4,TRUE,5),MATCH(YEAR($F$15),Appendix!$G$3:$L$3,0))</f>
        <v>0</v>
      </c>
      <c r="AB79" s="92">
        <f t="shared" si="0"/>
        <v>0</v>
      </c>
      <c r="AC79" s="89">
        <f t="shared" si="13"/>
        <v>122</v>
      </c>
      <c r="AD79" s="90">
        <f>IF($G79&gt;'Wage Ceilings '!$C$7+SUMIF('Wage Ceilings '!$B$8:'Wage Ceilings '!$B$11,"&lt;="&amp;$G$15,'Wage Ceilings '!$D$8:'Wage Ceilings '!$D$11),'Wage Ceilings '!$C$7+SUMIF('Wage Ceilings '!$B$8:'Wage Ceilings '!$B$11,"&lt;="&amp;$G$15,'Wage Ceilings '!$D$8:'Wage Ceilings '!$D$11),$G79)</f>
        <v>0</v>
      </c>
      <c r="AE79" s="91" cm="1">
        <f t="array" ref="AE79">INDEX(Appendix!$G$4:$J$8,_xlfn.IFS(AC79&lt;56,1,AC79&lt;61,2,AC79&lt;66,3,AC79&lt;71,4,TRUE,5),MATCH(YEAR($F$15),Appendix!$G$3:$L$3,0))</f>
        <v>0</v>
      </c>
      <c r="AF79" s="92">
        <f t="shared" si="1"/>
        <v>0</v>
      </c>
      <c r="AG79" s="89">
        <f t="shared" si="14"/>
        <v>122</v>
      </c>
      <c r="AH79" s="90">
        <f>IF($H79&gt;'Wage Ceilings '!$C$7+SUMIF('Wage Ceilings '!$B$8:'Wage Ceilings '!$B$11,"&lt;="&amp;$H$15,'Wage Ceilings '!$D$8:'Wage Ceilings '!$D$11),'Wage Ceilings '!$C$7+SUMIF('Wage Ceilings '!$B$8:'Wage Ceilings '!$B$11,"&lt;="&amp;$H$15,'Wage Ceilings '!$D$8:'Wage Ceilings '!$D$11),$H79)</f>
        <v>0</v>
      </c>
      <c r="AI79" s="91" cm="1">
        <f t="array" ref="AI79">INDEX(Appendix!$G$4:$J$8,_xlfn.IFS(AG79&lt;56,1,AG79&lt;61,2,AG79&lt;66,3,AG79&lt;71,4,TRUE,5),MATCH(YEAR($F$15),Appendix!$G$3:$L$3,0))</f>
        <v>0</v>
      </c>
      <c r="AJ79" s="92">
        <f t="shared" si="2"/>
        <v>0</v>
      </c>
      <c r="AK79" s="89">
        <f t="shared" si="15"/>
        <v>122</v>
      </c>
      <c r="AL79" s="90">
        <f>IF($I79&gt;'Wage Ceilings '!$C$7+SUMIF('Wage Ceilings '!$B$8:'Wage Ceilings '!$B$11,"&lt;="&amp;$I$15,'Wage Ceilings '!$D$8:'Wage Ceilings '!$D$11),'Wage Ceilings '!$C$7+SUMIF('Wage Ceilings '!$B$8:'Wage Ceilings '!$B$11,"&lt;="&amp;$I$15,'Wage Ceilings '!$D$8:'Wage Ceilings '!$D$11),$I79)</f>
        <v>0</v>
      </c>
      <c r="AM79" s="91" cm="1">
        <f t="array" ref="AM79">INDEX(Appendix!$G$4:$J$8,_xlfn.IFS(AK79&lt;56,1,AK79&lt;61,2,AK79&lt;66,3,AK79&lt;71,4,TRUE,5),MATCH(YEAR($F$15),Appendix!$G$3:$L$3,0))</f>
        <v>0</v>
      </c>
      <c r="AN79" s="92">
        <f t="shared" si="3"/>
        <v>0</v>
      </c>
      <c r="AO79" s="89">
        <f t="shared" si="16"/>
        <v>122</v>
      </c>
      <c r="AP79" s="90">
        <f>IF($J79&gt;'Wage Ceilings '!$C$7+SUMIF('Wage Ceilings '!$B$8:'Wage Ceilings '!$B$11,"&lt;="&amp;$J$15,'Wage Ceilings '!$D$8:'Wage Ceilings '!$D$11),'Wage Ceilings '!$C$7+SUMIF('Wage Ceilings '!$B$8:'Wage Ceilings '!$B$11,"&lt;="&amp;$J$15,'Wage Ceilings '!$D$8:'Wage Ceilings '!$D$11),$J79)</f>
        <v>0</v>
      </c>
      <c r="AQ79" s="91" cm="1">
        <f t="array" ref="AQ79">INDEX(Appendix!$G$4:$J$8,_xlfn.IFS(AO79&lt;56,1,AO79&lt;61,2,AO79&lt;66,3,AO79&lt;71,4,TRUE,5),MATCH(YEAR($F$15),Appendix!$G$3:$L$3,0))</f>
        <v>0</v>
      </c>
      <c r="AR79" s="92">
        <f t="shared" si="4"/>
        <v>0</v>
      </c>
      <c r="AS79" s="89">
        <f t="shared" si="31"/>
        <v>122</v>
      </c>
      <c r="AT79" s="90">
        <f>IF($K79&gt;'Wage Ceilings '!$C$7+SUMIF('Wage Ceilings '!$B$8:'Wage Ceilings '!$B$11,"&lt;="&amp;$K$15,'Wage Ceilings '!$D$8:'Wage Ceilings '!$D$11),'Wage Ceilings '!$C$7+SUMIF('Wage Ceilings '!$B$8:'Wage Ceilings '!$B$11,"&lt;="&amp;$K$15,'Wage Ceilings '!$D$8:'Wage Ceilings '!$D$11),$K79)</f>
        <v>0</v>
      </c>
      <c r="AU79" s="91" cm="1">
        <f t="array" ref="AU79">INDEX(Appendix!$G$4:$J$8,_xlfn.IFS(AS79&lt;56,1,AS79&lt;61,2,AS79&lt;66,3,AS79&lt;71,4,TRUE,5),MATCH(YEAR($F$15),Appendix!$G$3:$L$3,0))</f>
        <v>0</v>
      </c>
      <c r="AV79" s="92">
        <f t="shared" si="5"/>
        <v>0</v>
      </c>
      <c r="AW79" s="89" t="str">
        <f t="shared" si="17"/>
        <v>NA</v>
      </c>
      <c r="AX79" s="92">
        <f>IF(L79&gt;=('Wage Ceilings '!$C$3-SUM(Z79,AD79,AH79,AL79,AP79,AT79,BB79,BF79,BJ79,BN79,BR79,BV79)),('Wage Ceilings '!$C$3-SUM(Z79,AD79,AH79,AL79,AP79,AT79,BB79,BF79,BJ79,BN79,BR79,BV79)),L79)</f>
        <v>0</v>
      </c>
      <c r="AY79" s="91" cm="1">
        <f t="array" ref="AY79">INDEX(Appendix!$G$4:$J$8,_xlfn.IFS(AW79&lt;56,1,AW79&lt;61,2,AW79&lt;66,3,AW79&lt;71,4,TRUE,5),MATCH(YEAR($F$15),Appendix!$G$3:$L$3,0))</f>
        <v>0</v>
      </c>
      <c r="AZ79" s="92">
        <f t="shared" si="6"/>
        <v>0</v>
      </c>
      <c r="BA79" s="89">
        <f t="shared" si="18"/>
        <v>122</v>
      </c>
      <c r="BB79" s="90">
        <f>IF($M79&gt;'Wage Ceilings '!$C$7+SUMIF('Wage Ceilings '!$B$8:'Wage Ceilings '!$B$11,"&lt;="&amp;$M$15,'Wage Ceilings '!$D$8:'Wage Ceilings '!$D$11),'Wage Ceilings '!$C$7+SUMIF('Wage Ceilings '!$B$8:'Wage Ceilings '!$B$11,"&lt;="&amp;$M$15,'Wage Ceilings '!$D$8:'Wage Ceilings '!$D$11),$M79)</f>
        <v>0</v>
      </c>
      <c r="BC79" s="91" cm="1">
        <f t="array" ref="BC79">INDEX(Appendix!$G$4:$J$8,_xlfn.IFS(BA79&lt;56,1,BA79&lt;61,2,BA79&lt;66,3,BA79&lt;71,4,TRUE,5),MATCH(YEAR($F$15),Appendix!$G$3:$L$3,0))</f>
        <v>0</v>
      </c>
      <c r="BD79" s="92">
        <f t="shared" si="19"/>
        <v>0</v>
      </c>
      <c r="BE79" s="89">
        <f t="shared" si="20"/>
        <v>122</v>
      </c>
      <c r="BF79" s="90">
        <f>IF($N79&gt;'Wage Ceilings '!$C$7+SUMIF('Wage Ceilings '!$B$8:'Wage Ceilings '!$B$11,"&lt;="&amp;$N$15,'Wage Ceilings '!$D$8:'Wage Ceilings '!$D$11),'Wage Ceilings '!$C$7+SUMIF('Wage Ceilings '!$B$8:'Wage Ceilings '!$B$11,"&lt;="&amp;$N$15,'Wage Ceilings '!$D$8:'Wage Ceilings '!$D$11),$N79)</f>
        <v>0</v>
      </c>
      <c r="BG79" s="91" cm="1">
        <f t="array" ref="BG79">INDEX(Appendix!$G$4:$J$8,_xlfn.IFS(BE79&lt;56,1,BE79&lt;61,2,BE79&lt;66,3,BE79&lt;71,4,TRUE,5),MATCH(YEAR($F$15),Appendix!$G$3:$L$3,0))</f>
        <v>0</v>
      </c>
      <c r="BH79" s="92">
        <f t="shared" si="7"/>
        <v>0</v>
      </c>
      <c r="BI79" s="89">
        <f t="shared" si="21"/>
        <v>122</v>
      </c>
      <c r="BJ79" s="90">
        <f>IF($O79&gt;'Wage Ceilings '!$C$7+SUMIF('Wage Ceilings '!$B$8:'Wage Ceilings '!$B$11,"&lt;="&amp;$O$15,'Wage Ceilings '!$D$8:'Wage Ceilings '!$D$11),'Wage Ceilings '!$C$7+SUMIF('Wage Ceilings '!$B$8:'Wage Ceilings '!$B$11,"&lt;="&amp;$O$15,'Wage Ceilings '!$D$8:'Wage Ceilings '!$D$11),$O79)</f>
        <v>0</v>
      </c>
      <c r="BK79" s="91" cm="1">
        <f t="array" ref="BK79">INDEX(Appendix!$G$4:$J$8,_xlfn.IFS(BI79&lt;56,1,BI79&lt;61,2,BI79&lt;66,3,BI79&lt;71,4,TRUE,5),MATCH(YEAR($F$15),Appendix!$G$3:$L$3,0))</f>
        <v>0</v>
      </c>
      <c r="BL79" s="92">
        <f t="shared" si="8"/>
        <v>0</v>
      </c>
      <c r="BM79" s="89">
        <f t="shared" si="22"/>
        <v>122</v>
      </c>
      <c r="BN79" s="90">
        <f>IF($P79&gt;'Wage Ceilings '!$C$7+SUMIF('Wage Ceilings '!$B$8:'Wage Ceilings '!$B$11,"&lt;="&amp;$P$15,'Wage Ceilings '!$D$8:'Wage Ceilings '!$D$11),'Wage Ceilings '!$C$7+SUMIF('Wage Ceilings '!$B$8:'Wage Ceilings '!$B$11,"&lt;="&amp;$P$15,'Wage Ceilings '!$D$8:'Wage Ceilings '!$D$11),$P79)</f>
        <v>0</v>
      </c>
      <c r="BO79" s="91" cm="1">
        <f t="array" ref="BO79">INDEX(Appendix!$G$4:$J$8,_xlfn.IFS(BM79&lt;56,1,BM79&lt;61,2,BM79&lt;66,3,BM79&lt;71,4,TRUE,5),MATCH(YEAR($F$15),Appendix!$G$3:$L$3,0))</f>
        <v>0</v>
      </c>
      <c r="BP79" s="92">
        <f t="shared" si="9"/>
        <v>0</v>
      </c>
      <c r="BQ79" s="89">
        <f t="shared" si="23"/>
        <v>122</v>
      </c>
      <c r="BR79" s="90">
        <f>IF($Q79&gt;'Wage Ceilings '!$C$7+SUMIF('Wage Ceilings '!$B$8:'Wage Ceilings '!$B$11,"&lt;="&amp;$Q$15,'Wage Ceilings '!$D$8:'Wage Ceilings '!$D$11),'Wage Ceilings '!$C$7+SUMIF('Wage Ceilings '!$B$8:'Wage Ceilings '!$B$11,"&lt;="&amp;$Q$15,'Wage Ceilings '!$D$8:'Wage Ceilings '!$D$11),$Q79)</f>
        <v>0</v>
      </c>
      <c r="BS79" s="91" cm="1">
        <f t="array" ref="BS79">INDEX(Appendix!$G$4:$J$8,_xlfn.IFS(BQ79&lt;56,1,BQ79&lt;61,2,BQ79&lt;66,3,BQ79&lt;71,4,TRUE,5),MATCH(YEAR($F$15),Appendix!$G$3:$L$3,0))</f>
        <v>0</v>
      </c>
      <c r="BT79" s="92">
        <f t="shared" si="10"/>
        <v>0</v>
      </c>
      <c r="BU79" s="89">
        <f t="shared" si="24"/>
        <v>122</v>
      </c>
      <c r="BV79" s="90">
        <f>IF($R79&gt;'Wage Ceilings '!$C$7+SUMIF('Wage Ceilings '!$B$8:'Wage Ceilings '!$B$11,"&lt;="&amp;$R$15,'Wage Ceilings '!$D$8:'Wage Ceilings '!$D$11),'Wage Ceilings '!$C$7+SUMIF('Wage Ceilings '!$B$8:'Wage Ceilings '!$B$11,"&lt;="&amp;$R$15,'Wage Ceilings '!$D$8:'Wage Ceilings '!$D$11),$R79)</f>
        <v>0</v>
      </c>
      <c r="BW79" s="91" cm="1">
        <f t="array" ref="BW79">INDEX(Appendix!$G$4:$J$8,_xlfn.IFS(BU79&lt;56,1,BU79&lt;61,2,BU79&lt;66,3,BU79&lt;71,4,TRUE,5),MATCH(YEAR($F$15),Appendix!$G$3:$L$3,0))</f>
        <v>0</v>
      </c>
      <c r="BX79" s="92">
        <f t="shared" si="11"/>
        <v>0</v>
      </c>
      <c r="BY79" s="89" t="str">
        <f t="shared" si="25"/>
        <v>NA</v>
      </c>
      <c r="BZ79" s="92">
        <f>IF(S79&gt;=('Wage Ceilings '!$C$3-SUM(Z79,AD79,AH79,AL79,AP79,AX79,AT79,BB79,BF79,BJ79,BN79,BR79,BV79)),('Wage Ceilings '!$C$3-SUM(Z79,AD79,AH79,AL79,AP79,AX79,AT79,BB79,BF79,BJ79,BN79,BR79,BV79)),S79)</f>
        <v>0</v>
      </c>
      <c r="CA79" s="91" cm="1">
        <f t="array" ref="CA79">INDEX(Appendix!$G$4:$J$8,_xlfn.IFS(BY79&lt;56,1,BY79&lt;61,2,BY79&lt;66,3,BY79&lt;71,4,TRUE,5),MATCH(YEAR($F$15),Appendix!$G$3:$L$3,0))</f>
        <v>0</v>
      </c>
      <c r="CB79" s="92">
        <f t="shared" si="32"/>
        <v>0</v>
      </c>
      <c r="CC79" s="99"/>
    </row>
    <row r="80" spans="1:81" x14ac:dyDescent="0.3">
      <c r="A80" s="64" t="s">
        <v>130</v>
      </c>
      <c r="B80" s="65"/>
      <c r="C80" s="65"/>
      <c r="D80" s="66"/>
      <c r="E80" s="66"/>
      <c r="F80" s="67"/>
      <c r="G80" s="67"/>
      <c r="H80" s="67"/>
      <c r="I80" s="67"/>
      <c r="J80" s="67"/>
      <c r="K80" s="67"/>
      <c r="L80" s="67"/>
      <c r="M80" s="67"/>
      <c r="N80" s="67"/>
      <c r="O80" s="67"/>
      <c r="P80" s="67"/>
      <c r="Q80" s="67"/>
      <c r="R80" s="67"/>
      <c r="S80" s="67"/>
      <c r="T80" s="57">
        <f t="shared" si="26"/>
        <v>0</v>
      </c>
      <c r="U80" s="57">
        <f t="shared" si="27"/>
        <v>0</v>
      </c>
      <c r="V80" s="58">
        <f t="shared" si="28"/>
        <v>0</v>
      </c>
      <c r="W80" s="58">
        <f t="shared" si="29"/>
        <v>0</v>
      </c>
      <c r="X80" s="58">
        <f t="shared" si="30"/>
        <v>0</v>
      </c>
      <c r="Y80" s="89">
        <f t="shared" si="12"/>
        <v>121</v>
      </c>
      <c r="Z80" s="90">
        <f>IF($F80&gt;'Wage Ceilings '!$C$7+SUMIF('Wage Ceilings '!$B$8:'Wage Ceilings '!$B$11,"&lt;="&amp;$F$15,'Wage Ceilings '!$D$8:'Wage Ceilings '!$D$11),'Wage Ceilings '!$C$7+SUMIF('Wage Ceilings '!$B$8:'Wage Ceilings '!$B$11,"&lt;="&amp;$F$15,'Wage Ceilings '!$D$8:'Wage Ceilings '!$D$11),$F80)</f>
        <v>0</v>
      </c>
      <c r="AA80" s="91" cm="1">
        <f t="array" ref="AA80">INDEX(Appendix!$G$4:$J$8,_xlfn.IFS(Y80&lt;56,1,Y80&lt;61,2,Y80&lt;66,3,Y80&lt;71,4,TRUE,5),MATCH(YEAR($F$15),Appendix!$G$3:$L$3,0))</f>
        <v>0</v>
      </c>
      <c r="AB80" s="92">
        <f t="shared" si="0"/>
        <v>0</v>
      </c>
      <c r="AC80" s="89">
        <f t="shared" si="13"/>
        <v>122</v>
      </c>
      <c r="AD80" s="90">
        <f>IF($G80&gt;'Wage Ceilings '!$C$7+SUMIF('Wage Ceilings '!$B$8:'Wage Ceilings '!$B$11,"&lt;="&amp;$G$15,'Wage Ceilings '!$D$8:'Wage Ceilings '!$D$11),'Wage Ceilings '!$C$7+SUMIF('Wage Ceilings '!$B$8:'Wage Ceilings '!$B$11,"&lt;="&amp;$G$15,'Wage Ceilings '!$D$8:'Wage Ceilings '!$D$11),$G80)</f>
        <v>0</v>
      </c>
      <c r="AE80" s="91" cm="1">
        <f t="array" ref="AE80">INDEX(Appendix!$G$4:$J$8,_xlfn.IFS(AC80&lt;56,1,AC80&lt;61,2,AC80&lt;66,3,AC80&lt;71,4,TRUE,5),MATCH(YEAR($F$15),Appendix!$G$3:$L$3,0))</f>
        <v>0</v>
      </c>
      <c r="AF80" s="92">
        <f t="shared" si="1"/>
        <v>0</v>
      </c>
      <c r="AG80" s="89">
        <f t="shared" si="14"/>
        <v>122</v>
      </c>
      <c r="AH80" s="90">
        <f>IF($H80&gt;'Wage Ceilings '!$C$7+SUMIF('Wage Ceilings '!$B$8:'Wage Ceilings '!$B$11,"&lt;="&amp;$H$15,'Wage Ceilings '!$D$8:'Wage Ceilings '!$D$11),'Wage Ceilings '!$C$7+SUMIF('Wage Ceilings '!$B$8:'Wage Ceilings '!$B$11,"&lt;="&amp;$H$15,'Wage Ceilings '!$D$8:'Wage Ceilings '!$D$11),$H80)</f>
        <v>0</v>
      </c>
      <c r="AI80" s="91" cm="1">
        <f t="array" ref="AI80">INDEX(Appendix!$G$4:$J$8,_xlfn.IFS(AG80&lt;56,1,AG80&lt;61,2,AG80&lt;66,3,AG80&lt;71,4,TRUE,5),MATCH(YEAR($F$15),Appendix!$G$3:$L$3,0))</f>
        <v>0</v>
      </c>
      <c r="AJ80" s="92">
        <f t="shared" si="2"/>
        <v>0</v>
      </c>
      <c r="AK80" s="89">
        <f t="shared" si="15"/>
        <v>122</v>
      </c>
      <c r="AL80" s="90">
        <f>IF($I80&gt;'Wage Ceilings '!$C$7+SUMIF('Wage Ceilings '!$B$8:'Wage Ceilings '!$B$11,"&lt;="&amp;$I$15,'Wage Ceilings '!$D$8:'Wage Ceilings '!$D$11),'Wage Ceilings '!$C$7+SUMIF('Wage Ceilings '!$B$8:'Wage Ceilings '!$B$11,"&lt;="&amp;$I$15,'Wage Ceilings '!$D$8:'Wage Ceilings '!$D$11),$I80)</f>
        <v>0</v>
      </c>
      <c r="AM80" s="91" cm="1">
        <f t="array" ref="AM80">INDEX(Appendix!$G$4:$J$8,_xlfn.IFS(AK80&lt;56,1,AK80&lt;61,2,AK80&lt;66,3,AK80&lt;71,4,TRUE,5),MATCH(YEAR($F$15),Appendix!$G$3:$L$3,0))</f>
        <v>0</v>
      </c>
      <c r="AN80" s="92">
        <f t="shared" si="3"/>
        <v>0</v>
      </c>
      <c r="AO80" s="89">
        <f t="shared" si="16"/>
        <v>122</v>
      </c>
      <c r="AP80" s="90">
        <f>IF($J80&gt;'Wage Ceilings '!$C$7+SUMIF('Wage Ceilings '!$B$8:'Wage Ceilings '!$B$11,"&lt;="&amp;$J$15,'Wage Ceilings '!$D$8:'Wage Ceilings '!$D$11),'Wage Ceilings '!$C$7+SUMIF('Wage Ceilings '!$B$8:'Wage Ceilings '!$B$11,"&lt;="&amp;$J$15,'Wage Ceilings '!$D$8:'Wage Ceilings '!$D$11),$J80)</f>
        <v>0</v>
      </c>
      <c r="AQ80" s="91" cm="1">
        <f t="array" ref="AQ80">INDEX(Appendix!$G$4:$J$8,_xlfn.IFS(AO80&lt;56,1,AO80&lt;61,2,AO80&lt;66,3,AO80&lt;71,4,TRUE,5),MATCH(YEAR($F$15),Appendix!$G$3:$L$3,0))</f>
        <v>0</v>
      </c>
      <c r="AR80" s="92">
        <f t="shared" si="4"/>
        <v>0</v>
      </c>
      <c r="AS80" s="89">
        <f t="shared" si="31"/>
        <v>122</v>
      </c>
      <c r="AT80" s="90">
        <f>IF($K80&gt;'Wage Ceilings '!$C$7+SUMIF('Wage Ceilings '!$B$8:'Wage Ceilings '!$B$11,"&lt;="&amp;$K$15,'Wage Ceilings '!$D$8:'Wage Ceilings '!$D$11),'Wage Ceilings '!$C$7+SUMIF('Wage Ceilings '!$B$8:'Wage Ceilings '!$B$11,"&lt;="&amp;$K$15,'Wage Ceilings '!$D$8:'Wage Ceilings '!$D$11),$K80)</f>
        <v>0</v>
      </c>
      <c r="AU80" s="91" cm="1">
        <f t="array" ref="AU80">INDEX(Appendix!$G$4:$J$8,_xlfn.IFS(AS80&lt;56,1,AS80&lt;61,2,AS80&lt;66,3,AS80&lt;71,4,TRUE,5),MATCH(YEAR($F$15),Appendix!$G$3:$L$3,0))</f>
        <v>0</v>
      </c>
      <c r="AV80" s="92">
        <f t="shared" si="5"/>
        <v>0</v>
      </c>
      <c r="AW80" s="89" t="str">
        <f t="shared" si="17"/>
        <v>NA</v>
      </c>
      <c r="AX80" s="92">
        <f>IF(L80&gt;=('Wage Ceilings '!$C$3-SUM(Z80,AD80,AH80,AL80,AP80,AT80,BB80,BF80,BJ80,BN80,BR80,BV80)),('Wage Ceilings '!$C$3-SUM(Z80,AD80,AH80,AL80,AP80,AT80,BB80,BF80,BJ80,BN80,BR80,BV80)),L80)</f>
        <v>0</v>
      </c>
      <c r="AY80" s="91" cm="1">
        <f t="array" ref="AY80">INDEX(Appendix!$G$4:$J$8,_xlfn.IFS(AW80&lt;56,1,AW80&lt;61,2,AW80&lt;66,3,AW80&lt;71,4,TRUE,5),MATCH(YEAR($F$15),Appendix!$G$3:$L$3,0))</f>
        <v>0</v>
      </c>
      <c r="AZ80" s="92">
        <f t="shared" si="6"/>
        <v>0</v>
      </c>
      <c r="BA80" s="89">
        <f t="shared" si="18"/>
        <v>122</v>
      </c>
      <c r="BB80" s="90">
        <f>IF($M80&gt;'Wage Ceilings '!$C$7+SUMIF('Wage Ceilings '!$B$8:'Wage Ceilings '!$B$11,"&lt;="&amp;$M$15,'Wage Ceilings '!$D$8:'Wage Ceilings '!$D$11),'Wage Ceilings '!$C$7+SUMIF('Wage Ceilings '!$B$8:'Wage Ceilings '!$B$11,"&lt;="&amp;$M$15,'Wage Ceilings '!$D$8:'Wage Ceilings '!$D$11),$M80)</f>
        <v>0</v>
      </c>
      <c r="BC80" s="91" cm="1">
        <f t="array" ref="BC80">INDEX(Appendix!$G$4:$J$8,_xlfn.IFS(BA80&lt;56,1,BA80&lt;61,2,BA80&lt;66,3,BA80&lt;71,4,TRUE,5),MATCH(YEAR($F$15),Appendix!$G$3:$L$3,0))</f>
        <v>0</v>
      </c>
      <c r="BD80" s="92">
        <f t="shared" si="19"/>
        <v>0</v>
      </c>
      <c r="BE80" s="89">
        <f t="shared" si="20"/>
        <v>122</v>
      </c>
      <c r="BF80" s="90">
        <f>IF($N80&gt;'Wage Ceilings '!$C$7+SUMIF('Wage Ceilings '!$B$8:'Wage Ceilings '!$B$11,"&lt;="&amp;$N$15,'Wage Ceilings '!$D$8:'Wage Ceilings '!$D$11),'Wage Ceilings '!$C$7+SUMIF('Wage Ceilings '!$B$8:'Wage Ceilings '!$B$11,"&lt;="&amp;$N$15,'Wage Ceilings '!$D$8:'Wage Ceilings '!$D$11),$N80)</f>
        <v>0</v>
      </c>
      <c r="BG80" s="91" cm="1">
        <f t="array" ref="BG80">INDEX(Appendix!$G$4:$J$8,_xlfn.IFS(BE80&lt;56,1,BE80&lt;61,2,BE80&lt;66,3,BE80&lt;71,4,TRUE,5),MATCH(YEAR($F$15),Appendix!$G$3:$L$3,0))</f>
        <v>0</v>
      </c>
      <c r="BH80" s="92">
        <f t="shared" si="7"/>
        <v>0</v>
      </c>
      <c r="BI80" s="89">
        <f t="shared" si="21"/>
        <v>122</v>
      </c>
      <c r="BJ80" s="90">
        <f>IF($O80&gt;'Wage Ceilings '!$C$7+SUMIF('Wage Ceilings '!$B$8:'Wage Ceilings '!$B$11,"&lt;="&amp;$O$15,'Wage Ceilings '!$D$8:'Wage Ceilings '!$D$11),'Wage Ceilings '!$C$7+SUMIF('Wage Ceilings '!$B$8:'Wage Ceilings '!$B$11,"&lt;="&amp;$O$15,'Wage Ceilings '!$D$8:'Wage Ceilings '!$D$11),$O80)</f>
        <v>0</v>
      </c>
      <c r="BK80" s="91" cm="1">
        <f t="array" ref="BK80">INDEX(Appendix!$G$4:$J$8,_xlfn.IFS(BI80&lt;56,1,BI80&lt;61,2,BI80&lt;66,3,BI80&lt;71,4,TRUE,5),MATCH(YEAR($F$15),Appendix!$G$3:$L$3,0))</f>
        <v>0</v>
      </c>
      <c r="BL80" s="92">
        <f t="shared" si="8"/>
        <v>0</v>
      </c>
      <c r="BM80" s="89">
        <f t="shared" si="22"/>
        <v>122</v>
      </c>
      <c r="BN80" s="90">
        <f>IF($P80&gt;'Wage Ceilings '!$C$7+SUMIF('Wage Ceilings '!$B$8:'Wage Ceilings '!$B$11,"&lt;="&amp;$P$15,'Wage Ceilings '!$D$8:'Wage Ceilings '!$D$11),'Wage Ceilings '!$C$7+SUMIF('Wage Ceilings '!$B$8:'Wage Ceilings '!$B$11,"&lt;="&amp;$P$15,'Wage Ceilings '!$D$8:'Wage Ceilings '!$D$11),$P80)</f>
        <v>0</v>
      </c>
      <c r="BO80" s="91" cm="1">
        <f t="array" ref="BO80">INDEX(Appendix!$G$4:$J$8,_xlfn.IFS(BM80&lt;56,1,BM80&lt;61,2,BM80&lt;66,3,BM80&lt;71,4,TRUE,5),MATCH(YEAR($F$15),Appendix!$G$3:$L$3,0))</f>
        <v>0</v>
      </c>
      <c r="BP80" s="92">
        <f t="shared" si="9"/>
        <v>0</v>
      </c>
      <c r="BQ80" s="89">
        <f t="shared" si="23"/>
        <v>122</v>
      </c>
      <c r="BR80" s="90">
        <f>IF($Q80&gt;'Wage Ceilings '!$C$7+SUMIF('Wage Ceilings '!$B$8:'Wage Ceilings '!$B$11,"&lt;="&amp;$Q$15,'Wage Ceilings '!$D$8:'Wage Ceilings '!$D$11),'Wage Ceilings '!$C$7+SUMIF('Wage Ceilings '!$B$8:'Wage Ceilings '!$B$11,"&lt;="&amp;$Q$15,'Wage Ceilings '!$D$8:'Wage Ceilings '!$D$11),$Q80)</f>
        <v>0</v>
      </c>
      <c r="BS80" s="91" cm="1">
        <f t="array" ref="BS80">INDEX(Appendix!$G$4:$J$8,_xlfn.IFS(BQ80&lt;56,1,BQ80&lt;61,2,BQ80&lt;66,3,BQ80&lt;71,4,TRUE,5),MATCH(YEAR($F$15),Appendix!$G$3:$L$3,0))</f>
        <v>0</v>
      </c>
      <c r="BT80" s="92">
        <f t="shared" si="10"/>
        <v>0</v>
      </c>
      <c r="BU80" s="89">
        <f t="shared" si="24"/>
        <v>122</v>
      </c>
      <c r="BV80" s="90">
        <f>IF($R80&gt;'Wage Ceilings '!$C$7+SUMIF('Wage Ceilings '!$B$8:'Wage Ceilings '!$B$11,"&lt;="&amp;$R$15,'Wage Ceilings '!$D$8:'Wage Ceilings '!$D$11),'Wage Ceilings '!$C$7+SUMIF('Wage Ceilings '!$B$8:'Wage Ceilings '!$B$11,"&lt;="&amp;$R$15,'Wage Ceilings '!$D$8:'Wage Ceilings '!$D$11),$R80)</f>
        <v>0</v>
      </c>
      <c r="BW80" s="91" cm="1">
        <f t="array" ref="BW80">INDEX(Appendix!$G$4:$J$8,_xlfn.IFS(BU80&lt;56,1,BU80&lt;61,2,BU80&lt;66,3,BU80&lt;71,4,TRUE,5),MATCH(YEAR($F$15),Appendix!$G$3:$L$3,0))</f>
        <v>0</v>
      </c>
      <c r="BX80" s="92">
        <f t="shared" si="11"/>
        <v>0</v>
      </c>
      <c r="BY80" s="89" t="str">
        <f t="shared" si="25"/>
        <v>NA</v>
      </c>
      <c r="BZ80" s="92">
        <f>IF(S80&gt;=('Wage Ceilings '!$C$3-SUM(Z80,AD80,AH80,AL80,AP80,AX80,AT80,BB80,BF80,BJ80,BN80,BR80,BV80)),('Wage Ceilings '!$C$3-SUM(Z80,AD80,AH80,AL80,AP80,AX80,AT80,BB80,BF80,BJ80,BN80,BR80,BV80)),S80)</f>
        <v>0</v>
      </c>
      <c r="CA80" s="91" cm="1">
        <f t="array" ref="CA80">INDEX(Appendix!$G$4:$J$8,_xlfn.IFS(BY80&lt;56,1,BY80&lt;61,2,BY80&lt;66,3,BY80&lt;71,4,TRUE,5),MATCH(YEAR($F$15),Appendix!$G$3:$L$3,0))</f>
        <v>0</v>
      </c>
      <c r="CB80" s="92">
        <f t="shared" si="32"/>
        <v>0</v>
      </c>
      <c r="CC80" s="99"/>
    </row>
    <row r="81" spans="1:81" x14ac:dyDescent="0.3">
      <c r="A81" s="64" t="s">
        <v>131</v>
      </c>
      <c r="B81" s="65"/>
      <c r="C81" s="65"/>
      <c r="D81" s="66"/>
      <c r="E81" s="66"/>
      <c r="F81" s="67"/>
      <c r="G81" s="67"/>
      <c r="H81" s="67"/>
      <c r="I81" s="67"/>
      <c r="J81" s="67"/>
      <c r="K81" s="67"/>
      <c r="L81" s="67"/>
      <c r="M81" s="67"/>
      <c r="N81" s="67"/>
      <c r="O81" s="67"/>
      <c r="P81" s="67"/>
      <c r="Q81" s="67"/>
      <c r="R81" s="67"/>
      <c r="S81" s="67"/>
      <c r="T81" s="57">
        <f t="shared" si="26"/>
        <v>0</v>
      </c>
      <c r="U81" s="57">
        <f t="shared" si="27"/>
        <v>0</v>
      </c>
      <c r="V81" s="58">
        <f t="shared" si="28"/>
        <v>0</v>
      </c>
      <c r="W81" s="58">
        <f t="shared" si="29"/>
        <v>0</v>
      </c>
      <c r="X81" s="58">
        <f t="shared" si="30"/>
        <v>0</v>
      </c>
      <c r="Y81" s="89">
        <f t="shared" si="12"/>
        <v>121</v>
      </c>
      <c r="Z81" s="90">
        <f>IF($F81&gt;'Wage Ceilings '!$C$7+SUMIF('Wage Ceilings '!$B$8:'Wage Ceilings '!$B$11,"&lt;="&amp;$F$15,'Wage Ceilings '!$D$8:'Wage Ceilings '!$D$11),'Wage Ceilings '!$C$7+SUMIF('Wage Ceilings '!$B$8:'Wage Ceilings '!$B$11,"&lt;="&amp;$F$15,'Wage Ceilings '!$D$8:'Wage Ceilings '!$D$11),$F81)</f>
        <v>0</v>
      </c>
      <c r="AA81" s="91" cm="1">
        <f t="array" ref="AA81">INDEX(Appendix!$G$4:$J$8,_xlfn.IFS(Y81&lt;56,1,Y81&lt;61,2,Y81&lt;66,3,Y81&lt;71,4,TRUE,5),MATCH(YEAR($F$15),Appendix!$G$3:$L$3,0))</f>
        <v>0</v>
      </c>
      <c r="AB81" s="92">
        <f t="shared" ref="AB81:AB117" si="33">Z81*AA81</f>
        <v>0</v>
      </c>
      <c r="AC81" s="89">
        <f t="shared" si="13"/>
        <v>122</v>
      </c>
      <c r="AD81" s="90">
        <f>IF($G81&gt;'Wage Ceilings '!$C$7+SUMIF('Wage Ceilings '!$B$8:'Wage Ceilings '!$B$11,"&lt;="&amp;$G$15,'Wage Ceilings '!$D$8:'Wage Ceilings '!$D$11),'Wage Ceilings '!$C$7+SUMIF('Wage Ceilings '!$B$8:'Wage Ceilings '!$B$11,"&lt;="&amp;$G$15,'Wage Ceilings '!$D$8:'Wage Ceilings '!$D$11),$G81)</f>
        <v>0</v>
      </c>
      <c r="AE81" s="91" cm="1">
        <f t="array" ref="AE81">INDEX(Appendix!$G$4:$J$8,_xlfn.IFS(AC81&lt;56,1,AC81&lt;61,2,AC81&lt;66,3,AC81&lt;71,4,TRUE,5),MATCH(YEAR($F$15),Appendix!$G$3:$L$3,0))</f>
        <v>0</v>
      </c>
      <c r="AF81" s="92">
        <f t="shared" ref="AF81:AF117" si="34">AD81*AE81</f>
        <v>0</v>
      </c>
      <c r="AG81" s="89">
        <f t="shared" si="14"/>
        <v>122</v>
      </c>
      <c r="AH81" s="90">
        <f>IF($H81&gt;'Wage Ceilings '!$C$7+SUMIF('Wage Ceilings '!$B$8:'Wage Ceilings '!$B$11,"&lt;="&amp;$H$15,'Wage Ceilings '!$D$8:'Wage Ceilings '!$D$11),'Wage Ceilings '!$C$7+SUMIF('Wage Ceilings '!$B$8:'Wage Ceilings '!$B$11,"&lt;="&amp;$H$15,'Wage Ceilings '!$D$8:'Wage Ceilings '!$D$11),$H81)</f>
        <v>0</v>
      </c>
      <c r="AI81" s="91" cm="1">
        <f t="array" ref="AI81">INDEX(Appendix!$G$4:$J$8,_xlfn.IFS(AG81&lt;56,1,AG81&lt;61,2,AG81&lt;66,3,AG81&lt;71,4,TRUE,5),MATCH(YEAR($F$15),Appendix!$G$3:$L$3,0))</f>
        <v>0</v>
      </c>
      <c r="AJ81" s="92">
        <f t="shared" ref="AJ81:AJ117" si="35">AH81*AI81</f>
        <v>0</v>
      </c>
      <c r="AK81" s="89">
        <f t="shared" si="15"/>
        <v>122</v>
      </c>
      <c r="AL81" s="90">
        <f>IF($I81&gt;'Wage Ceilings '!$C$7+SUMIF('Wage Ceilings '!$B$8:'Wage Ceilings '!$B$11,"&lt;="&amp;$I$15,'Wage Ceilings '!$D$8:'Wage Ceilings '!$D$11),'Wage Ceilings '!$C$7+SUMIF('Wage Ceilings '!$B$8:'Wage Ceilings '!$B$11,"&lt;="&amp;$I$15,'Wage Ceilings '!$D$8:'Wage Ceilings '!$D$11),$I81)</f>
        <v>0</v>
      </c>
      <c r="AM81" s="91" cm="1">
        <f t="array" ref="AM81">INDEX(Appendix!$G$4:$J$8,_xlfn.IFS(AK81&lt;56,1,AK81&lt;61,2,AK81&lt;66,3,AK81&lt;71,4,TRUE,5),MATCH(YEAR($F$15),Appendix!$G$3:$L$3,0))</f>
        <v>0</v>
      </c>
      <c r="AN81" s="92">
        <f t="shared" ref="AN81:AN117" si="36">AL81*AM81</f>
        <v>0</v>
      </c>
      <c r="AO81" s="89">
        <f t="shared" si="16"/>
        <v>122</v>
      </c>
      <c r="AP81" s="90">
        <f>IF($J81&gt;'Wage Ceilings '!$C$7+SUMIF('Wage Ceilings '!$B$8:'Wage Ceilings '!$B$11,"&lt;="&amp;$J$15,'Wage Ceilings '!$D$8:'Wage Ceilings '!$D$11),'Wage Ceilings '!$C$7+SUMIF('Wage Ceilings '!$B$8:'Wage Ceilings '!$B$11,"&lt;="&amp;$J$15,'Wage Ceilings '!$D$8:'Wage Ceilings '!$D$11),$J81)</f>
        <v>0</v>
      </c>
      <c r="AQ81" s="91" cm="1">
        <f t="array" ref="AQ81">INDEX(Appendix!$G$4:$J$8,_xlfn.IFS(AO81&lt;56,1,AO81&lt;61,2,AO81&lt;66,3,AO81&lt;71,4,TRUE,5),MATCH(YEAR($F$15),Appendix!$G$3:$L$3,0))</f>
        <v>0</v>
      </c>
      <c r="AR81" s="92">
        <f t="shared" ref="AR81:AR117" si="37">AP81*AQ81</f>
        <v>0</v>
      </c>
      <c r="AS81" s="89">
        <f t="shared" si="31"/>
        <v>122</v>
      </c>
      <c r="AT81" s="90">
        <f>IF($K81&gt;'Wage Ceilings '!$C$7+SUMIF('Wage Ceilings '!$B$8:'Wage Ceilings '!$B$11,"&lt;="&amp;$K$15,'Wage Ceilings '!$D$8:'Wage Ceilings '!$D$11),'Wage Ceilings '!$C$7+SUMIF('Wage Ceilings '!$B$8:'Wage Ceilings '!$B$11,"&lt;="&amp;$K$15,'Wage Ceilings '!$D$8:'Wage Ceilings '!$D$11),$K81)</f>
        <v>0</v>
      </c>
      <c r="AU81" s="91" cm="1">
        <f t="array" ref="AU81">INDEX(Appendix!$G$4:$J$8,_xlfn.IFS(AS81&lt;56,1,AS81&lt;61,2,AS81&lt;66,3,AS81&lt;71,4,TRUE,5),MATCH(YEAR($F$15),Appendix!$G$3:$L$3,0))</f>
        <v>0</v>
      </c>
      <c r="AV81" s="92">
        <f t="shared" ref="AV81:AV117" si="38">AT81*AU81</f>
        <v>0</v>
      </c>
      <c r="AW81" s="89" t="str">
        <f t="shared" si="17"/>
        <v>NA</v>
      </c>
      <c r="AX81" s="92">
        <f>IF(L81&gt;=('Wage Ceilings '!$C$3-SUM(Z81,AD81,AH81,AL81,AP81,AT81,BB81,BF81,BJ81,BN81,BR81,BV81)),('Wage Ceilings '!$C$3-SUM(Z81,AD81,AH81,AL81,AP81,AT81,BB81,BF81,BJ81,BN81,BR81,BV81)),L81)</f>
        <v>0</v>
      </c>
      <c r="AY81" s="91" cm="1">
        <f t="array" ref="AY81">INDEX(Appendix!$G$4:$J$8,_xlfn.IFS(AW81&lt;56,1,AW81&lt;61,2,AW81&lt;66,3,AW81&lt;71,4,TRUE,5),MATCH(YEAR($F$15),Appendix!$G$3:$L$3,0))</f>
        <v>0</v>
      </c>
      <c r="AZ81" s="92">
        <f t="shared" ref="AZ81:AZ117" si="39">AX81*AY81</f>
        <v>0</v>
      </c>
      <c r="BA81" s="89">
        <f t="shared" si="18"/>
        <v>122</v>
      </c>
      <c r="BB81" s="90">
        <f>IF($M81&gt;'Wage Ceilings '!$C$7+SUMIF('Wage Ceilings '!$B$8:'Wage Ceilings '!$B$11,"&lt;="&amp;$M$15,'Wage Ceilings '!$D$8:'Wage Ceilings '!$D$11),'Wage Ceilings '!$C$7+SUMIF('Wage Ceilings '!$B$8:'Wage Ceilings '!$B$11,"&lt;="&amp;$M$15,'Wage Ceilings '!$D$8:'Wage Ceilings '!$D$11),$M81)</f>
        <v>0</v>
      </c>
      <c r="BC81" s="91" cm="1">
        <f t="array" ref="BC81">INDEX(Appendix!$G$4:$J$8,_xlfn.IFS(BA81&lt;56,1,BA81&lt;61,2,BA81&lt;66,3,BA81&lt;71,4,TRUE,5),MATCH(YEAR($F$15),Appendix!$G$3:$L$3,0))</f>
        <v>0</v>
      </c>
      <c r="BD81" s="92">
        <f t="shared" ref="BD81:BD117" si="40">BB81*BC81</f>
        <v>0</v>
      </c>
      <c r="BE81" s="89">
        <f t="shared" si="20"/>
        <v>122</v>
      </c>
      <c r="BF81" s="90">
        <f>IF($N81&gt;'Wage Ceilings '!$C$7+SUMIF('Wage Ceilings '!$B$8:'Wage Ceilings '!$B$11,"&lt;="&amp;$N$15,'Wage Ceilings '!$D$8:'Wage Ceilings '!$D$11),'Wage Ceilings '!$C$7+SUMIF('Wage Ceilings '!$B$8:'Wage Ceilings '!$B$11,"&lt;="&amp;$N$15,'Wage Ceilings '!$D$8:'Wage Ceilings '!$D$11),$N81)</f>
        <v>0</v>
      </c>
      <c r="BG81" s="91" cm="1">
        <f t="array" ref="BG81">INDEX(Appendix!$G$4:$J$8,_xlfn.IFS(BE81&lt;56,1,BE81&lt;61,2,BE81&lt;66,3,BE81&lt;71,4,TRUE,5),MATCH(YEAR($F$15),Appendix!$G$3:$L$3,0))</f>
        <v>0</v>
      </c>
      <c r="BH81" s="92">
        <f t="shared" ref="BH81:BH117" si="41">BF81*BG81</f>
        <v>0</v>
      </c>
      <c r="BI81" s="89">
        <f t="shared" si="21"/>
        <v>122</v>
      </c>
      <c r="BJ81" s="90">
        <f>IF($O81&gt;'Wage Ceilings '!$C$7+SUMIF('Wage Ceilings '!$B$8:'Wage Ceilings '!$B$11,"&lt;="&amp;$O$15,'Wage Ceilings '!$D$8:'Wage Ceilings '!$D$11),'Wage Ceilings '!$C$7+SUMIF('Wage Ceilings '!$B$8:'Wage Ceilings '!$B$11,"&lt;="&amp;$O$15,'Wage Ceilings '!$D$8:'Wage Ceilings '!$D$11),$O81)</f>
        <v>0</v>
      </c>
      <c r="BK81" s="91" cm="1">
        <f t="array" ref="BK81">INDEX(Appendix!$G$4:$J$8,_xlfn.IFS(BI81&lt;56,1,BI81&lt;61,2,BI81&lt;66,3,BI81&lt;71,4,TRUE,5),MATCH(YEAR($F$15),Appendix!$G$3:$L$3,0))</f>
        <v>0</v>
      </c>
      <c r="BL81" s="92">
        <f t="shared" ref="BL81:BL117" si="42">BJ81*BK81</f>
        <v>0</v>
      </c>
      <c r="BM81" s="89">
        <f t="shared" si="22"/>
        <v>122</v>
      </c>
      <c r="BN81" s="90">
        <f>IF($P81&gt;'Wage Ceilings '!$C$7+SUMIF('Wage Ceilings '!$B$8:'Wage Ceilings '!$B$11,"&lt;="&amp;$P$15,'Wage Ceilings '!$D$8:'Wage Ceilings '!$D$11),'Wage Ceilings '!$C$7+SUMIF('Wage Ceilings '!$B$8:'Wage Ceilings '!$B$11,"&lt;="&amp;$P$15,'Wage Ceilings '!$D$8:'Wage Ceilings '!$D$11),$P81)</f>
        <v>0</v>
      </c>
      <c r="BO81" s="91" cm="1">
        <f t="array" ref="BO81">INDEX(Appendix!$G$4:$J$8,_xlfn.IFS(BM81&lt;56,1,BM81&lt;61,2,BM81&lt;66,3,BM81&lt;71,4,TRUE,5),MATCH(YEAR($F$15),Appendix!$G$3:$L$3,0))</f>
        <v>0</v>
      </c>
      <c r="BP81" s="92">
        <f t="shared" ref="BP81:BP117" si="43">BN81*BO81</f>
        <v>0</v>
      </c>
      <c r="BQ81" s="89">
        <f t="shared" si="23"/>
        <v>122</v>
      </c>
      <c r="BR81" s="90">
        <f>IF($Q81&gt;'Wage Ceilings '!$C$7+SUMIF('Wage Ceilings '!$B$8:'Wage Ceilings '!$B$11,"&lt;="&amp;$Q$15,'Wage Ceilings '!$D$8:'Wage Ceilings '!$D$11),'Wage Ceilings '!$C$7+SUMIF('Wage Ceilings '!$B$8:'Wage Ceilings '!$B$11,"&lt;="&amp;$Q$15,'Wage Ceilings '!$D$8:'Wage Ceilings '!$D$11),$Q81)</f>
        <v>0</v>
      </c>
      <c r="BS81" s="91" cm="1">
        <f t="array" ref="BS81">INDEX(Appendix!$G$4:$J$8,_xlfn.IFS(BQ81&lt;56,1,BQ81&lt;61,2,BQ81&lt;66,3,BQ81&lt;71,4,TRUE,5),MATCH(YEAR($F$15),Appendix!$G$3:$L$3,0))</f>
        <v>0</v>
      </c>
      <c r="BT81" s="92">
        <f t="shared" ref="BT81:BT117" si="44">BR81*BS81</f>
        <v>0</v>
      </c>
      <c r="BU81" s="89">
        <f t="shared" si="24"/>
        <v>122</v>
      </c>
      <c r="BV81" s="90">
        <f>IF($R81&gt;'Wage Ceilings '!$C$7+SUMIF('Wage Ceilings '!$B$8:'Wage Ceilings '!$B$11,"&lt;="&amp;$R$15,'Wage Ceilings '!$D$8:'Wage Ceilings '!$D$11),'Wage Ceilings '!$C$7+SUMIF('Wage Ceilings '!$B$8:'Wage Ceilings '!$B$11,"&lt;="&amp;$R$15,'Wage Ceilings '!$D$8:'Wage Ceilings '!$D$11),$R81)</f>
        <v>0</v>
      </c>
      <c r="BW81" s="91" cm="1">
        <f t="array" ref="BW81">INDEX(Appendix!$G$4:$J$8,_xlfn.IFS(BU81&lt;56,1,BU81&lt;61,2,BU81&lt;66,3,BU81&lt;71,4,TRUE,5),MATCH(YEAR($F$15),Appendix!$G$3:$L$3,0))</f>
        <v>0</v>
      </c>
      <c r="BX81" s="92">
        <f t="shared" ref="BX81:BX117" si="45">BV81*BW81</f>
        <v>0</v>
      </c>
      <c r="BY81" s="89" t="str">
        <f t="shared" si="25"/>
        <v>NA</v>
      </c>
      <c r="BZ81" s="92">
        <f>IF(S81&gt;=('Wage Ceilings '!$C$3-SUM(Z81,AD81,AH81,AL81,AP81,AX81,AT81,BB81,BF81,BJ81,BN81,BR81,BV81)),('Wage Ceilings '!$C$3-SUM(Z81,AD81,AH81,AL81,AP81,AX81,AT81,BB81,BF81,BJ81,BN81,BR81,BV81)),S81)</f>
        <v>0</v>
      </c>
      <c r="CA81" s="91" cm="1">
        <f t="array" ref="CA81">INDEX(Appendix!$G$4:$J$8,_xlfn.IFS(BY81&lt;56,1,BY81&lt;61,2,BY81&lt;66,3,BY81&lt;71,4,TRUE,5),MATCH(YEAR($F$15),Appendix!$G$3:$L$3,0))</f>
        <v>0</v>
      </c>
      <c r="CB81" s="92">
        <f t="shared" si="32"/>
        <v>0</v>
      </c>
      <c r="CC81" s="99"/>
    </row>
    <row r="82" spans="1:81" x14ac:dyDescent="0.3">
      <c r="A82" s="64" t="s">
        <v>132</v>
      </c>
      <c r="B82" s="65"/>
      <c r="C82" s="65"/>
      <c r="D82" s="66"/>
      <c r="E82" s="66"/>
      <c r="F82" s="67"/>
      <c r="G82" s="67"/>
      <c r="H82" s="67"/>
      <c r="I82" s="67"/>
      <c r="J82" s="67"/>
      <c r="K82" s="67"/>
      <c r="L82" s="67"/>
      <c r="M82" s="67"/>
      <c r="N82" s="67"/>
      <c r="O82" s="67"/>
      <c r="P82" s="67"/>
      <c r="Q82" s="67"/>
      <c r="R82" s="67"/>
      <c r="S82" s="67"/>
      <c r="T82" s="57">
        <f t="shared" si="26"/>
        <v>0</v>
      </c>
      <c r="U82" s="57">
        <f t="shared" si="27"/>
        <v>0</v>
      </c>
      <c r="V82" s="58">
        <f t="shared" si="28"/>
        <v>0</v>
      </c>
      <c r="W82" s="58">
        <f t="shared" si="29"/>
        <v>0</v>
      </c>
      <c r="X82" s="58">
        <f t="shared" si="30"/>
        <v>0</v>
      </c>
      <c r="Y82" s="89">
        <f t="shared" ref="Y82:Y117" si="46">FLOOR((DATEDIF($B82-DAY($B82)+1,F$15,"m")-1)/12,1)</f>
        <v>121</v>
      </c>
      <c r="Z82" s="90">
        <f>IF($F82&gt;'Wage Ceilings '!$C$7+SUMIF('Wage Ceilings '!$B$8:'Wage Ceilings '!$B$11,"&lt;="&amp;$F$15,'Wage Ceilings '!$D$8:'Wage Ceilings '!$D$11),'Wage Ceilings '!$C$7+SUMIF('Wage Ceilings '!$B$8:'Wage Ceilings '!$B$11,"&lt;="&amp;$F$15,'Wage Ceilings '!$D$8:'Wage Ceilings '!$D$11),$F82)</f>
        <v>0</v>
      </c>
      <c r="AA82" s="91" cm="1">
        <f t="array" ref="AA82">INDEX(Appendix!$G$4:$J$8,_xlfn.IFS(Y82&lt;56,1,Y82&lt;61,2,Y82&lt;66,3,Y82&lt;71,4,TRUE,5),MATCH(YEAR($F$15),Appendix!$G$3:$L$3,0))</f>
        <v>0</v>
      </c>
      <c r="AB82" s="92">
        <f t="shared" si="33"/>
        <v>0</v>
      </c>
      <c r="AC82" s="89">
        <f t="shared" ref="AC82:AC117" si="47">FLOOR((DATEDIF($B82-DAY($B82)+1,G$15,"m")-1)/12,1)</f>
        <v>122</v>
      </c>
      <c r="AD82" s="90">
        <f>IF($G82&gt;'Wage Ceilings '!$C$7+SUMIF('Wage Ceilings '!$B$8:'Wage Ceilings '!$B$11,"&lt;="&amp;$G$15,'Wage Ceilings '!$D$8:'Wage Ceilings '!$D$11),'Wage Ceilings '!$C$7+SUMIF('Wage Ceilings '!$B$8:'Wage Ceilings '!$B$11,"&lt;="&amp;$G$15,'Wage Ceilings '!$D$8:'Wage Ceilings '!$D$11),$G82)</f>
        <v>0</v>
      </c>
      <c r="AE82" s="91" cm="1">
        <f t="array" ref="AE82">INDEX(Appendix!$G$4:$J$8,_xlfn.IFS(AC82&lt;56,1,AC82&lt;61,2,AC82&lt;66,3,AC82&lt;71,4,TRUE,5),MATCH(YEAR($F$15),Appendix!$G$3:$L$3,0))</f>
        <v>0</v>
      </c>
      <c r="AF82" s="92">
        <f t="shared" si="34"/>
        <v>0</v>
      </c>
      <c r="AG82" s="89">
        <f t="shared" ref="AG82:AG117" si="48">FLOOR((DATEDIF($B82-DAY($B82)+1,H$15,"m")-1)/12,1)</f>
        <v>122</v>
      </c>
      <c r="AH82" s="90">
        <f>IF($H82&gt;'Wage Ceilings '!$C$7+SUMIF('Wage Ceilings '!$B$8:'Wage Ceilings '!$B$11,"&lt;="&amp;$H$15,'Wage Ceilings '!$D$8:'Wage Ceilings '!$D$11),'Wage Ceilings '!$C$7+SUMIF('Wage Ceilings '!$B$8:'Wage Ceilings '!$B$11,"&lt;="&amp;$H$15,'Wage Ceilings '!$D$8:'Wage Ceilings '!$D$11),$H82)</f>
        <v>0</v>
      </c>
      <c r="AI82" s="91" cm="1">
        <f t="array" ref="AI82">INDEX(Appendix!$G$4:$J$8,_xlfn.IFS(AG82&lt;56,1,AG82&lt;61,2,AG82&lt;66,3,AG82&lt;71,4,TRUE,5),MATCH(YEAR($F$15),Appendix!$G$3:$L$3,0))</f>
        <v>0</v>
      </c>
      <c r="AJ82" s="92">
        <f t="shared" si="35"/>
        <v>0</v>
      </c>
      <c r="AK82" s="89">
        <f t="shared" ref="AK82:AK117" si="49">FLOOR((DATEDIF($B82-DAY($B82)+1,I$15,"m")-1)/12,1)</f>
        <v>122</v>
      </c>
      <c r="AL82" s="90">
        <f>IF($I82&gt;'Wage Ceilings '!$C$7+SUMIF('Wage Ceilings '!$B$8:'Wage Ceilings '!$B$11,"&lt;="&amp;$I$15,'Wage Ceilings '!$D$8:'Wage Ceilings '!$D$11),'Wage Ceilings '!$C$7+SUMIF('Wage Ceilings '!$B$8:'Wage Ceilings '!$B$11,"&lt;="&amp;$I$15,'Wage Ceilings '!$D$8:'Wage Ceilings '!$D$11),$I82)</f>
        <v>0</v>
      </c>
      <c r="AM82" s="91" cm="1">
        <f t="array" ref="AM82">INDEX(Appendix!$G$4:$J$8,_xlfn.IFS(AK82&lt;56,1,AK82&lt;61,2,AK82&lt;66,3,AK82&lt;71,4,TRUE,5),MATCH(YEAR($F$15),Appendix!$G$3:$L$3,0))</f>
        <v>0</v>
      </c>
      <c r="AN82" s="92">
        <f t="shared" si="36"/>
        <v>0</v>
      </c>
      <c r="AO82" s="89">
        <f t="shared" ref="AO82:AO117" si="50">FLOOR((DATEDIF($B82-DAY($B82)+1,J$15,"m")-1)/12,1)</f>
        <v>122</v>
      </c>
      <c r="AP82" s="90">
        <f>IF($J82&gt;'Wage Ceilings '!$C$7+SUMIF('Wage Ceilings '!$B$8:'Wage Ceilings '!$B$11,"&lt;="&amp;$J$15,'Wage Ceilings '!$D$8:'Wage Ceilings '!$D$11),'Wage Ceilings '!$C$7+SUMIF('Wage Ceilings '!$B$8:'Wage Ceilings '!$B$11,"&lt;="&amp;$J$15,'Wage Ceilings '!$D$8:'Wage Ceilings '!$D$11),$J82)</f>
        <v>0</v>
      </c>
      <c r="AQ82" s="91" cm="1">
        <f t="array" ref="AQ82">INDEX(Appendix!$G$4:$J$8,_xlfn.IFS(AO82&lt;56,1,AO82&lt;61,2,AO82&lt;66,3,AO82&lt;71,4,TRUE,5),MATCH(YEAR($F$15),Appendix!$G$3:$L$3,0))</f>
        <v>0</v>
      </c>
      <c r="AR82" s="92">
        <f t="shared" si="37"/>
        <v>0</v>
      </c>
      <c r="AS82" s="89">
        <f t="shared" si="31"/>
        <v>122</v>
      </c>
      <c r="AT82" s="90">
        <f>IF($K82&gt;'Wage Ceilings '!$C$7+SUMIF('Wage Ceilings '!$B$8:'Wage Ceilings '!$B$11,"&lt;="&amp;$K$15,'Wage Ceilings '!$D$8:'Wage Ceilings '!$D$11),'Wage Ceilings '!$C$7+SUMIF('Wage Ceilings '!$B$8:'Wage Ceilings '!$B$11,"&lt;="&amp;$K$15,'Wage Ceilings '!$D$8:'Wage Ceilings '!$D$11),$K82)</f>
        <v>0</v>
      </c>
      <c r="AU82" s="91" cm="1">
        <f t="array" ref="AU82">INDEX(Appendix!$G$4:$J$8,_xlfn.IFS(AS82&lt;56,1,AS82&lt;61,2,AS82&lt;66,3,AS82&lt;71,4,TRUE,5),MATCH(YEAR($F$15),Appendix!$G$3:$L$3,0))</f>
        <v>0</v>
      </c>
      <c r="AV82" s="92">
        <f t="shared" si="38"/>
        <v>0</v>
      </c>
      <c r="AW82" s="89" t="str">
        <f t="shared" ref="AW82:AW117" si="51">IFERROR(IF(C82="Yes", FLOOR((DATEDIF($B82-DAY($B82)+1,$D82,"m")-1)/12,1), "NA"),"NA")</f>
        <v>NA</v>
      </c>
      <c r="AX82" s="92">
        <f>IF(L82&gt;=('Wage Ceilings '!$C$3-SUM(Z82,AD82,AH82,AL82,AP82,AT82,BB82,BF82,BJ82,BN82,BR82,BV82)),('Wage Ceilings '!$C$3-SUM(Z82,AD82,AH82,AL82,AP82,AT82,BB82,BF82,BJ82,BN82,BR82,BV82)),L82)</f>
        <v>0</v>
      </c>
      <c r="AY82" s="91" cm="1">
        <f t="array" ref="AY82">INDEX(Appendix!$G$4:$J$8,_xlfn.IFS(AW82&lt;56,1,AW82&lt;61,2,AW82&lt;66,3,AW82&lt;71,4,TRUE,5),MATCH(YEAR($F$15),Appendix!$G$3:$L$3,0))</f>
        <v>0</v>
      </c>
      <c r="AZ82" s="92">
        <f t="shared" si="39"/>
        <v>0</v>
      </c>
      <c r="BA82" s="89">
        <f t="shared" ref="BA82:BA117" si="52">FLOOR((DATEDIF($B82-DAY($B82)+1,M$15,"m")-1)/12,1)</f>
        <v>122</v>
      </c>
      <c r="BB82" s="90">
        <f>IF($M82&gt;'Wage Ceilings '!$C$7+SUMIF('Wage Ceilings '!$B$8:'Wage Ceilings '!$B$11,"&lt;="&amp;$M$15,'Wage Ceilings '!$D$8:'Wage Ceilings '!$D$11),'Wage Ceilings '!$C$7+SUMIF('Wage Ceilings '!$B$8:'Wage Ceilings '!$B$11,"&lt;="&amp;$M$15,'Wage Ceilings '!$D$8:'Wage Ceilings '!$D$11),$M82)</f>
        <v>0</v>
      </c>
      <c r="BC82" s="91" cm="1">
        <f t="array" ref="BC82">INDEX(Appendix!$G$4:$J$8,_xlfn.IFS(BA82&lt;56,1,BA82&lt;61,2,BA82&lt;66,3,BA82&lt;71,4,TRUE,5),MATCH(YEAR($F$15),Appendix!$G$3:$L$3,0))</f>
        <v>0</v>
      </c>
      <c r="BD82" s="92">
        <f t="shared" si="40"/>
        <v>0</v>
      </c>
      <c r="BE82" s="89">
        <f t="shared" ref="BE82:BE117" si="53">FLOOR((DATEDIF($B82-DAY($B82)+1,N$15,"m")-1)/12,1)</f>
        <v>122</v>
      </c>
      <c r="BF82" s="90">
        <f>IF($N82&gt;'Wage Ceilings '!$C$7+SUMIF('Wage Ceilings '!$B$8:'Wage Ceilings '!$B$11,"&lt;="&amp;$N$15,'Wage Ceilings '!$D$8:'Wage Ceilings '!$D$11),'Wage Ceilings '!$C$7+SUMIF('Wage Ceilings '!$B$8:'Wage Ceilings '!$B$11,"&lt;="&amp;$N$15,'Wage Ceilings '!$D$8:'Wage Ceilings '!$D$11),$N82)</f>
        <v>0</v>
      </c>
      <c r="BG82" s="91" cm="1">
        <f t="array" ref="BG82">INDEX(Appendix!$G$4:$J$8,_xlfn.IFS(BE82&lt;56,1,BE82&lt;61,2,BE82&lt;66,3,BE82&lt;71,4,TRUE,5),MATCH(YEAR($F$15),Appendix!$G$3:$L$3,0))</f>
        <v>0</v>
      </c>
      <c r="BH82" s="92">
        <f t="shared" si="41"/>
        <v>0</v>
      </c>
      <c r="BI82" s="89">
        <f t="shared" ref="BI82:BI117" si="54">FLOOR((DATEDIF($B82-DAY($B82)+1,O$15,"m")-1)/12,1)</f>
        <v>122</v>
      </c>
      <c r="BJ82" s="90">
        <f>IF($O82&gt;'Wage Ceilings '!$C$7+SUMIF('Wage Ceilings '!$B$8:'Wage Ceilings '!$B$11,"&lt;="&amp;$O$15,'Wage Ceilings '!$D$8:'Wage Ceilings '!$D$11),'Wage Ceilings '!$C$7+SUMIF('Wage Ceilings '!$B$8:'Wage Ceilings '!$B$11,"&lt;="&amp;$O$15,'Wage Ceilings '!$D$8:'Wage Ceilings '!$D$11),$O82)</f>
        <v>0</v>
      </c>
      <c r="BK82" s="91" cm="1">
        <f t="array" ref="BK82">INDEX(Appendix!$G$4:$J$8,_xlfn.IFS(BI82&lt;56,1,BI82&lt;61,2,BI82&lt;66,3,BI82&lt;71,4,TRUE,5),MATCH(YEAR($F$15),Appendix!$G$3:$L$3,0))</f>
        <v>0</v>
      </c>
      <c r="BL82" s="92">
        <f t="shared" si="42"/>
        <v>0</v>
      </c>
      <c r="BM82" s="89">
        <f t="shared" ref="BM82:BM117" si="55">FLOOR((DATEDIF($B82-DAY($B82)+1,P$15,"m")-1)/12,1)</f>
        <v>122</v>
      </c>
      <c r="BN82" s="90">
        <f>IF($P82&gt;'Wage Ceilings '!$C$7+SUMIF('Wage Ceilings '!$B$8:'Wage Ceilings '!$B$11,"&lt;="&amp;$P$15,'Wage Ceilings '!$D$8:'Wage Ceilings '!$D$11),'Wage Ceilings '!$C$7+SUMIF('Wage Ceilings '!$B$8:'Wage Ceilings '!$B$11,"&lt;="&amp;$P$15,'Wage Ceilings '!$D$8:'Wage Ceilings '!$D$11),$P82)</f>
        <v>0</v>
      </c>
      <c r="BO82" s="91" cm="1">
        <f t="array" ref="BO82">INDEX(Appendix!$G$4:$J$8,_xlfn.IFS(BM82&lt;56,1,BM82&lt;61,2,BM82&lt;66,3,BM82&lt;71,4,TRUE,5),MATCH(YEAR($F$15),Appendix!$G$3:$L$3,0))</f>
        <v>0</v>
      </c>
      <c r="BP82" s="92">
        <f t="shared" si="43"/>
        <v>0</v>
      </c>
      <c r="BQ82" s="89">
        <f t="shared" ref="BQ82:BQ117" si="56">FLOOR((DATEDIF($B82-DAY($B82)+1,Q$15,"m")-1)/12,1)</f>
        <v>122</v>
      </c>
      <c r="BR82" s="90">
        <f>IF($Q82&gt;'Wage Ceilings '!$C$7+SUMIF('Wage Ceilings '!$B$8:'Wage Ceilings '!$B$11,"&lt;="&amp;$Q$15,'Wage Ceilings '!$D$8:'Wage Ceilings '!$D$11),'Wage Ceilings '!$C$7+SUMIF('Wage Ceilings '!$B$8:'Wage Ceilings '!$B$11,"&lt;="&amp;$Q$15,'Wage Ceilings '!$D$8:'Wage Ceilings '!$D$11),$Q82)</f>
        <v>0</v>
      </c>
      <c r="BS82" s="91" cm="1">
        <f t="array" ref="BS82">INDEX(Appendix!$G$4:$J$8,_xlfn.IFS(BQ82&lt;56,1,BQ82&lt;61,2,BQ82&lt;66,3,BQ82&lt;71,4,TRUE,5),MATCH(YEAR($F$15),Appendix!$G$3:$L$3,0))</f>
        <v>0</v>
      </c>
      <c r="BT82" s="92">
        <f t="shared" si="44"/>
        <v>0</v>
      </c>
      <c r="BU82" s="89">
        <f t="shared" ref="BU82:BU117" si="57">FLOOR((DATEDIF($B82-DAY($B82)+1,R$15,"m")-1)/12,1)</f>
        <v>122</v>
      </c>
      <c r="BV82" s="90">
        <f>IF($R82&gt;'Wage Ceilings '!$C$7+SUMIF('Wage Ceilings '!$B$8:'Wage Ceilings '!$B$11,"&lt;="&amp;$R$15,'Wage Ceilings '!$D$8:'Wage Ceilings '!$D$11),'Wage Ceilings '!$C$7+SUMIF('Wage Ceilings '!$B$8:'Wage Ceilings '!$B$11,"&lt;="&amp;$R$15,'Wage Ceilings '!$D$8:'Wage Ceilings '!$D$11),$R82)</f>
        <v>0</v>
      </c>
      <c r="BW82" s="91" cm="1">
        <f t="array" ref="BW82">INDEX(Appendix!$G$4:$J$8,_xlfn.IFS(BU82&lt;56,1,BU82&lt;61,2,BU82&lt;66,3,BU82&lt;71,4,TRUE,5),MATCH(YEAR($F$15),Appendix!$G$3:$L$3,0))</f>
        <v>0</v>
      </c>
      <c r="BX82" s="92">
        <f t="shared" si="45"/>
        <v>0</v>
      </c>
      <c r="BY82" s="89" t="str">
        <f t="shared" ref="BY82:BY117" si="58">IFERROR(IF(C82="Yes", FLOOR((DATEDIF($B82-DAY($B82)+1,$E82,"m")-1)/12,1), "NA"),"NA")</f>
        <v>NA</v>
      </c>
      <c r="BZ82" s="92">
        <f>IF(S82&gt;=('Wage Ceilings '!$C$3-SUM(Z82,AD82,AH82,AL82,AP82,AX82,AT82,BB82,BF82,BJ82,BN82,BR82,BV82)),('Wage Ceilings '!$C$3-SUM(Z82,AD82,AH82,AL82,AP82,AX82,AT82,BB82,BF82,BJ82,BN82,BR82,BV82)),S82)</f>
        <v>0</v>
      </c>
      <c r="CA82" s="91" cm="1">
        <f t="array" ref="CA82">INDEX(Appendix!$G$4:$J$8,_xlfn.IFS(BY82&lt;56,1,BY82&lt;61,2,BY82&lt;66,3,BY82&lt;71,4,TRUE,5),MATCH(YEAR($F$15),Appendix!$G$3:$L$3,0))</f>
        <v>0</v>
      </c>
      <c r="CB82" s="92">
        <f t="shared" si="32"/>
        <v>0</v>
      </c>
      <c r="CC82" s="99"/>
    </row>
    <row r="83" spans="1:81" x14ac:dyDescent="0.3">
      <c r="A83" s="64" t="s">
        <v>133</v>
      </c>
      <c r="B83" s="65"/>
      <c r="C83" s="65"/>
      <c r="D83" s="66"/>
      <c r="E83" s="66"/>
      <c r="F83" s="67"/>
      <c r="G83" s="67"/>
      <c r="H83" s="67"/>
      <c r="I83" s="67"/>
      <c r="J83" s="67"/>
      <c r="K83" s="67"/>
      <c r="L83" s="67"/>
      <c r="M83" s="67"/>
      <c r="N83" s="67"/>
      <c r="O83" s="67"/>
      <c r="P83" s="67"/>
      <c r="Q83" s="67"/>
      <c r="R83" s="67"/>
      <c r="S83" s="67"/>
      <c r="T83" s="57">
        <f t="shared" ref="T83:T117" si="59">SUM(AB83,AF83,AJ83,AN83,AR83,AV83)</f>
        <v>0</v>
      </c>
      <c r="U83" s="57">
        <f t="shared" ref="U83:U117" si="60">SUM(BD83,BH83,BL83,BP83,BT83,BX83)</f>
        <v>0</v>
      </c>
      <c r="V83" s="58">
        <f t="shared" ref="V83:V117" si="61">AZ83</f>
        <v>0</v>
      </c>
      <c r="W83" s="58">
        <f t="shared" ref="W83:W117" si="62">CB83</f>
        <v>0</v>
      </c>
      <c r="X83" s="58">
        <f t="shared" ref="X83:X117" si="63">SUM(T83:W83)</f>
        <v>0</v>
      </c>
      <c r="Y83" s="89">
        <f t="shared" si="46"/>
        <v>121</v>
      </c>
      <c r="Z83" s="90">
        <f>IF($F83&gt;'Wage Ceilings '!$C$7+SUMIF('Wage Ceilings '!$B$8:'Wage Ceilings '!$B$11,"&lt;="&amp;$F$15,'Wage Ceilings '!$D$8:'Wage Ceilings '!$D$11),'Wage Ceilings '!$C$7+SUMIF('Wage Ceilings '!$B$8:'Wage Ceilings '!$B$11,"&lt;="&amp;$F$15,'Wage Ceilings '!$D$8:'Wage Ceilings '!$D$11),$F83)</f>
        <v>0</v>
      </c>
      <c r="AA83" s="91" cm="1">
        <f t="array" ref="AA83">INDEX(Appendix!$G$4:$J$8,_xlfn.IFS(Y83&lt;56,1,Y83&lt;61,2,Y83&lt;66,3,Y83&lt;71,4,TRUE,5),MATCH(YEAR($F$15),Appendix!$G$3:$L$3,0))</f>
        <v>0</v>
      </c>
      <c r="AB83" s="92">
        <f t="shared" si="33"/>
        <v>0</v>
      </c>
      <c r="AC83" s="89">
        <f t="shared" si="47"/>
        <v>122</v>
      </c>
      <c r="AD83" s="90">
        <f>IF($G83&gt;'Wage Ceilings '!$C$7+SUMIF('Wage Ceilings '!$B$8:'Wage Ceilings '!$B$11,"&lt;="&amp;$G$15,'Wage Ceilings '!$D$8:'Wage Ceilings '!$D$11),'Wage Ceilings '!$C$7+SUMIF('Wage Ceilings '!$B$8:'Wage Ceilings '!$B$11,"&lt;="&amp;$G$15,'Wage Ceilings '!$D$8:'Wage Ceilings '!$D$11),$G83)</f>
        <v>0</v>
      </c>
      <c r="AE83" s="91" cm="1">
        <f t="array" ref="AE83">INDEX(Appendix!$G$4:$J$8,_xlfn.IFS(AC83&lt;56,1,AC83&lt;61,2,AC83&lt;66,3,AC83&lt;71,4,TRUE,5),MATCH(YEAR($F$15),Appendix!$G$3:$L$3,0))</f>
        <v>0</v>
      </c>
      <c r="AF83" s="92">
        <f t="shared" si="34"/>
        <v>0</v>
      </c>
      <c r="AG83" s="89">
        <f t="shared" si="48"/>
        <v>122</v>
      </c>
      <c r="AH83" s="90">
        <f>IF($H83&gt;'Wage Ceilings '!$C$7+SUMIF('Wage Ceilings '!$B$8:'Wage Ceilings '!$B$11,"&lt;="&amp;$H$15,'Wage Ceilings '!$D$8:'Wage Ceilings '!$D$11),'Wage Ceilings '!$C$7+SUMIF('Wage Ceilings '!$B$8:'Wage Ceilings '!$B$11,"&lt;="&amp;$H$15,'Wage Ceilings '!$D$8:'Wage Ceilings '!$D$11),$H83)</f>
        <v>0</v>
      </c>
      <c r="AI83" s="91" cm="1">
        <f t="array" ref="AI83">INDEX(Appendix!$G$4:$J$8,_xlfn.IFS(AG83&lt;56,1,AG83&lt;61,2,AG83&lt;66,3,AG83&lt;71,4,TRUE,5),MATCH(YEAR($F$15),Appendix!$G$3:$L$3,0))</f>
        <v>0</v>
      </c>
      <c r="AJ83" s="92">
        <f t="shared" si="35"/>
        <v>0</v>
      </c>
      <c r="AK83" s="89">
        <f t="shared" si="49"/>
        <v>122</v>
      </c>
      <c r="AL83" s="90">
        <f>IF($I83&gt;'Wage Ceilings '!$C$7+SUMIF('Wage Ceilings '!$B$8:'Wage Ceilings '!$B$11,"&lt;="&amp;$I$15,'Wage Ceilings '!$D$8:'Wage Ceilings '!$D$11),'Wage Ceilings '!$C$7+SUMIF('Wage Ceilings '!$B$8:'Wage Ceilings '!$B$11,"&lt;="&amp;$I$15,'Wage Ceilings '!$D$8:'Wage Ceilings '!$D$11),$I83)</f>
        <v>0</v>
      </c>
      <c r="AM83" s="91" cm="1">
        <f t="array" ref="AM83">INDEX(Appendix!$G$4:$J$8,_xlfn.IFS(AK83&lt;56,1,AK83&lt;61,2,AK83&lt;66,3,AK83&lt;71,4,TRUE,5),MATCH(YEAR($F$15),Appendix!$G$3:$L$3,0))</f>
        <v>0</v>
      </c>
      <c r="AN83" s="92">
        <f t="shared" si="36"/>
        <v>0</v>
      </c>
      <c r="AO83" s="89">
        <f t="shared" si="50"/>
        <v>122</v>
      </c>
      <c r="AP83" s="90">
        <f>IF($J83&gt;'Wage Ceilings '!$C$7+SUMIF('Wage Ceilings '!$B$8:'Wage Ceilings '!$B$11,"&lt;="&amp;$J$15,'Wage Ceilings '!$D$8:'Wage Ceilings '!$D$11),'Wage Ceilings '!$C$7+SUMIF('Wage Ceilings '!$B$8:'Wage Ceilings '!$B$11,"&lt;="&amp;$J$15,'Wage Ceilings '!$D$8:'Wage Ceilings '!$D$11),$J83)</f>
        <v>0</v>
      </c>
      <c r="AQ83" s="91" cm="1">
        <f t="array" ref="AQ83">INDEX(Appendix!$G$4:$J$8,_xlfn.IFS(AO83&lt;56,1,AO83&lt;61,2,AO83&lt;66,3,AO83&lt;71,4,TRUE,5),MATCH(YEAR($F$15),Appendix!$G$3:$L$3,0))</f>
        <v>0</v>
      </c>
      <c r="AR83" s="92">
        <f t="shared" si="37"/>
        <v>0</v>
      </c>
      <c r="AS83" s="89">
        <f t="shared" ref="AS83:AS117" si="64">FLOOR((DATEDIF($B83-DAY($B83)+1,K$15,"m")-1)/12,1)</f>
        <v>122</v>
      </c>
      <c r="AT83" s="90">
        <f>IF($K83&gt;'Wage Ceilings '!$C$7+SUMIF('Wage Ceilings '!$B$8:'Wage Ceilings '!$B$11,"&lt;="&amp;$K$15,'Wage Ceilings '!$D$8:'Wage Ceilings '!$D$11),'Wage Ceilings '!$C$7+SUMIF('Wage Ceilings '!$B$8:'Wage Ceilings '!$B$11,"&lt;="&amp;$K$15,'Wage Ceilings '!$D$8:'Wage Ceilings '!$D$11),$K83)</f>
        <v>0</v>
      </c>
      <c r="AU83" s="91" cm="1">
        <f t="array" ref="AU83">INDEX(Appendix!$G$4:$J$8,_xlfn.IFS(AS83&lt;56,1,AS83&lt;61,2,AS83&lt;66,3,AS83&lt;71,4,TRUE,5),MATCH(YEAR($F$15),Appendix!$G$3:$L$3,0))</f>
        <v>0</v>
      </c>
      <c r="AV83" s="92">
        <f t="shared" si="38"/>
        <v>0</v>
      </c>
      <c r="AW83" s="89" t="str">
        <f t="shared" si="51"/>
        <v>NA</v>
      </c>
      <c r="AX83" s="92">
        <f>IF(L83&gt;=('Wage Ceilings '!$C$3-SUM(Z83,AD83,AH83,AL83,AP83,AT83,BB83,BF83,BJ83,BN83,BR83,BV83)),('Wage Ceilings '!$C$3-SUM(Z83,AD83,AH83,AL83,AP83,AT83,BB83,BF83,BJ83,BN83,BR83,BV83)),L83)</f>
        <v>0</v>
      </c>
      <c r="AY83" s="91" cm="1">
        <f t="array" ref="AY83">INDEX(Appendix!$G$4:$J$8,_xlfn.IFS(AW83&lt;56,1,AW83&lt;61,2,AW83&lt;66,3,AW83&lt;71,4,TRUE,5),MATCH(YEAR($F$15),Appendix!$G$3:$L$3,0))</f>
        <v>0</v>
      </c>
      <c r="AZ83" s="92">
        <f t="shared" si="39"/>
        <v>0</v>
      </c>
      <c r="BA83" s="89">
        <f t="shared" si="52"/>
        <v>122</v>
      </c>
      <c r="BB83" s="90">
        <f>IF($M83&gt;'Wage Ceilings '!$C$7+SUMIF('Wage Ceilings '!$B$8:'Wage Ceilings '!$B$11,"&lt;="&amp;$M$15,'Wage Ceilings '!$D$8:'Wage Ceilings '!$D$11),'Wage Ceilings '!$C$7+SUMIF('Wage Ceilings '!$B$8:'Wage Ceilings '!$B$11,"&lt;="&amp;$M$15,'Wage Ceilings '!$D$8:'Wage Ceilings '!$D$11),$M83)</f>
        <v>0</v>
      </c>
      <c r="BC83" s="91" cm="1">
        <f t="array" ref="BC83">INDEX(Appendix!$G$4:$J$8,_xlfn.IFS(BA83&lt;56,1,BA83&lt;61,2,BA83&lt;66,3,BA83&lt;71,4,TRUE,5),MATCH(YEAR($F$15),Appendix!$G$3:$L$3,0))</f>
        <v>0</v>
      </c>
      <c r="BD83" s="92">
        <f t="shared" si="40"/>
        <v>0</v>
      </c>
      <c r="BE83" s="89">
        <f t="shared" si="53"/>
        <v>122</v>
      </c>
      <c r="BF83" s="90">
        <f>IF($N83&gt;'Wage Ceilings '!$C$7+SUMIF('Wage Ceilings '!$B$8:'Wage Ceilings '!$B$11,"&lt;="&amp;$N$15,'Wage Ceilings '!$D$8:'Wage Ceilings '!$D$11),'Wage Ceilings '!$C$7+SUMIF('Wage Ceilings '!$B$8:'Wage Ceilings '!$B$11,"&lt;="&amp;$N$15,'Wage Ceilings '!$D$8:'Wage Ceilings '!$D$11),$N83)</f>
        <v>0</v>
      </c>
      <c r="BG83" s="91" cm="1">
        <f t="array" ref="BG83">INDEX(Appendix!$G$4:$J$8,_xlfn.IFS(BE83&lt;56,1,BE83&lt;61,2,BE83&lt;66,3,BE83&lt;71,4,TRUE,5),MATCH(YEAR($F$15),Appendix!$G$3:$L$3,0))</f>
        <v>0</v>
      </c>
      <c r="BH83" s="92">
        <f t="shared" si="41"/>
        <v>0</v>
      </c>
      <c r="BI83" s="89">
        <f t="shared" si="54"/>
        <v>122</v>
      </c>
      <c r="BJ83" s="90">
        <f>IF($O83&gt;'Wage Ceilings '!$C$7+SUMIF('Wage Ceilings '!$B$8:'Wage Ceilings '!$B$11,"&lt;="&amp;$O$15,'Wage Ceilings '!$D$8:'Wage Ceilings '!$D$11),'Wage Ceilings '!$C$7+SUMIF('Wage Ceilings '!$B$8:'Wage Ceilings '!$B$11,"&lt;="&amp;$O$15,'Wage Ceilings '!$D$8:'Wage Ceilings '!$D$11),$O83)</f>
        <v>0</v>
      </c>
      <c r="BK83" s="91" cm="1">
        <f t="array" ref="BK83">INDEX(Appendix!$G$4:$J$8,_xlfn.IFS(BI83&lt;56,1,BI83&lt;61,2,BI83&lt;66,3,BI83&lt;71,4,TRUE,5),MATCH(YEAR($F$15),Appendix!$G$3:$L$3,0))</f>
        <v>0</v>
      </c>
      <c r="BL83" s="92">
        <f t="shared" si="42"/>
        <v>0</v>
      </c>
      <c r="BM83" s="89">
        <f t="shared" si="55"/>
        <v>122</v>
      </c>
      <c r="BN83" s="90">
        <f>IF($P83&gt;'Wage Ceilings '!$C$7+SUMIF('Wage Ceilings '!$B$8:'Wage Ceilings '!$B$11,"&lt;="&amp;$P$15,'Wage Ceilings '!$D$8:'Wage Ceilings '!$D$11),'Wage Ceilings '!$C$7+SUMIF('Wage Ceilings '!$B$8:'Wage Ceilings '!$B$11,"&lt;="&amp;$P$15,'Wage Ceilings '!$D$8:'Wage Ceilings '!$D$11),$P83)</f>
        <v>0</v>
      </c>
      <c r="BO83" s="91" cm="1">
        <f t="array" ref="BO83">INDEX(Appendix!$G$4:$J$8,_xlfn.IFS(BM83&lt;56,1,BM83&lt;61,2,BM83&lt;66,3,BM83&lt;71,4,TRUE,5),MATCH(YEAR($F$15),Appendix!$G$3:$L$3,0))</f>
        <v>0</v>
      </c>
      <c r="BP83" s="92">
        <f t="shared" si="43"/>
        <v>0</v>
      </c>
      <c r="BQ83" s="89">
        <f t="shared" si="56"/>
        <v>122</v>
      </c>
      <c r="BR83" s="90">
        <f>IF($Q83&gt;'Wage Ceilings '!$C$7+SUMIF('Wage Ceilings '!$B$8:'Wage Ceilings '!$B$11,"&lt;="&amp;$Q$15,'Wage Ceilings '!$D$8:'Wage Ceilings '!$D$11),'Wage Ceilings '!$C$7+SUMIF('Wage Ceilings '!$B$8:'Wage Ceilings '!$B$11,"&lt;="&amp;$Q$15,'Wage Ceilings '!$D$8:'Wage Ceilings '!$D$11),$Q83)</f>
        <v>0</v>
      </c>
      <c r="BS83" s="91" cm="1">
        <f t="array" ref="BS83">INDEX(Appendix!$G$4:$J$8,_xlfn.IFS(BQ83&lt;56,1,BQ83&lt;61,2,BQ83&lt;66,3,BQ83&lt;71,4,TRUE,5),MATCH(YEAR($F$15),Appendix!$G$3:$L$3,0))</f>
        <v>0</v>
      </c>
      <c r="BT83" s="92">
        <f t="shared" si="44"/>
        <v>0</v>
      </c>
      <c r="BU83" s="89">
        <f t="shared" si="57"/>
        <v>122</v>
      </c>
      <c r="BV83" s="90">
        <f>IF($R83&gt;'Wage Ceilings '!$C$7+SUMIF('Wage Ceilings '!$B$8:'Wage Ceilings '!$B$11,"&lt;="&amp;$R$15,'Wage Ceilings '!$D$8:'Wage Ceilings '!$D$11),'Wage Ceilings '!$C$7+SUMIF('Wage Ceilings '!$B$8:'Wage Ceilings '!$B$11,"&lt;="&amp;$R$15,'Wage Ceilings '!$D$8:'Wage Ceilings '!$D$11),$R83)</f>
        <v>0</v>
      </c>
      <c r="BW83" s="91" cm="1">
        <f t="array" ref="BW83">INDEX(Appendix!$G$4:$J$8,_xlfn.IFS(BU83&lt;56,1,BU83&lt;61,2,BU83&lt;66,3,BU83&lt;71,4,TRUE,5),MATCH(YEAR($F$15),Appendix!$G$3:$L$3,0))</f>
        <v>0</v>
      </c>
      <c r="BX83" s="92">
        <f t="shared" si="45"/>
        <v>0</v>
      </c>
      <c r="BY83" s="89" t="str">
        <f t="shared" si="58"/>
        <v>NA</v>
      </c>
      <c r="BZ83" s="92">
        <f>IF(S83&gt;=('Wage Ceilings '!$C$3-SUM(Z83,AD83,AH83,AL83,AP83,AX83,AT83,BB83,BF83,BJ83,BN83,BR83,BV83)),('Wage Ceilings '!$C$3-SUM(Z83,AD83,AH83,AL83,AP83,AX83,AT83,BB83,BF83,BJ83,BN83,BR83,BV83)),S83)</f>
        <v>0</v>
      </c>
      <c r="CA83" s="91" cm="1">
        <f t="array" ref="CA83">INDEX(Appendix!$G$4:$J$8,_xlfn.IFS(BY83&lt;56,1,BY83&lt;61,2,BY83&lt;66,3,BY83&lt;71,4,TRUE,5),MATCH(YEAR($F$15),Appendix!$G$3:$L$3,0))</f>
        <v>0</v>
      </c>
      <c r="CB83" s="92">
        <f t="shared" ref="CB83:CB117" si="65">BZ83*CA83</f>
        <v>0</v>
      </c>
      <c r="CC83" s="99"/>
    </row>
    <row r="84" spans="1:81" x14ac:dyDescent="0.3">
      <c r="A84" s="64" t="s">
        <v>134</v>
      </c>
      <c r="B84" s="65"/>
      <c r="C84" s="65"/>
      <c r="D84" s="66"/>
      <c r="E84" s="66"/>
      <c r="F84" s="67"/>
      <c r="G84" s="67"/>
      <c r="H84" s="67"/>
      <c r="I84" s="67"/>
      <c r="J84" s="67"/>
      <c r="K84" s="67"/>
      <c r="L84" s="67"/>
      <c r="M84" s="67"/>
      <c r="N84" s="67"/>
      <c r="O84" s="67"/>
      <c r="P84" s="67"/>
      <c r="Q84" s="67"/>
      <c r="R84" s="67"/>
      <c r="S84" s="67"/>
      <c r="T84" s="57">
        <f t="shared" si="59"/>
        <v>0</v>
      </c>
      <c r="U84" s="57">
        <f t="shared" si="60"/>
        <v>0</v>
      </c>
      <c r="V84" s="58">
        <f t="shared" si="61"/>
        <v>0</v>
      </c>
      <c r="W84" s="58">
        <f t="shared" si="62"/>
        <v>0</v>
      </c>
      <c r="X84" s="58">
        <f t="shared" si="63"/>
        <v>0</v>
      </c>
      <c r="Y84" s="89">
        <f t="shared" si="46"/>
        <v>121</v>
      </c>
      <c r="Z84" s="90">
        <f>IF($F84&gt;'Wage Ceilings '!$C$7+SUMIF('Wage Ceilings '!$B$8:'Wage Ceilings '!$B$11,"&lt;="&amp;$F$15,'Wage Ceilings '!$D$8:'Wage Ceilings '!$D$11),'Wage Ceilings '!$C$7+SUMIF('Wage Ceilings '!$B$8:'Wage Ceilings '!$B$11,"&lt;="&amp;$F$15,'Wage Ceilings '!$D$8:'Wage Ceilings '!$D$11),$F84)</f>
        <v>0</v>
      </c>
      <c r="AA84" s="91" cm="1">
        <f t="array" ref="AA84">INDEX(Appendix!$G$4:$J$8,_xlfn.IFS(Y84&lt;56,1,Y84&lt;61,2,Y84&lt;66,3,Y84&lt;71,4,TRUE,5),MATCH(YEAR($F$15),Appendix!$G$3:$L$3,0))</f>
        <v>0</v>
      </c>
      <c r="AB84" s="92">
        <f t="shared" si="33"/>
        <v>0</v>
      </c>
      <c r="AC84" s="89">
        <f t="shared" si="47"/>
        <v>122</v>
      </c>
      <c r="AD84" s="90">
        <f>IF($G84&gt;'Wage Ceilings '!$C$7+SUMIF('Wage Ceilings '!$B$8:'Wage Ceilings '!$B$11,"&lt;="&amp;$G$15,'Wage Ceilings '!$D$8:'Wage Ceilings '!$D$11),'Wage Ceilings '!$C$7+SUMIF('Wage Ceilings '!$B$8:'Wage Ceilings '!$B$11,"&lt;="&amp;$G$15,'Wage Ceilings '!$D$8:'Wage Ceilings '!$D$11),$G84)</f>
        <v>0</v>
      </c>
      <c r="AE84" s="91" cm="1">
        <f t="array" ref="AE84">INDEX(Appendix!$G$4:$J$8,_xlfn.IFS(AC84&lt;56,1,AC84&lt;61,2,AC84&lt;66,3,AC84&lt;71,4,TRUE,5),MATCH(YEAR($F$15),Appendix!$G$3:$L$3,0))</f>
        <v>0</v>
      </c>
      <c r="AF84" s="92">
        <f t="shared" si="34"/>
        <v>0</v>
      </c>
      <c r="AG84" s="89">
        <f t="shared" si="48"/>
        <v>122</v>
      </c>
      <c r="AH84" s="90">
        <f>IF($H84&gt;'Wage Ceilings '!$C$7+SUMIF('Wage Ceilings '!$B$8:'Wage Ceilings '!$B$11,"&lt;="&amp;$H$15,'Wage Ceilings '!$D$8:'Wage Ceilings '!$D$11),'Wage Ceilings '!$C$7+SUMIF('Wage Ceilings '!$B$8:'Wage Ceilings '!$B$11,"&lt;="&amp;$H$15,'Wage Ceilings '!$D$8:'Wage Ceilings '!$D$11),$H84)</f>
        <v>0</v>
      </c>
      <c r="AI84" s="91" cm="1">
        <f t="array" ref="AI84">INDEX(Appendix!$G$4:$J$8,_xlfn.IFS(AG84&lt;56,1,AG84&lt;61,2,AG84&lt;66,3,AG84&lt;71,4,TRUE,5),MATCH(YEAR($F$15),Appendix!$G$3:$L$3,0))</f>
        <v>0</v>
      </c>
      <c r="AJ84" s="92">
        <f t="shared" si="35"/>
        <v>0</v>
      </c>
      <c r="AK84" s="89">
        <f t="shared" si="49"/>
        <v>122</v>
      </c>
      <c r="AL84" s="90">
        <f>IF($I84&gt;'Wage Ceilings '!$C$7+SUMIF('Wage Ceilings '!$B$8:'Wage Ceilings '!$B$11,"&lt;="&amp;$I$15,'Wage Ceilings '!$D$8:'Wage Ceilings '!$D$11),'Wage Ceilings '!$C$7+SUMIF('Wage Ceilings '!$B$8:'Wage Ceilings '!$B$11,"&lt;="&amp;$I$15,'Wage Ceilings '!$D$8:'Wage Ceilings '!$D$11),$I84)</f>
        <v>0</v>
      </c>
      <c r="AM84" s="91" cm="1">
        <f t="array" ref="AM84">INDEX(Appendix!$G$4:$J$8,_xlfn.IFS(AK84&lt;56,1,AK84&lt;61,2,AK84&lt;66,3,AK84&lt;71,4,TRUE,5),MATCH(YEAR($F$15),Appendix!$G$3:$L$3,0))</f>
        <v>0</v>
      </c>
      <c r="AN84" s="92">
        <f t="shared" si="36"/>
        <v>0</v>
      </c>
      <c r="AO84" s="89">
        <f t="shared" si="50"/>
        <v>122</v>
      </c>
      <c r="AP84" s="90">
        <f>IF($J84&gt;'Wage Ceilings '!$C$7+SUMIF('Wage Ceilings '!$B$8:'Wage Ceilings '!$B$11,"&lt;="&amp;$J$15,'Wage Ceilings '!$D$8:'Wage Ceilings '!$D$11),'Wage Ceilings '!$C$7+SUMIF('Wage Ceilings '!$B$8:'Wage Ceilings '!$B$11,"&lt;="&amp;$J$15,'Wage Ceilings '!$D$8:'Wage Ceilings '!$D$11),$J84)</f>
        <v>0</v>
      </c>
      <c r="AQ84" s="91" cm="1">
        <f t="array" ref="AQ84">INDEX(Appendix!$G$4:$J$8,_xlfn.IFS(AO84&lt;56,1,AO84&lt;61,2,AO84&lt;66,3,AO84&lt;71,4,TRUE,5),MATCH(YEAR($F$15),Appendix!$G$3:$L$3,0))</f>
        <v>0</v>
      </c>
      <c r="AR84" s="92">
        <f t="shared" si="37"/>
        <v>0</v>
      </c>
      <c r="AS84" s="89">
        <f t="shared" si="64"/>
        <v>122</v>
      </c>
      <c r="AT84" s="90">
        <f>IF($K84&gt;'Wage Ceilings '!$C$7+SUMIF('Wage Ceilings '!$B$8:'Wage Ceilings '!$B$11,"&lt;="&amp;$K$15,'Wage Ceilings '!$D$8:'Wage Ceilings '!$D$11),'Wage Ceilings '!$C$7+SUMIF('Wage Ceilings '!$B$8:'Wage Ceilings '!$B$11,"&lt;="&amp;$K$15,'Wage Ceilings '!$D$8:'Wage Ceilings '!$D$11),$K84)</f>
        <v>0</v>
      </c>
      <c r="AU84" s="91" cm="1">
        <f t="array" ref="AU84">INDEX(Appendix!$G$4:$J$8,_xlfn.IFS(AS84&lt;56,1,AS84&lt;61,2,AS84&lt;66,3,AS84&lt;71,4,TRUE,5),MATCH(YEAR($F$15),Appendix!$G$3:$L$3,0))</f>
        <v>0</v>
      </c>
      <c r="AV84" s="92">
        <f t="shared" si="38"/>
        <v>0</v>
      </c>
      <c r="AW84" s="89" t="str">
        <f t="shared" si="51"/>
        <v>NA</v>
      </c>
      <c r="AX84" s="92">
        <f>IF(L84&gt;=('Wage Ceilings '!$C$3-SUM(Z84,AD84,AH84,AL84,AP84,AT84,BB84,BF84,BJ84,BN84,BR84,BV84)),('Wage Ceilings '!$C$3-SUM(Z84,AD84,AH84,AL84,AP84,AT84,BB84,BF84,BJ84,BN84,BR84,BV84)),L84)</f>
        <v>0</v>
      </c>
      <c r="AY84" s="91" cm="1">
        <f t="array" ref="AY84">INDEX(Appendix!$G$4:$J$8,_xlfn.IFS(AW84&lt;56,1,AW84&lt;61,2,AW84&lt;66,3,AW84&lt;71,4,TRUE,5),MATCH(YEAR($F$15),Appendix!$G$3:$L$3,0))</f>
        <v>0</v>
      </c>
      <c r="AZ84" s="92">
        <f t="shared" si="39"/>
        <v>0</v>
      </c>
      <c r="BA84" s="89">
        <f t="shared" si="52"/>
        <v>122</v>
      </c>
      <c r="BB84" s="90">
        <f>IF($M84&gt;'Wage Ceilings '!$C$7+SUMIF('Wage Ceilings '!$B$8:'Wage Ceilings '!$B$11,"&lt;="&amp;$M$15,'Wage Ceilings '!$D$8:'Wage Ceilings '!$D$11),'Wage Ceilings '!$C$7+SUMIF('Wage Ceilings '!$B$8:'Wage Ceilings '!$B$11,"&lt;="&amp;$M$15,'Wage Ceilings '!$D$8:'Wage Ceilings '!$D$11),$M84)</f>
        <v>0</v>
      </c>
      <c r="BC84" s="91" cm="1">
        <f t="array" ref="BC84">INDEX(Appendix!$G$4:$J$8,_xlfn.IFS(BA84&lt;56,1,BA84&lt;61,2,BA84&lt;66,3,BA84&lt;71,4,TRUE,5),MATCH(YEAR($F$15),Appendix!$G$3:$L$3,0))</f>
        <v>0</v>
      </c>
      <c r="BD84" s="92">
        <f t="shared" si="40"/>
        <v>0</v>
      </c>
      <c r="BE84" s="89">
        <f t="shared" si="53"/>
        <v>122</v>
      </c>
      <c r="BF84" s="90">
        <f>IF($N84&gt;'Wage Ceilings '!$C$7+SUMIF('Wage Ceilings '!$B$8:'Wage Ceilings '!$B$11,"&lt;="&amp;$N$15,'Wage Ceilings '!$D$8:'Wage Ceilings '!$D$11),'Wage Ceilings '!$C$7+SUMIF('Wage Ceilings '!$B$8:'Wage Ceilings '!$B$11,"&lt;="&amp;$N$15,'Wage Ceilings '!$D$8:'Wage Ceilings '!$D$11),$N84)</f>
        <v>0</v>
      </c>
      <c r="BG84" s="91" cm="1">
        <f t="array" ref="BG84">INDEX(Appendix!$G$4:$J$8,_xlfn.IFS(BE84&lt;56,1,BE84&lt;61,2,BE84&lt;66,3,BE84&lt;71,4,TRUE,5),MATCH(YEAR($F$15),Appendix!$G$3:$L$3,0))</f>
        <v>0</v>
      </c>
      <c r="BH84" s="92">
        <f t="shared" si="41"/>
        <v>0</v>
      </c>
      <c r="BI84" s="89">
        <f t="shared" si="54"/>
        <v>122</v>
      </c>
      <c r="BJ84" s="90">
        <f>IF($O84&gt;'Wage Ceilings '!$C$7+SUMIF('Wage Ceilings '!$B$8:'Wage Ceilings '!$B$11,"&lt;="&amp;$O$15,'Wage Ceilings '!$D$8:'Wage Ceilings '!$D$11),'Wage Ceilings '!$C$7+SUMIF('Wage Ceilings '!$B$8:'Wage Ceilings '!$B$11,"&lt;="&amp;$O$15,'Wage Ceilings '!$D$8:'Wage Ceilings '!$D$11),$O84)</f>
        <v>0</v>
      </c>
      <c r="BK84" s="91" cm="1">
        <f t="array" ref="BK84">INDEX(Appendix!$G$4:$J$8,_xlfn.IFS(BI84&lt;56,1,BI84&lt;61,2,BI84&lt;66,3,BI84&lt;71,4,TRUE,5),MATCH(YEAR($F$15),Appendix!$G$3:$L$3,0))</f>
        <v>0</v>
      </c>
      <c r="BL84" s="92">
        <f t="shared" si="42"/>
        <v>0</v>
      </c>
      <c r="BM84" s="89">
        <f t="shared" si="55"/>
        <v>122</v>
      </c>
      <c r="BN84" s="90">
        <f>IF($P84&gt;'Wage Ceilings '!$C$7+SUMIF('Wage Ceilings '!$B$8:'Wage Ceilings '!$B$11,"&lt;="&amp;$P$15,'Wage Ceilings '!$D$8:'Wage Ceilings '!$D$11),'Wage Ceilings '!$C$7+SUMIF('Wage Ceilings '!$B$8:'Wage Ceilings '!$B$11,"&lt;="&amp;$P$15,'Wage Ceilings '!$D$8:'Wage Ceilings '!$D$11),$P84)</f>
        <v>0</v>
      </c>
      <c r="BO84" s="91" cm="1">
        <f t="array" ref="BO84">INDEX(Appendix!$G$4:$J$8,_xlfn.IFS(BM84&lt;56,1,BM84&lt;61,2,BM84&lt;66,3,BM84&lt;71,4,TRUE,5),MATCH(YEAR($F$15),Appendix!$G$3:$L$3,0))</f>
        <v>0</v>
      </c>
      <c r="BP84" s="92">
        <f t="shared" si="43"/>
        <v>0</v>
      </c>
      <c r="BQ84" s="89">
        <f t="shared" si="56"/>
        <v>122</v>
      </c>
      <c r="BR84" s="90">
        <f>IF($Q84&gt;'Wage Ceilings '!$C$7+SUMIF('Wage Ceilings '!$B$8:'Wage Ceilings '!$B$11,"&lt;="&amp;$Q$15,'Wage Ceilings '!$D$8:'Wage Ceilings '!$D$11),'Wage Ceilings '!$C$7+SUMIF('Wage Ceilings '!$B$8:'Wage Ceilings '!$B$11,"&lt;="&amp;$Q$15,'Wage Ceilings '!$D$8:'Wage Ceilings '!$D$11),$Q84)</f>
        <v>0</v>
      </c>
      <c r="BS84" s="91" cm="1">
        <f t="array" ref="BS84">INDEX(Appendix!$G$4:$J$8,_xlfn.IFS(BQ84&lt;56,1,BQ84&lt;61,2,BQ84&lt;66,3,BQ84&lt;71,4,TRUE,5),MATCH(YEAR($F$15),Appendix!$G$3:$L$3,0))</f>
        <v>0</v>
      </c>
      <c r="BT84" s="92">
        <f t="shared" si="44"/>
        <v>0</v>
      </c>
      <c r="BU84" s="89">
        <f t="shared" si="57"/>
        <v>122</v>
      </c>
      <c r="BV84" s="90">
        <f>IF($R84&gt;'Wage Ceilings '!$C$7+SUMIF('Wage Ceilings '!$B$8:'Wage Ceilings '!$B$11,"&lt;="&amp;$R$15,'Wage Ceilings '!$D$8:'Wage Ceilings '!$D$11),'Wage Ceilings '!$C$7+SUMIF('Wage Ceilings '!$B$8:'Wage Ceilings '!$B$11,"&lt;="&amp;$R$15,'Wage Ceilings '!$D$8:'Wage Ceilings '!$D$11),$R84)</f>
        <v>0</v>
      </c>
      <c r="BW84" s="91" cm="1">
        <f t="array" ref="BW84">INDEX(Appendix!$G$4:$J$8,_xlfn.IFS(BU84&lt;56,1,BU84&lt;61,2,BU84&lt;66,3,BU84&lt;71,4,TRUE,5),MATCH(YEAR($F$15),Appendix!$G$3:$L$3,0))</f>
        <v>0</v>
      </c>
      <c r="BX84" s="92">
        <f t="shared" si="45"/>
        <v>0</v>
      </c>
      <c r="BY84" s="89" t="str">
        <f t="shared" si="58"/>
        <v>NA</v>
      </c>
      <c r="BZ84" s="92">
        <f>IF(S84&gt;=('Wage Ceilings '!$C$3-SUM(Z84,AD84,AH84,AL84,AP84,AX84,AT84,BB84,BF84,BJ84,BN84,BR84,BV84)),('Wage Ceilings '!$C$3-SUM(Z84,AD84,AH84,AL84,AP84,AX84,AT84,BB84,BF84,BJ84,BN84,BR84,BV84)),S84)</f>
        <v>0</v>
      </c>
      <c r="CA84" s="91" cm="1">
        <f t="array" ref="CA84">INDEX(Appendix!$G$4:$J$8,_xlfn.IFS(BY84&lt;56,1,BY84&lt;61,2,BY84&lt;66,3,BY84&lt;71,4,TRUE,5),MATCH(YEAR($F$15),Appendix!$G$3:$L$3,0))</f>
        <v>0</v>
      </c>
      <c r="CB84" s="92">
        <f t="shared" si="65"/>
        <v>0</v>
      </c>
      <c r="CC84" s="99"/>
    </row>
    <row r="85" spans="1:81" x14ac:dyDescent="0.3">
      <c r="A85" s="64" t="s">
        <v>135</v>
      </c>
      <c r="B85" s="65"/>
      <c r="C85" s="65"/>
      <c r="D85" s="66"/>
      <c r="E85" s="66"/>
      <c r="F85" s="67"/>
      <c r="G85" s="67"/>
      <c r="H85" s="67"/>
      <c r="I85" s="67"/>
      <c r="J85" s="67"/>
      <c r="K85" s="67"/>
      <c r="L85" s="67"/>
      <c r="M85" s="67"/>
      <c r="N85" s="67"/>
      <c r="O85" s="67"/>
      <c r="P85" s="67"/>
      <c r="Q85" s="67"/>
      <c r="R85" s="67"/>
      <c r="S85" s="67"/>
      <c r="T85" s="57">
        <f t="shared" si="59"/>
        <v>0</v>
      </c>
      <c r="U85" s="57">
        <f t="shared" si="60"/>
        <v>0</v>
      </c>
      <c r="V85" s="58">
        <f t="shared" si="61"/>
        <v>0</v>
      </c>
      <c r="W85" s="58">
        <f t="shared" si="62"/>
        <v>0</v>
      </c>
      <c r="X85" s="58">
        <f t="shared" si="63"/>
        <v>0</v>
      </c>
      <c r="Y85" s="89">
        <f t="shared" si="46"/>
        <v>121</v>
      </c>
      <c r="Z85" s="90">
        <f>IF($F85&gt;'Wage Ceilings '!$C$7+SUMIF('Wage Ceilings '!$B$8:'Wage Ceilings '!$B$11,"&lt;="&amp;$F$15,'Wage Ceilings '!$D$8:'Wage Ceilings '!$D$11),'Wage Ceilings '!$C$7+SUMIF('Wage Ceilings '!$B$8:'Wage Ceilings '!$B$11,"&lt;="&amp;$F$15,'Wage Ceilings '!$D$8:'Wage Ceilings '!$D$11),$F85)</f>
        <v>0</v>
      </c>
      <c r="AA85" s="91" cm="1">
        <f t="array" ref="AA85">INDEX(Appendix!$G$4:$J$8,_xlfn.IFS(Y85&lt;56,1,Y85&lt;61,2,Y85&lt;66,3,Y85&lt;71,4,TRUE,5),MATCH(YEAR($F$15),Appendix!$G$3:$L$3,0))</f>
        <v>0</v>
      </c>
      <c r="AB85" s="92">
        <f t="shared" si="33"/>
        <v>0</v>
      </c>
      <c r="AC85" s="89">
        <f t="shared" si="47"/>
        <v>122</v>
      </c>
      <c r="AD85" s="90">
        <f>IF($G85&gt;'Wage Ceilings '!$C$7+SUMIF('Wage Ceilings '!$B$8:'Wage Ceilings '!$B$11,"&lt;="&amp;$G$15,'Wage Ceilings '!$D$8:'Wage Ceilings '!$D$11),'Wage Ceilings '!$C$7+SUMIF('Wage Ceilings '!$B$8:'Wage Ceilings '!$B$11,"&lt;="&amp;$G$15,'Wage Ceilings '!$D$8:'Wage Ceilings '!$D$11),$G85)</f>
        <v>0</v>
      </c>
      <c r="AE85" s="91" cm="1">
        <f t="array" ref="AE85">INDEX(Appendix!$G$4:$J$8,_xlfn.IFS(AC85&lt;56,1,AC85&lt;61,2,AC85&lt;66,3,AC85&lt;71,4,TRUE,5),MATCH(YEAR($F$15),Appendix!$G$3:$L$3,0))</f>
        <v>0</v>
      </c>
      <c r="AF85" s="92">
        <f t="shared" si="34"/>
        <v>0</v>
      </c>
      <c r="AG85" s="89">
        <f t="shared" si="48"/>
        <v>122</v>
      </c>
      <c r="AH85" s="90">
        <f>IF($H85&gt;'Wage Ceilings '!$C$7+SUMIF('Wage Ceilings '!$B$8:'Wage Ceilings '!$B$11,"&lt;="&amp;$H$15,'Wage Ceilings '!$D$8:'Wage Ceilings '!$D$11),'Wage Ceilings '!$C$7+SUMIF('Wage Ceilings '!$B$8:'Wage Ceilings '!$B$11,"&lt;="&amp;$H$15,'Wage Ceilings '!$D$8:'Wage Ceilings '!$D$11),$H85)</f>
        <v>0</v>
      </c>
      <c r="AI85" s="91" cm="1">
        <f t="array" ref="AI85">INDEX(Appendix!$G$4:$J$8,_xlfn.IFS(AG85&lt;56,1,AG85&lt;61,2,AG85&lt;66,3,AG85&lt;71,4,TRUE,5),MATCH(YEAR($F$15),Appendix!$G$3:$L$3,0))</f>
        <v>0</v>
      </c>
      <c r="AJ85" s="92">
        <f t="shared" si="35"/>
        <v>0</v>
      </c>
      <c r="AK85" s="89">
        <f t="shared" si="49"/>
        <v>122</v>
      </c>
      <c r="AL85" s="90">
        <f>IF($I85&gt;'Wage Ceilings '!$C$7+SUMIF('Wage Ceilings '!$B$8:'Wage Ceilings '!$B$11,"&lt;="&amp;$I$15,'Wage Ceilings '!$D$8:'Wage Ceilings '!$D$11),'Wage Ceilings '!$C$7+SUMIF('Wage Ceilings '!$B$8:'Wage Ceilings '!$B$11,"&lt;="&amp;$I$15,'Wage Ceilings '!$D$8:'Wage Ceilings '!$D$11),$I85)</f>
        <v>0</v>
      </c>
      <c r="AM85" s="91" cm="1">
        <f t="array" ref="AM85">INDEX(Appendix!$G$4:$J$8,_xlfn.IFS(AK85&lt;56,1,AK85&lt;61,2,AK85&lt;66,3,AK85&lt;71,4,TRUE,5),MATCH(YEAR($F$15),Appendix!$G$3:$L$3,0))</f>
        <v>0</v>
      </c>
      <c r="AN85" s="92">
        <f t="shared" si="36"/>
        <v>0</v>
      </c>
      <c r="AO85" s="89">
        <f t="shared" si="50"/>
        <v>122</v>
      </c>
      <c r="AP85" s="90">
        <f>IF($J85&gt;'Wage Ceilings '!$C$7+SUMIF('Wage Ceilings '!$B$8:'Wage Ceilings '!$B$11,"&lt;="&amp;$J$15,'Wage Ceilings '!$D$8:'Wage Ceilings '!$D$11),'Wage Ceilings '!$C$7+SUMIF('Wage Ceilings '!$B$8:'Wage Ceilings '!$B$11,"&lt;="&amp;$J$15,'Wage Ceilings '!$D$8:'Wage Ceilings '!$D$11),$J85)</f>
        <v>0</v>
      </c>
      <c r="AQ85" s="91" cm="1">
        <f t="array" ref="AQ85">INDEX(Appendix!$G$4:$J$8,_xlfn.IFS(AO85&lt;56,1,AO85&lt;61,2,AO85&lt;66,3,AO85&lt;71,4,TRUE,5),MATCH(YEAR($F$15),Appendix!$G$3:$L$3,0))</f>
        <v>0</v>
      </c>
      <c r="AR85" s="92">
        <f t="shared" si="37"/>
        <v>0</v>
      </c>
      <c r="AS85" s="89">
        <f t="shared" si="64"/>
        <v>122</v>
      </c>
      <c r="AT85" s="90">
        <f>IF($K85&gt;'Wage Ceilings '!$C$7+SUMIF('Wage Ceilings '!$B$8:'Wage Ceilings '!$B$11,"&lt;="&amp;$K$15,'Wage Ceilings '!$D$8:'Wage Ceilings '!$D$11),'Wage Ceilings '!$C$7+SUMIF('Wage Ceilings '!$B$8:'Wage Ceilings '!$B$11,"&lt;="&amp;$K$15,'Wage Ceilings '!$D$8:'Wage Ceilings '!$D$11),$K85)</f>
        <v>0</v>
      </c>
      <c r="AU85" s="91" cm="1">
        <f t="array" ref="AU85">INDEX(Appendix!$G$4:$J$8,_xlfn.IFS(AS85&lt;56,1,AS85&lt;61,2,AS85&lt;66,3,AS85&lt;71,4,TRUE,5),MATCH(YEAR($F$15),Appendix!$G$3:$L$3,0))</f>
        <v>0</v>
      </c>
      <c r="AV85" s="92">
        <f t="shared" si="38"/>
        <v>0</v>
      </c>
      <c r="AW85" s="89" t="str">
        <f t="shared" si="51"/>
        <v>NA</v>
      </c>
      <c r="AX85" s="92">
        <f>IF(L85&gt;=('Wage Ceilings '!$C$3-SUM(Z85,AD85,AH85,AL85,AP85,AT85,BB85,BF85,BJ85,BN85,BR85,BV85)),('Wage Ceilings '!$C$3-SUM(Z85,AD85,AH85,AL85,AP85,AT85,BB85,BF85,BJ85,BN85,BR85,BV85)),L85)</f>
        <v>0</v>
      </c>
      <c r="AY85" s="91" cm="1">
        <f t="array" ref="AY85">INDEX(Appendix!$G$4:$J$8,_xlfn.IFS(AW85&lt;56,1,AW85&lt;61,2,AW85&lt;66,3,AW85&lt;71,4,TRUE,5),MATCH(YEAR($F$15),Appendix!$G$3:$L$3,0))</f>
        <v>0</v>
      </c>
      <c r="AZ85" s="92">
        <f t="shared" si="39"/>
        <v>0</v>
      </c>
      <c r="BA85" s="89">
        <f t="shared" si="52"/>
        <v>122</v>
      </c>
      <c r="BB85" s="90">
        <f>IF($M85&gt;'Wage Ceilings '!$C$7+SUMIF('Wage Ceilings '!$B$8:'Wage Ceilings '!$B$11,"&lt;="&amp;$M$15,'Wage Ceilings '!$D$8:'Wage Ceilings '!$D$11),'Wage Ceilings '!$C$7+SUMIF('Wage Ceilings '!$B$8:'Wage Ceilings '!$B$11,"&lt;="&amp;$M$15,'Wage Ceilings '!$D$8:'Wage Ceilings '!$D$11),$M85)</f>
        <v>0</v>
      </c>
      <c r="BC85" s="91" cm="1">
        <f t="array" ref="BC85">INDEX(Appendix!$G$4:$J$8,_xlfn.IFS(BA85&lt;56,1,BA85&lt;61,2,BA85&lt;66,3,BA85&lt;71,4,TRUE,5),MATCH(YEAR($F$15),Appendix!$G$3:$L$3,0))</f>
        <v>0</v>
      </c>
      <c r="BD85" s="92">
        <f t="shared" si="40"/>
        <v>0</v>
      </c>
      <c r="BE85" s="89">
        <f t="shared" si="53"/>
        <v>122</v>
      </c>
      <c r="BF85" s="90">
        <f>IF($N85&gt;'Wage Ceilings '!$C$7+SUMIF('Wage Ceilings '!$B$8:'Wage Ceilings '!$B$11,"&lt;="&amp;$N$15,'Wage Ceilings '!$D$8:'Wage Ceilings '!$D$11),'Wage Ceilings '!$C$7+SUMIF('Wage Ceilings '!$B$8:'Wage Ceilings '!$B$11,"&lt;="&amp;$N$15,'Wage Ceilings '!$D$8:'Wage Ceilings '!$D$11),$N85)</f>
        <v>0</v>
      </c>
      <c r="BG85" s="91" cm="1">
        <f t="array" ref="BG85">INDEX(Appendix!$G$4:$J$8,_xlfn.IFS(BE85&lt;56,1,BE85&lt;61,2,BE85&lt;66,3,BE85&lt;71,4,TRUE,5),MATCH(YEAR($F$15),Appendix!$G$3:$L$3,0))</f>
        <v>0</v>
      </c>
      <c r="BH85" s="92">
        <f t="shared" si="41"/>
        <v>0</v>
      </c>
      <c r="BI85" s="89">
        <f t="shared" si="54"/>
        <v>122</v>
      </c>
      <c r="BJ85" s="90">
        <f>IF($O85&gt;'Wage Ceilings '!$C$7+SUMIF('Wage Ceilings '!$B$8:'Wage Ceilings '!$B$11,"&lt;="&amp;$O$15,'Wage Ceilings '!$D$8:'Wage Ceilings '!$D$11),'Wage Ceilings '!$C$7+SUMIF('Wage Ceilings '!$B$8:'Wage Ceilings '!$B$11,"&lt;="&amp;$O$15,'Wage Ceilings '!$D$8:'Wage Ceilings '!$D$11),$O85)</f>
        <v>0</v>
      </c>
      <c r="BK85" s="91" cm="1">
        <f t="array" ref="BK85">INDEX(Appendix!$G$4:$J$8,_xlfn.IFS(BI85&lt;56,1,BI85&lt;61,2,BI85&lt;66,3,BI85&lt;71,4,TRUE,5),MATCH(YEAR($F$15),Appendix!$G$3:$L$3,0))</f>
        <v>0</v>
      </c>
      <c r="BL85" s="92">
        <f t="shared" si="42"/>
        <v>0</v>
      </c>
      <c r="BM85" s="89">
        <f t="shared" si="55"/>
        <v>122</v>
      </c>
      <c r="BN85" s="90">
        <f>IF($P85&gt;'Wage Ceilings '!$C$7+SUMIF('Wage Ceilings '!$B$8:'Wage Ceilings '!$B$11,"&lt;="&amp;$P$15,'Wage Ceilings '!$D$8:'Wage Ceilings '!$D$11),'Wage Ceilings '!$C$7+SUMIF('Wage Ceilings '!$B$8:'Wage Ceilings '!$B$11,"&lt;="&amp;$P$15,'Wage Ceilings '!$D$8:'Wage Ceilings '!$D$11),$P85)</f>
        <v>0</v>
      </c>
      <c r="BO85" s="91" cm="1">
        <f t="array" ref="BO85">INDEX(Appendix!$G$4:$J$8,_xlfn.IFS(BM85&lt;56,1,BM85&lt;61,2,BM85&lt;66,3,BM85&lt;71,4,TRUE,5),MATCH(YEAR($F$15),Appendix!$G$3:$L$3,0))</f>
        <v>0</v>
      </c>
      <c r="BP85" s="92">
        <f t="shared" si="43"/>
        <v>0</v>
      </c>
      <c r="BQ85" s="89">
        <f t="shared" si="56"/>
        <v>122</v>
      </c>
      <c r="BR85" s="90">
        <f>IF($Q85&gt;'Wage Ceilings '!$C$7+SUMIF('Wage Ceilings '!$B$8:'Wage Ceilings '!$B$11,"&lt;="&amp;$Q$15,'Wage Ceilings '!$D$8:'Wage Ceilings '!$D$11),'Wage Ceilings '!$C$7+SUMIF('Wage Ceilings '!$B$8:'Wage Ceilings '!$B$11,"&lt;="&amp;$Q$15,'Wage Ceilings '!$D$8:'Wage Ceilings '!$D$11),$Q85)</f>
        <v>0</v>
      </c>
      <c r="BS85" s="91" cm="1">
        <f t="array" ref="BS85">INDEX(Appendix!$G$4:$J$8,_xlfn.IFS(BQ85&lt;56,1,BQ85&lt;61,2,BQ85&lt;66,3,BQ85&lt;71,4,TRUE,5),MATCH(YEAR($F$15),Appendix!$G$3:$L$3,0))</f>
        <v>0</v>
      </c>
      <c r="BT85" s="92">
        <f t="shared" si="44"/>
        <v>0</v>
      </c>
      <c r="BU85" s="89">
        <f t="shared" si="57"/>
        <v>122</v>
      </c>
      <c r="BV85" s="90">
        <f>IF($R85&gt;'Wage Ceilings '!$C$7+SUMIF('Wage Ceilings '!$B$8:'Wage Ceilings '!$B$11,"&lt;="&amp;$R$15,'Wage Ceilings '!$D$8:'Wage Ceilings '!$D$11),'Wage Ceilings '!$C$7+SUMIF('Wage Ceilings '!$B$8:'Wage Ceilings '!$B$11,"&lt;="&amp;$R$15,'Wage Ceilings '!$D$8:'Wage Ceilings '!$D$11),$R85)</f>
        <v>0</v>
      </c>
      <c r="BW85" s="91" cm="1">
        <f t="array" ref="BW85">INDEX(Appendix!$G$4:$J$8,_xlfn.IFS(BU85&lt;56,1,BU85&lt;61,2,BU85&lt;66,3,BU85&lt;71,4,TRUE,5),MATCH(YEAR($F$15),Appendix!$G$3:$L$3,0))</f>
        <v>0</v>
      </c>
      <c r="BX85" s="92">
        <f t="shared" si="45"/>
        <v>0</v>
      </c>
      <c r="BY85" s="89" t="str">
        <f t="shared" si="58"/>
        <v>NA</v>
      </c>
      <c r="BZ85" s="92">
        <f>IF(S85&gt;=('Wage Ceilings '!$C$3-SUM(Z85,AD85,AH85,AL85,AP85,AX85,AT85,BB85,BF85,BJ85,BN85,BR85,BV85)),('Wage Ceilings '!$C$3-SUM(Z85,AD85,AH85,AL85,AP85,AX85,AT85,BB85,BF85,BJ85,BN85,BR85,BV85)),S85)</f>
        <v>0</v>
      </c>
      <c r="CA85" s="91" cm="1">
        <f t="array" ref="CA85">INDEX(Appendix!$G$4:$J$8,_xlfn.IFS(BY85&lt;56,1,BY85&lt;61,2,BY85&lt;66,3,BY85&lt;71,4,TRUE,5),MATCH(YEAR($F$15),Appendix!$G$3:$L$3,0))</f>
        <v>0</v>
      </c>
      <c r="CB85" s="92">
        <f t="shared" si="65"/>
        <v>0</v>
      </c>
      <c r="CC85" s="99"/>
    </row>
    <row r="86" spans="1:81" x14ac:dyDescent="0.3">
      <c r="A86" s="64" t="s">
        <v>136</v>
      </c>
      <c r="B86" s="65"/>
      <c r="C86" s="65"/>
      <c r="D86" s="66"/>
      <c r="E86" s="66"/>
      <c r="F86" s="67"/>
      <c r="G86" s="67"/>
      <c r="H86" s="67"/>
      <c r="I86" s="67"/>
      <c r="J86" s="67"/>
      <c r="K86" s="67"/>
      <c r="L86" s="67"/>
      <c r="M86" s="67"/>
      <c r="N86" s="67"/>
      <c r="O86" s="67"/>
      <c r="P86" s="67"/>
      <c r="Q86" s="67"/>
      <c r="R86" s="67"/>
      <c r="S86" s="67"/>
      <c r="T86" s="57">
        <f t="shared" si="59"/>
        <v>0</v>
      </c>
      <c r="U86" s="57">
        <f t="shared" si="60"/>
        <v>0</v>
      </c>
      <c r="V86" s="58">
        <f t="shared" si="61"/>
        <v>0</v>
      </c>
      <c r="W86" s="58">
        <f t="shared" si="62"/>
        <v>0</v>
      </c>
      <c r="X86" s="58">
        <f t="shared" si="63"/>
        <v>0</v>
      </c>
      <c r="Y86" s="89">
        <f t="shared" si="46"/>
        <v>121</v>
      </c>
      <c r="Z86" s="90">
        <f>IF($F86&gt;'Wage Ceilings '!$C$7+SUMIF('Wage Ceilings '!$B$8:'Wage Ceilings '!$B$11,"&lt;="&amp;$F$15,'Wage Ceilings '!$D$8:'Wage Ceilings '!$D$11),'Wage Ceilings '!$C$7+SUMIF('Wage Ceilings '!$B$8:'Wage Ceilings '!$B$11,"&lt;="&amp;$F$15,'Wage Ceilings '!$D$8:'Wage Ceilings '!$D$11),$F86)</f>
        <v>0</v>
      </c>
      <c r="AA86" s="91" cm="1">
        <f t="array" ref="AA86">INDEX(Appendix!$G$4:$J$8,_xlfn.IFS(Y86&lt;56,1,Y86&lt;61,2,Y86&lt;66,3,Y86&lt;71,4,TRUE,5),MATCH(YEAR($F$15),Appendix!$G$3:$L$3,0))</f>
        <v>0</v>
      </c>
      <c r="AB86" s="92">
        <f t="shared" si="33"/>
        <v>0</v>
      </c>
      <c r="AC86" s="89">
        <f t="shared" si="47"/>
        <v>122</v>
      </c>
      <c r="AD86" s="90">
        <f>IF($G86&gt;'Wage Ceilings '!$C$7+SUMIF('Wage Ceilings '!$B$8:'Wage Ceilings '!$B$11,"&lt;="&amp;$G$15,'Wage Ceilings '!$D$8:'Wage Ceilings '!$D$11),'Wage Ceilings '!$C$7+SUMIF('Wage Ceilings '!$B$8:'Wage Ceilings '!$B$11,"&lt;="&amp;$G$15,'Wage Ceilings '!$D$8:'Wage Ceilings '!$D$11),$G86)</f>
        <v>0</v>
      </c>
      <c r="AE86" s="91" cm="1">
        <f t="array" ref="AE86">INDEX(Appendix!$G$4:$J$8,_xlfn.IFS(AC86&lt;56,1,AC86&lt;61,2,AC86&lt;66,3,AC86&lt;71,4,TRUE,5),MATCH(YEAR($F$15),Appendix!$G$3:$L$3,0))</f>
        <v>0</v>
      </c>
      <c r="AF86" s="92">
        <f t="shared" si="34"/>
        <v>0</v>
      </c>
      <c r="AG86" s="89">
        <f t="shared" si="48"/>
        <v>122</v>
      </c>
      <c r="AH86" s="90">
        <f>IF($H86&gt;'Wage Ceilings '!$C$7+SUMIF('Wage Ceilings '!$B$8:'Wage Ceilings '!$B$11,"&lt;="&amp;$H$15,'Wage Ceilings '!$D$8:'Wage Ceilings '!$D$11),'Wage Ceilings '!$C$7+SUMIF('Wage Ceilings '!$B$8:'Wage Ceilings '!$B$11,"&lt;="&amp;$H$15,'Wage Ceilings '!$D$8:'Wage Ceilings '!$D$11),$H86)</f>
        <v>0</v>
      </c>
      <c r="AI86" s="91" cm="1">
        <f t="array" ref="AI86">INDEX(Appendix!$G$4:$J$8,_xlfn.IFS(AG86&lt;56,1,AG86&lt;61,2,AG86&lt;66,3,AG86&lt;71,4,TRUE,5),MATCH(YEAR($F$15),Appendix!$G$3:$L$3,0))</f>
        <v>0</v>
      </c>
      <c r="AJ86" s="92">
        <f t="shared" si="35"/>
        <v>0</v>
      </c>
      <c r="AK86" s="89">
        <f t="shared" si="49"/>
        <v>122</v>
      </c>
      <c r="AL86" s="90">
        <f>IF($I86&gt;'Wage Ceilings '!$C$7+SUMIF('Wage Ceilings '!$B$8:'Wage Ceilings '!$B$11,"&lt;="&amp;$I$15,'Wage Ceilings '!$D$8:'Wage Ceilings '!$D$11),'Wage Ceilings '!$C$7+SUMIF('Wage Ceilings '!$B$8:'Wage Ceilings '!$B$11,"&lt;="&amp;$I$15,'Wage Ceilings '!$D$8:'Wage Ceilings '!$D$11),$I86)</f>
        <v>0</v>
      </c>
      <c r="AM86" s="91" cm="1">
        <f t="array" ref="AM86">INDEX(Appendix!$G$4:$J$8,_xlfn.IFS(AK86&lt;56,1,AK86&lt;61,2,AK86&lt;66,3,AK86&lt;71,4,TRUE,5),MATCH(YEAR($F$15),Appendix!$G$3:$L$3,0))</f>
        <v>0</v>
      </c>
      <c r="AN86" s="92">
        <f t="shared" si="36"/>
        <v>0</v>
      </c>
      <c r="AO86" s="89">
        <f t="shared" si="50"/>
        <v>122</v>
      </c>
      <c r="AP86" s="90">
        <f>IF($J86&gt;'Wage Ceilings '!$C$7+SUMIF('Wage Ceilings '!$B$8:'Wage Ceilings '!$B$11,"&lt;="&amp;$J$15,'Wage Ceilings '!$D$8:'Wage Ceilings '!$D$11),'Wage Ceilings '!$C$7+SUMIF('Wage Ceilings '!$B$8:'Wage Ceilings '!$B$11,"&lt;="&amp;$J$15,'Wage Ceilings '!$D$8:'Wage Ceilings '!$D$11),$J86)</f>
        <v>0</v>
      </c>
      <c r="AQ86" s="91" cm="1">
        <f t="array" ref="AQ86">INDEX(Appendix!$G$4:$J$8,_xlfn.IFS(AO86&lt;56,1,AO86&lt;61,2,AO86&lt;66,3,AO86&lt;71,4,TRUE,5),MATCH(YEAR($F$15),Appendix!$G$3:$L$3,0))</f>
        <v>0</v>
      </c>
      <c r="AR86" s="92">
        <f t="shared" si="37"/>
        <v>0</v>
      </c>
      <c r="AS86" s="89">
        <f t="shared" si="64"/>
        <v>122</v>
      </c>
      <c r="AT86" s="90">
        <f>IF($K86&gt;'Wage Ceilings '!$C$7+SUMIF('Wage Ceilings '!$B$8:'Wage Ceilings '!$B$11,"&lt;="&amp;$K$15,'Wage Ceilings '!$D$8:'Wage Ceilings '!$D$11),'Wage Ceilings '!$C$7+SUMIF('Wage Ceilings '!$B$8:'Wage Ceilings '!$B$11,"&lt;="&amp;$K$15,'Wage Ceilings '!$D$8:'Wage Ceilings '!$D$11),$K86)</f>
        <v>0</v>
      </c>
      <c r="AU86" s="91" cm="1">
        <f t="array" ref="AU86">INDEX(Appendix!$G$4:$J$8,_xlfn.IFS(AS86&lt;56,1,AS86&lt;61,2,AS86&lt;66,3,AS86&lt;71,4,TRUE,5),MATCH(YEAR($F$15),Appendix!$G$3:$L$3,0))</f>
        <v>0</v>
      </c>
      <c r="AV86" s="92">
        <f t="shared" si="38"/>
        <v>0</v>
      </c>
      <c r="AW86" s="89" t="str">
        <f t="shared" si="51"/>
        <v>NA</v>
      </c>
      <c r="AX86" s="92">
        <f>IF(L86&gt;=('Wage Ceilings '!$C$3-SUM(Z86,AD86,AH86,AL86,AP86,AT86,BB86,BF86,BJ86,BN86,BR86,BV86)),('Wage Ceilings '!$C$3-SUM(Z86,AD86,AH86,AL86,AP86,AT86,BB86,BF86,BJ86,BN86,BR86,BV86)),L86)</f>
        <v>0</v>
      </c>
      <c r="AY86" s="91" cm="1">
        <f t="array" ref="AY86">INDEX(Appendix!$G$4:$J$8,_xlfn.IFS(AW86&lt;56,1,AW86&lt;61,2,AW86&lt;66,3,AW86&lt;71,4,TRUE,5),MATCH(YEAR($F$15),Appendix!$G$3:$L$3,0))</f>
        <v>0</v>
      </c>
      <c r="AZ86" s="92">
        <f t="shared" si="39"/>
        <v>0</v>
      </c>
      <c r="BA86" s="89">
        <f t="shared" si="52"/>
        <v>122</v>
      </c>
      <c r="BB86" s="90">
        <f>IF($M86&gt;'Wage Ceilings '!$C$7+SUMIF('Wage Ceilings '!$B$8:'Wage Ceilings '!$B$11,"&lt;="&amp;$M$15,'Wage Ceilings '!$D$8:'Wage Ceilings '!$D$11),'Wage Ceilings '!$C$7+SUMIF('Wage Ceilings '!$B$8:'Wage Ceilings '!$B$11,"&lt;="&amp;$M$15,'Wage Ceilings '!$D$8:'Wage Ceilings '!$D$11),$M86)</f>
        <v>0</v>
      </c>
      <c r="BC86" s="91" cm="1">
        <f t="array" ref="BC86">INDEX(Appendix!$G$4:$J$8,_xlfn.IFS(BA86&lt;56,1,BA86&lt;61,2,BA86&lt;66,3,BA86&lt;71,4,TRUE,5),MATCH(YEAR($F$15),Appendix!$G$3:$L$3,0))</f>
        <v>0</v>
      </c>
      <c r="BD86" s="92">
        <f t="shared" si="40"/>
        <v>0</v>
      </c>
      <c r="BE86" s="89">
        <f t="shared" si="53"/>
        <v>122</v>
      </c>
      <c r="BF86" s="90">
        <f>IF($N86&gt;'Wage Ceilings '!$C$7+SUMIF('Wage Ceilings '!$B$8:'Wage Ceilings '!$B$11,"&lt;="&amp;$N$15,'Wage Ceilings '!$D$8:'Wage Ceilings '!$D$11),'Wage Ceilings '!$C$7+SUMIF('Wage Ceilings '!$B$8:'Wage Ceilings '!$B$11,"&lt;="&amp;$N$15,'Wage Ceilings '!$D$8:'Wage Ceilings '!$D$11),$N86)</f>
        <v>0</v>
      </c>
      <c r="BG86" s="91" cm="1">
        <f t="array" ref="BG86">INDEX(Appendix!$G$4:$J$8,_xlfn.IFS(BE86&lt;56,1,BE86&lt;61,2,BE86&lt;66,3,BE86&lt;71,4,TRUE,5),MATCH(YEAR($F$15),Appendix!$G$3:$L$3,0))</f>
        <v>0</v>
      </c>
      <c r="BH86" s="92">
        <f t="shared" si="41"/>
        <v>0</v>
      </c>
      <c r="BI86" s="89">
        <f t="shared" si="54"/>
        <v>122</v>
      </c>
      <c r="BJ86" s="90">
        <f>IF($O86&gt;'Wage Ceilings '!$C$7+SUMIF('Wage Ceilings '!$B$8:'Wage Ceilings '!$B$11,"&lt;="&amp;$O$15,'Wage Ceilings '!$D$8:'Wage Ceilings '!$D$11),'Wage Ceilings '!$C$7+SUMIF('Wage Ceilings '!$B$8:'Wage Ceilings '!$B$11,"&lt;="&amp;$O$15,'Wage Ceilings '!$D$8:'Wage Ceilings '!$D$11),$O86)</f>
        <v>0</v>
      </c>
      <c r="BK86" s="91" cm="1">
        <f t="array" ref="BK86">INDEX(Appendix!$G$4:$J$8,_xlfn.IFS(BI86&lt;56,1,BI86&lt;61,2,BI86&lt;66,3,BI86&lt;71,4,TRUE,5),MATCH(YEAR($F$15),Appendix!$G$3:$L$3,0))</f>
        <v>0</v>
      </c>
      <c r="BL86" s="92">
        <f t="shared" si="42"/>
        <v>0</v>
      </c>
      <c r="BM86" s="89">
        <f t="shared" si="55"/>
        <v>122</v>
      </c>
      <c r="BN86" s="90">
        <f>IF($P86&gt;'Wage Ceilings '!$C$7+SUMIF('Wage Ceilings '!$B$8:'Wage Ceilings '!$B$11,"&lt;="&amp;$P$15,'Wage Ceilings '!$D$8:'Wage Ceilings '!$D$11),'Wage Ceilings '!$C$7+SUMIF('Wage Ceilings '!$B$8:'Wage Ceilings '!$B$11,"&lt;="&amp;$P$15,'Wage Ceilings '!$D$8:'Wage Ceilings '!$D$11),$P86)</f>
        <v>0</v>
      </c>
      <c r="BO86" s="91" cm="1">
        <f t="array" ref="BO86">INDEX(Appendix!$G$4:$J$8,_xlfn.IFS(BM86&lt;56,1,BM86&lt;61,2,BM86&lt;66,3,BM86&lt;71,4,TRUE,5),MATCH(YEAR($F$15),Appendix!$G$3:$L$3,0))</f>
        <v>0</v>
      </c>
      <c r="BP86" s="92">
        <f t="shared" si="43"/>
        <v>0</v>
      </c>
      <c r="BQ86" s="89">
        <f t="shared" si="56"/>
        <v>122</v>
      </c>
      <c r="BR86" s="90">
        <f>IF($Q86&gt;'Wage Ceilings '!$C$7+SUMIF('Wage Ceilings '!$B$8:'Wage Ceilings '!$B$11,"&lt;="&amp;$Q$15,'Wage Ceilings '!$D$8:'Wage Ceilings '!$D$11),'Wage Ceilings '!$C$7+SUMIF('Wage Ceilings '!$B$8:'Wage Ceilings '!$B$11,"&lt;="&amp;$Q$15,'Wage Ceilings '!$D$8:'Wage Ceilings '!$D$11),$Q86)</f>
        <v>0</v>
      </c>
      <c r="BS86" s="91" cm="1">
        <f t="array" ref="BS86">INDEX(Appendix!$G$4:$J$8,_xlfn.IFS(BQ86&lt;56,1,BQ86&lt;61,2,BQ86&lt;66,3,BQ86&lt;71,4,TRUE,5),MATCH(YEAR($F$15),Appendix!$G$3:$L$3,0))</f>
        <v>0</v>
      </c>
      <c r="BT86" s="92">
        <f t="shared" si="44"/>
        <v>0</v>
      </c>
      <c r="BU86" s="89">
        <f t="shared" si="57"/>
        <v>122</v>
      </c>
      <c r="BV86" s="90">
        <f>IF($R86&gt;'Wage Ceilings '!$C$7+SUMIF('Wage Ceilings '!$B$8:'Wage Ceilings '!$B$11,"&lt;="&amp;$R$15,'Wage Ceilings '!$D$8:'Wage Ceilings '!$D$11),'Wage Ceilings '!$C$7+SUMIF('Wage Ceilings '!$B$8:'Wage Ceilings '!$B$11,"&lt;="&amp;$R$15,'Wage Ceilings '!$D$8:'Wage Ceilings '!$D$11),$R86)</f>
        <v>0</v>
      </c>
      <c r="BW86" s="91" cm="1">
        <f t="array" ref="BW86">INDEX(Appendix!$G$4:$J$8,_xlfn.IFS(BU86&lt;56,1,BU86&lt;61,2,BU86&lt;66,3,BU86&lt;71,4,TRUE,5),MATCH(YEAR($F$15),Appendix!$G$3:$L$3,0))</f>
        <v>0</v>
      </c>
      <c r="BX86" s="92">
        <f t="shared" si="45"/>
        <v>0</v>
      </c>
      <c r="BY86" s="89" t="str">
        <f t="shared" si="58"/>
        <v>NA</v>
      </c>
      <c r="BZ86" s="92">
        <f>IF(S86&gt;=('Wage Ceilings '!$C$3-SUM(Z86,AD86,AH86,AL86,AP86,AX86,AT86,BB86,BF86,BJ86,BN86,BR86,BV86)),('Wage Ceilings '!$C$3-SUM(Z86,AD86,AH86,AL86,AP86,AX86,AT86,BB86,BF86,BJ86,BN86,BR86,BV86)),S86)</f>
        <v>0</v>
      </c>
      <c r="CA86" s="91" cm="1">
        <f t="array" ref="CA86">INDEX(Appendix!$G$4:$J$8,_xlfn.IFS(BY86&lt;56,1,BY86&lt;61,2,BY86&lt;66,3,BY86&lt;71,4,TRUE,5),MATCH(YEAR($F$15),Appendix!$G$3:$L$3,0))</f>
        <v>0</v>
      </c>
      <c r="CB86" s="92">
        <f t="shared" si="65"/>
        <v>0</v>
      </c>
      <c r="CC86" s="99"/>
    </row>
    <row r="87" spans="1:81" x14ac:dyDescent="0.3">
      <c r="A87" s="64" t="s">
        <v>137</v>
      </c>
      <c r="B87" s="65"/>
      <c r="C87" s="65"/>
      <c r="D87" s="66"/>
      <c r="E87" s="66"/>
      <c r="F87" s="67"/>
      <c r="G87" s="67"/>
      <c r="H87" s="67"/>
      <c r="I87" s="67"/>
      <c r="J87" s="67"/>
      <c r="K87" s="67"/>
      <c r="L87" s="67"/>
      <c r="M87" s="67"/>
      <c r="N87" s="67"/>
      <c r="O87" s="67"/>
      <c r="P87" s="67"/>
      <c r="Q87" s="67"/>
      <c r="R87" s="67"/>
      <c r="S87" s="67"/>
      <c r="T87" s="57">
        <f t="shared" si="59"/>
        <v>0</v>
      </c>
      <c r="U87" s="57">
        <f t="shared" si="60"/>
        <v>0</v>
      </c>
      <c r="V87" s="58">
        <f t="shared" si="61"/>
        <v>0</v>
      </c>
      <c r="W87" s="58">
        <f t="shared" si="62"/>
        <v>0</v>
      </c>
      <c r="X87" s="58">
        <f t="shared" si="63"/>
        <v>0</v>
      </c>
      <c r="Y87" s="89">
        <f t="shared" si="46"/>
        <v>121</v>
      </c>
      <c r="Z87" s="90">
        <f>IF($F87&gt;'Wage Ceilings '!$C$7+SUMIF('Wage Ceilings '!$B$8:'Wage Ceilings '!$B$11,"&lt;="&amp;$F$15,'Wage Ceilings '!$D$8:'Wage Ceilings '!$D$11),'Wage Ceilings '!$C$7+SUMIF('Wage Ceilings '!$B$8:'Wage Ceilings '!$B$11,"&lt;="&amp;$F$15,'Wage Ceilings '!$D$8:'Wage Ceilings '!$D$11),$F87)</f>
        <v>0</v>
      </c>
      <c r="AA87" s="91" cm="1">
        <f t="array" ref="AA87">INDEX(Appendix!$G$4:$J$8,_xlfn.IFS(Y87&lt;56,1,Y87&lt;61,2,Y87&lt;66,3,Y87&lt;71,4,TRUE,5),MATCH(YEAR($F$15),Appendix!$G$3:$L$3,0))</f>
        <v>0</v>
      </c>
      <c r="AB87" s="92">
        <f t="shared" si="33"/>
        <v>0</v>
      </c>
      <c r="AC87" s="89">
        <f t="shared" si="47"/>
        <v>122</v>
      </c>
      <c r="AD87" s="90">
        <f>IF($G87&gt;'Wage Ceilings '!$C$7+SUMIF('Wage Ceilings '!$B$8:'Wage Ceilings '!$B$11,"&lt;="&amp;$G$15,'Wage Ceilings '!$D$8:'Wage Ceilings '!$D$11),'Wage Ceilings '!$C$7+SUMIF('Wage Ceilings '!$B$8:'Wage Ceilings '!$B$11,"&lt;="&amp;$G$15,'Wage Ceilings '!$D$8:'Wage Ceilings '!$D$11),$G87)</f>
        <v>0</v>
      </c>
      <c r="AE87" s="91" cm="1">
        <f t="array" ref="AE87">INDEX(Appendix!$G$4:$J$8,_xlfn.IFS(AC87&lt;56,1,AC87&lt;61,2,AC87&lt;66,3,AC87&lt;71,4,TRUE,5),MATCH(YEAR($F$15),Appendix!$G$3:$L$3,0))</f>
        <v>0</v>
      </c>
      <c r="AF87" s="92">
        <f t="shared" si="34"/>
        <v>0</v>
      </c>
      <c r="AG87" s="89">
        <f t="shared" si="48"/>
        <v>122</v>
      </c>
      <c r="AH87" s="90">
        <f>IF($H87&gt;'Wage Ceilings '!$C$7+SUMIF('Wage Ceilings '!$B$8:'Wage Ceilings '!$B$11,"&lt;="&amp;$H$15,'Wage Ceilings '!$D$8:'Wage Ceilings '!$D$11),'Wage Ceilings '!$C$7+SUMIF('Wage Ceilings '!$B$8:'Wage Ceilings '!$B$11,"&lt;="&amp;$H$15,'Wage Ceilings '!$D$8:'Wage Ceilings '!$D$11),$H87)</f>
        <v>0</v>
      </c>
      <c r="AI87" s="91" cm="1">
        <f t="array" ref="AI87">INDEX(Appendix!$G$4:$J$8,_xlfn.IFS(AG87&lt;56,1,AG87&lt;61,2,AG87&lt;66,3,AG87&lt;71,4,TRUE,5),MATCH(YEAR($F$15),Appendix!$G$3:$L$3,0))</f>
        <v>0</v>
      </c>
      <c r="AJ87" s="92">
        <f t="shared" si="35"/>
        <v>0</v>
      </c>
      <c r="AK87" s="89">
        <f t="shared" si="49"/>
        <v>122</v>
      </c>
      <c r="AL87" s="90">
        <f>IF($I87&gt;'Wage Ceilings '!$C$7+SUMIF('Wage Ceilings '!$B$8:'Wage Ceilings '!$B$11,"&lt;="&amp;$I$15,'Wage Ceilings '!$D$8:'Wage Ceilings '!$D$11),'Wage Ceilings '!$C$7+SUMIF('Wage Ceilings '!$B$8:'Wage Ceilings '!$B$11,"&lt;="&amp;$I$15,'Wage Ceilings '!$D$8:'Wage Ceilings '!$D$11),$I87)</f>
        <v>0</v>
      </c>
      <c r="AM87" s="91" cm="1">
        <f t="array" ref="AM87">INDEX(Appendix!$G$4:$J$8,_xlfn.IFS(AK87&lt;56,1,AK87&lt;61,2,AK87&lt;66,3,AK87&lt;71,4,TRUE,5),MATCH(YEAR($F$15),Appendix!$G$3:$L$3,0))</f>
        <v>0</v>
      </c>
      <c r="AN87" s="92">
        <f t="shared" si="36"/>
        <v>0</v>
      </c>
      <c r="AO87" s="89">
        <f t="shared" si="50"/>
        <v>122</v>
      </c>
      <c r="AP87" s="90">
        <f>IF($J87&gt;'Wage Ceilings '!$C$7+SUMIF('Wage Ceilings '!$B$8:'Wage Ceilings '!$B$11,"&lt;="&amp;$J$15,'Wage Ceilings '!$D$8:'Wage Ceilings '!$D$11),'Wage Ceilings '!$C$7+SUMIF('Wage Ceilings '!$B$8:'Wage Ceilings '!$B$11,"&lt;="&amp;$J$15,'Wage Ceilings '!$D$8:'Wage Ceilings '!$D$11),$J87)</f>
        <v>0</v>
      </c>
      <c r="AQ87" s="91" cm="1">
        <f t="array" ref="AQ87">INDEX(Appendix!$G$4:$J$8,_xlfn.IFS(AO87&lt;56,1,AO87&lt;61,2,AO87&lt;66,3,AO87&lt;71,4,TRUE,5),MATCH(YEAR($F$15),Appendix!$G$3:$L$3,0))</f>
        <v>0</v>
      </c>
      <c r="AR87" s="92">
        <f t="shared" si="37"/>
        <v>0</v>
      </c>
      <c r="AS87" s="89">
        <f t="shared" si="64"/>
        <v>122</v>
      </c>
      <c r="AT87" s="90">
        <f>IF($K87&gt;'Wage Ceilings '!$C$7+SUMIF('Wage Ceilings '!$B$8:'Wage Ceilings '!$B$11,"&lt;="&amp;$K$15,'Wage Ceilings '!$D$8:'Wage Ceilings '!$D$11),'Wage Ceilings '!$C$7+SUMIF('Wage Ceilings '!$B$8:'Wage Ceilings '!$B$11,"&lt;="&amp;$K$15,'Wage Ceilings '!$D$8:'Wage Ceilings '!$D$11),$K87)</f>
        <v>0</v>
      </c>
      <c r="AU87" s="91" cm="1">
        <f t="array" ref="AU87">INDEX(Appendix!$G$4:$J$8,_xlfn.IFS(AS87&lt;56,1,AS87&lt;61,2,AS87&lt;66,3,AS87&lt;71,4,TRUE,5),MATCH(YEAR($F$15),Appendix!$G$3:$L$3,0))</f>
        <v>0</v>
      </c>
      <c r="AV87" s="92">
        <f t="shared" si="38"/>
        <v>0</v>
      </c>
      <c r="AW87" s="89" t="str">
        <f t="shared" si="51"/>
        <v>NA</v>
      </c>
      <c r="AX87" s="92">
        <f>IF(L87&gt;=('Wage Ceilings '!$C$3-SUM(Z87,AD87,AH87,AL87,AP87,AT87,BB87,BF87,BJ87,BN87,BR87,BV87)),('Wage Ceilings '!$C$3-SUM(Z87,AD87,AH87,AL87,AP87,AT87,BB87,BF87,BJ87,BN87,BR87,BV87)),L87)</f>
        <v>0</v>
      </c>
      <c r="AY87" s="91" cm="1">
        <f t="array" ref="AY87">INDEX(Appendix!$G$4:$J$8,_xlfn.IFS(AW87&lt;56,1,AW87&lt;61,2,AW87&lt;66,3,AW87&lt;71,4,TRUE,5),MATCH(YEAR($F$15),Appendix!$G$3:$L$3,0))</f>
        <v>0</v>
      </c>
      <c r="AZ87" s="92">
        <f t="shared" si="39"/>
        <v>0</v>
      </c>
      <c r="BA87" s="89">
        <f t="shared" si="52"/>
        <v>122</v>
      </c>
      <c r="BB87" s="90">
        <f>IF($M87&gt;'Wage Ceilings '!$C$7+SUMIF('Wage Ceilings '!$B$8:'Wage Ceilings '!$B$11,"&lt;="&amp;$M$15,'Wage Ceilings '!$D$8:'Wage Ceilings '!$D$11),'Wage Ceilings '!$C$7+SUMIF('Wage Ceilings '!$B$8:'Wage Ceilings '!$B$11,"&lt;="&amp;$M$15,'Wage Ceilings '!$D$8:'Wage Ceilings '!$D$11),$M87)</f>
        <v>0</v>
      </c>
      <c r="BC87" s="91" cm="1">
        <f t="array" ref="BC87">INDEX(Appendix!$G$4:$J$8,_xlfn.IFS(BA87&lt;56,1,BA87&lt;61,2,BA87&lt;66,3,BA87&lt;71,4,TRUE,5),MATCH(YEAR($F$15),Appendix!$G$3:$L$3,0))</f>
        <v>0</v>
      </c>
      <c r="BD87" s="92">
        <f t="shared" si="40"/>
        <v>0</v>
      </c>
      <c r="BE87" s="89">
        <f t="shared" si="53"/>
        <v>122</v>
      </c>
      <c r="BF87" s="90">
        <f>IF($N87&gt;'Wage Ceilings '!$C$7+SUMIF('Wage Ceilings '!$B$8:'Wage Ceilings '!$B$11,"&lt;="&amp;$N$15,'Wage Ceilings '!$D$8:'Wage Ceilings '!$D$11),'Wage Ceilings '!$C$7+SUMIF('Wage Ceilings '!$B$8:'Wage Ceilings '!$B$11,"&lt;="&amp;$N$15,'Wage Ceilings '!$D$8:'Wage Ceilings '!$D$11),$N87)</f>
        <v>0</v>
      </c>
      <c r="BG87" s="91" cm="1">
        <f t="array" ref="BG87">INDEX(Appendix!$G$4:$J$8,_xlfn.IFS(BE87&lt;56,1,BE87&lt;61,2,BE87&lt;66,3,BE87&lt;71,4,TRUE,5),MATCH(YEAR($F$15),Appendix!$G$3:$L$3,0))</f>
        <v>0</v>
      </c>
      <c r="BH87" s="92">
        <f t="shared" si="41"/>
        <v>0</v>
      </c>
      <c r="BI87" s="89">
        <f t="shared" si="54"/>
        <v>122</v>
      </c>
      <c r="BJ87" s="90">
        <f>IF($O87&gt;'Wage Ceilings '!$C$7+SUMIF('Wage Ceilings '!$B$8:'Wage Ceilings '!$B$11,"&lt;="&amp;$O$15,'Wage Ceilings '!$D$8:'Wage Ceilings '!$D$11),'Wage Ceilings '!$C$7+SUMIF('Wage Ceilings '!$B$8:'Wage Ceilings '!$B$11,"&lt;="&amp;$O$15,'Wage Ceilings '!$D$8:'Wage Ceilings '!$D$11),$O87)</f>
        <v>0</v>
      </c>
      <c r="BK87" s="91" cm="1">
        <f t="array" ref="BK87">INDEX(Appendix!$G$4:$J$8,_xlfn.IFS(BI87&lt;56,1,BI87&lt;61,2,BI87&lt;66,3,BI87&lt;71,4,TRUE,5),MATCH(YEAR($F$15),Appendix!$G$3:$L$3,0))</f>
        <v>0</v>
      </c>
      <c r="BL87" s="92">
        <f t="shared" si="42"/>
        <v>0</v>
      </c>
      <c r="BM87" s="89">
        <f t="shared" si="55"/>
        <v>122</v>
      </c>
      <c r="BN87" s="90">
        <f>IF($P87&gt;'Wage Ceilings '!$C$7+SUMIF('Wage Ceilings '!$B$8:'Wage Ceilings '!$B$11,"&lt;="&amp;$P$15,'Wage Ceilings '!$D$8:'Wage Ceilings '!$D$11),'Wage Ceilings '!$C$7+SUMIF('Wage Ceilings '!$B$8:'Wage Ceilings '!$B$11,"&lt;="&amp;$P$15,'Wage Ceilings '!$D$8:'Wage Ceilings '!$D$11),$P87)</f>
        <v>0</v>
      </c>
      <c r="BO87" s="91" cm="1">
        <f t="array" ref="BO87">INDEX(Appendix!$G$4:$J$8,_xlfn.IFS(BM87&lt;56,1,BM87&lt;61,2,BM87&lt;66,3,BM87&lt;71,4,TRUE,5),MATCH(YEAR($F$15),Appendix!$G$3:$L$3,0))</f>
        <v>0</v>
      </c>
      <c r="BP87" s="92">
        <f t="shared" si="43"/>
        <v>0</v>
      </c>
      <c r="BQ87" s="89">
        <f t="shared" si="56"/>
        <v>122</v>
      </c>
      <c r="BR87" s="90">
        <f>IF($Q87&gt;'Wage Ceilings '!$C$7+SUMIF('Wage Ceilings '!$B$8:'Wage Ceilings '!$B$11,"&lt;="&amp;$Q$15,'Wage Ceilings '!$D$8:'Wage Ceilings '!$D$11),'Wage Ceilings '!$C$7+SUMIF('Wage Ceilings '!$B$8:'Wage Ceilings '!$B$11,"&lt;="&amp;$Q$15,'Wage Ceilings '!$D$8:'Wage Ceilings '!$D$11),$Q87)</f>
        <v>0</v>
      </c>
      <c r="BS87" s="91" cm="1">
        <f t="array" ref="BS87">INDEX(Appendix!$G$4:$J$8,_xlfn.IFS(BQ87&lt;56,1,BQ87&lt;61,2,BQ87&lt;66,3,BQ87&lt;71,4,TRUE,5),MATCH(YEAR($F$15),Appendix!$G$3:$L$3,0))</f>
        <v>0</v>
      </c>
      <c r="BT87" s="92">
        <f t="shared" si="44"/>
        <v>0</v>
      </c>
      <c r="BU87" s="89">
        <f t="shared" si="57"/>
        <v>122</v>
      </c>
      <c r="BV87" s="90">
        <f>IF($R87&gt;'Wage Ceilings '!$C$7+SUMIF('Wage Ceilings '!$B$8:'Wage Ceilings '!$B$11,"&lt;="&amp;$R$15,'Wage Ceilings '!$D$8:'Wage Ceilings '!$D$11),'Wage Ceilings '!$C$7+SUMIF('Wage Ceilings '!$B$8:'Wage Ceilings '!$B$11,"&lt;="&amp;$R$15,'Wage Ceilings '!$D$8:'Wage Ceilings '!$D$11),$R87)</f>
        <v>0</v>
      </c>
      <c r="BW87" s="91" cm="1">
        <f t="array" ref="BW87">INDEX(Appendix!$G$4:$J$8,_xlfn.IFS(BU87&lt;56,1,BU87&lt;61,2,BU87&lt;66,3,BU87&lt;71,4,TRUE,5),MATCH(YEAR($F$15),Appendix!$G$3:$L$3,0))</f>
        <v>0</v>
      </c>
      <c r="BX87" s="92">
        <f t="shared" si="45"/>
        <v>0</v>
      </c>
      <c r="BY87" s="89" t="str">
        <f t="shared" si="58"/>
        <v>NA</v>
      </c>
      <c r="BZ87" s="92">
        <f>IF(S87&gt;=('Wage Ceilings '!$C$3-SUM(Z87,AD87,AH87,AL87,AP87,AX87,AT87,BB87,BF87,BJ87,BN87,BR87,BV87)),('Wage Ceilings '!$C$3-SUM(Z87,AD87,AH87,AL87,AP87,AX87,AT87,BB87,BF87,BJ87,BN87,BR87,BV87)),S87)</f>
        <v>0</v>
      </c>
      <c r="CA87" s="91" cm="1">
        <f t="array" ref="CA87">INDEX(Appendix!$G$4:$J$8,_xlfn.IFS(BY87&lt;56,1,BY87&lt;61,2,BY87&lt;66,3,BY87&lt;71,4,TRUE,5),MATCH(YEAR($F$15),Appendix!$G$3:$L$3,0))</f>
        <v>0</v>
      </c>
      <c r="CB87" s="92">
        <f t="shared" si="65"/>
        <v>0</v>
      </c>
      <c r="CC87" s="99"/>
    </row>
    <row r="88" spans="1:81" x14ac:dyDescent="0.3">
      <c r="A88" s="64" t="s">
        <v>138</v>
      </c>
      <c r="B88" s="65"/>
      <c r="C88" s="65"/>
      <c r="D88" s="66"/>
      <c r="E88" s="66"/>
      <c r="F88" s="67"/>
      <c r="G88" s="67"/>
      <c r="H88" s="67"/>
      <c r="I88" s="67"/>
      <c r="J88" s="67"/>
      <c r="K88" s="67"/>
      <c r="L88" s="67"/>
      <c r="M88" s="67"/>
      <c r="N88" s="67"/>
      <c r="O88" s="67"/>
      <c r="P88" s="67"/>
      <c r="Q88" s="67"/>
      <c r="R88" s="67"/>
      <c r="S88" s="67"/>
      <c r="T88" s="57">
        <f t="shared" si="59"/>
        <v>0</v>
      </c>
      <c r="U88" s="57">
        <f t="shared" si="60"/>
        <v>0</v>
      </c>
      <c r="V88" s="58">
        <f t="shared" si="61"/>
        <v>0</v>
      </c>
      <c r="W88" s="58">
        <f t="shared" si="62"/>
        <v>0</v>
      </c>
      <c r="X88" s="58">
        <f t="shared" si="63"/>
        <v>0</v>
      </c>
      <c r="Y88" s="89">
        <f t="shared" si="46"/>
        <v>121</v>
      </c>
      <c r="Z88" s="90">
        <f>IF($F88&gt;'Wage Ceilings '!$C$7+SUMIF('Wage Ceilings '!$B$8:'Wage Ceilings '!$B$11,"&lt;="&amp;$F$15,'Wage Ceilings '!$D$8:'Wage Ceilings '!$D$11),'Wage Ceilings '!$C$7+SUMIF('Wage Ceilings '!$B$8:'Wage Ceilings '!$B$11,"&lt;="&amp;$F$15,'Wage Ceilings '!$D$8:'Wage Ceilings '!$D$11),$F88)</f>
        <v>0</v>
      </c>
      <c r="AA88" s="91" cm="1">
        <f t="array" ref="AA88">INDEX(Appendix!$G$4:$J$8,_xlfn.IFS(Y88&lt;56,1,Y88&lt;61,2,Y88&lt;66,3,Y88&lt;71,4,TRUE,5),MATCH(YEAR($F$15),Appendix!$G$3:$L$3,0))</f>
        <v>0</v>
      </c>
      <c r="AB88" s="92">
        <f t="shared" si="33"/>
        <v>0</v>
      </c>
      <c r="AC88" s="89">
        <f t="shared" si="47"/>
        <v>122</v>
      </c>
      <c r="AD88" s="90">
        <f>IF($G88&gt;'Wage Ceilings '!$C$7+SUMIF('Wage Ceilings '!$B$8:'Wage Ceilings '!$B$11,"&lt;="&amp;$G$15,'Wage Ceilings '!$D$8:'Wage Ceilings '!$D$11),'Wage Ceilings '!$C$7+SUMIF('Wage Ceilings '!$B$8:'Wage Ceilings '!$B$11,"&lt;="&amp;$G$15,'Wage Ceilings '!$D$8:'Wage Ceilings '!$D$11),$G88)</f>
        <v>0</v>
      </c>
      <c r="AE88" s="91" cm="1">
        <f t="array" ref="AE88">INDEX(Appendix!$G$4:$J$8,_xlfn.IFS(AC88&lt;56,1,AC88&lt;61,2,AC88&lt;66,3,AC88&lt;71,4,TRUE,5),MATCH(YEAR($F$15),Appendix!$G$3:$L$3,0))</f>
        <v>0</v>
      </c>
      <c r="AF88" s="92">
        <f t="shared" si="34"/>
        <v>0</v>
      </c>
      <c r="AG88" s="89">
        <f t="shared" si="48"/>
        <v>122</v>
      </c>
      <c r="AH88" s="90">
        <f>IF($H88&gt;'Wage Ceilings '!$C$7+SUMIF('Wage Ceilings '!$B$8:'Wage Ceilings '!$B$11,"&lt;="&amp;$H$15,'Wage Ceilings '!$D$8:'Wage Ceilings '!$D$11),'Wage Ceilings '!$C$7+SUMIF('Wage Ceilings '!$B$8:'Wage Ceilings '!$B$11,"&lt;="&amp;$H$15,'Wage Ceilings '!$D$8:'Wage Ceilings '!$D$11),$H88)</f>
        <v>0</v>
      </c>
      <c r="AI88" s="91" cm="1">
        <f t="array" ref="AI88">INDEX(Appendix!$G$4:$J$8,_xlfn.IFS(AG88&lt;56,1,AG88&lt;61,2,AG88&lt;66,3,AG88&lt;71,4,TRUE,5),MATCH(YEAR($F$15),Appendix!$G$3:$L$3,0))</f>
        <v>0</v>
      </c>
      <c r="AJ88" s="92">
        <f t="shared" si="35"/>
        <v>0</v>
      </c>
      <c r="AK88" s="89">
        <f t="shared" si="49"/>
        <v>122</v>
      </c>
      <c r="AL88" s="90">
        <f>IF($I88&gt;'Wage Ceilings '!$C$7+SUMIF('Wage Ceilings '!$B$8:'Wage Ceilings '!$B$11,"&lt;="&amp;$I$15,'Wage Ceilings '!$D$8:'Wage Ceilings '!$D$11),'Wage Ceilings '!$C$7+SUMIF('Wage Ceilings '!$B$8:'Wage Ceilings '!$B$11,"&lt;="&amp;$I$15,'Wage Ceilings '!$D$8:'Wage Ceilings '!$D$11),$I88)</f>
        <v>0</v>
      </c>
      <c r="AM88" s="91" cm="1">
        <f t="array" ref="AM88">INDEX(Appendix!$G$4:$J$8,_xlfn.IFS(AK88&lt;56,1,AK88&lt;61,2,AK88&lt;66,3,AK88&lt;71,4,TRUE,5),MATCH(YEAR($F$15),Appendix!$G$3:$L$3,0))</f>
        <v>0</v>
      </c>
      <c r="AN88" s="92">
        <f t="shared" si="36"/>
        <v>0</v>
      </c>
      <c r="AO88" s="89">
        <f t="shared" si="50"/>
        <v>122</v>
      </c>
      <c r="AP88" s="90">
        <f>IF($J88&gt;'Wage Ceilings '!$C$7+SUMIF('Wage Ceilings '!$B$8:'Wage Ceilings '!$B$11,"&lt;="&amp;$J$15,'Wage Ceilings '!$D$8:'Wage Ceilings '!$D$11),'Wage Ceilings '!$C$7+SUMIF('Wage Ceilings '!$B$8:'Wage Ceilings '!$B$11,"&lt;="&amp;$J$15,'Wage Ceilings '!$D$8:'Wage Ceilings '!$D$11),$J88)</f>
        <v>0</v>
      </c>
      <c r="AQ88" s="91" cm="1">
        <f t="array" ref="AQ88">INDEX(Appendix!$G$4:$J$8,_xlfn.IFS(AO88&lt;56,1,AO88&lt;61,2,AO88&lt;66,3,AO88&lt;71,4,TRUE,5),MATCH(YEAR($F$15),Appendix!$G$3:$L$3,0))</f>
        <v>0</v>
      </c>
      <c r="AR88" s="92">
        <f t="shared" si="37"/>
        <v>0</v>
      </c>
      <c r="AS88" s="89">
        <f t="shared" si="64"/>
        <v>122</v>
      </c>
      <c r="AT88" s="90">
        <f>IF($K88&gt;'Wage Ceilings '!$C$7+SUMIF('Wage Ceilings '!$B$8:'Wage Ceilings '!$B$11,"&lt;="&amp;$K$15,'Wage Ceilings '!$D$8:'Wage Ceilings '!$D$11),'Wage Ceilings '!$C$7+SUMIF('Wage Ceilings '!$B$8:'Wage Ceilings '!$B$11,"&lt;="&amp;$K$15,'Wage Ceilings '!$D$8:'Wage Ceilings '!$D$11),$K88)</f>
        <v>0</v>
      </c>
      <c r="AU88" s="91" cm="1">
        <f t="array" ref="AU88">INDEX(Appendix!$G$4:$J$8,_xlfn.IFS(AS88&lt;56,1,AS88&lt;61,2,AS88&lt;66,3,AS88&lt;71,4,TRUE,5),MATCH(YEAR($F$15),Appendix!$G$3:$L$3,0))</f>
        <v>0</v>
      </c>
      <c r="AV88" s="92">
        <f t="shared" si="38"/>
        <v>0</v>
      </c>
      <c r="AW88" s="89" t="str">
        <f t="shared" si="51"/>
        <v>NA</v>
      </c>
      <c r="AX88" s="92">
        <f>IF(L88&gt;=('Wage Ceilings '!$C$3-SUM(Z88,AD88,AH88,AL88,AP88,AT88,BB88,BF88,BJ88,BN88,BR88,BV88)),('Wage Ceilings '!$C$3-SUM(Z88,AD88,AH88,AL88,AP88,AT88,BB88,BF88,BJ88,BN88,BR88,BV88)),L88)</f>
        <v>0</v>
      </c>
      <c r="AY88" s="91" cm="1">
        <f t="array" ref="AY88">INDEX(Appendix!$G$4:$J$8,_xlfn.IFS(AW88&lt;56,1,AW88&lt;61,2,AW88&lt;66,3,AW88&lt;71,4,TRUE,5),MATCH(YEAR($F$15),Appendix!$G$3:$L$3,0))</f>
        <v>0</v>
      </c>
      <c r="AZ88" s="92">
        <f t="shared" si="39"/>
        <v>0</v>
      </c>
      <c r="BA88" s="89">
        <f t="shared" si="52"/>
        <v>122</v>
      </c>
      <c r="BB88" s="90">
        <f>IF($M88&gt;'Wage Ceilings '!$C$7+SUMIF('Wage Ceilings '!$B$8:'Wage Ceilings '!$B$11,"&lt;="&amp;$M$15,'Wage Ceilings '!$D$8:'Wage Ceilings '!$D$11),'Wage Ceilings '!$C$7+SUMIF('Wage Ceilings '!$B$8:'Wage Ceilings '!$B$11,"&lt;="&amp;$M$15,'Wage Ceilings '!$D$8:'Wage Ceilings '!$D$11),$M88)</f>
        <v>0</v>
      </c>
      <c r="BC88" s="91" cm="1">
        <f t="array" ref="BC88">INDEX(Appendix!$G$4:$J$8,_xlfn.IFS(BA88&lt;56,1,BA88&lt;61,2,BA88&lt;66,3,BA88&lt;71,4,TRUE,5),MATCH(YEAR($F$15),Appendix!$G$3:$L$3,0))</f>
        <v>0</v>
      </c>
      <c r="BD88" s="92">
        <f t="shared" si="40"/>
        <v>0</v>
      </c>
      <c r="BE88" s="89">
        <f t="shared" si="53"/>
        <v>122</v>
      </c>
      <c r="BF88" s="90">
        <f>IF($N88&gt;'Wage Ceilings '!$C$7+SUMIF('Wage Ceilings '!$B$8:'Wage Ceilings '!$B$11,"&lt;="&amp;$N$15,'Wage Ceilings '!$D$8:'Wage Ceilings '!$D$11),'Wage Ceilings '!$C$7+SUMIF('Wage Ceilings '!$B$8:'Wage Ceilings '!$B$11,"&lt;="&amp;$N$15,'Wage Ceilings '!$D$8:'Wage Ceilings '!$D$11),$N88)</f>
        <v>0</v>
      </c>
      <c r="BG88" s="91" cm="1">
        <f t="array" ref="BG88">INDEX(Appendix!$G$4:$J$8,_xlfn.IFS(BE88&lt;56,1,BE88&lt;61,2,BE88&lt;66,3,BE88&lt;71,4,TRUE,5),MATCH(YEAR($F$15),Appendix!$G$3:$L$3,0))</f>
        <v>0</v>
      </c>
      <c r="BH88" s="92">
        <f t="shared" si="41"/>
        <v>0</v>
      </c>
      <c r="BI88" s="89">
        <f t="shared" si="54"/>
        <v>122</v>
      </c>
      <c r="BJ88" s="90">
        <f>IF($O88&gt;'Wage Ceilings '!$C$7+SUMIF('Wage Ceilings '!$B$8:'Wage Ceilings '!$B$11,"&lt;="&amp;$O$15,'Wage Ceilings '!$D$8:'Wage Ceilings '!$D$11),'Wage Ceilings '!$C$7+SUMIF('Wage Ceilings '!$B$8:'Wage Ceilings '!$B$11,"&lt;="&amp;$O$15,'Wage Ceilings '!$D$8:'Wage Ceilings '!$D$11),$O88)</f>
        <v>0</v>
      </c>
      <c r="BK88" s="91" cm="1">
        <f t="array" ref="BK88">INDEX(Appendix!$G$4:$J$8,_xlfn.IFS(BI88&lt;56,1,BI88&lt;61,2,BI88&lt;66,3,BI88&lt;71,4,TRUE,5),MATCH(YEAR($F$15),Appendix!$G$3:$L$3,0))</f>
        <v>0</v>
      </c>
      <c r="BL88" s="92">
        <f t="shared" si="42"/>
        <v>0</v>
      </c>
      <c r="BM88" s="89">
        <f t="shared" si="55"/>
        <v>122</v>
      </c>
      <c r="BN88" s="90">
        <f>IF($P88&gt;'Wage Ceilings '!$C$7+SUMIF('Wage Ceilings '!$B$8:'Wage Ceilings '!$B$11,"&lt;="&amp;$P$15,'Wage Ceilings '!$D$8:'Wage Ceilings '!$D$11),'Wage Ceilings '!$C$7+SUMIF('Wage Ceilings '!$B$8:'Wage Ceilings '!$B$11,"&lt;="&amp;$P$15,'Wage Ceilings '!$D$8:'Wage Ceilings '!$D$11),$P88)</f>
        <v>0</v>
      </c>
      <c r="BO88" s="91" cm="1">
        <f t="array" ref="BO88">INDEX(Appendix!$G$4:$J$8,_xlfn.IFS(BM88&lt;56,1,BM88&lt;61,2,BM88&lt;66,3,BM88&lt;71,4,TRUE,5),MATCH(YEAR($F$15),Appendix!$G$3:$L$3,0))</f>
        <v>0</v>
      </c>
      <c r="BP88" s="92">
        <f t="shared" si="43"/>
        <v>0</v>
      </c>
      <c r="BQ88" s="89">
        <f t="shared" si="56"/>
        <v>122</v>
      </c>
      <c r="BR88" s="90">
        <f>IF($Q88&gt;'Wage Ceilings '!$C$7+SUMIF('Wage Ceilings '!$B$8:'Wage Ceilings '!$B$11,"&lt;="&amp;$Q$15,'Wage Ceilings '!$D$8:'Wage Ceilings '!$D$11),'Wage Ceilings '!$C$7+SUMIF('Wage Ceilings '!$B$8:'Wage Ceilings '!$B$11,"&lt;="&amp;$Q$15,'Wage Ceilings '!$D$8:'Wage Ceilings '!$D$11),$Q88)</f>
        <v>0</v>
      </c>
      <c r="BS88" s="91" cm="1">
        <f t="array" ref="BS88">INDEX(Appendix!$G$4:$J$8,_xlfn.IFS(BQ88&lt;56,1,BQ88&lt;61,2,BQ88&lt;66,3,BQ88&lt;71,4,TRUE,5),MATCH(YEAR($F$15),Appendix!$G$3:$L$3,0))</f>
        <v>0</v>
      </c>
      <c r="BT88" s="92">
        <f t="shared" si="44"/>
        <v>0</v>
      </c>
      <c r="BU88" s="89">
        <f t="shared" si="57"/>
        <v>122</v>
      </c>
      <c r="BV88" s="90">
        <f>IF($R88&gt;'Wage Ceilings '!$C$7+SUMIF('Wage Ceilings '!$B$8:'Wage Ceilings '!$B$11,"&lt;="&amp;$R$15,'Wage Ceilings '!$D$8:'Wage Ceilings '!$D$11),'Wage Ceilings '!$C$7+SUMIF('Wage Ceilings '!$B$8:'Wage Ceilings '!$B$11,"&lt;="&amp;$R$15,'Wage Ceilings '!$D$8:'Wage Ceilings '!$D$11),$R88)</f>
        <v>0</v>
      </c>
      <c r="BW88" s="91" cm="1">
        <f t="array" ref="BW88">INDEX(Appendix!$G$4:$J$8,_xlfn.IFS(BU88&lt;56,1,BU88&lt;61,2,BU88&lt;66,3,BU88&lt;71,4,TRUE,5),MATCH(YEAR($F$15),Appendix!$G$3:$L$3,0))</f>
        <v>0</v>
      </c>
      <c r="BX88" s="92">
        <f t="shared" si="45"/>
        <v>0</v>
      </c>
      <c r="BY88" s="89" t="str">
        <f t="shared" si="58"/>
        <v>NA</v>
      </c>
      <c r="BZ88" s="92">
        <f>IF(S88&gt;=('Wage Ceilings '!$C$3-SUM(Z88,AD88,AH88,AL88,AP88,AX88,AT88,BB88,BF88,BJ88,BN88,BR88,BV88)),('Wage Ceilings '!$C$3-SUM(Z88,AD88,AH88,AL88,AP88,AX88,AT88,BB88,BF88,BJ88,BN88,BR88,BV88)),S88)</f>
        <v>0</v>
      </c>
      <c r="CA88" s="91" cm="1">
        <f t="array" ref="CA88">INDEX(Appendix!$G$4:$J$8,_xlfn.IFS(BY88&lt;56,1,BY88&lt;61,2,BY88&lt;66,3,BY88&lt;71,4,TRUE,5),MATCH(YEAR($F$15),Appendix!$G$3:$L$3,0))</f>
        <v>0</v>
      </c>
      <c r="CB88" s="92">
        <f t="shared" si="65"/>
        <v>0</v>
      </c>
      <c r="CC88" s="99"/>
    </row>
    <row r="89" spans="1:81" x14ac:dyDescent="0.3">
      <c r="A89" s="64" t="s">
        <v>139</v>
      </c>
      <c r="B89" s="65"/>
      <c r="C89" s="65"/>
      <c r="D89" s="66"/>
      <c r="E89" s="66"/>
      <c r="F89" s="67"/>
      <c r="G89" s="67"/>
      <c r="H89" s="67"/>
      <c r="I89" s="67"/>
      <c r="J89" s="67"/>
      <c r="K89" s="67"/>
      <c r="L89" s="67"/>
      <c r="M89" s="67"/>
      <c r="N89" s="67"/>
      <c r="O89" s="67"/>
      <c r="P89" s="67"/>
      <c r="Q89" s="67"/>
      <c r="R89" s="67"/>
      <c r="S89" s="67"/>
      <c r="T89" s="57">
        <f t="shared" si="59"/>
        <v>0</v>
      </c>
      <c r="U89" s="57">
        <f t="shared" si="60"/>
        <v>0</v>
      </c>
      <c r="V89" s="58">
        <f t="shared" si="61"/>
        <v>0</v>
      </c>
      <c r="W89" s="58">
        <f t="shared" si="62"/>
        <v>0</v>
      </c>
      <c r="X89" s="58">
        <f t="shared" si="63"/>
        <v>0</v>
      </c>
      <c r="Y89" s="89">
        <f t="shared" si="46"/>
        <v>121</v>
      </c>
      <c r="Z89" s="90">
        <f>IF($F89&gt;'Wage Ceilings '!$C$7+SUMIF('Wage Ceilings '!$B$8:'Wage Ceilings '!$B$11,"&lt;="&amp;$F$15,'Wage Ceilings '!$D$8:'Wage Ceilings '!$D$11),'Wage Ceilings '!$C$7+SUMIF('Wage Ceilings '!$B$8:'Wage Ceilings '!$B$11,"&lt;="&amp;$F$15,'Wage Ceilings '!$D$8:'Wage Ceilings '!$D$11),$F89)</f>
        <v>0</v>
      </c>
      <c r="AA89" s="91" cm="1">
        <f t="array" ref="AA89">INDEX(Appendix!$G$4:$J$8,_xlfn.IFS(Y89&lt;56,1,Y89&lt;61,2,Y89&lt;66,3,Y89&lt;71,4,TRUE,5),MATCH(YEAR($F$15),Appendix!$G$3:$L$3,0))</f>
        <v>0</v>
      </c>
      <c r="AB89" s="92">
        <f t="shared" si="33"/>
        <v>0</v>
      </c>
      <c r="AC89" s="89">
        <f t="shared" si="47"/>
        <v>122</v>
      </c>
      <c r="AD89" s="90">
        <f>IF($G89&gt;'Wage Ceilings '!$C$7+SUMIF('Wage Ceilings '!$B$8:'Wage Ceilings '!$B$11,"&lt;="&amp;$G$15,'Wage Ceilings '!$D$8:'Wage Ceilings '!$D$11),'Wage Ceilings '!$C$7+SUMIF('Wage Ceilings '!$B$8:'Wage Ceilings '!$B$11,"&lt;="&amp;$G$15,'Wage Ceilings '!$D$8:'Wage Ceilings '!$D$11),$G89)</f>
        <v>0</v>
      </c>
      <c r="AE89" s="91" cm="1">
        <f t="array" ref="AE89">INDEX(Appendix!$G$4:$J$8,_xlfn.IFS(AC89&lt;56,1,AC89&lt;61,2,AC89&lt;66,3,AC89&lt;71,4,TRUE,5),MATCH(YEAR($F$15),Appendix!$G$3:$L$3,0))</f>
        <v>0</v>
      </c>
      <c r="AF89" s="92">
        <f t="shared" si="34"/>
        <v>0</v>
      </c>
      <c r="AG89" s="89">
        <f t="shared" si="48"/>
        <v>122</v>
      </c>
      <c r="AH89" s="90">
        <f>IF($H89&gt;'Wage Ceilings '!$C$7+SUMIF('Wage Ceilings '!$B$8:'Wage Ceilings '!$B$11,"&lt;="&amp;$H$15,'Wage Ceilings '!$D$8:'Wage Ceilings '!$D$11),'Wage Ceilings '!$C$7+SUMIF('Wage Ceilings '!$B$8:'Wage Ceilings '!$B$11,"&lt;="&amp;$H$15,'Wage Ceilings '!$D$8:'Wage Ceilings '!$D$11),$H89)</f>
        <v>0</v>
      </c>
      <c r="AI89" s="91" cm="1">
        <f t="array" ref="AI89">INDEX(Appendix!$G$4:$J$8,_xlfn.IFS(AG89&lt;56,1,AG89&lt;61,2,AG89&lt;66,3,AG89&lt;71,4,TRUE,5),MATCH(YEAR($F$15),Appendix!$G$3:$L$3,0))</f>
        <v>0</v>
      </c>
      <c r="AJ89" s="92">
        <f t="shared" si="35"/>
        <v>0</v>
      </c>
      <c r="AK89" s="89">
        <f t="shared" si="49"/>
        <v>122</v>
      </c>
      <c r="AL89" s="90">
        <f>IF($I89&gt;'Wage Ceilings '!$C$7+SUMIF('Wage Ceilings '!$B$8:'Wage Ceilings '!$B$11,"&lt;="&amp;$I$15,'Wage Ceilings '!$D$8:'Wage Ceilings '!$D$11),'Wage Ceilings '!$C$7+SUMIF('Wage Ceilings '!$B$8:'Wage Ceilings '!$B$11,"&lt;="&amp;$I$15,'Wage Ceilings '!$D$8:'Wage Ceilings '!$D$11),$I89)</f>
        <v>0</v>
      </c>
      <c r="AM89" s="91" cm="1">
        <f t="array" ref="AM89">INDEX(Appendix!$G$4:$J$8,_xlfn.IFS(AK89&lt;56,1,AK89&lt;61,2,AK89&lt;66,3,AK89&lt;71,4,TRUE,5),MATCH(YEAR($F$15),Appendix!$G$3:$L$3,0))</f>
        <v>0</v>
      </c>
      <c r="AN89" s="92">
        <f t="shared" si="36"/>
        <v>0</v>
      </c>
      <c r="AO89" s="89">
        <f t="shared" si="50"/>
        <v>122</v>
      </c>
      <c r="AP89" s="90">
        <f>IF($J89&gt;'Wage Ceilings '!$C$7+SUMIF('Wage Ceilings '!$B$8:'Wage Ceilings '!$B$11,"&lt;="&amp;$J$15,'Wage Ceilings '!$D$8:'Wage Ceilings '!$D$11),'Wage Ceilings '!$C$7+SUMIF('Wage Ceilings '!$B$8:'Wage Ceilings '!$B$11,"&lt;="&amp;$J$15,'Wage Ceilings '!$D$8:'Wage Ceilings '!$D$11),$J89)</f>
        <v>0</v>
      </c>
      <c r="AQ89" s="91" cm="1">
        <f t="array" ref="AQ89">INDEX(Appendix!$G$4:$J$8,_xlfn.IFS(AO89&lt;56,1,AO89&lt;61,2,AO89&lt;66,3,AO89&lt;71,4,TRUE,5),MATCH(YEAR($F$15),Appendix!$G$3:$L$3,0))</f>
        <v>0</v>
      </c>
      <c r="AR89" s="92">
        <f t="shared" si="37"/>
        <v>0</v>
      </c>
      <c r="AS89" s="89">
        <f t="shared" si="64"/>
        <v>122</v>
      </c>
      <c r="AT89" s="90">
        <f>IF($K89&gt;'Wage Ceilings '!$C$7+SUMIF('Wage Ceilings '!$B$8:'Wage Ceilings '!$B$11,"&lt;="&amp;$K$15,'Wage Ceilings '!$D$8:'Wage Ceilings '!$D$11),'Wage Ceilings '!$C$7+SUMIF('Wage Ceilings '!$B$8:'Wage Ceilings '!$B$11,"&lt;="&amp;$K$15,'Wage Ceilings '!$D$8:'Wage Ceilings '!$D$11),$K89)</f>
        <v>0</v>
      </c>
      <c r="AU89" s="91" cm="1">
        <f t="array" ref="AU89">INDEX(Appendix!$G$4:$J$8,_xlfn.IFS(AS89&lt;56,1,AS89&lt;61,2,AS89&lt;66,3,AS89&lt;71,4,TRUE,5),MATCH(YEAR($F$15),Appendix!$G$3:$L$3,0))</f>
        <v>0</v>
      </c>
      <c r="AV89" s="92">
        <f t="shared" si="38"/>
        <v>0</v>
      </c>
      <c r="AW89" s="89" t="str">
        <f t="shared" si="51"/>
        <v>NA</v>
      </c>
      <c r="AX89" s="92">
        <f>IF(L89&gt;=('Wage Ceilings '!$C$3-SUM(Z89,AD89,AH89,AL89,AP89,AT89,BB89,BF89,BJ89,BN89,BR89,BV89)),('Wage Ceilings '!$C$3-SUM(Z89,AD89,AH89,AL89,AP89,AT89,BB89,BF89,BJ89,BN89,BR89,BV89)),L89)</f>
        <v>0</v>
      </c>
      <c r="AY89" s="91" cm="1">
        <f t="array" ref="AY89">INDEX(Appendix!$G$4:$J$8,_xlfn.IFS(AW89&lt;56,1,AW89&lt;61,2,AW89&lt;66,3,AW89&lt;71,4,TRUE,5),MATCH(YEAR($F$15),Appendix!$G$3:$L$3,0))</f>
        <v>0</v>
      </c>
      <c r="AZ89" s="92">
        <f t="shared" si="39"/>
        <v>0</v>
      </c>
      <c r="BA89" s="89">
        <f t="shared" si="52"/>
        <v>122</v>
      </c>
      <c r="BB89" s="90">
        <f>IF($M89&gt;'Wage Ceilings '!$C$7+SUMIF('Wage Ceilings '!$B$8:'Wage Ceilings '!$B$11,"&lt;="&amp;$M$15,'Wage Ceilings '!$D$8:'Wage Ceilings '!$D$11),'Wage Ceilings '!$C$7+SUMIF('Wage Ceilings '!$B$8:'Wage Ceilings '!$B$11,"&lt;="&amp;$M$15,'Wage Ceilings '!$D$8:'Wage Ceilings '!$D$11),$M89)</f>
        <v>0</v>
      </c>
      <c r="BC89" s="91" cm="1">
        <f t="array" ref="BC89">INDEX(Appendix!$G$4:$J$8,_xlfn.IFS(BA89&lt;56,1,BA89&lt;61,2,BA89&lt;66,3,BA89&lt;71,4,TRUE,5),MATCH(YEAR($F$15),Appendix!$G$3:$L$3,0))</f>
        <v>0</v>
      </c>
      <c r="BD89" s="92">
        <f t="shared" si="40"/>
        <v>0</v>
      </c>
      <c r="BE89" s="89">
        <f t="shared" si="53"/>
        <v>122</v>
      </c>
      <c r="BF89" s="90">
        <f>IF($N89&gt;'Wage Ceilings '!$C$7+SUMIF('Wage Ceilings '!$B$8:'Wage Ceilings '!$B$11,"&lt;="&amp;$N$15,'Wage Ceilings '!$D$8:'Wage Ceilings '!$D$11),'Wage Ceilings '!$C$7+SUMIF('Wage Ceilings '!$B$8:'Wage Ceilings '!$B$11,"&lt;="&amp;$N$15,'Wage Ceilings '!$D$8:'Wage Ceilings '!$D$11),$N89)</f>
        <v>0</v>
      </c>
      <c r="BG89" s="91" cm="1">
        <f t="array" ref="BG89">INDEX(Appendix!$G$4:$J$8,_xlfn.IFS(BE89&lt;56,1,BE89&lt;61,2,BE89&lt;66,3,BE89&lt;71,4,TRUE,5),MATCH(YEAR($F$15),Appendix!$G$3:$L$3,0))</f>
        <v>0</v>
      </c>
      <c r="BH89" s="92">
        <f t="shared" si="41"/>
        <v>0</v>
      </c>
      <c r="BI89" s="89">
        <f t="shared" si="54"/>
        <v>122</v>
      </c>
      <c r="BJ89" s="90">
        <f>IF($O89&gt;'Wage Ceilings '!$C$7+SUMIF('Wage Ceilings '!$B$8:'Wage Ceilings '!$B$11,"&lt;="&amp;$O$15,'Wage Ceilings '!$D$8:'Wage Ceilings '!$D$11),'Wage Ceilings '!$C$7+SUMIF('Wage Ceilings '!$B$8:'Wage Ceilings '!$B$11,"&lt;="&amp;$O$15,'Wage Ceilings '!$D$8:'Wage Ceilings '!$D$11),$O89)</f>
        <v>0</v>
      </c>
      <c r="BK89" s="91" cm="1">
        <f t="array" ref="BK89">INDEX(Appendix!$G$4:$J$8,_xlfn.IFS(BI89&lt;56,1,BI89&lt;61,2,BI89&lt;66,3,BI89&lt;71,4,TRUE,5),MATCH(YEAR($F$15),Appendix!$G$3:$L$3,0))</f>
        <v>0</v>
      </c>
      <c r="BL89" s="92">
        <f t="shared" si="42"/>
        <v>0</v>
      </c>
      <c r="BM89" s="89">
        <f t="shared" si="55"/>
        <v>122</v>
      </c>
      <c r="BN89" s="90">
        <f>IF($P89&gt;'Wage Ceilings '!$C$7+SUMIF('Wage Ceilings '!$B$8:'Wage Ceilings '!$B$11,"&lt;="&amp;$P$15,'Wage Ceilings '!$D$8:'Wage Ceilings '!$D$11),'Wage Ceilings '!$C$7+SUMIF('Wage Ceilings '!$B$8:'Wage Ceilings '!$B$11,"&lt;="&amp;$P$15,'Wage Ceilings '!$D$8:'Wage Ceilings '!$D$11),$P89)</f>
        <v>0</v>
      </c>
      <c r="BO89" s="91" cm="1">
        <f t="array" ref="BO89">INDEX(Appendix!$G$4:$J$8,_xlfn.IFS(BM89&lt;56,1,BM89&lt;61,2,BM89&lt;66,3,BM89&lt;71,4,TRUE,5),MATCH(YEAR($F$15),Appendix!$G$3:$L$3,0))</f>
        <v>0</v>
      </c>
      <c r="BP89" s="92">
        <f t="shared" si="43"/>
        <v>0</v>
      </c>
      <c r="BQ89" s="89">
        <f t="shared" si="56"/>
        <v>122</v>
      </c>
      <c r="BR89" s="90">
        <f>IF($Q89&gt;'Wage Ceilings '!$C$7+SUMIF('Wage Ceilings '!$B$8:'Wage Ceilings '!$B$11,"&lt;="&amp;$Q$15,'Wage Ceilings '!$D$8:'Wage Ceilings '!$D$11),'Wage Ceilings '!$C$7+SUMIF('Wage Ceilings '!$B$8:'Wage Ceilings '!$B$11,"&lt;="&amp;$Q$15,'Wage Ceilings '!$D$8:'Wage Ceilings '!$D$11),$Q89)</f>
        <v>0</v>
      </c>
      <c r="BS89" s="91" cm="1">
        <f t="array" ref="BS89">INDEX(Appendix!$G$4:$J$8,_xlfn.IFS(BQ89&lt;56,1,BQ89&lt;61,2,BQ89&lt;66,3,BQ89&lt;71,4,TRUE,5),MATCH(YEAR($F$15),Appendix!$G$3:$L$3,0))</f>
        <v>0</v>
      </c>
      <c r="BT89" s="92">
        <f t="shared" si="44"/>
        <v>0</v>
      </c>
      <c r="BU89" s="89">
        <f t="shared" si="57"/>
        <v>122</v>
      </c>
      <c r="BV89" s="90">
        <f>IF($R89&gt;'Wage Ceilings '!$C$7+SUMIF('Wage Ceilings '!$B$8:'Wage Ceilings '!$B$11,"&lt;="&amp;$R$15,'Wage Ceilings '!$D$8:'Wage Ceilings '!$D$11),'Wage Ceilings '!$C$7+SUMIF('Wage Ceilings '!$B$8:'Wage Ceilings '!$B$11,"&lt;="&amp;$R$15,'Wage Ceilings '!$D$8:'Wage Ceilings '!$D$11),$R89)</f>
        <v>0</v>
      </c>
      <c r="BW89" s="91" cm="1">
        <f t="array" ref="BW89">INDEX(Appendix!$G$4:$J$8,_xlfn.IFS(BU89&lt;56,1,BU89&lt;61,2,BU89&lt;66,3,BU89&lt;71,4,TRUE,5),MATCH(YEAR($F$15),Appendix!$G$3:$L$3,0))</f>
        <v>0</v>
      </c>
      <c r="BX89" s="92">
        <f t="shared" si="45"/>
        <v>0</v>
      </c>
      <c r="BY89" s="89" t="str">
        <f t="shared" si="58"/>
        <v>NA</v>
      </c>
      <c r="BZ89" s="92">
        <f>IF(S89&gt;=('Wage Ceilings '!$C$3-SUM(Z89,AD89,AH89,AL89,AP89,AX89,AT89,BB89,BF89,BJ89,BN89,BR89,BV89)),('Wage Ceilings '!$C$3-SUM(Z89,AD89,AH89,AL89,AP89,AX89,AT89,BB89,BF89,BJ89,BN89,BR89,BV89)),S89)</f>
        <v>0</v>
      </c>
      <c r="CA89" s="91" cm="1">
        <f t="array" ref="CA89">INDEX(Appendix!$G$4:$J$8,_xlfn.IFS(BY89&lt;56,1,BY89&lt;61,2,BY89&lt;66,3,BY89&lt;71,4,TRUE,5),MATCH(YEAR($F$15),Appendix!$G$3:$L$3,0))</f>
        <v>0</v>
      </c>
      <c r="CB89" s="92">
        <f t="shared" si="65"/>
        <v>0</v>
      </c>
      <c r="CC89" s="99"/>
    </row>
    <row r="90" spans="1:81" x14ac:dyDescent="0.3">
      <c r="A90" s="64" t="s">
        <v>140</v>
      </c>
      <c r="B90" s="65"/>
      <c r="C90" s="65"/>
      <c r="D90" s="66"/>
      <c r="E90" s="66"/>
      <c r="F90" s="67"/>
      <c r="G90" s="67"/>
      <c r="H90" s="67"/>
      <c r="I90" s="67"/>
      <c r="J90" s="67"/>
      <c r="K90" s="67"/>
      <c r="L90" s="67"/>
      <c r="M90" s="67"/>
      <c r="N90" s="67"/>
      <c r="O90" s="67"/>
      <c r="P90" s="67"/>
      <c r="Q90" s="67"/>
      <c r="R90" s="67"/>
      <c r="S90" s="67"/>
      <c r="T90" s="57">
        <f t="shared" si="59"/>
        <v>0</v>
      </c>
      <c r="U90" s="57">
        <f t="shared" si="60"/>
        <v>0</v>
      </c>
      <c r="V90" s="58">
        <f t="shared" si="61"/>
        <v>0</v>
      </c>
      <c r="W90" s="58">
        <f t="shared" si="62"/>
        <v>0</v>
      </c>
      <c r="X90" s="58">
        <f t="shared" si="63"/>
        <v>0</v>
      </c>
      <c r="Y90" s="89">
        <f t="shared" si="46"/>
        <v>121</v>
      </c>
      <c r="Z90" s="90">
        <f>IF($F90&gt;'Wage Ceilings '!$C$7+SUMIF('Wage Ceilings '!$B$8:'Wage Ceilings '!$B$11,"&lt;="&amp;$F$15,'Wage Ceilings '!$D$8:'Wage Ceilings '!$D$11),'Wage Ceilings '!$C$7+SUMIF('Wage Ceilings '!$B$8:'Wage Ceilings '!$B$11,"&lt;="&amp;$F$15,'Wage Ceilings '!$D$8:'Wage Ceilings '!$D$11),$F90)</f>
        <v>0</v>
      </c>
      <c r="AA90" s="91" cm="1">
        <f t="array" ref="AA90">INDEX(Appendix!$G$4:$J$8,_xlfn.IFS(Y90&lt;56,1,Y90&lt;61,2,Y90&lt;66,3,Y90&lt;71,4,TRUE,5),MATCH(YEAR($F$15),Appendix!$G$3:$L$3,0))</f>
        <v>0</v>
      </c>
      <c r="AB90" s="92">
        <f t="shared" si="33"/>
        <v>0</v>
      </c>
      <c r="AC90" s="89">
        <f t="shared" si="47"/>
        <v>122</v>
      </c>
      <c r="AD90" s="90">
        <f>IF($G90&gt;'Wage Ceilings '!$C$7+SUMIF('Wage Ceilings '!$B$8:'Wage Ceilings '!$B$11,"&lt;="&amp;$G$15,'Wage Ceilings '!$D$8:'Wage Ceilings '!$D$11),'Wage Ceilings '!$C$7+SUMIF('Wage Ceilings '!$B$8:'Wage Ceilings '!$B$11,"&lt;="&amp;$G$15,'Wage Ceilings '!$D$8:'Wage Ceilings '!$D$11),$G90)</f>
        <v>0</v>
      </c>
      <c r="AE90" s="91" cm="1">
        <f t="array" ref="AE90">INDEX(Appendix!$G$4:$J$8,_xlfn.IFS(AC90&lt;56,1,AC90&lt;61,2,AC90&lt;66,3,AC90&lt;71,4,TRUE,5),MATCH(YEAR($F$15),Appendix!$G$3:$L$3,0))</f>
        <v>0</v>
      </c>
      <c r="AF90" s="92">
        <f t="shared" si="34"/>
        <v>0</v>
      </c>
      <c r="AG90" s="89">
        <f t="shared" si="48"/>
        <v>122</v>
      </c>
      <c r="AH90" s="90">
        <f>IF($H90&gt;'Wage Ceilings '!$C$7+SUMIF('Wage Ceilings '!$B$8:'Wage Ceilings '!$B$11,"&lt;="&amp;$H$15,'Wage Ceilings '!$D$8:'Wage Ceilings '!$D$11),'Wage Ceilings '!$C$7+SUMIF('Wage Ceilings '!$B$8:'Wage Ceilings '!$B$11,"&lt;="&amp;$H$15,'Wage Ceilings '!$D$8:'Wage Ceilings '!$D$11),$H90)</f>
        <v>0</v>
      </c>
      <c r="AI90" s="91" cm="1">
        <f t="array" ref="AI90">INDEX(Appendix!$G$4:$J$8,_xlfn.IFS(AG90&lt;56,1,AG90&lt;61,2,AG90&lt;66,3,AG90&lt;71,4,TRUE,5),MATCH(YEAR($F$15),Appendix!$G$3:$L$3,0))</f>
        <v>0</v>
      </c>
      <c r="AJ90" s="92">
        <f t="shared" si="35"/>
        <v>0</v>
      </c>
      <c r="AK90" s="89">
        <f t="shared" si="49"/>
        <v>122</v>
      </c>
      <c r="AL90" s="90">
        <f>IF($I90&gt;'Wage Ceilings '!$C$7+SUMIF('Wage Ceilings '!$B$8:'Wage Ceilings '!$B$11,"&lt;="&amp;$I$15,'Wage Ceilings '!$D$8:'Wage Ceilings '!$D$11),'Wage Ceilings '!$C$7+SUMIF('Wage Ceilings '!$B$8:'Wage Ceilings '!$B$11,"&lt;="&amp;$I$15,'Wage Ceilings '!$D$8:'Wage Ceilings '!$D$11),$I90)</f>
        <v>0</v>
      </c>
      <c r="AM90" s="91" cm="1">
        <f t="array" ref="AM90">INDEX(Appendix!$G$4:$J$8,_xlfn.IFS(AK90&lt;56,1,AK90&lt;61,2,AK90&lt;66,3,AK90&lt;71,4,TRUE,5),MATCH(YEAR($F$15),Appendix!$G$3:$L$3,0))</f>
        <v>0</v>
      </c>
      <c r="AN90" s="92">
        <f t="shared" si="36"/>
        <v>0</v>
      </c>
      <c r="AO90" s="89">
        <f t="shared" si="50"/>
        <v>122</v>
      </c>
      <c r="AP90" s="90">
        <f>IF($J90&gt;'Wage Ceilings '!$C$7+SUMIF('Wage Ceilings '!$B$8:'Wage Ceilings '!$B$11,"&lt;="&amp;$J$15,'Wage Ceilings '!$D$8:'Wage Ceilings '!$D$11),'Wage Ceilings '!$C$7+SUMIF('Wage Ceilings '!$B$8:'Wage Ceilings '!$B$11,"&lt;="&amp;$J$15,'Wage Ceilings '!$D$8:'Wage Ceilings '!$D$11),$J90)</f>
        <v>0</v>
      </c>
      <c r="AQ90" s="91" cm="1">
        <f t="array" ref="AQ90">INDEX(Appendix!$G$4:$J$8,_xlfn.IFS(AO90&lt;56,1,AO90&lt;61,2,AO90&lt;66,3,AO90&lt;71,4,TRUE,5),MATCH(YEAR($F$15),Appendix!$G$3:$L$3,0))</f>
        <v>0</v>
      </c>
      <c r="AR90" s="92">
        <f t="shared" si="37"/>
        <v>0</v>
      </c>
      <c r="AS90" s="89">
        <f t="shared" si="64"/>
        <v>122</v>
      </c>
      <c r="AT90" s="90">
        <f>IF($K90&gt;'Wage Ceilings '!$C$7+SUMIF('Wage Ceilings '!$B$8:'Wage Ceilings '!$B$11,"&lt;="&amp;$K$15,'Wage Ceilings '!$D$8:'Wage Ceilings '!$D$11),'Wage Ceilings '!$C$7+SUMIF('Wage Ceilings '!$B$8:'Wage Ceilings '!$B$11,"&lt;="&amp;$K$15,'Wage Ceilings '!$D$8:'Wage Ceilings '!$D$11),$K90)</f>
        <v>0</v>
      </c>
      <c r="AU90" s="91" cm="1">
        <f t="array" ref="AU90">INDEX(Appendix!$G$4:$J$8,_xlfn.IFS(AS90&lt;56,1,AS90&lt;61,2,AS90&lt;66,3,AS90&lt;71,4,TRUE,5),MATCH(YEAR($F$15),Appendix!$G$3:$L$3,0))</f>
        <v>0</v>
      </c>
      <c r="AV90" s="92">
        <f t="shared" si="38"/>
        <v>0</v>
      </c>
      <c r="AW90" s="89" t="str">
        <f t="shared" si="51"/>
        <v>NA</v>
      </c>
      <c r="AX90" s="92">
        <f>IF(L90&gt;=('Wage Ceilings '!$C$3-SUM(Z90,AD90,AH90,AL90,AP90,AT90,BB90,BF90,BJ90,BN90,BR90,BV90)),('Wage Ceilings '!$C$3-SUM(Z90,AD90,AH90,AL90,AP90,AT90,BB90,BF90,BJ90,BN90,BR90,BV90)),L90)</f>
        <v>0</v>
      </c>
      <c r="AY90" s="91" cm="1">
        <f t="array" ref="AY90">INDEX(Appendix!$G$4:$J$8,_xlfn.IFS(AW90&lt;56,1,AW90&lt;61,2,AW90&lt;66,3,AW90&lt;71,4,TRUE,5),MATCH(YEAR($F$15),Appendix!$G$3:$L$3,0))</f>
        <v>0</v>
      </c>
      <c r="AZ90" s="92">
        <f t="shared" si="39"/>
        <v>0</v>
      </c>
      <c r="BA90" s="89">
        <f t="shared" si="52"/>
        <v>122</v>
      </c>
      <c r="BB90" s="90">
        <f>IF($M90&gt;'Wage Ceilings '!$C$7+SUMIF('Wage Ceilings '!$B$8:'Wage Ceilings '!$B$11,"&lt;="&amp;$M$15,'Wage Ceilings '!$D$8:'Wage Ceilings '!$D$11),'Wage Ceilings '!$C$7+SUMIF('Wage Ceilings '!$B$8:'Wage Ceilings '!$B$11,"&lt;="&amp;$M$15,'Wage Ceilings '!$D$8:'Wage Ceilings '!$D$11),$M90)</f>
        <v>0</v>
      </c>
      <c r="BC90" s="91" cm="1">
        <f t="array" ref="BC90">INDEX(Appendix!$G$4:$J$8,_xlfn.IFS(BA90&lt;56,1,BA90&lt;61,2,BA90&lt;66,3,BA90&lt;71,4,TRUE,5),MATCH(YEAR($F$15),Appendix!$G$3:$L$3,0))</f>
        <v>0</v>
      </c>
      <c r="BD90" s="92">
        <f t="shared" si="40"/>
        <v>0</v>
      </c>
      <c r="BE90" s="89">
        <f t="shared" si="53"/>
        <v>122</v>
      </c>
      <c r="BF90" s="90">
        <f>IF($N90&gt;'Wage Ceilings '!$C$7+SUMIF('Wage Ceilings '!$B$8:'Wage Ceilings '!$B$11,"&lt;="&amp;$N$15,'Wage Ceilings '!$D$8:'Wage Ceilings '!$D$11),'Wage Ceilings '!$C$7+SUMIF('Wage Ceilings '!$B$8:'Wage Ceilings '!$B$11,"&lt;="&amp;$N$15,'Wage Ceilings '!$D$8:'Wage Ceilings '!$D$11),$N90)</f>
        <v>0</v>
      </c>
      <c r="BG90" s="91" cm="1">
        <f t="array" ref="BG90">INDEX(Appendix!$G$4:$J$8,_xlfn.IFS(BE90&lt;56,1,BE90&lt;61,2,BE90&lt;66,3,BE90&lt;71,4,TRUE,5),MATCH(YEAR($F$15),Appendix!$G$3:$L$3,0))</f>
        <v>0</v>
      </c>
      <c r="BH90" s="92">
        <f t="shared" si="41"/>
        <v>0</v>
      </c>
      <c r="BI90" s="89">
        <f t="shared" si="54"/>
        <v>122</v>
      </c>
      <c r="BJ90" s="90">
        <f>IF($O90&gt;'Wage Ceilings '!$C$7+SUMIF('Wage Ceilings '!$B$8:'Wage Ceilings '!$B$11,"&lt;="&amp;$O$15,'Wage Ceilings '!$D$8:'Wage Ceilings '!$D$11),'Wage Ceilings '!$C$7+SUMIF('Wage Ceilings '!$B$8:'Wage Ceilings '!$B$11,"&lt;="&amp;$O$15,'Wage Ceilings '!$D$8:'Wage Ceilings '!$D$11),$O90)</f>
        <v>0</v>
      </c>
      <c r="BK90" s="91" cm="1">
        <f t="array" ref="BK90">INDEX(Appendix!$G$4:$J$8,_xlfn.IFS(BI90&lt;56,1,BI90&lt;61,2,BI90&lt;66,3,BI90&lt;71,4,TRUE,5),MATCH(YEAR($F$15),Appendix!$G$3:$L$3,0))</f>
        <v>0</v>
      </c>
      <c r="BL90" s="92">
        <f t="shared" si="42"/>
        <v>0</v>
      </c>
      <c r="BM90" s="89">
        <f t="shared" si="55"/>
        <v>122</v>
      </c>
      <c r="BN90" s="90">
        <f>IF($P90&gt;'Wage Ceilings '!$C$7+SUMIF('Wage Ceilings '!$B$8:'Wage Ceilings '!$B$11,"&lt;="&amp;$P$15,'Wage Ceilings '!$D$8:'Wage Ceilings '!$D$11),'Wage Ceilings '!$C$7+SUMIF('Wage Ceilings '!$B$8:'Wage Ceilings '!$B$11,"&lt;="&amp;$P$15,'Wage Ceilings '!$D$8:'Wage Ceilings '!$D$11),$P90)</f>
        <v>0</v>
      </c>
      <c r="BO90" s="91" cm="1">
        <f t="array" ref="BO90">INDEX(Appendix!$G$4:$J$8,_xlfn.IFS(BM90&lt;56,1,BM90&lt;61,2,BM90&lt;66,3,BM90&lt;71,4,TRUE,5),MATCH(YEAR($F$15),Appendix!$G$3:$L$3,0))</f>
        <v>0</v>
      </c>
      <c r="BP90" s="92">
        <f t="shared" si="43"/>
        <v>0</v>
      </c>
      <c r="BQ90" s="89">
        <f t="shared" si="56"/>
        <v>122</v>
      </c>
      <c r="BR90" s="90">
        <f>IF($Q90&gt;'Wage Ceilings '!$C$7+SUMIF('Wage Ceilings '!$B$8:'Wage Ceilings '!$B$11,"&lt;="&amp;$Q$15,'Wage Ceilings '!$D$8:'Wage Ceilings '!$D$11),'Wage Ceilings '!$C$7+SUMIF('Wage Ceilings '!$B$8:'Wage Ceilings '!$B$11,"&lt;="&amp;$Q$15,'Wage Ceilings '!$D$8:'Wage Ceilings '!$D$11),$Q90)</f>
        <v>0</v>
      </c>
      <c r="BS90" s="91" cm="1">
        <f t="array" ref="BS90">INDEX(Appendix!$G$4:$J$8,_xlfn.IFS(BQ90&lt;56,1,BQ90&lt;61,2,BQ90&lt;66,3,BQ90&lt;71,4,TRUE,5),MATCH(YEAR($F$15),Appendix!$G$3:$L$3,0))</f>
        <v>0</v>
      </c>
      <c r="BT90" s="92">
        <f t="shared" si="44"/>
        <v>0</v>
      </c>
      <c r="BU90" s="89">
        <f t="shared" si="57"/>
        <v>122</v>
      </c>
      <c r="BV90" s="90">
        <f>IF($R90&gt;'Wage Ceilings '!$C$7+SUMIF('Wage Ceilings '!$B$8:'Wage Ceilings '!$B$11,"&lt;="&amp;$R$15,'Wage Ceilings '!$D$8:'Wage Ceilings '!$D$11),'Wage Ceilings '!$C$7+SUMIF('Wage Ceilings '!$B$8:'Wage Ceilings '!$B$11,"&lt;="&amp;$R$15,'Wage Ceilings '!$D$8:'Wage Ceilings '!$D$11),$R90)</f>
        <v>0</v>
      </c>
      <c r="BW90" s="91" cm="1">
        <f t="array" ref="BW90">INDEX(Appendix!$G$4:$J$8,_xlfn.IFS(BU90&lt;56,1,BU90&lt;61,2,BU90&lt;66,3,BU90&lt;71,4,TRUE,5),MATCH(YEAR($F$15),Appendix!$G$3:$L$3,0))</f>
        <v>0</v>
      </c>
      <c r="BX90" s="92">
        <f t="shared" si="45"/>
        <v>0</v>
      </c>
      <c r="BY90" s="89" t="str">
        <f t="shared" si="58"/>
        <v>NA</v>
      </c>
      <c r="BZ90" s="92">
        <f>IF(S90&gt;=('Wage Ceilings '!$C$3-SUM(Z90,AD90,AH90,AL90,AP90,AX90,AT90,BB90,BF90,BJ90,BN90,BR90,BV90)),('Wage Ceilings '!$C$3-SUM(Z90,AD90,AH90,AL90,AP90,AX90,AT90,BB90,BF90,BJ90,BN90,BR90,BV90)),S90)</f>
        <v>0</v>
      </c>
      <c r="CA90" s="91" cm="1">
        <f t="array" ref="CA90">INDEX(Appendix!$G$4:$J$8,_xlfn.IFS(BY90&lt;56,1,BY90&lt;61,2,BY90&lt;66,3,BY90&lt;71,4,TRUE,5),MATCH(YEAR($F$15),Appendix!$G$3:$L$3,0))</f>
        <v>0</v>
      </c>
      <c r="CB90" s="92">
        <f t="shared" si="65"/>
        <v>0</v>
      </c>
      <c r="CC90" s="99"/>
    </row>
    <row r="91" spans="1:81" x14ac:dyDescent="0.3">
      <c r="A91" s="64" t="s">
        <v>141</v>
      </c>
      <c r="B91" s="65"/>
      <c r="C91" s="65"/>
      <c r="D91" s="66"/>
      <c r="E91" s="66"/>
      <c r="F91" s="67"/>
      <c r="G91" s="67"/>
      <c r="H91" s="67"/>
      <c r="I91" s="67"/>
      <c r="J91" s="67"/>
      <c r="K91" s="67"/>
      <c r="L91" s="67"/>
      <c r="M91" s="67"/>
      <c r="N91" s="67"/>
      <c r="O91" s="67"/>
      <c r="P91" s="67"/>
      <c r="Q91" s="67"/>
      <c r="R91" s="67"/>
      <c r="S91" s="67"/>
      <c r="T91" s="57">
        <f t="shared" si="59"/>
        <v>0</v>
      </c>
      <c r="U91" s="57">
        <f t="shared" si="60"/>
        <v>0</v>
      </c>
      <c r="V91" s="58">
        <f t="shared" si="61"/>
        <v>0</v>
      </c>
      <c r="W91" s="58">
        <f t="shared" si="62"/>
        <v>0</v>
      </c>
      <c r="X91" s="58">
        <f t="shared" si="63"/>
        <v>0</v>
      </c>
      <c r="Y91" s="89">
        <f t="shared" si="46"/>
        <v>121</v>
      </c>
      <c r="Z91" s="90">
        <f>IF($F91&gt;'Wage Ceilings '!$C$7+SUMIF('Wage Ceilings '!$B$8:'Wage Ceilings '!$B$11,"&lt;="&amp;$F$15,'Wage Ceilings '!$D$8:'Wage Ceilings '!$D$11),'Wage Ceilings '!$C$7+SUMIF('Wage Ceilings '!$B$8:'Wage Ceilings '!$B$11,"&lt;="&amp;$F$15,'Wage Ceilings '!$D$8:'Wage Ceilings '!$D$11),$F91)</f>
        <v>0</v>
      </c>
      <c r="AA91" s="91" cm="1">
        <f t="array" ref="AA91">INDEX(Appendix!$G$4:$J$8,_xlfn.IFS(Y91&lt;56,1,Y91&lt;61,2,Y91&lt;66,3,Y91&lt;71,4,TRUE,5),MATCH(YEAR($F$15),Appendix!$G$3:$L$3,0))</f>
        <v>0</v>
      </c>
      <c r="AB91" s="92">
        <f t="shared" si="33"/>
        <v>0</v>
      </c>
      <c r="AC91" s="89">
        <f t="shared" si="47"/>
        <v>122</v>
      </c>
      <c r="AD91" s="90">
        <f>IF($G91&gt;'Wage Ceilings '!$C$7+SUMIF('Wage Ceilings '!$B$8:'Wage Ceilings '!$B$11,"&lt;="&amp;$G$15,'Wage Ceilings '!$D$8:'Wage Ceilings '!$D$11),'Wage Ceilings '!$C$7+SUMIF('Wage Ceilings '!$B$8:'Wage Ceilings '!$B$11,"&lt;="&amp;$G$15,'Wage Ceilings '!$D$8:'Wage Ceilings '!$D$11),$G91)</f>
        <v>0</v>
      </c>
      <c r="AE91" s="91" cm="1">
        <f t="array" ref="AE91">INDEX(Appendix!$G$4:$J$8,_xlfn.IFS(AC91&lt;56,1,AC91&lt;61,2,AC91&lt;66,3,AC91&lt;71,4,TRUE,5),MATCH(YEAR($F$15),Appendix!$G$3:$L$3,0))</f>
        <v>0</v>
      </c>
      <c r="AF91" s="92">
        <f t="shared" si="34"/>
        <v>0</v>
      </c>
      <c r="AG91" s="89">
        <f t="shared" si="48"/>
        <v>122</v>
      </c>
      <c r="AH91" s="90">
        <f>IF($H91&gt;'Wage Ceilings '!$C$7+SUMIF('Wage Ceilings '!$B$8:'Wage Ceilings '!$B$11,"&lt;="&amp;$H$15,'Wage Ceilings '!$D$8:'Wage Ceilings '!$D$11),'Wage Ceilings '!$C$7+SUMIF('Wage Ceilings '!$B$8:'Wage Ceilings '!$B$11,"&lt;="&amp;$H$15,'Wage Ceilings '!$D$8:'Wage Ceilings '!$D$11),$H91)</f>
        <v>0</v>
      </c>
      <c r="AI91" s="91" cm="1">
        <f t="array" ref="AI91">INDEX(Appendix!$G$4:$J$8,_xlfn.IFS(AG91&lt;56,1,AG91&lt;61,2,AG91&lt;66,3,AG91&lt;71,4,TRUE,5),MATCH(YEAR($F$15),Appendix!$G$3:$L$3,0))</f>
        <v>0</v>
      </c>
      <c r="AJ91" s="92">
        <f t="shared" si="35"/>
        <v>0</v>
      </c>
      <c r="AK91" s="89">
        <f t="shared" si="49"/>
        <v>122</v>
      </c>
      <c r="AL91" s="90">
        <f>IF($I91&gt;'Wage Ceilings '!$C$7+SUMIF('Wage Ceilings '!$B$8:'Wage Ceilings '!$B$11,"&lt;="&amp;$I$15,'Wage Ceilings '!$D$8:'Wage Ceilings '!$D$11),'Wage Ceilings '!$C$7+SUMIF('Wage Ceilings '!$B$8:'Wage Ceilings '!$B$11,"&lt;="&amp;$I$15,'Wage Ceilings '!$D$8:'Wage Ceilings '!$D$11),$I91)</f>
        <v>0</v>
      </c>
      <c r="AM91" s="91" cm="1">
        <f t="array" ref="AM91">INDEX(Appendix!$G$4:$J$8,_xlfn.IFS(AK91&lt;56,1,AK91&lt;61,2,AK91&lt;66,3,AK91&lt;71,4,TRUE,5),MATCH(YEAR($F$15),Appendix!$G$3:$L$3,0))</f>
        <v>0</v>
      </c>
      <c r="AN91" s="92">
        <f t="shared" si="36"/>
        <v>0</v>
      </c>
      <c r="AO91" s="89">
        <f t="shared" si="50"/>
        <v>122</v>
      </c>
      <c r="AP91" s="90">
        <f>IF($J91&gt;'Wage Ceilings '!$C$7+SUMIF('Wage Ceilings '!$B$8:'Wage Ceilings '!$B$11,"&lt;="&amp;$J$15,'Wage Ceilings '!$D$8:'Wage Ceilings '!$D$11),'Wage Ceilings '!$C$7+SUMIF('Wage Ceilings '!$B$8:'Wage Ceilings '!$B$11,"&lt;="&amp;$J$15,'Wage Ceilings '!$D$8:'Wage Ceilings '!$D$11),$J91)</f>
        <v>0</v>
      </c>
      <c r="AQ91" s="91" cm="1">
        <f t="array" ref="AQ91">INDEX(Appendix!$G$4:$J$8,_xlfn.IFS(AO91&lt;56,1,AO91&lt;61,2,AO91&lt;66,3,AO91&lt;71,4,TRUE,5),MATCH(YEAR($F$15),Appendix!$G$3:$L$3,0))</f>
        <v>0</v>
      </c>
      <c r="AR91" s="92">
        <f t="shared" si="37"/>
        <v>0</v>
      </c>
      <c r="AS91" s="89">
        <f t="shared" si="64"/>
        <v>122</v>
      </c>
      <c r="AT91" s="90">
        <f>IF($K91&gt;'Wage Ceilings '!$C$7+SUMIF('Wage Ceilings '!$B$8:'Wage Ceilings '!$B$11,"&lt;="&amp;$K$15,'Wage Ceilings '!$D$8:'Wage Ceilings '!$D$11),'Wage Ceilings '!$C$7+SUMIF('Wage Ceilings '!$B$8:'Wage Ceilings '!$B$11,"&lt;="&amp;$K$15,'Wage Ceilings '!$D$8:'Wage Ceilings '!$D$11),$K91)</f>
        <v>0</v>
      </c>
      <c r="AU91" s="91" cm="1">
        <f t="array" ref="AU91">INDEX(Appendix!$G$4:$J$8,_xlfn.IFS(AS91&lt;56,1,AS91&lt;61,2,AS91&lt;66,3,AS91&lt;71,4,TRUE,5),MATCH(YEAR($F$15),Appendix!$G$3:$L$3,0))</f>
        <v>0</v>
      </c>
      <c r="AV91" s="92">
        <f t="shared" si="38"/>
        <v>0</v>
      </c>
      <c r="AW91" s="89" t="str">
        <f t="shared" si="51"/>
        <v>NA</v>
      </c>
      <c r="AX91" s="92">
        <f>IF(L91&gt;=('Wage Ceilings '!$C$3-SUM(Z91,AD91,AH91,AL91,AP91,AT91,BB91,BF91,BJ91,BN91,BR91,BV91)),('Wage Ceilings '!$C$3-SUM(Z91,AD91,AH91,AL91,AP91,AT91,BB91,BF91,BJ91,BN91,BR91,BV91)),L91)</f>
        <v>0</v>
      </c>
      <c r="AY91" s="91" cm="1">
        <f t="array" ref="AY91">INDEX(Appendix!$G$4:$J$8,_xlfn.IFS(AW91&lt;56,1,AW91&lt;61,2,AW91&lt;66,3,AW91&lt;71,4,TRUE,5),MATCH(YEAR($F$15),Appendix!$G$3:$L$3,0))</f>
        <v>0</v>
      </c>
      <c r="AZ91" s="92">
        <f t="shared" si="39"/>
        <v>0</v>
      </c>
      <c r="BA91" s="89">
        <f t="shared" si="52"/>
        <v>122</v>
      </c>
      <c r="BB91" s="90">
        <f>IF($M91&gt;'Wage Ceilings '!$C$7+SUMIF('Wage Ceilings '!$B$8:'Wage Ceilings '!$B$11,"&lt;="&amp;$M$15,'Wage Ceilings '!$D$8:'Wage Ceilings '!$D$11),'Wage Ceilings '!$C$7+SUMIF('Wage Ceilings '!$B$8:'Wage Ceilings '!$B$11,"&lt;="&amp;$M$15,'Wage Ceilings '!$D$8:'Wage Ceilings '!$D$11),$M91)</f>
        <v>0</v>
      </c>
      <c r="BC91" s="91" cm="1">
        <f t="array" ref="BC91">INDEX(Appendix!$G$4:$J$8,_xlfn.IFS(BA91&lt;56,1,BA91&lt;61,2,BA91&lt;66,3,BA91&lt;71,4,TRUE,5),MATCH(YEAR($F$15),Appendix!$G$3:$L$3,0))</f>
        <v>0</v>
      </c>
      <c r="BD91" s="92">
        <f t="shared" si="40"/>
        <v>0</v>
      </c>
      <c r="BE91" s="89">
        <f t="shared" si="53"/>
        <v>122</v>
      </c>
      <c r="BF91" s="90">
        <f>IF($N91&gt;'Wage Ceilings '!$C$7+SUMIF('Wage Ceilings '!$B$8:'Wage Ceilings '!$B$11,"&lt;="&amp;$N$15,'Wage Ceilings '!$D$8:'Wage Ceilings '!$D$11),'Wage Ceilings '!$C$7+SUMIF('Wage Ceilings '!$B$8:'Wage Ceilings '!$B$11,"&lt;="&amp;$N$15,'Wage Ceilings '!$D$8:'Wage Ceilings '!$D$11),$N91)</f>
        <v>0</v>
      </c>
      <c r="BG91" s="91" cm="1">
        <f t="array" ref="BG91">INDEX(Appendix!$G$4:$J$8,_xlfn.IFS(BE91&lt;56,1,BE91&lt;61,2,BE91&lt;66,3,BE91&lt;71,4,TRUE,5),MATCH(YEAR($F$15),Appendix!$G$3:$L$3,0))</f>
        <v>0</v>
      </c>
      <c r="BH91" s="92">
        <f t="shared" si="41"/>
        <v>0</v>
      </c>
      <c r="BI91" s="89">
        <f t="shared" si="54"/>
        <v>122</v>
      </c>
      <c r="BJ91" s="90">
        <f>IF($O91&gt;'Wage Ceilings '!$C$7+SUMIF('Wage Ceilings '!$B$8:'Wage Ceilings '!$B$11,"&lt;="&amp;$O$15,'Wage Ceilings '!$D$8:'Wage Ceilings '!$D$11),'Wage Ceilings '!$C$7+SUMIF('Wage Ceilings '!$B$8:'Wage Ceilings '!$B$11,"&lt;="&amp;$O$15,'Wage Ceilings '!$D$8:'Wage Ceilings '!$D$11),$O91)</f>
        <v>0</v>
      </c>
      <c r="BK91" s="91" cm="1">
        <f t="array" ref="BK91">INDEX(Appendix!$G$4:$J$8,_xlfn.IFS(BI91&lt;56,1,BI91&lt;61,2,BI91&lt;66,3,BI91&lt;71,4,TRUE,5),MATCH(YEAR($F$15),Appendix!$G$3:$L$3,0))</f>
        <v>0</v>
      </c>
      <c r="BL91" s="92">
        <f t="shared" si="42"/>
        <v>0</v>
      </c>
      <c r="BM91" s="89">
        <f t="shared" si="55"/>
        <v>122</v>
      </c>
      <c r="BN91" s="90">
        <f>IF($P91&gt;'Wage Ceilings '!$C$7+SUMIF('Wage Ceilings '!$B$8:'Wage Ceilings '!$B$11,"&lt;="&amp;$P$15,'Wage Ceilings '!$D$8:'Wage Ceilings '!$D$11),'Wage Ceilings '!$C$7+SUMIF('Wage Ceilings '!$B$8:'Wage Ceilings '!$B$11,"&lt;="&amp;$P$15,'Wage Ceilings '!$D$8:'Wage Ceilings '!$D$11),$P91)</f>
        <v>0</v>
      </c>
      <c r="BO91" s="91" cm="1">
        <f t="array" ref="BO91">INDEX(Appendix!$G$4:$J$8,_xlfn.IFS(BM91&lt;56,1,BM91&lt;61,2,BM91&lt;66,3,BM91&lt;71,4,TRUE,5),MATCH(YEAR($F$15),Appendix!$G$3:$L$3,0))</f>
        <v>0</v>
      </c>
      <c r="BP91" s="92">
        <f t="shared" si="43"/>
        <v>0</v>
      </c>
      <c r="BQ91" s="89">
        <f t="shared" si="56"/>
        <v>122</v>
      </c>
      <c r="BR91" s="90">
        <f>IF($Q91&gt;'Wage Ceilings '!$C$7+SUMIF('Wage Ceilings '!$B$8:'Wage Ceilings '!$B$11,"&lt;="&amp;$Q$15,'Wage Ceilings '!$D$8:'Wage Ceilings '!$D$11),'Wage Ceilings '!$C$7+SUMIF('Wage Ceilings '!$B$8:'Wage Ceilings '!$B$11,"&lt;="&amp;$Q$15,'Wage Ceilings '!$D$8:'Wage Ceilings '!$D$11),$Q91)</f>
        <v>0</v>
      </c>
      <c r="BS91" s="91" cm="1">
        <f t="array" ref="BS91">INDEX(Appendix!$G$4:$J$8,_xlfn.IFS(BQ91&lt;56,1,BQ91&lt;61,2,BQ91&lt;66,3,BQ91&lt;71,4,TRUE,5),MATCH(YEAR($F$15),Appendix!$G$3:$L$3,0))</f>
        <v>0</v>
      </c>
      <c r="BT91" s="92">
        <f t="shared" si="44"/>
        <v>0</v>
      </c>
      <c r="BU91" s="89">
        <f t="shared" si="57"/>
        <v>122</v>
      </c>
      <c r="BV91" s="90">
        <f>IF($R91&gt;'Wage Ceilings '!$C$7+SUMIF('Wage Ceilings '!$B$8:'Wage Ceilings '!$B$11,"&lt;="&amp;$R$15,'Wage Ceilings '!$D$8:'Wage Ceilings '!$D$11),'Wage Ceilings '!$C$7+SUMIF('Wage Ceilings '!$B$8:'Wage Ceilings '!$B$11,"&lt;="&amp;$R$15,'Wage Ceilings '!$D$8:'Wage Ceilings '!$D$11),$R91)</f>
        <v>0</v>
      </c>
      <c r="BW91" s="91" cm="1">
        <f t="array" ref="BW91">INDEX(Appendix!$G$4:$J$8,_xlfn.IFS(BU91&lt;56,1,BU91&lt;61,2,BU91&lt;66,3,BU91&lt;71,4,TRUE,5),MATCH(YEAR($F$15),Appendix!$G$3:$L$3,0))</f>
        <v>0</v>
      </c>
      <c r="BX91" s="92">
        <f t="shared" si="45"/>
        <v>0</v>
      </c>
      <c r="BY91" s="89" t="str">
        <f t="shared" si="58"/>
        <v>NA</v>
      </c>
      <c r="BZ91" s="92">
        <f>IF(S91&gt;=('Wage Ceilings '!$C$3-SUM(Z91,AD91,AH91,AL91,AP91,AX91,AT91,BB91,BF91,BJ91,BN91,BR91,BV91)),('Wage Ceilings '!$C$3-SUM(Z91,AD91,AH91,AL91,AP91,AX91,AT91,BB91,BF91,BJ91,BN91,BR91,BV91)),S91)</f>
        <v>0</v>
      </c>
      <c r="CA91" s="91" cm="1">
        <f t="array" ref="CA91">INDEX(Appendix!$G$4:$J$8,_xlfn.IFS(BY91&lt;56,1,BY91&lt;61,2,BY91&lt;66,3,BY91&lt;71,4,TRUE,5),MATCH(YEAR($F$15),Appendix!$G$3:$L$3,0))</f>
        <v>0</v>
      </c>
      <c r="CB91" s="92">
        <f t="shared" si="65"/>
        <v>0</v>
      </c>
      <c r="CC91" s="99"/>
    </row>
    <row r="92" spans="1:81" x14ac:dyDescent="0.3">
      <c r="A92" s="64" t="s">
        <v>142</v>
      </c>
      <c r="B92" s="65"/>
      <c r="C92" s="65"/>
      <c r="D92" s="66"/>
      <c r="E92" s="66"/>
      <c r="F92" s="67"/>
      <c r="G92" s="67"/>
      <c r="H92" s="67"/>
      <c r="I92" s="67"/>
      <c r="J92" s="67"/>
      <c r="K92" s="67"/>
      <c r="L92" s="67"/>
      <c r="M92" s="67"/>
      <c r="N92" s="67"/>
      <c r="O92" s="67"/>
      <c r="P92" s="67"/>
      <c r="Q92" s="67"/>
      <c r="R92" s="67"/>
      <c r="S92" s="67"/>
      <c r="T92" s="57">
        <f t="shared" si="59"/>
        <v>0</v>
      </c>
      <c r="U92" s="57">
        <f t="shared" si="60"/>
        <v>0</v>
      </c>
      <c r="V92" s="58">
        <f t="shared" si="61"/>
        <v>0</v>
      </c>
      <c r="W92" s="58">
        <f t="shared" si="62"/>
        <v>0</v>
      </c>
      <c r="X92" s="58">
        <f t="shared" si="63"/>
        <v>0</v>
      </c>
      <c r="Y92" s="89">
        <f t="shared" si="46"/>
        <v>121</v>
      </c>
      <c r="Z92" s="90">
        <f>IF($F92&gt;'Wage Ceilings '!$C$7+SUMIF('Wage Ceilings '!$B$8:'Wage Ceilings '!$B$11,"&lt;="&amp;$F$15,'Wage Ceilings '!$D$8:'Wage Ceilings '!$D$11),'Wage Ceilings '!$C$7+SUMIF('Wage Ceilings '!$B$8:'Wage Ceilings '!$B$11,"&lt;="&amp;$F$15,'Wage Ceilings '!$D$8:'Wage Ceilings '!$D$11),$F92)</f>
        <v>0</v>
      </c>
      <c r="AA92" s="91" cm="1">
        <f t="array" ref="AA92">INDEX(Appendix!$G$4:$J$8,_xlfn.IFS(Y92&lt;56,1,Y92&lt;61,2,Y92&lt;66,3,Y92&lt;71,4,TRUE,5),MATCH(YEAR($F$15),Appendix!$G$3:$L$3,0))</f>
        <v>0</v>
      </c>
      <c r="AB92" s="92">
        <f t="shared" si="33"/>
        <v>0</v>
      </c>
      <c r="AC92" s="89">
        <f t="shared" si="47"/>
        <v>122</v>
      </c>
      <c r="AD92" s="90">
        <f>IF($G92&gt;'Wage Ceilings '!$C$7+SUMIF('Wage Ceilings '!$B$8:'Wage Ceilings '!$B$11,"&lt;="&amp;$G$15,'Wage Ceilings '!$D$8:'Wage Ceilings '!$D$11),'Wage Ceilings '!$C$7+SUMIF('Wage Ceilings '!$B$8:'Wage Ceilings '!$B$11,"&lt;="&amp;$G$15,'Wage Ceilings '!$D$8:'Wage Ceilings '!$D$11),$G92)</f>
        <v>0</v>
      </c>
      <c r="AE92" s="91" cm="1">
        <f t="array" ref="AE92">INDEX(Appendix!$G$4:$J$8,_xlfn.IFS(AC92&lt;56,1,AC92&lt;61,2,AC92&lt;66,3,AC92&lt;71,4,TRUE,5),MATCH(YEAR($F$15),Appendix!$G$3:$L$3,0))</f>
        <v>0</v>
      </c>
      <c r="AF92" s="92">
        <f t="shared" si="34"/>
        <v>0</v>
      </c>
      <c r="AG92" s="89">
        <f t="shared" si="48"/>
        <v>122</v>
      </c>
      <c r="AH92" s="90">
        <f>IF($H92&gt;'Wage Ceilings '!$C$7+SUMIF('Wage Ceilings '!$B$8:'Wage Ceilings '!$B$11,"&lt;="&amp;$H$15,'Wage Ceilings '!$D$8:'Wage Ceilings '!$D$11),'Wage Ceilings '!$C$7+SUMIF('Wage Ceilings '!$B$8:'Wage Ceilings '!$B$11,"&lt;="&amp;$H$15,'Wage Ceilings '!$D$8:'Wage Ceilings '!$D$11),$H92)</f>
        <v>0</v>
      </c>
      <c r="AI92" s="91" cm="1">
        <f t="array" ref="AI92">INDEX(Appendix!$G$4:$J$8,_xlfn.IFS(AG92&lt;56,1,AG92&lt;61,2,AG92&lt;66,3,AG92&lt;71,4,TRUE,5),MATCH(YEAR($F$15),Appendix!$G$3:$L$3,0))</f>
        <v>0</v>
      </c>
      <c r="AJ92" s="92">
        <f t="shared" si="35"/>
        <v>0</v>
      </c>
      <c r="AK92" s="89">
        <f t="shared" si="49"/>
        <v>122</v>
      </c>
      <c r="AL92" s="90">
        <f>IF($I92&gt;'Wage Ceilings '!$C$7+SUMIF('Wage Ceilings '!$B$8:'Wage Ceilings '!$B$11,"&lt;="&amp;$I$15,'Wage Ceilings '!$D$8:'Wage Ceilings '!$D$11),'Wage Ceilings '!$C$7+SUMIF('Wage Ceilings '!$B$8:'Wage Ceilings '!$B$11,"&lt;="&amp;$I$15,'Wage Ceilings '!$D$8:'Wage Ceilings '!$D$11),$I92)</f>
        <v>0</v>
      </c>
      <c r="AM92" s="91" cm="1">
        <f t="array" ref="AM92">INDEX(Appendix!$G$4:$J$8,_xlfn.IFS(AK92&lt;56,1,AK92&lt;61,2,AK92&lt;66,3,AK92&lt;71,4,TRUE,5),MATCH(YEAR($F$15),Appendix!$G$3:$L$3,0))</f>
        <v>0</v>
      </c>
      <c r="AN92" s="92">
        <f t="shared" si="36"/>
        <v>0</v>
      </c>
      <c r="AO92" s="89">
        <f t="shared" si="50"/>
        <v>122</v>
      </c>
      <c r="AP92" s="90">
        <f>IF($J92&gt;'Wage Ceilings '!$C$7+SUMIF('Wage Ceilings '!$B$8:'Wage Ceilings '!$B$11,"&lt;="&amp;$J$15,'Wage Ceilings '!$D$8:'Wage Ceilings '!$D$11),'Wage Ceilings '!$C$7+SUMIF('Wage Ceilings '!$B$8:'Wage Ceilings '!$B$11,"&lt;="&amp;$J$15,'Wage Ceilings '!$D$8:'Wage Ceilings '!$D$11),$J92)</f>
        <v>0</v>
      </c>
      <c r="AQ92" s="91" cm="1">
        <f t="array" ref="AQ92">INDEX(Appendix!$G$4:$J$8,_xlfn.IFS(AO92&lt;56,1,AO92&lt;61,2,AO92&lt;66,3,AO92&lt;71,4,TRUE,5),MATCH(YEAR($F$15),Appendix!$G$3:$L$3,0))</f>
        <v>0</v>
      </c>
      <c r="AR92" s="92">
        <f t="shared" si="37"/>
        <v>0</v>
      </c>
      <c r="AS92" s="89">
        <f t="shared" si="64"/>
        <v>122</v>
      </c>
      <c r="AT92" s="90">
        <f>IF($K92&gt;'Wage Ceilings '!$C$7+SUMIF('Wage Ceilings '!$B$8:'Wage Ceilings '!$B$11,"&lt;="&amp;$K$15,'Wage Ceilings '!$D$8:'Wage Ceilings '!$D$11),'Wage Ceilings '!$C$7+SUMIF('Wage Ceilings '!$B$8:'Wage Ceilings '!$B$11,"&lt;="&amp;$K$15,'Wage Ceilings '!$D$8:'Wage Ceilings '!$D$11),$K92)</f>
        <v>0</v>
      </c>
      <c r="AU92" s="91" cm="1">
        <f t="array" ref="AU92">INDEX(Appendix!$G$4:$J$8,_xlfn.IFS(AS92&lt;56,1,AS92&lt;61,2,AS92&lt;66,3,AS92&lt;71,4,TRUE,5),MATCH(YEAR($F$15),Appendix!$G$3:$L$3,0))</f>
        <v>0</v>
      </c>
      <c r="AV92" s="92">
        <f t="shared" si="38"/>
        <v>0</v>
      </c>
      <c r="AW92" s="89" t="str">
        <f t="shared" si="51"/>
        <v>NA</v>
      </c>
      <c r="AX92" s="92">
        <f>IF(L92&gt;=('Wage Ceilings '!$C$3-SUM(Z92,AD92,AH92,AL92,AP92,AT92,BB92,BF92,BJ92,BN92,BR92,BV92)),('Wage Ceilings '!$C$3-SUM(Z92,AD92,AH92,AL92,AP92,AT92,BB92,BF92,BJ92,BN92,BR92,BV92)),L92)</f>
        <v>0</v>
      </c>
      <c r="AY92" s="91" cm="1">
        <f t="array" ref="AY92">INDEX(Appendix!$G$4:$J$8,_xlfn.IFS(AW92&lt;56,1,AW92&lt;61,2,AW92&lt;66,3,AW92&lt;71,4,TRUE,5),MATCH(YEAR($F$15),Appendix!$G$3:$L$3,0))</f>
        <v>0</v>
      </c>
      <c r="AZ92" s="92">
        <f t="shared" si="39"/>
        <v>0</v>
      </c>
      <c r="BA92" s="89">
        <f t="shared" si="52"/>
        <v>122</v>
      </c>
      <c r="BB92" s="90">
        <f>IF($M92&gt;'Wage Ceilings '!$C$7+SUMIF('Wage Ceilings '!$B$8:'Wage Ceilings '!$B$11,"&lt;="&amp;$M$15,'Wage Ceilings '!$D$8:'Wage Ceilings '!$D$11),'Wage Ceilings '!$C$7+SUMIF('Wage Ceilings '!$B$8:'Wage Ceilings '!$B$11,"&lt;="&amp;$M$15,'Wage Ceilings '!$D$8:'Wage Ceilings '!$D$11),$M92)</f>
        <v>0</v>
      </c>
      <c r="BC92" s="91" cm="1">
        <f t="array" ref="BC92">INDEX(Appendix!$G$4:$J$8,_xlfn.IFS(BA92&lt;56,1,BA92&lt;61,2,BA92&lt;66,3,BA92&lt;71,4,TRUE,5),MATCH(YEAR($F$15),Appendix!$G$3:$L$3,0))</f>
        <v>0</v>
      </c>
      <c r="BD92" s="92">
        <f t="shared" si="40"/>
        <v>0</v>
      </c>
      <c r="BE92" s="89">
        <f t="shared" si="53"/>
        <v>122</v>
      </c>
      <c r="BF92" s="90">
        <f>IF($N92&gt;'Wage Ceilings '!$C$7+SUMIF('Wage Ceilings '!$B$8:'Wage Ceilings '!$B$11,"&lt;="&amp;$N$15,'Wage Ceilings '!$D$8:'Wage Ceilings '!$D$11),'Wage Ceilings '!$C$7+SUMIF('Wage Ceilings '!$B$8:'Wage Ceilings '!$B$11,"&lt;="&amp;$N$15,'Wage Ceilings '!$D$8:'Wage Ceilings '!$D$11),$N92)</f>
        <v>0</v>
      </c>
      <c r="BG92" s="91" cm="1">
        <f t="array" ref="BG92">INDEX(Appendix!$G$4:$J$8,_xlfn.IFS(BE92&lt;56,1,BE92&lt;61,2,BE92&lt;66,3,BE92&lt;71,4,TRUE,5),MATCH(YEAR($F$15),Appendix!$G$3:$L$3,0))</f>
        <v>0</v>
      </c>
      <c r="BH92" s="92">
        <f t="shared" si="41"/>
        <v>0</v>
      </c>
      <c r="BI92" s="89">
        <f t="shared" si="54"/>
        <v>122</v>
      </c>
      <c r="BJ92" s="90">
        <f>IF($O92&gt;'Wage Ceilings '!$C$7+SUMIF('Wage Ceilings '!$B$8:'Wage Ceilings '!$B$11,"&lt;="&amp;$O$15,'Wage Ceilings '!$D$8:'Wage Ceilings '!$D$11),'Wage Ceilings '!$C$7+SUMIF('Wage Ceilings '!$B$8:'Wage Ceilings '!$B$11,"&lt;="&amp;$O$15,'Wage Ceilings '!$D$8:'Wage Ceilings '!$D$11),$O92)</f>
        <v>0</v>
      </c>
      <c r="BK92" s="91" cm="1">
        <f t="array" ref="BK92">INDEX(Appendix!$G$4:$J$8,_xlfn.IFS(BI92&lt;56,1,BI92&lt;61,2,BI92&lt;66,3,BI92&lt;71,4,TRUE,5),MATCH(YEAR($F$15),Appendix!$G$3:$L$3,0))</f>
        <v>0</v>
      </c>
      <c r="BL92" s="92">
        <f t="shared" si="42"/>
        <v>0</v>
      </c>
      <c r="BM92" s="89">
        <f t="shared" si="55"/>
        <v>122</v>
      </c>
      <c r="BN92" s="90">
        <f>IF($P92&gt;'Wage Ceilings '!$C$7+SUMIF('Wage Ceilings '!$B$8:'Wage Ceilings '!$B$11,"&lt;="&amp;$P$15,'Wage Ceilings '!$D$8:'Wage Ceilings '!$D$11),'Wage Ceilings '!$C$7+SUMIF('Wage Ceilings '!$B$8:'Wage Ceilings '!$B$11,"&lt;="&amp;$P$15,'Wage Ceilings '!$D$8:'Wage Ceilings '!$D$11),$P92)</f>
        <v>0</v>
      </c>
      <c r="BO92" s="91" cm="1">
        <f t="array" ref="BO92">INDEX(Appendix!$G$4:$J$8,_xlfn.IFS(BM92&lt;56,1,BM92&lt;61,2,BM92&lt;66,3,BM92&lt;71,4,TRUE,5),MATCH(YEAR($F$15),Appendix!$G$3:$L$3,0))</f>
        <v>0</v>
      </c>
      <c r="BP92" s="92">
        <f t="shared" si="43"/>
        <v>0</v>
      </c>
      <c r="BQ92" s="89">
        <f t="shared" si="56"/>
        <v>122</v>
      </c>
      <c r="BR92" s="90">
        <f>IF($Q92&gt;'Wage Ceilings '!$C$7+SUMIF('Wage Ceilings '!$B$8:'Wage Ceilings '!$B$11,"&lt;="&amp;$Q$15,'Wage Ceilings '!$D$8:'Wage Ceilings '!$D$11),'Wage Ceilings '!$C$7+SUMIF('Wage Ceilings '!$B$8:'Wage Ceilings '!$B$11,"&lt;="&amp;$Q$15,'Wage Ceilings '!$D$8:'Wage Ceilings '!$D$11),$Q92)</f>
        <v>0</v>
      </c>
      <c r="BS92" s="91" cm="1">
        <f t="array" ref="BS92">INDEX(Appendix!$G$4:$J$8,_xlfn.IFS(BQ92&lt;56,1,BQ92&lt;61,2,BQ92&lt;66,3,BQ92&lt;71,4,TRUE,5),MATCH(YEAR($F$15),Appendix!$G$3:$L$3,0))</f>
        <v>0</v>
      </c>
      <c r="BT92" s="92">
        <f t="shared" si="44"/>
        <v>0</v>
      </c>
      <c r="BU92" s="89">
        <f t="shared" si="57"/>
        <v>122</v>
      </c>
      <c r="BV92" s="90">
        <f>IF($R92&gt;'Wage Ceilings '!$C$7+SUMIF('Wage Ceilings '!$B$8:'Wage Ceilings '!$B$11,"&lt;="&amp;$R$15,'Wage Ceilings '!$D$8:'Wage Ceilings '!$D$11),'Wage Ceilings '!$C$7+SUMIF('Wage Ceilings '!$B$8:'Wage Ceilings '!$B$11,"&lt;="&amp;$R$15,'Wage Ceilings '!$D$8:'Wage Ceilings '!$D$11),$R92)</f>
        <v>0</v>
      </c>
      <c r="BW92" s="91" cm="1">
        <f t="array" ref="BW92">INDEX(Appendix!$G$4:$J$8,_xlfn.IFS(BU92&lt;56,1,BU92&lt;61,2,BU92&lt;66,3,BU92&lt;71,4,TRUE,5),MATCH(YEAR($F$15),Appendix!$G$3:$L$3,0))</f>
        <v>0</v>
      </c>
      <c r="BX92" s="92">
        <f t="shared" si="45"/>
        <v>0</v>
      </c>
      <c r="BY92" s="89" t="str">
        <f t="shared" si="58"/>
        <v>NA</v>
      </c>
      <c r="BZ92" s="92">
        <f>IF(S92&gt;=('Wage Ceilings '!$C$3-SUM(Z92,AD92,AH92,AL92,AP92,AX92,AT92,BB92,BF92,BJ92,BN92,BR92,BV92)),('Wage Ceilings '!$C$3-SUM(Z92,AD92,AH92,AL92,AP92,AX92,AT92,BB92,BF92,BJ92,BN92,BR92,BV92)),S92)</f>
        <v>0</v>
      </c>
      <c r="CA92" s="91" cm="1">
        <f t="array" ref="CA92">INDEX(Appendix!$G$4:$J$8,_xlfn.IFS(BY92&lt;56,1,BY92&lt;61,2,BY92&lt;66,3,BY92&lt;71,4,TRUE,5),MATCH(YEAR($F$15),Appendix!$G$3:$L$3,0))</f>
        <v>0</v>
      </c>
      <c r="CB92" s="92">
        <f t="shared" si="65"/>
        <v>0</v>
      </c>
      <c r="CC92" s="99"/>
    </row>
    <row r="93" spans="1:81" x14ac:dyDescent="0.3">
      <c r="A93" s="64" t="s">
        <v>143</v>
      </c>
      <c r="B93" s="65"/>
      <c r="C93" s="65"/>
      <c r="D93" s="66"/>
      <c r="E93" s="66"/>
      <c r="F93" s="67"/>
      <c r="G93" s="67"/>
      <c r="H93" s="67"/>
      <c r="I93" s="67"/>
      <c r="J93" s="67"/>
      <c r="K93" s="67"/>
      <c r="L93" s="67"/>
      <c r="M93" s="67"/>
      <c r="N93" s="67"/>
      <c r="O93" s="67"/>
      <c r="P93" s="67"/>
      <c r="Q93" s="67"/>
      <c r="R93" s="67"/>
      <c r="S93" s="67"/>
      <c r="T93" s="57">
        <f t="shared" si="59"/>
        <v>0</v>
      </c>
      <c r="U93" s="57">
        <f t="shared" si="60"/>
        <v>0</v>
      </c>
      <c r="V93" s="58">
        <f t="shared" si="61"/>
        <v>0</v>
      </c>
      <c r="W93" s="58">
        <f t="shared" si="62"/>
        <v>0</v>
      </c>
      <c r="X93" s="58">
        <f t="shared" si="63"/>
        <v>0</v>
      </c>
      <c r="Y93" s="89">
        <f t="shared" si="46"/>
        <v>121</v>
      </c>
      <c r="Z93" s="90">
        <f>IF($F93&gt;'Wage Ceilings '!$C$7+SUMIF('Wage Ceilings '!$B$8:'Wage Ceilings '!$B$11,"&lt;="&amp;$F$15,'Wage Ceilings '!$D$8:'Wage Ceilings '!$D$11),'Wage Ceilings '!$C$7+SUMIF('Wage Ceilings '!$B$8:'Wage Ceilings '!$B$11,"&lt;="&amp;$F$15,'Wage Ceilings '!$D$8:'Wage Ceilings '!$D$11),$F93)</f>
        <v>0</v>
      </c>
      <c r="AA93" s="91" cm="1">
        <f t="array" ref="AA93">INDEX(Appendix!$G$4:$J$8,_xlfn.IFS(Y93&lt;56,1,Y93&lt;61,2,Y93&lt;66,3,Y93&lt;71,4,TRUE,5),MATCH(YEAR($F$15),Appendix!$G$3:$L$3,0))</f>
        <v>0</v>
      </c>
      <c r="AB93" s="92">
        <f t="shared" si="33"/>
        <v>0</v>
      </c>
      <c r="AC93" s="89">
        <f t="shared" si="47"/>
        <v>122</v>
      </c>
      <c r="AD93" s="90">
        <f>IF($G93&gt;'Wage Ceilings '!$C$7+SUMIF('Wage Ceilings '!$B$8:'Wage Ceilings '!$B$11,"&lt;="&amp;$G$15,'Wage Ceilings '!$D$8:'Wage Ceilings '!$D$11),'Wage Ceilings '!$C$7+SUMIF('Wage Ceilings '!$B$8:'Wage Ceilings '!$B$11,"&lt;="&amp;$G$15,'Wage Ceilings '!$D$8:'Wage Ceilings '!$D$11),$G93)</f>
        <v>0</v>
      </c>
      <c r="AE93" s="91" cm="1">
        <f t="array" ref="AE93">INDEX(Appendix!$G$4:$J$8,_xlfn.IFS(AC93&lt;56,1,AC93&lt;61,2,AC93&lt;66,3,AC93&lt;71,4,TRUE,5),MATCH(YEAR($F$15),Appendix!$G$3:$L$3,0))</f>
        <v>0</v>
      </c>
      <c r="AF93" s="92">
        <f t="shared" si="34"/>
        <v>0</v>
      </c>
      <c r="AG93" s="89">
        <f t="shared" si="48"/>
        <v>122</v>
      </c>
      <c r="AH93" s="90">
        <f>IF($H93&gt;'Wage Ceilings '!$C$7+SUMIF('Wage Ceilings '!$B$8:'Wage Ceilings '!$B$11,"&lt;="&amp;$H$15,'Wage Ceilings '!$D$8:'Wage Ceilings '!$D$11),'Wage Ceilings '!$C$7+SUMIF('Wage Ceilings '!$B$8:'Wage Ceilings '!$B$11,"&lt;="&amp;$H$15,'Wage Ceilings '!$D$8:'Wage Ceilings '!$D$11),$H93)</f>
        <v>0</v>
      </c>
      <c r="AI93" s="91" cm="1">
        <f t="array" ref="AI93">INDEX(Appendix!$G$4:$J$8,_xlfn.IFS(AG93&lt;56,1,AG93&lt;61,2,AG93&lt;66,3,AG93&lt;71,4,TRUE,5),MATCH(YEAR($F$15),Appendix!$G$3:$L$3,0))</f>
        <v>0</v>
      </c>
      <c r="AJ93" s="92">
        <f t="shared" si="35"/>
        <v>0</v>
      </c>
      <c r="AK93" s="89">
        <f t="shared" si="49"/>
        <v>122</v>
      </c>
      <c r="AL93" s="90">
        <f>IF($I93&gt;'Wage Ceilings '!$C$7+SUMIF('Wage Ceilings '!$B$8:'Wage Ceilings '!$B$11,"&lt;="&amp;$I$15,'Wage Ceilings '!$D$8:'Wage Ceilings '!$D$11),'Wage Ceilings '!$C$7+SUMIF('Wage Ceilings '!$B$8:'Wage Ceilings '!$B$11,"&lt;="&amp;$I$15,'Wage Ceilings '!$D$8:'Wage Ceilings '!$D$11),$I93)</f>
        <v>0</v>
      </c>
      <c r="AM93" s="91" cm="1">
        <f t="array" ref="AM93">INDEX(Appendix!$G$4:$J$8,_xlfn.IFS(AK93&lt;56,1,AK93&lt;61,2,AK93&lt;66,3,AK93&lt;71,4,TRUE,5),MATCH(YEAR($F$15),Appendix!$G$3:$L$3,0))</f>
        <v>0</v>
      </c>
      <c r="AN93" s="92">
        <f t="shared" si="36"/>
        <v>0</v>
      </c>
      <c r="AO93" s="89">
        <f t="shared" si="50"/>
        <v>122</v>
      </c>
      <c r="AP93" s="90">
        <f>IF($J93&gt;'Wage Ceilings '!$C$7+SUMIF('Wage Ceilings '!$B$8:'Wage Ceilings '!$B$11,"&lt;="&amp;$J$15,'Wage Ceilings '!$D$8:'Wage Ceilings '!$D$11),'Wage Ceilings '!$C$7+SUMIF('Wage Ceilings '!$B$8:'Wage Ceilings '!$B$11,"&lt;="&amp;$J$15,'Wage Ceilings '!$D$8:'Wage Ceilings '!$D$11),$J93)</f>
        <v>0</v>
      </c>
      <c r="AQ93" s="91" cm="1">
        <f t="array" ref="AQ93">INDEX(Appendix!$G$4:$J$8,_xlfn.IFS(AO93&lt;56,1,AO93&lt;61,2,AO93&lt;66,3,AO93&lt;71,4,TRUE,5),MATCH(YEAR($F$15),Appendix!$G$3:$L$3,0))</f>
        <v>0</v>
      </c>
      <c r="AR93" s="92">
        <f t="shared" si="37"/>
        <v>0</v>
      </c>
      <c r="AS93" s="89">
        <f t="shared" si="64"/>
        <v>122</v>
      </c>
      <c r="AT93" s="90">
        <f>IF($K93&gt;'Wage Ceilings '!$C$7+SUMIF('Wage Ceilings '!$B$8:'Wage Ceilings '!$B$11,"&lt;="&amp;$K$15,'Wage Ceilings '!$D$8:'Wage Ceilings '!$D$11),'Wage Ceilings '!$C$7+SUMIF('Wage Ceilings '!$B$8:'Wage Ceilings '!$B$11,"&lt;="&amp;$K$15,'Wage Ceilings '!$D$8:'Wage Ceilings '!$D$11),$K93)</f>
        <v>0</v>
      </c>
      <c r="AU93" s="91" cm="1">
        <f t="array" ref="AU93">INDEX(Appendix!$G$4:$J$8,_xlfn.IFS(AS93&lt;56,1,AS93&lt;61,2,AS93&lt;66,3,AS93&lt;71,4,TRUE,5),MATCH(YEAR($F$15),Appendix!$G$3:$L$3,0))</f>
        <v>0</v>
      </c>
      <c r="AV93" s="92">
        <f t="shared" si="38"/>
        <v>0</v>
      </c>
      <c r="AW93" s="89" t="str">
        <f t="shared" si="51"/>
        <v>NA</v>
      </c>
      <c r="AX93" s="92">
        <f>IF(L93&gt;=('Wage Ceilings '!$C$3-SUM(Z93,AD93,AH93,AL93,AP93,AT93,BB93,BF93,BJ93,BN93,BR93,BV93)),('Wage Ceilings '!$C$3-SUM(Z93,AD93,AH93,AL93,AP93,AT93,BB93,BF93,BJ93,BN93,BR93,BV93)),L93)</f>
        <v>0</v>
      </c>
      <c r="AY93" s="91" cm="1">
        <f t="array" ref="AY93">INDEX(Appendix!$G$4:$J$8,_xlfn.IFS(AW93&lt;56,1,AW93&lt;61,2,AW93&lt;66,3,AW93&lt;71,4,TRUE,5),MATCH(YEAR($F$15),Appendix!$G$3:$L$3,0))</f>
        <v>0</v>
      </c>
      <c r="AZ93" s="92">
        <f t="shared" si="39"/>
        <v>0</v>
      </c>
      <c r="BA93" s="89">
        <f t="shared" si="52"/>
        <v>122</v>
      </c>
      <c r="BB93" s="90">
        <f>IF($M93&gt;'Wage Ceilings '!$C$7+SUMIF('Wage Ceilings '!$B$8:'Wage Ceilings '!$B$11,"&lt;="&amp;$M$15,'Wage Ceilings '!$D$8:'Wage Ceilings '!$D$11),'Wage Ceilings '!$C$7+SUMIF('Wage Ceilings '!$B$8:'Wage Ceilings '!$B$11,"&lt;="&amp;$M$15,'Wage Ceilings '!$D$8:'Wage Ceilings '!$D$11),$M93)</f>
        <v>0</v>
      </c>
      <c r="BC93" s="91" cm="1">
        <f t="array" ref="BC93">INDEX(Appendix!$G$4:$J$8,_xlfn.IFS(BA93&lt;56,1,BA93&lt;61,2,BA93&lt;66,3,BA93&lt;71,4,TRUE,5),MATCH(YEAR($F$15),Appendix!$G$3:$L$3,0))</f>
        <v>0</v>
      </c>
      <c r="BD93" s="92">
        <f t="shared" si="40"/>
        <v>0</v>
      </c>
      <c r="BE93" s="89">
        <f t="shared" si="53"/>
        <v>122</v>
      </c>
      <c r="BF93" s="90">
        <f>IF($N93&gt;'Wage Ceilings '!$C$7+SUMIF('Wage Ceilings '!$B$8:'Wage Ceilings '!$B$11,"&lt;="&amp;$N$15,'Wage Ceilings '!$D$8:'Wage Ceilings '!$D$11),'Wage Ceilings '!$C$7+SUMIF('Wage Ceilings '!$B$8:'Wage Ceilings '!$B$11,"&lt;="&amp;$N$15,'Wage Ceilings '!$D$8:'Wage Ceilings '!$D$11),$N93)</f>
        <v>0</v>
      </c>
      <c r="BG93" s="91" cm="1">
        <f t="array" ref="BG93">INDEX(Appendix!$G$4:$J$8,_xlfn.IFS(BE93&lt;56,1,BE93&lt;61,2,BE93&lt;66,3,BE93&lt;71,4,TRUE,5),MATCH(YEAR($F$15),Appendix!$G$3:$L$3,0))</f>
        <v>0</v>
      </c>
      <c r="BH93" s="92">
        <f t="shared" si="41"/>
        <v>0</v>
      </c>
      <c r="BI93" s="89">
        <f t="shared" si="54"/>
        <v>122</v>
      </c>
      <c r="BJ93" s="90">
        <f>IF($O93&gt;'Wage Ceilings '!$C$7+SUMIF('Wage Ceilings '!$B$8:'Wage Ceilings '!$B$11,"&lt;="&amp;$O$15,'Wage Ceilings '!$D$8:'Wage Ceilings '!$D$11),'Wage Ceilings '!$C$7+SUMIF('Wage Ceilings '!$B$8:'Wage Ceilings '!$B$11,"&lt;="&amp;$O$15,'Wage Ceilings '!$D$8:'Wage Ceilings '!$D$11),$O93)</f>
        <v>0</v>
      </c>
      <c r="BK93" s="91" cm="1">
        <f t="array" ref="BK93">INDEX(Appendix!$G$4:$J$8,_xlfn.IFS(BI93&lt;56,1,BI93&lt;61,2,BI93&lt;66,3,BI93&lt;71,4,TRUE,5),MATCH(YEAR($F$15),Appendix!$G$3:$L$3,0))</f>
        <v>0</v>
      </c>
      <c r="BL93" s="92">
        <f t="shared" si="42"/>
        <v>0</v>
      </c>
      <c r="BM93" s="89">
        <f t="shared" si="55"/>
        <v>122</v>
      </c>
      <c r="BN93" s="90">
        <f>IF($P93&gt;'Wage Ceilings '!$C$7+SUMIF('Wage Ceilings '!$B$8:'Wage Ceilings '!$B$11,"&lt;="&amp;$P$15,'Wage Ceilings '!$D$8:'Wage Ceilings '!$D$11),'Wage Ceilings '!$C$7+SUMIF('Wage Ceilings '!$B$8:'Wage Ceilings '!$B$11,"&lt;="&amp;$P$15,'Wage Ceilings '!$D$8:'Wage Ceilings '!$D$11),$P93)</f>
        <v>0</v>
      </c>
      <c r="BO93" s="91" cm="1">
        <f t="array" ref="BO93">INDEX(Appendix!$G$4:$J$8,_xlfn.IFS(BM93&lt;56,1,BM93&lt;61,2,BM93&lt;66,3,BM93&lt;71,4,TRUE,5),MATCH(YEAR($F$15),Appendix!$G$3:$L$3,0))</f>
        <v>0</v>
      </c>
      <c r="BP93" s="92">
        <f t="shared" si="43"/>
        <v>0</v>
      </c>
      <c r="BQ93" s="89">
        <f t="shared" si="56"/>
        <v>122</v>
      </c>
      <c r="BR93" s="90">
        <f>IF($Q93&gt;'Wage Ceilings '!$C$7+SUMIF('Wage Ceilings '!$B$8:'Wage Ceilings '!$B$11,"&lt;="&amp;$Q$15,'Wage Ceilings '!$D$8:'Wage Ceilings '!$D$11),'Wage Ceilings '!$C$7+SUMIF('Wage Ceilings '!$B$8:'Wage Ceilings '!$B$11,"&lt;="&amp;$Q$15,'Wage Ceilings '!$D$8:'Wage Ceilings '!$D$11),$Q93)</f>
        <v>0</v>
      </c>
      <c r="BS93" s="91" cm="1">
        <f t="array" ref="BS93">INDEX(Appendix!$G$4:$J$8,_xlfn.IFS(BQ93&lt;56,1,BQ93&lt;61,2,BQ93&lt;66,3,BQ93&lt;71,4,TRUE,5),MATCH(YEAR($F$15),Appendix!$G$3:$L$3,0))</f>
        <v>0</v>
      </c>
      <c r="BT93" s="92">
        <f t="shared" si="44"/>
        <v>0</v>
      </c>
      <c r="BU93" s="89">
        <f t="shared" si="57"/>
        <v>122</v>
      </c>
      <c r="BV93" s="90">
        <f>IF($R93&gt;'Wage Ceilings '!$C$7+SUMIF('Wage Ceilings '!$B$8:'Wage Ceilings '!$B$11,"&lt;="&amp;$R$15,'Wage Ceilings '!$D$8:'Wage Ceilings '!$D$11),'Wage Ceilings '!$C$7+SUMIF('Wage Ceilings '!$B$8:'Wage Ceilings '!$B$11,"&lt;="&amp;$R$15,'Wage Ceilings '!$D$8:'Wage Ceilings '!$D$11),$R93)</f>
        <v>0</v>
      </c>
      <c r="BW93" s="91" cm="1">
        <f t="array" ref="BW93">INDEX(Appendix!$G$4:$J$8,_xlfn.IFS(BU93&lt;56,1,BU93&lt;61,2,BU93&lt;66,3,BU93&lt;71,4,TRUE,5),MATCH(YEAR($F$15),Appendix!$G$3:$L$3,0))</f>
        <v>0</v>
      </c>
      <c r="BX93" s="92">
        <f t="shared" si="45"/>
        <v>0</v>
      </c>
      <c r="BY93" s="89" t="str">
        <f t="shared" si="58"/>
        <v>NA</v>
      </c>
      <c r="BZ93" s="92">
        <f>IF(S93&gt;=('Wage Ceilings '!$C$3-SUM(Z93,AD93,AH93,AL93,AP93,AX93,AT93,BB93,BF93,BJ93,BN93,BR93,BV93)),('Wage Ceilings '!$C$3-SUM(Z93,AD93,AH93,AL93,AP93,AX93,AT93,BB93,BF93,BJ93,BN93,BR93,BV93)),S93)</f>
        <v>0</v>
      </c>
      <c r="CA93" s="91" cm="1">
        <f t="array" ref="CA93">INDEX(Appendix!$G$4:$J$8,_xlfn.IFS(BY93&lt;56,1,BY93&lt;61,2,BY93&lt;66,3,BY93&lt;71,4,TRUE,5),MATCH(YEAR($F$15),Appendix!$G$3:$L$3,0))</f>
        <v>0</v>
      </c>
      <c r="CB93" s="92">
        <f t="shared" si="65"/>
        <v>0</v>
      </c>
      <c r="CC93" s="99"/>
    </row>
    <row r="94" spans="1:81" x14ac:dyDescent="0.3">
      <c r="A94" s="64" t="s">
        <v>144</v>
      </c>
      <c r="B94" s="65"/>
      <c r="C94" s="65"/>
      <c r="D94" s="66"/>
      <c r="E94" s="66"/>
      <c r="F94" s="67"/>
      <c r="G94" s="67"/>
      <c r="H94" s="67"/>
      <c r="I94" s="67"/>
      <c r="J94" s="67"/>
      <c r="K94" s="67"/>
      <c r="L94" s="67"/>
      <c r="M94" s="67"/>
      <c r="N94" s="67"/>
      <c r="O94" s="67"/>
      <c r="P94" s="67"/>
      <c r="Q94" s="67"/>
      <c r="R94" s="67"/>
      <c r="S94" s="67"/>
      <c r="T94" s="57">
        <f t="shared" si="59"/>
        <v>0</v>
      </c>
      <c r="U94" s="57">
        <f t="shared" si="60"/>
        <v>0</v>
      </c>
      <c r="V94" s="58">
        <f t="shared" si="61"/>
        <v>0</v>
      </c>
      <c r="W94" s="58">
        <f t="shared" si="62"/>
        <v>0</v>
      </c>
      <c r="X94" s="58">
        <f t="shared" si="63"/>
        <v>0</v>
      </c>
      <c r="Y94" s="89">
        <f t="shared" si="46"/>
        <v>121</v>
      </c>
      <c r="Z94" s="90">
        <f>IF($F94&gt;'Wage Ceilings '!$C$7+SUMIF('Wage Ceilings '!$B$8:'Wage Ceilings '!$B$11,"&lt;="&amp;$F$15,'Wage Ceilings '!$D$8:'Wage Ceilings '!$D$11),'Wage Ceilings '!$C$7+SUMIF('Wage Ceilings '!$B$8:'Wage Ceilings '!$B$11,"&lt;="&amp;$F$15,'Wage Ceilings '!$D$8:'Wage Ceilings '!$D$11),$F94)</f>
        <v>0</v>
      </c>
      <c r="AA94" s="91" cm="1">
        <f t="array" ref="AA94">INDEX(Appendix!$G$4:$J$8,_xlfn.IFS(Y94&lt;56,1,Y94&lt;61,2,Y94&lt;66,3,Y94&lt;71,4,TRUE,5),MATCH(YEAR($F$15),Appendix!$G$3:$L$3,0))</f>
        <v>0</v>
      </c>
      <c r="AB94" s="92">
        <f t="shared" si="33"/>
        <v>0</v>
      </c>
      <c r="AC94" s="89">
        <f t="shared" si="47"/>
        <v>122</v>
      </c>
      <c r="AD94" s="90">
        <f>IF($G94&gt;'Wage Ceilings '!$C$7+SUMIF('Wage Ceilings '!$B$8:'Wage Ceilings '!$B$11,"&lt;="&amp;$G$15,'Wage Ceilings '!$D$8:'Wage Ceilings '!$D$11),'Wage Ceilings '!$C$7+SUMIF('Wage Ceilings '!$B$8:'Wage Ceilings '!$B$11,"&lt;="&amp;$G$15,'Wage Ceilings '!$D$8:'Wage Ceilings '!$D$11),$G94)</f>
        <v>0</v>
      </c>
      <c r="AE94" s="91" cm="1">
        <f t="array" ref="AE94">INDEX(Appendix!$G$4:$J$8,_xlfn.IFS(AC94&lt;56,1,AC94&lt;61,2,AC94&lt;66,3,AC94&lt;71,4,TRUE,5),MATCH(YEAR($F$15),Appendix!$G$3:$L$3,0))</f>
        <v>0</v>
      </c>
      <c r="AF94" s="92">
        <f t="shared" si="34"/>
        <v>0</v>
      </c>
      <c r="AG94" s="89">
        <f t="shared" si="48"/>
        <v>122</v>
      </c>
      <c r="AH94" s="90">
        <f>IF($H94&gt;'Wage Ceilings '!$C$7+SUMIF('Wage Ceilings '!$B$8:'Wage Ceilings '!$B$11,"&lt;="&amp;$H$15,'Wage Ceilings '!$D$8:'Wage Ceilings '!$D$11),'Wage Ceilings '!$C$7+SUMIF('Wage Ceilings '!$B$8:'Wage Ceilings '!$B$11,"&lt;="&amp;$H$15,'Wage Ceilings '!$D$8:'Wage Ceilings '!$D$11),$H94)</f>
        <v>0</v>
      </c>
      <c r="AI94" s="91" cm="1">
        <f t="array" ref="AI94">INDEX(Appendix!$G$4:$J$8,_xlfn.IFS(AG94&lt;56,1,AG94&lt;61,2,AG94&lt;66,3,AG94&lt;71,4,TRUE,5),MATCH(YEAR($F$15),Appendix!$G$3:$L$3,0))</f>
        <v>0</v>
      </c>
      <c r="AJ94" s="92">
        <f t="shared" si="35"/>
        <v>0</v>
      </c>
      <c r="AK94" s="89">
        <f t="shared" si="49"/>
        <v>122</v>
      </c>
      <c r="AL94" s="90">
        <f>IF($I94&gt;'Wage Ceilings '!$C$7+SUMIF('Wage Ceilings '!$B$8:'Wage Ceilings '!$B$11,"&lt;="&amp;$I$15,'Wage Ceilings '!$D$8:'Wage Ceilings '!$D$11),'Wage Ceilings '!$C$7+SUMIF('Wage Ceilings '!$B$8:'Wage Ceilings '!$B$11,"&lt;="&amp;$I$15,'Wage Ceilings '!$D$8:'Wage Ceilings '!$D$11),$I94)</f>
        <v>0</v>
      </c>
      <c r="AM94" s="91" cm="1">
        <f t="array" ref="AM94">INDEX(Appendix!$G$4:$J$8,_xlfn.IFS(AK94&lt;56,1,AK94&lt;61,2,AK94&lt;66,3,AK94&lt;71,4,TRUE,5),MATCH(YEAR($F$15),Appendix!$G$3:$L$3,0))</f>
        <v>0</v>
      </c>
      <c r="AN94" s="92">
        <f t="shared" si="36"/>
        <v>0</v>
      </c>
      <c r="AO94" s="89">
        <f t="shared" si="50"/>
        <v>122</v>
      </c>
      <c r="AP94" s="90">
        <f>IF($J94&gt;'Wage Ceilings '!$C$7+SUMIF('Wage Ceilings '!$B$8:'Wage Ceilings '!$B$11,"&lt;="&amp;$J$15,'Wage Ceilings '!$D$8:'Wage Ceilings '!$D$11),'Wage Ceilings '!$C$7+SUMIF('Wage Ceilings '!$B$8:'Wage Ceilings '!$B$11,"&lt;="&amp;$J$15,'Wage Ceilings '!$D$8:'Wage Ceilings '!$D$11),$J94)</f>
        <v>0</v>
      </c>
      <c r="AQ94" s="91" cm="1">
        <f t="array" ref="AQ94">INDEX(Appendix!$G$4:$J$8,_xlfn.IFS(AO94&lt;56,1,AO94&lt;61,2,AO94&lt;66,3,AO94&lt;71,4,TRUE,5),MATCH(YEAR($F$15),Appendix!$G$3:$L$3,0))</f>
        <v>0</v>
      </c>
      <c r="AR94" s="92">
        <f t="shared" si="37"/>
        <v>0</v>
      </c>
      <c r="AS94" s="89">
        <f t="shared" si="64"/>
        <v>122</v>
      </c>
      <c r="AT94" s="90">
        <f>IF($K94&gt;'Wage Ceilings '!$C$7+SUMIF('Wage Ceilings '!$B$8:'Wage Ceilings '!$B$11,"&lt;="&amp;$K$15,'Wage Ceilings '!$D$8:'Wage Ceilings '!$D$11),'Wage Ceilings '!$C$7+SUMIF('Wage Ceilings '!$B$8:'Wage Ceilings '!$B$11,"&lt;="&amp;$K$15,'Wage Ceilings '!$D$8:'Wage Ceilings '!$D$11),$K94)</f>
        <v>0</v>
      </c>
      <c r="AU94" s="91" cm="1">
        <f t="array" ref="AU94">INDEX(Appendix!$G$4:$J$8,_xlfn.IFS(AS94&lt;56,1,AS94&lt;61,2,AS94&lt;66,3,AS94&lt;71,4,TRUE,5),MATCH(YEAR($F$15),Appendix!$G$3:$L$3,0))</f>
        <v>0</v>
      </c>
      <c r="AV94" s="92">
        <f t="shared" si="38"/>
        <v>0</v>
      </c>
      <c r="AW94" s="89" t="str">
        <f t="shared" si="51"/>
        <v>NA</v>
      </c>
      <c r="AX94" s="92">
        <f>IF(L94&gt;=('Wage Ceilings '!$C$3-SUM(Z94,AD94,AH94,AL94,AP94,AT94,BB94,BF94,BJ94,BN94,BR94,BV94)),('Wage Ceilings '!$C$3-SUM(Z94,AD94,AH94,AL94,AP94,AT94,BB94,BF94,BJ94,BN94,BR94,BV94)),L94)</f>
        <v>0</v>
      </c>
      <c r="AY94" s="91" cm="1">
        <f t="array" ref="AY94">INDEX(Appendix!$G$4:$J$8,_xlfn.IFS(AW94&lt;56,1,AW94&lt;61,2,AW94&lt;66,3,AW94&lt;71,4,TRUE,5),MATCH(YEAR($F$15),Appendix!$G$3:$L$3,0))</f>
        <v>0</v>
      </c>
      <c r="AZ94" s="92">
        <f t="shared" si="39"/>
        <v>0</v>
      </c>
      <c r="BA94" s="89">
        <f t="shared" si="52"/>
        <v>122</v>
      </c>
      <c r="BB94" s="90">
        <f>IF($M94&gt;'Wage Ceilings '!$C$7+SUMIF('Wage Ceilings '!$B$8:'Wage Ceilings '!$B$11,"&lt;="&amp;$M$15,'Wage Ceilings '!$D$8:'Wage Ceilings '!$D$11),'Wage Ceilings '!$C$7+SUMIF('Wage Ceilings '!$B$8:'Wage Ceilings '!$B$11,"&lt;="&amp;$M$15,'Wage Ceilings '!$D$8:'Wage Ceilings '!$D$11),$M94)</f>
        <v>0</v>
      </c>
      <c r="BC94" s="91" cm="1">
        <f t="array" ref="BC94">INDEX(Appendix!$G$4:$J$8,_xlfn.IFS(BA94&lt;56,1,BA94&lt;61,2,BA94&lt;66,3,BA94&lt;71,4,TRUE,5),MATCH(YEAR($F$15),Appendix!$G$3:$L$3,0))</f>
        <v>0</v>
      </c>
      <c r="BD94" s="92">
        <f t="shared" si="40"/>
        <v>0</v>
      </c>
      <c r="BE94" s="89">
        <f t="shared" si="53"/>
        <v>122</v>
      </c>
      <c r="BF94" s="90">
        <f>IF($N94&gt;'Wage Ceilings '!$C$7+SUMIF('Wage Ceilings '!$B$8:'Wage Ceilings '!$B$11,"&lt;="&amp;$N$15,'Wage Ceilings '!$D$8:'Wage Ceilings '!$D$11),'Wage Ceilings '!$C$7+SUMIF('Wage Ceilings '!$B$8:'Wage Ceilings '!$B$11,"&lt;="&amp;$N$15,'Wage Ceilings '!$D$8:'Wage Ceilings '!$D$11),$N94)</f>
        <v>0</v>
      </c>
      <c r="BG94" s="91" cm="1">
        <f t="array" ref="BG94">INDEX(Appendix!$G$4:$J$8,_xlfn.IFS(BE94&lt;56,1,BE94&lt;61,2,BE94&lt;66,3,BE94&lt;71,4,TRUE,5),MATCH(YEAR($F$15),Appendix!$G$3:$L$3,0))</f>
        <v>0</v>
      </c>
      <c r="BH94" s="92">
        <f t="shared" si="41"/>
        <v>0</v>
      </c>
      <c r="BI94" s="89">
        <f t="shared" si="54"/>
        <v>122</v>
      </c>
      <c r="BJ94" s="90">
        <f>IF($O94&gt;'Wage Ceilings '!$C$7+SUMIF('Wage Ceilings '!$B$8:'Wage Ceilings '!$B$11,"&lt;="&amp;$O$15,'Wage Ceilings '!$D$8:'Wage Ceilings '!$D$11),'Wage Ceilings '!$C$7+SUMIF('Wage Ceilings '!$B$8:'Wage Ceilings '!$B$11,"&lt;="&amp;$O$15,'Wage Ceilings '!$D$8:'Wage Ceilings '!$D$11),$O94)</f>
        <v>0</v>
      </c>
      <c r="BK94" s="91" cm="1">
        <f t="array" ref="BK94">INDEX(Appendix!$G$4:$J$8,_xlfn.IFS(BI94&lt;56,1,BI94&lt;61,2,BI94&lt;66,3,BI94&lt;71,4,TRUE,5),MATCH(YEAR($F$15),Appendix!$G$3:$L$3,0))</f>
        <v>0</v>
      </c>
      <c r="BL94" s="92">
        <f t="shared" si="42"/>
        <v>0</v>
      </c>
      <c r="BM94" s="89">
        <f t="shared" si="55"/>
        <v>122</v>
      </c>
      <c r="BN94" s="90">
        <f>IF($P94&gt;'Wage Ceilings '!$C$7+SUMIF('Wage Ceilings '!$B$8:'Wage Ceilings '!$B$11,"&lt;="&amp;$P$15,'Wage Ceilings '!$D$8:'Wage Ceilings '!$D$11),'Wage Ceilings '!$C$7+SUMIF('Wage Ceilings '!$B$8:'Wage Ceilings '!$B$11,"&lt;="&amp;$P$15,'Wage Ceilings '!$D$8:'Wage Ceilings '!$D$11),$P94)</f>
        <v>0</v>
      </c>
      <c r="BO94" s="91" cm="1">
        <f t="array" ref="BO94">INDEX(Appendix!$G$4:$J$8,_xlfn.IFS(BM94&lt;56,1,BM94&lt;61,2,BM94&lt;66,3,BM94&lt;71,4,TRUE,5),MATCH(YEAR($F$15),Appendix!$G$3:$L$3,0))</f>
        <v>0</v>
      </c>
      <c r="BP94" s="92">
        <f t="shared" si="43"/>
        <v>0</v>
      </c>
      <c r="BQ94" s="89">
        <f t="shared" si="56"/>
        <v>122</v>
      </c>
      <c r="BR94" s="90">
        <f>IF($Q94&gt;'Wage Ceilings '!$C$7+SUMIF('Wage Ceilings '!$B$8:'Wage Ceilings '!$B$11,"&lt;="&amp;$Q$15,'Wage Ceilings '!$D$8:'Wage Ceilings '!$D$11),'Wage Ceilings '!$C$7+SUMIF('Wage Ceilings '!$B$8:'Wage Ceilings '!$B$11,"&lt;="&amp;$Q$15,'Wage Ceilings '!$D$8:'Wage Ceilings '!$D$11),$Q94)</f>
        <v>0</v>
      </c>
      <c r="BS94" s="91" cm="1">
        <f t="array" ref="BS94">INDEX(Appendix!$G$4:$J$8,_xlfn.IFS(BQ94&lt;56,1,BQ94&lt;61,2,BQ94&lt;66,3,BQ94&lt;71,4,TRUE,5),MATCH(YEAR($F$15),Appendix!$G$3:$L$3,0))</f>
        <v>0</v>
      </c>
      <c r="BT94" s="92">
        <f t="shared" si="44"/>
        <v>0</v>
      </c>
      <c r="BU94" s="89">
        <f t="shared" si="57"/>
        <v>122</v>
      </c>
      <c r="BV94" s="90">
        <f>IF($R94&gt;'Wage Ceilings '!$C$7+SUMIF('Wage Ceilings '!$B$8:'Wage Ceilings '!$B$11,"&lt;="&amp;$R$15,'Wage Ceilings '!$D$8:'Wage Ceilings '!$D$11),'Wage Ceilings '!$C$7+SUMIF('Wage Ceilings '!$B$8:'Wage Ceilings '!$B$11,"&lt;="&amp;$R$15,'Wage Ceilings '!$D$8:'Wage Ceilings '!$D$11),$R94)</f>
        <v>0</v>
      </c>
      <c r="BW94" s="91" cm="1">
        <f t="array" ref="BW94">INDEX(Appendix!$G$4:$J$8,_xlfn.IFS(BU94&lt;56,1,BU94&lt;61,2,BU94&lt;66,3,BU94&lt;71,4,TRUE,5),MATCH(YEAR($F$15),Appendix!$G$3:$L$3,0))</f>
        <v>0</v>
      </c>
      <c r="BX94" s="92">
        <f t="shared" si="45"/>
        <v>0</v>
      </c>
      <c r="BY94" s="89" t="str">
        <f t="shared" si="58"/>
        <v>NA</v>
      </c>
      <c r="BZ94" s="92">
        <f>IF(S94&gt;=('Wage Ceilings '!$C$3-SUM(Z94,AD94,AH94,AL94,AP94,AX94,AT94,BB94,BF94,BJ94,BN94,BR94,BV94)),('Wage Ceilings '!$C$3-SUM(Z94,AD94,AH94,AL94,AP94,AX94,AT94,BB94,BF94,BJ94,BN94,BR94,BV94)),S94)</f>
        <v>0</v>
      </c>
      <c r="CA94" s="91" cm="1">
        <f t="array" ref="CA94">INDEX(Appendix!$G$4:$J$8,_xlfn.IFS(BY94&lt;56,1,BY94&lt;61,2,BY94&lt;66,3,BY94&lt;71,4,TRUE,5),MATCH(YEAR($F$15),Appendix!$G$3:$L$3,0))</f>
        <v>0</v>
      </c>
      <c r="CB94" s="92">
        <f t="shared" si="65"/>
        <v>0</v>
      </c>
      <c r="CC94" s="99"/>
    </row>
    <row r="95" spans="1:81" x14ac:dyDescent="0.3">
      <c r="A95" s="64" t="s">
        <v>145</v>
      </c>
      <c r="B95" s="65"/>
      <c r="C95" s="65"/>
      <c r="D95" s="66"/>
      <c r="E95" s="66"/>
      <c r="F95" s="67"/>
      <c r="G95" s="67"/>
      <c r="H95" s="67"/>
      <c r="I95" s="67"/>
      <c r="J95" s="67"/>
      <c r="K95" s="67"/>
      <c r="L95" s="67"/>
      <c r="M95" s="67"/>
      <c r="N95" s="67"/>
      <c r="O95" s="67"/>
      <c r="P95" s="67"/>
      <c r="Q95" s="67"/>
      <c r="R95" s="67"/>
      <c r="S95" s="67"/>
      <c r="T95" s="57">
        <f t="shared" si="59"/>
        <v>0</v>
      </c>
      <c r="U95" s="57">
        <f t="shared" si="60"/>
        <v>0</v>
      </c>
      <c r="V95" s="58">
        <f t="shared" si="61"/>
        <v>0</v>
      </c>
      <c r="W95" s="58">
        <f t="shared" si="62"/>
        <v>0</v>
      </c>
      <c r="X95" s="58">
        <f t="shared" si="63"/>
        <v>0</v>
      </c>
      <c r="Y95" s="89">
        <f t="shared" si="46"/>
        <v>121</v>
      </c>
      <c r="Z95" s="90">
        <f>IF($F95&gt;'Wage Ceilings '!$C$7+SUMIF('Wage Ceilings '!$B$8:'Wage Ceilings '!$B$11,"&lt;="&amp;$F$15,'Wage Ceilings '!$D$8:'Wage Ceilings '!$D$11),'Wage Ceilings '!$C$7+SUMIF('Wage Ceilings '!$B$8:'Wage Ceilings '!$B$11,"&lt;="&amp;$F$15,'Wage Ceilings '!$D$8:'Wage Ceilings '!$D$11),$F95)</f>
        <v>0</v>
      </c>
      <c r="AA95" s="91" cm="1">
        <f t="array" ref="AA95">INDEX(Appendix!$G$4:$J$8,_xlfn.IFS(Y95&lt;56,1,Y95&lt;61,2,Y95&lt;66,3,Y95&lt;71,4,TRUE,5),MATCH(YEAR($F$15),Appendix!$G$3:$L$3,0))</f>
        <v>0</v>
      </c>
      <c r="AB95" s="92">
        <f t="shared" si="33"/>
        <v>0</v>
      </c>
      <c r="AC95" s="89">
        <f t="shared" si="47"/>
        <v>122</v>
      </c>
      <c r="AD95" s="90">
        <f>IF($G95&gt;'Wage Ceilings '!$C$7+SUMIF('Wage Ceilings '!$B$8:'Wage Ceilings '!$B$11,"&lt;="&amp;$G$15,'Wage Ceilings '!$D$8:'Wage Ceilings '!$D$11),'Wage Ceilings '!$C$7+SUMIF('Wage Ceilings '!$B$8:'Wage Ceilings '!$B$11,"&lt;="&amp;$G$15,'Wage Ceilings '!$D$8:'Wage Ceilings '!$D$11),$G95)</f>
        <v>0</v>
      </c>
      <c r="AE95" s="91" cm="1">
        <f t="array" ref="AE95">INDEX(Appendix!$G$4:$J$8,_xlfn.IFS(AC95&lt;56,1,AC95&lt;61,2,AC95&lt;66,3,AC95&lt;71,4,TRUE,5),MATCH(YEAR($F$15),Appendix!$G$3:$L$3,0))</f>
        <v>0</v>
      </c>
      <c r="AF95" s="92">
        <f t="shared" si="34"/>
        <v>0</v>
      </c>
      <c r="AG95" s="89">
        <f t="shared" si="48"/>
        <v>122</v>
      </c>
      <c r="AH95" s="90">
        <f>IF($H95&gt;'Wage Ceilings '!$C$7+SUMIF('Wage Ceilings '!$B$8:'Wage Ceilings '!$B$11,"&lt;="&amp;$H$15,'Wage Ceilings '!$D$8:'Wage Ceilings '!$D$11),'Wage Ceilings '!$C$7+SUMIF('Wage Ceilings '!$B$8:'Wage Ceilings '!$B$11,"&lt;="&amp;$H$15,'Wage Ceilings '!$D$8:'Wage Ceilings '!$D$11),$H95)</f>
        <v>0</v>
      </c>
      <c r="AI95" s="91" cm="1">
        <f t="array" ref="AI95">INDEX(Appendix!$G$4:$J$8,_xlfn.IFS(AG95&lt;56,1,AG95&lt;61,2,AG95&lt;66,3,AG95&lt;71,4,TRUE,5),MATCH(YEAR($F$15),Appendix!$G$3:$L$3,0))</f>
        <v>0</v>
      </c>
      <c r="AJ95" s="92">
        <f t="shared" si="35"/>
        <v>0</v>
      </c>
      <c r="AK95" s="89">
        <f t="shared" si="49"/>
        <v>122</v>
      </c>
      <c r="AL95" s="90">
        <f>IF($I95&gt;'Wage Ceilings '!$C$7+SUMIF('Wage Ceilings '!$B$8:'Wage Ceilings '!$B$11,"&lt;="&amp;$I$15,'Wage Ceilings '!$D$8:'Wage Ceilings '!$D$11),'Wage Ceilings '!$C$7+SUMIF('Wage Ceilings '!$B$8:'Wage Ceilings '!$B$11,"&lt;="&amp;$I$15,'Wage Ceilings '!$D$8:'Wage Ceilings '!$D$11),$I95)</f>
        <v>0</v>
      </c>
      <c r="AM95" s="91" cm="1">
        <f t="array" ref="AM95">INDEX(Appendix!$G$4:$J$8,_xlfn.IFS(AK95&lt;56,1,AK95&lt;61,2,AK95&lt;66,3,AK95&lt;71,4,TRUE,5),MATCH(YEAR($F$15),Appendix!$G$3:$L$3,0))</f>
        <v>0</v>
      </c>
      <c r="AN95" s="92">
        <f t="shared" si="36"/>
        <v>0</v>
      </c>
      <c r="AO95" s="89">
        <f t="shared" si="50"/>
        <v>122</v>
      </c>
      <c r="AP95" s="90">
        <f>IF($J95&gt;'Wage Ceilings '!$C$7+SUMIF('Wage Ceilings '!$B$8:'Wage Ceilings '!$B$11,"&lt;="&amp;$J$15,'Wage Ceilings '!$D$8:'Wage Ceilings '!$D$11),'Wage Ceilings '!$C$7+SUMIF('Wage Ceilings '!$B$8:'Wage Ceilings '!$B$11,"&lt;="&amp;$J$15,'Wage Ceilings '!$D$8:'Wage Ceilings '!$D$11),$J95)</f>
        <v>0</v>
      </c>
      <c r="AQ95" s="91" cm="1">
        <f t="array" ref="AQ95">INDEX(Appendix!$G$4:$J$8,_xlfn.IFS(AO95&lt;56,1,AO95&lt;61,2,AO95&lt;66,3,AO95&lt;71,4,TRUE,5),MATCH(YEAR($F$15),Appendix!$G$3:$L$3,0))</f>
        <v>0</v>
      </c>
      <c r="AR95" s="92">
        <f t="shared" si="37"/>
        <v>0</v>
      </c>
      <c r="AS95" s="89">
        <f t="shared" si="64"/>
        <v>122</v>
      </c>
      <c r="AT95" s="90">
        <f>IF($K95&gt;'Wage Ceilings '!$C$7+SUMIF('Wage Ceilings '!$B$8:'Wage Ceilings '!$B$11,"&lt;="&amp;$K$15,'Wage Ceilings '!$D$8:'Wage Ceilings '!$D$11),'Wage Ceilings '!$C$7+SUMIF('Wage Ceilings '!$B$8:'Wage Ceilings '!$B$11,"&lt;="&amp;$K$15,'Wage Ceilings '!$D$8:'Wage Ceilings '!$D$11),$K95)</f>
        <v>0</v>
      </c>
      <c r="AU95" s="91" cm="1">
        <f t="array" ref="AU95">INDEX(Appendix!$G$4:$J$8,_xlfn.IFS(AS95&lt;56,1,AS95&lt;61,2,AS95&lt;66,3,AS95&lt;71,4,TRUE,5),MATCH(YEAR($F$15),Appendix!$G$3:$L$3,0))</f>
        <v>0</v>
      </c>
      <c r="AV95" s="92">
        <f t="shared" si="38"/>
        <v>0</v>
      </c>
      <c r="AW95" s="89" t="str">
        <f t="shared" si="51"/>
        <v>NA</v>
      </c>
      <c r="AX95" s="92">
        <f>IF(L95&gt;=('Wage Ceilings '!$C$3-SUM(Z95,AD95,AH95,AL95,AP95,AT95,BB95,BF95,BJ95,BN95,BR95,BV95)),('Wage Ceilings '!$C$3-SUM(Z95,AD95,AH95,AL95,AP95,AT95,BB95,BF95,BJ95,BN95,BR95,BV95)),L95)</f>
        <v>0</v>
      </c>
      <c r="AY95" s="91" cm="1">
        <f t="array" ref="AY95">INDEX(Appendix!$G$4:$J$8,_xlfn.IFS(AW95&lt;56,1,AW95&lt;61,2,AW95&lt;66,3,AW95&lt;71,4,TRUE,5),MATCH(YEAR($F$15),Appendix!$G$3:$L$3,0))</f>
        <v>0</v>
      </c>
      <c r="AZ95" s="92">
        <f t="shared" si="39"/>
        <v>0</v>
      </c>
      <c r="BA95" s="89">
        <f t="shared" si="52"/>
        <v>122</v>
      </c>
      <c r="BB95" s="90">
        <f>IF($M95&gt;'Wage Ceilings '!$C$7+SUMIF('Wage Ceilings '!$B$8:'Wage Ceilings '!$B$11,"&lt;="&amp;$M$15,'Wage Ceilings '!$D$8:'Wage Ceilings '!$D$11),'Wage Ceilings '!$C$7+SUMIF('Wage Ceilings '!$B$8:'Wage Ceilings '!$B$11,"&lt;="&amp;$M$15,'Wage Ceilings '!$D$8:'Wage Ceilings '!$D$11),$M95)</f>
        <v>0</v>
      </c>
      <c r="BC95" s="91" cm="1">
        <f t="array" ref="BC95">INDEX(Appendix!$G$4:$J$8,_xlfn.IFS(BA95&lt;56,1,BA95&lt;61,2,BA95&lt;66,3,BA95&lt;71,4,TRUE,5),MATCH(YEAR($F$15),Appendix!$G$3:$L$3,0))</f>
        <v>0</v>
      </c>
      <c r="BD95" s="92">
        <f t="shared" si="40"/>
        <v>0</v>
      </c>
      <c r="BE95" s="89">
        <f t="shared" si="53"/>
        <v>122</v>
      </c>
      <c r="BF95" s="90">
        <f>IF($N95&gt;'Wage Ceilings '!$C$7+SUMIF('Wage Ceilings '!$B$8:'Wage Ceilings '!$B$11,"&lt;="&amp;$N$15,'Wage Ceilings '!$D$8:'Wage Ceilings '!$D$11),'Wage Ceilings '!$C$7+SUMIF('Wage Ceilings '!$B$8:'Wage Ceilings '!$B$11,"&lt;="&amp;$N$15,'Wage Ceilings '!$D$8:'Wage Ceilings '!$D$11),$N95)</f>
        <v>0</v>
      </c>
      <c r="BG95" s="91" cm="1">
        <f t="array" ref="BG95">INDEX(Appendix!$G$4:$J$8,_xlfn.IFS(BE95&lt;56,1,BE95&lt;61,2,BE95&lt;66,3,BE95&lt;71,4,TRUE,5),MATCH(YEAR($F$15),Appendix!$G$3:$L$3,0))</f>
        <v>0</v>
      </c>
      <c r="BH95" s="92">
        <f t="shared" si="41"/>
        <v>0</v>
      </c>
      <c r="BI95" s="89">
        <f t="shared" si="54"/>
        <v>122</v>
      </c>
      <c r="BJ95" s="90">
        <f>IF($O95&gt;'Wage Ceilings '!$C$7+SUMIF('Wage Ceilings '!$B$8:'Wage Ceilings '!$B$11,"&lt;="&amp;$O$15,'Wage Ceilings '!$D$8:'Wage Ceilings '!$D$11),'Wage Ceilings '!$C$7+SUMIF('Wage Ceilings '!$B$8:'Wage Ceilings '!$B$11,"&lt;="&amp;$O$15,'Wage Ceilings '!$D$8:'Wage Ceilings '!$D$11),$O95)</f>
        <v>0</v>
      </c>
      <c r="BK95" s="91" cm="1">
        <f t="array" ref="BK95">INDEX(Appendix!$G$4:$J$8,_xlfn.IFS(BI95&lt;56,1,BI95&lt;61,2,BI95&lt;66,3,BI95&lt;71,4,TRUE,5),MATCH(YEAR($F$15),Appendix!$G$3:$L$3,0))</f>
        <v>0</v>
      </c>
      <c r="BL95" s="92">
        <f t="shared" si="42"/>
        <v>0</v>
      </c>
      <c r="BM95" s="89">
        <f t="shared" si="55"/>
        <v>122</v>
      </c>
      <c r="BN95" s="90">
        <f>IF($P95&gt;'Wage Ceilings '!$C$7+SUMIF('Wage Ceilings '!$B$8:'Wage Ceilings '!$B$11,"&lt;="&amp;$P$15,'Wage Ceilings '!$D$8:'Wage Ceilings '!$D$11),'Wage Ceilings '!$C$7+SUMIF('Wage Ceilings '!$B$8:'Wage Ceilings '!$B$11,"&lt;="&amp;$P$15,'Wage Ceilings '!$D$8:'Wage Ceilings '!$D$11),$P95)</f>
        <v>0</v>
      </c>
      <c r="BO95" s="91" cm="1">
        <f t="array" ref="BO95">INDEX(Appendix!$G$4:$J$8,_xlfn.IFS(BM95&lt;56,1,BM95&lt;61,2,BM95&lt;66,3,BM95&lt;71,4,TRUE,5),MATCH(YEAR($F$15),Appendix!$G$3:$L$3,0))</f>
        <v>0</v>
      </c>
      <c r="BP95" s="92">
        <f t="shared" si="43"/>
        <v>0</v>
      </c>
      <c r="BQ95" s="89">
        <f t="shared" si="56"/>
        <v>122</v>
      </c>
      <c r="BR95" s="90">
        <f>IF($Q95&gt;'Wage Ceilings '!$C$7+SUMIF('Wage Ceilings '!$B$8:'Wage Ceilings '!$B$11,"&lt;="&amp;$Q$15,'Wage Ceilings '!$D$8:'Wage Ceilings '!$D$11),'Wage Ceilings '!$C$7+SUMIF('Wage Ceilings '!$B$8:'Wage Ceilings '!$B$11,"&lt;="&amp;$Q$15,'Wage Ceilings '!$D$8:'Wage Ceilings '!$D$11),$Q95)</f>
        <v>0</v>
      </c>
      <c r="BS95" s="91" cm="1">
        <f t="array" ref="BS95">INDEX(Appendix!$G$4:$J$8,_xlfn.IFS(BQ95&lt;56,1,BQ95&lt;61,2,BQ95&lt;66,3,BQ95&lt;71,4,TRUE,5),MATCH(YEAR($F$15),Appendix!$G$3:$L$3,0))</f>
        <v>0</v>
      </c>
      <c r="BT95" s="92">
        <f t="shared" si="44"/>
        <v>0</v>
      </c>
      <c r="BU95" s="89">
        <f t="shared" si="57"/>
        <v>122</v>
      </c>
      <c r="BV95" s="90">
        <f>IF($R95&gt;'Wage Ceilings '!$C$7+SUMIF('Wage Ceilings '!$B$8:'Wage Ceilings '!$B$11,"&lt;="&amp;$R$15,'Wage Ceilings '!$D$8:'Wage Ceilings '!$D$11),'Wage Ceilings '!$C$7+SUMIF('Wage Ceilings '!$B$8:'Wage Ceilings '!$B$11,"&lt;="&amp;$R$15,'Wage Ceilings '!$D$8:'Wage Ceilings '!$D$11),$R95)</f>
        <v>0</v>
      </c>
      <c r="BW95" s="91" cm="1">
        <f t="array" ref="BW95">INDEX(Appendix!$G$4:$J$8,_xlfn.IFS(BU95&lt;56,1,BU95&lt;61,2,BU95&lt;66,3,BU95&lt;71,4,TRUE,5),MATCH(YEAR($F$15),Appendix!$G$3:$L$3,0))</f>
        <v>0</v>
      </c>
      <c r="BX95" s="92">
        <f t="shared" si="45"/>
        <v>0</v>
      </c>
      <c r="BY95" s="89" t="str">
        <f t="shared" si="58"/>
        <v>NA</v>
      </c>
      <c r="BZ95" s="92">
        <f>IF(S95&gt;=('Wage Ceilings '!$C$3-SUM(Z95,AD95,AH95,AL95,AP95,AX95,AT95,BB95,BF95,BJ95,BN95,BR95,BV95)),('Wage Ceilings '!$C$3-SUM(Z95,AD95,AH95,AL95,AP95,AX95,AT95,BB95,BF95,BJ95,BN95,BR95,BV95)),S95)</f>
        <v>0</v>
      </c>
      <c r="CA95" s="91" cm="1">
        <f t="array" ref="CA95">INDEX(Appendix!$G$4:$J$8,_xlfn.IFS(BY95&lt;56,1,BY95&lt;61,2,BY95&lt;66,3,BY95&lt;71,4,TRUE,5),MATCH(YEAR($F$15),Appendix!$G$3:$L$3,0))</f>
        <v>0</v>
      </c>
      <c r="CB95" s="92">
        <f t="shared" si="65"/>
        <v>0</v>
      </c>
      <c r="CC95" s="99"/>
    </row>
    <row r="96" spans="1:81" x14ac:dyDescent="0.3">
      <c r="A96" s="64" t="s">
        <v>146</v>
      </c>
      <c r="B96" s="65"/>
      <c r="C96" s="65"/>
      <c r="D96" s="66"/>
      <c r="E96" s="66"/>
      <c r="F96" s="67"/>
      <c r="G96" s="67"/>
      <c r="H96" s="67"/>
      <c r="I96" s="67"/>
      <c r="J96" s="67"/>
      <c r="K96" s="67"/>
      <c r="L96" s="67"/>
      <c r="M96" s="67"/>
      <c r="N96" s="67"/>
      <c r="O96" s="67"/>
      <c r="P96" s="67"/>
      <c r="Q96" s="67"/>
      <c r="R96" s="67"/>
      <c r="S96" s="67"/>
      <c r="T96" s="57">
        <f t="shared" si="59"/>
        <v>0</v>
      </c>
      <c r="U96" s="57">
        <f t="shared" si="60"/>
        <v>0</v>
      </c>
      <c r="V96" s="58">
        <f t="shared" si="61"/>
        <v>0</v>
      </c>
      <c r="W96" s="58">
        <f t="shared" si="62"/>
        <v>0</v>
      </c>
      <c r="X96" s="58">
        <f t="shared" si="63"/>
        <v>0</v>
      </c>
      <c r="Y96" s="89">
        <f t="shared" si="46"/>
        <v>121</v>
      </c>
      <c r="Z96" s="90">
        <f>IF($F96&gt;'Wage Ceilings '!$C$7+SUMIF('Wage Ceilings '!$B$8:'Wage Ceilings '!$B$11,"&lt;="&amp;$F$15,'Wage Ceilings '!$D$8:'Wage Ceilings '!$D$11),'Wage Ceilings '!$C$7+SUMIF('Wage Ceilings '!$B$8:'Wage Ceilings '!$B$11,"&lt;="&amp;$F$15,'Wage Ceilings '!$D$8:'Wage Ceilings '!$D$11),$F96)</f>
        <v>0</v>
      </c>
      <c r="AA96" s="91" cm="1">
        <f t="array" ref="AA96">INDEX(Appendix!$G$4:$J$8,_xlfn.IFS(Y96&lt;56,1,Y96&lt;61,2,Y96&lt;66,3,Y96&lt;71,4,TRUE,5),MATCH(YEAR($F$15),Appendix!$G$3:$L$3,0))</f>
        <v>0</v>
      </c>
      <c r="AB96" s="92">
        <f t="shared" si="33"/>
        <v>0</v>
      </c>
      <c r="AC96" s="89">
        <f t="shared" si="47"/>
        <v>122</v>
      </c>
      <c r="AD96" s="90">
        <f>IF($G96&gt;'Wage Ceilings '!$C$7+SUMIF('Wage Ceilings '!$B$8:'Wage Ceilings '!$B$11,"&lt;="&amp;$G$15,'Wage Ceilings '!$D$8:'Wage Ceilings '!$D$11),'Wage Ceilings '!$C$7+SUMIF('Wage Ceilings '!$B$8:'Wage Ceilings '!$B$11,"&lt;="&amp;$G$15,'Wage Ceilings '!$D$8:'Wage Ceilings '!$D$11),$G96)</f>
        <v>0</v>
      </c>
      <c r="AE96" s="91" cm="1">
        <f t="array" ref="AE96">INDEX(Appendix!$G$4:$J$8,_xlfn.IFS(AC96&lt;56,1,AC96&lt;61,2,AC96&lt;66,3,AC96&lt;71,4,TRUE,5),MATCH(YEAR($F$15),Appendix!$G$3:$L$3,0))</f>
        <v>0</v>
      </c>
      <c r="AF96" s="92">
        <f t="shared" si="34"/>
        <v>0</v>
      </c>
      <c r="AG96" s="89">
        <f t="shared" si="48"/>
        <v>122</v>
      </c>
      <c r="AH96" s="90">
        <f>IF($H96&gt;'Wage Ceilings '!$C$7+SUMIF('Wage Ceilings '!$B$8:'Wage Ceilings '!$B$11,"&lt;="&amp;$H$15,'Wage Ceilings '!$D$8:'Wage Ceilings '!$D$11),'Wage Ceilings '!$C$7+SUMIF('Wage Ceilings '!$B$8:'Wage Ceilings '!$B$11,"&lt;="&amp;$H$15,'Wage Ceilings '!$D$8:'Wage Ceilings '!$D$11),$H96)</f>
        <v>0</v>
      </c>
      <c r="AI96" s="91" cm="1">
        <f t="array" ref="AI96">INDEX(Appendix!$G$4:$J$8,_xlfn.IFS(AG96&lt;56,1,AG96&lt;61,2,AG96&lt;66,3,AG96&lt;71,4,TRUE,5),MATCH(YEAR($F$15),Appendix!$G$3:$L$3,0))</f>
        <v>0</v>
      </c>
      <c r="AJ96" s="92">
        <f t="shared" si="35"/>
        <v>0</v>
      </c>
      <c r="AK96" s="89">
        <f t="shared" si="49"/>
        <v>122</v>
      </c>
      <c r="AL96" s="90">
        <f>IF($I96&gt;'Wage Ceilings '!$C$7+SUMIF('Wage Ceilings '!$B$8:'Wage Ceilings '!$B$11,"&lt;="&amp;$I$15,'Wage Ceilings '!$D$8:'Wage Ceilings '!$D$11),'Wage Ceilings '!$C$7+SUMIF('Wage Ceilings '!$B$8:'Wage Ceilings '!$B$11,"&lt;="&amp;$I$15,'Wage Ceilings '!$D$8:'Wage Ceilings '!$D$11),$I96)</f>
        <v>0</v>
      </c>
      <c r="AM96" s="91" cm="1">
        <f t="array" ref="AM96">INDEX(Appendix!$G$4:$J$8,_xlfn.IFS(AK96&lt;56,1,AK96&lt;61,2,AK96&lt;66,3,AK96&lt;71,4,TRUE,5),MATCH(YEAR($F$15),Appendix!$G$3:$L$3,0))</f>
        <v>0</v>
      </c>
      <c r="AN96" s="92">
        <f t="shared" si="36"/>
        <v>0</v>
      </c>
      <c r="AO96" s="89">
        <f t="shared" si="50"/>
        <v>122</v>
      </c>
      <c r="AP96" s="90">
        <f>IF($J96&gt;'Wage Ceilings '!$C$7+SUMIF('Wage Ceilings '!$B$8:'Wage Ceilings '!$B$11,"&lt;="&amp;$J$15,'Wage Ceilings '!$D$8:'Wage Ceilings '!$D$11),'Wage Ceilings '!$C$7+SUMIF('Wage Ceilings '!$B$8:'Wage Ceilings '!$B$11,"&lt;="&amp;$J$15,'Wage Ceilings '!$D$8:'Wage Ceilings '!$D$11),$J96)</f>
        <v>0</v>
      </c>
      <c r="AQ96" s="91" cm="1">
        <f t="array" ref="AQ96">INDEX(Appendix!$G$4:$J$8,_xlfn.IFS(AO96&lt;56,1,AO96&lt;61,2,AO96&lt;66,3,AO96&lt;71,4,TRUE,5),MATCH(YEAR($F$15),Appendix!$G$3:$L$3,0))</f>
        <v>0</v>
      </c>
      <c r="AR96" s="92">
        <f t="shared" si="37"/>
        <v>0</v>
      </c>
      <c r="AS96" s="89">
        <f t="shared" si="64"/>
        <v>122</v>
      </c>
      <c r="AT96" s="90">
        <f>IF($K96&gt;'Wage Ceilings '!$C$7+SUMIF('Wage Ceilings '!$B$8:'Wage Ceilings '!$B$11,"&lt;="&amp;$K$15,'Wage Ceilings '!$D$8:'Wage Ceilings '!$D$11),'Wage Ceilings '!$C$7+SUMIF('Wage Ceilings '!$B$8:'Wage Ceilings '!$B$11,"&lt;="&amp;$K$15,'Wage Ceilings '!$D$8:'Wage Ceilings '!$D$11),$K96)</f>
        <v>0</v>
      </c>
      <c r="AU96" s="91" cm="1">
        <f t="array" ref="AU96">INDEX(Appendix!$G$4:$J$8,_xlfn.IFS(AS96&lt;56,1,AS96&lt;61,2,AS96&lt;66,3,AS96&lt;71,4,TRUE,5),MATCH(YEAR($F$15),Appendix!$G$3:$L$3,0))</f>
        <v>0</v>
      </c>
      <c r="AV96" s="92">
        <f t="shared" si="38"/>
        <v>0</v>
      </c>
      <c r="AW96" s="89" t="str">
        <f t="shared" si="51"/>
        <v>NA</v>
      </c>
      <c r="AX96" s="92">
        <f>IF(L96&gt;=('Wage Ceilings '!$C$3-SUM(Z96,AD96,AH96,AL96,AP96,AT96,BB96,BF96,BJ96,BN96,BR96,BV96)),('Wage Ceilings '!$C$3-SUM(Z96,AD96,AH96,AL96,AP96,AT96,BB96,BF96,BJ96,BN96,BR96,BV96)),L96)</f>
        <v>0</v>
      </c>
      <c r="AY96" s="91" cm="1">
        <f t="array" ref="AY96">INDEX(Appendix!$G$4:$J$8,_xlfn.IFS(AW96&lt;56,1,AW96&lt;61,2,AW96&lt;66,3,AW96&lt;71,4,TRUE,5),MATCH(YEAR($F$15),Appendix!$G$3:$L$3,0))</f>
        <v>0</v>
      </c>
      <c r="AZ96" s="92">
        <f t="shared" si="39"/>
        <v>0</v>
      </c>
      <c r="BA96" s="89">
        <f t="shared" si="52"/>
        <v>122</v>
      </c>
      <c r="BB96" s="90">
        <f>IF($M96&gt;'Wage Ceilings '!$C$7+SUMIF('Wage Ceilings '!$B$8:'Wage Ceilings '!$B$11,"&lt;="&amp;$M$15,'Wage Ceilings '!$D$8:'Wage Ceilings '!$D$11),'Wage Ceilings '!$C$7+SUMIF('Wage Ceilings '!$B$8:'Wage Ceilings '!$B$11,"&lt;="&amp;$M$15,'Wage Ceilings '!$D$8:'Wage Ceilings '!$D$11),$M96)</f>
        <v>0</v>
      </c>
      <c r="BC96" s="91" cm="1">
        <f t="array" ref="BC96">INDEX(Appendix!$G$4:$J$8,_xlfn.IFS(BA96&lt;56,1,BA96&lt;61,2,BA96&lt;66,3,BA96&lt;71,4,TRUE,5),MATCH(YEAR($F$15),Appendix!$G$3:$L$3,0))</f>
        <v>0</v>
      </c>
      <c r="BD96" s="92">
        <f t="shared" si="40"/>
        <v>0</v>
      </c>
      <c r="BE96" s="89">
        <f t="shared" si="53"/>
        <v>122</v>
      </c>
      <c r="BF96" s="90">
        <f>IF($N96&gt;'Wage Ceilings '!$C$7+SUMIF('Wage Ceilings '!$B$8:'Wage Ceilings '!$B$11,"&lt;="&amp;$N$15,'Wage Ceilings '!$D$8:'Wage Ceilings '!$D$11),'Wage Ceilings '!$C$7+SUMIF('Wage Ceilings '!$B$8:'Wage Ceilings '!$B$11,"&lt;="&amp;$N$15,'Wage Ceilings '!$D$8:'Wage Ceilings '!$D$11),$N96)</f>
        <v>0</v>
      </c>
      <c r="BG96" s="91" cm="1">
        <f t="array" ref="BG96">INDEX(Appendix!$G$4:$J$8,_xlfn.IFS(BE96&lt;56,1,BE96&lt;61,2,BE96&lt;66,3,BE96&lt;71,4,TRUE,5),MATCH(YEAR($F$15),Appendix!$G$3:$L$3,0))</f>
        <v>0</v>
      </c>
      <c r="BH96" s="92">
        <f t="shared" si="41"/>
        <v>0</v>
      </c>
      <c r="BI96" s="89">
        <f t="shared" si="54"/>
        <v>122</v>
      </c>
      <c r="BJ96" s="90">
        <f>IF($O96&gt;'Wage Ceilings '!$C$7+SUMIF('Wage Ceilings '!$B$8:'Wage Ceilings '!$B$11,"&lt;="&amp;$O$15,'Wage Ceilings '!$D$8:'Wage Ceilings '!$D$11),'Wage Ceilings '!$C$7+SUMIF('Wage Ceilings '!$B$8:'Wage Ceilings '!$B$11,"&lt;="&amp;$O$15,'Wage Ceilings '!$D$8:'Wage Ceilings '!$D$11),$O96)</f>
        <v>0</v>
      </c>
      <c r="BK96" s="91" cm="1">
        <f t="array" ref="BK96">INDEX(Appendix!$G$4:$J$8,_xlfn.IFS(BI96&lt;56,1,BI96&lt;61,2,BI96&lt;66,3,BI96&lt;71,4,TRUE,5),MATCH(YEAR($F$15),Appendix!$G$3:$L$3,0))</f>
        <v>0</v>
      </c>
      <c r="BL96" s="92">
        <f t="shared" si="42"/>
        <v>0</v>
      </c>
      <c r="BM96" s="89">
        <f t="shared" si="55"/>
        <v>122</v>
      </c>
      <c r="BN96" s="90">
        <f>IF($P96&gt;'Wage Ceilings '!$C$7+SUMIF('Wage Ceilings '!$B$8:'Wage Ceilings '!$B$11,"&lt;="&amp;$P$15,'Wage Ceilings '!$D$8:'Wage Ceilings '!$D$11),'Wage Ceilings '!$C$7+SUMIF('Wage Ceilings '!$B$8:'Wage Ceilings '!$B$11,"&lt;="&amp;$P$15,'Wage Ceilings '!$D$8:'Wage Ceilings '!$D$11),$P96)</f>
        <v>0</v>
      </c>
      <c r="BO96" s="91" cm="1">
        <f t="array" ref="BO96">INDEX(Appendix!$G$4:$J$8,_xlfn.IFS(BM96&lt;56,1,BM96&lt;61,2,BM96&lt;66,3,BM96&lt;71,4,TRUE,5),MATCH(YEAR($F$15),Appendix!$G$3:$L$3,0))</f>
        <v>0</v>
      </c>
      <c r="BP96" s="92">
        <f t="shared" si="43"/>
        <v>0</v>
      </c>
      <c r="BQ96" s="89">
        <f t="shared" si="56"/>
        <v>122</v>
      </c>
      <c r="BR96" s="90">
        <f>IF($Q96&gt;'Wage Ceilings '!$C$7+SUMIF('Wage Ceilings '!$B$8:'Wage Ceilings '!$B$11,"&lt;="&amp;$Q$15,'Wage Ceilings '!$D$8:'Wage Ceilings '!$D$11),'Wage Ceilings '!$C$7+SUMIF('Wage Ceilings '!$B$8:'Wage Ceilings '!$B$11,"&lt;="&amp;$Q$15,'Wage Ceilings '!$D$8:'Wage Ceilings '!$D$11),$Q96)</f>
        <v>0</v>
      </c>
      <c r="BS96" s="91" cm="1">
        <f t="array" ref="BS96">INDEX(Appendix!$G$4:$J$8,_xlfn.IFS(BQ96&lt;56,1,BQ96&lt;61,2,BQ96&lt;66,3,BQ96&lt;71,4,TRUE,5),MATCH(YEAR($F$15),Appendix!$G$3:$L$3,0))</f>
        <v>0</v>
      </c>
      <c r="BT96" s="92">
        <f t="shared" si="44"/>
        <v>0</v>
      </c>
      <c r="BU96" s="89">
        <f t="shared" si="57"/>
        <v>122</v>
      </c>
      <c r="BV96" s="90">
        <f>IF($R96&gt;'Wage Ceilings '!$C$7+SUMIF('Wage Ceilings '!$B$8:'Wage Ceilings '!$B$11,"&lt;="&amp;$R$15,'Wage Ceilings '!$D$8:'Wage Ceilings '!$D$11),'Wage Ceilings '!$C$7+SUMIF('Wage Ceilings '!$B$8:'Wage Ceilings '!$B$11,"&lt;="&amp;$R$15,'Wage Ceilings '!$D$8:'Wage Ceilings '!$D$11),$R96)</f>
        <v>0</v>
      </c>
      <c r="BW96" s="91" cm="1">
        <f t="array" ref="BW96">INDEX(Appendix!$G$4:$J$8,_xlfn.IFS(BU96&lt;56,1,BU96&lt;61,2,BU96&lt;66,3,BU96&lt;71,4,TRUE,5),MATCH(YEAR($F$15),Appendix!$G$3:$L$3,0))</f>
        <v>0</v>
      </c>
      <c r="BX96" s="92">
        <f t="shared" si="45"/>
        <v>0</v>
      </c>
      <c r="BY96" s="89" t="str">
        <f t="shared" si="58"/>
        <v>NA</v>
      </c>
      <c r="BZ96" s="92">
        <f>IF(S96&gt;=('Wage Ceilings '!$C$3-SUM(Z96,AD96,AH96,AL96,AP96,AX96,AT96,BB96,BF96,BJ96,BN96,BR96,BV96)),('Wage Ceilings '!$C$3-SUM(Z96,AD96,AH96,AL96,AP96,AX96,AT96,BB96,BF96,BJ96,BN96,BR96,BV96)),S96)</f>
        <v>0</v>
      </c>
      <c r="CA96" s="91" cm="1">
        <f t="array" ref="CA96">INDEX(Appendix!$G$4:$J$8,_xlfn.IFS(BY96&lt;56,1,BY96&lt;61,2,BY96&lt;66,3,BY96&lt;71,4,TRUE,5),MATCH(YEAR($F$15),Appendix!$G$3:$L$3,0))</f>
        <v>0</v>
      </c>
      <c r="CB96" s="92">
        <f t="shared" si="65"/>
        <v>0</v>
      </c>
      <c r="CC96" s="99"/>
    </row>
    <row r="97" spans="1:81" x14ac:dyDescent="0.3">
      <c r="A97" s="64" t="s">
        <v>147</v>
      </c>
      <c r="B97" s="65"/>
      <c r="C97" s="65"/>
      <c r="D97" s="66"/>
      <c r="E97" s="66"/>
      <c r="F97" s="67"/>
      <c r="G97" s="67"/>
      <c r="H97" s="67"/>
      <c r="I97" s="67"/>
      <c r="J97" s="67"/>
      <c r="K97" s="67"/>
      <c r="L97" s="67"/>
      <c r="M97" s="67"/>
      <c r="N97" s="67"/>
      <c r="O97" s="67"/>
      <c r="P97" s="67"/>
      <c r="Q97" s="67"/>
      <c r="R97" s="67"/>
      <c r="S97" s="67"/>
      <c r="T97" s="57">
        <f t="shared" si="59"/>
        <v>0</v>
      </c>
      <c r="U97" s="57">
        <f t="shared" si="60"/>
        <v>0</v>
      </c>
      <c r="V97" s="58">
        <f t="shared" si="61"/>
        <v>0</v>
      </c>
      <c r="W97" s="58">
        <f t="shared" si="62"/>
        <v>0</v>
      </c>
      <c r="X97" s="58">
        <f t="shared" si="63"/>
        <v>0</v>
      </c>
      <c r="Y97" s="89">
        <f t="shared" si="46"/>
        <v>121</v>
      </c>
      <c r="Z97" s="90">
        <f>IF($F97&gt;'Wage Ceilings '!$C$7+SUMIF('Wage Ceilings '!$B$8:'Wage Ceilings '!$B$11,"&lt;="&amp;$F$15,'Wage Ceilings '!$D$8:'Wage Ceilings '!$D$11),'Wage Ceilings '!$C$7+SUMIF('Wage Ceilings '!$B$8:'Wage Ceilings '!$B$11,"&lt;="&amp;$F$15,'Wage Ceilings '!$D$8:'Wage Ceilings '!$D$11),$F97)</f>
        <v>0</v>
      </c>
      <c r="AA97" s="91" cm="1">
        <f t="array" ref="AA97">INDEX(Appendix!$G$4:$J$8,_xlfn.IFS(Y97&lt;56,1,Y97&lt;61,2,Y97&lt;66,3,Y97&lt;71,4,TRUE,5),MATCH(YEAR($F$15),Appendix!$G$3:$L$3,0))</f>
        <v>0</v>
      </c>
      <c r="AB97" s="92">
        <f t="shared" si="33"/>
        <v>0</v>
      </c>
      <c r="AC97" s="89">
        <f t="shared" si="47"/>
        <v>122</v>
      </c>
      <c r="AD97" s="90">
        <f>IF($G97&gt;'Wage Ceilings '!$C$7+SUMIF('Wage Ceilings '!$B$8:'Wage Ceilings '!$B$11,"&lt;="&amp;$G$15,'Wage Ceilings '!$D$8:'Wage Ceilings '!$D$11),'Wage Ceilings '!$C$7+SUMIF('Wage Ceilings '!$B$8:'Wage Ceilings '!$B$11,"&lt;="&amp;$G$15,'Wage Ceilings '!$D$8:'Wage Ceilings '!$D$11),$G97)</f>
        <v>0</v>
      </c>
      <c r="AE97" s="91" cm="1">
        <f t="array" ref="AE97">INDEX(Appendix!$G$4:$J$8,_xlfn.IFS(AC97&lt;56,1,AC97&lt;61,2,AC97&lt;66,3,AC97&lt;71,4,TRUE,5),MATCH(YEAR($F$15),Appendix!$G$3:$L$3,0))</f>
        <v>0</v>
      </c>
      <c r="AF97" s="92">
        <f t="shared" si="34"/>
        <v>0</v>
      </c>
      <c r="AG97" s="89">
        <f t="shared" si="48"/>
        <v>122</v>
      </c>
      <c r="AH97" s="90">
        <f>IF($H97&gt;'Wage Ceilings '!$C$7+SUMIF('Wage Ceilings '!$B$8:'Wage Ceilings '!$B$11,"&lt;="&amp;$H$15,'Wage Ceilings '!$D$8:'Wage Ceilings '!$D$11),'Wage Ceilings '!$C$7+SUMIF('Wage Ceilings '!$B$8:'Wage Ceilings '!$B$11,"&lt;="&amp;$H$15,'Wage Ceilings '!$D$8:'Wage Ceilings '!$D$11),$H97)</f>
        <v>0</v>
      </c>
      <c r="AI97" s="91" cm="1">
        <f t="array" ref="AI97">INDEX(Appendix!$G$4:$J$8,_xlfn.IFS(AG97&lt;56,1,AG97&lt;61,2,AG97&lt;66,3,AG97&lt;71,4,TRUE,5),MATCH(YEAR($F$15),Appendix!$G$3:$L$3,0))</f>
        <v>0</v>
      </c>
      <c r="AJ97" s="92">
        <f t="shared" si="35"/>
        <v>0</v>
      </c>
      <c r="AK97" s="89">
        <f t="shared" si="49"/>
        <v>122</v>
      </c>
      <c r="AL97" s="90">
        <f>IF($I97&gt;'Wage Ceilings '!$C$7+SUMIF('Wage Ceilings '!$B$8:'Wage Ceilings '!$B$11,"&lt;="&amp;$I$15,'Wage Ceilings '!$D$8:'Wage Ceilings '!$D$11),'Wage Ceilings '!$C$7+SUMIF('Wage Ceilings '!$B$8:'Wage Ceilings '!$B$11,"&lt;="&amp;$I$15,'Wage Ceilings '!$D$8:'Wage Ceilings '!$D$11),$I97)</f>
        <v>0</v>
      </c>
      <c r="AM97" s="91" cm="1">
        <f t="array" ref="AM97">INDEX(Appendix!$G$4:$J$8,_xlfn.IFS(AK97&lt;56,1,AK97&lt;61,2,AK97&lt;66,3,AK97&lt;71,4,TRUE,5),MATCH(YEAR($F$15),Appendix!$G$3:$L$3,0))</f>
        <v>0</v>
      </c>
      <c r="AN97" s="92">
        <f t="shared" si="36"/>
        <v>0</v>
      </c>
      <c r="AO97" s="89">
        <f t="shared" si="50"/>
        <v>122</v>
      </c>
      <c r="AP97" s="90">
        <f>IF($J97&gt;'Wage Ceilings '!$C$7+SUMIF('Wage Ceilings '!$B$8:'Wage Ceilings '!$B$11,"&lt;="&amp;$J$15,'Wage Ceilings '!$D$8:'Wage Ceilings '!$D$11),'Wage Ceilings '!$C$7+SUMIF('Wage Ceilings '!$B$8:'Wage Ceilings '!$B$11,"&lt;="&amp;$J$15,'Wage Ceilings '!$D$8:'Wage Ceilings '!$D$11),$J97)</f>
        <v>0</v>
      </c>
      <c r="AQ97" s="91" cm="1">
        <f t="array" ref="AQ97">INDEX(Appendix!$G$4:$J$8,_xlfn.IFS(AO97&lt;56,1,AO97&lt;61,2,AO97&lt;66,3,AO97&lt;71,4,TRUE,5),MATCH(YEAR($F$15),Appendix!$G$3:$L$3,0))</f>
        <v>0</v>
      </c>
      <c r="AR97" s="92">
        <f t="shared" si="37"/>
        <v>0</v>
      </c>
      <c r="AS97" s="89">
        <f t="shared" si="64"/>
        <v>122</v>
      </c>
      <c r="AT97" s="90">
        <f>IF($K97&gt;'Wage Ceilings '!$C$7+SUMIF('Wage Ceilings '!$B$8:'Wage Ceilings '!$B$11,"&lt;="&amp;$K$15,'Wage Ceilings '!$D$8:'Wage Ceilings '!$D$11),'Wage Ceilings '!$C$7+SUMIF('Wage Ceilings '!$B$8:'Wage Ceilings '!$B$11,"&lt;="&amp;$K$15,'Wage Ceilings '!$D$8:'Wage Ceilings '!$D$11),$K97)</f>
        <v>0</v>
      </c>
      <c r="AU97" s="91" cm="1">
        <f t="array" ref="AU97">INDEX(Appendix!$G$4:$J$8,_xlfn.IFS(AS97&lt;56,1,AS97&lt;61,2,AS97&lt;66,3,AS97&lt;71,4,TRUE,5),MATCH(YEAR($F$15),Appendix!$G$3:$L$3,0))</f>
        <v>0</v>
      </c>
      <c r="AV97" s="92">
        <f t="shared" si="38"/>
        <v>0</v>
      </c>
      <c r="AW97" s="89" t="str">
        <f t="shared" si="51"/>
        <v>NA</v>
      </c>
      <c r="AX97" s="92">
        <f>IF(L97&gt;=('Wage Ceilings '!$C$3-SUM(Z97,AD97,AH97,AL97,AP97,AT97,BB97,BF97,BJ97,BN97,BR97,BV97)),('Wage Ceilings '!$C$3-SUM(Z97,AD97,AH97,AL97,AP97,AT97,BB97,BF97,BJ97,BN97,BR97,BV97)),L97)</f>
        <v>0</v>
      </c>
      <c r="AY97" s="91" cm="1">
        <f t="array" ref="AY97">INDEX(Appendix!$G$4:$J$8,_xlfn.IFS(AW97&lt;56,1,AW97&lt;61,2,AW97&lt;66,3,AW97&lt;71,4,TRUE,5),MATCH(YEAR($F$15),Appendix!$G$3:$L$3,0))</f>
        <v>0</v>
      </c>
      <c r="AZ97" s="92">
        <f t="shared" si="39"/>
        <v>0</v>
      </c>
      <c r="BA97" s="89">
        <f t="shared" si="52"/>
        <v>122</v>
      </c>
      <c r="BB97" s="90">
        <f>IF($M97&gt;'Wage Ceilings '!$C$7+SUMIF('Wage Ceilings '!$B$8:'Wage Ceilings '!$B$11,"&lt;="&amp;$M$15,'Wage Ceilings '!$D$8:'Wage Ceilings '!$D$11),'Wage Ceilings '!$C$7+SUMIF('Wage Ceilings '!$B$8:'Wage Ceilings '!$B$11,"&lt;="&amp;$M$15,'Wage Ceilings '!$D$8:'Wage Ceilings '!$D$11),$M97)</f>
        <v>0</v>
      </c>
      <c r="BC97" s="91" cm="1">
        <f t="array" ref="BC97">INDEX(Appendix!$G$4:$J$8,_xlfn.IFS(BA97&lt;56,1,BA97&lt;61,2,BA97&lt;66,3,BA97&lt;71,4,TRUE,5),MATCH(YEAR($F$15),Appendix!$G$3:$L$3,0))</f>
        <v>0</v>
      </c>
      <c r="BD97" s="92">
        <f t="shared" si="40"/>
        <v>0</v>
      </c>
      <c r="BE97" s="89">
        <f t="shared" si="53"/>
        <v>122</v>
      </c>
      <c r="BF97" s="90">
        <f>IF($N97&gt;'Wage Ceilings '!$C$7+SUMIF('Wage Ceilings '!$B$8:'Wage Ceilings '!$B$11,"&lt;="&amp;$N$15,'Wage Ceilings '!$D$8:'Wage Ceilings '!$D$11),'Wage Ceilings '!$C$7+SUMIF('Wage Ceilings '!$B$8:'Wage Ceilings '!$B$11,"&lt;="&amp;$N$15,'Wage Ceilings '!$D$8:'Wage Ceilings '!$D$11),$N97)</f>
        <v>0</v>
      </c>
      <c r="BG97" s="91" cm="1">
        <f t="array" ref="BG97">INDEX(Appendix!$G$4:$J$8,_xlfn.IFS(BE97&lt;56,1,BE97&lt;61,2,BE97&lt;66,3,BE97&lt;71,4,TRUE,5),MATCH(YEAR($F$15),Appendix!$G$3:$L$3,0))</f>
        <v>0</v>
      </c>
      <c r="BH97" s="92">
        <f t="shared" si="41"/>
        <v>0</v>
      </c>
      <c r="BI97" s="89">
        <f t="shared" si="54"/>
        <v>122</v>
      </c>
      <c r="BJ97" s="90">
        <f>IF($O97&gt;'Wage Ceilings '!$C$7+SUMIF('Wage Ceilings '!$B$8:'Wage Ceilings '!$B$11,"&lt;="&amp;$O$15,'Wage Ceilings '!$D$8:'Wage Ceilings '!$D$11),'Wage Ceilings '!$C$7+SUMIF('Wage Ceilings '!$B$8:'Wage Ceilings '!$B$11,"&lt;="&amp;$O$15,'Wage Ceilings '!$D$8:'Wage Ceilings '!$D$11),$O97)</f>
        <v>0</v>
      </c>
      <c r="BK97" s="91" cm="1">
        <f t="array" ref="BK97">INDEX(Appendix!$G$4:$J$8,_xlfn.IFS(BI97&lt;56,1,BI97&lt;61,2,BI97&lt;66,3,BI97&lt;71,4,TRUE,5),MATCH(YEAR($F$15),Appendix!$G$3:$L$3,0))</f>
        <v>0</v>
      </c>
      <c r="BL97" s="92">
        <f t="shared" si="42"/>
        <v>0</v>
      </c>
      <c r="BM97" s="89">
        <f t="shared" si="55"/>
        <v>122</v>
      </c>
      <c r="BN97" s="90">
        <f>IF($P97&gt;'Wage Ceilings '!$C$7+SUMIF('Wage Ceilings '!$B$8:'Wage Ceilings '!$B$11,"&lt;="&amp;$P$15,'Wage Ceilings '!$D$8:'Wage Ceilings '!$D$11),'Wage Ceilings '!$C$7+SUMIF('Wage Ceilings '!$B$8:'Wage Ceilings '!$B$11,"&lt;="&amp;$P$15,'Wage Ceilings '!$D$8:'Wage Ceilings '!$D$11),$P97)</f>
        <v>0</v>
      </c>
      <c r="BO97" s="91" cm="1">
        <f t="array" ref="BO97">INDEX(Appendix!$G$4:$J$8,_xlfn.IFS(BM97&lt;56,1,BM97&lt;61,2,BM97&lt;66,3,BM97&lt;71,4,TRUE,5),MATCH(YEAR($F$15),Appendix!$G$3:$L$3,0))</f>
        <v>0</v>
      </c>
      <c r="BP97" s="92">
        <f t="shared" si="43"/>
        <v>0</v>
      </c>
      <c r="BQ97" s="89">
        <f t="shared" si="56"/>
        <v>122</v>
      </c>
      <c r="BR97" s="90">
        <f>IF($Q97&gt;'Wage Ceilings '!$C$7+SUMIF('Wage Ceilings '!$B$8:'Wage Ceilings '!$B$11,"&lt;="&amp;$Q$15,'Wage Ceilings '!$D$8:'Wage Ceilings '!$D$11),'Wage Ceilings '!$C$7+SUMIF('Wage Ceilings '!$B$8:'Wage Ceilings '!$B$11,"&lt;="&amp;$Q$15,'Wage Ceilings '!$D$8:'Wage Ceilings '!$D$11),$Q97)</f>
        <v>0</v>
      </c>
      <c r="BS97" s="91" cm="1">
        <f t="array" ref="BS97">INDEX(Appendix!$G$4:$J$8,_xlfn.IFS(BQ97&lt;56,1,BQ97&lt;61,2,BQ97&lt;66,3,BQ97&lt;71,4,TRUE,5),MATCH(YEAR($F$15),Appendix!$G$3:$L$3,0))</f>
        <v>0</v>
      </c>
      <c r="BT97" s="92">
        <f t="shared" si="44"/>
        <v>0</v>
      </c>
      <c r="BU97" s="89">
        <f t="shared" si="57"/>
        <v>122</v>
      </c>
      <c r="BV97" s="90">
        <f>IF($R97&gt;'Wage Ceilings '!$C$7+SUMIF('Wage Ceilings '!$B$8:'Wage Ceilings '!$B$11,"&lt;="&amp;$R$15,'Wage Ceilings '!$D$8:'Wage Ceilings '!$D$11),'Wage Ceilings '!$C$7+SUMIF('Wage Ceilings '!$B$8:'Wage Ceilings '!$B$11,"&lt;="&amp;$R$15,'Wage Ceilings '!$D$8:'Wage Ceilings '!$D$11),$R97)</f>
        <v>0</v>
      </c>
      <c r="BW97" s="91" cm="1">
        <f t="array" ref="BW97">INDEX(Appendix!$G$4:$J$8,_xlfn.IFS(BU97&lt;56,1,BU97&lt;61,2,BU97&lt;66,3,BU97&lt;71,4,TRUE,5),MATCH(YEAR($F$15),Appendix!$G$3:$L$3,0))</f>
        <v>0</v>
      </c>
      <c r="BX97" s="92">
        <f t="shared" si="45"/>
        <v>0</v>
      </c>
      <c r="BY97" s="89" t="str">
        <f t="shared" si="58"/>
        <v>NA</v>
      </c>
      <c r="BZ97" s="92">
        <f>IF(S97&gt;=('Wage Ceilings '!$C$3-SUM(Z97,AD97,AH97,AL97,AP97,AX97,AT97,BB97,BF97,BJ97,BN97,BR97,BV97)),('Wage Ceilings '!$C$3-SUM(Z97,AD97,AH97,AL97,AP97,AX97,AT97,BB97,BF97,BJ97,BN97,BR97,BV97)),S97)</f>
        <v>0</v>
      </c>
      <c r="CA97" s="91" cm="1">
        <f t="array" ref="CA97">INDEX(Appendix!$G$4:$J$8,_xlfn.IFS(BY97&lt;56,1,BY97&lt;61,2,BY97&lt;66,3,BY97&lt;71,4,TRUE,5),MATCH(YEAR($F$15),Appendix!$G$3:$L$3,0))</f>
        <v>0</v>
      </c>
      <c r="CB97" s="92">
        <f t="shared" si="65"/>
        <v>0</v>
      </c>
      <c r="CC97" s="99"/>
    </row>
    <row r="98" spans="1:81" x14ac:dyDescent="0.3">
      <c r="A98" s="64" t="s">
        <v>148</v>
      </c>
      <c r="B98" s="65"/>
      <c r="C98" s="65"/>
      <c r="D98" s="66"/>
      <c r="E98" s="66"/>
      <c r="F98" s="67"/>
      <c r="G98" s="67"/>
      <c r="H98" s="67"/>
      <c r="I98" s="67"/>
      <c r="J98" s="67"/>
      <c r="K98" s="67"/>
      <c r="L98" s="67"/>
      <c r="M98" s="67"/>
      <c r="N98" s="67"/>
      <c r="O98" s="67"/>
      <c r="P98" s="67"/>
      <c r="Q98" s="67"/>
      <c r="R98" s="67"/>
      <c r="S98" s="67"/>
      <c r="T98" s="57">
        <f t="shared" si="59"/>
        <v>0</v>
      </c>
      <c r="U98" s="57">
        <f t="shared" si="60"/>
        <v>0</v>
      </c>
      <c r="V98" s="58">
        <f t="shared" si="61"/>
        <v>0</v>
      </c>
      <c r="W98" s="58">
        <f t="shared" si="62"/>
        <v>0</v>
      </c>
      <c r="X98" s="58">
        <f t="shared" si="63"/>
        <v>0</v>
      </c>
      <c r="Y98" s="89">
        <f t="shared" si="46"/>
        <v>121</v>
      </c>
      <c r="Z98" s="90">
        <f>IF($F98&gt;'Wage Ceilings '!$C$7+SUMIF('Wage Ceilings '!$B$8:'Wage Ceilings '!$B$11,"&lt;="&amp;$F$15,'Wage Ceilings '!$D$8:'Wage Ceilings '!$D$11),'Wage Ceilings '!$C$7+SUMIF('Wage Ceilings '!$B$8:'Wage Ceilings '!$B$11,"&lt;="&amp;$F$15,'Wage Ceilings '!$D$8:'Wage Ceilings '!$D$11),$F98)</f>
        <v>0</v>
      </c>
      <c r="AA98" s="91" cm="1">
        <f t="array" ref="AA98">INDEX(Appendix!$G$4:$J$8,_xlfn.IFS(Y98&lt;56,1,Y98&lt;61,2,Y98&lt;66,3,Y98&lt;71,4,TRUE,5),MATCH(YEAR($F$15),Appendix!$G$3:$L$3,0))</f>
        <v>0</v>
      </c>
      <c r="AB98" s="92">
        <f t="shared" si="33"/>
        <v>0</v>
      </c>
      <c r="AC98" s="89">
        <f t="shared" si="47"/>
        <v>122</v>
      </c>
      <c r="AD98" s="90">
        <f>IF($G98&gt;'Wage Ceilings '!$C$7+SUMIF('Wage Ceilings '!$B$8:'Wage Ceilings '!$B$11,"&lt;="&amp;$G$15,'Wage Ceilings '!$D$8:'Wage Ceilings '!$D$11),'Wage Ceilings '!$C$7+SUMIF('Wage Ceilings '!$B$8:'Wage Ceilings '!$B$11,"&lt;="&amp;$G$15,'Wage Ceilings '!$D$8:'Wage Ceilings '!$D$11),$G98)</f>
        <v>0</v>
      </c>
      <c r="AE98" s="91" cm="1">
        <f t="array" ref="AE98">INDEX(Appendix!$G$4:$J$8,_xlfn.IFS(AC98&lt;56,1,AC98&lt;61,2,AC98&lt;66,3,AC98&lt;71,4,TRUE,5),MATCH(YEAR($F$15),Appendix!$G$3:$L$3,0))</f>
        <v>0</v>
      </c>
      <c r="AF98" s="92">
        <f t="shared" si="34"/>
        <v>0</v>
      </c>
      <c r="AG98" s="89">
        <f t="shared" si="48"/>
        <v>122</v>
      </c>
      <c r="AH98" s="90">
        <f>IF($H98&gt;'Wage Ceilings '!$C$7+SUMIF('Wage Ceilings '!$B$8:'Wage Ceilings '!$B$11,"&lt;="&amp;$H$15,'Wage Ceilings '!$D$8:'Wage Ceilings '!$D$11),'Wage Ceilings '!$C$7+SUMIF('Wage Ceilings '!$B$8:'Wage Ceilings '!$B$11,"&lt;="&amp;$H$15,'Wage Ceilings '!$D$8:'Wage Ceilings '!$D$11),$H98)</f>
        <v>0</v>
      </c>
      <c r="AI98" s="91" cm="1">
        <f t="array" ref="AI98">INDEX(Appendix!$G$4:$J$8,_xlfn.IFS(AG98&lt;56,1,AG98&lt;61,2,AG98&lt;66,3,AG98&lt;71,4,TRUE,5),MATCH(YEAR($F$15),Appendix!$G$3:$L$3,0))</f>
        <v>0</v>
      </c>
      <c r="AJ98" s="92">
        <f t="shared" si="35"/>
        <v>0</v>
      </c>
      <c r="AK98" s="89">
        <f t="shared" si="49"/>
        <v>122</v>
      </c>
      <c r="AL98" s="90">
        <f>IF($I98&gt;'Wage Ceilings '!$C$7+SUMIF('Wage Ceilings '!$B$8:'Wage Ceilings '!$B$11,"&lt;="&amp;$I$15,'Wage Ceilings '!$D$8:'Wage Ceilings '!$D$11),'Wage Ceilings '!$C$7+SUMIF('Wage Ceilings '!$B$8:'Wage Ceilings '!$B$11,"&lt;="&amp;$I$15,'Wage Ceilings '!$D$8:'Wage Ceilings '!$D$11),$I98)</f>
        <v>0</v>
      </c>
      <c r="AM98" s="91" cm="1">
        <f t="array" ref="AM98">INDEX(Appendix!$G$4:$J$8,_xlfn.IFS(AK98&lt;56,1,AK98&lt;61,2,AK98&lt;66,3,AK98&lt;71,4,TRUE,5),MATCH(YEAR($F$15),Appendix!$G$3:$L$3,0))</f>
        <v>0</v>
      </c>
      <c r="AN98" s="92">
        <f t="shared" si="36"/>
        <v>0</v>
      </c>
      <c r="AO98" s="89">
        <f t="shared" si="50"/>
        <v>122</v>
      </c>
      <c r="AP98" s="90">
        <f>IF($J98&gt;'Wage Ceilings '!$C$7+SUMIF('Wage Ceilings '!$B$8:'Wage Ceilings '!$B$11,"&lt;="&amp;$J$15,'Wage Ceilings '!$D$8:'Wage Ceilings '!$D$11),'Wage Ceilings '!$C$7+SUMIF('Wage Ceilings '!$B$8:'Wage Ceilings '!$B$11,"&lt;="&amp;$J$15,'Wage Ceilings '!$D$8:'Wage Ceilings '!$D$11),$J98)</f>
        <v>0</v>
      </c>
      <c r="AQ98" s="91" cm="1">
        <f t="array" ref="AQ98">INDEX(Appendix!$G$4:$J$8,_xlfn.IFS(AO98&lt;56,1,AO98&lt;61,2,AO98&lt;66,3,AO98&lt;71,4,TRUE,5),MATCH(YEAR($F$15),Appendix!$G$3:$L$3,0))</f>
        <v>0</v>
      </c>
      <c r="AR98" s="92">
        <f t="shared" si="37"/>
        <v>0</v>
      </c>
      <c r="AS98" s="89">
        <f t="shared" si="64"/>
        <v>122</v>
      </c>
      <c r="AT98" s="90">
        <f>IF($K98&gt;'Wage Ceilings '!$C$7+SUMIF('Wage Ceilings '!$B$8:'Wage Ceilings '!$B$11,"&lt;="&amp;$K$15,'Wage Ceilings '!$D$8:'Wage Ceilings '!$D$11),'Wage Ceilings '!$C$7+SUMIF('Wage Ceilings '!$B$8:'Wage Ceilings '!$B$11,"&lt;="&amp;$K$15,'Wage Ceilings '!$D$8:'Wage Ceilings '!$D$11),$K98)</f>
        <v>0</v>
      </c>
      <c r="AU98" s="91" cm="1">
        <f t="array" ref="AU98">INDEX(Appendix!$G$4:$J$8,_xlfn.IFS(AS98&lt;56,1,AS98&lt;61,2,AS98&lt;66,3,AS98&lt;71,4,TRUE,5),MATCH(YEAR($F$15),Appendix!$G$3:$L$3,0))</f>
        <v>0</v>
      </c>
      <c r="AV98" s="92">
        <f t="shared" si="38"/>
        <v>0</v>
      </c>
      <c r="AW98" s="89" t="str">
        <f t="shared" si="51"/>
        <v>NA</v>
      </c>
      <c r="AX98" s="92">
        <f>IF(L98&gt;=('Wage Ceilings '!$C$3-SUM(Z98,AD98,AH98,AL98,AP98,AT98,BB98,BF98,BJ98,BN98,BR98,BV98)),('Wage Ceilings '!$C$3-SUM(Z98,AD98,AH98,AL98,AP98,AT98,BB98,BF98,BJ98,BN98,BR98,BV98)),L98)</f>
        <v>0</v>
      </c>
      <c r="AY98" s="91" cm="1">
        <f t="array" ref="AY98">INDEX(Appendix!$G$4:$J$8,_xlfn.IFS(AW98&lt;56,1,AW98&lt;61,2,AW98&lt;66,3,AW98&lt;71,4,TRUE,5),MATCH(YEAR($F$15),Appendix!$G$3:$L$3,0))</f>
        <v>0</v>
      </c>
      <c r="AZ98" s="92">
        <f t="shared" si="39"/>
        <v>0</v>
      </c>
      <c r="BA98" s="89">
        <f t="shared" si="52"/>
        <v>122</v>
      </c>
      <c r="BB98" s="90">
        <f>IF($M98&gt;'Wage Ceilings '!$C$7+SUMIF('Wage Ceilings '!$B$8:'Wage Ceilings '!$B$11,"&lt;="&amp;$M$15,'Wage Ceilings '!$D$8:'Wage Ceilings '!$D$11),'Wage Ceilings '!$C$7+SUMIF('Wage Ceilings '!$B$8:'Wage Ceilings '!$B$11,"&lt;="&amp;$M$15,'Wage Ceilings '!$D$8:'Wage Ceilings '!$D$11),$M98)</f>
        <v>0</v>
      </c>
      <c r="BC98" s="91" cm="1">
        <f t="array" ref="BC98">INDEX(Appendix!$G$4:$J$8,_xlfn.IFS(BA98&lt;56,1,BA98&lt;61,2,BA98&lt;66,3,BA98&lt;71,4,TRUE,5),MATCH(YEAR($F$15),Appendix!$G$3:$L$3,0))</f>
        <v>0</v>
      </c>
      <c r="BD98" s="92">
        <f t="shared" si="40"/>
        <v>0</v>
      </c>
      <c r="BE98" s="89">
        <f t="shared" si="53"/>
        <v>122</v>
      </c>
      <c r="BF98" s="90">
        <f>IF($N98&gt;'Wage Ceilings '!$C$7+SUMIF('Wage Ceilings '!$B$8:'Wage Ceilings '!$B$11,"&lt;="&amp;$N$15,'Wage Ceilings '!$D$8:'Wage Ceilings '!$D$11),'Wage Ceilings '!$C$7+SUMIF('Wage Ceilings '!$B$8:'Wage Ceilings '!$B$11,"&lt;="&amp;$N$15,'Wage Ceilings '!$D$8:'Wage Ceilings '!$D$11),$N98)</f>
        <v>0</v>
      </c>
      <c r="BG98" s="91" cm="1">
        <f t="array" ref="BG98">INDEX(Appendix!$G$4:$J$8,_xlfn.IFS(BE98&lt;56,1,BE98&lt;61,2,BE98&lt;66,3,BE98&lt;71,4,TRUE,5),MATCH(YEAR($F$15),Appendix!$G$3:$L$3,0))</f>
        <v>0</v>
      </c>
      <c r="BH98" s="92">
        <f t="shared" si="41"/>
        <v>0</v>
      </c>
      <c r="BI98" s="89">
        <f t="shared" si="54"/>
        <v>122</v>
      </c>
      <c r="BJ98" s="90">
        <f>IF($O98&gt;'Wage Ceilings '!$C$7+SUMIF('Wage Ceilings '!$B$8:'Wage Ceilings '!$B$11,"&lt;="&amp;$O$15,'Wage Ceilings '!$D$8:'Wage Ceilings '!$D$11),'Wage Ceilings '!$C$7+SUMIF('Wage Ceilings '!$B$8:'Wage Ceilings '!$B$11,"&lt;="&amp;$O$15,'Wage Ceilings '!$D$8:'Wage Ceilings '!$D$11),$O98)</f>
        <v>0</v>
      </c>
      <c r="BK98" s="91" cm="1">
        <f t="array" ref="BK98">INDEX(Appendix!$G$4:$J$8,_xlfn.IFS(BI98&lt;56,1,BI98&lt;61,2,BI98&lt;66,3,BI98&lt;71,4,TRUE,5),MATCH(YEAR($F$15),Appendix!$G$3:$L$3,0))</f>
        <v>0</v>
      </c>
      <c r="BL98" s="92">
        <f t="shared" si="42"/>
        <v>0</v>
      </c>
      <c r="BM98" s="89">
        <f t="shared" si="55"/>
        <v>122</v>
      </c>
      <c r="BN98" s="90">
        <f>IF($P98&gt;'Wage Ceilings '!$C$7+SUMIF('Wage Ceilings '!$B$8:'Wage Ceilings '!$B$11,"&lt;="&amp;$P$15,'Wage Ceilings '!$D$8:'Wage Ceilings '!$D$11),'Wage Ceilings '!$C$7+SUMIF('Wage Ceilings '!$B$8:'Wage Ceilings '!$B$11,"&lt;="&amp;$P$15,'Wage Ceilings '!$D$8:'Wage Ceilings '!$D$11),$P98)</f>
        <v>0</v>
      </c>
      <c r="BO98" s="91" cm="1">
        <f t="array" ref="BO98">INDEX(Appendix!$G$4:$J$8,_xlfn.IFS(BM98&lt;56,1,BM98&lt;61,2,BM98&lt;66,3,BM98&lt;71,4,TRUE,5),MATCH(YEAR($F$15),Appendix!$G$3:$L$3,0))</f>
        <v>0</v>
      </c>
      <c r="BP98" s="92">
        <f t="shared" si="43"/>
        <v>0</v>
      </c>
      <c r="BQ98" s="89">
        <f t="shared" si="56"/>
        <v>122</v>
      </c>
      <c r="BR98" s="90">
        <f>IF($Q98&gt;'Wage Ceilings '!$C$7+SUMIF('Wage Ceilings '!$B$8:'Wage Ceilings '!$B$11,"&lt;="&amp;$Q$15,'Wage Ceilings '!$D$8:'Wage Ceilings '!$D$11),'Wage Ceilings '!$C$7+SUMIF('Wage Ceilings '!$B$8:'Wage Ceilings '!$B$11,"&lt;="&amp;$Q$15,'Wage Ceilings '!$D$8:'Wage Ceilings '!$D$11),$Q98)</f>
        <v>0</v>
      </c>
      <c r="BS98" s="91" cm="1">
        <f t="array" ref="BS98">INDEX(Appendix!$G$4:$J$8,_xlfn.IFS(BQ98&lt;56,1,BQ98&lt;61,2,BQ98&lt;66,3,BQ98&lt;71,4,TRUE,5),MATCH(YEAR($F$15),Appendix!$G$3:$L$3,0))</f>
        <v>0</v>
      </c>
      <c r="BT98" s="92">
        <f t="shared" si="44"/>
        <v>0</v>
      </c>
      <c r="BU98" s="89">
        <f t="shared" si="57"/>
        <v>122</v>
      </c>
      <c r="BV98" s="90">
        <f>IF($R98&gt;'Wage Ceilings '!$C$7+SUMIF('Wage Ceilings '!$B$8:'Wage Ceilings '!$B$11,"&lt;="&amp;$R$15,'Wage Ceilings '!$D$8:'Wage Ceilings '!$D$11),'Wage Ceilings '!$C$7+SUMIF('Wage Ceilings '!$B$8:'Wage Ceilings '!$B$11,"&lt;="&amp;$R$15,'Wage Ceilings '!$D$8:'Wage Ceilings '!$D$11),$R98)</f>
        <v>0</v>
      </c>
      <c r="BW98" s="91" cm="1">
        <f t="array" ref="BW98">INDEX(Appendix!$G$4:$J$8,_xlfn.IFS(BU98&lt;56,1,BU98&lt;61,2,BU98&lt;66,3,BU98&lt;71,4,TRUE,5),MATCH(YEAR($F$15),Appendix!$G$3:$L$3,0))</f>
        <v>0</v>
      </c>
      <c r="BX98" s="92">
        <f t="shared" si="45"/>
        <v>0</v>
      </c>
      <c r="BY98" s="89" t="str">
        <f t="shared" si="58"/>
        <v>NA</v>
      </c>
      <c r="BZ98" s="92">
        <f>IF(S98&gt;=('Wage Ceilings '!$C$3-SUM(Z98,AD98,AH98,AL98,AP98,AX98,AT98,BB98,BF98,BJ98,BN98,BR98,BV98)),('Wage Ceilings '!$C$3-SUM(Z98,AD98,AH98,AL98,AP98,AX98,AT98,BB98,BF98,BJ98,BN98,BR98,BV98)),S98)</f>
        <v>0</v>
      </c>
      <c r="CA98" s="91" cm="1">
        <f t="array" ref="CA98">INDEX(Appendix!$G$4:$J$8,_xlfn.IFS(BY98&lt;56,1,BY98&lt;61,2,BY98&lt;66,3,BY98&lt;71,4,TRUE,5),MATCH(YEAR($F$15),Appendix!$G$3:$L$3,0))</f>
        <v>0</v>
      </c>
      <c r="CB98" s="92">
        <f t="shared" si="65"/>
        <v>0</v>
      </c>
      <c r="CC98" s="99"/>
    </row>
    <row r="99" spans="1:81" x14ac:dyDescent="0.3">
      <c r="A99" s="64" t="s">
        <v>149</v>
      </c>
      <c r="B99" s="65"/>
      <c r="C99" s="65"/>
      <c r="D99" s="66"/>
      <c r="E99" s="66"/>
      <c r="F99" s="67"/>
      <c r="G99" s="67"/>
      <c r="H99" s="67"/>
      <c r="I99" s="67"/>
      <c r="J99" s="67"/>
      <c r="K99" s="67"/>
      <c r="L99" s="67"/>
      <c r="M99" s="67"/>
      <c r="N99" s="67"/>
      <c r="O99" s="67"/>
      <c r="P99" s="67"/>
      <c r="Q99" s="67"/>
      <c r="R99" s="67"/>
      <c r="S99" s="67"/>
      <c r="T99" s="57">
        <f t="shared" si="59"/>
        <v>0</v>
      </c>
      <c r="U99" s="57">
        <f t="shared" si="60"/>
        <v>0</v>
      </c>
      <c r="V99" s="58">
        <f t="shared" si="61"/>
        <v>0</v>
      </c>
      <c r="W99" s="58">
        <f t="shared" si="62"/>
        <v>0</v>
      </c>
      <c r="X99" s="58">
        <f t="shared" si="63"/>
        <v>0</v>
      </c>
      <c r="Y99" s="89">
        <f t="shared" si="46"/>
        <v>121</v>
      </c>
      <c r="Z99" s="90">
        <f>IF($F99&gt;'Wage Ceilings '!$C$7+SUMIF('Wage Ceilings '!$B$8:'Wage Ceilings '!$B$11,"&lt;="&amp;$F$15,'Wage Ceilings '!$D$8:'Wage Ceilings '!$D$11),'Wage Ceilings '!$C$7+SUMIF('Wage Ceilings '!$B$8:'Wage Ceilings '!$B$11,"&lt;="&amp;$F$15,'Wage Ceilings '!$D$8:'Wage Ceilings '!$D$11),$F99)</f>
        <v>0</v>
      </c>
      <c r="AA99" s="91" cm="1">
        <f t="array" ref="AA99">INDEX(Appendix!$G$4:$J$8,_xlfn.IFS(Y99&lt;56,1,Y99&lt;61,2,Y99&lt;66,3,Y99&lt;71,4,TRUE,5),MATCH(YEAR($F$15),Appendix!$G$3:$L$3,0))</f>
        <v>0</v>
      </c>
      <c r="AB99" s="92">
        <f t="shared" si="33"/>
        <v>0</v>
      </c>
      <c r="AC99" s="89">
        <f t="shared" si="47"/>
        <v>122</v>
      </c>
      <c r="AD99" s="90">
        <f>IF($G99&gt;'Wage Ceilings '!$C$7+SUMIF('Wage Ceilings '!$B$8:'Wage Ceilings '!$B$11,"&lt;="&amp;$G$15,'Wage Ceilings '!$D$8:'Wage Ceilings '!$D$11),'Wage Ceilings '!$C$7+SUMIF('Wage Ceilings '!$B$8:'Wage Ceilings '!$B$11,"&lt;="&amp;$G$15,'Wage Ceilings '!$D$8:'Wage Ceilings '!$D$11),$G99)</f>
        <v>0</v>
      </c>
      <c r="AE99" s="91" cm="1">
        <f t="array" ref="AE99">INDEX(Appendix!$G$4:$J$8,_xlfn.IFS(AC99&lt;56,1,AC99&lt;61,2,AC99&lt;66,3,AC99&lt;71,4,TRUE,5),MATCH(YEAR($F$15),Appendix!$G$3:$L$3,0))</f>
        <v>0</v>
      </c>
      <c r="AF99" s="92">
        <f t="shared" si="34"/>
        <v>0</v>
      </c>
      <c r="AG99" s="89">
        <f t="shared" si="48"/>
        <v>122</v>
      </c>
      <c r="AH99" s="90">
        <f>IF($H99&gt;'Wage Ceilings '!$C$7+SUMIF('Wage Ceilings '!$B$8:'Wage Ceilings '!$B$11,"&lt;="&amp;$H$15,'Wage Ceilings '!$D$8:'Wage Ceilings '!$D$11),'Wage Ceilings '!$C$7+SUMIF('Wage Ceilings '!$B$8:'Wage Ceilings '!$B$11,"&lt;="&amp;$H$15,'Wage Ceilings '!$D$8:'Wage Ceilings '!$D$11),$H99)</f>
        <v>0</v>
      </c>
      <c r="AI99" s="91" cm="1">
        <f t="array" ref="AI99">INDEX(Appendix!$G$4:$J$8,_xlfn.IFS(AG99&lt;56,1,AG99&lt;61,2,AG99&lt;66,3,AG99&lt;71,4,TRUE,5),MATCH(YEAR($F$15),Appendix!$G$3:$L$3,0))</f>
        <v>0</v>
      </c>
      <c r="AJ99" s="92">
        <f t="shared" si="35"/>
        <v>0</v>
      </c>
      <c r="AK99" s="89">
        <f t="shared" si="49"/>
        <v>122</v>
      </c>
      <c r="AL99" s="90">
        <f>IF($I99&gt;'Wage Ceilings '!$C$7+SUMIF('Wage Ceilings '!$B$8:'Wage Ceilings '!$B$11,"&lt;="&amp;$I$15,'Wage Ceilings '!$D$8:'Wage Ceilings '!$D$11),'Wage Ceilings '!$C$7+SUMIF('Wage Ceilings '!$B$8:'Wage Ceilings '!$B$11,"&lt;="&amp;$I$15,'Wage Ceilings '!$D$8:'Wage Ceilings '!$D$11),$I99)</f>
        <v>0</v>
      </c>
      <c r="AM99" s="91" cm="1">
        <f t="array" ref="AM99">INDEX(Appendix!$G$4:$J$8,_xlfn.IFS(AK99&lt;56,1,AK99&lt;61,2,AK99&lt;66,3,AK99&lt;71,4,TRUE,5),MATCH(YEAR($F$15),Appendix!$G$3:$L$3,0))</f>
        <v>0</v>
      </c>
      <c r="AN99" s="92">
        <f t="shared" si="36"/>
        <v>0</v>
      </c>
      <c r="AO99" s="89">
        <f t="shared" si="50"/>
        <v>122</v>
      </c>
      <c r="AP99" s="90">
        <f>IF($J99&gt;'Wage Ceilings '!$C$7+SUMIF('Wage Ceilings '!$B$8:'Wage Ceilings '!$B$11,"&lt;="&amp;$J$15,'Wage Ceilings '!$D$8:'Wage Ceilings '!$D$11),'Wage Ceilings '!$C$7+SUMIF('Wage Ceilings '!$B$8:'Wage Ceilings '!$B$11,"&lt;="&amp;$J$15,'Wage Ceilings '!$D$8:'Wage Ceilings '!$D$11),$J99)</f>
        <v>0</v>
      </c>
      <c r="AQ99" s="91" cm="1">
        <f t="array" ref="AQ99">INDEX(Appendix!$G$4:$J$8,_xlfn.IFS(AO99&lt;56,1,AO99&lt;61,2,AO99&lt;66,3,AO99&lt;71,4,TRUE,5),MATCH(YEAR($F$15),Appendix!$G$3:$L$3,0))</f>
        <v>0</v>
      </c>
      <c r="AR99" s="92">
        <f t="shared" si="37"/>
        <v>0</v>
      </c>
      <c r="AS99" s="89">
        <f t="shared" si="64"/>
        <v>122</v>
      </c>
      <c r="AT99" s="90">
        <f>IF($K99&gt;'Wage Ceilings '!$C$7+SUMIF('Wage Ceilings '!$B$8:'Wage Ceilings '!$B$11,"&lt;="&amp;$K$15,'Wage Ceilings '!$D$8:'Wage Ceilings '!$D$11),'Wage Ceilings '!$C$7+SUMIF('Wage Ceilings '!$B$8:'Wage Ceilings '!$B$11,"&lt;="&amp;$K$15,'Wage Ceilings '!$D$8:'Wage Ceilings '!$D$11),$K99)</f>
        <v>0</v>
      </c>
      <c r="AU99" s="91" cm="1">
        <f t="array" ref="AU99">INDEX(Appendix!$G$4:$J$8,_xlfn.IFS(AS99&lt;56,1,AS99&lt;61,2,AS99&lt;66,3,AS99&lt;71,4,TRUE,5),MATCH(YEAR($F$15),Appendix!$G$3:$L$3,0))</f>
        <v>0</v>
      </c>
      <c r="AV99" s="92">
        <f t="shared" si="38"/>
        <v>0</v>
      </c>
      <c r="AW99" s="89" t="str">
        <f t="shared" si="51"/>
        <v>NA</v>
      </c>
      <c r="AX99" s="92">
        <f>IF(L99&gt;=('Wage Ceilings '!$C$3-SUM(Z99,AD99,AH99,AL99,AP99,AT99,BB99,BF99,BJ99,BN99,BR99,BV99)),('Wage Ceilings '!$C$3-SUM(Z99,AD99,AH99,AL99,AP99,AT99,BB99,BF99,BJ99,BN99,BR99,BV99)),L99)</f>
        <v>0</v>
      </c>
      <c r="AY99" s="91" cm="1">
        <f t="array" ref="AY99">INDEX(Appendix!$G$4:$J$8,_xlfn.IFS(AW99&lt;56,1,AW99&lt;61,2,AW99&lt;66,3,AW99&lt;71,4,TRUE,5),MATCH(YEAR($F$15),Appendix!$G$3:$L$3,0))</f>
        <v>0</v>
      </c>
      <c r="AZ99" s="92">
        <f t="shared" si="39"/>
        <v>0</v>
      </c>
      <c r="BA99" s="89">
        <f t="shared" si="52"/>
        <v>122</v>
      </c>
      <c r="BB99" s="90">
        <f>IF($M99&gt;'Wage Ceilings '!$C$7+SUMIF('Wage Ceilings '!$B$8:'Wage Ceilings '!$B$11,"&lt;="&amp;$M$15,'Wage Ceilings '!$D$8:'Wage Ceilings '!$D$11),'Wage Ceilings '!$C$7+SUMIF('Wage Ceilings '!$B$8:'Wage Ceilings '!$B$11,"&lt;="&amp;$M$15,'Wage Ceilings '!$D$8:'Wage Ceilings '!$D$11),$M99)</f>
        <v>0</v>
      </c>
      <c r="BC99" s="91" cm="1">
        <f t="array" ref="BC99">INDEX(Appendix!$G$4:$J$8,_xlfn.IFS(BA99&lt;56,1,BA99&lt;61,2,BA99&lt;66,3,BA99&lt;71,4,TRUE,5),MATCH(YEAR($F$15),Appendix!$G$3:$L$3,0))</f>
        <v>0</v>
      </c>
      <c r="BD99" s="92">
        <f t="shared" si="40"/>
        <v>0</v>
      </c>
      <c r="BE99" s="89">
        <f t="shared" si="53"/>
        <v>122</v>
      </c>
      <c r="BF99" s="90">
        <f>IF($N99&gt;'Wage Ceilings '!$C$7+SUMIF('Wage Ceilings '!$B$8:'Wage Ceilings '!$B$11,"&lt;="&amp;$N$15,'Wage Ceilings '!$D$8:'Wage Ceilings '!$D$11),'Wage Ceilings '!$C$7+SUMIF('Wage Ceilings '!$B$8:'Wage Ceilings '!$B$11,"&lt;="&amp;$N$15,'Wage Ceilings '!$D$8:'Wage Ceilings '!$D$11),$N99)</f>
        <v>0</v>
      </c>
      <c r="BG99" s="91" cm="1">
        <f t="array" ref="BG99">INDEX(Appendix!$G$4:$J$8,_xlfn.IFS(BE99&lt;56,1,BE99&lt;61,2,BE99&lt;66,3,BE99&lt;71,4,TRUE,5),MATCH(YEAR($F$15),Appendix!$G$3:$L$3,0))</f>
        <v>0</v>
      </c>
      <c r="BH99" s="92">
        <f t="shared" si="41"/>
        <v>0</v>
      </c>
      <c r="BI99" s="89">
        <f t="shared" si="54"/>
        <v>122</v>
      </c>
      <c r="BJ99" s="90">
        <f>IF($O99&gt;'Wage Ceilings '!$C$7+SUMIF('Wage Ceilings '!$B$8:'Wage Ceilings '!$B$11,"&lt;="&amp;$O$15,'Wage Ceilings '!$D$8:'Wage Ceilings '!$D$11),'Wage Ceilings '!$C$7+SUMIF('Wage Ceilings '!$B$8:'Wage Ceilings '!$B$11,"&lt;="&amp;$O$15,'Wage Ceilings '!$D$8:'Wage Ceilings '!$D$11),$O99)</f>
        <v>0</v>
      </c>
      <c r="BK99" s="91" cm="1">
        <f t="array" ref="BK99">INDEX(Appendix!$G$4:$J$8,_xlfn.IFS(BI99&lt;56,1,BI99&lt;61,2,BI99&lt;66,3,BI99&lt;71,4,TRUE,5),MATCH(YEAR($F$15),Appendix!$G$3:$L$3,0))</f>
        <v>0</v>
      </c>
      <c r="BL99" s="92">
        <f t="shared" si="42"/>
        <v>0</v>
      </c>
      <c r="BM99" s="89">
        <f t="shared" si="55"/>
        <v>122</v>
      </c>
      <c r="BN99" s="90">
        <f>IF($P99&gt;'Wage Ceilings '!$C$7+SUMIF('Wage Ceilings '!$B$8:'Wage Ceilings '!$B$11,"&lt;="&amp;$P$15,'Wage Ceilings '!$D$8:'Wage Ceilings '!$D$11),'Wage Ceilings '!$C$7+SUMIF('Wage Ceilings '!$B$8:'Wage Ceilings '!$B$11,"&lt;="&amp;$P$15,'Wage Ceilings '!$D$8:'Wage Ceilings '!$D$11),$P99)</f>
        <v>0</v>
      </c>
      <c r="BO99" s="91" cm="1">
        <f t="array" ref="BO99">INDEX(Appendix!$G$4:$J$8,_xlfn.IFS(BM99&lt;56,1,BM99&lt;61,2,BM99&lt;66,3,BM99&lt;71,4,TRUE,5),MATCH(YEAR($F$15),Appendix!$G$3:$L$3,0))</f>
        <v>0</v>
      </c>
      <c r="BP99" s="92">
        <f t="shared" si="43"/>
        <v>0</v>
      </c>
      <c r="BQ99" s="89">
        <f t="shared" si="56"/>
        <v>122</v>
      </c>
      <c r="BR99" s="90">
        <f>IF($Q99&gt;'Wage Ceilings '!$C$7+SUMIF('Wage Ceilings '!$B$8:'Wage Ceilings '!$B$11,"&lt;="&amp;$Q$15,'Wage Ceilings '!$D$8:'Wage Ceilings '!$D$11),'Wage Ceilings '!$C$7+SUMIF('Wage Ceilings '!$B$8:'Wage Ceilings '!$B$11,"&lt;="&amp;$Q$15,'Wage Ceilings '!$D$8:'Wage Ceilings '!$D$11),$Q99)</f>
        <v>0</v>
      </c>
      <c r="BS99" s="91" cm="1">
        <f t="array" ref="BS99">INDEX(Appendix!$G$4:$J$8,_xlfn.IFS(BQ99&lt;56,1,BQ99&lt;61,2,BQ99&lt;66,3,BQ99&lt;71,4,TRUE,5),MATCH(YEAR($F$15),Appendix!$G$3:$L$3,0))</f>
        <v>0</v>
      </c>
      <c r="BT99" s="92">
        <f t="shared" si="44"/>
        <v>0</v>
      </c>
      <c r="BU99" s="89">
        <f t="shared" si="57"/>
        <v>122</v>
      </c>
      <c r="BV99" s="90">
        <f>IF($R99&gt;'Wage Ceilings '!$C$7+SUMIF('Wage Ceilings '!$B$8:'Wage Ceilings '!$B$11,"&lt;="&amp;$R$15,'Wage Ceilings '!$D$8:'Wage Ceilings '!$D$11),'Wage Ceilings '!$C$7+SUMIF('Wage Ceilings '!$B$8:'Wage Ceilings '!$B$11,"&lt;="&amp;$R$15,'Wage Ceilings '!$D$8:'Wage Ceilings '!$D$11),$R99)</f>
        <v>0</v>
      </c>
      <c r="BW99" s="91" cm="1">
        <f t="array" ref="BW99">INDEX(Appendix!$G$4:$J$8,_xlfn.IFS(BU99&lt;56,1,BU99&lt;61,2,BU99&lt;66,3,BU99&lt;71,4,TRUE,5),MATCH(YEAR($F$15),Appendix!$G$3:$L$3,0))</f>
        <v>0</v>
      </c>
      <c r="BX99" s="92">
        <f t="shared" si="45"/>
        <v>0</v>
      </c>
      <c r="BY99" s="89" t="str">
        <f t="shared" si="58"/>
        <v>NA</v>
      </c>
      <c r="BZ99" s="92">
        <f>IF(S99&gt;=('Wage Ceilings '!$C$3-SUM(Z99,AD99,AH99,AL99,AP99,AX99,AT99,BB99,BF99,BJ99,BN99,BR99,BV99)),('Wage Ceilings '!$C$3-SUM(Z99,AD99,AH99,AL99,AP99,AX99,AT99,BB99,BF99,BJ99,BN99,BR99,BV99)),S99)</f>
        <v>0</v>
      </c>
      <c r="CA99" s="91" cm="1">
        <f t="array" ref="CA99">INDEX(Appendix!$G$4:$J$8,_xlfn.IFS(BY99&lt;56,1,BY99&lt;61,2,BY99&lt;66,3,BY99&lt;71,4,TRUE,5),MATCH(YEAR($F$15),Appendix!$G$3:$L$3,0))</f>
        <v>0</v>
      </c>
      <c r="CB99" s="92">
        <f t="shared" si="65"/>
        <v>0</v>
      </c>
      <c r="CC99" s="99"/>
    </row>
    <row r="100" spans="1:81" x14ac:dyDescent="0.3">
      <c r="A100" s="64" t="s">
        <v>150</v>
      </c>
      <c r="B100" s="65"/>
      <c r="C100" s="65"/>
      <c r="D100" s="66"/>
      <c r="E100" s="66"/>
      <c r="F100" s="67"/>
      <c r="G100" s="67"/>
      <c r="H100" s="67"/>
      <c r="I100" s="67"/>
      <c r="J100" s="67"/>
      <c r="K100" s="67"/>
      <c r="L100" s="67"/>
      <c r="M100" s="67"/>
      <c r="N100" s="67"/>
      <c r="O100" s="67"/>
      <c r="P100" s="67"/>
      <c r="Q100" s="67"/>
      <c r="R100" s="67"/>
      <c r="S100" s="67"/>
      <c r="T100" s="57">
        <f t="shared" si="59"/>
        <v>0</v>
      </c>
      <c r="U100" s="57">
        <f t="shared" si="60"/>
        <v>0</v>
      </c>
      <c r="V100" s="58">
        <f t="shared" si="61"/>
        <v>0</v>
      </c>
      <c r="W100" s="58">
        <f t="shared" si="62"/>
        <v>0</v>
      </c>
      <c r="X100" s="58">
        <f t="shared" si="63"/>
        <v>0</v>
      </c>
      <c r="Y100" s="89">
        <f t="shared" si="46"/>
        <v>121</v>
      </c>
      <c r="Z100" s="90">
        <f>IF($F100&gt;'Wage Ceilings '!$C$7+SUMIF('Wage Ceilings '!$B$8:'Wage Ceilings '!$B$11,"&lt;="&amp;$F$15,'Wage Ceilings '!$D$8:'Wage Ceilings '!$D$11),'Wage Ceilings '!$C$7+SUMIF('Wage Ceilings '!$B$8:'Wage Ceilings '!$B$11,"&lt;="&amp;$F$15,'Wage Ceilings '!$D$8:'Wage Ceilings '!$D$11),$F100)</f>
        <v>0</v>
      </c>
      <c r="AA100" s="91" cm="1">
        <f t="array" ref="AA100">INDEX(Appendix!$G$4:$J$8,_xlfn.IFS(Y100&lt;56,1,Y100&lt;61,2,Y100&lt;66,3,Y100&lt;71,4,TRUE,5),MATCH(YEAR($F$15),Appendix!$G$3:$L$3,0))</f>
        <v>0</v>
      </c>
      <c r="AB100" s="92">
        <f t="shared" si="33"/>
        <v>0</v>
      </c>
      <c r="AC100" s="89">
        <f t="shared" si="47"/>
        <v>122</v>
      </c>
      <c r="AD100" s="90">
        <f>IF($G100&gt;'Wage Ceilings '!$C$7+SUMIF('Wage Ceilings '!$B$8:'Wage Ceilings '!$B$11,"&lt;="&amp;$G$15,'Wage Ceilings '!$D$8:'Wage Ceilings '!$D$11),'Wage Ceilings '!$C$7+SUMIF('Wage Ceilings '!$B$8:'Wage Ceilings '!$B$11,"&lt;="&amp;$G$15,'Wage Ceilings '!$D$8:'Wage Ceilings '!$D$11),$G100)</f>
        <v>0</v>
      </c>
      <c r="AE100" s="91" cm="1">
        <f t="array" ref="AE100">INDEX(Appendix!$G$4:$J$8,_xlfn.IFS(AC100&lt;56,1,AC100&lt;61,2,AC100&lt;66,3,AC100&lt;71,4,TRUE,5),MATCH(YEAR($F$15),Appendix!$G$3:$L$3,0))</f>
        <v>0</v>
      </c>
      <c r="AF100" s="92">
        <f t="shared" si="34"/>
        <v>0</v>
      </c>
      <c r="AG100" s="89">
        <f t="shared" si="48"/>
        <v>122</v>
      </c>
      <c r="AH100" s="90">
        <f>IF($H100&gt;'Wage Ceilings '!$C$7+SUMIF('Wage Ceilings '!$B$8:'Wage Ceilings '!$B$11,"&lt;="&amp;$H$15,'Wage Ceilings '!$D$8:'Wage Ceilings '!$D$11),'Wage Ceilings '!$C$7+SUMIF('Wage Ceilings '!$B$8:'Wage Ceilings '!$B$11,"&lt;="&amp;$H$15,'Wage Ceilings '!$D$8:'Wage Ceilings '!$D$11),$H100)</f>
        <v>0</v>
      </c>
      <c r="AI100" s="91" cm="1">
        <f t="array" ref="AI100">INDEX(Appendix!$G$4:$J$8,_xlfn.IFS(AG100&lt;56,1,AG100&lt;61,2,AG100&lt;66,3,AG100&lt;71,4,TRUE,5),MATCH(YEAR($F$15),Appendix!$G$3:$L$3,0))</f>
        <v>0</v>
      </c>
      <c r="AJ100" s="92">
        <f t="shared" si="35"/>
        <v>0</v>
      </c>
      <c r="AK100" s="89">
        <f t="shared" si="49"/>
        <v>122</v>
      </c>
      <c r="AL100" s="90">
        <f>IF($I100&gt;'Wage Ceilings '!$C$7+SUMIF('Wage Ceilings '!$B$8:'Wage Ceilings '!$B$11,"&lt;="&amp;$I$15,'Wage Ceilings '!$D$8:'Wage Ceilings '!$D$11),'Wage Ceilings '!$C$7+SUMIF('Wage Ceilings '!$B$8:'Wage Ceilings '!$B$11,"&lt;="&amp;$I$15,'Wage Ceilings '!$D$8:'Wage Ceilings '!$D$11),$I100)</f>
        <v>0</v>
      </c>
      <c r="AM100" s="91" cm="1">
        <f t="array" ref="AM100">INDEX(Appendix!$G$4:$J$8,_xlfn.IFS(AK100&lt;56,1,AK100&lt;61,2,AK100&lt;66,3,AK100&lt;71,4,TRUE,5),MATCH(YEAR($F$15),Appendix!$G$3:$L$3,0))</f>
        <v>0</v>
      </c>
      <c r="AN100" s="92">
        <f t="shared" si="36"/>
        <v>0</v>
      </c>
      <c r="AO100" s="89">
        <f t="shared" si="50"/>
        <v>122</v>
      </c>
      <c r="AP100" s="90">
        <f>IF($J100&gt;'Wage Ceilings '!$C$7+SUMIF('Wage Ceilings '!$B$8:'Wage Ceilings '!$B$11,"&lt;="&amp;$J$15,'Wage Ceilings '!$D$8:'Wage Ceilings '!$D$11),'Wage Ceilings '!$C$7+SUMIF('Wage Ceilings '!$B$8:'Wage Ceilings '!$B$11,"&lt;="&amp;$J$15,'Wage Ceilings '!$D$8:'Wage Ceilings '!$D$11),$J100)</f>
        <v>0</v>
      </c>
      <c r="AQ100" s="91" cm="1">
        <f t="array" ref="AQ100">INDEX(Appendix!$G$4:$J$8,_xlfn.IFS(AO100&lt;56,1,AO100&lt;61,2,AO100&lt;66,3,AO100&lt;71,4,TRUE,5),MATCH(YEAR($F$15),Appendix!$G$3:$L$3,0))</f>
        <v>0</v>
      </c>
      <c r="AR100" s="92">
        <f t="shared" si="37"/>
        <v>0</v>
      </c>
      <c r="AS100" s="89">
        <f t="shared" si="64"/>
        <v>122</v>
      </c>
      <c r="AT100" s="90">
        <f>IF($K100&gt;'Wage Ceilings '!$C$7+SUMIF('Wage Ceilings '!$B$8:'Wage Ceilings '!$B$11,"&lt;="&amp;$K$15,'Wage Ceilings '!$D$8:'Wage Ceilings '!$D$11),'Wage Ceilings '!$C$7+SUMIF('Wage Ceilings '!$B$8:'Wage Ceilings '!$B$11,"&lt;="&amp;$K$15,'Wage Ceilings '!$D$8:'Wage Ceilings '!$D$11),$K100)</f>
        <v>0</v>
      </c>
      <c r="AU100" s="91" cm="1">
        <f t="array" ref="AU100">INDEX(Appendix!$G$4:$J$8,_xlfn.IFS(AS100&lt;56,1,AS100&lt;61,2,AS100&lt;66,3,AS100&lt;71,4,TRUE,5),MATCH(YEAR($F$15),Appendix!$G$3:$L$3,0))</f>
        <v>0</v>
      </c>
      <c r="AV100" s="92">
        <f t="shared" si="38"/>
        <v>0</v>
      </c>
      <c r="AW100" s="89" t="str">
        <f t="shared" si="51"/>
        <v>NA</v>
      </c>
      <c r="AX100" s="92">
        <f>IF(L100&gt;=('Wage Ceilings '!$C$3-SUM(Z100,AD100,AH100,AL100,AP100,AT100,BB100,BF100,BJ100,BN100,BR100,BV100)),('Wage Ceilings '!$C$3-SUM(Z100,AD100,AH100,AL100,AP100,AT100,BB100,BF100,BJ100,BN100,BR100,BV100)),L100)</f>
        <v>0</v>
      </c>
      <c r="AY100" s="91" cm="1">
        <f t="array" ref="AY100">INDEX(Appendix!$G$4:$J$8,_xlfn.IFS(AW100&lt;56,1,AW100&lt;61,2,AW100&lt;66,3,AW100&lt;71,4,TRUE,5),MATCH(YEAR($F$15),Appendix!$G$3:$L$3,0))</f>
        <v>0</v>
      </c>
      <c r="AZ100" s="92">
        <f t="shared" si="39"/>
        <v>0</v>
      </c>
      <c r="BA100" s="89">
        <f t="shared" si="52"/>
        <v>122</v>
      </c>
      <c r="BB100" s="90">
        <f>IF($M100&gt;'Wage Ceilings '!$C$7+SUMIF('Wage Ceilings '!$B$8:'Wage Ceilings '!$B$11,"&lt;="&amp;$M$15,'Wage Ceilings '!$D$8:'Wage Ceilings '!$D$11),'Wage Ceilings '!$C$7+SUMIF('Wage Ceilings '!$B$8:'Wage Ceilings '!$B$11,"&lt;="&amp;$M$15,'Wage Ceilings '!$D$8:'Wage Ceilings '!$D$11),$M100)</f>
        <v>0</v>
      </c>
      <c r="BC100" s="91" cm="1">
        <f t="array" ref="BC100">INDEX(Appendix!$G$4:$J$8,_xlfn.IFS(BA100&lt;56,1,BA100&lt;61,2,BA100&lt;66,3,BA100&lt;71,4,TRUE,5),MATCH(YEAR($F$15),Appendix!$G$3:$L$3,0))</f>
        <v>0</v>
      </c>
      <c r="BD100" s="92">
        <f t="shared" si="40"/>
        <v>0</v>
      </c>
      <c r="BE100" s="89">
        <f t="shared" si="53"/>
        <v>122</v>
      </c>
      <c r="BF100" s="90">
        <f>IF($N100&gt;'Wage Ceilings '!$C$7+SUMIF('Wage Ceilings '!$B$8:'Wage Ceilings '!$B$11,"&lt;="&amp;$N$15,'Wage Ceilings '!$D$8:'Wage Ceilings '!$D$11),'Wage Ceilings '!$C$7+SUMIF('Wage Ceilings '!$B$8:'Wage Ceilings '!$B$11,"&lt;="&amp;$N$15,'Wage Ceilings '!$D$8:'Wage Ceilings '!$D$11),$N100)</f>
        <v>0</v>
      </c>
      <c r="BG100" s="91" cm="1">
        <f t="array" ref="BG100">INDEX(Appendix!$G$4:$J$8,_xlfn.IFS(BE100&lt;56,1,BE100&lt;61,2,BE100&lt;66,3,BE100&lt;71,4,TRUE,5),MATCH(YEAR($F$15),Appendix!$G$3:$L$3,0))</f>
        <v>0</v>
      </c>
      <c r="BH100" s="92">
        <f t="shared" si="41"/>
        <v>0</v>
      </c>
      <c r="BI100" s="89">
        <f t="shared" si="54"/>
        <v>122</v>
      </c>
      <c r="BJ100" s="90">
        <f>IF($O100&gt;'Wage Ceilings '!$C$7+SUMIF('Wage Ceilings '!$B$8:'Wage Ceilings '!$B$11,"&lt;="&amp;$O$15,'Wage Ceilings '!$D$8:'Wage Ceilings '!$D$11),'Wage Ceilings '!$C$7+SUMIF('Wage Ceilings '!$B$8:'Wage Ceilings '!$B$11,"&lt;="&amp;$O$15,'Wage Ceilings '!$D$8:'Wage Ceilings '!$D$11),$O100)</f>
        <v>0</v>
      </c>
      <c r="BK100" s="91" cm="1">
        <f t="array" ref="BK100">INDEX(Appendix!$G$4:$J$8,_xlfn.IFS(BI100&lt;56,1,BI100&lt;61,2,BI100&lt;66,3,BI100&lt;71,4,TRUE,5),MATCH(YEAR($F$15),Appendix!$G$3:$L$3,0))</f>
        <v>0</v>
      </c>
      <c r="BL100" s="92">
        <f t="shared" si="42"/>
        <v>0</v>
      </c>
      <c r="BM100" s="89">
        <f t="shared" si="55"/>
        <v>122</v>
      </c>
      <c r="BN100" s="90">
        <f>IF($P100&gt;'Wage Ceilings '!$C$7+SUMIF('Wage Ceilings '!$B$8:'Wage Ceilings '!$B$11,"&lt;="&amp;$P$15,'Wage Ceilings '!$D$8:'Wage Ceilings '!$D$11),'Wage Ceilings '!$C$7+SUMIF('Wage Ceilings '!$B$8:'Wage Ceilings '!$B$11,"&lt;="&amp;$P$15,'Wage Ceilings '!$D$8:'Wage Ceilings '!$D$11),$P100)</f>
        <v>0</v>
      </c>
      <c r="BO100" s="91" cm="1">
        <f t="array" ref="BO100">INDEX(Appendix!$G$4:$J$8,_xlfn.IFS(BM100&lt;56,1,BM100&lt;61,2,BM100&lt;66,3,BM100&lt;71,4,TRUE,5),MATCH(YEAR($F$15),Appendix!$G$3:$L$3,0))</f>
        <v>0</v>
      </c>
      <c r="BP100" s="92">
        <f t="shared" si="43"/>
        <v>0</v>
      </c>
      <c r="BQ100" s="89">
        <f t="shared" si="56"/>
        <v>122</v>
      </c>
      <c r="BR100" s="90">
        <f>IF($Q100&gt;'Wage Ceilings '!$C$7+SUMIF('Wage Ceilings '!$B$8:'Wage Ceilings '!$B$11,"&lt;="&amp;$Q$15,'Wage Ceilings '!$D$8:'Wage Ceilings '!$D$11),'Wage Ceilings '!$C$7+SUMIF('Wage Ceilings '!$B$8:'Wage Ceilings '!$B$11,"&lt;="&amp;$Q$15,'Wage Ceilings '!$D$8:'Wage Ceilings '!$D$11),$Q100)</f>
        <v>0</v>
      </c>
      <c r="BS100" s="91" cm="1">
        <f t="array" ref="BS100">INDEX(Appendix!$G$4:$J$8,_xlfn.IFS(BQ100&lt;56,1,BQ100&lt;61,2,BQ100&lt;66,3,BQ100&lt;71,4,TRUE,5),MATCH(YEAR($F$15),Appendix!$G$3:$L$3,0))</f>
        <v>0</v>
      </c>
      <c r="BT100" s="92">
        <f t="shared" si="44"/>
        <v>0</v>
      </c>
      <c r="BU100" s="89">
        <f t="shared" si="57"/>
        <v>122</v>
      </c>
      <c r="BV100" s="90">
        <f>IF($R100&gt;'Wage Ceilings '!$C$7+SUMIF('Wage Ceilings '!$B$8:'Wage Ceilings '!$B$11,"&lt;="&amp;$R$15,'Wage Ceilings '!$D$8:'Wage Ceilings '!$D$11),'Wage Ceilings '!$C$7+SUMIF('Wage Ceilings '!$B$8:'Wage Ceilings '!$B$11,"&lt;="&amp;$R$15,'Wage Ceilings '!$D$8:'Wage Ceilings '!$D$11),$R100)</f>
        <v>0</v>
      </c>
      <c r="BW100" s="91" cm="1">
        <f t="array" ref="BW100">INDEX(Appendix!$G$4:$J$8,_xlfn.IFS(BU100&lt;56,1,BU100&lt;61,2,BU100&lt;66,3,BU100&lt;71,4,TRUE,5),MATCH(YEAR($F$15),Appendix!$G$3:$L$3,0))</f>
        <v>0</v>
      </c>
      <c r="BX100" s="92">
        <f t="shared" si="45"/>
        <v>0</v>
      </c>
      <c r="BY100" s="89" t="str">
        <f t="shared" si="58"/>
        <v>NA</v>
      </c>
      <c r="BZ100" s="92">
        <f>IF(S100&gt;=('Wage Ceilings '!$C$3-SUM(Z100,AD100,AH100,AL100,AP100,AX100,AT100,BB100,BF100,BJ100,BN100,BR100,BV100)),('Wage Ceilings '!$C$3-SUM(Z100,AD100,AH100,AL100,AP100,AX100,AT100,BB100,BF100,BJ100,BN100,BR100,BV100)),S100)</f>
        <v>0</v>
      </c>
      <c r="CA100" s="91" cm="1">
        <f t="array" ref="CA100">INDEX(Appendix!$G$4:$J$8,_xlfn.IFS(BY100&lt;56,1,BY100&lt;61,2,BY100&lt;66,3,BY100&lt;71,4,TRUE,5),MATCH(YEAR($F$15),Appendix!$G$3:$L$3,0))</f>
        <v>0</v>
      </c>
      <c r="CB100" s="92">
        <f t="shared" si="65"/>
        <v>0</v>
      </c>
      <c r="CC100" s="99"/>
    </row>
    <row r="101" spans="1:81" x14ac:dyDescent="0.3">
      <c r="A101" s="64" t="s">
        <v>151</v>
      </c>
      <c r="B101" s="65"/>
      <c r="C101" s="65"/>
      <c r="D101" s="66"/>
      <c r="E101" s="66"/>
      <c r="F101" s="67"/>
      <c r="G101" s="67"/>
      <c r="H101" s="67"/>
      <c r="I101" s="67"/>
      <c r="J101" s="67"/>
      <c r="K101" s="67"/>
      <c r="L101" s="67"/>
      <c r="M101" s="67"/>
      <c r="N101" s="67"/>
      <c r="O101" s="67"/>
      <c r="P101" s="67"/>
      <c r="Q101" s="67"/>
      <c r="R101" s="67"/>
      <c r="S101" s="67"/>
      <c r="T101" s="57">
        <f t="shared" si="59"/>
        <v>0</v>
      </c>
      <c r="U101" s="57">
        <f t="shared" si="60"/>
        <v>0</v>
      </c>
      <c r="V101" s="58">
        <f t="shared" si="61"/>
        <v>0</v>
      </c>
      <c r="W101" s="58">
        <f t="shared" si="62"/>
        <v>0</v>
      </c>
      <c r="X101" s="58">
        <f t="shared" si="63"/>
        <v>0</v>
      </c>
      <c r="Y101" s="89">
        <f t="shared" si="46"/>
        <v>121</v>
      </c>
      <c r="Z101" s="90">
        <f>IF($F101&gt;'Wage Ceilings '!$C$7+SUMIF('Wage Ceilings '!$B$8:'Wage Ceilings '!$B$11,"&lt;="&amp;$F$15,'Wage Ceilings '!$D$8:'Wage Ceilings '!$D$11),'Wage Ceilings '!$C$7+SUMIF('Wage Ceilings '!$B$8:'Wage Ceilings '!$B$11,"&lt;="&amp;$F$15,'Wage Ceilings '!$D$8:'Wage Ceilings '!$D$11),$F101)</f>
        <v>0</v>
      </c>
      <c r="AA101" s="91" cm="1">
        <f t="array" ref="AA101">INDEX(Appendix!$G$4:$J$8,_xlfn.IFS(Y101&lt;56,1,Y101&lt;61,2,Y101&lt;66,3,Y101&lt;71,4,TRUE,5),MATCH(YEAR($F$15),Appendix!$G$3:$L$3,0))</f>
        <v>0</v>
      </c>
      <c r="AB101" s="92">
        <f t="shared" si="33"/>
        <v>0</v>
      </c>
      <c r="AC101" s="89">
        <f t="shared" si="47"/>
        <v>122</v>
      </c>
      <c r="AD101" s="90">
        <f>IF($G101&gt;'Wage Ceilings '!$C$7+SUMIF('Wage Ceilings '!$B$8:'Wage Ceilings '!$B$11,"&lt;="&amp;$G$15,'Wage Ceilings '!$D$8:'Wage Ceilings '!$D$11),'Wage Ceilings '!$C$7+SUMIF('Wage Ceilings '!$B$8:'Wage Ceilings '!$B$11,"&lt;="&amp;$G$15,'Wage Ceilings '!$D$8:'Wage Ceilings '!$D$11),$G101)</f>
        <v>0</v>
      </c>
      <c r="AE101" s="91" cm="1">
        <f t="array" ref="AE101">INDEX(Appendix!$G$4:$J$8,_xlfn.IFS(AC101&lt;56,1,AC101&lt;61,2,AC101&lt;66,3,AC101&lt;71,4,TRUE,5),MATCH(YEAR($F$15),Appendix!$G$3:$L$3,0))</f>
        <v>0</v>
      </c>
      <c r="AF101" s="92">
        <f t="shared" si="34"/>
        <v>0</v>
      </c>
      <c r="AG101" s="89">
        <f t="shared" si="48"/>
        <v>122</v>
      </c>
      <c r="AH101" s="90">
        <f>IF($H101&gt;'Wage Ceilings '!$C$7+SUMIF('Wage Ceilings '!$B$8:'Wage Ceilings '!$B$11,"&lt;="&amp;$H$15,'Wage Ceilings '!$D$8:'Wage Ceilings '!$D$11),'Wage Ceilings '!$C$7+SUMIF('Wage Ceilings '!$B$8:'Wage Ceilings '!$B$11,"&lt;="&amp;$H$15,'Wage Ceilings '!$D$8:'Wage Ceilings '!$D$11),$H101)</f>
        <v>0</v>
      </c>
      <c r="AI101" s="91" cm="1">
        <f t="array" ref="AI101">INDEX(Appendix!$G$4:$J$8,_xlfn.IFS(AG101&lt;56,1,AG101&lt;61,2,AG101&lt;66,3,AG101&lt;71,4,TRUE,5),MATCH(YEAR($F$15),Appendix!$G$3:$L$3,0))</f>
        <v>0</v>
      </c>
      <c r="AJ101" s="92">
        <f t="shared" si="35"/>
        <v>0</v>
      </c>
      <c r="AK101" s="89">
        <f t="shared" si="49"/>
        <v>122</v>
      </c>
      <c r="AL101" s="90">
        <f>IF($I101&gt;'Wage Ceilings '!$C$7+SUMIF('Wage Ceilings '!$B$8:'Wage Ceilings '!$B$11,"&lt;="&amp;$I$15,'Wage Ceilings '!$D$8:'Wage Ceilings '!$D$11),'Wage Ceilings '!$C$7+SUMIF('Wage Ceilings '!$B$8:'Wage Ceilings '!$B$11,"&lt;="&amp;$I$15,'Wage Ceilings '!$D$8:'Wage Ceilings '!$D$11),$I101)</f>
        <v>0</v>
      </c>
      <c r="AM101" s="91" cm="1">
        <f t="array" ref="AM101">INDEX(Appendix!$G$4:$J$8,_xlfn.IFS(AK101&lt;56,1,AK101&lt;61,2,AK101&lt;66,3,AK101&lt;71,4,TRUE,5),MATCH(YEAR($F$15),Appendix!$G$3:$L$3,0))</f>
        <v>0</v>
      </c>
      <c r="AN101" s="92">
        <f t="shared" si="36"/>
        <v>0</v>
      </c>
      <c r="AO101" s="89">
        <f t="shared" si="50"/>
        <v>122</v>
      </c>
      <c r="AP101" s="90">
        <f>IF($J101&gt;'Wage Ceilings '!$C$7+SUMIF('Wage Ceilings '!$B$8:'Wage Ceilings '!$B$11,"&lt;="&amp;$J$15,'Wage Ceilings '!$D$8:'Wage Ceilings '!$D$11),'Wage Ceilings '!$C$7+SUMIF('Wage Ceilings '!$B$8:'Wage Ceilings '!$B$11,"&lt;="&amp;$J$15,'Wage Ceilings '!$D$8:'Wage Ceilings '!$D$11),$J101)</f>
        <v>0</v>
      </c>
      <c r="AQ101" s="91" cm="1">
        <f t="array" ref="AQ101">INDEX(Appendix!$G$4:$J$8,_xlfn.IFS(AO101&lt;56,1,AO101&lt;61,2,AO101&lt;66,3,AO101&lt;71,4,TRUE,5),MATCH(YEAR($F$15),Appendix!$G$3:$L$3,0))</f>
        <v>0</v>
      </c>
      <c r="AR101" s="92">
        <f t="shared" si="37"/>
        <v>0</v>
      </c>
      <c r="AS101" s="89">
        <f t="shared" si="64"/>
        <v>122</v>
      </c>
      <c r="AT101" s="90">
        <f>IF($K101&gt;'Wage Ceilings '!$C$7+SUMIF('Wage Ceilings '!$B$8:'Wage Ceilings '!$B$11,"&lt;="&amp;$K$15,'Wage Ceilings '!$D$8:'Wage Ceilings '!$D$11),'Wage Ceilings '!$C$7+SUMIF('Wage Ceilings '!$B$8:'Wage Ceilings '!$B$11,"&lt;="&amp;$K$15,'Wage Ceilings '!$D$8:'Wage Ceilings '!$D$11),$K101)</f>
        <v>0</v>
      </c>
      <c r="AU101" s="91" cm="1">
        <f t="array" ref="AU101">INDEX(Appendix!$G$4:$J$8,_xlfn.IFS(AS101&lt;56,1,AS101&lt;61,2,AS101&lt;66,3,AS101&lt;71,4,TRUE,5),MATCH(YEAR($F$15),Appendix!$G$3:$L$3,0))</f>
        <v>0</v>
      </c>
      <c r="AV101" s="92">
        <f t="shared" si="38"/>
        <v>0</v>
      </c>
      <c r="AW101" s="89" t="str">
        <f t="shared" si="51"/>
        <v>NA</v>
      </c>
      <c r="AX101" s="92">
        <f>IF(L101&gt;=('Wage Ceilings '!$C$3-SUM(Z101,AD101,AH101,AL101,AP101,AT101,BB101,BF101,BJ101,BN101,BR101,BV101)),('Wage Ceilings '!$C$3-SUM(Z101,AD101,AH101,AL101,AP101,AT101,BB101,BF101,BJ101,BN101,BR101,BV101)),L101)</f>
        <v>0</v>
      </c>
      <c r="AY101" s="91" cm="1">
        <f t="array" ref="AY101">INDEX(Appendix!$G$4:$J$8,_xlfn.IFS(AW101&lt;56,1,AW101&lt;61,2,AW101&lt;66,3,AW101&lt;71,4,TRUE,5),MATCH(YEAR($F$15),Appendix!$G$3:$L$3,0))</f>
        <v>0</v>
      </c>
      <c r="AZ101" s="92">
        <f t="shared" si="39"/>
        <v>0</v>
      </c>
      <c r="BA101" s="89">
        <f t="shared" si="52"/>
        <v>122</v>
      </c>
      <c r="BB101" s="90">
        <f>IF($M101&gt;'Wage Ceilings '!$C$7+SUMIF('Wage Ceilings '!$B$8:'Wage Ceilings '!$B$11,"&lt;="&amp;$M$15,'Wage Ceilings '!$D$8:'Wage Ceilings '!$D$11),'Wage Ceilings '!$C$7+SUMIF('Wage Ceilings '!$B$8:'Wage Ceilings '!$B$11,"&lt;="&amp;$M$15,'Wage Ceilings '!$D$8:'Wage Ceilings '!$D$11),$M101)</f>
        <v>0</v>
      </c>
      <c r="BC101" s="91" cm="1">
        <f t="array" ref="BC101">INDEX(Appendix!$G$4:$J$8,_xlfn.IFS(BA101&lt;56,1,BA101&lt;61,2,BA101&lt;66,3,BA101&lt;71,4,TRUE,5),MATCH(YEAR($F$15),Appendix!$G$3:$L$3,0))</f>
        <v>0</v>
      </c>
      <c r="BD101" s="92">
        <f t="shared" si="40"/>
        <v>0</v>
      </c>
      <c r="BE101" s="89">
        <f t="shared" si="53"/>
        <v>122</v>
      </c>
      <c r="BF101" s="90">
        <f>IF($N101&gt;'Wage Ceilings '!$C$7+SUMIF('Wage Ceilings '!$B$8:'Wage Ceilings '!$B$11,"&lt;="&amp;$N$15,'Wage Ceilings '!$D$8:'Wage Ceilings '!$D$11),'Wage Ceilings '!$C$7+SUMIF('Wage Ceilings '!$B$8:'Wage Ceilings '!$B$11,"&lt;="&amp;$N$15,'Wage Ceilings '!$D$8:'Wage Ceilings '!$D$11),$N101)</f>
        <v>0</v>
      </c>
      <c r="BG101" s="91" cm="1">
        <f t="array" ref="BG101">INDEX(Appendix!$G$4:$J$8,_xlfn.IFS(BE101&lt;56,1,BE101&lt;61,2,BE101&lt;66,3,BE101&lt;71,4,TRUE,5),MATCH(YEAR($F$15),Appendix!$G$3:$L$3,0))</f>
        <v>0</v>
      </c>
      <c r="BH101" s="92">
        <f t="shared" si="41"/>
        <v>0</v>
      </c>
      <c r="BI101" s="89">
        <f t="shared" si="54"/>
        <v>122</v>
      </c>
      <c r="BJ101" s="90">
        <f>IF($O101&gt;'Wage Ceilings '!$C$7+SUMIF('Wage Ceilings '!$B$8:'Wage Ceilings '!$B$11,"&lt;="&amp;$O$15,'Wage Ceilings '!$D$8:'Wage Ceilings '!$D$11),'Wage Ceilings '!$C$7+SUMIF('Wage Ceilings '!$B$8:'Wage Ceilings '!$B$11,"&lt;="&amp;$O$15,'Wage Ceilings '!$D$8:'Wage Ceilings '!$D$11),$O101)</f>
        <v>0</v>
      </c>
      <c r="BK101" s="91" cm="1">
        <f t="array" ref="BK101">INDEX(Appendix!$G$4:$J$8,_xlfn.IFS(BI101&lt;56,1,BI101&lt;61,2,BI101&lt;66,3,BI101&lt;71,4,TRUE,5),MATCH(YEAR($F$15),Appendix!$G$3:$L$3,0))</f>
        <v>0</v>
      </c>
      <c r="BL101" s="92">
        <f t="shared" si="42"/>
        <v>0</v>
      </c>
      <c r="BM101" s="89">
        <f t="shared" si="55"/>
        <v>122</v>
      </c>
      <c r="BN101" s="90">
        <f>IF($P101&gt;'Wage Ceilings '!$C$7+SUMIF('Wage Ceilings '!$B$8:'Wage Ceilings '!$B$11,"&lt;="&amp;$P$15,'Wage Ceilings '!$D$8:'Wage Ceilings '!$D$11),'Wage Ceilings '!$C$7+SUMIF('Wage Ceilings '!$B$8:'Wage Ceilings '!$B$11,"&lt;="&amp;$P$15,'Wage Ceilings '!$D$8:'Wage Ceilings '!$D$11),$P101)</f>
        <v>0</v>
      </c>
      <c r="BO101" s="91" cm="1">
        <f t="array" ref="BO101">INDEX(Appendix!$G$4:$J$8,_xlfn.IFS(BM101&lt;56,1,BM101&lt;61,2,BM101&lt;66,3,BM101&lt;71,4,TRUE,5),MATCH(YEAR($F$15),Appendix!$G$3:$L$3,0))</f>
        <v>0</v>
      </c>
      <c r="BP101" s="92">
        <f t="shared" si="43"/>
        <v>0</v>
      </c>
      <c r="BQ101" s="89">
        <f t="shared" si="56"/>
        <v>122</v>
      </c>
      <c r="BR101" s="90">
        <f>IF($Q101&gt;'Wage Ceilings '!$C$7+SUMIF('Wage Ceilings '!$B$8:'Wage Ceilings '!$B$11,"&lt;="&amp;$Q$15,'Wage Ceilings '!$D$8:'Wage Ceilings '!$D$11),'Wage Ceilings '!$C$7+SUMIF('Wage Ceilings '!$B$8:'Wage Ceilings '!$B$11,"&lt;="&amp;$Q$15,'Wage Ceilings '!$D$8:'Wage Ceilings '!$D$11),$Q101)</f>
        <v>0</v>
      </c>
      <c r="BS101" s="91" cm="1">
        <f t="array" ref="BS101">INDEX(Appendix!$G$4:$J$8,_xlfn.IFS(BQ101&lt;56,1,BQ101&lt;61,2,BQ101&lt;66,3,BQ101&lt;71,4,TRUE,5),MATCH(YEAR($F$15),Appendix!$G$3:$L$3,0))</f>
        <v>0</v>
      </c>
      <c r="BT101" s="92">
        <f t="shared" si="44"/>
        <v>0</v>
      </c>
      <c r="BU101" s="89">
        <f t="shared" si="57"/>
        <v>122</v>
      </c>
      <c r="BV101" s="90">
        <f>IF($R101&gt;'Wage Ceilings '!$C$7+SUMIF('Wage Ceilings '!$B$8:'Wage Ceilings '!$B$11,"&lt;="&amp;$R$15,'Wage Ceilings '!$D$8:'Wage Ceilings '!$D$11),'Wage Ceilings '!$C$7+SUMIF('Wage Ceilings '!$B$8:'Wage Ceilings '!$B$11,"&lt;="&amp;$R$15,'Wage Ceilings '!$D$8:'Wage Ceilings '!$D$11),$R101)</f>
        <v>0</v>
      </c>
      <c r="BW101" s="91" cm="1">
        <f t="array" ref="BW101">INDEX(Appendix!$G$4:$J$8,_xlfn.IFS(BU101&lt;56,1,BU101&lt;61,2,BU101&lt;66,3,BU101&lt;71,4,TRUE,5),MATCH(YEAR($F$15),Appendix!$G$3:$L$3,0))</f>
        <v>0</v>
      </c>
      <c r="BX101" s="92">
        <f t="shared" si="45"/>
        <v>0</v>
      </c>
      <c r="BY101" s="89" t="str">
        <f t="shared" si="58"/>
        <v>NA</v>
      </c>
      <c r="BZ101" s="92">
        <f>IF(S101&gt;=('Wage Ceilings '!$C$3-SUM(Z101,AD101,AH101,AL101,AP101,AX101,AT101,BB101,BF101,BJ101,BN101,BR101,BV101)),('Wage Ceilings '!$C$3-SUM(Z101,AD101,AH101,AL101,AP101,AX101,AT101,BB101,BF101,BJ101,BN101,BR101,BV101)),S101)</f>
        <v>0</v>
      </c>
      <c r="CA101" s="91" cm="1">
        <f t="array" ref="CA101">INDEX(Appendix!$G$4:$J$8,_xlfn.IFS(BY101&lt;56,1,BY101&lt;61,2,BY101&lt;66,3,BY101&lt;71,4,TRUE,5),MATCH(YEAR($F$15),Appendix!$G$3:$L$3,0))</f>
        <v>0</v>
      </c>
      <c r="CB101" s="92">
        <f t="shared" si="65"/>
        <v>0</v>
      </c>
      <c r="CC101" s="99"/>
    </row>
    <row r="102" spans="1:81" x14ac:dyDescent="0.3">
      <c r="A102" s="64" t="s">
        <v>152</v>
      </c>
      <c r="B102" s="65"/>
      <c r="C102" s="65"/>
      <c r="D102" s="66"/>
      <c r="E102" s="66"/>
      <c r="F102" s="67"/>
      <c r="G102" s="67"/>
      <c r="H102" s="67"/>
      <c r="I102" s="67"/>
      <c r="J102" s="67"/>
      <c r="K102" s="67"/>
      <c r="L102" s="67"/>
      <c r="M102" s="67"/>
      <c r="N102" s="67"/>
      <c r="O102" s="67"/>
      <c r="P102" s="67"/>
      <c r="Q102" s="67"/>
      <c r="R102" s="67"/>
      <c r="S102" s="67"/>
      <c r="T102" s="57">
        <f t="shared" si="59"/>
        <v>0</v>
      </c>
      <c r="U102" s="57">
        <f t="shared" si="60"/>
        <v>0</v>
      </c>
      <c r="V102" s="58">
        <f t="shared" si="61"/>
        <v>0</v>
      </c>
      <c r="W102" s="58">
        <f t="shared" si="62"/>
        <v>0</v>
      </c>
      <c r="X102" s="58">
        <f t="shared" si="63"/>
        <v>0</v>
      </c>
      <c r="Y102" s="89">
        <f t="shared" si="46"/>
        <v>121</v>
      </c>
      <c r="Z102" s="90">
        <f>IF($F102&gt;'Wage Ceilings '!$C$7+SUMIF('Wage Ceilings '!$B$8:'Wage Ceilings '!$B$11,"&lt;="&amp;$F$15,'Wage Ceilings '!$D$8:'Wage Ceilings '!$D$11),'Wage Ceilings '!$C$7+SUMIF('Wage Ceilings '!$B$8:'Wage Ceilings '!$B$11,"&lt;="&amp;$F$15,'Wage Ceilings '!$D$8:'Wage Ceilings '!$D$11),$F102)</f>
        <v>0</v>
      </c>
      <c r="AA102" s="91" cm="1">
        <f t="array" ref="AA102">INDEX(Appendix!$G$4:$J$8,_xlfn.IFS(Y102&lt;56,1,Y102&lt;61,2,Y102&lt;66,3,Y102&lt;71,4,TRUE,5),MATCH(YEAR($F$15),Appendix!$G$3:$L$3,0))</f>
        <v>0</v>
      </c>
      <c r="AB102" s="92">
        <f t="shared" si="33"/>
        <v>0</v>
      </c>
      <c r="AC102" s="89">
        <f t="shared" si="47"/>
        <v>122</v>
      </c>
      <c r="AD102" s="90">
        <f>IF($G102&gt;'Wage Ceilings '!$C$7+SUMIF('Wage Ceilings '!$B$8:'Wage Ceilings '!$B$11,"&lt;="&amp;$G$15,'Wage Ceilings '!$D$8:'Wage Ceilings '!$D$11),'Wage Ceilings '!$C$7+SUMIF('Wage Ceilings '!$B$8:'Wage Ceilings '!$B$11,"&lt;="&amp;$G$15,'Wage Ceilings '!$D$8:'Wage Ceilings '!$D$11),$G102)</f>
        <v>0</v>
      </c>
      <c r="AE102" s="91" cm="1">
        <f t="array" ref="AE102">INDEX(Appendix!$G$4:$J$8,_xlfn.IFS(AC102&lt;56,1,AC102&lt;61,2,AC102&lt;66,3,AC102&lt;71,4,TRUE,5),MATCH(YEAR($F$15),Appendix!$G$3:$L$3,0))</f>
        <v>0</v>
      </c>
      <c r="AF102" s="92">
        <f t="shared" si="34"/>
        <v>0</v>
      </c>
      <c r="AG102" s="89">
        <f t="shared" si="48"/>
        <v>122</v>
      </c>
      <c r="AH102" s="90">
        <f>IF($H102&gt;'Wage Ceilings '!$C$7+SUMIF('Wage Ceilings '!$B$8:'Wage Ceilings '!$B$11,"&lt;="&amp;$H$15,'Wage Ceilings '!$D$8:'Wage Ceilings '!$D$11),'Wage Ceilings '!$C$7+SUMIF('Wage Ceilings '!$B$8:'Wage Ceilings '!$B$11,"&lt;="&amp;$H$15,'Wage Ceilings '!$D$8:'Wage Ceilings '!$D$11),$H102)</f>
        <v>0</v>
      </c>
      <c r="AI102" s="91" cm="1">
        <f t="array" ref="AI102">INDEX(Appendix!$G$4:$J$8,_xlfn.IFS(AG102&lt;56,1,AG102&lt;61,2,AG102&lt;66,3,AG102&lt;71,4,TRUE,5),MATCH(YEAR($F$15),Appendix!$G$3:$L$3,0))</f>
        <v>0</v>
      </c>
      <c r="AJ102" s="92">
        <f t="shared" si="35"/>
        <v>0</v>
      </c>
      <c r="AK102" s="89">
        <f t="shared" si="49"/>
        <v>122</v>
      </c>
      <c r="AL102" s="90">
        <f>IF($I102&gt;'Wage Ceilings '!$C$7+SUMIF('Wage Ceilings '!$B$8:'Wage Ceilings '!$B$11,"&lt;="&amp;$I$15,'Wage Ceilings '!$D$8:'Wage Ceilings '!$D$11),'Wage Ceilings '!$C$7+SUMIF('Wage Ceilings '!$B$8:'Wage Ceilings '!$B$11,"&lt;="&amp;$I$15,'Wage Ceilings '!$D$8:'Wage Ceilings '!$D$11),$I102)</f>
        <v>0</v>
      </c>
      <c r="AM102" s="91" cm="1">
        <f t="array" ref="AM102">INDEX(Appendix!$G$4:$J$8,_xlfn.IFS(AK102&lt;56,1,AK102&lt;61,2,AK102&lt;66,3,AK102&lt;71,4,TRUE,5),MATCH(YEAR($F$15),Appendix!$G$3:$L$3,0))</f>
        <v>0</v>
      </c>
      <c r="AN102" s="92">
        <f t="shared" si="36"/>
        <v>0</v>
      </c>
      <c r="AO102" s="89">
        <f t="shared" si="50"/>
        <v>122</v>
      </c>
      <c r="AP102" s="90">
        <f>IF($J102&gt;'Wage Ceilings '!$C$7+SUMIF('Wage Ceilings '!$B$8:'Wage Ceilings '!$B$11,"&lt;="&amp;$J$15,'Wage Ceilings '!$D$8:'Wage Ceilings '!$D$11),'Wage Ceilings '!$C$7+SUMIF('Wage Ceilings '!$B$8:'Wage Ceilings '!$B$11,"&lt;="&amp;$J$15,'Wage Ceilings '!$D$8:'Wage Ceilings '!$D$11),$J102)</f>
        <v>0</v>
      </c>
      <c r="AQ102" s="91" cm="1">
        <f t="array" ref="AQ102">INDEX(Appendix!$G$4:$J$8,_xlfn.IFS(AO102&lt;56,1,AO102&lt;61,2,AO102&lt;66,3,AO102&lt;71,4,TRUE,5),MATCH(YEAR($F$15),Appendix!$G$3:$L$3,0))</f>
        <v>0</v>
      </c>
      <c r="AR102" s="92">
        <f t="shared" si="37"/>
        <v>0</v>
      </c>
      <c r="AS102" s="89">
        <f t="shared" si="64"/>
        <v>122</v>
      </c>
      <c r="AT102" s="90">
        <f>IF($K102&gt;'Wage Ceilings '!$C$7+SUMIF('Wage Ceilings '!$B$8:'Wage Ceilings '!$B$11,"&lt;="&amp;$K$15,'Wage Ceilings '!$D$8:'Wage Ceilings '!$D$11),'Wage Ceilings '!$C$7+SUMIF('Wage Ceilings '!$B$8:'Wage Ceilings '!$B$11,"&lt;="&amp;$K$15,'Wage Ceilings '!$D$8:'Wage Ceilings '!$D$11),$K102)</f>
        <v>0</v>
      </c>
      <c r="AU102" s="91" cm="1">
        <f t="array" ref="AU102">INDEX(Appendix!$G$4:$J$8,_xlfn.IFS(AS102&lt;56,1,AS102&lt;61,2,AS102&lt;66,3,AS102&lt;71,4,TRUE,5),MATCH(YEAR($F$15),Appendix!$G$3:$L$3,0))</f>
        <v>0</v>
      </c>
      <c r="AV102" s="92">
        <f t="shared" si="38"/>
        <v>0</v>
      </c>
      <c r="AW102" s="89" t="str">
        <f t="shared" si="51"/>
        <v>NA</v>
      </c>
      <c r="AX102" s="92">
        <f>IF(L102&gt;=('Wage Ceilings '!$C$3-SUM(Z102,AD102,AH102,AL102,AP102,AT102,BB102,BF102,BJ102,BN102,BR102,BV102)),('Wage Ceilings '!$C$3-SUM(Z102,AD102,AH102,AL102,AP102,AT102,BB102,BF102,BJ102,BN102,BR102,BV102)),L102)</f>
        <v>0</v>
      </c>
      <c r="AY102" s="91" cm="1">
        <f t="array" ref="AY102">INDEX(Appendix!$G$4:$J$8,_xlfn.IFS(AW102&lt;56,1,AW102&lt;61,2,AW102&lt;66,3,AW102&lt;71,4,TRUE,5),MATCH(YEAR($F$15),Appendix!$G$3:$L$3,0))</f>
        <v>0</v>
      </c>
      <c r="AZ102" s="92">
        <f t="shared" si="39"/>
        <v>0</v>
      </c>
      <c r="BA102" s="89">
        <f t="shared" si="52"/>
        <v>122</v>
      </c>
      <c r="BB102" s="90">
        <f>IF($M102&gt;'Wage Ceilings '!$C$7+SUMIF('Wage Ceilings '!$B$8:'Wage Ceilings '!$B$11,"&lt;="&amp;$M$15,'Wage Ceilings '!$D$8:'Wage Ceilings '!$D$11),'Wage Ceilings '!$C$7+SUMIF('Wage Ceilings '!$B$8:'Wage Ceilings '!$B$11,"&lt;="&amp;$M$15,'Wage Ceilings '!$D$8:'Wage Ceilings '!$D$11),$M102)</f>
        <v>0</v>
      </c>
      <c r="BC102" s="91" cm="1">
        <f t="array" ref="BC102">INDEX(Appendix!$G$4:$J$8,_xlfn.IFS(BA102&lt;56,1,BA102&lt;61,2,BA102&lt;66,3,BA102&lt;71,4,TRUE,5),MATCH(YEAR($F$15),Appendix!$G$3:$L$3,0))</f>
        <v>0</v>
      </c>
      <c r="BD102" s="92">
        <f t="shared" si="40"/>
        <v>0</v>
      </c>
      <c r="BE102" s="89">
        <f t="shared" si="53"/>
        <v>122</v>
      </c>
      <c r="BF102" s="90">
        <f>IF($N102&gt;'Wage Ceilings '!$C$7+SUMIF('Wage Ceilings '!$B$8:'Wage Ceilings '!$B$11,"&lt;="&amp;$N$15,'Wage Ceilings '!$D$8:'Wage Ceilings '!$D$11),'Wage Ceilings '!$C$7+SUMIF('Wage Ceilings '!$B$8:'Wage Ceilings '!$B$11,"&lt;="&amp;$N$15,'Wage Ceilings '!$D$8:'Wage Ceilings '!$D$11),$N102)</f>
        <v>0</v>
      </c>
      <c r="BG102" s="91" cm="1">
        <f t="array" ref="BG102">INDEX(Appendix!$G$4:$J$8,_xlfn.IFS(BE102&lt;56,1,BE102&lt;61,2,BE102&lt;66,3,BE102&lt;71,4,TRUE,5),MATCH(YEAR($F$15),Appendix!$G$3:$L$3,0))</f>
        <v>0</v>
      </c>
      <c r="BH102" s="92">
        <f t="shared" si="41"/>
        <v>0</v>
      </c>
      <c r="BI102" s="89">
        <f t="shared" si="54"/>
        <v>122</v>
      </c>
      <c r="BJ102" s="90">
        <f>IF($O102&gt;'Wage Ceilings '!$C$7+SUMIF('Wage Ceilings '!$B$8:'Wage Ceilings '!$B$11,"&lt;="&amp;$O$15,'Wage Ceilings '!$D$8:'Wage Ceilings '!$D$11),'Wage Ceilings '!$C$7+SUMIF('Wage Ceilings '!$B$8:'Wage Ceilings '!$B$11,"&lt;="&amp;$O$15,'Wage Ceilings '!$D$8:'Wage Ceilings '!$D$11),$O102)</f>
        <v>0</v>
      </c>
      <c r="BK102" s="91" cm="1">
        <f t="array" ref="BK102">INDEX(Appendix!$G$4:$J$8,_xlfn.IFS(BI102&lt;56,1,BI102&lt;61,2,BI102&lt;66,3,BI102&lt;71,4,TRUE,5),MATCH(YEAR($F$15),Appendix!$G$3:$L$3,0))</f>
        <v>0</v>
      </c>
      <c r="BL102" s="92">
        <f t="shared" si="42"/>
        <v>0</v>
      </c>
      <c r="BM102" s="89">
        <f t="shared" si="55"/>
        <v>122</v>
      </c>
      <c r="BN102" s="90">
        <f>IF($P102&gt;'Wage Ceilings '!$C$7+SUMIF('Wage Ceilings '!$B$8:'Wage Ceilings '!$B$11,"&lt;="&amp;$P$15,'Wage Ceilings '!$D$8:'Wage Ceilings '!$D$11),'Wage Ceilings '!$C$7+SUMIF('Wage Ceilings '!$B$8:'Wage Ceilings '!$B$11,"&lt;="&amp;$P$15,'Wage Ceilings '!$D$8:'Wage Ceilings '!$D$11),$P102)</f>
        <v>0</v>
      </c>
      <c r="BO102" s="91" cm="1">
        <f t="array" ref="BO102">INDEX(Appendix!$G$4:$J$8,_xlfn.IFS(BM102&lt;56,1,BM102&lt;61,2,BM102&lt;66,3,BM102&lt;71,4,TRUE,5),MATCH(YEAR($F$15),Appendix!$G$3:$L$3,0))</f>
        <v>0</v>
      </c>
      <c r="BP102" s="92">
        <f t="shared" si="43"/>
        <v>0</v>
      </c>
      <c r="BQ102" s="89">
        <f t="shared" si="56"/>
        <v>122</v>
      </c>
      <c r="BR102" s="90">
        <f>IF($Q102&gt;'Wage Ceilings '!$C$7+SUMIF('Wage Ceilings '!$B$8:'Wage Ceilings '!$B$11,"&lt;="&amp;$Q$15,'Wage Ceilings '!$D$8:'Wage Ceilings '!$D$11),'Wage Ceilings '!$C$7+SUMIF('Wage Ceilings '!$B$8:'Wage Ceilings '!$B$11,"&lt;="&amp;$Q$15,'Wage Ceilings '!$D$8:'Wage Ceilings '!$D$11),$Q102)</f>
        <v>0</v>
      </c>
      <c r="BS102" s="91" cm="1">
        <f t="array" ref="BS102">INDEX(Appendix!$G$4:$J$8,_xlfn.IFS(BQ102&lt;56,1,BQ102&lt;61,2,BQ102&lt;66,3,BQ102&lt;71,4,TRUE,5),MATCH(YEAR($F$15),Appendix!$G$3:$L$3,0))</f>
        <v>0</v>
      </c>
      <c r="BT102" s="92">
        <f t="shared" si="44"/>
        <v>0</v>
      </c>
      <c r="BU102" s="89">
        <f t="shared" si="57"/>
        <v>122</v>
      </c>
      <c r="BV102" s="90">
        <f>IF($R102&gt;'Wage Ceilings '!$C$7+SUMIF('Wage Ceilings '!$B$8:'Wage Ceilings '!$B$11,"&lt;="&amp;$R$15,'Wage Ceilings '!$D$8:'Wage Ceilings '!$D$11),'Wage Ceilings '!$C$7+SUMIF('Wage Ceilings '!$B$8:'Wage Ceilings '!$B$11,"&lt;="&amp;$R$15,'Wage Ceilings '!$D$8:'Wage Ceilings '!$D$11),$R102)</f>
        <v>0</v>
      </c>
      <c r="BW102" s="91" cm="1">
        <f t="array" ref="BW102">INDEX(Appendix!$G$4:$J$8,_xlfn.IFS(BU102&lt;56,1,BU102&lt;61,2,BU102&lt;66,3,BU102&lt;71,4,TRUE,5),MATCH(YEAR($F$15),Appendix!$G$3:$L$3,0))</f>
        <v>0</v>
      </c>
      <c r="BX102" s="92">
        <f t="shared" si="45"/>
        <v>0</v>
      </c>
      <c r="BY102" s="89" t="str">
        <f t="shared" si="58"/>
        <v>NA</v>
      </c>
      <c r="BZ102" s="92">
        <f>IF(S102&gt;=('Wage Ceilings '!$C$3-SUM(Z102,AD102,AH102,AL102,AP102,AX102,AT102,BB102,BF102,BJ102,BN102,BR102,BV102)),('Wage Ceilings '!$C$3-SUM(Z102,AD102,AH102,AL102,AP102,AX102,AT102,BB102,BF102,BJ102,BN102,BR102,BV102)),S102)</f>
        <v>0</v>
      </c>
      <c r="CA102" s="91" cm="1">
        <f t="array" ref="CA102">INDEX(Appendix!$G$4:$J$8,_xlfn.IFS(BY102&lt;56,1,BY102&lt;61,2,BY102&lt;66,3,BY102&lt;71,4,TRUE,5),MATCH(YEAR($F$15),Appendix!$G$3:$L$3,0))</f>
        <v>0</v>
      </c>
      <c r="CB102" s="92">
        <f t="shared" si="65"/>
        <v>0</v>
      </c>
      <c r="CC102" s="99"/>
    </row>
    <row r="103" spans="1:81" x14ac:dyDescent="0.3">
      <c r="A103" s="64" t="s">
        <v>153</v>
      </c>
      <c r="B103" s="65"/>
      <c r="C103" s="65"/>
      <c r="D103" s="66"/>
      <c r="E103" s="66"/>
      <c r="F103" s="67"/>
      <c r="G103" s="67"/>
      <c r="H103" s="67"/>
      <c r="I103" s="67"/>
      <c r="J103" s="67"/>
      <c r="K103" s="67"/>
      <c r="L103" s="67"/>
      <c r="M103" s="67"/>
      <c r="N103" s="67"/>
      <c r="O103" s="67"/>
      <c r="P103" s="67"/>
      <c r="Q103" s="67"/>
      <c r="R103" s="67"/>
      <c r="S103" s="67"/>
      <c r="T103" s="57">
        <f t="shared" si="59"/>
        <v>0</v>
      </c>
      <c r="U103" s="57">
        <f t="shared" si="60"/>
        <v>0</v>
      </c>
      <c r="V103" s="58">
        <f t="shared" si="61"/>
        <v>0</v>
      </c>
      <c r="W103" s="58">
        <f t="shared" si="62"/>
        <v>0</v>
      </c>
      <c r="X103" s="58">
        <f t="shared" si="63"/>
        <v>0</v>
      </c>
      <c r="Y103" s="89">
        <f t="shared" si="46"/>
        <v>121</v>
      </c>
      <c r="Z103" s="90">
        <f>IF($F103&gt;'Wage Ceilings '!$C$7+SUMIF('Wage Ceilings '!$B$8:'Wage Ceilings '!$B$11,"&lt;="&amp;$F$15,'Wage Ceilings '!$D$8:'Wage Ceilings '!$D$11),'Wage Ceilings '!$C$7+SUMIF('Wage Ceilings '!$B$8:'Wage Ceilings '!$B$11,"&lt;="&amp;$F$15,'Wage Ceilings '!$D$8:'Wage Ceilings '!$D$11),$F103)</f>
        <v>0</v>
      </c>
      <c r="AA103" s="91" cm="1">
        <f t="array" ref="AA103">INDEX(Appendix!$G$4:$J$8,_xlfn.IFS(Y103&lt;56,1,Y103&lt;61,2,Y103&lt;66,3,Y103&lt;71,4,TRUE,5),MATCH(YEAR($F$15),Appendix!$G$3:$L$3,0))</f>
        <v>0</v>
      </c>
      <c r="AB103" s="92">
        <f t="shared" si="33"/>
        <v>0</v>
      </c>
      <c r="AC103" s="89">
        <f t="shared" si="47"/>
        <v>122</v>
      </c>
      <c r="AD103" s="90">
        <f>IF($G103&gt;'Wage Ceilings '!$C$7+SUMIF('Wage Ceilings '!$B$8:'Wage Ceilings '!$B$11,"&lt;="&amp;$G$15,'Wage Ceilings '!$D$8:'Wage Ceilings '!$D$11),'Wage Ceilings '!$C$7+SUMIF('Wage Ceilings '!$B$8:'Wage Ceilings '!$B$11,"&lt;="&amp;$G$15,'Wage Ceilings '!$D$8:'Wage Ceilings '!$D$11),$G103)</f>
        <v>0</v>
      </c>
      <c r="AE103" s="91" cm="1">
        <f t="array" ref="AE103">INDEX(Appendix!$G$4:$J$8,_xlfn.IFS(AC103&lt;56,1,AC103&lt;61,2,AC103&lt;66,3,AC103&lt;71,4,TRUE,5),MATCH(YEAR($F$15),Appendix!$G$3:$L$3,0))</f>
        <v>0</v>
      </c>
      <c r="AF103" s="92">
        <f t="shared" si="34"/>
        <v>0</v>
      </c>
      <c r="AG103" s="89">
        <f t="shared" si="48"/>
        <v>122</v>
      </c>
      <c r="AH103" s="90">
        <f>IF($H103&gt;'Wage Ceilings '!$C$7+SUMIF('Wage Ceilings '!$B$8:'Wage Ceilings '!$B$11,"&lt;="&amp;$H$15,'Wage Ceilings '!$D$8:'Wage Ceilings '!$D$11),'Wage Ceilings '!$C$7+SUMIF('Wage Ceilings '!$B$8:'Wage Ceilings '!$B$11,"&lt;="&amp;$H$15,'Wage Ceilings '!$D$8:'Wage Ceilings '!$D$11),$H103)</f>
        <v>0</v>
      </c>
      <c r="AI103" s="91" cm="1">
        <f t="array" ref="AI103">INDEX(Appendix!$G$4:$J$8,_xlfn.IFS(AG103&lt;56,1,AG103&lt;61,2,AG103&lt;66,3,AG103&lt;71,4,TRUE,5),MATCH(YEAR($F$15),Appendix!$G$3:$L$3,0))</f>
        <v>0</v>
      </c>
      <c r="AJ103" s="92">
        <f t="shared" si="35"/>
        <v>0</v>
      </c>
      <c r="AK103" s="89">
        <f t="shared" si="49"/>
        <v>122</v>
      </c>
      <c r="AL103" s="90">
        <f>IF($I103&gt;'Wage Ceilings '!$C$7+SUMIF('Wage Ceilings '!$B$8:'Wage Ceilings '!$B$11,"&lt;="&amp;$I$15,'Wage Ceilings '!$D$8:'Wage Ceilings '!$D$11),'Wage Ceilings '!$C$7+SUMIF('Wage Ceilings '!$B$8:'Wage Ceilings '!$B$11,"&lt;="&amp;$I$15,'Wage Ceilings '!$D$8:'Wage Ceilings '!$D$11),$I103)</f>
        <v>0</v>
      </c>
      <c r="AM103" s="91" cm="1">
        <f t="array" ref="AM103">INDEX(Appendix!$G$4:$J$8,_xlfn.IFS(AK103&lt;56,1,AK103&lt;61,2,AK103&lt;66,3,AK103&lt;71,4,TRUE,5),MATCH(YEAR($F$15),Appendix!$G$3:$L$3,0))</f>
        <v>0</v>
      </c>
      <c r="AN103" s="92">
        <f t="shared" si="36"/>
        <v>0</v>
      </c>
      <c r="AO103" s="89">
        <f t="shared" si="50"/>
        <v>122</v>
      </c>
      <c r="AP103" s="90">
        <f>IF($J103&gt;'Wage Ceilings '!$C$7+SUMIF('Wage Ceilings '!$B$8:'Wage Ceilings '!$B$11,"&lt;="&amp;$J$15,'Wage Ceilings '!$D$8:'Wage Ceilings '!$D$11),'Wage Ceilings '!$C$7+SUMIF('Wage Ceilings '!$B$8:'Wage Ceilings '!$B$11,"&lt;="&amp;$J$15,'Wage Ceilings '!$D$8:'Wage Ceilings '!$D$11),$J103)</f>
        <v>0</v>
      </c>
      <c r="AQ103" s="91" cm="1">
        <f t="array" ref="AQ103">INDEX(Appendix!$G$4:$J$8,_xlfn.IFS(AO103&lt;56,1,AO103&lt;61,2,AO103&lt;66,3,AO103&lt;71,4,TRUE,5),MATCH(YEAR($F$15),Appendix!$G$3:$L$3,0))</f>
        <v>0</v>
      </c>
      <c r="AR103" s="92">
        <f t="shared" si="37"/>
        <v>0</v>
      </c>
      <c r="AS103" s="89">
        <f t="shared" si="64"/>
        <v>122</v>
      </c>
      <c r="AT103" s="90">
        <f>IF($K103&gt;'Wage Ceilings '!$C$7+SUMIF('Wage Ceilings '!$B$8:'Wage Ceilings '!$B$11,"&lt;="&amp;$K$15,'Wage Ceilings '!$D$8:'Wage Ceilings '!$D$11),'Wage Ceilings '!$C$7+SUMIF('Wage Ceilings '!$B$8:'Wage Ceilings '!$B$11,"&lt;="&amp;$K$15,'Wage Ceilings '!$D$8:'Wage Ceilings '!$D$11),$K103)</f>
        <v>0</v>
      </c>
      <c r="AU103" s="91" cm="1">
        <f t="array" ref="AU103">INDEX(Appendix!$G$4:$J$8,_xlfn.IFS(AS103&lt;56,1,AS103&lt;61,2,AS103&lt;66,3,AS103&lt;71,4,TRUE,5),MATCH(YEAR($F$15),Appendix!$G$3:$L$3,0))</f>
        <v>0</v>
      </c>
      <c r="AV103" s="92">
        <f t="shared" si="38"/>
        <v>0</v>
      </c>
      <c r="AW103" s="89" t="str">
        <f t="shared" si="51"/>
        <v>NA</v>
      </c>
      <c r="AX103" s="92">
        <f>IF(L103&gt;=('Wage Ceilings '!$C$3-SUM(Z103,AD103,AH103,AL103,AP103,AT103,BB103,BF103,BJ103,BN103,BR103,BV103)),('Wage Ceilings '!$C$3-SUM(Z103,AD103,AH103,AL103,AP103,AT103,BB103,BF103,BJ103,BN103,BR103,BV103)),L103)</f>
        <v>0</v>
      </c>
      <c r="AY103" s="91" cm="1">
        <f t="array" ref="AY103">INDEX(Appendix!$G$4:$J$8,_xlfn.IFS(AW103&lt;56,1,AW103&lt;61,2,AW103&lt;66,3,AW103&lt;71,4,TRUE,5),MATCH(YEAR($F$15),Appendix!$G$3:$L$3,0))</f>
        <v>0</v>
      </c>
      <c r="AZ103" s="92">
        <f t="shared" si="39"/>
        <v>0</v>
      </c>
      <c r="BA103" s="89">
        <f t="shared" si="52"/>
        <v>122</v>
      </c>
      <c r="BB103" s="90">
        <f>IF($M103&gt;'Wage Ceilings '!$C$7+SUMIF('Wage Ceilings '!$B$8:'Wage Ceilings '!$B$11,"&lt;="&amp;$M$15,'Wage Ceilings '!$D$8:'Wage Ceilings '!$D$11),'Wage Ceilings '!$C$7+SUMIF('Wage Ceilings '!$B$8:'Wage Ceilings '!$B$11,"&lt;="&amp;$M$15,'Wage Ceilings '!$D$8:'Wage Ceilings '!$D$11),$M103)</f>
        <v>0</v>
      </c>
      <c r="BC103" s="91" cm="1">
        <f t="array" ref="BC103">INDEX(Appendix!$G$4:$J$8,_xlfn.IFS(BA103&lt;56,1,BA103&lt;61,2,BA103&lt;66,3,BA103&lt;71,4,TRUE,5),MATCH(YEAR($F$15),Appendix!$G$3:$L$3,0))</f>
        <v>0</v>
      </c>
      <c r="BD103" s="92">
        <f t="shared" si="40"/>
        <v>0</v>
      </c>
      <c r="BE103" s="89">
        <f t="shared" si="53"/>
        <v>122</v>
      </c>
      <c r="BF103" s="90">
        <f>IF($N103&gt;'Wage Ceilings '!$C$7+SUMIF('Wage Ceilings '!$B$8:'Wage Ceilings '!$B$11,"&lt;="&amp;$N$15,'Wage Ceilings '!$D$8:'Wage Ceilings '!$D$11),'Wage Ceilings '!$C$7+SUMIF('Wage Ceilings '!$B$8:'Wage Ceilings '!$B$11,"&lt;="&amp;$N$15,'Wage Ceilings '!$D$8:'Wage Ceilings '!$D$11),$N103)</f>
        <v>0</v>
      </c>
      <c r="BG103" s="91" cm="1">
        <f t="array" ref="BG103">INDEX(Appendix!$G$4:$J$8,_xlfn.IFS(BE103&lt;56,1,BE103&lt;61,2,BE103&lt;66,3,BE103&lt;71,4,TRUE,5),MATCH(YEAR($F$15),Appendix!$G$3:$L$3,0))</f>
        <v>0</v>
      </c>
      <c r="BH103" s="92">
        <f t="shared" si="41"/>
        <v>0</v>
      </c>
      <c r="BI103" s="89">
        <f t="shared" si="54"/>
        <v>122</v>
      </c>
      <c r="BJ103" s="90">
        <f>IF($O103&gt;'Wage Ceilings '!$C$7+SUMIF('Wage Ceilings '!$B$8:'Wage Ceilings '!$B$11,"&lt;="&amp;$O$15,'Wage Ceilings '!$D$8:'Wage Ceilings '!$D$11),'Wage Ceilings '!$C$7+SUMIF('Wage Ceilings '!$B$8:'Wage Ceilings '!$B$11,"&lt;="&amp;$O$15,'Wage Ceilings '!$D$8:'Wage Ceilings '!$D$11),$O103)</f>
        <v>0</v>
      </c>
      <c r="BK103" s="91" cm="1">
        <f t="array" ref="BK103">INDEX(Appendix!$G$4:$J$8,_xlfn.IFS(BI103&lt;56,1,BI103&lt;61,2,BI103&lt;66,3,BI103&lt;71,4,TRUE,5),MATCH(YEAR($F$15),Appendix!$G$3:$L$3,0))</f>
        <v>0</v>
      </c>
      <c r="BL103" s="92">
        <f t="shared" si="42"/>
        <v>0</v>
      </c>
      <c r="BM103" s="89">
        <f t="shared" si="55"/>
        <v>122</v>
      </c>
      <c r="BN103" s="90">
        <f>IF($P103&gt;'Wage Ceilings '!$C$7+SUMIF('Wage Ceilings '!$B$8:'Wage Ceilings '!$B$11,"&lt;="&amp;$P$15,'Wage Ceilings '!$D$8:'Wage Ceilings '!$D$11),'Wage Ceilings '!$C$7+SUMIF('Wage Ceilings '!$B$8:'Wage Ceilings '!$B$11,"&lt;="&amp;$P$15,'Wage Ceilings '!$D$8:'Wage Ceilings '!$D$11),$P103)</f>
        <v>0</v>
      </c>
      <c r="BO103" s="91" cm="1">
        <f t="array" ref="BO103">INDEX(Appendix!$G$4:$J$8,_xlfn.IFS(BM103&lt;56,1,BM103&lt;61,2,BM103&lt;66,3,BM103&lt;71,4,TRUE,5),MATCH(YEAR($F$15),Appendix!$G$3:$L$3,0))</f>
        <v>0</v>
      </c>
      <c r="BP103" s="92">
        <f t="shared" si="43"/>
        <v>0</v>
      </c>
      <c r="BQ103" s="89">
        <f t="shared" si="56"/>
        <v>122</v>
      </c>
      <c r="BR103" s="90">
        <f>IF($Q103&gt;'Wage Ceilings '!$C$7+SUMIF('Wage Ceilings '!$B$8:'Wage Ceilings '!$B$11,"&lt;="&amp;$Q$15,'Wage Ceilings '!$D$8:'Wage Ceilings '!$D$11),'Wage Ceilings '!$C$7+SUMIF('Wage Ceilings '!$B$8:'Wage Ceilings '!$B$11,"&lt;="&amp;$Q$15,'Wage Ceilings '!$D$8:'Wage Ceilings '!$D$11),$Q103)</f>
        <v>0</v>
      </c>
      <c r="BS103" s="91" cm="1">
        <f t="array" ref="BS103">INDEX(Appendix!$G$4:$J$8,_xlfn.IFS(BQ103&lt;56,1,BQ103&lt;61,2,BQ103&lt;66,3,BQ103&lt;71,4,TRUE,5),MATCH(YEAR($F$15),Appendix!$G$3:$L$3,0))</f>
        <v>0</v>
      </c>
      <c r="BT103" s="92">
        <f t="shared" si="44"/>
        <v>0</v>
      </c>
      <c r="BU103" s="89">
        <f t="shared" si="57"/>
        <v>122</v>
      </c>
      <c r="BV103" s="90">
        <f>IF($R103&gt;'Wage Ceilings '!$C$7+SUMIF('Wage Ceilings '!$B$8:'Wage Ceilings '!$B$11,"&lt;="&amp;$R$15,'Wage Ceilings '!$D$8:'Wage Ceilings '!$D$11),'Wage Ceilings '!$C$7+SUMIF('Wage Ceilings '!$B$8:'Wage Ceilings '!$B$11,"&lt;="&amp;$R$15,'Wage Ceilings '!$D$8:'Wage Ceilings '!$D$11),$R103)</f>
        <v>0</v>
      </c>
      <c r="BW103" s="91" cm="1">
        <f t="array" ref="BW103">INDEX(Appendix!$G$4:$J$8,_xlfn.IFS(BU103&lt;56,1,BU103&lt;61,2,BU103&lt;66,3,BU103&lt;71,4,TRUE,5),MATCH(YEAR($F$15),Appendix!$G$3:$L$3,0))</f>
        <v>0</v>
      </c>
      <c r="BX103" s="92">
        <f t="shared" si="45"/>
        <v>0</v>
      </c>
      <c r="BY103" s="89" t="str">
        <f t="shared" si="58"/>
        <v>NA</v>
      </c>
      <c r="BZ103" s="92">
        <f>IF(S103&gt;=('Wage Ceilings '!$C$3-SUM(Z103,AD103,AH103,AL103,AP103,AX103,AT103,BB103,BF103,BJ103,BN103,BR103,BV103)),('Wage Ceilings '!$C$3-SUM(Z103,AD103,AH103,AL103,AP103,AX103,AT103,BB103,BF103,BJ103,BN103,BR103,BV103)),S103)</f>
        <v>0</v>
      </c>
      <c r="CA103" s="91" cm="1">
        <f t="array" ref="CA103">INDEX(Appendix!$G$4:$J$8,_xlfn.IFS(BY103&lt;56,1,BY103&lt;61,2,BY103&lt;66,3,BY103&lt;71,4,TRUE,5),MATCH(YEAR($F$15),Appendix!$G$3:$L$3,0))</f>
        <v>0</v>
      </c>
      <c r="CB103" s="92">
        <f t="shared" si="65"/>
        <v>0</v>
      </c>
      <c r="CC103" s="99"/>
    </row>
    <row r="104" spans="1:81" x14ac:dyDescent="0.3">
      <c r="A104" s="64" t="s">
        <v>154</v>
      </c>
      <c r="B104" s="65"/>
      <c r="C104" s="65"/>
      <c r="D104" s="66"/>
      <c r="E104" s="66"/>
      <c r="F104" s="67"/>
      <c r="G104" s="67"/>
      <c r="H104" s="67"/>
      <c r="I104" s="67"/>
      <c r="J104" s="67"/>
      <c r="K104" s="67"/>
      <c r="L104" s="67"/>
      <c r="M104" s="67"/>
      <c r="N104" s="67"/>
      <c r="O104" s="67"/>
      <c r="P104" s="67"/>
      <c r="Q104" s="67"/>
      <c r="R104" s="67"/>
      <c r="S104" s="67"/>
      <c r="T104" s="57">
        <f t="shared" si="59"/>
        <v>0</v>
      </c>
      <c r="U104" s="57">
        <f t="shared" si="60"/>
        <v>0</v>
      </c>
      <c r="V104" s="58">
        <f t="shared" si="61"/>
        <v>0</v>
      </c>
      <c r="W104" s="58">
        <f t="shared" si="62"/>
        <v>0</v>
      </c>
      <c r="X104" s="58">
        <f t="shared" si="63"/>
        <v>0</v>
      </c>
      <c r="Y104" s="89">
        <f t="shared" si="46"/>
        <v>121</v>
      </c>
      <c r="Z104" s="90">
        <f>IF($F104&gt;'Wage Ceilings '!$C$7+SUMIF('Wage Ceilings '!$B$8:'Wage Ceilings '!$B$11,"&lt;="&amp;$F$15,'Wage Ceilings '!$D$8:'Wage Ceilings '!$D$11),'Wage Ceilings '!$C$7+SUMIF('Wage Ceilings '!$B$8:'Wage Ceilings '!$B$11,"&lt;="&amp;$F$15,'Wage Ceilings '!$D$8:'Wage Ceilings '!$D$11),$F104)</f>
        <v>0</v>
      </c>
      <c r="AA104" s="91" cm="1">
        <f t="array" ref="AA104">INDEX(Appendix!$G$4:$J$8,_xlfn.IFS(Y104&lt;56,1,Y104&lt;61,2,Y104&lt;66,3,Y104&lt;71,4,TRUE,5),MATCH(YEAR($F$15),Appendix!$G$3:$L$3,0))</f>
        <v>0</v>
      </c>
      <c r="AB104" s="92">
        <f t="shared" si="33"/>
        <v>0</v>
      </c>
      <c r="AC104" s="89">
        <f t="shared" si="47"/>
        <v>122</v>
      </c>
      <c r="AD104" s="90">
        <f>IF($G104&gt;'Wage Ceilings '!$C$7+SUMIF('Wage Ceilings '!$B$8:'Wage Ceilings '!$B$11,"&lt;="&amp;$G$15,'Wage Ceilings '!$D$8:'Wage Ceilings '!$D$11),'Wage Ceilings '!$C$7+SUMIF('Wage Ceilings '!$B$8:'Wage Ceilings '!$B$11,"&lt;="&amp;$G$15,'Wage Ceilings '!$D$8:'Wage Ceilings '!$D$11),$G104)</f>
        <v>0</v>
      </c>
      <c r="AE104" s="91" cm="1">
        <f t="array" ref="AE104">INDEX(Appendix!$G$4:$J$8,_xlfn.IFS(AC104&lt;56,1,AC104&lt;61,2,AC104&lt;66,3,AC104&lt;71,4,TRUE,5),MATCH(YEAR($F$15),Appendix!$G$3:$L$3,0))</f>
        <v>0</v>
      </c>
      <c r="AF104" s="92">
        <f t="shared" si="34"/>
        <v>0</v>
      </c>
      <c r="AG104" s="89">
        <f t="shared" si="48"/>
        <v>122</v>
      </c>
      <c r="AH104" s="90">
        <f>IF($H104&gt;'Wage Ceilings '!$C$7+SUMIF('Wage Ceilings '!$B$8:'Wage Ceilings '!$B$11,"&lt;="&amp;$H$15,'Wage Ceilings '!$D$8:'Wage Ceilings '!$D$11),'Wage Ceilings '!$C$7+SUMIF('Wage Ceilings '!$B$8:'Wage Ceilings '!$B$11,"&lt;="&amp;$H$15,'Wage Ceilings '!$D$8:'Wage Ceilings '!$D$11),$H104)</f>
        <v>0</v>
      </c>
      <c r="AI104" s="91" cm="1">
        <f t="array" ref="AI104">INDEX(Appendix!$G$4:$J$8,_xlfn.IFS(AG104&lt;56,1,AG104&lt;61,2,AG104&lt;66,3,AG104&lt;71,4,TRUE,5),MATCH(YEAR($F$15),Appendix!$G$3:$L$3,0))</f>
        <v>0</v>
      </c>
      <c r="AJ104" s="92">
        <f t="shared" si="35"/>
        <v>0</v>
      </c>
      <c r="AK104" s="89">
        <f t="shared" si="49"/>
        <v>122</v>
      </c>
      <c r="AL104" s="90">
        <f>IF($I104&gt;'Wage Ceilings '!$C$7+SUMIF('Wage Ceilings '!$B$8:'Wage Ceilings '!$B$11,"&lt;="&amp;$I$15,'Wage Ceilings '!$D$8:'Wage Ceilings '!$D$11),'Wage Ceilings '!$C$7+SUMIF('Wage Ceilings '!$B$8:'Wage Ceilings '!$B$11,"&lt;="&amp;$I$15,'Wage Ceilings '!$D$8:'Wage Ceilings '!$D$11),$I104)</f>
        <v>0</v>
      </c>
      <c r="AM104" s="91" cm="1">
        <f t="array" ref="AM104">INDEX(Appendix!$G$4:$J$8,_xlfn.IFS(AK104&lt;56,1,AK104&lt;61,2,AK104&lt;66,3,AK104&lt;71,4,TRUE,5),MATCH(YEAR($F$15),Appendix!$G$3:$L$3,0))</f>
        <v>0</v>
      </c>
      <c r="AN104" s="92">
        <f t="shared" si="36"/>
        <v>0</v>
      </c>
      <c r="AO104" s="89">
        <f t="shared" si="50"/>
        <v>122</v>
      </c>
      <c r="AP104" s="90">
        <f>IF($J104&gt;'Wage Ceilings '!$C$7+SUMIF('Wage Ceilings '!$B$8:'Wage Ceilings '!$B$11,"&lt;="&amp;$J$15,'Wage Ceilings '!$D$8:'Wage Ceilings '!$D$11),'Wage Ceilings '!$C$7+SUMIF('Wage Ceilings '!$B$8:'Wage Ceilings '!$B$11,"&lt;="&amp;$J$15,'Wage Ceilings '!$D$8:'Wage Ceilings '!$D$11),$J104)</f>
        <v>0</v>
      </c>
      <c r="AQ104" s="91" cm="1">
        <f t="array" ref="AQ104">INDEX(Appendix!$G$4:$J$8,_xlfn.IFS(AO104&lt;56,1,AO104&lt;61,2,AO104&lt;66,3,AO104&lt;71,4,TRUE,5),MATCH(YEAR($F$15),Appendix!$G$3:$L$3,0))</f>
        <v>0</v>
      </c>
      <c r="AR104" s="92">
        <f t="shared" si="37"/>
        <v>0</v>
      </c>
      <c r="AS104" s="89">
        <f t="shared" si="64"/>
        <v>122</v>
      </c>
      <c r="AT104" s="90">
        <f>IF($K104&gt;'Wage Ceilings '!$C$7+SUMIF('Wage Ceilings '!$B$8:'Wage Ceilings '!$B$11,"&lt;="&amp;$K$15,'Wage Ceilings '!$D$8:'Wage Ceilings '!$D$11),'Wage Ceilings '!$C$7+SUMIF('Wage Ceilings '!$B$8:'Wage Ceilings '!$B$11,"&lt;="&amp;$K$15,'Wage Ceilings '!$D$8:'Wage Ceilings '!$D$11),$K104)</f>
        <v>0</v>
      </c>
      <c r="AU104" s="91" cm="1">
        <f t="array" ref="AU104">INDEX(Appendix!$G$4:$J$8,_xlfn.IFS(AS104&lt;56,1,AS104&lt;61,2,AS104&lt;66,3,AS104&lt;71,4,TRUE,5),MATCH(YEAR($F$15),Appendix!$G$3:$L$3,0))</f>
        <v>0</v>
      </c>
      <c r="AV104" s="92">
        <f t="shared" si="38"/>
        <v>0</v>
      </c>
      <c r="AW104" s="89" t="str">
        <f t="shared" si="51"/>
        <v>NA</v>
      </c>
      <c r="AX104" s="92">
        <f>IF(L104&gt;=('Wage Ceilings '!$C$3-SUM(Z104,AD104,AH104,AL104,AP104,AT104,BB104,BF104,BJ104,BN104,BR104,BV104)),('Wage Ceilings '!$C$3-SUM(Z104,AD104,AH104,AL104,AP104,AT104,BB104,BF104,BJ104,BN104,BR104,BV104)),L104)</f>
        <v>0</v>
      </c>
      <c r="AY104" s="91" cm="1">
        <f t="array" ref="AY104">INDEX(Appendix!$G$4:$J$8,_xlfn.IFS(AW104&lt;56,1,AW104&lt;61,2,AW104&lt;66,3,AW104&lt;71,4,TRUE,5),MATCH(YEAR($F$15),Appendix!$G$3:$L$3,0))</f>
        <v>0</v>
      </c>
      <c r="AZ104" s="92">
        <f t="shared" si="39"/>
        <v>0</v>
      </c>
      <c r="BA104" s="89">
        <f t="shared" si="52"/>
        <v>122</v>
      </c>
      <c r="BB104" s="90">
        <f>IF($M104&gt;'Wage Ceilings '!$C$7+SUMIF('Wage Ceilings '!$B$8:'Wage Ceilings '!$B$11,"&lt;="&amp;$M$15,'Wage Ceilings '!$D$8:'Wage Ceilings '!$D$11),'Wage Ceilings '!$C$7+SUMIF('Wage Ceilings '!$B$8:'Wage Ceilings '!$B$11,"&lt;="&amp;$M$15,'Wage Ceilings '!$D$8:'Wage Ceilings '!$D$11),$M104)</f>
        <v>0</v>
      </c>
      <c r="BC104" s="91" cm="1">
        <f t="array" ref="BC104">INDEX(Appendix!$G$4:$J$8,_xlfn.IFS(BA104&lt;56,1,BA104&lt;61,2,BA104&lt;66,3,BA104&lt;71,4,TRUE,5),MATCH(YEAR($F$15),Appendix!$G$3:$L$3,0))</f>
        <v>0</v>
      </c>
      <c r="BD104" s="92">
        <f t="shared" si="40"/>
        <v>0</v>
      </c>
      <c r="BE104" s="89">
        <f t="shared" si="53"/>
        <v>122</v>
      </c>
      <c r="BF104" s="90">
        <f>IF($N104&gt;'Wage Ceilings '!$C$7+SUMIF('Wage Ceilings '!$B$8:'Wage Ceilings '!$B$11,"&lt;="&amp;$N$15,'Wage Ceilings '!$D$8:'Wage Ceilings '!$D$11),'Wage Ceilings '!$C$7+SUMIF('Wage Ceilings '!$B$8:'Wage Ceilings '!$B$11,"&lt;="&amp;$N$15,'Wage Ceilings '!$D$8:'Wage Ceilings '!$D$11),$N104)</f>
        <v>0</v>
      </c>
      <c r="BG104" s="91" cm="1">
        <f t="array" ref="BG104">INDEX(Appendix!$G$4:$J$8,_xlfn.IFS(BE104&lt;56,1,BE104&lt;61,2,BE104&lt;66,3,BE104&lt;71,4,TRUE,5),MATCH(YEAR($F$15),Appendix!$G$3:$L$3,0))</f>
        <v>0</v>
      </c>
      <c r="BH104" s="92">
        <f t="shared" si="41"/>
        <v>0</v>
      </c>
      <c r="BI104" s="89">
        <f t="shared" si="54"/>
        <v>122</v>
      </c>
      <c r="BJ104" s="90">
        <f>IF($O104&gt;'Wage Ceilings '!$C$7+SUMIF('Wage Ceilings '!$B$8:'Wage Ceilings '!$B$11,"&lt;="&amp;$O$15,'Wage Ceilings '!$D$8:'Wage Ceilings '!$D$11),'Wage Ceilings '!$C$7+SUMIF('Wage Ceilings '!$B$8:'Wage Ceilings '!$B$11,"&lt;="&amp;$O$15,'Wage Ceilings '!$D$8:'Wage Ceilings '!$D$11),$O104)</f>
        <v>0</v>
      </c>
      <c r="BK104" s="91" cm="1">
        <f t="array" ref="BK104">INDEX(Appendix!$G$4:$J$8,_xlfn.IFS(BI104&lt;56,1,BI104&lt;61,2,BI104&lt;66,3,BI104&lt;71,4,TRUE,5),MATCH(YEAR($F$15),Appendix!$G$3:$L$3,0))</f>
        <v>0</v>
      </c>
      <c r="BL104" s="92">
        <f t="shared" si="42"/>
        <v>0</v>
      </c>
      <c r="BM104" s="89">
        <f t="shared" si="55"/>
        <v>122</v>
      </c>
      <c r="BN104" s="90">
        <f>IF($P104&gt;'Wage Ceilings '!$C$7+SUMIF('Wage Ceilings '!$B$8:'Wage Ceilings '!$B$11,"&lt;="&amp;$P$15,'Wage Ceilings '!$D$8:'Wage Ceilings '!$D$11),'Wage Ceilings '!$C$7+SUMIF('Wage Ceilings '!$B$8:'Wage Ceilings '!$B$11,"&lt;="&amp;$P$15,'Wage Ceilings '!$D$8:'Wage Ceilings '!$D$11),$P104)</f>
        <v>0</v>
      </c>
      <c r="BO104" s="91" cm="1">
        <f t="array" ref="BO104">INDEX(Appendix!$G$4:$J$8,_xlfn.IFS(BM104&lt;56,1,BM104&lt;61,2,BM104&lt;66,3,BM104&lt;71,4,TRUE,5),MATCH(YEAR($F$15),Appendix!$G$3:$L$3,0))</f>
        <v>0</v>
      </c>
      <c r="BP104" s="92">
        <f t="shared" si="43"/>
        <v>0</v>
      </c>
      <c r="BQ104" s="89">
        <f t="shared" si="56"/>
        <v>122</v>
      </c>
      <c r="BR104" s="90">
        <f>IF($Q104&gt;'Wage Ceilings '!$C$7+SUMIF('Wage Ceilings '!$B$8:'Wage Ceilings '!$B$11,"&lt;="&amp;$Q$15,'Wage Ceilings '!$D$8:'Wage Ceilings '!$D$11),'Wage Ceilings '!$C$7+SUMIF('Wage Ceilings '!$B$8:'Wage Ceilings '!$B$11,"&lt;="&amp;$Q$15,'Wage Ceilings '!$D$8:'Wage Ceilings '!$D$11),$Q104)</f>
        <v>0</v>
      </c>
      <c r="BS104" s="91" cm="1">
        <f t="array" ref="BS104">INDEX(Appendix!$G$4:$J$8,_xlfn.IFS(BQ104&lt;56,1,BQ104&lt;61,2,BQ104&lt;66,3,BQ104&lt;71,4,TRUE,5),MATCH(YEAR($F$15),Appendix!$G$3:$L$3,0))</f>
        <v>0</v>
      </c>
      <c r="BT104" s="92">
        <f t="shared" si="44"/>
        <v>0</v>
      </c>
      <c r="BU104" s="89">
        <f t="shared" si="57"/>
        <v>122</v>
      </c>
      <c r="BV104" s="90">
        <f>IF($R104&gt;'Wage Ceilings '!$C$7+SUMIF('Wage Ceilings '!$B$8:'Wage Ceilings '!$B$11,"&lt;="&amp;$R$15,'Wage Ceilings '!$D$8:'Wage Ceilings '!$D$11),'Wage Ceilings '!$C$7+SUMIF('Wage Ceilings '!$B$8:'Wage Ceilings '!$B$11,"&lt;="&amp;$R$15,'Wage Ceilings '!$D$8:'Wage Ceilings '!$D$11),$R104)</f>
        <v>0</v>
      </c>
      <c r="BW104" s="91" cm="1">
        <f t="array" ref="BW104">INDEX(Appendix!$G$4:$J$8,_xlfn.IFS(BU104&lt;56,1,BU104&lt;61,2,BU104&lt;66,3,BU104&lt;71,4,TRUE,5),MATCH(YEAR($F$15),Appendix!$G$3:$L$3,0))</f>
        <v>0</v>
      </c>
      <c r="BX104" s="92">
        <f t="shared" si="45"/>
        <v>0</v>
      </c>
      <c r="BY104" s="89" t="str">
        <f t="shared" si="58"/>
        <v>NA</v>
      </c>
      <c r="BZ104" s="92">
        <f>IF(S104&gt;=('Wage Ceilings '!$C$3-SUM(Z104,AD104,AH104,AL104,AP104,AX104,AT104,BB104,BF104,BJ104,BN104,BR104,BV104)),('Wage Ceilings '!$C$3-SUM(Z104,AD104,AH104,AL104,AP104,AX104,AT104,BB104,BF104,BJ104,BN104,BR104,BV104)),S104)</f>
        <v>0</v>
      </c>
      <c r="CA104" s="91" cm="1">
        <f t="array" ref="CA104">INDEX(Appendix!$G$4:$J$8,_xlfn.IFS(BY104&lt;56,1,BY104&lt;61,2,BY104&lt;66,3,BY104&lt;71,4,TRUE,5),MATCH(YEAR($F$15),Appendix!$G$3:$L$3,0))</f>
        <v>0</v>
      </c>
      <c r="CB104" s="92">
        <f t="shared" si="65"/>
        <v>0</v>
      </c>
      <c r="CC104" s="99"/>
    </row>
    <row r="105" spans="1:81" x14ac:dyDescent="0.3">
      <c r="A105" s="64" t="s">
        <v>155</v>
      </c>
      <c r="B105" s="65"/>
      <c r="C105" s="65"/>
      <c r="D105" s="66"/>
      <c r="E105" s="66"/>
      <c r="F105" s="67"/>
      <c r="G105" s="67"/>
      <c r="H105" s="67"/>
      <c r="I105" s="67"/>
      <c r="J105" s="67"/>
      <c r="K105" s="67"/>
      <c r="L105" s="67"/>
      <c r="M105" s="67"/>
      <c r="N105" s="67"/>
      <c r="O105" s="67"/>
      <c r="P105" s="67"/>
      <c r="Q105" s="67"/>
      <c r="R105" s="67"/>
      <c r="S105" s="67"/>
      <c r="T105" s="57">
        <f t="shared" si="59"/>
        <v>0</v>
      </c>
      <c r="U105" s="57">
        <f t="shared" si="60"/>
        <v>0</v>
      </c>
      <c r="V105" s="58">
        <f t="shared" si="61"/>
        <v>0</v>
      </c>
      <c r="W105" s="58">
        <f t="shared" si="62"/>
        <v>0</v>
      </c>
      <c r="X105" s="58">
        <f t="shared" si="63"/>
        <v>0</v>
      </c>
      <c r="Y105" s="89">
        <f t="shared" si="46"/>
        <v>121</v>
      </c>
      <c r="Z105" s="90">
        <f>IF($F105&gt;'Wage Ceilings '!$C$7+SUMIF('Wage Ceilings '!$B$8:'Wage Ceilings '!$B$11,"&lt;="&amp;$F$15,'Wage Ceilings '!$D$8:'Wage Ceilings '!$D$11),'Wage Ceilings '!$C$7+SUMIF('Wage Ceilings '!$B$8:'Wage Ceilings '!$B$11,"&lt;="&amp;$F$15,'Wage Ceilings '!$D$8:'Wage Ceilings '!$D$11),$F105)</f>
        <v>0</v>
      </c>
      <c r="AA105" s="91" cm="1">
        <f t="array" ref="AA105">INDEX(Appendix!$G$4:$J$8,_xlfn.IFS(Y105&lt;56,1,Y105&lt;61,2,Y105&lt;66,3,Y105&lt;71,4,TRUE,5),MATCH(YEAR($F$15),Appendix!$G$3:$L$3,0))</f>
        <v>0</v>
      </c>
      <c r="AB105" s="92">
        <f t="shared" si="33"/>
        <v>0</v>
      </c>
      <c r="AC105" s="89">
        <f t="shared" si="47"/>
        <v>122</v>
      </c>
      <c r="AD105" s="90">
        <f>IF($G105&gt;'Wage Ceilings '!$C$7+SUMIF('Wage Ceilings '!$B$8:'Wage Ceilings '!$B$11,"&lt;="&amp;$G$15,'Wage Ceilings '!$D$8:'Wage Ceilings '!$D$11),'Wage Ceilings '!$C$7+SUMIF('Wage Ceilings '!$B$8:'Wage Ceilings '!$B$11,"&lt;="&amp;$G$15,'Wage Ceilings '!$D$8:'Wage Ceilings '!$D$11),$G105)</f>
        <v>0</v>
      </c>
      <c r="AE105" s="91" cm="1">
        <f t="array" ref="AE105">INDEX(Appendix!$G$4:$J$8,_xlfn.IFS(AC105&lt;56,1,AC105&lt;61,2,AC105&lt;66,3,AC105&lt;71,4,TRUE,5),MATCH(YEAR($F$15),Appendix!$G$3:$L$3,0))</f>
        <v>0</v>
      </c>
      <c r="AF105" s="92">
        <f t="shared" si="34"/>
        <v>0</v>
      </c>
      <c r="AG105" s="89">
        <f t="shared" si="48"/>
        <v>122</v>
      </c>
      <c r="AH105" s="90">
        <f>IF($H105&gt;'Wage Ceilings '!$C$7+SUMIF('Wage Ceilings '!$B$8:'Wage Ceilings '!$B$11,"&lt;="&amp;$H$15,'Wage Ceilings '!$D$8:'Wage Ceilings '!$D$11),'Wage Ceilings '!$C$7+SUMIF('Wage Ceilings '!$B$8:'Wage Ceilings '!$B$11,"&lt;="&amp;$H$15,'Wage Ceilings '!$D$8:'Wage Ceilings '!$D$11),$H105)</f>
        <v>0</v>
      </c>
      <c r="AI105" s="91" cm="1">
        <f t="array" ref="AI105">INDEX(Appendix!$G$4:$J$8,_xlfn.IFS(AG105&lt;56,1,AG105&lt;61,2,AG105&lt;66,3,AG105&lt;71,4,TRUE,5),MATCH(YEAR($F$15),Appendix!$G$3:$L$3,0))</f>
        <v>0</v>
      </c>
      <c r="AJ105" s="92">
        <f t="shared" si="35"/>
        <v>0</v>
      </c>
      <c r="AK105" s="89">
        <f t="shared" si="49"/>
        <v>122</v>
      </c>
      <c r="AL105" s="90">
        <f>IF($I105&gt;'Wage Ceilings '!$C$7+SUMIF('Wage Ceilings '!$B$8:'Wage Ceilings '!$B$11,"&lt;="&amp;$I$15,'Wage Ceilings '!$D$8:'Wage Ceilings '!$D$11),'Wage Ceilings '!$C$7+SUMIF('Wage Ceilings '!$B$8:'Wage Ceilings '!$B$11,"&lt;="&amp;$I$15,'Wage Ceilings '!$D$8:'Wage Ceilings '!$D$11),$I105)</f>
        <v>0</v>
      </c>
      <c r="AM105" s="91" cm="1">
        <f t="array" ref="AM105">INDEX(Appendix!$G$4:$J$8,_xlfn.IFS(AK105&lt;56,1,AK105&lt;61,2,AK105&lt;66,3,AK105&lt;71,4,TRUE,5),MATCH(YEAR($F$15),Appendix!$G$3:$L$3,0))</f>
        <v>0</v>
      </c>
      <c r="AN105" s="92">
        <f t="shared" si="36"/>
        <v>0</v>
      </c>
      <c r="AO105" s="89">
        <f t="shared" si="50"/>
        <v>122</v>
      </c>
      <c r="AP105" s="90">
        <f>IF($J105&gt;'Wage Ceilings '!$C$7+SUMIF('Wage Ceilings '!$B$8:'Wage Ceilings '!$B$11,"&lt;="&amp;$J$15,'Wage Ceilings '!$D$8:'Wage Ceilings '!$D$11),'Wage Ceilings '!$C$7+SUMIF('Wage Ceilings '!$B$8:'Wage Ceilings '!$B$11,"&lt;="&amp;$J$15,'Wage Ceilings '!$D$8:'Wage Ceilings '!$D$11),$J105)</f>
        <v>0</v>
      </c>
      <c r="AQ105" s="91" cm="1">
        <f t="array" ref="AQ105">INDEX(Appendix!$G$4:$J$8,_xlfn.IFS(AO105&lt;56,1,AO105&lt;61,2,AO105&lt;66,3,AO105&lt;71,4,TRUE,5),MATCH(YEAR($F$15),Appendix!$G$3:$L$3,0))</f>
        <v>0</v>
      </c>
      <c r="AR105" s="92">
        <f t="shared" si="37"/>
        <v>0</v>
      </c>
      <c r="AS105" s="89">
        <f t="shared" si="64"/>
        <v>122</v>
      </c>
      <c r="AT105" s="90">
        <f>IF($K105&gt;'Wage Ceilings '!$C$7+SUMIF('Wage Ceilings '!$B$8:'Wage Ceilings '!$B$11,"&lt;="&amp;$K$15,'Wage Ceilings '!$D$8:'Wage Ceilings '!$D$11),'Wage Ceilings '!$C$7+SUMIF('Wage Ceilings '!$B$8:'Wage Ceilings '!$B$11,"&lt;="&amp;$K$15,'Wage Ceilings '!$D$8:'Wage Ceilings '!$D$11),$K105)</f>
        <v>0</v>
      </c>
      <c r="AU105" s="91" cm="1">
        <f t="array" ref="AU105">INDEX(Appendix!$G$4:$J$8,_xlfn.IFS(AS105&lt;56,1,AS105&lt;61,2,AS105&lt;66,3,AS105&lt;71,4,TRUE,5),MATCH(YEAR($F$15),Appendix!$G$3:$L$3,0))</f>
        <v>0</v>
      </c>
      <c r="AV105" s="92">
        <f t="shared" si="38"/>
        <v>0</v>
      </c>
      <c r="AW105" s="89" t="str">
        <f t="shared" si="51"/>
        <v>NA</v>
      </c>
      <c r="AX105" s="92">
        <f>IF(L105&gt;=('Wage Ceilings '!$C$3-SUM(Z105,AD105,AH105,AL105,AP105,AT105,BB105,BF105,BJ105,BN105,BR105,BV105)),('Wage Ceilings '!$C$3-SUM(Z105,AD105,AH105,AL105,AP105,AT105,BB105,BF105,BJ105,BN105,BR105,BV105)),L105)</f>
        <v>0</v>
      </c>
      <c r="AY105" s="91" cm="1">
        <f t="array" ref="AY105">INDEX(Appendix!$G$4:$J$8,_xlfn.IFS(AW105&lt;56,1,AW105&lt;61,2,AW105&lt;66,3,AW105&lt;71,4,TRUE,5),MATCH(YEAR($F$15),Appendix!$G$3:$L$3,0))</f>
        <v>0</v>
      </c>
      <c r="AZ105" s="92">
        <f t="shared" si="39"/>
        <v>0</v>
      </c>
      <c r="BA105" s="89">
        <f t="shared" si="52"/>
        <v>122</v>
      </c>
      <c r="BB105" s="90">
        <f>IF($M105&gt;'Wage Ceilings '!$C$7+SUMIF('Wage Ceilings '!$B$8:'Wage Ceilings '!$B$11,"&lt;="&amp;$M$15,'Wage Ceilings '!$D$8:'Wage Ceilings '!$D$11),'Wage Ceilings '!$C$7+SUMIF('Wage Ceilings '!$B$8:'Wage Ceilings '!$B$11,"&lt;="&amp;$M$15,'Wage Ceilings '!$D$8:'Wage Ceilings '!$D$11),$M105)</f>
        <v>0</v>
      </c>
      <c r="BC105" s="91" cm="1">
        <f t="array" ref="BC105">INDEX(Appendix!$G$4:$J$8,_xlfn.IFS(BA105&lt;56,1,BA105&lt;61,2,BA105&lt;66,3,BA105&lt;71,4,TRUE,5),MATCH(YEAR($F$15),Appendix!$G$3:$L$3,0))</f>
        <v>0</v>
      </c>
      <c r="BD105" s="92">
        <f t="shared" si="40"/>
        <v>0</v>
      </c>
      <c r="BE105" s="89">
        <f t="shared" si="53"/>
        <v>122</v>
      </c>
      <c r="BF105" s="90">
        <f>IF($N105&gt;'Wage Ceilings '!$C$7+SUMIF('Wage Ceilings '!$B$8:'Wage Ceilings '!$B$11,"&lt;="&amp;$N$15,'Wage Ceilings '!$D$8:'Wage Ceilings '!$D$11),'Wage Ceilings '!$C$7+SUMIF('Wage Ceilings '!$B$8:'Wage Ceilings '!$B$11,"&lt;="&amp;$N$15,'Wage Ceilings '!$D$8:'Wage Ceilings '!$D$11),$N105)</f>
        <v>0</v>
      </c>
      <c r="BG105" s="91" cm="1">
        <f t="array" ref="BG105">INDEX(Appendix!$G$4:$J$8,_xlfn.IFS(BE105&lt;56,1,BE105&lt;61,2,BE105&lt;66,3,BE105&lt;71,4,TRUE,5),MATCH(YEAR($F$15),Appendix!$G$3:$L$3,0))</f>
        <v>0</v>
      </c>
      <c r="BH105" s="92">
        <f t="shared" si="41"/>
        <v>0</v>
      </c>
      <c r="BI105" s="89">
        <f t="shared" si="54"/>
        <v>122</v>
      </c>
      <c r="BJ105" s="90">
        <f>IF($O105&gt;'Wage Ceilings '!$C$7+SUMIF('Wage Ceilings '!$B$8:'Wage Ceilings '!$B$11,"&lt;="&amp;$O$15,'Wage Ceilings '!$D$8:'Wage Ceilings '!$D$11),'Wage Ceilings '!$C$7+SUMIF('Wage Ceilings '!$B$8:'Wage Ceilings '!$B$11,"&lt;="&amp;$O$15,'Wage Ceilings '!$D$8:'Wage Ceilings '!$D$11),$O105)</f>
        <v>0</v>
      </c>
      <c r="BK105" s="91" cm="1">
        <f t="array" ref="BK105">INDEX(Appendix!$G$4:$J$8,_xlfn.IFS(BI105&lt;56,1,BI105&lt;61,2,BI105&lt;66,3,BI105&lt;71,4,TRUE,5),MATCH(YEAR($F$15),Appendix!$G$3:$L$3,0))</f>
        <v>0</v>
      </c>
      <c r="BL105" s="92">
        <f t="shared" si="42"/>
        <v>0</v>
      </c>
      <c r="BM105" s="89">
        <f t="shared" si="55"/>
        <v>122</v>
      </c>
      <c r="BN105" s="90">
        <f>IF($P105&gt;'Wage Ceilings '!$C$7+SUMIF('Wage Ceilings '!$B$8:'Wage Ceilings '!$B$11,"&lt;="&amp;$P$15,'Wage Ceilings '!$D$8:'Wage Ceilings '!$D$11),'Wage Ceilings '!$C$7+SUMIF('Wage Ceilings '!$B$8:'Wage Ceilings '!$B$11,"&lt;="&amp;$P$15,'Wage Ceilings '!$D$8:'Wage Ceilings '!$D$11),$P105)</f>
        <v>0</v>
      </c>
      <c r="BO105" s="91" cm="1">
        <f t="array" ref="BO105">INDEX(Appendix!$G$4:$J$8,_xlfn.IFS(BM105&lt;56,1,BM105&lt;61,2,BM105&lt;66,3,BM105&lt;71,4,TRUE,5),MATCH(YEAR($F$15),Appendix!$G$3:$L$3,0))</f>
        <v>0</v>
      </c>
      <c r="BP105" s="92">
        <f t="shared" si="43"/>
        <v>0</v>
      </c>
      <c r="BQ105" s="89">
        <f t="shared" si="56"/>
        <v>122</v>
      </c>
      <c r="BR105" s="90">
        <f>IF($Q105&gt;'Wage Ceilings '!$C$7+SUMIF('Wage Ceilings '!$B$8:'Wage Ceilings '!$B$11,"&lt;="&amp;$Q$15,'Wage Ceilings '!$D$8:'Wage Ceilings '!$D$11),'Wage Ceilings '!$C$7+SUMIF('Wage Ceilings '!$B$8:'Wage Ceilings '!$B$11,"&lt;="&amp;$Q$15,'Wage Ceilings '!$D$8:'Wage Ceilings '!$D$11),$Q105)</f>
        <v>0</v>
      </c>
      <c r="BS105" s="91" cm="1">
        <f t="array" ref="BS105">INDEX(Appendix!$G$4:$J$8,_xlfn.IFS(BQ105&lt;56,1,BQ105&lt;61,2,BQ105&lt;66,3,BQ105&lt;71,4,TRUE,5),MATCH(YEAR($F$15),Appendix!$G$3:$L$3,0))</f>
        <v>0</v>
      </c>
      <c r="BT105" s="92">
        <f t="shared" si="44"/>
        <v>0</v>
      </c>
      <c r="BU105" s="89">
        <f t="shared" si="57"/>
        <v>122</v>
      </c>
      <c r="BV105" s="90">
        <f>IF($R105&gt;'Wage Ceilings '!$C$7+SUMIF('Wage Ceilings '!$B$8:'Wage Ceilings '!$B$11,"&lt;="&amp;$R$15,'Wage Ceilings '!$D$8:'Wage Ceilings '!$D$11),'Wage Ceilings '!$C$7+SUMIF('Wage Ceilings '!$B$8:'Wage Ceilings '!$B$11,"&lt;="&amp;$R$15,'Wage Ceilings '!$D$8:'Wage Ceilings '!$D$11),$R105)</f>
        <v>0</v>
      </c>
      <c r="BW105" s="91" cm="1">
        <f t="array" ref="BW105">INDEX(Appendix!$G$4:$J$8,_xlfn.IFS(BU105&lt;56,1,BU105&lt;61,2,BU105&lt;66,3,BU105&lt;71,4,TRUE,5),MATCH(YEAR($F$15),Appendix!$G$3:$L$3,0))</f>
        <v>0</v>
      </c>
      <c r="BX105" s="92">
        <f t="shared" si="45"/>
        <v>0</v>
      </c>
      <c r="BY105" s="89" t="str">
        <f t="shared" si="58"/>
        <v>NA</v>
      </c>
      <c r="BZ105" s="92">
        <f>IF(S105&gt;=('Wage Ceilings '!$C$3-SUM(Z105,AD105,AH105,AL105,AP105,AX105,AT105,BB105,BF105,BJ105,BN105,BR105,BV105)),('Wage Ceilings '!$C$3-SUM(Z105,AD105,AH105,AL105,AP105,AX105,AT105,BB105,BF105,BJ105,BN105,BR105,BV105)),S105)</f>
        <v>0</v>
      </c>
      <c r="CA105" s="91" cm="1">
        <f t="array" ref="CA105">INDEX(Appendix!$G$4:$J$8,_xlfn.IFS(BY105&lt;56,1,BY105&lt;61,2,BY105&lt;66,3,BY105&lt;71,4,TRUE,5),MATCH(YEAR($F$15),Appendix!$G$3:$L$3,0))</f>
        <v>0</v>
      </c>
      <c r="CB105" s="92">
        <f t="shared" si="65"/>
        <v>0</v>
      </c>
      <c r="CC105" s="99"/>
    </row>
    <row r="106" spans="1:81" x14ac:dyDescent="0.3">
      <c r="A106" s="64" t="s">
        <v>156</v>
      </c>
      <c r="B106" s="65"/>
      <c r="C106" s="65"/>
      <c r="D106" s="66"/>
      <c r="E106" s="66"/>
      <c r="F106" s="67"/>
      <c r="G106" s="67"/>
      <c r="H106" s="67"/>
      <c r="I106" s="67"/>
      <c r="J106" s="67"/>
      <c r="K106" s="67"/>
      <c r="L106" s="67"/>
      <c r="M106" s="67"/>
      <c r="N106" s="67"/>
      <c r="O106" s="67"/>
      <c r="P106" s="67"/>
      <c r="Q106" s="67"/>
      <c r="R106" s="67"/>
      <c r="S106" s="67"/>
      <c r="T106" s="57">
        <f t="shared" si="59"/>
        <v>0</v>
      </c>
      <c r="U106" s="57">
        <f t="shared" si="60"/>
        <v>0</v>
      </c>
      <c r="V106" s="58">
        <f t="shared" si="61"/>
        <v>0</v>
      </c>
      <c r="W106" s="58">
        <f t="shared" si="62"/>
        <v>0</v>
      </c>
      <c r="X106" s="58">
        <f t="shared" si="63"/>
        <v>0</v>
      </c>
      <c r="Y106" s="89">
        <f t="shared" si="46"/>
        <v>121</v>
      </c>
      <c r="Z106" s="90">
        <f>IF($F106&gt;'Wage Ceilings '!$C$7+SUMIF('Wage Ceilings '!$B$8:'Wage Ceilings '!$B$11,"&lt;="&amp;$F$15,'Wage Ceilings '!$D$8:'Wage Ceilings '!$D$11),'Wage Ceilings '!$C$7+SUMIF('Wage Ceilings '!$B$8:'Wage Ceilings '!$B$11,"&lt;="&amp;$F$15,'Wage Ceilings '!$D$8:'Wage Ceilings '!$D$11),$F106)</f>
        <v>0</v>
      </c>
      <c r="AA106" s="91" cm="1">
        <f t="array" ref="AA106">INDEX(Appendix!$G$4:$J$8,_xlfn.IFS(Y106&lt;56,1,Y106&lt;61,2,Y106&lt;66,3,Y106&lt;71,4,TRUE,5),MATCH(YEAR($F$15),Appendix!$G$3:$L$3,0))</f>
        <v>0</v>
      </c>
      <c r="AB106" s="92">
        <f t="shared" si="33"/>
        <v>0</v>
      </c>
      <c r="AC106" s="89">
        <f t="shared" si="47"/>
        <v>122</v>
      </c>
      <c r="AD106" s="90">
        <f>IF($G106&gt;'Wage Ceilings '!$C$7+SUMIF('Wage Ceilings '!$B$8:'Wage Ceilings '!$B$11,"&lt;="&amp;$G$15,'Wage Ceilings '!$D$8:'Wage Ceilings '!$D$11),'Wage Ceilings '!$C$7+SUMIF('Wage Ceilings '!$B$8:'Wage Ceilings '!$B$11,"&lt;="&amp;$G$15,'Wage Ceilings '!$D$8:'Wage Ceilings '!$D$11),$G106)</f>
        <v>0</v>
      </c>
      <c r="AE106" s="91" cm="1">
        <f t="array" ref="AE106">INDEX(Appendix!$G$4:$J$8,_xlfn.IFS(AC106&lt;56,1,AC106&lt;61,2,AC106&lt;66,3,AC106&lt;71,4,TRUE,5),MATCH(YEAR($F$15),Appendix!$G$3:$L$3,0))</f>
        <v>0</v>
      </c>
      <c r="AF106" s="92">
        <f t="shared" si="34"/>
        <v>0</v>
      </c>
      <c r="AG106" s="89">
        <f t="shared" si="48"/>
        <v>122</v>
      </c>
      <c r="AH106" s="90">
        <f>IF($H106&gt;'Wage Ceilings '!$C$7+SUMIF('Wage Ceilings '!$B$8:'Wage Ceilings '!$B$11,"&lt;="&amp;$H$15,'Wage Ceilings '!$D$8:'Wage Ceilings '!$D$11),'Wage Ceilings '!$C$7+SUMIF('Wage Ceilings '!$B$8:'Wage Ceilings '!$B$11,"&lt;="&amp;$H$15,'Wage Ceilings '!$D$8:'Wage Ceilings '!$D$11),$H106)</f>
        <v>0</v>
      </c>
      <c r="AI106" s="91" cm="1">
        <f t="array" ref="AI106">INDEX(Appendix!$G$4:$J$8,_xlfn.IFS(AG106&lt;56,1,AG106&lt;61,2,AG106&lt;66,3,AG106&lt;71,4,TRUE,5),MATCH(YEAR($F$15),Appendix!$G$3:$L$3,0))</f>
        <v>0</v>
      </c>
      <c r="AJ106" s="92">
        <f t="shared" si="35"/>
        <v>0</v>
      </c>
      <c r="AK106" s="89">
        <f t="shared" si="49"/>
        <v>122</v>
      </c>
      <c r="AL106" s="90">
        <f>IF($I106&gt;'Wage Ceilings '!$C$7+SUMIF('Wage Ceilings '!$B$8:'Wage Ceilings '!$B$11,"&lt;="&amp;$I$15,'Wage Ceilings '!$D$8:'Wage Ceilings '!$D$11),'Wage Ceilings '!$C$7+SUMIF('Wage Ceilings '!$B$8:'Wage Ceilings '!$B$11,"&lt;="&amp;$I$15,'Wage Ceilings '!$D$8:'Wage Ceilings '!$D$11),$I106)</f>
        <v>0</v>
      </c>
      <c r="AM106" s="91" cm="1">
        <f t="array" ref="AM106">INDEX(Appendix!$G$4:$J$8,_xlfn.IFS(AK106&lt;56,1,AK106&lt;61,2,AK106&lt;66,3,AK106&lt;71,4,TRUE,5),MATCH(YEAR($F$15),Appendix!$G$3:$L$3,0))</f>
        <v>0</v>
      </c>
      <c r="AN106" s="92">
        <f t="shared" si="36"/>
        <v>0</v>
      </c>
      <c r="AO106" s="89">
        <f t="shared" si="50"/>
        <v>122</v>
      </c>
      <c r="AP106" s="90">
        <f>IF($J106&gt;'Wage Ceilings '!$C$7+SUMIF('Wage Ceilings '!$B$8:'Wage Ceilings '!$B$11,"&lt;="&amp;$J$15,'Wage Ceilings '!$D$8:'Wage Ceilings '!$D$11),'Wage Ceilings '!$C$7+SUMIF('Wage Ceilings '!$B$8:'Wage Ceilings '!$B$11,"&lt;="&amp;$J$15,'Wage Ceilings '!$D$8:'Wage Ceilings '!$D$11),$J106)</f>
        <v>0</v>
      </c>
      <c r="AQ106" s="91" cm="1">
        <f t="array" ref="AQ106">INDEX(Appendix!$G$4:$J$8,_xlfn.IFS(AO106&lt;56,1,AO106&lt;61,2,AO106&lt;66,3,AO106&lt;71,4,TRUE,5),MATCH(YEAR($F$15),Appendix!$G$3:$L$3,0))</f>
        <v>0</v>
      </c>
      <c r="AR106" s="92">
        <f t="shared" si="37"/>
        <v>0</v>
      </c>
      <c r="AS106" s="89">
        <f t="shared" si="64"/>
        <v>122</v>
      </c>
      <c r="AT106" s="90">
        <f>IF($K106&gt;'Wage Ceilings '!$C$7+SUMIF('Wage Ceilings '!$B$8:'Wage Ceilings '!$B$11,"&lt;="&amp;$K$15,'Wage Ceilings '!$D$8:'Wage Ceilings '!$D$11),'Wage Ceilings '!$C$7+SUMIF('Wage Ceilings '!$B$8:'Wage Ceilings '!$B$11,"&lt;="&amp;$K$15,'Wage Ceilings '!$D$8:'Wage Ceilings '!$D$11),$K106)</f>
        <v>0</v>
      </c>
      <c r="AU106" s="91" cm="1">
        <f t="array" ref="AU106">INDEX(Appendix!$G$4:$J$8,_xlfn.IFS(AS106&lt;56,1,AS106&lt;61,2,AS106&lt;66,3,AS106&lt;71,4,TRUE,5),MATCH(YEAR($F$15),Appendix!$G$3:$L$3,0))</f>
        <v>0</v>
      </c>
      <c r="AV106" s="92">
        <f t="shared" si="38"/>
        <v>0</v>
      </c>
      <c r="AW106" s="89" t="str">
        <f t="shared" si="51"/>
        <v>NA</v>
      </c>
      <c r="AX106" s="92">
        <f>IF(L106&gt;=('Wage Ceilings '!$C$3-SUM(Z106,AD106,AH106,AL106,AP106,AT106,BB106,BF106,BJ106,BN106,BR106,BV106)),('Wage Ceilings '!$C$3-SUM(Z106,AD106,AH106,AL106,AP106,AT106,BB106,BF106,BJ106,BN106,BR106,BV106)),L106)</f>
        <v>0</v>
      </c>
      <c r="AY106" s="91" cm="1">
        <f t="array" ref="AY106">INDEX(Appendix!$G$4:$J$8,_xlfn.IFS(AW106&lt;56,1,AW106&lt;61,2,AW106&lt;66,3,AW106&lt;71,4,TRUE,5),MATCH(YEAR($F$15),Appendix!$G$3:$L$3,0))</f>
        <v>0</v>
      </c>
      <c r="AZ106" s="92">
        <f t="shared" si="39"/>
        <v>0</v>
      </c>
      <c r="BA106" s="89">
        <f t="shared" si="52"/>
        <v>122</v>
      </c>
      <c r="BB106" s="90">
        <f>IF($M106&gt;'Wage Ceilings '!$C$7+SUMIF('Wage Ceilings '!$B$8:'Wage Ceilings '!$B$11,"&lt;="&amp;$M$15,'Wage Ceilings '!$D$8:'Wage Ceilings '!$D$11),'Wage Ceilings '!$C$7+SUMIF('Wage Ceilings '!$B$8:'Wage Ceilings '!$B$11,"&lt;="&amp;$M$15,'Wage Ceilings '!$D$8:'Wage Ceilings '!$D$11),$M106)</f>
        <v>0</v>
      </c>
      <c r="BC106" s="91" cm="1">
        <f t="array" ref="BC106">INDEX(Appendix!$G$4:$J$8,_xlfn.IFS(BA106&lt;56,1,BA106&lt;61,2,BA106&lt;66,3,BA106&lt;71,4,TRUE,5),MATCH(YEAR($F$15),Appendix!$G$3:$L$3,0))</f>
        <v>0</v>
      </c>
      <c r="BD106" s="92">
        <f t="shared" si="40"/>
        <v>0</v>
      </c>
      <c r="BE106" s="89">
        <f t="shared" si="53"/>
        <v>122</v>
      </c>
      <c r="BF106" s="90">
        <f>IF($N106&gt;'Wage Ceilings '!$C$7+SUMIF('Wage Ceilings '!$B$8:'Wage Ceilings '!$B$11,"&lt;="&amp;$N$15,'Wage Ceilings '!$D$8:'Wage Ceilings '!$D$11),'Wage Ceilings '!$C$7+SUMIF('Wage Ceilings '!$B$8:'Wage Ceilings '!$B$11,"&lt;="&amp;$N$15,'Wage Ceilings '!$D$8:'Wage Ceilings '!$D$11),$N106)</f>
        <v>0</v>
      </c>
      <c r="BG106" s="91" cm="1">
        <f t="array" ref="BG106">INDEX(Appendix!$G$4:$J$8,_xlfn.IFS(BE106&lt;56,1,BE106&lt;61,2,BE106&lt;66,3,BE106&lt;71,4,TRUE,5),MATCH(YEAR($F$15),Appendix!$G$3:$L$3,0))</f>
        <v>0</v>
      </c>
      <c r="BH106" s="92">
        <f t="shared" si="41"/>
        <v>0</v>
      </c>
      <c r="BI106" s="89">
        <f t="shared" si="54"/>
        <v>122</v>
      </c>
      <c r="BJ106" s="90">
        <f>IF($O106&gt;'Wage Ceilings '!$C$7+SUMIF('Wage Ceilings '!$B$8:'Wage Ceilings '!$B$11,"&lt;="&amp;$O$15,'Wage Ceilings '!$D$8:'Wage Ceilings '!$D$11),'Wage Ceilings '!$C$7+SUMIF('Wage Ceilings '!$B$8:'Wage Ceilings '!$B$11,"&lt;="&amp;$O$15,'Wage Ceilings '!$D$8:'Wage Ceilings '!$D$11),$O106)</f>
        <v>0</v>
      </c>
      <c r="BK106" s="91" cm="1">
        <f t="array" ref="BK106">INDEX(Appendix!$G$4:$J$8,_xlfn.IFS(BI106&lt;56,1,BI106&lt;61,2,BI106&lt;66,3,BI106&lt;71,4,TRUE,5),MATCH(YEAR($F$15),Appendix!$G$3:$L$3,0))</f>
        <v>0</v>
      </c>
      <c r="BL106" s="92">
        <f t="shared" si="42"/>
        <v>0</v>
      </c>
      <c r="BM106" s="89">
        <f t="shared" si="55"/>
        <v>122</v>
      </c>
      <c r="BN106" s="90">
        <f>IF($P106&gt;'Wage Ceilings '!$C$7+SUMIF('Wage Ceilings '!$B$8:'Wage Ceilings '!$B$11,"&lt;="&amp;$P$15,'Wage Ceilings '!$D$8:'Wage Ceilings '!$D$11),'Wage Ceilings '!$C$7+SUMIF('Wage Ceilings '!$B$8:'Wage Ceilings '!$B$11,"&lt;="&amp;$P$15,'Wage Ceilings '!$D$8:'Wage Ceilings '!$D$11),$P106)</f>
        <v>0</v>
      </c>
      <c r="BO106" s="91" cm="1">
        <f t="array" ref="BO106">INDEX(Appendix!$G$4:$J$8,_xlfn.IFS(BM106&lt;56,1,BM106&lt;61,2,BM106&lt;66,3,BM106&lt;71,4,TRUE,5),MATCH(YEAR($F$15),Appendix!$G$3:$L$3,0))</f>
        <v>0</v>
      </c>
      <c r="BP106" s="92">
        <f t="shared" si="43"/>
        <v>0</v>
      </c>
      <c r="BQ106" s="89">
        <f t="shared" si="56"/>
        <v>122</v>
      </c>
      <c r="BR106" s="90">
        <f>IF($Q106&gt;'Wage Ceilings '!$C$7+SUMIF('Wage Ceilings '!$B$8:'Wage Ceilings '!$B$11,"&lt;="&amp;$Q$15,'Wage Ceilings '!$D$8:'Wage Ceilings '!$D$11),'Wage Ceilings '!$C$7+SUMIF('Wage Ceilings '!$B$8:'Wage Ceilings '!$B$11,"&lt;="&amp;$Q$15,'Wage Ceilings '!$D$8:'Wage Ceilings '!$D$11),$Q106)</f>
        <v>0</v>
      </c>
      <c r="BS106" s="91" cm="1">
        <f t="array" ref="BS106">INDEX(Appendix!$G$4:$J$8,_xlfn.IFS(BQ106&lt;56,1,BQ106&lt;61,2,BQ106&lt;66,3,BQ106&lt;71,4,TRUE,5),MATCH(YEAR($F$15),Appendix!$G$3:$L$3,0))</f>
        <v>0</v>
      </c>
      <c r="BT106" s="92">
        <f t="shared" si="44"/>
        <v>0</v>
      </c>
      <c r="BU106" s="89">
        <f t="shared" si="57"/>
        <v>122</v>
      </c>
      <c r="BV106" s="90">
        <f>IF($R106&gt;'Wage Ceilings '!$C$7+SUMIF('Wage Ceilings '!$B$8:'Wage Ceilings '!$B$11,"&lt;="&amp;$R$15,'Wage Ceilings '!$D$8:'Wage Ceilings '!$D$11),'Wage Ceilings '!$C$7+SUMIF('Wage Ceilings '!$B$8:'Wage Ceilings '!$B$11,"&lt;="&amp;$R$15,'Wage Ceilings '!$D$8:'Wage Ceilings '!$D$11),$R106)</f>
        <v>0</v>
      </c>
      <c r="BW106" s="91" cm="1">
        <f t="array" ref="BW106">INDEX(Appendix!$G$4:$J$8,_xlfn.IFS(BU106&lt;56,1,BU106&lt;61,2,BU106&lt;66,3,BU106&lt;71,4,TRUE,5),MATCH(YEAR($F$15),Appendix!$G$3:$L$3,0))</f>
        <v>0</v>
      </c>
      <c r="BX106" s="92">
        <f t="shared" si="45"/>
        <v>0</v>
      </c>
      <c r="BY106" s="89" t="str">
        <f t="shared" si="58"/>
        <v>NA</v>
      </c>
      <c r="BZ106" s="92">
        <f>IF(S106&gt;=('Wage Ceilings '!$C$3-SUM(Z106,AD106,AH106,AL106,AP106,AX106,AT106,BB106,BF106,BJ106,BN106,BR106,BV106)),('Wage Ceilings '!$C$3-SUM(Z106,AD106,AH106,AL106,AP106,AX106,AT106,BB106,BF106,BJ106,BN106,BR106,BV106)),S106)</f>
        <v>0</v>
      </c>
      <c r="CA106" s="91" cm="1">
        <f t="array" ref="CA106">INDEX(Appendix!$G$4:$J$8,_xlfn.IFS(BY106&lt;56,1,BY106&lt;61,2,BY106&lt;66,3,BY106&lt;71,4,TRUE,5),MATCH(YEAR($F$15),Appendix!$G$3:$L$3,0))</f>
        <v>0</v>
      </c>
      <c r="CB106" s="92">
        <f t="shared" si="65"/>
        <v>0</v>
      </c>
      <c r="CC106" s="99"/>
    </row>
    <row r="107" spans="1:81" x14ac:dyDescent="0.3">
      <c r="A107" s="64" t="s">
        <v>157</v>
      </c>
      <c r="B107" s="65"/>
      <c r="C107" s="65"/>
      <c r="D107" s="66"/>
      <c r="E107" s="66"/>
      <c r="F107" s="67"/>
      <c r="G107" s="67"/>
      <c r="H107" s="67"/>
      <c r="I107" s="67"/>
      <c r="J107" s="67"/>
      <c r="K107" s="67"/>
      <c r="L107" s="67"/>
      <c r="M107" s="67"/>
      <c r="N107" s="67"/>
      <c r="O107" s="67"/>
      <c r="P107" s="67"/>
      <c r="Q107" s="67"/>
      <c r="R107" s="67"/>
      <c r="S107" s="67"/>
      <c r="T107" s="57">
        <f t="shared" si="59"/>
        <v>0</v>
      </c>
      <c r="U107" s="57">
        <f t="shared" si="60"/>
        <v>0</v>
      </c>
      <c r="V107" s="58">
        <f t="shared" si="61"/>
        <v>0</v>
      </c>
      <c r="W107" s="58">
        <f t="shared" si="62"/>
        <v>0</v>
      </c>
      <c r="X107" s="58">
        <f t="shared" si="63"/>
        <v>0</v>
      </c>
      <c r="Y107" s="89">
        <f t="shared" si="46"/>
        <v>121</v>
      </c>
      <c r="Z107" s="90">
        <f>IF($F107&gt;'Wage Ceilings '!$C$7+SUMIF('Wage Ceilings '!$B$8:'Wage Ceilings '!$B$11,"&lt;="&amp;$F$15,'Wage Ceilings '!$D$8:'Wage Ceilings '!$D$11),'Wage Ceilings '!$C$7+SUMIF('Wage Ceilings '!$B$8:'Wage Ceilings '!$B$11,"&lt;="&amp;$F$15,'Wage Ceilings '!$D$8:'Wage Ceilings '!$D$11),$F107)</f>
        <v>0</v>
      </c>
      <c r="AA107" s="91" cm="1">
        <f t="array" ref="AA107">INDEX(Appendix!$G$4:$J$8,_xlfn.IFS(Y107&lt;56,1,Y107&lt;61,2,Y107&lt;66,3,Y107&lt;71,4,TRUE,5),MATCH(YEAR($F$15),Appendix!$G$3:$L$3,0))</f>
        <v>0</v>
      </c>
      <c r="AB107" s="92">
        <f t="shared" si="33"/>
        <v>0</v>
      </c>
      <c r="AC107" s="89">
        <f t="shared" si="47"/>
        <v>122</v>
      </c>
      <c r="AD107" s="90">
        <f>IF($G107&gt;'Wage Ceilings '!$C$7+SUMIF('Wage Ceilings '!$B$8:'Wage Ceilings '!$B$11,"&lt;="&amp;$G$15,'Wage Ceilings '!$D$8:'Wage Ceilings '!$D$11),'Wage Ceilings '!$C$7+SUMIF('Wage Ceilings '!$B$8:'Wage Ceilings '!$B$11,"&lt;="&amp;$G$15,'Wage Ceilings '!$D$8:'Wage Ceilings '!$D$11),$G107)</f>
        <v>0</v>
      </c>
      <c r="AE107" s="91" cm="1">
        <f t="array" ref="AE107">INDEX(Appendix!$G$4:$J$8,_xlfn.IFS(AC107&lt;56,1,AC107&lt;61,2,AC107&lt;66,3,AC107&lt;71,4,TRUE,5),MATCH(YEAR($F$15),Appendix!$G$3:$L$3,0))</f>
        <v>0</v>
      </c>
      <c r="AF107" s="92">
        <f t="shared" si="34"/>
        <v>0</v>
      </c>
      <c r="AG107" s="89">
        <f t="shared" si="48"/>
        <v>122</v>
      </c>
      <c r="AH107" s="90">
        <f>IF($H107&gt;'Wage Ceilings '!$C$7+SUMIF('Wage Ceilings '!$B$8:'Wage Ceilings '!$B$11,"&lt;="&amp;$H$15,'Wage Ceilings '!$D$8:'Wage Ceilings '!$D$11),'Wage Ceilings '!$C$7+SUMIF('Wage Ceilings '!$B$8:'Wage Ceilings '!$B$11,"&lt;="&amp;$H$15,'Wage Ceilings '!$D$8:'Wage Ceilings '!$D$11),$H107)</f>
        <v>0</v>
      </c>
      <c r="AI107" s="91" cm="1">
        <f t="array" ref="AI107">INDEX(Appendix!$G$4:$J$8,_xlfn.IFS(AG107&lt;56,1,AG107&lt;61,2,AG107&lt;66,3,AG107&lt;71,4,TRUE,5),MATCH(YEAR($F$15),Appendix!$G$3:$L$3,0))</f>
        <v>0</v>
      </c>
      <c r="AJ107" s="92">
        <f t="shared" si="35"/>
        <v>0</v>
      </c>
      <c r="AK107" s="89">
        <f t="shared" si="49"/>
        <v>122</v>
      </c>
      <c r="AL107" s="90">
        <f>IF($I107&gt;'Wage Ceilings '!$C$7+SUMIF('Wage Ceilings '!$B$8:'Wage Ceilings '!$B$11,"&lt;="&amp;$I$15,'Wage Ceilings '!$D$8:'Wage Ceilings '!$D$11),'Wage Ceilings '!$C$7+SUMIF('Wage Ceilings '!$B$8:'Wage Ceilings '!$B$11,"&lt;="&amp;$I$15,'Wage Ceilings '!$D$8:'Wage Ceilings '!$D$11),$I107)</f>
        <v>0</v>
      </c>
      <c r="AM107" s="91" cm="1">
        <f t="array" ref="AM107">INDEX(Appendix!$G$4:$J$8,_xlfn.IFS(AK107&lt;56,1,AK107&lt;61,2,AK107&lt;66,3,AK107&lt;71,4,TRUE,5),MATCH(YEAR($F$15),Appendix!$G$3:$L$3,0))</f>
        <v>0</v>
      </c>
      <c r="AN107" s="92">
        <f t="shared" si="36"/>
        <v>0</v>
      </c>
      <c r="AO107" s="89">
        <f t="shared" si="50"/>
        <v>122</v>
      </c>
      <c r="AP107" s="90">
        <f>IF($J107&gt;'Wage Ceilings '!$C$7+SUMIF('Wage Ceilings '!$B$8:'Wage Ceilings '!$B$11,"&lt;="&amp;$J$15,'Wage Ceilings '!$D$8:'Wage Ceilings '!$D$11),'Wage Ceilings '!$C$7+SUMIF('Wage Ceilings '!$B$8:'Wage Ceilings '!$B$11,"&lt;="&amp;$J$15,'Wage Ceilings '!$D$8:'Wage Ceilings '!$D$11),$J107)</f>
        <v>0</v>
      </c>
      <c r="AQ107" s="91" cm="1">
        <f t="array" ref="AQ107">INDEX(Appendix!$G$4:$J$8,_xlfn.IFS(AO107&lt;56,1,AO107&lt;61,2,AO107&lt;66,3,AO107&lt;71,4,TRUE,5),MATCH(YEAR($F$15),Appendix!$G$3:$L$3,0))</f>
        <v>0</v>
      </c>
      <c r="AR107" s="92">
        <f t="shared" si="37"/>
        <v>0</v>
      </c>
      <c r="AS107" s="89">
        <f t="shared" si="64"/>
        <v>122</v>
      </c>
      <c r="AT107" s="90">
        <f>IF($K107&gt;'Wage Ceilings '!$C$7+SUMIF('Wage Ceilings '!$B$8:'Wage Ceilings '!$B$11,"&lt;="&amp;$K$15,'Wage Ceilings '!$D$8:'Wage Ceilings '!$D$11),'Wage Ceilings '!$C$7+SUMIF('Wage Ceilings '!$B$8:'Wage Ceilings '!$B$11,"&lt;="&amp;$K$15,'Wage Ceilings '!$D$8:'Wage Ceilings '!$D$11),$K107)</f>
        <v>0</v>
      </c>
      <c r="AU107" s="91" cm="1">
        <f t="array" ref="AU107">INDEX(Appendix!$G$4:$J$8,_xlfn.IFS(AS107&lt;56,1,AS107&lt;61,2,AS107&lt;66,3,AS107&lt;71,4,TRUE,5),MATCH(YEAR($F$15),Appendix!$G$3:$L$3,0))</f>
        <v>0</v>
      </c>
      <c r="AV107" s="92">
        <f t="shared" si="38"/>
        <v>0</v>
      </c>
      <c r="AW107" s="89" t="str">
        <f t="shared" si="51"/>
        <v>NA</v>
      </c>
      <c r="AX107" s="92">
        <f>IF(L107&gt;=('Wage Ceilings '!$C$3-SUM(Z107,AD107,AH107,AL107,AP107,AT107,BB107,BF107,BJ107,BN107,BR107,BV107)),('Wage Ceilings '!$C$3-SUM(Z107,AD107,AH107,AL107,AP107,AT107,BB107,BF107,BJ107,BN107,BR107,BV107)),L107)</f>
        <v>0</v>
      </c>
      <c r="AY107" s="91" cm="1">
        <f t="array" ref="AY107">INDEX(Appendix!$G$4:$J$8,_xlfn.IFS(AW107&lt;56,1,AW107&lt;61,2,AW107&lt;66,3,AW107&lt;71,4,TRUE,5),MATCH(YEAR($F$15),Appendix!$G$3:$L$3,0))</f>
        <v>0</v>
      </c>
      <c r="AZ107" s="92">
        <f t="shared" si="39"/>
        <v>0</v>
      </c>
      <c r="BA107" s="89">
        <f t="shared" si="52"/>
        <v>122</v>
      </c>
      <c r="BB107" s="90">
        <f>IF($M107&gt;'Wage Ceilings '!$C$7+SUMIF('Wage Ceilings '!$B$8:'Wage Ceilings '!$B$11,"&lt;="&amp;$M$15,'Wage Ceilings '!$D$8:'Wage Ceilings '!$D$11),'Wage Ceilings '!$C$7+SUMIF('Wage Ceilings '!$B$8:'Wage Ceilings '!$B$11,"&lt;="&amp;$M$15,'Wage Ceilings '!$D$8:'Wage Ceilings '!$D$11),$M107)</f>
        <v>0</v>
      </c>
      <c r="BC107" s="91" cm="1">
        <f t="array" ref="BC107">INDEX(Appendix!$G$4:$J$8,_xlfn.IFS(BA107&lt;56,1,BA107&lt;61,2,BA107&lt;66,3,BA107&lt;71,4,TRUE,5),MATCH(YEAR($F$15),Appendix!$G$3:$L$3,0))</f>
        <v>0</v>
      </c>
      <c r="BD107" s="92">
        <f t="shared" si="40"/>
        <v>0</v>
      </c>
      <c r="BE107" s="89">
        <f t="shared" si="53"/>
        <v>122</v>
      </c>
      <c r="BF107" s="90">
        <f>IF($N107&gt;'Wage Ceilings '!$C$7+SUMIF('Wage Ceilings '!$B$8:'Wage Ceilings '!$B$11,"&lt;="&amp;$N$15,'Wage Ceilings '!$D$8:'Wage Ceilings '!$D$11),'Wage Ceilings '!$C$7+SUMIF('Wage Ceilings '!$B$8:'Wage Ceilings '!$B$11,"&lt;="&amp;$N$15,'Wage Ceilings '!$D$8:'Wage Ceilings '!$D$11),$N107)</f>
        <v>0</v>
      </c>
      <c r="BG107" s="91" cm="1">
        <f t="array" ref="BG107">INDEX(Appendix!$G$4:$J$8,_xlfn.IFS(BE107&lt;56,1,BE107&lt;61,2,BE107&lt;66,3,BE107&lt;71,4,TRUE,5),MATCH(YEAR($F$15),Appendix!$G$3:$L$3,0))</f>
        <v>0</v>
      </c>
      <c r="BH107" s="92">
        <f t="shared" si="41"/>
        <v>0</v>
      </c>
      <c r="BI107" s="89">
        <f t="shared" si="54"/>
        <v>122</v>
      </c>
      <c r="BJ107" s="90">
        <f>IF($O107&gt;'Wage Ceilings '!$C$7+SUMIF('Wage Ceilings '!$B$8:'Wage Ceilings '!$B$11,"&lt;="&amp;$O$15,'Wage Ceilings '!$D$8:'Wage Ceilings '!$D$11),'Wage Ceilings '!$C$7+SUMIF('Wage Ceilings '!$B$8:'Wage Ceilings '!$B$11,"&lt;="&amp;$O$15,'Wage Ceilings '!$D$8:'Wage Ceilings '!$D$11),$O107)</f>
        <v>0</v>
      </c>
      <c r="BK107" s="91" cm="1">
        <f t="array" ref="BK107">INDEX(Appendix!$G$4:$J$8,_xlfn.IFS(BI107&lt;56,1,BI107&lt;61,2,BI107&lt;66,3,BI107&lt;71,4,TRUE,5),MATCH(YEAR($F$15),Appendix!$G$3:$L$3,0))</f>
        <v>0</v>
      </c>
      <c r="BL107" s="92">
        <f t="shared" si="42"/>
        <v>0</v>
      </c>
      <c r="BM107" s="89">
        <f t="shared" si="55"/>
        <v>122</v>
      </c>
      <c r="BN107" s="90">
        <f>IF($P107&gt;'Wage Ceilings '!$C$7+SUMIF('Wage Ceilings '!$B$8:'Wage Ceilings '!$B$11,"&lt;="&amp;$P$15,'Wage Ceilings '!$D$8:'Wage Ceilings '!$D$11),'Wage Ceilings '!$C$7+SUMIF('Wage Ceilings '!$B$8:'Wage Ceilings '!$B$11,"&lt;="&amp;$P$15,'Wage Ceilings '!$D$8:'Wage Ceilings '!$D$11),$P107)</f>
        <v>0</v>
      </c>
      <c r="BO107" s="91" cm="1">
        <f t="array" ref="BO107">INDEX(Appendix!$G$4:$J$8,_xlfn.IFS(BM107&lt;56,1,BM107&lt;61,2,BM107&lt;66,3,BM107&lt;71,4,TRUE,5),MATCH(YEAR($F$15),Appendix!$G$3:$L$3,0))</f>
        <v>0</v>
      </c>
      <c r="BP107" s="92">
        <f t="shared" si="43"/>
        <v>0</v>
      </c>
      <c r="BQ107" s="89">
        <f t="shared" si="56"/>
        <v>122</v>
      </c>
      <c r="BR107" s="90">
        <f>IF($Q107&gt;'Wage Ceilings '!$C$7+SUMIF('Wage Ceilings '!$B$8:'Wage Ceilings '!$B$11,"&lt;="&amp;$Q$15,'Wage Ceilings '!$D$8:'Wage Ceilings '!$D$11),'Wage Ceilings '!$C$7+SUMIF('Wage Ceilings '!$B$8:'Wage Ceilings '!$B$11,"&lt;="&amp;$Q$15,'Wage Ceilings '!$D$8:'Wage Ceilings '!$D$11),$Q107)</f>
        <v>0</v>
      </c>
      <c r="BS107" s="91" cm="1">
        <f t="array" ref="BS107">INDEX(Appendix!$G$4:$J$8,_xlfn.IFS(BQ107&lt;56,1,BQ107&lt;61,2,BQ107&lt;66,3,BQ107&lt;71,4,TRUE,5),MATCH(YEAR($F$15),Appendix!$G$3:$L$3,0))</f>
        <v>0</v>
      </c>
      <c r="BT107" s="92">
        <f t="shared" si="44"/>
        <v>0</v>
      </c>
      <c r="BU107" s="89">
        <f t="shared" si="57"/>
        <v>122</v>
      </c>
      <c r="BV107" s="90">
        <f>IF($R107&gt;'Wage Ceilings '!$C$7+SUMIF('Wage Ceilings '!$B$8:'Wage Ceilings '!$B$11,"&lt;="&amp;$R$15,'Wage Ceilings '!$D$8:'Wage Ceilings '!$D$11),'Wage Ceilings '!$C$7+SUMIF('Wage Ceilings '!$B$8:'Wage Ceilings '!$B$11,"&lt;="&amp;$R$15,'Wage Ceilings '!$D$8:'Wage Ceilings '!$D$11),$R107)</f>
        <v>0</v>
      </c>
      <c r="BW107" s="91" cm="1">
        <f t="array" ref="BW107">INDEX(Appendix!$G$4:$J$8,_xlfn.IFS(BU107&lt;56,1,BU107&lt;61,2,BU107&lt;66,3,BU107&lt;71,4,TRUE,5),MATCH(YEAR($F$15),Appendix!$G$3:$L$3,0))</f>
        <v>0</v>
      </c>
      <c r="BX107" s="92">
        <f t="shared" si="45"/>
        <v>0</v>
      </c>
      <c r="BY107" s="89" t="str">
        <f t="shared" si="58"/>
        <v>NA</v>
      </c>
      <c r="BZ107" s="92">
        <f>IF(S107&gt;=('Wage Ceilings '!$C$3-SUM(Z107,AD107,AH107,AL107,AP107,AX107,AT107,BB107,BF107,BJ107,BN107,BR107,BV107)),('Wage Ceilings '!$C$3-SUM(Z107,AD107,AH107,AL107,AP107,AX107,AT107,BB107,BF107,BJ107,BN107,BR107,BV107)),S107)</f>
        <v>0</v>
      </c>
      <c r="CA107" s="91" cm="1">
        <f t="array" ref="CA107">INDEX(Appendix!$G$4:$J$8,_xlfn.IFS(BY107&lt;56,1,BY107&lt;61,2,BY107&lt;66,3,BY107&lt;71,4,TRUE,5),MATCH(YEAR($F$15),Appendix!$G$3:$L$3,0))</f>
        <v>0</v>
      </c>
      <c r="CB107" s="92">
        <f t="shared" si="65"/>
        <v>0</v>
      </c>
      <c r="CC107" s="99"/>
    </row>
    <row r="108" spans="1:81" x14ac:dyDescent="0.3">
      <c r="A108" s="64" t="s">
        <v>158</v>
      </c>
      <c r="B108" s="65"/>
      <c r="C108" s="65"/>
      <c r="D108" s="66"/>
      <c r="E108" s="66"/>
      <c r="F108" s="67"/>
      <c r="G108" s="67"/>
      <c r="H108" s="67"/>
      <c r="I108" s="67"/>
      <c r="J108" s="67"/>
      <c r="K108" s="67"/>
      <c r="L108" s="67"/>
      <c r="M108" s="67"/>
      <c r="N108" s="67"/>
      <c r="O108" s="67"/>
      <c r="P108" s="67"/>
      <c r="Q108" s="67"/>
      <c r="R108" s="67"/>
      <c r="S108" s="67"/>
      <c r="T108" s="57">
        <f t="shared" si="59"/>
        <v>0</v>
      </c>
      <c r="U108" s="57">
        <f t="shared" si="60"/>
        <v>0</v>
      </c>
      <c r="V108" s="58">
        <f t="shared" si="61"/>
        <v>0</v>
      </c>
      <c r="W108" s="58">
        <f t="shared" si="62"/>
        <v>0</v>
      </c>
      <c r="X108" s="58">
        <f t="shared" si="63"/>
        <v>0</v>
      </c>
      <c r="Y108" s="89">
        <f t="shared" si="46"/>
        <v>121</v>
      </c>
      <c r="Z108" s="90">
        <f>IF($F108&gt;'Wage Ceilings '!$C$7+SUMIF('Wage Ceilings '!$B$8:'Wage Ceilings '!$B$11,"&lt;="&amp;$F$15,'Wage Ceilings '!$D$8:'Wage Ceilings '!$D$11),'Wage Ceilings '!$C$7+SUMIF('Wage Ceilings '!$B$8:'Wage Ceilings '!$B$11,"&lt;="&amp;$F$15,'Wage Ceilings '!$D$8:'Wage Ceilings '!$D$11),$F108)</f>
        <v>0</v>
      </c>
      <c r="AA108" s="91" cm="1">
        <f t="array" ref="AA108">INDEX(Appendix!$G$4:$J$8,_xlfn.IFS(Y108&lt;56,1,Y108&lt;61,2,Y108&lt;66,3,Y108&lt;71,4,TRUE,5),MATCH(YEAR($F$15),Appendix!$G$3:$L$3,0))</f>
        <v>0</v>
      </c>
      <c r="AB108" s="92">
        <f t="shared" si="33"/>
        <v>0</v>
      </c>
      <c r="AC108" s="89">
        <f t="shared" si="47"/>
        <v>122</v>
      </c>
      <c r="AD108" s="90">
        <f>IF($G108&gt;'Wage Ceilings '!$C$7+SUMIF('Wage Ceilings '!$B$8:'Wage Ceilings '!$B$11,"&lt;="&amp;$G$15,'Wage Ceilings '!$D$8:'Wage Ceilings '!$D$11),'Wage Ceilings '!$C$7+SUMIF('Wage Ceilings '!$B$8:'Wage Ceilings '!$B$11,"&lt;="&amp;$G$15,'Wage Ceilings '!$D$8:'Wage Ceilings '!$D$11),$G108)</f>
        <v>0</v>
      </c>
      <c r="AE108" s="91" cm="1">
        <f t="array" ref="AE108">INDEX(Appendix!$G$4:$J$8,_xlfn.IFS(AC108&lt;56,1,AC108&lt;61,2,AC108&lt;66,3,AC108&lt;71,4,TRUE,5),MATCH(YEAR($F$15),Appendix!$G$3:$L$3,0))</f>
        <v>0</v>
      </c>
      <c r="AF108" s="92">
        <f t="shared" si="34"/>
        <v>0</v>
      </c>
      <c r="AG108" s="89">
        <f t="shared" si="48"/>
        <v>122</v>
      </c>
      <c r="AH108" s="90">
        <f>IF($H108&gt;'Wage Ceilings '!$C$7+SUMIF('Wage Ceilings '!$B$8:'Wage Ceilings '!$B$11,"&lt;="&amp;$H$15,'Wage Ceilings '!$D$8:'Wage Ceilings '!$D$11),'Wage Ceilings '!$C$7+SUMIF('Wage Ceilings '!$B$8:'Wage Ceilings '!$B$11,"&lt;="&amp;$H$15,'Wage Ceilings '!$D$8:'Wage Ceilings '!$D$11),$H108)</f>
        <v>0</v>
      </c>
      <c r="AI108" s="91" cm="1">
        <f t="array" ref="AI108">INDEX(Appendix!$G$4:$J$8,_xlfn.IFS(AG108&lt;56,1,AG108&lt;61,2,AG108&lt;66,3,AG108&lt;71,4,TRUE,5),MATCH(YEAR($F$15),Appendix!$G$3:$L$3,0))</f>
        <v>0</v>
      </c>
      <c r="AJ108" s="92">
        <f t="shared" si="35"/>
        <v>0</v>
      </c>
      <c r="AK108" s="89">
        <f t="shared" si="49"/>
        <v>122</v>
      </c>
      <c r="AL108" s="90">
        <f>IF($I108&gt;'Wage Ceilings '!$C$7+SUMIF('Wage Ceilings '!$B$8:'Wage Ceilings '!$B$11,"&lt;="&amp;$I$15,'Wage Ceilings '!$D$8:'Wage Ceilings '!$D$11),'Wage Ceilings '!$C$7+SUMIF('Wage Ceilings '!$B$8:'Wage Ceilings '!$B$11,"&lt;="&amp;$I$15,'Wage Ceilings '!$D$8:'Wage Ceilings '!$D$11),$I108)</f>
        <v>0</v>
      </c>
      <c r="AM108" s="91" cm="1">
        <f t="array" ref="AM108">INDEX(Appendix!$G$4:$J$8,_xlfn.IFS(AK108&lt;56,1,AK108&lt;61,2,AK108&lt;66,3,AK108&lt;71,4,TRUE,5),MATCH(YEAR($F$15),Appendix!$G$3:$L$3,0))</f>
        <v>0</v>
      </c>
      <c r="AN108" s="92">
        <f t="shared" si="36"/>
        <v>0</v>
      </c>
      <c r="AO108" s="89">
        <f t="shared" si="50"/>
        <v>122</v>
      </c>
      <c r="AP108" s="90">
        <f>IF($J108&gt;'Wage Ceilings '!$C$7+SUMIF('Wage Ceilings '!$B$8:'Wage Ceilings '!$B$11,"&lt;="&amp;$J$15,'Wage Ceilings '!$D$8:'Wage Ceilings '!$D$11),'Wage Ceilings '!$C$7+SUMIF('Wage Ceilings '!$B$8:'Wage Ceilings '!$B$11,"&lt;="&amp;$J$15,'Wage Ceilings '!$D$8:'Wage Ceilings '!$D$11),$J108)</f>
        <v>0</v>
      </c>
      <c r="AQ108" s="91" cm="1">
        <f t="array" ref="AQ108">INDEX(Appendix!$G$4:$J$8,_xlfn.IFS(AO108&lt;56,1,AO108&lt;61,2,AO108&lt;66,3,AO108&lt;71,4,TRUE,5),MATCH(YEAR($F$15),Appendix!$G$3:$L$3,0))</f>
        <v>0</v>
      </c>
      <c r="AR108" s="92">
        <f t="shared" si="37"/>
        <v>0</v>
      </c>
      <c r="AS108" s="89">
        <f t="shared" si="64"/>
        <v>122</v>
      </c>
      <c r="AT108" s="90">
        <f>IF($K108&gt;'Wage Ceilings '!$C$7+SUMIF('Wage Ceilings '!$B$8:'Wage Ceilings '!$B$11,"&lt;="&amp;$K$15,'Wage Ceilings '!$D$8:'Wage Ceilings '!$D$11),'Wage Ceilings '!$C$7+SUMIF('Wage Ceilings '!$B$8:'Wage Ceilings '!$B$11,"&lt;="&amp;$K$15,'Wage Ceilings '!$D$8:'Wage Ceilings '!$D$11),$K108)</f>
        <v>0</v>
      </c>
      <c r="AU108" s="91" cm="1">
        <f t="array" ref="AU108">INDEX(Appendix!$G$4:$J$8,_xlfn.IFS(AS108&lt;56,1,AS108&lt;61,2,AS108&lt;66,3,AS108&lt;71,4,TRUE,5),MATCH(YEAR($F$15),Appendix!$G$3:$L$3,0))</f>
        <v>0</v>
      </c>
      <c r="AV108" s="92">
        <f t="shared" si="38"/>
        <v>0</v>
      </c>
      <c r="AW108" s="89" t="str">
        <f t="shared" si="51"/>
        <v>NA</v>
      </c>
      <c r="AX108" s="92">
        <f>IF(L108&gt;=('Wage Ceilings '!$C$3-SUM(Z108,AD108,AH108,AL108,AP108,AT108,BB108,BF108,BJ108,BN108,BR108,BV108)),('Wage Ceilings '!$C$3-SUM(Z108,AD108,AH108,AL108,AP108,AT108,BB108,BF108,BJ108,BN108,BR108,BV108)),L108)</f>
        <v>0</v>
      </c>
      <c r="AY108" s="91" cm="1">
        <f t="array" ref="AY108">INDEX(Appendix!$G$4:$J$8,_xlfn.IFS(AW108&lt;56,1,AW108&lt;61,2,AW108&lt;66,3,AW108&lt;71,4,TRUE,5),MATCH(YEAR($F$15),Appendix!$G$3:$L$3,0))</f>
        <v>0</v>
      </c>
      <c r="AZ108" s="92">
        <f t="shared" si="39"/>
        <v>0</v>
      </c>
      <c r="BA108" s="89">
        <f t="shared" si="52"/>
        <v>122</v>
      </c>
      <c r="BB108" s="90">
        <f>IF($M108&gt;'Wage Ceilings '!$C$7+SUMIF('Wage Ceilings '!$B$8:'Wage Ceilings '!$B$11,"&lt;="&amp;$M$15,'Wage Ceilings '!$D$8:'Wage Ceilings '!$D$11),'Wage Ceilings '!$C$7+SUMIF('Wage Ceilings '!$B$8:'Wage Ceilings '!$B$11,"&lt;="&amp;$M$15,'Wage Ceilings '!$D$8:'Wage Ceilings '!$D$11),$M108)</f>
        <v>0</v>
      </c>
      <c r="BC108" s="91" cm="1">
        <f t="array" ref="BC108">INDEX(Appendix!$G$4:$J$8,_xlfn.IFS(BA108&lt;56,1,BA108&lt;61,2,BA108&lt;66,3,BA108&lt;71,4,TRUE,5),MATCH(YEAR($F$15),Appendix!$G$3:$L$3,0))</f>
        <v>0</v>
      </c>
      <c r="BD108" s="92">
        <f t="shared" si="40"/>
        <v>0</v>
      </c>
      <c r="BE108" s="89">
        <f t="shared" si="53"/>
        <v>122</v>
      </c>
      <c r="BF108" s="90">
        <f>IF($N108&gt;'Wage Ceilings '!$C$7+SUMIF('Wage Ceilings '!$B$8:'Wage Ceilings '!$B$11,"&lt;="&amp;$N$15,'Wage Ceilings '!$D$8:'Wage Ceilings '!$D$11),'Wage Ceilings '!$C$7+SUMIF('Wage Ceilings '!$B$8:'Wage Ceilings '!$B$11,"&lt;="&amp;$N$15,'Wage Ceilings '!$D$8:'Wage Ceilings '!$D$11),$N108)</f>
        <v>0</v>
      </c>
      <c r="BG108" s="91" cm="1">
        <f t="array" ref="BG108">INDEX(Appendix!$G$4:$J$8,_xlfn.IFS(BE108&lt;56,1,BE108&lt;61,2,BE108&lt;66,3,BE108&lt;71,4,TRUE,5),MATCH(YEAR($F$15),Appendix!$G$3:$L$3,0))</f>
        <v>0</v>
      </c>
      <c r="BH108" s="92">
        <f t="shared" si="41"/>
        <v>0</v>
      </c>
      <c r="BI108" s="89">
        <f t="shared" si="54"/>
        <v>122</v>
      </c>
      <c r="BJ108" s="90">
        <f>IF($O108&gt;'Wage Ceilings '!$C$7+SUMIF('Wage Ceilings '!$B$8:'Wage Ceilings '!$B$11,"&lt;="&amp;$O$15,'Wage Ceilings '!$D$8:'Wage Ceilings '!$D$11),'Wage Ceilings '!$C$7+SUMIF('Wage Ceilings '!$B$8:'Wage Ceilings '!$B$11,"&lt;="&amp;$O$15,'Wage Ceilings '!$D$8:'Wage Ceilings '!$D$11),$O108)</f>
        <v>0</v>
      </c>
      <c r="BK108" s="91" cm="1">
        <f t="array" ref="BK108">INDEX(Appendix!$G$4:$J$8,_xlfn.IFS(BI108&lt;56,1,BI108&lt;61,2,BI108&lt;66,3,BI108&lt;71,4,TRUE,5),MATCH(YEAR($F$15),Appendix!$G$3:$L$3,0))</f>
        <v>0</v>
      </c>
      <c r="BL108" s="92">
        <f t="shared" si="42"/>
        <v>0</v>
      </c>
      <c r="BM108" s="89">
        <f t="shared" si="55"/>
        <v>122</v>
      </c>
      <c r="BN108" s="90">
        <f>IF($P108&gt;'Wage Ceilings '!$C$7+SUMIF('Wage Ceilings '!$B$8:'Wage Ceilings '!$B$11,"&lt;="&amp;$P$15,'Wage Ceilings '!$D$8:'Wage Ceilings '!$D$11),'Wage Ceilings '!$C$7+SUMIF('Wage Ceilings '!$B$8:'Wage Ceilings '!$B$11,"&lt;="&amp;$P$15,'Wage Ceilings '!$D$8:'Wage Ceilings '!$D$11),$P108)</f>
        <v>0</v>
      </c>
      <c r="BO108" s="91" cm="1">
        <f t="array" ref="BO108">INDEX(Appendix!$G$4:$J$8,_xlfn.IFS(BM108&lt;56,1,BM108&lt;61,2,BM108&lt;66,3,BM108&lt;71,4,TRUE,5),MATCH(YEAR($F$15),Appendix!$G$3:$L$3,0))</f>
        <v>0</v>
      </c>
      <c r="BP108" s="92">
        <f t="shared" si="43"/>
        <v>0</v>
      </c>
      <c r="BQ108" s="89">
        <f t="shared" si="56"/>
        <v>122</v>
      </c>
      <c r="BR108" s="90">
        <f>IF($Q108&gt;'Wage Ceilings '!$C$7+SUMIF('Wage Ceilings '!$B$8:'Wage Ceilings '!$B$11,"&lt;="&amp;$Q$15,'Wage Ceilings '!$D$8:'Wage Ceilings '!$D$11),'Wage Ceilings '!$C$7+SUMIF('Wage Ceilings '!$B$8:'Wage Ceilings '!$B$11,"&lt;="&amp;$Q$15,'Wage Ceilings '!$D$8:'Wage Ceilings '!$D$11),$Q108)</f>
        <v>0</v>
      </c>
      <c r="BS108" s="91" cm="1">
        <f t="array" ref="BS108">INDEX(Appendix!$G$4:$J$8,_xlfn.IFS(BQ108&lt;56,1,BQ108&lt;61,2,BQ108&lt;66,3,BQ108&lt;71,4,TRUE,5),MATCH(YEAR($F$15),Appendix!$G$3:$L$3,0))</f>
        <v>0</v>
      </c>
      <c r="BT108" s="92">
        <f t="shared" si="44"/>
        <v>0</v>
      </c>
      <c r="BU108" s="89">
        <f t="shared" si="57"/>
        <v>122</v>
      </c>
      <c r="BV108" s="90">
        <f>IF($R108&gt;'Wage Ceilings '!$C$7+SUMIF('Wage Ceilings '!$B$8:'Wage Ceilings '!$B$11,"&lt;="&amp;$R$15,'Wage Ceilings '!$D$8:'Wage Ceilings '!$D$11),'Wage Ceilings '!$C$7+SUMIF('Wage Ceilings '!$B$8:'Wage Ceilings '!$B$11,"&lt;="&amp;$R$15,'Wage Ceilings '!$D$8:'Wage Ceilings '!$D$11),$R108)</f>
        <v>0</v>
      </c>
      <c r="BW108" s="91" cm="1">
        <f t="array" ref="BW108">INDEX(Appendix!$G$4:$J$8,_xlfn.IFS(BU108&lt;56,1,BU108&lt;61,2,BU108&lt;66,3,BU108&lt;71,4,TRUE,5),MATCH(YEAR($F$15),Appendix!$G$3:$L$3,0))</f>
        <v>0</v>
      </c>
      <c r="BX108" s="92">
        <f t="shared" si="45"/>
        <v>0</v>
      </c>
      <c r="BY108" s="89" t="str">
        <f t="shared" si="58"/>
        <v>NA</v>
      </c>
      <c r="BZ108" s="92">
        <f>IF(S108&gt;=('Wage Ceilings '!$C$3-SUM(Z108,AD108,AH108,AL108,AP108,AX108,AT108,BB108,BF108,BJ108,BN108,BR108,BV108)),('Wage Ceilings '!$C$3-SUM(Z108,AD108,AH108,AL108,AP108,AX108,AT108,BB108,BF108,BJ108,BN108,BR108,BV108)),S108)</f>
        <v>0</v>
      </c>
      <c r="CA108" s="91" cm="1">
        <f t="array" ref="CA108">INDEX(Appendix!$G$4:$J$8,_xlfn.IFS(BY108&lt;56,1,BY108&lt;61,2,BY108&lt;66,3,BY108&lt;71,4,TRUE,5),MATCH(YEAR($F$15),Appendix!$G$3:$L$3,0))</f>
        <v>0</v>
      </c>
      <c r="CB108" s="92">
        <f t="shared" si="65"/>
        <v>0</v>
      </c>
      <c r="CC108" s="99"/>
    </row>
    <row r="109" spans="1:81" x14ac:dyDescent="0.3">
      <c r="A109" s="64" t="s">
        <v>159</v>
      </c>
      <c r="B109" s="65"/>
      <c r="C109" s="65"/>
      <c r="D109" s="66"/>
      <c r="E109" s="66"/>
      <c r="F109" s="67"/>
      <c r="G109" s="67"/>
      <c r="H109" s="67"/>
      <c r="I109" s="67"/>
      <c r="J109" s="67"/>
      <c r="K109" s="67"/>
      <c r="L109" s="67"/>
      <c r="M109" s="67"/>
      <c r="N109" s="67"/>
      <c r="O109" s="67"/>
      <c r="P109" s="67"/>
      <c r="Q109" s="67"/>
      <c r="R109" s="67"/>
      <c r="S109" s="67"/>
      <c r="T109" s="57">
        <f t="shared" si="59"/>
        <v>0</v>
      </c>
      <c r="U109" s="57">
        <f t="shared" si="60"/>
        <v>0</v>
      </c>
      <c r="V109" s="58">
        <f t="shared" si="61"/>
        <v>0</v>
      </c>
      <c r="W109" s="58">
        <f t="shared" si="62"/>
        <v>0</v>
      </c>
      <c r="X109" s="58">
        <f t="shared" si="63"/>
        <v>0</v>
      </c>
      <c r="Y109" s="89">
        <f t="shared" si="46"/>
        <v>121</v>
      </c>
      <c r="Z109" s="90">
        <f>IF($F109&gt;'Wage Ceilings '!$C$7+SUMIF('Wage Ceilings '!$B$8:'Wage Ceilings '!$B$11,"&lt;="&amp;$F$15,'Wage Ceilings '!$D$8:'Wage Ceilings '!$D$11),'Wage Ceilings '!$C$7+SUMIF('Wage Ceilings '!$B$8:'Wage Ceilings '!$B$11,"&lt;="&amp;$F$15,'Wage Ceilings '!$D$8:'Wage Ceilings '!$D$11),$F109)</f>
        <v>0</v>
      </c>
      <c r="AA109" s="91" cm="1">
        <f t="array" ref="AA109">INDEX(Appendix!$G$4:$J$8,_xlfn.IFS(Y109&lt;56,1,Y109&lt;61,2,Y109&lt;66,3,Y109&lt;71,4,TRUE,5),MATCH(YEAR($F$15),Appendix!$G$3:$L$3,0))</f>
        <v>0</v>
      </c>
      <c r="AB109" s="92">
        <f t="shared" si="33"/>
        <v>0</v>
      </c>
      <c r="AC109" s="89">
        <f t="shared" si="47"/>
        <v>122</v>
      </c>
      <c r="AD109" s="90">
        <f>IF($G109&gt;'Wage Ceilings '!$C$7+SUMIF('Wage Ceilings '!$B$8:'Wage Ceilings '!$B$11,"&lt;="&amp;$G$15,'Wage Ceilings '!$D$8:'Wage Ceilings '!$D$11),'Wage Ceilings '!$C$7+SUMIF('Wage Ceilings '!$B$8:'Wage Ceilings '!$B$11,"&lt;="&amp;$G$15,'Wage Ceilings '!$D$8:'Wage Ceilings '!$D$11),$G109)</f>
        <v>0</v>
      </c>
      <c r="AE109" s="91" cm="1">
        <f t="array" ref="AE109">INDEX(Appendix!$G$4:$J$8,_xlfn.IFS(AC109&lt;56,1,AC109&lt;61,2,AC109&lt;66,3,AC109&lt;71,4,TRUE,5),MATCH(YEAR($F$15),Appendix!$G$3:$L$3,0))</f>
        <v>0</v>
      </c>
      <c r="AF109" s="92">
        <f t="shared" si="34"/>
        <v>0</v>
      </c>
      <c r="AG109" s="89">
        <f t="shared" si="48"/>
        <v>122</v>
      </c>
      <c r="AH109" s="90">
        <f>IF($H109&gt;'Wage Ceilings '!$C$7+SUMIF('Wage Ceilings '!$B$8:'Wage Ceilings '!$B$11,"&lt;="&amp;$H$15,'Wage Ceilings '!$D$8:'Wage Ceilings '!$D$11),'Wage Ceilings '!$C$7+SUMIF('Wage Ceilings '!$B$8:'Wage Ceilings '!$B$11,"&lt;="&amp;$H$15,'Wage Ceilings '!$D$8:'Wage Ceilings '!$D$11),$H109)</f>
        <v>0</v>
      </c>
      <c r="AI109" s="91" cm="1">
        <f t="array" ref="AI109">INDEX(Appendix!$G$4:$J$8,_xlfn.IFS(AG109&lt;56,1,AG109&lt;61,2,AG109&lt;66,3,AG109&lt;71,4,TRUE,5),MATCH(YEAR($F$15),Appendix!$G$3:$L$3,0))</f>
        <v>0</v>
      </c>
      <c r="AJ109" s="92">
        <f t="shared" si="35"/>
        <v>0</v>
      </c>
      <c r="AK109" s="89">
        <f t="shared" si="49"/>
        <v>122</v>
      </c>
      <c r="AL109" s="90">
        <f>IF($I109&gt;'Wage Ceilings '!$C$7+SUMIF('Wage Ceilings '!$B$8:'Wage Ceilings '!$B$11,"&lt;="&amp;$I$15,'Wage Ceilings '!$D$8:'Wage Ceilings '!$D$11),'Wage Ceilings '!$C$7+SUMIF('Wage Ceilings '!$B$8:'Wage Ceilings '!$B$11,"&lt;="&amp;$I$15,'Wage Ceilings '!$D$8:'Wage Ceilings '!$D$11),$I109)</f>
        <v>0</v>
      </c>
      <c r="AM109" s="91" cm="1">
        <f t="array" ref="AM109">INDEX(Appendix!$G$4:$J$8,_xlfn.IFS(AK109&lt;56,1,AK109&lt;61,2,AK109&lt;66,3,AK109&lt;71,4,TRUE,5),MATCH(YEAR($F$15),Appendix!$G$3:$L$3,0))</f>
        <v>0</v>
      </c>
      <c r="AN109" s="92">
        <f t="shared" si="36"/>
        <v>0</v>
      </c>
      <c r="AO109" s="89">
        <f t="shared" si="50"/>
        <v>122</v>
      </c>
      <c r="AP109" s="90">
        <f>IF($J109&gt;'Wage Ceilings '!$C$7+SUMIF('Wage Ceilings '!$B$8:'Wage Ceilings '!$B$11,"&lt;="&amp;$J$15,'Wage Ceilings '!$D$8:'Wage Ceilings '!$D$11),'Wage Ceilings '!$C$7+SUMIF('Wage Ceilings '!$B$8:'Wage Ceilings '!$B$11,"&lt;="&amp;$J$15,'Wage Ceilings '!$D$8:'Wage Ceilings '!$D$11),$J109)</f>
        <v>0</v>
      </c>
      <c r="AQ109" s="91" cm="1">
        <f t="array" ref="AQ109">INDEX(Appendix!$G$4:$J$8,_xlfn.IFS(AO109&lt;56,1,AO109&lt;61,2,AO109&lt;66,3,AO109&lt;71,4,TRUE,5),MATCH(YEAR($F$15),Appendix!$G$3:$L$3,0))</f>
        <v>0</v>
      </c>
      <c r="AR109" s="92">
        <f t="shared" si="37"/>
        <v>0</v>
      </c>
      <c r="AS109" s="89">
        <f t="shared" si="64"/>
        <v>122</v>
      </c>
      <c r="AT109" s="90">
        <f>IF($K109&gt;'Wage Ceilings '!$C$7+SUMIF('Wage Ceilings '!$B$8:'Wage Ceilings '!$B$11,"&lt;="&amp;$K$15,'Wage Ceilings '!$D$8:'Wage Ceilings '!$D$11),'Wage Ceilings '!$C$7+SUMIF('Wage Ceilings '!$B$8:'Wage Ceilings '!$B$11,"&lt;="&amp;$K$15,'Wage Ceilings '!$D$8:'Wage Ceilings '!$D$11),$K109)</f>
        <v>0</v>
      </c>
      <c r="AU109" s="91" cm="1">
        <f t="array" ref="AU109">INDEX(Appendix!$G$4:$J$8,_xlfn.IFS(AS109&lt;56,1,AS109&lt;61,2,AS109&lt;66,3,AS109&lt;71,4,TRUE,5),MATCH(YEAR($F$15),Appendix!$G$3:$L$3,0))</f>
        <v>0</v>
      </c>
      <c r="AV109" s="92">
        <f t="shared" si="38"/>
        <v>0</v>
      </c>
      <c r="AW109" s="89" t="str">
        <f t="shared" si="51"/>
        <v>NA</v>
      </c>
      <c r="AX109" s="92">
        <f>IF(L109&gt;=('Wage Ceilings '!$C$3-SUM(Z109,AD109,AH109,AL109,AP109,AT109,BB109,BF109,BJ109,BN109,BR109,BV109)),('Wage Ceilings '!$C$3-SUM(Z109,AD109,AH109,AL109,AP109,AT109,BB109,BF109,BJ109,BN109,BR109,BV109)),L109)</f>
        <v>0</v>
      </c>
      <c r="AY109" s="91" cm="1">
        <f t="array" ref="AY109">INDEX(Appendix!$G$4:$J$8,_xlfn.IFS(AW109&lt;56,1,AW109&lt;61,2,AW109&lt;66,3,AW109&lt;71,4,TRUE,5),MATCH(YEAR($F$15),Appendix!$G$3:$L$3,0))</f>
        <v>0</v>
      </c>
      <c r="AZ109" s="92">
        <f t="shared" si="39"/>
        <v>0</v>
      </c>
      <c r="BA109" s="89">
        <f t="shared" si="52"/>
        <v>122</v>
      </c>
      <c r="BB109" s="90">
        <f>IF($M109&gt;'Wage Ceilings '!$C$7+SUMIF('Wage Ceilings '!$B$8:'Wage Ceilings '!$B$11,"&lt;="&amp;$M$15,'Wage Ceilings '!$D$8:'Wage Ceilings '!$D$11),'Wage Ceilings '!$C$7+SUMIF('Wage Ceilings '!$B$8:'Wage Ceilings '!$B$11,"&lt;="&amp;$M$15,'Wage Ceilings '!$D$8:'Wage Ceilings '!$D$11),$M109)</f>
        <v>0</v>
      </c>
      <c r="BC109" s="91" cm="1">
        <f t="array" ref="BC109">INDEX(Appendix!$G$4:$J$8,_xlfn.IFS(BA109&lt;56,1,BA109&lt;61,2,BA109&lt;66,3,BA109&lt;71,4,TRUE,5),MATCH(YEAR($F$15),Appendix!$G$3:$L$3,0))</f>
        <v>0</v>
      </c>
      <c r="BD109" s="92">
        <f t="shared" si="40"/>
        <v>0</v>
      </c>
      <c r="BE109" s="89">
        <f t="shared" si="53"/>
        <v>122</v>
      </c>
      <c r="BF109" s="90">
        <f>IF($N109&gt;'Wage Ceilings '!$C$7+SUMIF('Wage Ceilings '!$B$8:'Wage Ceilings '!$B$11,"&lt;="&amp;$N$15,'Wage Ceilings '!$D$8:'Wage Ceilings '!$D$11),'Wage Ceilings '!$C$7+SUMIF('Wage Ceilings '!$B$8:'Wage Ceilings '!$B$11,"&lt;="&amp;$N$15,'Wage Ceilings '!$D$8:'Wage Ceilings '!$D$11),$N109)</f>
        <v>0</v>
      </c>
      <c r="BG109" s="91" cm="1">
        <f t="array" ref="BG109">INDEX(Appendix!$G$4:$J$8,_xlfn.IFS(BE109&lt;56,1,BE109&lt;61,2,BE109&lt;66,3,BE109&lt;71,4,TRUE,5),MATCH(YEAR($F$15),Appendix!$G$3:$L$3,0))</f>
        <v>0</v>
      </c>
      <c r="BH109" s="92">
        <f t="shared" si="41"/>
        <v>0</v>
      </c>
      <c r="BI109" s="89">
        <f t="shared" si="54"/>
        <v>122</v>
      </c>
      <c r="BJ109" s="90">
        <f>IF($O109&gt;'Wage Ceilings '!$C$7+SUMIF('Wage Ceilings '!$B$8:'Wage Ceilings '!$B$11,"&lt;="&amp;$O$15,'Wage Ceilings '!$D$8:'Wage Ceilings '!$D$11),'Wage Ceilings '!$C$7+SUMIF('Wage Ceilings '!$B$8:'Wage Ceilings '!$B$11,"&lt;="&amp;$O$15,'Wage Ceilings '!$D$8:'Wage Ceilings '!$D$11),$O109)</f>
        <v>0</v>
      </c>
      <c r="BK109" s="91" cm="1">
        <f t="array" ref="BK109">INDEX(Appendix!$G$4:$J$8,_xlfn.IFS(BI109&lt;56,1,BI109&lt;61,2,BI109&lt;66,3,BI109&lt;71,4,TRUE,5),MATCH(YEAR($F$15),Appendix!$G$3:$L$3,0))</f>
        <v>0</v>
      </c>
      <c r="BL109" s="92">
        <f t="shared" si="42"/>
        <v>0</v>
      </c>
      <c r="BM109" s="89">
        <f t="shared" si="55"/>
        <v>122</v>
      </c>
      <c r="BN109" s="90">
        <f>IF($P109&gt;'Wage Ceilings '!$C$7+SUMIF('Wage Ceilings '!$B$8:'Wage Ceilings '!$B$11,"&lt;="&amp;$P$15,'Wage Ceilings '!$D$8:'Wage Ceilings '!$D$11),'Wage Ceilings '!$C$7+SUMIF('Wage Ceilings '!$B$8:'Wage Ceilings '!$B$11,"&lt;="&amp;$P$15,'Wage Ceilings '!$D$8:'Wage Ceilings '!$D$11),$P109)</f>
        <v>0</v>
      </c>
      <c r="BO109" s="91" cm="1">
        <f t="array" ref="BO109">INDEX(Appendix!$G$4:$J$8,_xlfn.IFS(BM109&lt;56,1,BM109&lt;61,2,BM109&lt;66,3,BM109&lt;71,4,TRUE,5),MATCH(YEAR($F$15),Appendix!$G$3:$L$3,0))</f>
        <v>0</v>
      </c>
      <c r="BP109" s="92">
        <f t="shared" si="43"/>
        <v>0</v>
      </c>
      <c r="BQ109" s="89">
        <f t="shared" si="56"/>
        <v>122</v>
      </c>
      <c r="BR109" s="90">
        <f>IF($Q109&gt;'Wage Ceilings '!$C$7+SUMIF('Wage Ceilings '!$B$8:'Wage Ceilings '!$B$11,"&lt;="&amp;$Q$15,'Wage Ceilings '!$D$8:'Wage Ceilings '!$D$11),'Wage Ceilings '!$C$7+SUMIF('Wage Ceilings '!$B$8:'Wage Ceilings '!$B$11,"&lt;="&amp;$Q$15,'Wage Ceilings '!$D$8:'Wage Ceilings '!$D$11),$Q109)</f>
        <v>0</v>
      </c>
      <c r="BS109" s="91" cm="1">
        <f t="array" ref="BS109">INDEX(Appendix!$G$4:$J$8,_xlfn.IFS(BQ109&lt;56,1,BQ109&lt;61,2,BQ109&lt;66,3,BQ109&lt;71,4,TRUE,5),MATCH(YEAR($F$15),Appendix!$G$3:$L$3,0))</f>
        <v>0</v>
      </c>
      <c r="BT109" s="92">
        <f t="shared" si="44"/>
        <v>0</v>
      </c>
      <c r="BU109" s="89">
        <f t="shared" si="57"/>
        <v>122</v>
      </c>
      <c r="BV109" s="90">
        <f>IF($R109&gt;'Wage Ceilings '!$C$7+SUMIF('Wage Ceilings '!$B$8:'Wage Ceilings '!$B$11,"&lt;="&amp;$R$15,'Wage Ceilings '!$D$8:'Wage Ceilings '!$D$11),'Wage Ceilings '!$C$7+SUMIF('Wage Ceilings '!$B$8:'Wage Ceilings '!$B$11,"&lt;="&amp;$R$15,'Wage Ceilings '!$D$8:'Wage Ceilings '!$D$11),$R109)</f>
        <v>0</v>
      </c>
      <c r="BW109" s="91" cm="1">
        <f t="array" ref="BW109">INDEX(Appendix!$G$4:$J$8,_xlfn.IFS(BU109&lt;56,1,BU109&lt;61,2,BU109&lt;66,3,BU109&lt;71,4,TRUE,5),MATCH(YEAR($F$15),Appendix!$G$3:$L$3,0))</f>
        <v>0</v>
      </c>
      <c r="BX109" s="92">
        <f t="shared" si="45"/>
        <v>0</v>
      </c>
      <c r="BY109" s="89" t="str">
        <f t="shared" si="58"/>
        <v>NA</v>
      </c>
      <c r="BZ109" s="92">
        <f>IF(S109&gt;=('Wage Ceilings '!$C$3-SUM(Z109,AD109,AH109,AL109,AP109,AX109,AT109,BB109,BF109,BJ109,BN109,BR109,BV109)),('Wage Ceilings '!$C$3-SUM(Z109,AD109,AH109,AL109,AP109,AX109,AT109,BB109,BF109,BJ109,BN109,BR109,BV109)),S109)</f>
        <v>0</v>
      </c>
      <c r="CA109" s="91" cm="1">
        <f t="array" ref="CA109">INDEX(Appendix!$G$4:$J$8,_xlfn.IFS(BY109&lt;56,1,BY109&lt;61,2,BY109&lt;66,3,BY109&lt;71,4,TRUE,5),MATCH(YEAR($F$15),Appendix!$G$3:$L$3,0))</f>
        <v>0</v>
      </c>
      <c r="CB109" s="92">
        <f t="shared" si="65"/>
        <v>0</v>
      </c>
      <c r="CC109" s="99"/>
    </row>
    <row r="110" spans="1:81" x14ac:dyDescent="0.3">
      <c r="A110" s="64" t="s">
        <v>160</v>
      </c>
      <c r="B110" s="65"/>
      <c r="C110" s="65"/>
      <c r="D110" s="66"/>
      <c r="E110" s="66"/>
      <c r="F110" s="67"/>
      <c r="G110" s="67"/>
      <c r="H110" s="67"/>
      <c r="I110" s="67"/>
      <c r="J110" s="67"/>
      <c r="K110" s="67"/>
      <c r="L110" s="67"/>
      <c r="M110" s="67"/>
      <c r="N110" s="67"/>
      <c r="O110" s="67"/>
      <c r="P110" s="67"/>
      <c r="Q110" s="67"/>
      <c r="R110" s="67"/>
      <c r="S110" s="67"/>
      <c r="T110" s="57">
        <f t="shared" si="59"/>
        <v>0</v>
      </c>
      <c r="U110" s="57">
        <f t="shared" si="60"/>
        <v>0</v>
      </c>
      <c r="V110" s="58">
        <f t="shared" si="61"/>
        <v>0</v>
      </c>
      <c r="W110" s="58">
        <f t="shared" si="62"/>
        <v>0</v>
      </c>
      <c r="X110" s="58">
        <f t="shared" si="63"/>
        <v>0</v>
      </c>
      <c r="Y110" s="89">
        <f t="shared" si="46"/>
        <v>121</v>
      </c>
      <c r="Z110" s="90">
        <f>IF($F110&gt;'Wage Ceilings '!$C$7+SUMIF('Wage Ceilings '!$B$8:'Wage Ceilings '!$B$11,"&lt;="&amp;$F$15,'Wage Ceilings '!$D$8:'Wage Ceilings '!$D$11),'Wage Ceilings '!$C$7+SUMIF('Wage Ceilings '!$B$8:'Wage Ceilings '!$B$11,"&lt;="&amp;$F$15,'Wage Ceilings '!$D$8:'Wage Ceilings '!$D$11),$F110)</f>
        <v>0</v>
      </c>
      <c r="AA110" s="91" cm="1">
        <f t="array" ref="AA110">INDEX(Appendix!$G$4:$J$8,_xlfn.IFS(Y110&lt;56,1,Y110&lt;61,2,Y110&lt;66,3,Y110&lt;71,4,TRUE,5),MATCH(YEAR($F$15),Appendix!$G$3:$L$3,0))</f>
        <v>0</v>
      </c>
      <c r="AB110" s="92">
        <f t="shared" si="33"/>
        <v>0</v>
      </c>
      <c r="AC110" s="89">
        <f t="shared" si="47"/>
        <v>122</v>
      </c>
      <c r="AD110" s="90">
        <f>IF($G110&gt;'Wage Ceilings '!$C$7+SUMIF('Wage Ceilings '!$B$8:'Wage Ceilings '!$B$11,"&lt;="&amp;$G$15,'Wage Ceilings '!$D$8:'Wage Ceilings '!$D$11),'Wage Ceilings '!$C$7+SUMIF('Wage Ceilings '!$B$8:'Wage Ceilings '!$B$11,"&lt;="&amp;$G$15,'Wage Ceilings '!$D$8:'Wage Ceilings '!$D$11),$G110)</f>
        <v>0</v>
      </c>
      <c r="AE110" s="91" cm="1">
        <f t="array" ref="AE110">INDEX(Appendix!$G$4:$J$8,_xlfn.IFS(AC110&lt;56,1,AC110&lt;61,2,AC110&lt;66,3,AC110&lt;71,4,TRUE,5),MATCH(YEAR($F$15),Appendix!$G$3:$L$3,0))</f>
        <v>0</v>
      </c>
      <c r="AF110" s="92">
        <f t="shared" si="34"/>
        <v>0</v>
      </c>
      <c r="AG110" s="89">
        <f t="shared" si="48"/>
        <v>122</v>
      </c>
      <c r="AH110" s="90">
        <f>IF($H110&gt;'Wage Ceilings '!$C$7+SUMIF('Wage Ceilings '!$B$8:'Wage Ceilings '!$B$11,"&lt;="&amp;$H$15,'Wage Ceilings '!$D$8:'Wage Ceilings '!$D$11),'Wage Ceilings '!$C$7+SUMIF('Wage Ceilings '!$B$8:'Wage Ceilings '!$B$11,"&lt;="&amp;$H$15,'Wage Ceilings '!$D$8:'Wage Ceilings '!$D$11),$H110)</f>
        <v>0</v>
      </c>
      <c r="AI110" s="91" cm="1">
        <f t="array" ref="AI110">INDEX(Appendix!$G$4:$J$8,_xlfn.IFS(AG110&lt;56,1,AG110&lt;61,2,AG110&lt;66,3,AG110&lt;71,4,TRUE,5),MATCH(YEAR($F$15),Appendix!$G$3:$L$3,0))</f>
        <v>0</v>
      </c>
      <c r="AJ110" s="92">
        <f t="shared" si="35"/>
        <v>0</v>
      </c>
      <c r="AK110" s="89">
        <f t="shared" si="49"/>
        <v>122</v>
      </c>
      <c r="AL110" s="90">
        <f>IF($I110&gt;'Wage Ceilings '!$C$7+SUMIF('Wage Ceilings '!$B$8:'Wage Ceilings '!$B$11,"&lt;="&amp;$I$15,'Wage Ceilings '!$D$8:'Wage Ceilings '!$D$11),'Wage Ceilings '!$C$7+SUMIF('Wage Ceilings '!$B$8:'Wage Ceilings '!$B$11,"&lt;="&amp;$I$15,'Wage Ceilings '!$D$8:'Wage Ceilings '!$D$11),$I110)</f>
        <v>0</v>
      </c>
      <c r="AM110" s="91" cm="1">
        <f t="array" ref="AM110">INDEX(Appendix!$G$4:$J$8,_xlfn.IFS(AK110&lt;56,1,AK110&lt;61,2,AK110&lt;66,3,AK110&lt;71,4,TRUE,5),MATCH(YEAR($F$15),Appendix!$G$3:$L$3,0))</f>
        <v>0</v>
      </c>
      <c r="AN110" s="92">
        <f t="shared" si="36"/>
        <v>0</v>
      </c>
      <c r="AO110" s="89">
        <f t="shared" si="50"/>
        <v>122</v>
      </c>
      <c r="AP110" s="90">
        <f>IF($J110&gt;'Wage Ceilings '!$C$7+SUMIF('Wage Ceilings '!$B$8:'Wage Ceilings '!$B$11,"&lt;="&amp;$J$15,'Wage Ceilings '!$D$8:'Wage Ceilings '!$D$11),'Wage Ceilings '!$C$7+SUMIF('Wage Ceilings '!$B$8:'Wage Ceilings '!$B$11,"&lt;="&amp;$J$15,'Wage Ceilings '!$D$8:'Wage Ceilings '!$D$11),$J110)</f>
        <v>0</v>
      </c>
      <c r="AQ110" s="91" cm="1">
        <f t="array" ref="AQ110">INDEX(Appendix!$G$4:$J$8,_xlfn.IFS(AO110&lt;56,1,AO110&lt;61,2,AO110&lt;66,3,AO110&lt;71,4,TRUE,5),MATCH(YEAR($F$15),Appendix!$G$3:$L$3,0))</f>
        <v>0</v>
      </c>
      <c r="AR110" s="92">
        <f t="shared" si="37"/>
        <v>0</v>
      </c>
      <c r="AS110" s="89">
        <f t="shared" si="64"/>
        <v>122</v>
      </c>
      <c r="AT110" s="90">
        <f>IF($K110&gt;'Wage Ceilings '!$C$7+SUMIF('Wage Ceilings '!$B$8:'Wage Ceilings '!$B$11,"&lt;="&amp;$K$15,'Wage Ceilings '!$D$8:'Wage Ceilings '!$D$11),'Wage Ceilings '!$C$7+SUMIF('Wage Ceilings '!$B$8:'Wage Ceilings '!$B$11,"&lt;="&amp;$K$15,'Wage Ceilings '!$D$8:'Wage Ceilings '!$D$11),$K110)</f>
        <v>0</v>
      </c>
      <c r="AU110" s="91" cm="1">
        <f t="array" ref="AU110">INDEX(Appendix!$G$4:$J$8,_xlfn.IFS(AS110&lt;56,1,AS110&lt;61,2,AS110&lt;66,3,AS110&lt;71,4,TRUE,5),MATCH(YEAR($F$15),Appendix!$G$3:$L$3,0))</f>
        <v>0</v>
      </c>
      <c r="AV110" s="92">
        <f t="shared" si="38"/>
        <v>0</v>
      </c>
      <c r="AW110" s="89" t="str">
        <f t="shared" si="51"/>
        <v>NA</v>
      </c>
      <c r="AX110" s="92">
        <f>IF(L110&gt;=('Wage Ceilings '!$C$3-SUM(Z110,AD110,AH110,AL110,AP110,AT110,BB110,BF110,BJ110,BN110,BR110,BV110)),('Wage Ceilings '!$C$3-SUM(Z110,AD110,AH110,AL110,AP110,AT110,BB110,BF110,BJ110,BN110,BR110,BV110)),L110)</f>
        <v>0</v>
      </c>
      <c r="AY110" s="91" cm="1">
        <f t="array" ref="AY110">INDEX(Appendix!$G$4:$J$8,_xlfn.IFS(AW110&lt;56,1,AW110&lt;61,2,AW110&lt;66,3,AW110&lt;71,4,TRUE,5),MATCH(YEAR($F$15),Appendix!$G$3:$L$3,0))</f>
        <v>0</v>
      </c>
      <c r="AZ110" s="92">
        <f t="shared" si="39"/>
        <v>0</v>
      </c>
      <c r="BA110" s="89">
        <f t="shared" si="52"/>
        <v>122</v>
      </c>
      <c r="BB110" s="90">
        <f>IF($M110&gt;'Wage Ceilings '!$C$7+SUMIF('Wage Ceilings '!$B$8:'Wage Ceilings '!$B$11,"&lt;="&amp;$M$15,'Wage Ceilings '!$D$8:'Wage Ceilings '!$D$11),'Wage Ceilings '!$C$7+SUMIF('Wage Ceilings '!$B$8:'Wage Ceilings '!$B$11,"&lt;="&amp;$M$15,'Wage Ceilings '!$D$8:'Wage Ceilings '!$D$11),$M110)</f>
        <v>0</v>
      </c>
      <c r="BC110" s="91" cm="1">
        <f t="array" ref="BC110">INDEX(Appendix!$G$4:$J$8,_xlfn.IFS(BA110&lt;56,1,BA110&lt;61,2,BA110&lt;66,3,BA110&lt;71,4,TRUE,5),MATCH(YEAR($F$15),Appendix!$G$3:$L$3,0))</f>
        <v>0</v>
      </c>
      <c r="BD110" s="92">
        <f t="shared" si="40"/>
        <v>0</v>
      </c>
      <c r="BE110" s="89">
        <f t="shared" si="53"/>
        <v>122</v>
      </c>
      <c r="BF110" s="90">
        <f>IF($N110&gt;'Wage Ceilings '!$C$7+SUMIF('Wage Ceilings '!$B$8:'Wage Ceilings '!$B$11,"&lt;="&amp;$N$15,'Wage Ceilings '!$D$8:'Wage Ceilings '!$D$11),'Wage Ceilings '!$C$7+SUMIF('Wage Ceilings '!$B$8:'Wage Ceilings '!$B$11,"&lt;="&amp;$N$15,'Wage Ceilings '!$D$8:'Wage Ceilings '!$D$11),$N110)</f>
        <v>0</v>
      </c>
      <c r="BG110" s="91" cm="1">
        <f t="array" ref="BG110">INDEX(Appendix!$G$4:$J$8,_xlfn.IFS(BE110&lt;56,1,BE110&lt;61,2,BE110&lt;66,3,BE110&lt;71,4,TRUE,5),MATCH(YEAR($F$15),Appendix!$G$3:$L$3,0))</f>
        <v>0</v>
      </c>
      <c r="BH110" s="92">
        <f t="shared" si="41"/>
        <v>0</v>
      </c>
      <c r="BI110" s="89">
        <f t="shared" si="54"/>
        <v>122</v>
      </c>
      <c r="BJ110" s="90">
        <f>IF($O110&gt;'Wage Ceilings '!$C$7+SUMIF('Wage Ceilings '!$B$8:'Wage Ceilings '!$B$11,"&lt;="&amp;$O$15,'Wage Ceilings '!$D$8:'Wage Ceilings '!$D$11),'Wage Ceilings '!$C$7+SUMIF('Wage Ceilings '!$B$8:'Wage Ceilings '!$B$11,"&lt;="&amp;$O$15,'Wage Ceilings '!$D$8:'Wage Ceilings '!$D$11),$O110)</f>
        <v>0</v>
      </c>
      <c r="BK110" s="91" cm="1">
        <f t="array" ref="BK110">INDEX(Appendix!$G$4:$J$8,_xlfn.IFS(BI110&lt;56,1,BI110&lt;61,2,BI110&lt;66,3,BI110&lt;71,4,TRUE,5),MATCH(YEAR($F$15),Appendix!$G$3:$L$3,0))</f>
        <v>0</v>
      </c>
      <c r="BL110" s="92">
        <f t="shared" si="42"/>
        <v>0</v>
      </c>
      <c r="BM110" s="89">
        <f t="shared" si="55"/>
        <v>122</v>
      </c>
      <c r="BN110" s="90">
        <f>IF($P110&gt;'Wage Ceilings '!$C$7+SUMIF('Wage Ceilings '!$B$8:'Wage Ceilings '!$B$11,"&lt;="&amp;$P$15,'Wage Ceilings '!$D$8:'Wage Ceilings '!$D$11),'Wage Ceilings '!$C$7+SUMIF('Wage Ceilings '!$B$8:'Wage Ceilings '!$B$11,"&lt;="&amp;$P$15,'Wage Ceilings '!$D$8:'Wage Ceilings '!$D$11),$P110)</f>
        <v>0</v>
      </c>
      <c r="BO110" s="91" cm="1">
        <f t="array" ref="BO110">INDEX(Appendix!$G$4:$J$8,_xlfn.IFS(BM110&lt;56,1,BM110&lt;61,2,BM110&lt;66,3,BM110&lt;71,4,TRUE,5),MATCH(YEAR($F$15),Appendix!$G$3:$L$3,0))</f>
        <v>0</v>
      </c>
      <c r="BP110" s="92">
        <f t="shared" si="43"/>
        <v>0</v>
      </c>
      <c r="BQ110" s="89">
        <f t="shared" si="56"/>
        <v>122</v>
      </c>
      <c r="BR110" s="90">
        <f>IF($Q110&gt;'Wage Ceilings '!$C$7+SUMIF('Wage Ceilings '!$B$8:'Wage Ceilings '!$B$11,"&lt;="&amp;$Q$15,'Wage Ceilings '!$D$8:'Wage Ceilings '!$D$11),'Wage Ceilings '!$C$7+SUMIF('Wage Ceilings '!$B$8:'Wage Ceilings '!$B$11,"&lt;="&amp;$Q$15,'Wage Ceilings '!$D$8:'Wage Ceilings '!$D$11),$Q110)</f>
        <v>0</v>
      </c>
      <c r="BS110" s="91" cm="1">
        <f t="array" ref="BS110">INDEX(Appendix!$G$4:$J$8,_xlfn.IFS(BQ110&lt;56,1,BQ110&lt;61,2,BQ110&lt;66,3,BQ110&lt;71,4,TRUE,5),MATCH(YEAR($F$15),Appendix!$G$3:$L$3,0))</f>
        <v>0</v>
      </c>
      <c r="BT110" s="92">
        <f t="shared" si="44"/>
        <v>0</v>
      </c>
      <c r="BU110" s="89">
        <f t="shared" si="57"/>
        <v>122</v>
      </c>
      <c r="BV110" s="90">
        <f>IF($R110&gt;'Wage Ceilings '!$C$7+SUMIF('Wage Ceilings '!$B$8:'Wage Ceilings '!$B$11,"&lt;="&amp;$R$15,'Wage Ceilings '!$D$8:'Wage Ceilings '!$D$11),'Wage Ceilings '!$C$7+SUMIF('Wage Ceilings '!$B$8:'Wage Ceilings '!$B$11,"&lt;="&amp;$R$15,'Wage Ceilings '!$D$8:'Wage Ceilings '!$D$11),$R110)</f>
        <v>0</v>
      </c>
      <c r="BW110" s="91" cm="1">
        <f t="array" ref="BW110">INDEX(Appendix!$G$4:$J$8,_xlfn.IFS(BU110&lt;56,1,BU110&lt;61,2,BU110&lt;66,3,BU110&lt;71,4,TRUE,5),MATCH(YEAR($F$15),Appendix!$G$3:$L$3,0))</f>
        <v>0</v>
      </c>
      <c r="BX110" s="92">
        <f t="shared" si="45"/>
        <v>0</v>
      </c>
      <c r="BY110" s="89" t="str">
        <f t="shared" si="58"/>
        <v>NA</v>
      </c>
      <c r="BZ110" s="92">
        <f>IF(S110&gt;=('Wage Ceilings '!$C$3-SUM(Z110,AD110,AH110,AL110,AP110,AX110,AT110,BB110,BF110,BJ110,BN110,BR110,BV110)),('Wage Ceilings '!$C$3-SUM(Z110,AD110,AH110,AL110,AP110,AX110,AT110,BB110,BF110,BJ110,BN110,BR110,BV110)),S110)</f>
        <v>0</v>
      </c>
      <c r="CA110" s="91" cm="1">
        <f t="array" ref="CA110">INDEX(Appendix!$G$4:$J$8,_xlfn.IFS(BY110&lt;56,1,BY110&lt;61,2,BY110&lt;66,3,BY110&lt;71,4,TRUE,5),MATCH(YEAR($F$15),Appendix!$G$3:$L$3,0))</f>
        <v>0</v>
      </c>
      <c r="CB110" s="92">
        <f t="shared" si="65"/>
        <v>0</v>
      </c>
      <c r="CC110" s="99"/>
    </row>
    <row r="111" spans="1:81" x14ac:dyDescent="0.3">
      <c r="A111" s="64" t="s">
        <v>161</v>
      </c>
      <c r="B111" s="65"/>
      <c r="C111" s="65"/>
      <c r="D111" s="66"/>
      <c r="E111" s="66"/>
      <c r="F111" s="67"/>
      <c r="G111" s="67"/>
      <c r="H111" s="67"/>
      <c r="I111" s="67"/>
      <c r="J111" s="67"/>
      <c r="K111" s="67"/>
      <c r="L111" s="67"/>
      <c r="M111" s="67"/>
      <c r="N111" s="67"/>
      <c r="O111" s="67"/>
      <c r="P111" s="67"/>
      <c r="Q111" s="67"/>
      <c r="R111" s="67"/>
      <c r="S111" s="67"/>
      <c r="T111" s="57">
        <f t="shared" si="59"/>
        <v>0</v>
      </c>
      <c r="U111" s="57">
        <f t="shared" si="60"/>
        <v>0</v>
      </c>
      <c r="V111" s="58">
        <f t="shared" si="61"/>
        <v>0</v>
      </c>
      <c r="W111" s="58">
        <f t="shared" si="62"/>
        <v>0</v>
      </c>
      <c r="X111" s="58">
        <f t="shared" si="63"/>
        <v>0</v>
      </c>
      <c r="Y111" s="89">
        <f t="shared" si="46"/>
        <v>121</v>
      </c>
      <c r="Z111" s="90">
        <f>IF($F111&gt;'Wage Ceilings '!$C$7+SUMIF('Wage Ceilings '!$B$8:'Wage Ceilings '!$B$11,"&lt;="&amp;$F$15,'Wage Ceilings '!$D$8:'Wage Ceilings '!$D$11),'Wage Ceilings '!$C$7+SUMIF('Wage Ceilings '!$B$8:'Wage Ceilings '!$B$11,"&lt;="&amp;$F$15,'Wage Ceilings '!$D$8:'Wage Ceilings '!$D$11),$F111)</f>
        <v>0</v>
      </c>
      <c r="AA111" s="91" cm="1">
        <f t="array" ref="AA111">INDEX(Appendix!$G$4:$J$8,_xlfn.IFS(Y111&lt;56,1,Y111&lt;61,2,Y111&lt;66,3,Y111&lt;71,4,TRUE,5),MATCH(YEAR($F$15),Appendix!$G$3:$L$3,0))</f>
        <v>0</v>
      </c>
      <c r="AB111" s="92">
        <f t="shared" si="33"/>
        <v>0</v>
      </c>
      <c r="AC111" s="89">
        <f t="shared" si="47"/>
        <v>122</v>
      </c>
      <c r="AD111" s="90">
        <f>IF($G111&gt;'Wage Ceilings '!$C$7+SUMIF('Wage Ceilings '!$B$8:'Wage Ceilings '!$B$11,"&lt;="&amp;$G$15,'Wage Ceilings '!$D$8:'Wage Ceilings '!$D$11),'Wage Ceilings '!$C$7+SUMIF('Wage Ceilings '!$B$8:'Wage Ceilings '!$B$11,"&lt;="&amp;$G$15,'Wage Ceilings '!$D$8:'Wage Ceilings '!$D$11),$G111)</f>
        <v>0</v>
      </c>
      <c r="AE111" s="91" cm="1">
        <f t="array" ref="AE111">INDEX(Appendix!$G$4:$J$8,_xlfn.IFS(AC111&lt;56,1,AC111&lt;61,2,AC111&lt;66,3,AC111&lt;71,4,TRUE,5),MATCH(YEAR($F$15),Appendix!$G$3:$L$3,0))</f>
        <v>0</v>
      </c>
      <c r="AF111" s="92">
        <f t="shared" si="34"/>
        <v>0</v>
      </c>
      <c r="AG111" s="89">
        <f t="shared" si="48"/>
        <v>122</v>
      </c>
      <c r="AH111" s="90">
        <f>IF($H111&gt;'Wage Ceilings '!$C$7+SUMIF('Wage Ceilings '!$B$8:'Wage Ceilings '!$B$11,"&lt;="&amp;$H$15,'Wage Ceilings '!$D$8:'Wage Ceilings '!$D$11),'Wage Ceilings '!$C$7+SUMIF('Wage Ceilings '!$B$8:'Wage Ceilings '!$B$11,"&lt;="&amp;$H$15,'Wage Ceilings '!$D$8:'Wage Ceilings '!$D$11),$H111)</f>
        <v>0</v>
      </c>
      <c r="AI111" s="91" cm="1">
        <f t="array" ref="AI111">INDEX(Appendix!$G$4:$J$8,_xlfn.IFS(AG111&lt;56,1,AG111&lt;61,2,AG111&lt;66,3,AG111&lt;71,4,TRUE,5),MATCH(YEAR($F$15),Appendix!$G$3:$L$3,0))</f>
        <v>0</v>
      </c>
      <c r="AJ111" s="92">
        <f t="shared" si="35"/>
        <v>0</v>
      </c>
      <c r="AK111" s="89">
        <f t="shared" si="49"/>
        <v>122</v>
      </c>
      <c r="AL111" s="90">
        <f>IF($I111&gt;'Wage Ceilings '!$C$7+SUMIF('Wage Ceilings '!$B$8:'Wage Ceilings '!$B$11,"&lt;="&amp;$I$15,'Wage Ceilings '!$D$8:'Wage Ceilings '!$D$11),'Wage Ceilings '!$C$7+SUMIF('Wage Ceilings '!$B$8:'Wage Ceilings '!$B$11,"&lt;="&amp;$I$15,'Wage Ceilings '!$D$8:'Wage Ceilings '!$D$11),$I111)</f>
        <v>0</v>
      </c>
      <c r="AM111" s="91" cm="1">
        <f t="array" ref="AM111">INDEX(Appendix!$G$4:$J$8,_xlfn.IFS(AK111&lt;56,1,AK111&lt;61,2,AK111&lt;66,3,AK111&lt;71,4,TRUE,5),MATCH(YEAR($F$15),Appendix!$G$3:$L$3,0))</f>
        <v>0</v>
      </c>
      <c r="AN111" s="92">
        <f t="shared" si="36"/>
        <v>0</v>
      </c>
      <c r="AO111" s="89">
        <f t="shared" si="50"/>
        <v>122</v>
      </c>
      <c r="AP111" s="90">
        <f>IF($J111&gt;'Wage Ceilings '!$C$7+SUMIF('Wage Ceilings '!$B$8:'Wage Ceilings '!$B$11,"&lt;="&amp;$J$15,'Wage Ceilings '!$D$8:'Wage Ceilings '!$D$11),'Wage Ceilings '!$C$7+SUMIF('Wage Ceilings '!$B$8:'Wage Ceilings '!$B$11,"&lt;="&amp;$J$15,'Wage Ceilings '!$D$8:'Wage Ceilings '!$D$11),$J111)</f>
        <v>0</v>
      </c>
      <c r="AQ111" s="91" cm="1">
        <f t="array" ref="AQ111">INDEX(Appendix!$G$4:$J$8,_xlfn.IFS(AO111&lt;56,1,AO111&lt;61,2,AO111&lt;66,3,AO111&lt;71,4,TRUE,5),MATCH(YEAR($F$15),Appendix!$G$3:$L$3,0))</f>
        <v>0</v>
      </c>
      <c r="AR111" s="92">
        <f t="shared" si="37"/>
        <v>0</v>
      </c>
      <c r="AS111" s="89">
        <f t="shared" si="64"/>
        <v>122</v>
      </c>
      <c r="AT111" s="90">
        <f>IF($K111&gt;'Wage Ceilings '!$C$7+SUMIF('Wage Ceilings '!$B$8:'Wage Ceilings '!$B$11,"&lt;="&amp;$K$15,'Wage Ceilings '!$D$8:'Wage Ceilings '!$D$11),'Wage Ceilings '!$C$7+SUMIF('Wage Ceilings '!$B$8:'Wage Ceilings '!$B$11,"&lt;="&amp;$K$15,'Wage Ceilings '!$D$8:'Wage Ceilings '!$D$11),$K111)</f>
        <v>0</v>
      </c>
      <c r="AU111" s="91" cm="1">
        <f t="array" ref="AU111">INDEX(Appendix!$G$4:$J$8,_xlfn.IFS(AS111&lt;56,1,AS111&lt;61,2,AS111&lt;66,3,AS111&lt;71,4,TRUE,5),MATCH(YEAR($F$15),Appendix!$G$3:$L$3,0))</f>
        <v>0</v>
      </c>
      <c r="AV111" s="92">
        <f t="shared" si="38"/>
        <v>0</v>
      </c>
      <c r="AW111" s="89" t="str">
        <f t="shared" si="51"/>
        <v>NA</v>
      </c>
      <c r="AX111" s="92">
        <f>IF(L111&gt;=('Wage Ceilings '!$C$3-SUM(Z111,AD111,AH111,AL111,AP111,AT111,BB111,BF111,BJ111,BN111,BR111,BV111)),('Wage Ceilings '!$C$3-SUM(Z111,AD111,AH111,AL111,AP111,AT111,BB111,BF111,BJ111,BN111,BR111,BV111)),L111)</f>
        <v>0</v>
      </c>
      <c r="AY111" s="91" cm="1">
        <f t="array" ref="AY111">INDEX(Appendix!$G$4:$J$8,_xlfn.IFS(AW111&lt;56,1,AW111&lt;61,2,AW111&lt;66,3,AW111&lt;71,4,TRUE,5),MATCH(YEAR($F$15),Appendix!$G$3:$L$3,0))</f>
        <v>0</v>
      </c>
      <c r="AZ111" s="92">
        <f t="shared" si="39"/>
        <v>0</v>
      </c>
      <c r="BA111" s="89">
        <f t="shared" si="52"/>
        <v>122</v>
      </c>
      <c r="BB111" s="90">
        <f>IF($M111&gt;'Wage Ceilings '!$C$7+SUMIF('Wage Ceilings '!$B$8:'Wage Ceilings '!$B$11,"&lt;="&amp;$M$15,'Wage Ceilings '!$D$8:'Wage Ceilings '!$D$11),'Wage Ceilings '!$C$7+SUMIF('Wage Ceilings '!$B$8:'Wage Ceilings '!$B$11,"&lt;="&amp;$M$15,'Wage Ceilings '!$D$8:'Wage Ceilings '!$D$11),$M111)</f>
        <v>0</v>
      </c>
      <c r="BC111" s="91" cm="1">
        <f t="array" ref="BC111">INDEX(Appendix!$G$4:$J$8,_xlfn.IFS(BA111&lt;56,1,BA111&lt;61,2,BA111&lt;66,3,BA111&lt;71,4,TRUE,5),MATCH(YEAR($F$15),Appendix!$G$3:$L$3,0))</f>
        <v>0</v>
      </c>
      <c r="BD111" s="92">
        <f t="shared" si="40"/>
        <v>0</v>
      </c>
      <c r="BE111" s="89">
        <f t="shared" si="53"/>
        <v>122</v>
      </c>
      <c r="BF111" s="90">
        <f>IF($N111&gt;'Wage Ceilings '!$C$7+SUMIF('Wage Ceilings '!$B$8:'Wage Ceilings '!$B$11,"&lt;="&amp;$N$15,'Wage Ceilings '!$D$8:'Wage Ceilings '!$D$11),'Wage Ceilings '!$C$7+SUMIF('Wage Ceilings '!$B$8:'Wage Ceilings '!$B$11,"&lt;="&amp;$N$15,'Wage Ceilings '!$D$8:'Wage Ceilings '!$D$11),$N111)</f>
        <v>0</v>
      </c>
      <c r="BG111" s="91" cm="1">
        <f t="array" ref="BG111">INDEX(Appendix!$G$4:$J$8,_xlfn.IFS(BE111&lt;56,1,BE111&lt;61,2,BE111&lt;66,3,BE111&lt;71,4,TRUE,5),MATCH(YEAR($F$15),Appendix!$G$3:$L$3,0))</f>
        <v>0</v>
      </c>
      <c r="BH111" s="92">
        <f t="shared" si="41"/>
        <v>0</v>
      </c>
      <c r="BI111" s="89">
        <f t="shared" si="54"/>
        <v>122</v>
      </c>
      <c r="BJ111" s="90">
        <f>IF($O111&gt;'Wage Ceilings '!$C$7+SUMIF('Wage Ceilings '!$B$8:'Wage Ceilings '!$B$11,"&lt;="&amp;$O$15,'Wage Ceilings '!$D$8:'Wage Ceilings '!$D$11),'Wage Ceilings '!$C$7+SUMIF('Wage Ceilings '!$B$8:'Wage Ceilings '!$B$11,"&lt;="&amp;$O$15,'Wage Ceilings '!$D$8:'Wage Ceilings '!$D$11),$O111)</f>
        <v>0</v>
      </c>
      <c r="BK111" s="91" cm="1">
        <f t="array" ref="BK111">INDEX(Appendix!$G$4:$J$8,_xlfn.IFS(BI111&lt;56,1,BI111&lt;61,2,BI111&lt;66,3,BI111&lt;71,4,TRUE,5),MATCH(YEAR($F$15),Appendix!$G$3:$L$3,0))</f>
        <v>0</v>
      </c>
      <c r="BL111" s="92">
        <f t="shared" si="42"/>
        <v>0</v>
      </c>
      <c r="BM111" s="89">
        <f t="shared" si="55"/>
        <v>122</v>
      </c>
      <c r="BN111" s="90">
        <f>IF($P111&gt;'Wage Ceilings '!$C$7+SUMIF('Wage Ceilings '!$B$8:'Wage Ceilings '!$B$11,"&lt;="&amp;$P$15,'Wage Ceilings '!$D$8:'Wage Ceilings '!$D$11),'Wage Ceilings '!$C$7+SUMIF('Wage Ceilings '!$B$8:'Wage Ceilings '!$B$11,"&lt;="&amp;$P$15,'Wage Ceilings '!$D$8:'Wage Ceilings '!$D$11),$P111)</f>
        <v>0</v>
      </c>
      <c r="BO111" s="91" cm="1">
        <f t="array" ref="BO111">INDEX(Appendix!$G$4:$J$8,_xlfn.IFS(BM111&lt;56,1,BM111&lt;61,2,BM111&lt;66,3,BM111&lt;71,4,TRUE,5),MATCH(YEAR($F$15),Appendix!$G$3:$L$3,0))</f>
        <v>0</v>
      </c>
      <c r="BP111" s="92">
        <f t="shared" si="43"/>
        <v>0</v>
      </c>
      <c r="BQ111" s="89">
        <f t="shared" si="56"/>
        <v>122</v>
      </c>
      <c r="BR111" s="90">
        <f>IF($Q111&gt;'Wage Ceilings '!$C$7+SUMIF('Wage Ceilings '!$B$8:'Wage Ceilings '!$B$11,"&lt;="&amp;$Q$15,'Wage Ceilings '!$D$8:'Wage Ceilings '!$D$11),'Wage Ceilings '!$C$7+SUMIF('Wage Ceilings '!$B$8:'Wage Ceilings '!$B$11,"&lt;="&amp;$Q$15,'Wage Ceilings '!$D$8:'Wage Ceilings '!$D$11),$Q111)</f>
        <v>0</v>
      </c>
      <c r="BS111" s="91" cm="1">
        <f t="array" ref="BS111">INDEX(Appendix!$G$4:$J$8,_xlfn.IFS(BQ111&lt;56,1,BQ111&lt;61,2,BQ111&lt;66,3,BQ111&lt;71,4,TRUE,5),MATCH(YEAR($F$15),Appendix!$G$3:$L$3,0))</f>
        <v>0</v>
      </c>
      <c r="BT111" s="92">
        <f t="shared" si="44"/>
        <v>0</v>
      </c>
      <c r="BU111" s="89">
        <f t="shared" si="57"/>
        <v>122</v>
      </c>
      <c r="BV111" s="90">
        <f>IF($R111&gt;'Wage Ceilings '!$C$7+SUMIF('Wage Ceilings '!$B$8:'Wage Ceilings '!$B$11,"&lt;="&amp;$R$15,'Wage Ceilings '!$D$8:'Wage Ceilings '!$D$11),'Wage Ceilings '!$C$7+SUMIF('Wage Ceilings '!$B$8:'Wage Ceilings '!$B$11,"&lt;="&amp;$R$15,'Wage Ceilings '!$D$8:'Wage Ceilings '!$D$11),$R111)</f>
        <v>0</v>
      </c>
      <c r="BW111" s="91" cm="1">
        <f t="array" ref="BW111">INDEX(Appendix!$G$4:$J$8,_xlfn.IFS(BU111&lt;56,1,BU111&lt;61,2,BU111&lt;66,3,BU111&lt;71,4,TRUE,5),MATCH(YEAR($F$15),Appendix!$G$3:$L$3,0))</f>
        <v>0</v>
      </c>
      <c r="BX111" s="92">
        <f t="shared" si="45"/>
        <v>0</v>
      </c>
      <c r="BY111" s="89" t="str">
        <f t="shared" si="58"/>
        <v>NA</v>
      </c>
      <c r="BZ111" s="92">
        <f>IF(S111&gt;=('Wage Ceilings '!$C$3-SUM(Z111,AD111,AH111,AL111,AP111,AX111,AT111,BB111,BF111,BJ111,BN111,BR111,BV111)),('Wage Ceilings '!$C$3-SUM(Z111,AD111,AH111,AL111,AP111,AX111,AT111,BB111,BF111,BJ111,BN111,BR111,BV111)),S111)</f>
        <v>0</v>
      </c>
      <c r="CA111" s="91" cm="1">
        <f t="array" ref="CA111">INDEX(Appendix!$G$4:$J$8,_xlfn.IFS(BY111&lt;56,1,BY111&lt;61,2,BY111&lt;66,3,BY111&lt;71,4,TRUE,5),MATCH(YEAR($F$15),Appendix!$G$3:$L$3,0))</f>
        <v>0</v>
      </c>
      <c r="CB111" s="92">
        <f t="shared" si="65"/>
        <v>0</v>
      </c>
      <c r="CC111" s="99"/>
    </row>
    <row r="112" spans="1:81" x14ac:dyDescent="0.3">
      <c r="A112" s="64" t="s">
        <v>162</v>
      </c>
      <c r="B112" s="65"/>
      <c r="C112" s="65"/>
      <c r="D112" s="66"/>
      <c r="E112" s="66"/>
      <c r="F112" s="67"/>
      <c r="G112" s="67"/>
      <c r="H112" s="67"/>
      <c r="I112" s="67"/>
      <c r="J112" s="67"/>
      <c r="K112" s="67"/>
      <c r="L112" s="67"/>
      <c r="M112" s="67"/>
      <c r="N112" s="67"/>
      <c r="O112" s="67"/>
      <c r="P112" s="67"/>
      <c r="Q112" s="67"/>
      <c r="R112" s="67"/>
      <c r="S112" s="67"/>
      <c r="T112" s="57">
        <f t="shared" si="59"/>
        <v>0</v>
      </c>
      <c r="U112" s="57">
        <f t="shared" si="60"/>
        <v>0</v>
      </c>
      <c r="V112" s="58">
        <f t="shared" si="61"/>
        <v>0</v>
      </c>
      <c r="W112" s="58">
        <f t="shared" si="62"/>
        <v>0</v>
      </c>
      <c r="X112" s="58">
        <f t="shared" si="63"/>
        <v>0</v>
      </c>
      <c r="Y112" s="89">
        <f t="shared" si="46"/>
        <v>121</v>
      </c>
      <c r="Z112" s="90">
        <f>IF($F112&gt;'Wage Ceilings '!$C$7+SUMIF('Wage Ceilings '!$B$8:'Wage Ceilings '!$B$11,"&lt;="&amp;$F$15,'Wage Ceilings '!$D$8:'Wage Ceilings '!$D$11),'Wage Ceilings '!$C$7+SUMIF('Wage Ceilings '!$B$8:'Wage Ceilings '!$B$11,"&lt;="&amp;$F$15,'Wage Ceilings '!$D$8:'Wage Ceilings '!$D$11),$F112)</f>
        <v>0</v>
      </c>
      <c r="AA112" s="91" cm="1">
        <f t="array" ref="AA112">INDEX(Appendix!$G$4:$J$8,_xlfn.IFS(Y112&lt;56,1,Y112&lt;61,2,Y112&lt;66,3,Y112&lt;71,4,TRUE,5),MATCH(YEAR($F$15),Appendix!$G$3:$L$3,0))</f>
        <v>0</v>
      </c>
      <c r="AB112" s="92">
        <f t="shared" si="33"/>
        <v>0</v>
      </c>
      <c r="AC112" s="89">
        <f t="shared" si="47"/>
        <v>122</v>
      </c>
      <c r="AD112" s="90">
        <f>IF($G112&gt;'Wage Ceilings '!$C$7+SUMIF('Wage Ceilings '!$B$8:'Wage Ceilings '!$B$11,"&lt;="&amp;$G$15,'Wage Ceilings '!$D$8:'Wage Ceilings '!$D$11),'Wage Ceilings '!$C$7+SUMIF('Wage Ceilings '!$B$8:'Wage Ceilings '!$B$11,"&lt;="&amp;$G$15,'Wage Ceilings '!$D$8:'Wage Ceilings '!$D$11),$G112)</f>
        <v>0</v>
      </c>
      <c r="AE112" s="91" cm="1">
        <f t="array" ref="AE112">INDEX(Appendix!$G$4:$J$8,_xlfn.IFS(AC112&lt;56,1,AC112&lt;61,2,AC112&lt;66,3,AC112&lt;71,4,TRUE,5),MATCH(YEAR($F$15),Appendix!$G$3:$L$3,0))</f>
        <v>0</v>
      </c>
      <c r="AF112" s="92">
        <f t="shared" si="34"/>
        <v>0</v>
      </c>
      <c r="AG112" s="89">
        <f t="shared" si="48"/>
        <v>122</v>
      </c>
      <c r="AH112" s="90">
        <f>IF($H112&gt;'Wage Ceilings '!$C$7+SUMIF('Wage Ceilings '!$B$8:'Wage Ceilings '!$B$11,"&lt;="&amp;$H$15,'Wage Ceilings '!$D$8:'Wage Ceilings '!$D$11),'Wage Ceilings '!$C$7+SUMIF('Wage Ceilings '!$B$8:'Wage Ceilings '!$B$11,"&lt;="&amp;$H$15,'Wage Ceilings '!$D$8:'Wage Ceilings '!$D$11),$H112)</f>
        <v>0</v>
      </c>
      <c r="AI112" s="91" cm="1">
        <f t="array" ref="AI112">INDEX(Appendix!$G$4:$J$8,_xlfn.IFS(AG112&lt;56,1,AG112&lt;61,2,AG112&lt;66,3,AG112&lt;71,4,TRUE,5),MATCH(YEAR($F$15),Appendix!$G$3:$L$3,0))</f>
        <v>0</v>
      </c>
      <c r="AJ112" s="92">
        <f t="shared" si="35"/>
        <v>0</v>
      </c>
      <c r="AK112" s="89">
        <f t="shared" si="49"/>
        <v>122</v>
      </c>
      <c r="AL112" s="90">
        <f>IF($I112&gt;'Wage Ceilings '!$C$7+SUMIF('Wage Ceilings '!$B$8:'Wage Ceilings '!$B$11,"&lt;="&amp;$I$15,'Wage Ceilings '!$D$8:'Wage Ceilings '!$D$11),'Wage Ceilings '!$C$7+SUMIF('Wage Ceilings '!$B$8:'Wage Ceilings '!$B$11,"&lt;="&amp;$I$15,'Wage Ceilings '!$D$8:'Wage Ceilings '!$D$11),$I112)</f>
        <v>0</v>
      </c>
      <c r="AM112" s="91" cm="1">
        <f t="array" ref="AM112">INDEX(Appendix!$G$4:$J$8,_xlfn.IFS(AK112&lt;56,1,AK112&lt;61,2,AK112&lt;66,3,AK112&lt;71,4,TRUE,5),MATCH(YEAR($F$15),Appendix!$G$3:$L$3,0))</f>
        <v>0</v>
      </c>
      <c r="AN112" s="92">
        <f t="shared" si="36"/>
        <v>0</v>
      </c>
      <c r="AO112" s="89">
        <f t="shared" si="50"/>
        <v>122</v>
      </c>
      <c r="AP112" s="90">
        <f>IF($J112&gt;'Wage Ceilings '!$C$7+SUMIF('Wage Ceilings '!$B$8:'Wage Ceilings '!$B$11,"&lt;="&amp;$J$15,'Wage Ceilings '!$D$8:'Wage Ceilings '!$D$11),'Wage Ceilings '!$C$7+SUMIF('Wage Ceilings '!$B$8:'Wage Ceilings '!$B$11,"&lt;="&amp;$J$15,'Wage Ceilings '!$D$8:'Wage Ceilings '!$D$11),$J112)</f>
        <v>0</v>
      </c>
      <c r="AQ112" s="91" cm="1">
        <f t="array" ref="AQ112">INDEX(Appendix!$G$4:$J$8,_xlfn.IFS(AO112&lt;56,1,AO112&lt;61,2,AO112&lt;66,3,AO112&lt;71,4,TRUE,5),MATCH(YEAR($F$15),Appendix!$G$3:$L$3,0))</f>
        <v>0</v>
      </c>
      <c r="AR112" s="92">
        <f t="shared" si="37"/>
        <v>0</v>
      </c>
      <c r="AS112" s="89">
        <f t="shared" si="64"/>
        <v>122</v>
      </c>
      <c r="AT112" s="90">
        <f>IF($K112&gt;'Wage Ceilings '!$C$7+SUMIF('Wage Ceilings '!$B$8:'Wage Ceilings '!$B$11,"&lt;="&amp;$K$15,'Wage Ceilings '!$D$8:'Wage Ceilings '!$D$11),'Wage Ceilings '!$C$7+SUMIF('Wage Ceilings '!$B$8:'Wage Ceilings '!$B$11,"&lt;="&amp;$K$15,'Wage Ceilings '!$D$8:'Wage Ceilings '!$D$11),$K112)</f>
        <v>0</v>
      </c>
      <c r="AU112" s="91" cm="1">
        <f t="array" ref="AU112">INDEX(Appendix!$G$4:$J$8,_xlfn.IFS(AS112&lt;56,1,AS112&lt;61,2,AS112&lt;66,3,AS112&lt;71,4,TRUE,5),MATCH(YEAR($F$15),Appendix!$G$3:$L$3,0))</f>
        <v>0</v>
      </c>
      <c r="AV112" s="92">
        <f t="shared" si="38"/>
        <v>0</v>
      </c>
      <c r="AW112" s="89" t="str">
        <f t="shared" si="51"/>
        <v>NA</v>
      </c>
      <c r="AX112" s="92">
        <f>IF(L112&gt;=('Wage Ceilings '!$C$3-SUM(Z112,AD112,AH112,AL112,AP112,AT112,BB112,BF112,BJ112,BN112,BR112,BV112)),('Wage Ceilings '!$C$3-SUM(Z112,AD112,AH112,AL112,AP112,AT112,BB112,BF112,BJ112,BN112,BR112,BV112)),L112)</f>
        <v>0</v>
      </c>
      <c r="AY112" s="91" cm="1">
        <f t="array" ref="AY112">INDEX(Appendix!$G$4:$J$8,_xlfn.IFS(AW112&lt;56,1,AW112&lt;61,2,AW112&lt;66,3,AW112&lt;71,4,TRUE,5),MATCH(YEAR($F$15),Appendix!$G$3:$L$3,0))</f>
        <v>0</v>
      </c>
      <c r="AZ112" s="92">
        <f t="shared" si="39"/>
        <v>0</v>
      </c>
      <c r="BA112" s="89">
        <f t="shared" si="52"/>
        <v>122</v>
      </c>
      <c r="BB112" s="90">
        <f>IF($M112&gt;'Wage Ceilings '!$C$7+SUMIF('Wage Ceilings '!$B$8:'Wage Ceilings '!$B$11,"&lt;="&amp;$M$15,'Wage Ceilings '!$D$8:'Wage Ceilings '!$D$11),'Wage Ceilings '!$C$7+SUMIF('Wage Ceilings '!$B$8:'Wage Ceilings '!$B$11,"&lt;="&amp;$M$15,'Wage Ceilings '!$D$8:'Wage Ceilings '!$D$11),$M112)</f>
        <v>0</v>
      </c>
      <c r="BC112" s="91" cm="1">
        <f t="array" ref="BC112">INDEX(Appendix!$G$4:$J$8,_xlfn.IFS(BA112&lt;56,1,BA112&lt;61,2,BA112&lt;66,3,BA112&lt;71,4,TRUE,5),MATCH(YEAR($F$15),Appendix!$G$3:$L$3,0))</f>
        <v>0</v>
      </c>
      <c r="BD112" s="92">
        <f t="shared" si="40"/>
        <v>0</v>
      </c>
      <c r="BE112" s="89">
        <f t="shared" si="53"/>
        <v>122</v>
      </c>
      <c r="BF112" s="90">
        <f>IF($N112&gt;'Wage Ceilings '!$C$7+SUMIF('Wage Ceilings '!$B$8:'Wage Ceilings '!$B$11,"&lt;="&amp;$N$15,'Wage Ceilings '!$D$8:'Wage Ceilings '!$D$11),'Wage Ceilings '!$C$7+SUMIF('Wage Ceilings '!$B$8:'Wage Ceilings '!$B$11,"&lt;="&amp;$N$15,'Wage Ceilings '!$D$8:'Wage Ceilings '!$D$11),$N112)</f>
        <v>0</v>
      </c>
      <c r="BG112" s="91" cm="1">
        <f t="array" ref="BG112">INDEX(Appendix!$G$4:$J$8,_xlfn.IFS(BE112&lt;56,1,BE112&lt;61,2,BE112&lt;66,3,BE112&lt;71,4,TRUE,5),MATCH(YEAR($F$15),Appendix!$G$3:$L$3,0))</f>
        <v>0</v>
      </c>
      <c r="BH112" s="92">
        <f t="shared" si="41"/>
        <v>0</v>
      </c>
      <c r="BI112" s="89">
        <f t="shared" si="54"/>
        <v>122</v>
      </c>
      <c r="BJ112" s="90">
        <f>IF($O112&gt;'Wage Ceilings '!$C$7+SUMIF('Wage Ceilings '!$B$8:'Wage Ceilings '!$B$11,"&lt;="&amp;$O$15,'Wage Ceilings '!$D$8:'Wage Ceilings '!$D$11),'Wage Ceilings '!$C$7+SUMIF('Wage Ceilings '!$B$8:'Wage Ceilings '!$B$11,"&lt;="&amp;$O$15,'Wage Ceilings '!$D$8:'Wage Ceilings '!$D$11),$O112)</f>
        <v>0</v>
      </c>
      <c r="BK112" s="91" cm="1">
        <f t="array" ref="BK112">INDEX(Appendix!$G$4:$J$8,_xlfn.IFS(BI112&lt;56,1,BI112&lt;61,2,BI112&lt;66,3,BI112&lt;71,4,TRUE,5),MATCH(YEAR($F$15),Appendix!$G$3:$L$3,0))</f>
        <v>0</v>
      </c>
      <c r="BL112" s="92">
        <f t="shared" si="42"/>
        <v>0</v>
      </c>
      <c r="BM112" s="89">
        <f t="shared" si="55"/>
        <v>122</v>
      </c>
      <c r="BN112" s="90">
        <f>IF($P112&gt;'Wage Ceilings '!$C$7+SUMIF('Wage Ceilings '!$B$8:'Wage Ceilings '!$B$11,"&lt;="&amp;$P$15,'Wage Ceilings '!$D$8:'Wage Ceilings '!$D$11),'Wage Ceilings '!$C$7+SUMIF('Wage Ceilings '!$B$8:'Wage Ceilings '!$B$11,"&lt;="&amp;$P$15,'Wage Ceilings '!$D$8:'Wage Ceilings '!$D$11),$P112)</f>
        <v>0</v>
      </c>
      <c r="BO112" s="91" cm="1">
        <f t="array" ref="BO112">INDEX(Appendix!$G$4:$J$8,_xlfn.IFS(BM112&lt;56,1,BM112&lt;61,2,BM112&lt;66,3,BM112&lt;71,4,TRUE,5),MATCH(YEAR($F$15),Appendix!$G$3:$L$3,0))</f>
        <v>0</v>
      </c>
      <c r="BP112" s="92">
        <f t="shared" si="43"/>
        <v>0</v>
      </c>
      <c r="BQ112" s="89">
        <f t="shared" si="56"/>
        <v>122</v>
      </c>
      <c r="BR112" s="90">
        <f>IF($Q112&gt;'Wage Ceilings '!$C$7+SUMIF('Wage Ceilings '!$B$8:'Wage Ceilings '!$B$11,"&lt;="&amp;$Q$15,'Wage Ceilings '!$D$8:'Wage Ceilings '!$D$11),'Wage Ceilings '!$C$7+SUMIF('Wage Ceilings '!$B$8:'Wage Ceilings '!$B$11,"&lt;="&amp;$Q$15,'Wage Ceilings '!$D$8:'Wage Ceilings '!$D$11),$Q112)</f>
        <v>0</v>
      </c>
      <c r="BS112" s="91" cm="1">
        <f t="array" ref="BS112">INDEX(Appendix!$G$4:$J$8,_xlfn.IFS(BQ112&lt;56,1,BQ112&lt;61,2,BQ112&lt;66,3,BQ112&lt;71,4,TRUE,5),MATCH(YEAR($F$15),Appendix!$G$3:$L$3,0))</f>
        <v>0</v>
      </c>
      <c r="BT112" s="92">
        <f t="shared" si="44"/>
        <v>0</v>
      </c>
      <c r="BU112" s="89">
        <f t="shared" si="57"/>
        <v>122</v>
      </c>
      <c r="BV112" s="90">
        <f>IF($R112&gt;'Wage Ceilings '!$C$7+SUMIF('Wage Ceilings '!$B$8:'Wage Ceilings '!$B$11,"&lt;="&amp;$R$15,'Wage Ceilings '!$D$8:'Wage Ceilings '!$D$11),'Wage Ceilings '!$C$7+SUMIF('Wage Ceilings '!$B$8:'Wage Ceilings '!$B$11,"&lt;="&amp;$R$15,'Wage Ceilings '!$D$8:'Wage Ceilings '!$D$11),$R112)</f>
        <v>0</v>
      </c>
      <c r="BW112" s="91" cm="1">
        <f t="array" ref="BW112">INDEX(Appendix!$G$4:$J$8,_xlfn.IFS(BU112&lt;56,1,BU112&lt;61,2,BU112&lt;66,3,BU112&lt;71,4,TRUE,5),MATCH(YEAR($F$15),Appendix!$G$3:$L$3,0))</f>
        <v>0</v>
      </c>
      <c r="BX112" s="92">
        <f t="shared" si="45"/>
        <v>0</v>
      </c>
      <c r="BY112" s="89" t="str">
        <f t="shared" si="58"/>
        <v>NA</v>
      </c>
      <c r="BZ112" s="92">
        <f>IF(S112&gt;=('Wage Ceilings '!$C$3-SUM(Z112,AD112,AH112,AL112,AP112,AX112,AT112,BB112,BF112,BJ112,BN112,BR112,BV112)),('Wage Ceilings '!$C$3-SUM(Z112,AD112,AH112,AL112,AP112,AX112,AT112,BB112,BF112,BJ112,BN112,BR112,BV112)),S112)</f>
        <v>0</v>
      </c>
      <c r="CA112" s="91" cm="1">
        <f t="array" ref="CA112">INDEX(Appendix!$G$4:$J$8,_xlfn.IFS(BY112&lt;56,1,BY112&lt;61,2,BY112&lt;66,3,BY112&lt;71,4,TRUE,5),MATCH(YEAR($F$15),Appendix!$G$3:$L$3,0))</f>
        <v>0</v>
      </c>
      <c r="CB112" s="92">
        <f t="shared" si="65"/>
        <v>0</v>
      </c>
      <c r="CC112" s="99"/>
    </row>
    <row r="113" spans="1:81" x14ac:dyDescent="0.3">
      <c r="A113" s="64" t="s">
        <v>163</v>
      </c>
      <c r="B113" s="65"/>
      <c r="C113" s="65"/>
      <c r="D113" s="66"/>
      <c r="E113" s="66"/>
      <c r="F113" s="67"/>
      <c r="G113" s="67"/>
      <c r="H113" s="67"/>
      <c r="I113" s="67"/>
      <c r="J113" s="67"/>
      <c r="K113" s="67"/>
      <c r="L113" s="67"/>
      <c r="M113" s="67"/>
      <c r="N113" s="67"/>
      <c r="O113" s="67"/>
      <c r="P113" s="67"/>
      <c r="Q113" s="67"/>
      <c r="R113" s="67"/>
      <c r="S113" s="67"/>
      <c r="T113" s="57">
        <f t="shared" si="59"/>
        <v>0</v>
      </c>
      <c r="U113" s="57">
        <f t="shared" si="60"/>
        <v>0</v>
      </c>
      <c r="V113" s="58">
        <f t="shared" si="61"/>
        <v>0</v>
      </c>
      <c r="W113" s="58">
        <f t="shared" si="62"/>
        <v>0</v>
      </c>
      <c r="X113" s="58">
        <f t="shared" si="63"/>
        <v>0</v>
      </c>
      <c r="Y113" s="89">
        <f t="shared" si="46"/>
        <v>121</v>
      </c>
      <c r="Z113" s="90">
        <f>IF($F113&gt;'Wage Ceilings '!$C$7+SUMIF('Wage Ceilings '!$B$8:'Wage Ceilings '!$B$11,"&lt;="&amp;$F$15,'Wage Ceilings '!$D$8:'Wage Ceilings '!$D$11),'Wage Ceilings '!$C$7+SUMIF('Wage Ceilings '!$B$8:'Wage Ceilings '!$B$11,"&lt;="&amp;$F$15,'Wage Ceilings '!$D$8:'Wage Ceilings '!$D$11),$F113)</f>
        <v>0</v>
      </c>
      <c r="AA113" s="91" cm="1">
        <f t="array" ref="AA113">INDEX(Appendix!$G$4:$J$8,_xlfn.IFS(Y113&lt;56,1,Y113&lt;61,2,Y113&lt;66,3,Y113&lt;71,4,TRUE,5),MATCH(YEAR($F$15),Appendix!$G$3:$L$3,0))</f>
        <v>0</v>
      </c>
      <c r="AB113" s="92">
        <f t="shared" si="33"/>
        <v>0</v>
      </c>
      <c r="AC113" s="89">
        <f t="shared" si="47"/>
        <v>122</v>
      </c>
      <c r="AD113" s="90">
        <f>IF($G113&gt;'Wage Ceilings '!$C$7+SUMIF('Wage Ceilings '!$B$8:'Wage Ceilings '!$B$11,"&lt;="&amp;$G$15,'Wage Ceilings '!$D$8:'Wage Ceilings '!$D$11),'Wage Ceilings '!$C$7+SUMIF('Wage Ceilings '!$B$8:'Wage Ceilings '!$B$11,"&lt;="&amp;$G$15,'Wage Ceilings '!$D$8:'Wage Ceilings '!$D$11),$G113)</f>
        <v>0</v>
      </c>
      <c r="AE113" s="91" cm="1">
        <f t="array" ref="AE113">INDEX(Appendix!$G$4:$J$8,_xlfn.IFS(AC113&lt;56,1,AC113&lt;61,2,AC113&lt;66,3,AC113&lt;71,4,TRUE,5),MATCH(YEAR($F$15),Appendix!$G$3:$L$3,0))</f>
        <v>0</v>
      </c>
      <c r="AF113" s="92">
        <f t="shared" si="34"/>
        <v>0</v>
      </c>
      <c r="AG113" s="89">
        <f t="shared" si="48"/>
        <v>122</v>
      </c>
      <c r="AH113" s="90">
        <f>IF($H113&gt;'Wage Ceilings '!$C$7+SUMIF('Wage Ceilings '!$B$8:'Wage Ceilings '!$B$11,"&lt;="&amp;$H$15,'Wage Ceilings '!$D$8:'Wage Ceilings '!$D$11),'Wage Ceilings '!$C$7+SUMIF('Wage Ceilings '!$B$8:'Wage Ceilings '!$B$11,"&lt;="&amp;$H$15,'Wage Ceilings '!$D$8:'Wage Ceilings '!$D$11),$H113)</f>
        <v>0</v>
      </c>
      <c r="AI113" s="91" cm="1">
        <f t="array" ref="AI113">INDEX(Appendix!$G$4:$J$8,_xlfn.IFS(AG113&lt;56,1,AG113&lt;61,2,AG113&lt;66,3,AG113&lt;71,4,TRUE,5),MATCH(YEAR($F$15),Appendix!$G$3:$L$3,0))</f>
        <v>0</v>
      </c>
      <c r="AJ113" s="92">
        <f t="shared" si="35"/>
        <v>0</v>
      </c>
      <c r="AK113" s="89">
        <f t="shared" si="49"/>
        <v>122</v>
      </c>
      <c r="AL113" s="90">
        <f>IF($I113&gt;'Wage Ceilings '!$C$7+SUMIF('Wage Ceilings '!$B$8:'Wage Ceilings '!$B$11,"&lt;="&amp;$I$15,'Wage Ceilings '!$D$8:'Wage Ceilings '!$D$11),'Wage Ceilings '!$C$7+SUMIF('Wage Ceilings '!$B$8:'Wage Ceilings '!$B$11,"&lt;="&amp;$I$15,'Wage Ceilings '!$D$8:'Wage Ceilings '!$D$11),$I113)</f>
        <v>0</v>
      </c>
      <c r="AM113" s="91" cm="1">
        <f t="array" ref="AM113">INDEX(Appendix!$G$4:$J$8,_xlfn.IFS(AK113&lt;56,1,AK113&lt;61,2,AK113&lt;66,3,AK113&lt;71,4,TRUE,5),MATCH(YEAR($F$15),Appendix!$G$3:$L$3,0))</f>
        <v>0</v>
      </c>
      <c r="AN113" s="92">
        <f t="shared" si="36"/>
        <v>0</v>
      </c>
      <c r="AO113" s="89">
        <f t="shared" si="50"/>
        <v>122</v>
      </c>
      <c r="AP113" s="90">
        <f>IF($J113&gt;'Wage Ceilings '!$C$7+SUMIF('Wage Ceilings '!$B$8:'Wage Ceilings '!$B$11,"&lt;="&amp;$J$15,'Wage Ceilings '!$D$8:'Wage Ceilings '!$D$11),'Wage Ceilings '!$C$7+SUMIF('Wage Ceilings '!$B$8:'Wage Ceilings '!$B$11,"&lt;="&amp;$J$15,'Wage Ceilings '!$D$8:'Wage Ceilings '!$D$11),$J113)</f>
        <v>0</v>
      </c>
      <c r="AQ113" s="91" cm="1">
        <f t="array" ref="AQ113">INDEX(Appendix!$G$4:$J$8,_xlfn.IFS(AO113&lt;56,1,AO113&lt;61,2,AO113&lt;66,3,AO113&lt;71,4,TRUE,5),MATCH(YEAR($F$15),Appendix!$G$3:$L$3,0))</f>
        <v>0</v>
      </c>
      <c r="AR113" s="92">
        <f t="shared" si="37"/>
        <v>0</v>
      </c>
      <c r="AS113" s="89">
        <f t="shared" si="64"/>
        <v>122</v>
      </c>
      <c r="AT113" s="90">
        <f>IF($K113&gt;'Wage Ceilings '!$C$7+SUMIF('Wage Ceilings '!$B$8:'Wage Ceilings '!$B$11,"&lt;="&amp;$K$15,'Wage Ceilings '!$D$8:'Wage Ceilings '!$D$11),'Wage Ceilings '!$C$7+SUMIF('Wage Ceilings '!$B$8:'Wage Ceilings '!$B$11,"&lt;="&amp;$K$15,'Wage Ceilings '!$D$8:'Wage Ceilings '!$D$11),$K113)</f>
        <v>0</v>
      </c>
      <c r="AU113" s="91" cm="1">
        <f t="array" ref="AU113">INDEX(Appendix!$G$4:$J$8,_xlfn.IFS(AS113&lt;56,1,AS113&lt;61,2,AS113&lt;66,3,AS113&lt;71,4,TRUE,5),MATCH(YEAR($F$15),Appendix!$G$3:$L$3,0))</f>
        <v>0</v>
      </c>
      <c r="AV113" s="92">
        <f t="shared" si="38"/>
        <v>0</v>
      </c>
      <c r="AW113" s="89" t="str">
        <f t="shared" si="51"/>
        <v>NA</v>
      </c>
      <c r="AX113" s="92">
        <f>IF(L113&gt;=('Wage Ceilings '!$C$3-SUM(Z113,AD113,AH113,AL113,AP113,AT113,BB113,BF113,BJ113,BN113,BR113,BV113)),('Wage Ceilings '!$C$3-SUM(Z113,AD113,AH113,AL113,AP113,AT113,BB113,BF113,BJ113,BN113,BR113,BV113)),L113)</f>
        <v>0</v>
      </c>
      <c r="AY113" s="91" cm="1">
        <f t="array" ref="AY113">INDEX(Appendix!$G$4:$J$8,_xlfn.IFS(AW113&lt;56,1,AW113&lt;61,2,AW113&lt;66,3,AW113&lt;71,4,TRUE,5),MATCH(YEAR($F$15),Appendix!$G$3:$L$3,0))</f>
        <v>0</v>
      </c>
      <c r="AZ113" s="92">
        <f t="shared" si="39"/>
        <v>0</v>
      </c>
      <c r="BA113" s="89">
        <f t="shared" si="52"/>
        <v>122</v>
      </c>
      <c r="BB113" s="90">
        <f>IF($M113&gt;'Wage Ceilings '!$C$7+SUMIF('Wage Ceilings '!$B$8:'Wage Ceilings '!$B$11,"&lt;="&amp;$M$15,'Wage Ceilings '!$D$8:'Wage Ceilings '!$D$11),'Wage Ceilings '!$C$7+SUMIF('Wage Ceilings '!$B$8:'Wage Ceilings '!$B$11,"&lt;="&amp;$M$15,'Wage Ceilings '!$D$8:'Wage Ceilings '!$D$11),$M113)</f>
        <v>0</v>
      </c>
      <c r="BC113" s="91" cm="1">
        <f t="array" ref="BC113">INDEX(Appendix!$G$4:$J$8,_xlfn.IFS(BA113&lt;56,1,BA113&lt;61,2,BA113&lt;66,3,BA113&lt;71,4,TRUE,5),MATCH(YEAR($F$15),Appendix!$G$3:$L$3,0))</f>
        <v>0</v>
      </c>
      <c r="BD113" s="92">
        <f t="shared" si="40"/>
        <v>0</v>
      </c>
      <c r="BE113" s="89">
        <f t="shared" si="53"/>
        <v>122</v>
      </c>
      <c r="BF113" s="90">
        <f>IF($N113&gt;'Wage Ceilings '!$C$7+SUMIF('Wage Ceilings '!$B$8:'Wage Ceilings '!$B$11,"&lt;="&amp;$N$15,'Wage Ceilings '!$D$8:'Wage Ceilings '!$D$11),'Wage Ceilings '!$C$7+SUMIF('Wage Ceilings '!$B$8:'Wage Ceilings '!$B$11,"&lt;="&amp;$N$15,'Wage Ceilings '!$D$8:'Wage Ceilings '!$D$11),$N113)</f>
        <v>0</v>
      </c>
      <c r="BG113" s="91" cm="1">
        <f t="array" ref="BG113">INDEX(Appendix!$G$4:$J$8,_xlfn.IFS(BE113&lt;56,1,BE113&lt;61,2,BE113&lt;66,3,BE113&lt;71,4,TRUE,5),MATCH(YEAR($F$15),Appendix!$G$3:$L$3,0))</f>
        <v>0</v>
      </c>
      <c r="BH113" s="92">
        <f t="shared" si="41"/>
        <v>0</v>
      </c>
      <c r="BI113" s="89">
        <f t="shared" si="54"/>
        <v>122</v>
      </c>
      <c r="BJ113" s="90">
        <f>IF($O113&gt;'Wage Ceilings '!$C$7+SUMIF('Wage Ceilings '!$B$8:'Wage Ceilings '!$B$11,"&lt;="&amp;$O$15,'Wage Ceilings '!$D$8:'Wage Ceilings '!$D$11),'Wage Ceilings '!$C$7+SUMIF('Wage Ceilings '!$B$8:'Wage Ceilings '!$B$11,"&lt;="&amp;$O$15,'Wage Ceilings '!$D$8:'Wage Ceilings '!$D$11),$O113)</f>
        <v>0</v>
      </c>
      <c r="BK113" s="91" cm="1">
        <f t="array" ref="BK113">INDEX(Appendix!$G$4:$J$8,_xlfn.IFS(BI113&lt;56,1,BI113&lt;61,2,BI113&lt;66,3,BI113&lt;71,4,TRUE,5),MATCH(YEAR($F$15),Appendix!$G$3:$L$3,0))</f>
        <v>0</v>
      </c>
      <c r="BL113" s="92">
        <f t="shared" si="42"/>
        <v>0</v>
      </c>
      <c r="BM113" s="89">
        <f t="shared" si="55"/>
        <v>122</v>
      </c>
      <c r="BN113" s="90">
        <f>IF($P113&gt;'Wage Ceilings '!$C$7+SUMIF('Wage Ceilings '!$B$8:'Wage Ceilings '!$B$11,"&lt;="&amp;$P$15,'Wage Ceilings '!$D$8:'Wage Ceilings '!$D$11),'Wage Ceilings '!$C$7+SUMIF('Wage Ceilings '!$B$8:'Wage Ceilings '!$B$11,"&lt;="&amp;$P$15,'Wage Ceilings '!$D$8:'Wage Ceilings '!$D$11),$P113)</f>
        <v>0</v>
      </c>
      <c r="BO113" s="91" cm="1">
        <f t="array" ref="BO113">INDEX(Appendix!$G$4:$J$8,_xlfn.IFS(BM113&lt;56,1,BM113&lt;61,2,BM113&lt;66,3,BM113&lt;71,4,TRUE,5),MATCH(YEAR($F$15),Appendix!$G$3:$L$3,0))</f>
        <v>0</v>
      </c>
      <c r="BP113" s="92">
        <f t="shared" si="43"/>
        <v>0</v>
      </c>
      <c r="BQ113" s="89">
        <f t="shared" si="56"/>
        <v>122</v>
      </c>
      <c r="BR113" s="90">
        <f>IF($Q113&gt;'Wage Ceilings '!$C$7+SUMIF('Wage Ceilings '!$B$8:'Wage Ceilings '!$B$11,"&lt;="&amp;$Q$15,'Wage Ceilings '!$D$8:'Wage Ceilings '!$D$11),'Wage Ceilings '!$C$7+SUMIF('Wage Ceilings '!$B$8:'Wage Ceilings '!$B$11,"&lt;="&amp;$Q$15,'Wage Ceilings '!$D$8:'Wage Ceilings '!$D$11),$Q113)</f>
        <v>0</v>
      </c>
      <c r="BS113" s="91" cm="1">
        <f t="array" ref="BS113">INDEX(Appendix!$G$4:$J$8,_xlfn.IFS(BQ113&lt;56,1,BQ113&lt;61,2,BQ113&lt;66,3,BQ113&lt;71,4,TRUE,5),MATCH(YEAR($F$15),Appendix!$G$3:$L$3,0))</f>
        <v>0</v>
      </c>
      <c r="BT113" s="92">
        <f t="shared" si="44"/>
        <v>0</v>
      </c>
      <c r="BU113" s="89">
        <f t="shared" si="57"/>
        <v>122</v>
      </c>
      <c r="BV113" s="90">
        <f>IF($R113&gt;'Wage Ceilings '!$C$7+SUMIF('Wage Ceilings '!$B$8:'Wage Ceilings '!$B$11,"&lt;="&amp;$R$15,'Wage Ceilings '!$D$8:'Wage Ceilings '!$D$11),'Wage Ceilings '!$C$7+SUMIF('Wage Ceilings '!$B$8:'Wage Ceilings '!$B$11,"&lt;="&amp;$R$15,'Wage Ceilings '!$D$8:'Wage Ceilings '!$D$11),$R113)</f>
        <v>0</v>
      </c>
      <c r="BW113" s="91" cm="1">
        <f t="array" ref="BW113">INDEX(Appendix!$G$4:$J$8,_xlfn.IFS(BU113&lt;56,1,BU113&lt;61,2,BU113&lt;66,3,BU113&lt;71,4,TRUE,5),MATCH(YEAR($F$15),Appendix!$G$3:$L$3,0))</f>
        <v>0</v>
      </c>
      <c r="BX113" s="92">
        <f t="shared" si="45"/>
        <v>0</v>
      </c>
      <c r="BY113" s="89" t="str">
        <f t="shared" si="58"/>
        <v>NA</v>
      </c>
      <c r="BZ113" s="92">
        <f>IF(S113&gt;=('Wage Ceilings '!$C$3-SUM(Z113,AD113,AH113,AL113,AP113,AX113,AT113,BB113,BF113,BJ113,BN113,BR113,BV113)),('Wage Ceilings '!$C$3-SUM(Z113,AD113,AH113,AL113,AP113,AX113,AT113,BB113,BF113,BJ113,BN113,BR113,BV113)),S113)</f>
        <v>0</v>
      </c>
      <c r="CA113" s="91" cm="1">
        <f t="array" ref="CA113">INDEX(Appendix!$G$4:$J$8,_xlfn.IFS(BY113&lt;56,1,BY113&lt;61,2,BY113&lt;66,3,BY113&lt;71,4,TRUE,5),MATCH(YEAR($F$15),Appendix!$G$3:$L$3,0))</f>
        <v>0</v>
      </c>
      <c r="CB113" s="92">
        <f t="shared" si="65"/>
        <v>0</v>
      </c>
      <c r="CC113" s="99"/>
    </row>
    <row r="114" spans="1:81" x14ac:dyDescent="0.3">
      <c r="A114" s="64" t="s">
        <v>164</v>
      </c>
      <c r="B114" s="65"/>
      <c r="C114" s="65"/>
      <c r="D114" s="66"/>
      <c r="E114" s="66"/>
      <c r="F114" s="67"/>
      <c r="G114" s="67"/>
      <c r="H114" s="67"/>
      <c r="I114" s="67"/>
      <c r="J114" s="67"/>
      <c r="K114" s="67"/>
      <c r="L114" s="67"/>
      <c r="M114" s="67"/>
      <c r="N114" s="67"/>
      <c r="O114" s="67"/>
      <c r="P114" s="67"/>
      <c r="Q114" s="67"/>
      <c r="R114" s="67"/>
      <c r="S114" s="67"/>
      <c r="T114" s="57">
        <f t="shared" si="59"/>
        <v>0</v>
      </c>
      <c r="U114" s="57">
        <f t="shared" si="60"/>
        <v>0</v>
      </c>
      <c r="V114" s="58">
        <f t="shared" si="61"/>
        <v>0</v>
      </c>
      <c r="W114" s="58">
        <f t="shared" si="62"/>
        <v>0</v>
      </c>
      <c r="X114" s="58">
        <f t="shared" si="63"/>
        <v>0</v>
      </c>
      <c r="Y114" s="89">
        <f t="shared" si="46"/>
        <v>121</v>
      </c>
      <c r="Z114" s="90">
        <f>IF($F114&gt;'Wage Ceilings '!$C$7+SUMIF('Wage Ceilings '!$B$8:'Wage Ceilings '!$B$11,"&lt;="&amp;$F$15,'Wage Ceilings '!$D$8:'Wage Ceilings '!$D$11),'Wage Ceilings '!$C$7+SUMIF('Wage Ceilings '!$B$8:'Wage Ceilings '!$B$11,"&lt;="&amp;$F$15,'Wage Ceilings '!$D$8:'Wage Ceilings '!$D$11),$F114)</f>
        <v>0</v>
      </c>
      <c r="AA114" s="91" cm="1">
        <f t="array" ref="AA114">INDEX(Appendix!$G$4:$J$8,_xlfn.IFS(Y114&lt;56,1,Y114&lt;61,2,Y114&lt;66,3,Y114&lt;71,4,TRUE,5),MATCH(YEAR($F$15),Appendix!$G$3:$L$3,0))</f>
        <v>0</v>
      </c>
      <c r="AB114" s="92">
        <f t="shared" si="33"/>
        <v>0</v>
      </c>
      <c r="AC114" s="89">
        <f t="shared" si="47"/>
        <v>122</v>
      </c>
      <c r="AD114" s="90">
        <f>IF($G114&gt;'Wage Ceilings '!$C$7+SUMIF('Wage Ceilings '!$B$8:'Wage Ceilings '!$B$11,"&lt;="&amp;$G$15,'Wage Ceilings '!$D$8:'Wage Ceilings '!$D$11),'Wage Ceilings '!$C$7+SUMIF('Wage Ceilings '!$B$8:'Wage Ceilings '!$B$11,"&lt;="&amp;$G$15,'Wage Ceilings '!$D$8:'Wage Ceilings '!$D$11),$G114)</f>
        <v>0</v>
      </c>
      <c r="AE114" s="91" cm="1">
        <f t="array" ref="AE114">INDEX(Appendix!$G$4:$J$8,_xlfn.IFS(AC114&lt;56,1,AC114&lt;61,2,AC114&lt;66,3,AC114&lt;71,4,TRUE,5),MATCH(YEAR($F$15),Appendix!$G$3:$L$3,0))</f>
        <v>0</v>
      </c>
      <c r="AF114" s="92">
        <f t="shared" si="34"/>
        <v>0</v>
      </c>
      <c r="AG114" s="89">
        <f t="shared" si="48"/>
        <v>122</v>
      </c>
      <c r="AH114" s="90">
        <f>IF($H114&gt;'Wage Ceilings '!$C$7+SUMIF('Wage Ceilings '!$B$8:'Wage Ceilings '!$B$11,"&lt;="&amp;$H$15,'Wage Ceilings '!$D$8:'Wage Ceilings '!$D$11),'Wage Ceilings '!$C$7+SUMIF('Wage Ceilings '!$B$8:'Wage Ceilings '!$B$11,"&lt;="&amp;$H$15,'Wage Ceilings '!$D$8:'Wage Ceilings '!$D$11),$H114)</f>
        <v>0</v>
      </c>
      <c r="AI114" s="91" cm="1">
        <f t="array" ref="AI114">INDEX(Appendix!$G$4:$J$8,_xlfn.IFS(AG114&lt;56,1,AG114&lt;61,2,AG114&lt;66,3,AG114&lt;71,4,TRUE,5),MATCH(YEAR($F$15),Appendix!$G$3:$L$3,0))</f>
        <v>0</v>
      </c>
      <c r="AJ114" s="92">
        <f t="shared" si="35"/>
        <v>0</v>
      </c>
      <c r="AK114" s="89">
        <f t="shared" si="49"/>
        <v>122</v>
      </c>
      <c r="AL114" s="90">
        <f>IF($I114&gt;'Wage Ceilings '!$C$7+SUMIF('Wage Ceilings '!$B$8:'Wage Ceilings '!$B$11,"&lt;="&amp;$I$15,'Wage Ceilings '!$D$8:'Wage Ceilings '!$D$11),'Wage Ceilings '!$C$7+SUMIF('Wage Ceilings '!$B$8:'Wage Ceilings '!$B$11,"&lt;="&amp;$I$15,'Wage Ceilings '!$D$8:'Wage Ceilings '!$D$11),$I114)</f>
        <v>0</v>
      </c>
      <c r="AM114" s="91" cm="1">
        <f t="array" ref="AM114">INDEX(Appendix!$G$4:$J$8,_xlfn.IFS(AK114&lt;56,1,AK114&lt;61,2,AK114&lt;66,3,AK114&lt;71,4,TRUE,5),MATCH(YEAR($F$15),Appendix!$G$3:$L$3,0))</f>
        <v>0</v>
      </c>
      <c r="AN114" s="92">
        <f t="shared" si="36"/>
        <v>0</v>
      </c>
      <c r="AO114" s="89">
        <f t="shared" si="50"/>
        <v>122</v>
      </c>
      <c r="AP114" s="90">
        <f>IF($J114&gt;'Wage Ceilings '!$C$7+SUMIF('Wage Ceilings '!$B$8:'Wage Ceilings '!$B$11,"&lt;="&amp;$J$15,'Wage Ceilings '!$D$8:'Wage Ceilings '!$D$11),'Wage Ceilings '!$C$7+SUMIF('Wage Ceilings '!$B$8:'Wage Ceilings '!$B$11,"&lt;="&amp;$J$15,'Wage Ceilings '!$D$8:'Wage Ceilings '!$D$11),$J114)</f>
        <v>0</v>
      </c>
      <c r="AQ114" s="91" cm="1">
        <f t="array" ref="AQ114">INDEX(Appendix!$G$4:$J$8,_xlfn.IFS(AO114&lt;56,1,AO114&lt;61,2,AO114&lt;66,3,AO114&lt;71,4,TRUE,5),MATCH(YEAR($F$15),Appendix!$G$3:$L$3,0))</f>
        <v>0</v>
      </c>
      <c r="AR114" s="92">
        <f t="shared" si="37"/>
        <v>0</v>
      </c>
      <c r="AS114" s="89">
        <f t="shared" si="64"/>
        <v>122</v>
      </c>
      <c r="AT114" s="90">
        <f>IF($K114&gt;'Wage Ceilings '!$C$7+SUMIF('Wage Ceilings '!$B$8:'Wage Ceilings '!$B$11,"&lt;="&amp;$K$15,'Wage Ceilings '!$D$8:'Wage Ceilings '!$D$11),'Wage Ceilings '!$C$7+SUMIF('Wage Ceilings '!$B$8:'Wage Ceilings '!$B$11,"&lt;="&amp;$K$15,'Wage Ceilings '!$D$8:'Wage Ceilings '!$D$11),$K114)</f>
        <v>0</v>
      </c>
      <c r="AU114" s="91" cm="1">
        <f t="array" ref="AU114">INDEX(Appendix!$G$4:$J$8,_xlfn.IFS(AS114&lt;56,1,AS114&lt;61,2,AS114&lt;66,3,AS114&lt;71,4,TRUE,5),MATCH(YEAR($F$15),Appendix!$G$3:$L$3,0))</f>
        <v>0</v>
      </c>
      <c r="AV114" s="92">
        <f t="shared" si="38"/>
        <v>0</v>
      </c>
      <c r="AW114" s="89" t="str">
        <f t="shared" si="51"/>
        <v>NA</v>
      </c>
      <c r="AX114" s="92">
        <f>IF(L114&gt;=('Wage Ceilings '!$C$3-SUM(Z114,AD114,AH114,AL114,AP114,AT114,BB114,BF114,BJ114,BN114,BR114,BV114)),('Wage Ceilings '!$C$3-SUM(Z114,AD114,AH114,AL114,AP114,AT114,BB114,BF114,BJ114,BN114,BR114,BV114)),L114)</f>
        <v>0</v>
      </c>
      <c r="AY114" s="91" cm="1">
        <f t="array" ref="AY114">INDEX(Appendix!$G$4:$J$8,_xlfn.IFS(AW114&lt;56,1,AW114&lt;61,2,AW114&lt;66,3,AW114&lt;71,4,TRUE,5),MATCH(YEAR($F$15),Appendix!$G$3:$L$3,0))</f>
        <v>0</v>
      </c>
      <c r="AZ114" s="92">
        <f t="shared" si="39"/>
        <v>0</v>
      </c>
      <c r="BA114" s="89">
        <f t="shared" si="52"/>
        <v>122</v>
      </c>
      <c r="BB114" s="90">
        <f>IF($M114&gt;'Wage Ceilings '!$C$7+SUMIF('Wage Ceilings '!$B$8:'Wage Ceilings '!$B$11,"&lt;="&amp;$M$15,'Wage Ceilings '!$D$8:'Wage Ceilings '!$D$11),'Wage Ceilings '!$C$7+SUMIF('Wage Ceilings '!$B$8:'Wage Ceilings '!$B$11,"&lt;="&amp;$M$15,'Wage Ceilings '!$D$8:'Wage Ceilings '!$D$11),$M114)</f>
        <v>0</v>
      </c>
      <c r="BC114" s="91" cm="1">
        <f t="array" ref="BC114">INDEX(Appendix!$G$4:$J$8,_xlfn.IFS(BA114&lt;56,1,BA114&lt;61,2,BA114&lt;66,3,BA114&lt;71,4,TRUE,5),MATCH(YEAR($F$15),Appendix!$G$3:$L$3,0))</f>
        <v>0</v>
      </c>
      <c r="BD114" s="92">
        <f t="shared" si="40"/>
        <v>0</v>
      </c>
      <c r="BE114" s="89">
        <f t="shared" si="53"/>
        <v>122</v>
      </c>
      <c r="BF114" s="90">
        <f>IF($N114&gt;'Wage Ceilings '!$C$7+SUMIF('Wage Ceilings '!$B$8:'Wage Ceilings '!$B$11,"&lt;="&amp;$N$15,'Wage Ceilings '!$D$8:'Wage Ceilings '!$D$11),'Wage Ceilings '!$C$7+SUMIF('Wage Ceilings '!$B$8:'Wage Ceilings '!$B$11,"&lt;="&amp;$N$15,'Wage Ceilings '!$D$8:'Wage Ceilings '!$D$11),$N114)</f>
        <v>0</v>
      </c>
      <c r="BG114" s="91" cm="1">
        <f t="array" ref="BG114">INDEX(Appendix!$G$4:$J$8,_xlfn.IFS(BE114&lt;56,1,BE114&lt;61,2,BE114&lt;66,3,BE114&lt;71,4,TRUE,5),MATCH(YEAR($F$15),Appendix!$G$3:$L$3,0))</f>
        <v>0</v>
      </c>
      <c r="BH114" s="92">
        <f t="shared" si="41"/>
        <v>0</v>
      </c>
      <c r="BI114" s="89">
        <f t="shared" si="54"/>
        <v>122</v>
      </c>
      <c r="BJ114" s="90">
        <f>IF($O114&gt;'Wage Ceilings '!$C$7+SUMIF('Wage Ceilings '!$B$8:'Wage Ceilings '!$B$11,"&lt;="&amp;$O$15,'Wage Ceilings '!$D$8:'Wage Ceilings '!$D$11),'Wage Ceilings '!$C$7+SUMIF('Wage Ceilings '!$B$8:'Wage Ceilings '!$B$11,"&lt;="&amp;$O$15,'Wage Ceilings '!$D$8:'Wage Ceilings '!$D$11),$O114)</f>
        <v>0</v>
      </c>
      <c r="BK114" s="91" cm="1">
        <f t="array" ref="BK114">INDEX(Appendix!$G$4:$J$8,_xlfn.IFS(BI114&lt;56,1,BI114&lt;61,2,BI114&lt;66,3,BI114&lt;71,4,TRUE,5),MATCH(YEAR($F$15),Appendix!$G$3:$L$3,0))</f>
        <v>0</v>
      </c>
      <c r="BL114" s="92">
        <f t="shared" si="42"/>
        <v>0</v>
      </c>
      <c r="BM114" s="89">
        <f t="shared" si="55"/>
        <v>122</v>
      </c>
      <c r="BN114" s="90">
        <f>IF($P114&gt;'Wage Ceilings '!$C$7+SUMIF('Wage Ceilings '!$B$8:'Wage Ceilings '!$B$11,"&lt;="&amp;$P$15,'Wage Ceilings '!$D$8:'Wage Ceilings '!$D$11),'Wage Ceilings '!$C$7+SUMIF('Wage Ceilings '!$B$8:'Wage Ceilings '!$B$11,"&lt;="&amp;$P$15,'Wage Ceilings '!$D$8:'Wage Ceilings '!$D$11),$P114)</f>
        <v>0</v>
      </c>
      <c r="BO114" s="91" cm="1">
        <f t="array" ref="BO114">INDEX(Appendix!$G$4:$J$8,_xlfn.IFS(BM114&lt;56,1,BM114&lt;61,2,BM114&lt;66,3,BM114&lt;71,4,TRUE,5),MATCH(YEAR($F$15),Appendix!$G$3:$L$3,0))</f>
        <v>0</v>
      </c>
      <c r="BP114" s="92">
        <f t="shared" si="43"/>
        <v>0</v>
      </c>
      <c r="BQ114" s="89">
        <f t="shared" si="56"/>
        <v>122</v>
      </c>
      <c r="BR114" s="90">
        <f>IF($Q114&gt;'Wage Ceilings '!$C$7+SUMIF('Wage Ceilings '!$B$8:'Wage Ceilings '!$B$11,"&lt;="&amp;$Q$15,'Wage Ceilings '!$D$8:'Wage Ceilings '!$D$11),'Wage Ceilings '!$C$7+SUMIF('Wage Ceilings '!$B$8:'Wage Ceilings '!$B$11,"&lt;="&amp;$Q$15,'Wage Ceilings '!$D$8:'Wage Ceilings '!$D$11),$Q114)</f>
        <v>0</v>
      </c>
      <c r="BS114" s="91" cm="1">
        <f t="array" ref="BS114">INDEX(Appendix!$G$4:$J$8,_xlfn.IFS(BQ114&lt;56,1,BQ114&lt;61,2,BQ114&lt;66,3,BQ114&lt;71,4,TRUE,5),MATCH(YEAR($F$15),Appendix!$G$3:$L$3,0))</f>
        <v>0</v>
      </c>
      <c r="BT114" s="92">
        <f t="shared" si="44"/>
        <v>0</v>
      </c>
      <c r="BU114" s="89">
        <f t="shared" si="57"/>
        <v>122</v>
      </c>
      <c r="BV114" s="90">
        <f>IF($R114&gt;'Wage Ceilings '!$C$7+SUMIF('Wage Ceilings '!$B$8:'Wage Ceilings '!$B$11,"&lt;="&amp;$R$15,'Wage Ceilings '!$D$8:'Wage Ceilings '!$D$11),'Wage Ceilings '!$C$7+SUMIF('Wage Ceilings '!$B$8:'Wage Ceilings '!$B$11,"&lt;="&amp;$R$15,'Wage Ceilings '!$D$8:'Wage Ceilings '!$D$11),$R114)</f>
        <v>0</v>
      </c>
      <c r="BW114" s="91" cm="1">
        <f t="array" ref="BW114">INDEX(Appendix!$G$4:$J$8,_xlfn.IFS(BU114&lt;56,1,BU114&lt;61,2,BU114&lt;66,3,BU114&lt;71,4,TRUE,5),MATCH(YEAR($F$15),Appendix!$G$3:$L$3,0))</f>
        <v>0</v>
      </c>
      <c r="BX114" s="92">
        <f t="shared" si="45"/>
        <v>0</v>
      </c>
      <c r="BY114" s="89" t="str">
        <f t="shared" si="58"/>
        <v>NA</v>
      </c>
      <c r="BZ114" s="92">
        <f>IF(S114&gt;=('Wage Ceilings '!$C$3-SUM(Z114,AD114,AH114,AL114,AP114,AX114,AT114,BB114,BF114,BJ114,BN114,BR114,BV114)),('Wage Ceilings '!$C$3-SUM(Z114,AD114,AH114,AL114,AP114,AX114,AT114,BB114,BF114,BJ114,BN114,BR114,BV114)),S114)</f>
        <v>0</v>
      </c>
      <c r="CA114" s="91" cm="1">
        <f t="array" ref="CA114">INDEX(Appendix!$G$4:$J$8,_xlfn.IFS(BY114&lt;56,1,BY114&lt;61,2,BY114&lt;66,3,BY114&lt;71,4,TRUE,5),MATCH(YEAR($F$15),Appendix!$G$3:$L$3,0))</f>
        <v>0</v>
      </c>
      <c r="CB114" s="92">
        <f t="shared" si="65"/>
        <v>0</v>
      </c>
      <c r="CC114" s="99"/>
    </row>
    <row r="115" spans="1:81" x14ac:dyDescent="0.3">
      <c r="A115" s="64" t="s">
        <v>165</v>
      </c>
      <c r="B115" s="65"/>
      <c r="C115" s="65"/>
      <c r="D115" s="66"/>
      <c r="E115" s="66"/>
      <c r="F115" s="67"/>
      <c r="G115" s="67"/>
      <c r="H115" s="67"/>
      <c r="I115" s="67"/>
      <c r="J115" s="67"/>
      <c r="K115" s="67"/>
      <c r="L115" s="67"/>
      <c r="M115" s="67"/>
      <c r="N115" s="67"/>
      <c r="O115" s="67"/>
      <c r="P115" s="67"/>
      <c r="Q115" s="67"/>
      <c r="R115" s="67"/>
      <c r="S115" s="67"/>
      <c r="T115" s="57">
        <f t="shared" si="59"/>
        <v>0</v>
      </c>
      <c r="U115" s="57">
        <f t="shared" si="60"/>
        <v>0</v>
      </c>
      <c r="V115" s="58">
        <f t="shared" si="61"/>
        <v>0</v>
      </c>
      <c r="W115" s="58">
        <f t="shared" si="62"/>
        <v>0</v>
      </c>
      <c r="X115" s="58">
        <f t="shared" si="63"/>
        <v>0</v>
      </c>
      <c r="Y115" s="89">
        <f t="shared" si="46"/>
        <v>121</v>
      </c>
      <c r="Z115" s="90">
        <f>IF($F115&gt;'Wage Ceilings '!$C$7+SUMIF('Wage Ceilings '!$B$8:'Wage Ceilings '!$B$11,"&lt;="&amp;$F$15,'Wage Ceilings '!$D$8:'Wage Ceilings '!$D$11),'Wage Ceilings '!$C$7+SUMIF('Wage Ceilings '!$B$8:'Wage Ceilings '!$B$11,"&lt;="&amp;$F$15,'Wage Ceilings '!$D$8:'Wage Ceilings '!$D$11),$F115)</f>
        <v>0</v>
      </c>
      <c r="AA115" s="91" cm="1">
        <f t="array" ref="AA115">INDEX(Appendix!$G$4:$J$8,_xlfn.IFS(Y115&lt;56,1,Y115&lt;61,2,Y115&lt;66,3,Y115&lt;71,4,TRUE,5),MATCH(YEAR($F$15),Appendix!$G$3:$L$3,0))</f>
        <v>0</v>
      </c>
      <c r="AB115" s="92">
        <f t="shared" si="33"/>
        <v>0</v>
      </c>
      <c r="AC115" s="89">
        <f t="shared" si="47"/>
        <v>122</v>
      </c>
      <c r="AD115" s="90">
        <f>IF($G115&gt;'Wage Ceilings '!$C$7+SUMIF('Wage Ceilings '!$B$8:'Wage Ceilings '!$B$11,"&lt;="&amp;$G$15,'Wage Ceilings '!$D$8:'Wage Ceilings '!$D$11),'Wage Ceilings '!$C$7+SUMIF('Wage Ceilings '!$B$8:'Wage Ceilings '!$B$11,"&lt;="&amp;$G$15,'Wage Ceilings '!$D$8:'Wage Ceilings '!$D$11),$G115)</f>
        <v>0</v>
      </c>
      <c r="AE115" s="91" cm="1">
        <f t="array" ref="AE115">INDEX(Appendix!$G$4:$J$8,_xlfn.IFS(AC115&lt;56,1,AC115&lt;61,2,AC115&lt;66,3,AC115&lt;71,4,TRUE,5),MATCH(YEAR($F$15),Appendix!$G$3:$L$3,0))</f>
        <v>0</v>
      </c>
      <c r="AF115" s="92">
        <f t="shared" si="34"/>
        <v>0</v>
      </c>
      <c r="AG115" s="89">
        <f t="shared" si="48"/>
        <v>122</v>
      </c>
      <c r="AH115" s="90">
        <f>IF($H115&gt;'Wage Ceilings '!$C$7+SUMIF('Wage Ceilings '!$B$8:'Wage Ceilings '!$B$11,"&lt;="&amp;$H$15,'Wage Ceilings '!$D$8:'Wage Ceilings '!$D$11),'Wage Ceilings '!$C$7+SUMIF('Wage Ceilings '!$B$8:'Wage Ceilings '!$B$11,"&lt;="&amp;$H$15,'Wage Ceilings '!$D$8:'Wage Ceilings '!$D$11),$H115)</f>
        <v>0</v>
      </c>
      <c r="AI115" s="91" cm="1">
        <f t="array" ref="AI115">INDEX(Appendix!$G$4:$J$8,_xlfn.IFS(AG115&lt;56,1,AG115&lt;61,2,AG115&lt;66,3,AG115&lt;71,4,TRUE,5),MATCH(YEAR($F$15),Appendix!$G$3:$L$3,0))</f>
        <v>0</v>
      </c>
      <c r="AJ115" s="92">
        <f t="shared" si="35"/>
        <v>0</v>
      </c>
      <c r="AK115" s="89">
        <f t="shared" si="49"/>
        <v>122</v>
      </c>
      <c r="AL115" s="90">
        <f>IF($I115&gt;'Wage Ceilings '!$C$7+SUMIF('Wage Ceilings '!$B$8:'Wage Ceilings '!$B$11,"&lt;="&amp;$I$15,'Wage Ceilings '!$D$8:'Wage Ceilings '!$D$11),'Wage Ceilings '!$C$7+SUMIF('Wage Ceilings '!$B$8:'Wage Ceilings '!$B$11,"&lt;="&amp;$I$15,'Wage Ceilings '!$D$8:'Wage Ceilings '!$D$11),$I115)</f>
        <v>0</v>
      </c>
      <c r="AM115" s="91" cm="1">
        <f t="array" ref="AM115">INDEX(Appendix!$G$4:$J$8,_xlfn.IFS(AK115&lt;56,1,AK115&lt;61,2,AK115&lt;66,3,AK115&lt;71,4,TRUE,5),MATCH(YEAR($F$15),Appendix!$G$3:$L$3,0))</f>
        <v>0</v>
      </c>
      <c r="AN115" s="92">
        <f t="shared" si="36"/>
        <v>0</v>
      </c>
      <c r="AO115" s="89">
        <f t="shared" si="50"/>
        <v>122</v>
      </c>
      <c r="AP115" s="90">
        <f>IF($J115&gt;'Wage Ceilings '!$C$7+SUMIF('Wage Ceilings '!$B$8:'Wage Ceilings '!$B$11,"&lt;="&amp;$J$15,'Wage Ceilings '!$D$8:'Wage Ceilings '!$D$11),'Wage Ceilings '!$C$7+SUMIF('Wage Ceilings '!$B$8:'Wage Ceilings '!$B$11,"&lt;="&amp;$J$15,'Wage Ceilings '!$D$8:'Wage Ceilings '!$D$11),$J115)</f>
        <v>0</v>
      </c>
      <c r="AQ115" s="91" cm="1">
        <f t="array" ref="AQ115">INDEX(Appendix!$G$4:$J$8,_xlfn.IFS(AO115&lt;56,1,AO115&lt;61,2,AO115&lt;66,3,AO115&lt;71,4,TRUE,5),MATCH(YEAR($F$15),Appendix!$G$3:$L$3,0))</f>
        <v>0</v>
      </c>
      <c r="AR115" s="92">
        <f t="shared" si="37"/>
        <v>0</v>
      </c>
      <c r="AS115" s="89">
        <f t="shared" si="64"/>
        <v>122</v>
      </c>
      <c r="AT115" s="90">
        <f>IF($K115&gt;'Wage Ceilings '!$C$7+SUMIF('Wage Ceilings '!$B$8:'Wage Ceilings '!$B$11,"&lt;="&amp;$K$15,'Wage Ceilings '!$D$8:'Wage Ceilings '!$D$11),'Wage Ceilings '!$C$7+SUMIF('Wage Ceilings '!$B$8:'Wage Ceilings '!$B$11,"&lt;="&amp;$K$15,'Wage Ceilings '!$D$8:'Wage Ceilings '!$D$11),$K115)</f>
        <v>0</v>
      </c>
      <c r="AU115" s="91" cm="1">
        <f t="array" ref="AU115">INDEX(Appendix!$G$4:$J$8,_xlfn.IFS(AS115&lt;56,1,AS115&lt;61,2,AS115&lt;66,3,AS115&lt;71,4,TRUE,5),MATCH(YEAR($F$15),Appendix!$G$3:$L$3,0))</f>
        <v>0</v>
      </c>
      <c r="AV115" s="92">
        <f t="shared" si="38"/>
        <v>0</v>
      </c>
      <c r="AW115" s="89" t="str">
        <f t="shared" si="51"/>
        <v>NA</v>
      </c>
      <c r="AX115" s="92">
        <f>IF(L115&gt;=('Wage Ceilings '!$C$3-SUM(Z115,AD115,AH115,AL115,AP115,AT115,BB115,BF115,BJ115,BN115,BR115,BV115)),('Wage Ceilings '!$C$3-SUM(Z115,AD115,AH115,AL115,AP115,AT115,BB115,BF115,BJ115,BN115,BR115,BV115)),L115)</f>
        <v>0</v>
      </c>
      <c r="AY115" s="91" cm="1">
        <f t="array" ref="AY115">INDEX(Appendix!$G$4:$J$8,_xlfn.IFS(AW115&lt;56,1,AW115&lt;61,2,AW115&lt;66,3,AW115&lt;71,4,TRUE,5),MATCH(YEAR($F$15),Appendix!$G$3:$L$3,0))</f>
        <v>0</v>
      </c>
      <c r="AZ115" s="92">
        <f t="shared" si="39"/>
        <v>0</v>
      </c>
      <c r="BA115" s="89">
        <f t="shared" si="52"/>
        <v>122</v>
      </c>
      <c r="BB115" s="90">
        <f>IF($M115&gt;'Wage Ceilings '!$C$7+SUMIF('Wage Ceilings '!$B$8:'Wage Ceilings '!$B$11,"&lt;="&amp;$M$15,'Wage Ceilings '!$D$8:'Wage Ceilings '!$D$11),'Wage Ceilings '!$C$7+SUMIF('Wage Ceilings '!$B$8:'Wage Ceilings '!$B$11,"&lt;="&amp;$M$15,'Wage Ceilings '!$D$8:'Wage Ceilings '!$D$11),$M115)</f>
        <v>0</v>
      </c>
      <c r="BC115" s="91" cm="1">
        <f t="array" ref="BC115">INDEX(Appendix!$G$4:$J$8,_xlfn.IFS(BA115&lt;56,1,BA115&lt;61,2,BA115&lt;66,3,BA115&lt;71,4,TRUE,5),MATCH(YEAR($F$15),Appendix!$G$3:$L$3,0))</f>
        <v>0</v>
      </c>
      <c r="BD115" s="92">
        <f t="shared" si="40"/>
        <v>0</v>
      </c>
      <c r="BE115" s="89">
        <f t="shared" si="53"/>
        <v>122</v>
      </c>
      <c r="BF115" s="90">
        <f>IF($N115&gt;'Wage Ceilings '!$C$7+SUMIF('Wage Ceilings '!$B$8:'Wage Ceilings '!$B$11,"&lt;="&amp;$N$15,'Wage Ceilings '!$D$8:'Wage Ceilings '!$D$11),'Wage Ceilings '!$C$7+SUMIF('Wage Ceilings '!$B$8:'Wage Ceilings '!$B$11,"&lt;="&amp;$N$15,'Wage Ceilings '!$D$8:'Wage Ceilings '!$D$11),$N115)</f>
        <v>0</v>
      </c>
      <c r="BG115" s="91" cm="1">
        <f t="array" ref="BG115">INDEX(Appendix!$G$4:$J$8,_xlfn.IFS(BE115&lt;56,1,BE115&lt;61,2,BE115&lt;66,3,BE115&lt;71,4,TRUE,5),MATCH(YEAR($F$15),Appendix!$G$3:$L$3,0))</f>
        <v>0</v>
      </c>
      <c r="BH115" s="92">
        <f t="shared" si="41"/>
        <v>0</v>
      </c>
      <c r="BI115" s="89">
        <f t="shared" si="54"/>
        <v>122</v>
      </c>
      <c r="BJ115" s="90">
        <f>IF($O115&gt;'Wage Ceilings '!$C$7+SUMIF('Wage Ceilings '!$B$8:'Wage Ceilings '!$B$11,"&lt;="&amp;$O$15,'Wage Ceilings '!$D$8:'Wage Ceilings '!$D$11),'Wage Ceilings '!$C$7+SUMIF('Wage Ceilings '!$B$8:'Wage Ceilings '!$B$11,"&lt;="&amp;$O$15,'Wage Ceilings '!$D$8:'Wage Ceilings '!$D$11),$O115)</f>
        <v>0</v>
      </c>
      <c r="BK115" s="91" cm="1">
        <f t="array" ref="BK115">INDEX(Appendix!$G$4:$J$8,_xlfn.IFS(BI115&lt;56,1,BI115&lt;61,2,BI115&lt;66,3,BI115&lt;71,4,TRUE,5),MATCH(YEAR($F$15),Appendix!$G$3:$L$3,0))</f>
        <v>0</v>
      </c>
      <c r="BL115" s="92">
        <f t="shared" si="42"/>
        <v>0</v>
      </c>
      <c r="BM115" s="89">
        <f t="shared" si="55"/>
        <v>122</v>
      </c>
      <c r="BN115" s="90">
        <f>IF($P115&gt;'Wage Ceilings '!$C$7+SUMIF('Wage Ceilings '!$B$8:'Wage Ceilings '!$B$11,"&lt;="&amp;$P$15,'Wage Ceilings '!$D$8:'Wage Ceilings '!$D$11),'Wage Ceilings '!$C$7+SUMIF('Wage Ceilings '!$B$8:'Wage Ceilings '!$B$11,"&lt;="&amp;$P$15,'Wage Ceilings '!$D$8:'Wage Ceilings '!$D$11),$P115)</f>
        <v>0</v>
      </c>
      <c r="BO115" s="91" cm="1">
        <f t="array" ref="BO115">INDEX(Appendix!$G$4:$J$8,_xlfn.IFS(BM115&lt;56,1,BM115&lt;61,2,BM115&lt;66,3,BM115&lt;71,4,TRUE,5),MATCH(YEAR($F$15),Appendix!$G$3:$L$3,0))</f>
        <v>0</v>
      </c>
      <c r="BP115" s="92">
        <f t="shared" si="43"/>
        <v>0</v>
      </c>
      <c r="BQ115" s="89">
        <f t="shared" si="56"/>
        <v>122</v>
      </c>
      <c r="BR115" s="90">
        <f>IF($Q115&gt;'Wage Ceilings '!$C$7+SUMIF('Wage Ceilings '!$B$8:'Wage Ceilings '!$B$11,"&lt;="&amp;$Q$15,'Wage Ceilings '!$D$8:'Wage Ceilings '!$D$11),'Wage Ceilings '!$C$7+SUMIF('Wage Ceilings '!$B$8:'Wage Ceilings '!$B$11,"&lt;="&amp;$Q$15,'Wage Ceilings '!$D$8:'Wage Ceilings '!$D$11),$Q115)</f>
        <v>0</v>
      </c>
      <c r="BS115" s="91" cm="1">
        <f t="array" ref="BS115">INDEX(Appendix!$G$4:$J$8,_xlfn.IFS(BQ115&lt;56,1,BQ115&lt;61,2,BQ115&lt;66,3,BQ115&lt;71,4,TRUE,5),MATCH(YEAR($F$15),Appendix!$G$3:$L$3,0))</f>
        <v>0</v>
      </c>
      <c r="BT115" s="92">
        <f t="shared" si="44"/>
        <v>0</v>
      </c>
      <c r="BU115" s="89">
        <f t="shared" si="57"/>
        <v>122</v>
      </c>
      <c r="BV115" s="90">
        <f>IF($R115&gt;'Wage Ceilings '!$C$7+SUMIF('Wage Ceilings '!$B$8:'Wage Ceilings '!$B$11,"&lt;="&amp;$R$15,'Wage Ceilings '!$D$8:'Wage Ceilings '!$D$11),'Wage Ceilings '!$C$7+SUMIF('Wage Ceilings '!$B$8:'Wage Ceilings '!$B$11,"&lt;="&amp;$R$15,'Wage Ceilings '!$D$8:'Wage Ceilings '!$D$11),$R115)</f>
        <v>0</v>
      </c>
      <c r="BW115" s="91" cm="1">
        <f t="array" ref="BW115">INDEX(Appendix!$G$4:$J$8,_xlfn.IFS(BU115&lt;56,1,BU115&lt;61,2,BU115&lt;66,3,BU115&lt;71,4,TRUE,5),MATCH(YEAR($F$15),Appendix!$G$3:$L$3,0))</f>
        <v>0</v>
      </c>
      <c r="BX115" s="92">
        <f t="shared" si="45"/>
        <v>0</v>
      </c>
      <c r="BY115" s="89" t="str">
        <f t="shared" si="58"/>
        <v>NA</v>
      </c>
      <c r="BZ115" s="92">
        <f>IF(S115&gt;=('Wage Ceilings '!$C$3-SUM(Z115,AD115,AH115,AL115,AP115,AX115,AT115,BB115,BF115,BJ115,BN115,BR115,BV115)),('Wage Ceilings '!$C$3-SUM(Z115,AD115,AH115,AL115,AP115,AX115,AT115,BB115,BF115,BJ115,BN115,BR115,BV115)),S115)</f>
        <v>0</v>
      </c>
      <c r="CA115" s="91" cm="1">
        <f t="array" ref="CA115">INDEX(Appendix!$G$4:$J$8,_xlfn.IFS(BY115&lt;56,1,BY115&lt;61,2,BY115&lt;66,3,BY115&lt;71,4,TRUE,5),MATCH(YEAR($F$15),Appendix!$G$3:$L$3,0))</f>
        <v>0</v>
      </c>
      <c r="CB115" s="92">
        <f t="shared" si="65"/>
        <v>0</v>
      </c>
      <c r="CC115" s="99"/>
    </row>
    <row r="116" spans="1:81" x14ac:dyDescent="0.3">
      <c r="A116" s="64" t="s">
        <v>166</v>
      </c>
      <c r="B116" s="65"/>
      <c r="C116" s="65"/>
      <c r="D116" s="66"/>
      <c r="E116" s="66"/>
      <c r="F116" s="67"/>
      <c r="G116" s="67"/>
      <c r="H116" s="67"/>
      <c r="I116" s="67"/>
      <c r="J116" s="67"/>
      <c r="K116" s="67"/>
      <c r="L116" s="67"/>
      <c r="M116" s="67"/>
      <c r="N116" s="67"/>
      <c r="O116" s="67"/>
      <c r="P116" s="67"/>
      <c r="Q116" s="67"/>
      <c r="R116" s="67"/>
      <c r="S116" s="67"/>
      <c r="T116" s="57">
        <f t="shared" si="59"/>
        <v>0</v>
      </c>
      <c r="U116" s="57">
        <f t="shared" si="60"/>
        <v>0</v>
      </c>
      <c r="V116" s="58">
        <f t="shared" si="61"/>
        <v>0</v>
      </c>
      <c r="W116" s="58">
        <f t="shared" si="62"/>
        <v>0</v>
      </c>
      <c r="X116" s="58">
        <f t="shared" si="63"/>
        <v>0</v>
      </c>
      <c r="Y116" s="89">
        <f t="shared" si="46"/>
        <v>121</v>
      </c>
      <c r="Z116" s="90">
        <f>IF($F116&gt;'Wage Ceilings '!$C$7+SUMIF('Wage Ceilings '!$B$8:'Wage Ceilings '!$B$11,"&lt;="&amp;$F$15,'Wage Ceilings '!$D$8:'Wage Ceilings '!$D$11),'Wage Ceilings '!$C$7+SUMIF('Wage Ceilings '!$B$8:'Wage Ceilings '!$B$11,"&lt;="&amp;$F$15,'Wage Ceilings '!$D$8:'Wage Ceilings '!$D$11),$F116)</f>
        <v>0</v>
      </c>
      <c r="AA116" s="91" cm="1">
        <f t="array" ref="AA116">INDEX(Appendix!$G$4:$J$8,_xlfn.IFS(Y116&lt;56,1,Y116&lt;61,2,Y116&lt;66,3,Y116&lt;71,4,TRUE,5),MATCH(YEAR($F$15),Appendix!$G$3:$L$3,0))</f>
        <v>0</v>
      </c>
      <c r="AB116" s="92">
        <f t="shared" si="33"/>
        <v>0</v>
      </c>
      <c r="AC116" s="89">
        <f t="shared" si="47"/>
        <v>122</v>
      </c>
      <c r="AD116" s="90">
        <f>IF($G116&gt;'Wage Ceilings '!$C$7+SUMIF('Wage Ceilings '!$B$8:'Wage Ceilings '!$B$11,"&lt;="&amp;$G$15,'Wage Ceilings '!$D$8:'Wage Ceilings '!$D$11),'Wage Ceilings '!$C$7+SUMIF('Wage Ceilings '!$B$8:'Wage Ceilings '!$B$11,"&lt;="&amp;$G$15,'Wage Ceilings '!$D$8:'Wage Ceilings '!$D$11),$G116)</f>
        <v>0</v>
      </c>
      <c r="AE116" s="91" cm="1">
        <f t="array" ref="AE116">INDEX(Appendix!$G$4:$J$8,_xlfn.IFS(AC116&lt;56,1,AC116&lt;61,2,AC116&lt;66,3,AC116&lt;71,4,TRUE,5),MATCH(YEAR($F$15),Appendix!$G$3:$L$3,0))</f>
        <v>0</v>
      </c>
      <c r="AF116" s="92">
        <f t="shared" si="34"/>
        <v>0</v>
      </c>
      <c r="AG116" s="89">
        <f t="shared" si="48"/>
        <v>122</v>
      </c>
      <c r="AH116" s="90">
        <f>IF($H116&gt;'Wage Ceilings '!$C$7+SUMIF('Wage Ceilings '!$B$8:'Wage Ceilings '!$B$11,"&lt;="&amp;$H$15,'Wage Ceilings '!$D$8:'Wage Ceilings '!$D$11),'Wage Ceilings '!$C$7+SUMIF('Wage Ceilings '!$B$8:'Wage Ceilings '!$B$11,"&lt;="&amp;$H$15,'Wage Ceilings '!$D$8:'Wage Ceilings '!$D$11),$H116)</f>
        <v>0</v>
      </c>
      <c r="AI116" s="91" cm="1">
        <f t="array" ref="AI116">INDEX(Appendix!$G$4:$J$8,_xlfn.IFS(AG116&lt;56,1,AG116&lt;61,2,AG116&lt;66,3,AG116&lt;71,4,TRUE,5),MATCH(YEAR($F$15),Appendix!$G$3:$L$3,0))</f>
        <v>0</v>
      </c>
      <c r="AJ116" s="92">
        <f t="shared" si="35"/>
        <v>0</v>
      </c>
      <c r="AK116" s="89">
        <f t="shared" si="49"/>
        <v>122</v>
      </c>
      <c r="AL116" s="90">
        <f>IF($I116&gt;'Wage Ceilings '!$C$7+SUMIF('Wage Ceilings '!$B$8:'Wage Ceilings '!$B$11,"&lt;="&amp;$I$15,'Wage Ceilings '!$D$8:'Wage Ceilings '!$D$11),'Wage Ceilings '!$C$7+SUMIF('Wage Ceilings '!$B$8:'Wage Ceilings '!$B$11,"&lt;="&amp;$I$15,'Wage Ceilings '!$D$8:'Wage Ceilings '!$D$11),$I116)</f>
        <v>0</v>
      </c>
      <c r="AM116" s="91" cm="1">
        <f t="array" ref="AM116">INDEX(Appendix!$G$4:$J$8,_xlfn.IFS(AK116&lt;56,1,AK116&lt;61,2,AK116&lt;66,3,AK116&lt;71,4,TRUE,5),MATCH(YEAR($F$15),Appendix!$G$3:$L$3,0))</f>
        <v>0</v>
      </c>
      <c r="AN116" s="92">
        <f t="shared" si="36"/>
        <v>0</v>
      </c>
      <c r="AO116" s="89">
        <f t="shared" si="50"/>
        <v>122</v>
      </c>
      <c r="AP116" s="90">
        <f>IF($J116&gt;'Wage Ceilings '!$C$7+SUMIF('Wage Ceilings '!$B$8:'Wage Ceilings '!$B$11,"&lt;="&amp;$J$15,'Wage Ceilings '!$D$8:'Wage Ceilings '!$D$11),'Wage Ceilings '!$C$7+SUMIF('Wage Ceilings '!$B$8:'Wage Ceilings '!$B$11,"&lt;="&amp;$J$15,'Wage Ceilings '!$D$8:'Wage Ceilings '!$D$11),$J116)</f>
        <v>0</v>
      </c>
      <c r="AQ116" s="91" cm="1">
        <f t="array" ref="AQ116">INDEX(Appendix!$G$4:$J$8,_xlfn.IFS(AO116&lt;56,1,AO116&lt;61,2,AO116&lt;66,3,AO116&lt;71,4,TRUE,5),MATCH(YEAR($F$15),Appendix!$G$3:$L$3,0))</f>
        <v>0</v>
      </c>
      <c r="AR116" s="92">
        <f t="shared" si="37"/>
        <v>0</v>
      </c>
      <c r="AS116" s="89">
        <f t="shared" si="64"/>
        <v>122</v>
      </c>
      <c r="AT116" s="90">
        <f>IF($K116&gt;'Wage Ceilings '!$C$7+SUMIF('Wage Ceilings '!$B$8:'Wage Ceilings '!$B$11,"&lt;="&amp;$K$15,'Wage Ceilings '!$D$8:'Wage Ceilings '!$D$11),'Wage Ceilings '!$C$7+SUMIF('Wage Ceilings '!$B$8:'Wage Ceilings '!$B$11,"&lt;="&amp;$K$15,'Wage Ceilings '!$D$8:'Wage Ceilings '!$D$11),$K116)</f>
        <v>0</v>
      </c>
      <c r="AU116" s="91" cm="1">
        <f t="array" ref="AU116">INDEX(Appendix!$G$4:$J$8,_xlfn.IFS(AS116&lt;56,1,AS116&lt;61,2,AS116&lt;66,3,AS116&lt;71,4,TRUE,5),MATCH(YEAR($F$15),Appendix!$G$3:$L$3,0))</f>
        <v>0</v>
      </c>
      <c r="AV116" s="92">
        <f t="shared" si="38"/>
        <v>0</v>
      </c>
      <c r="AW116" s="89" t="str">
        <f t="shared" si="51"/>
        <v>NA</v>
      </c>
      <c r="AX116" s="92">
        <f>IF(L116&gt;=('Wage Ceilings '!$C$3-SUM(Z116,AD116,AH116,AL116,AP116,AT116,BB116,BF116,BJ116,BN116,BR116,BV116)),('Wage Ceilings '!$C$3-SUM(Z116,AD116,AH116,AL116,AP116,AT116,BB116,BF116,BJ116,BN116,BR116,BV116)),L116)</f>
        <v>0</v>
      </c>
      <c r="AY116" s="91" cm="1">
        <f t="array" ref="AY116">INDEX(Appendix!$G$4:$J$8,_xlfn.IFS(AW116&lt;56,1,AW116&lt;61,2,AW116&lt;66,3,AW116&lt;71,4,TRUE,5),MATCH(YEAR($F$15),Appendix!$G$3:$L$3,0))</f>
        <v>0</v>
      </c>
      <c r="AZ116" s="92">
        <f t="shared" si="39"/>
        <v>0</v>
      </c>
      <c r="BA116" s="89">
        <f t="shared" si="52"/>
        <v>122</v>
      </c>
      <c r="BB116" s="90">
        <f>IF($M116&gt;'Wage Ceilings '!$C$7+SUMIF('Wage Ceilings '!$B$8:'Wage Ceilings '!$B$11,"&lt;="&amp;$M$15,'Wage Ceilings '!$D$8:'Wage Ceilings '!$D$11),'Wage Ceilings '!$C$7+SUMIF('Wage Ceilings '!$B$8:'Wage Ceilings '!$B$11,"&lt;="&amp;$M$15,'Wage Ceilings '!$D$8:'Wage Ceilings '!$D$11),$M116)</f>
        <v>0</v>
      </c>
      <c r="BC116" s="91" cm="1">
        <f t="array" ref="BC116">INDEX(Appendix!$G$4:$J$8,_xlfn.IFS(BA116&lt;56,1,BA116&lt;61,2,BA116&lt;66,3,BA116&lt;71,4,TRUE,5),MATCH(YEAR($F$15),Appendix!$G$3:$L$3,0))</f>
        <v>0</v>
      </c>
      <c r="BD116" s="92">
        <f t="shared" si="40"/>
        <v>0</v>
      </c>
      <c r="BE116" s="89">
        <f t="shared" si="53"/>
        <v>122</v>
      </c>
      <c r="BF116" s="90">
        <f>IF($N116&gt;'Wage Ceilings '!$C$7+SUMIF('Wage Ceilings '!$B$8:'Wage Ceilings '!$B$11,"&lt;="&amp;$N$15,'Wage Ceilings '!$D$8:'Wage Ceilings '!$D$11),'Wage Ceilings '!$C$7+SUMIF('Wage Ceilings '!$B$8:'Wage Ceilings '!$B$11,"&lt;="&amp;$N$15,'Wage Ceilings '!$D$8:'Wage Ceilings '!$D$11),$N116)</f>
        <v>0</v>
      </c>
      <c r="BG116" s="91" cm="1">
        <f t="array" ref="BG116">INDEX(Appendix!$G$4:$J$8,_xlfn.IFS(BE116&lt;56,1,BE116&lt;61,2,BE116&lt;66,3,BE116&lt;71,4,TRUE,5),MATCH(YEAR($F$15),Appendix!$G$3:$L$3,0))</f>
        <v>0</v>
      </c>
      <c r="BH116" s="92">
        <f t="shared" si="41"/>
        <v>0</v>
      </c>
      <c r="BI116" s="89">
        <f t="shared" si="54"/>
        <v>122</v>
      </c>
      <c r="BJ116" s="90">
        <f>IF($O116&gt;'Wage Ceilings '!$C$7+SUMIF('Wage Ceilings '!$B$8:'Wage Ceilings '!$B$11,"&lt;="&amp;$O$15,'Wage Ceilings '!$D$8:'Wage Ceilings '!$D$11),'Wage Ceilings '!$C$7+SUMIF('Wage Ceilings '!$B$8:'Wage Ceilings '!$B$11,"&lt;="&amp;$O$15,'Wage Ceilings '!$D$8:'Wage Ceilings '!$D$11),$O116)</f>
        <v>0</v>
      </c>
      <c r="BK116" s="91" cm="1">
        <f t="array" ref="BK116">INDEX(Appendix!$G$4:$J$8,_xlfn.IFS(BI116&lt;56,1,BI116&lt;61,2,BI116&lt;66,3,BI116&lt;71,4,TRUE,5),MATCH(YEAR($F$15),Appendix!$G$3:$L$3,0))</f>
        <v>0</v>
      </c>
      <c r="BL116" s="92">
        <f t="shared" si="42"/>
        <v>0</v>
      </c>
      <c r="BM116" s="89">
        <f t="shared" si="55"/>
        <v>122</v>
      </c>
      <c r="BN116" s="90">
        <f>IF($P116&gt;'Wage Ceilings '!$C$7+SUMIF('Wage Ceilings '!$B$8:'Wage Ceilings '!$B$11,"&lt;="&amp;$P$15,'Wage Ceilings '!$D$8:'Wage Ceilings '!$D$11),'Wage Ceilings '!$C$7+SUMIF('Wage Ceilings '!$B$8:'Wage Ceilings '!$B$11,"&lt;="&amp;$P$15,'Wage Ceilings '!$D$8:'Wage Ceilings '!$D$11),$P116)</f>
        <v>0</v>
      </c>
      <c r="BO116" s="91" cm="1">
        <f t="array" ref="BO116">INDEX(Appendix!$G$4:$J$8,_xlfn.IFS(BM116&lt;56,1,BM116&lt;61,2,BM116&lt;66,3,BM116&lt;71,4,TRUE,5),MATCH(YEAR($F$15),Appendix!$G$3:$L$3,0))</f>
        <v>0</v>
      </c>
      <c r="BP116" s="92">
        <f t="shared" si="43"/>
        <v>0</v>
      </c>
      <c r="BQ116" s="89">
        <f t="shared" si="56"/>
        <v>122</v>
      </c>
      <c r="BR116" s="90">
        <f>IF($Q116&gt;'Wage Ceilings '!$C$7+SUMIF('Wage Ceilings '!$B$8:'Wage Ceilings '!$B$11,"&lt;="&amp;$Q$15,'Wage Ceilings '!$D$8:'Wage Ceilings '!$D$11),'Wage Ceilings '!$C$7+SUMIF('Wage Ceilings '!$B$8:'Wage Ceilings '!$B$11,"&lt;="&amp;$Q$15,'Wage Ceilings '!$D$8:'Wage Ceilings '!$D$11),$Q116)</f>
        <v>0</v>
      </c>
      <c r="BS116" s="91" cm="1">
        <f t="array" ref="BS116">INDEX(Appendix!$G$4:$J$8,_xlfn.IFS(BQ116&lt;56,1,BQ116&lt;61,2,BQ116&lt;66,3,BQ116&lt;71,4,TRUE,5),MATCH(YEAR($F$15),Appendix!$G$3:$L$3,0))</f>
        <v>0</v>
      </c>
      <c r="BT116" s="92">
        <f t="shared" si="44"/>
        <v>0</v>
      </c>
      <c r="BU116" s="89">
        <f t="shared" si="57"/>
        <v>122</v>
      </c>
      <c r="BV116" s="90">
        <f>IF($R116&gt;'Wage Ceilings '!$C$7+SUMIF('Wage Ceilings '!$B$8:'Wage Ceilings '!$B$11,"&lt;="&amp;$R$15,'Wage Ceilings '!$D$8:'Wage Ceilings '!$D$11),'Wage Ceilings '!$C$7+SUMIF('Wage Ceilings '!$B$8:'Wage Ceilings '!$B$11,"&lt;="&amp;$R$15,'Wage Ceilings '!$D$8:'Wage Ceilings '!$D$11),$R116)</f>
        <v>0</v>
      </c>
      <c r="BW116" s="91" cm="1">
        <f t="array" ref="BW116">INDEX(Appendix!$G$4:$J$8,_xlfn.IFS(BU116&lt;56,1,BU116&lt;61,2,BU116&lt;66,3,BU116&lt;71,4,TRUE,5),MATCH(YEAR($F$15),Appendix!$G$3:$L$3,0))</f>
        <v>0</v>
      </c>
      <c r="BX116" s="92">
        <f t="shared" si="45"/>
        <v>0</v>
      </c>
      <c r="BY116" s="89" t="str">
        <f t="shared" si="58"/>
        <v>NA</v>
      </c>
      <c r="BZ116" s="92">
        <f>IF(S116&gt;=('Wage Ceilings '!$C$3-SUM(Z116,AD116,AH116,AL116,AP116,AX116,AT116,BB116,BF116,BJ116,BN116,BR116,BV116)),('Wage Ceilings '!$C$3-SUM(Z116,AD116,AH116,AL116,AP116,AX116,AT116,BB116,BF116,BJ116,BN116,BR116,BV116)),S116)</f>
        <v>0</v>
      </c>
      <c r="CA116" s="91" cm="1">
        <f t="array" ref="CA116">INDEX(Appendix!$G$4:$J$8,_xlfn.IFS(BY116&lt;56,1,BY116&lt;61,2,BY116&lt;66,3,BY116&lt;71,4,TRUE,5),MATCH(YEAR($F$15),Appendix!$G$3:$L$3,0))</f>
        <v>0</v>
      </c>
      <c r="CB116" s="92">
        <f t="shared" si="65"/>
        <v>0</v>
      </c>
      <c r="CC116" s="99"/>
    </row>
    <row r="117" spans="1:81" x14ac:dyDescent="0.3">
      <c r="A117" s="64" t="s">
        <v>167</v>
      </c>
      <c r="B117" s="65"/>
      <c r="C117" s="65"/>
      <c r="D117" s="66"/>
      <c r="E117" s="66"/>
      <c r="F117" s="67"/>
      <c r="G117" s="67"/>
      <c r="H117" s="67"/>
      <c r="I117" s="67"/>
      <c r="J117" s="67"/>
      <c r="K117" s="67"/>
      <c r="L117" s="67"/>
      <c r="M117" s="67"/>
      <c r="N117" s="67"/>
      <c r="O117" s="67"/>
      <c r="P117" s="67"/>
      <c r="Q117" s="67"/>
      <c r="R117" s="67"/>
      <c r="S117" s="67"/>
      <c r="T117" s="57">
        <f t="shared" si="59"/>
        <v>0</v>
      </c>
      <c r="U117" s="57">
        <f t="shared" si="60"/>
        <v>0</v>
      </c>
      <c r="V117" s="58">
        <f t="shared" si="61"/>
        <v>0</v>
      </c>
      <c r="W117" s="58">
        <f t="shared" si="62"/>
        <v>0</v>
      </c>
      <c r="X117" s="58">
        <f t="shared" si="63"/>
        <v>0</v>
      </c>
      <c r="Y117" s="89">
        <f t="shared" si="46"/>
        <v>121</v>
      </c>
      <c r="Z117" s="90">
        <f>IF($F117&gt;'Wage Ceilings '!$C$7+SUMIF('Wage Ceilings '!$B$8:'Wage Ceilings '!$B$11,"&lt;="&amp;$F$15,'Wage Ceilings '!$D$8:'Wage Ceilings '!$D$11),'Wage Ceilings '!$C$7+SUMIF('Wage Ceilings '!$B$8:'Wage Ceilings '!$B$11,"&lt;="&amp;$F$15,'Wage Ceilings '!$D$8:'Wage Ceilings '!$D$11),$F117)</f>
        <v>0</v>
      </c>
      <c r="AA117" s="91" cm="1">
        <f t="array" ref="AA117">INDEX(Appendix!$G$4:$J$8,_xlfn.IFS(Y117&lt;56,1,Y117&lt;61,2,Y117&lt;66,3,Y117&lt;71,4,TRUE,5),MATCH(YEAR($F$15),Appendix!$G$3:$L$3,0))</f>
        <v>0</v>
      </c>
      <c r="AB117" s="92">
        <f t="shared" si="33"/>
        <v>0</v>
      </c>
      <c r="AC117" s="89">
        <f t="shared" si="47"/>
        <v>122</v>
      </c>
      <c r="AD117" s="90">
        <f>IF($G117&gt;'Wage Ceilings '!$C$7+SUMIF('Wage Ceilings '!$B$8:'Wage Ceilings '!$B$11,"&lt;="&amp;$G$15,'Wage Ceilings '!$D$8:'Wage Ceilings '!$D$11),'Wage Ceilings '!$C$7+SUMIF('Wage Ceilings '!$B$8:'Wage Ceilings '!$B$11,"&lt;="&amp;$G$15,'Wage Ceilings '!$D$8:'Wage Ceilings '!$D$11),$G117)</f>
        <v>0</v>
      </c>
      <c r="AE117" s="91" cm="1">
        <f t="array" ref="AE117">INDEX(Appendix!$G$4:$J$8,_xlfn.IFS(AC117&lt;56,1,AC117&lt;61,2,AC117&lt;66,3,AC117&lt;71,4,TRUE,5),MATCH(YEAR($F$15),Appendix!$G$3:$L$3,0))</f>
        <v>0</v>
      </c>
      <c r="AF117" s="92">
        <f t="shared" si="34"/>
        <v>0</v>
      </c>
      <c r="AG117" s="89">
        <f t="shared" si="48"/>
        <v>122</v>
      </c>
      <c r="AH117" s="90">
        <f>IF($H117&gt;'Wage Ceilings '!$C$7+SUMIF('Wage Ceilings '!$B$8:'Wage Ceilings '!$B$11,"&lt;="&amp;$H$15,'Wage Ceilings '!$D$8:'Wage Ceilings '!$D$11),'Wage Ceilings '!$C$7+SUMIF('Wage Ceilings '!$B$8:'Wage Ceilings '!$B$11,"&lt;="&amp;$H$15,'Wage Ceilings '!$D$8:'Wage Ceilings '!$D$11),$H117)</f>
        <v>0</v>
      </c>
      <c r="AI117" s="91" cm="1">
        <f t="array" ref="AI117">INDEX(Appendix!$G$4:$J$8,_xlfn.IFS(AG117&lt;56,1,AG117&lt;61,2,AG117&lt;66,3,AG117&lt;71,4,TRUE,5),MATCH(YEAR($F$15),Appendix!$G$3:$L$3,0))</f>
        <v>0</v>
      </c>
      <c r="AJ117" s="92">
        <f t="shared" si="35"/>
        <v>0</v>
      </c>
      <c r="AK117" s="89">
        <f t="shared" si="49"/>
        <v>122</v>
      </c>
      <c r="AL117" s="90">
        <f>IF($I117&gt;'Wage Ceilings '!$C$7+SUMIF('Wage Ceilings '!$B$8:'Wage Ceilings '!$B$11,"&lt;="&amp;$I$15,'Wage Ceilings '!$D$8:'Wage Ceilings '!$D$11),'Wage Ceilings '!$C$7+SUMIF('Wage Ceilings '!$B$8:'Wage Ceilings '!$B$11,"&lt;="&amp;$I$15,'Wage Ceilings '!$D$8:'Wage Ceilings '!$D$11),$I117)</f>
        <v>0</v>
      </c>
      <c r="AM117" s="91" cm="1">
        <f t="array" ref="AM117">INDEX(Appendix!$G$4:$J$8,_xlfn.IFS(AK117&lt;56,1,AK117&lt;61,2,AK117&lt;66,3,AK117&lt;71,4,TRUE,5),MATCH(YEAR($F$15),Appendix!$G$3:$L$3,0))</f>
        <v>0</v>
      </c>
      <c r="AN117" s="92">
        <f t="shared" si="36"/>
        <v>0</v>
      </c>
      <c r="AO117" s="89">
        <f t="shared" si="50"/>
        <v>122</v>
      </c>
      <c r="AP117" s="90">
        <f>IF($J117&gt;'Wage Ceilings '!$C$7+SUMIF('Wage Ceilings '!$B$8:'Wage Ceilings '!$B$11,"&lt;="&amp;$J$15,'Wage Ceilings '!$D$8:'Wage Ceilings '!$D$11),'Wage Ceilings '!$C$7+SUMIF('Wage Ceilings '!$B$8:'Wage Ceilings '!$B$11,"&lt;="&amp;$J$15,'Wage Ceilings '!$D$8:'Wage Ceilings '!$D$11),$J117)</f>
        <v>0</v>
      </c>
      <c r="AQ117" s="91" cm="1">
        <f t="array" ref="AQ117">INDEX(Appendix!$G$4:$J$8,_xlfn.IFS(AO117&lt;56,1,AO117&lt;61,2,AO117&lt;66,3,AO117&lt;71,4,TRUE,5),MATCH(YEAR($F$15),Appendix!$G$3:$L$3,0))</f>
        <v>0</v>
      </c>
      <c r="AR117" s="92">
        <f t="shared" si="37"/>
        <v>0</v>
      </c>
      <c r="AS117" s="89">
        <f t="shared" si="64"/>
        <v>122</v>
      </c>
      <c r="AT117" s="90">
        <f>IF($K117&gt;'Wage Ceilings '!$C$7+SUMIF('Wage Ceilings '!$B$8:'Wage Ceilings '!$B$11,"&lt;="&amp;$K$15,'Wage Ceilings '!$D$8:'Wage Ceilings '!$D$11),'Wage Ceilings '!$C$7+SUMIF('Wage Ceilings '!$B$8:'Wage Ceilings '!$B$11,"&lt;="&amp;$K$15,'Wage Ceilings '!$D$8:'Wage Ceilings '!$D$11),$K117)</f>
        <v>0</v>
      </c>
      <c r="AU117" s="91" cm="1">
        <f t="array" ref="AU117">INDEX(Appendix!$G$4:$J$8,_xlfn.IFS(AS117&lt;56,1,AS117&lt;61,2,AS117&lt;66,3,AS117&lt;71,4,TRUE,5),MATCH(YEAR($F$15),Appendix!$G$3:$L$3,0))</f>
        <v>0</v>
      </c>
      <c r="AV117" s="92">
        <f t="shared" si="38"/>
        <v>0</v>
      </c>
      <c r="AW117" s="89" t="str">
        <f t="shared" si="51"/>
        <v>NA</v>
      </c>
      <c r="AX117" s="92">
        <f>IF(L117&gt;=('Wage Ceilings '!$C$3-SUM(Z117,AD117,AH117,AL117,AP117,AT117,BB117,BF117,BJ117,BN117,BR117,BV117)),('Wage Ceilings '!$C$3-SUM(Z117,AD117,AH117,AL117,AP117,AT117,BB117,BF117,BJ117,BN117,BR117,BV117)),L117)</f>
        <v>0</v>
      </c>
      <c r="AY117" s="91" cm="1">
        <f t="array" ref="AY117">INDEX(Appendix!$G$4:$J$8,_xlfn.IFS(AW117&lt;56,1,AW117&lt;61,2,AW117&lt;66,3,AW117&lt;71,4,TRUE,5),MATCH(YEAR($F$15),Appendix!$G$3:$L$3,0))</f>
        <v>0</v>
      </c>
      <c r="AZ117" s="92">
        <f t="shared" si="39"/>
        <v>0</v>
      </c>
      <c r="BA117" s="89">
        <f t="shared" si="52"/>
        <v>122</v>
      </c>
      <c r="BB117" s="90">
        <f>IF($M117&gt;'Wage Ceilings '!$C$7+SUMIF('Wage Ceilings '!$B$8:'Wage Ceilings '!$B$11,"&lt;="&amp;$M$15,'Wage Ceilings '!$D$8:'Wage Ceilings '!$D$11),'Wage Ceilings '!$C$7+SUMIF('Wage Ceilings '!$B$8:'Wage Ceilings '!$B$11,"&lt;="&amp;$M$15,'Wage Ceilings '!$D$8:'Wage Ceilings '!$D$11),$M117)</f>
        <v>0</v>
      </c>
      <c r="BC117" s="91" cm="1">
        <f t="array" ref="BC117">INDEX(Appendix!$G$4:$J$8,_xlfn.IFS(BA117&lt;56,1,BA117&lt;61,2,BA117&lt;66,3,BA117&lt;71,4,TRUE,5),MATCH(YEAR($F$15),Appendix!$G$3:$L$3,0))</f>
        <v>0</v>
      </c>
      <c r="BD117" s="92">
        <f t="shared" si="40"/>
        <v>0</v>
      </c>
      <c r="BE117" s="89">
        <f t="shared" si="53"/>
        <v>122</v>
      </c>
      <c r="BF117" s="90">
        <f>IF($N117&gt;'Wage Ceilings '!$C$7+SUMIF('Wage Ceilings '!$B$8:'Wage Ceilings '!$B$11,"&lt;="&amp;$N$15,'Wage Ceilings '!$D$8:'Wage Ceilings '!$D$11),'Wage Ceilings '!$C$7+SUMIF('Wage Ceilings '!$B$8:'Wage Ceilings '!$B$11,"&lt;="&amp;$N$15,'Wage Ceilings '!$D$8:'Wage Ceilings '!$D$11),$N117)</f>
        <v>0</v>
      </c>
      <c r="BG117" s="91" cm="1">
        <f t="array" ref="BG117">INDEX(Appendix!$G$4:$J$8,_xlfn.IFS(BE117&lt;56,1,BE117&lt;61,2,BE117&lt;66,3,BE117&lt;71,4,TRUE,5),MATCH(YEAR($F$15),Appendix!$G$3:$L$3,0))</f>
        <v>0</v>
      </c>
      <c r="BH117" s="92">
        <f t="shared" si="41"/>
        <v>0</v>
      </c>
      <c r="BI117" s="89">
        <f t="shared" si="54"/>
        <v>122</v>
      </c>
      <c r="BJ117" s="90">
        <f>IF($O117&gt;'Wage Ceilings '!$C$7+SUMIF('Wage Ceilings '!$B$8:'Wage Ceilings '!$B$11,"&lt;="&amp;$O$15,'Wage Ceilings '!$D$8:'Wage Ceilings '!$D$11),'Wage Ceilings '!$C$7+SUMIF('Wage Ceilings '!$B$8:'Wage Ceilings '!$B$11,"&lt;="&amp;$O$15,'Wage Ceilings '!$D$8:'Wage Ceilings '!$D$11),$O117)</f>
        <v>0</v>
      </c>
      <c r="BK117" s="91" cm="1">
        <f t="array" ref="BK117">INDEX(Appendix!$G$4:$J$8,_xlfn.IFS(BI117&lt;56,1,BI117&lt;61,2,BI117&lt;66,3,BI117&lt;71,4,TRUE,5),MATCH(YEAR($F$15),Appendix!$G$3:$L$3,0))</f>
        <v>0</v>
      </c>
      <c r="BL117" s="92">
        <f t="shared" si="42"/>
        <v>0</v>
      </c>
      <c r="BM117" s="89">
        <f t="shared" si="55"/>
        <v>122</v>
      </c>
      <c r="BN117" s="90">
        <f>IF($P117&gt;'Wage Ceilings '!$C$7+SUMIF('Wage Ceilings '!$B$8:'Wage Ceilings '!$B$11,"&lt;="&amp;$P$15,'Wage Ceilings '!$D$8:'Wage Ceilings '!$D$11),'Wage Ceilings '!$C$7+SUMIF('Wage Ceilings '!$B$8:'Wage Ceilings '!$B$11,"&lt;="&amp;$P$15,'Wage Ceilings '!$D$8:'Wage Ceilings '!$D$11),$P117)</f>
        <v>0</v>
      </c>
      <c r="BO117" s="91" cm="1">
        <f t="array" ref="BO117">INDEX(Appendix!$G$4:$J$8,_xlfn.IFS(BM117&lt;56,1,BM117&lt;61,2,BM117&lt;66,3,BM117&lt;71,4,TRUE,5),MATCH(YEAR($F$15),Appendix!$G$3:$L$3,0))</f>
        <v>0</v>
      </c>
      <c r="BP117" s="92">
        <f t="shared" si="43"/>
        <v>0</v>
      </c>
      <c r="BQ117" s="89">
        <f t="shared" si="56"/>
        <v>122</v>
      </c>
      <c r="BR117" s="90">
        <f>IF($Q117&gt;'Wage Ceilings '!$C$7+SUMIF('Wage Ceilings '!$B$8:'Wage Ceilings '!$B$11,"&lt;="&amp;$Q$15,'Wage Ceilings '!$D$8:'Wage Ceilings '!$D$11),'Wage Ceilings '!$C$7+SUMIF('Wage Ceilings '!$B$8:'Wage Ceilings '!$B$11,"&lt;="&amp;$Q$15,'Wage Ceilings '!$D$8:'Wage Ceilings '!$D$11),$Q117)</f>
        <v>0</v>
      </c>
      <c r="BS117" s="91" cm="1">
        <f t="array" ref="BS117">INDEX(Appendix!$G$4:$J$8,_xlfn.IFS(BQ117&lt;56,1,BQ117&lt;61,2,BQ117&lt;66,3,BQ117&lt;71,4,TRUE,5),MATCH(YEAR($F$15),Appendix!$G$3:$L$3,0))</f>
        <v>0</v>
      </c>
      <c r="BT117" s="92">
        <f t="shared" si="44"/>
        <v>0</v>
      </c>
      <c r="BU117" s="89">
        <f t="shared" si="57"/>
        <v>122</v>
      </c>
      <c r="BV117" s="90">
        <f>IF($R117&gt;'Wage Ceilings '!$C$7+SUMIF('Wage Ceilings '!$B$8:'Wage Ceilings '!$B$11,"&lt;="&amp;$R$15,'Wage Ceilings '!$D$8:'Wage Ceilings '!$D$11),'Wage Ceilings '!$C$7+SUMIF('Wage Ceilings '!$B$8:'Wage Ceilings '!$B$11,"&lt;="&amp;$R$15,'Wage Ceilings '!$D$8:'Wage Ceilings '!$D$11),$R117)</f>
        <v>0</v>
      </c>
      <c r="BW117" s="91" cm="1">
        <f t="array" ref="BW117">INDEX(Appendix!$G$4:$J$8,_xlfn.IFS(BU117&lt;56,1,BU117&lt;61,2,BU117&lt;66,3,BU117&lt;71,4,TRUE,5),MATCH(YEAR($F$15),Appendix!$G$3:$L$3,0))</f>
        <v>0</v>
      </c>
      <c r="BX117" s="92">
        <f t="shared" si="45"/>
        <v>0</v>
      </c>
      <c r="BY117" s="89" t="str">
        <f t="shared" si="58"/>
        <v>NA</v>
      </c>
      <c r="BZ117" s="92">
        <f>IF(S117&gt;=('Wage Ceilings '!$C$3-SUM(Z117,AD117,AH117,AL117,AP117,AX117,AT117,BB117,BF117,BJ117,BN117,BR117,BV117)),('Wage Ceilings '!$C$3-SUM(Z117,AD117,AH117,AL117,AP117,AX117,AT117,BB117,BF117,BJ117,BN117,BR117,BV117)),S117)</f>
        <v>0</v>
      </c>
      <c r="CA117" s="91" cm="1">
        <f t="array" ref="CA117">INDEX(Appendix!$G$4:$J$8,_xlfn.IFS(BY117&lt;56,1,BY117&lt;61,2,BY117&lt;66,3,BY117&lt;71,4,TRUE,5),MATCH(YEAR($F$15),Appendix!$G$3:$L$3,0))</f>
        <v>0</v>
      </c>
      <c r="CB117" s="92">
        <f t="shared" si="65"/>
        <v>0</v>
      </c>
      <c r="CC117" s="99"/>
    </row>
  </sheetData>
  <sheetProtection algorithmName="SHA-512" hashValue="QNlUpYyoAsMdCWjQSVruLyEGU5uQurD0+4ChFPIx/MAOy0xrZ1bdT7WkhoEpKH1ma9fVoMnMKivV2P89hJqnkA==" saltValue="pOa7Rd+O5YGnyNB4vMwRkw==" spinCount="100000" sheet="1" objects="1" scenarios="1"/>
  <protectedRanges>
    <protectedRange sqref="A18:B19 A20:S117 D17:S18 C19:S19" name="TP"/>
  </protectedRanges>
  <mergeCells count="46">
    <mergeCell ref="F15:F16"/>
    <mergeCell ref="A7:B7"/>
    <mergeCell ref="Y13:CB13"/>
    <mergeCell ref="A14:D14"/>
    <mergeCell ref="F14:L14"/>
    <mergeCell ref="M14:S14"/>
    <mergeCell ref="T14:X14"/>
    <mergeCell ref="Y14:AZ14"/>
    <mergeCell ref="BA14:CB14"/>
    <mergeCell ref="A15:A16"/>
    <mergeCell ref="B15:B16"/>
    <mergeCell ref="C15:C16"/>
    <mergeCell ref="D15:D16"/>
    <mergeCell ref="E15:E16"/>
    <mergeCell ref="R15:R16"/>
    <mergeCell ref="G15:G16"/>
    <mergeCell ref="H15:H16"/>
    <mergeCell ref="I15:I16"/>
    <mergeCell ref="J15:J16"/>
    <mergeCell ref="K15:K16"/>
    <mergeCell ref="L15:L16"/>
    <mergeCell ref="M15:M16"/>
    <mergeCell ref="N15:N16"/>
    <mergeCell ref="O15:O16"/>
    <mergeCell ref="P15:P16"/>
    <mergeCell ref="Q15:Q16"/>
    <mergeCell ref="AS15:AV15"/>
    <mergeCell ref="S15:S16"/>
    <mergeCell ref="T15:T16"/>
    <mergeCell ref="U15:U16"/>
    <mergeCell ref="V15:V16"/>
    <mergeCell ref="W15:W16"/>
    <mergeCell ref="X15:X16"/>
    <mergeCell ref="Y15:AB15"/>
    <mergeCell ref="AC15:AF15"/>
    <mergeCell ref="AG15:AJ15"/>
    <mergeCell ref="AK15:AN15"/>
    <mergeCell ref="AO15:AR15"/>
    <mergeCell ref="BU15:BX15"/>
    <mergeCell ref="BY15:CB15"/>
    <mergeCell ref="AW15:AZ15"/>
    <mergeCell ref="BA15:BD15"/>
    <mergeCell ref="BE15:BH15"/>
    <mergeCell ref="BI15:BL15"/>
    <mergeCell ref="BM15:BP15"/>
    <mergeCell ref="BQ15:BT15"/>
  </mergeCells>
  <conditionalFormatting sqref="A3">
    <cfRule type="cellIs" dxfId="5" priority="2" operator="lessThan">
      <formula>0</formula>
    </cfRule>
  </conditionalFormatting>
  <dataValidations count="1">
    <dataValidation type="list" allowBlank="1" showInputMessage="1" showErrorMessage="1" sqref="C18:C117" xr:uid="{3490F093-13C2-46FB-BFD8-D6FE19094475}">
      <formula1>"Yes,No"</formula1>
    </dataValidation>
  </dataValidation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C724B-804A-4A6B-89AC-CF75B4EC897B}">
  <dimension ref="A1:CC117"/>
  <sheetViews>
    <sheetView zoomScale="85" zoomScaleNormal="85" workbookViewId="0">
      <selection activeCell="B18" sqref="B18"/>
    </sheetView>
  </sheetViews>
  <sheetFormatPr defaultColWidth="9.08984375" defaultRowHeight="13" x14ac:dyDescent="0.3"/>
  <cols>
    <col min="1" max="1" width="32.90625" style="30" customWidth="1"/>
    <col min="2" max="2" width="12.6328125" style="30" bestFit="1" customWidth="1"/>
    <col min="3" max="3" width="11.453125" style="30" bestFit="1" customWidth="1"/>
    <col min="4" max="4" width="18" style="30" customWidth="1"/>
    <col min="5" max="5" width="16.08984375" style="30" customWidth="1"/>
    <col min="6" max="6" width="13.54296875" style="30" bestFit="1" customWidth="1"/>
    <col min="7" max="7" width="11" style="30" bestFit="1" customWidth="1"/>
    <col min="8" max="8" width="10" style="30" bestFit="1" customWidth="1"/>
    <col min="9" max="9" width="10.54296875" style="30" bestFit="1" customWidth="1"/>
    <col min="10" max="11" width="10" style="30" bestFit="1" customWidth="1"/>
    <col min="12" max="12" width="12" style="30" bestFit="1" customWidth="1"/>
    <col min="13" max="13" width="12.36328125" style="30" customWidth="1"/>
    <col min="14" max="18" width="10" style="30" bestFit="1" customWidth="1"/>
    <col min="19" max="19" width="11.90625" style="30" customWidth="1"/>
    <col min="20" max="20" width="11" style="93" customWidth="1"/>
    <col min="21" max="23" width="10" style="93" customWidth="1"/>
    <col min="24" max="24" width="11.54296875" style="93" bestFit="1" customWidth="1"/>
    <col min="25" max="25" width="9.54296875" style="93" customWidth="1"/>
    <col min="26" max="27" width="10.08984375" style="93" customWidth="1"/>
    <col min="28" max="28" width="10" style="93" customWidth="1"/>
    <col min="29" max="29" width="6.54296875" style="93" customWidth="1"/>
    <col min="30" max="31" width="10.08984375" style="93" customWidth="1"/>
    <col min="32" max="32" width="10.36328125" style="93" customWidth="1"/>
    <col min="33" max="33" width="6.54296875" style="93" customWidth="1"/>
    <col min="34" max="35" width="10.08984375" style="93" customWidth="1"/>
    <col min="36" max="36" width="10.54296875" style="93" customWidth="1"/>
    <col min="37" max="37" width="6.54296875" style="93" customWidth="1"/>
    <col min="38" max="40" width="10.08984375" style="93" customWidth="1"/>
    <col min="41" max="41" width="6.54296875" style="93" customWidth="1"/>
    <col min="42" max="43" width="10.08984375" style="93" customWidth="1"/>
    <col min="44" max="44" width="10.90625" style="93" customWidth="1"/>
    <col min="45" max="45" width="6.54296875" style="93" customWidth="1"/>
    <col min="46" max="48" width="10.08984375" style="93" customWidth="1"/>
    <col min="49" max="49" width="7.453125" style="93" customWidth="1"/>
    <col min="50" max="50" width="14.453125" style="93" customWidth="1"/>
    <col min="51" max="51" width="10.08984375" style="93" customWidth="1"/>
    <col min="52" max="52" width="13.6328125" style="93" bestFit="1" customWidth="1"/>
    <col min="53" max="53" width="6.54296875" style="93" customWidth="1"/>
    <col min="54" max="55" width="10.08984375" style="93" customWidth="1"/>
    <col min="56" max="56" width="9.54296875" style="93" customWidth="1"/>
    <col min="57" max="57" width="6.54296875" style="93" customWidth="1"/>
    <col min="58" max="59" width="10.08984375" style="93" customWidth="1"/>
    <col min="60" max="60" width="10.453125" style="93" customWidth="1"/>
    <col min="61" max="61" width="6.54296875" style="93" customWidth="1"/>
    <col min="62" max="63" width="10.08984375" style="93" customWidth="1"/>
    <col min="64" max="64" width="10.36328125" style="93" customWidth="1"/>
    <col min="65" max="65" width="6.54296875" style="93" customWidth="1"/>
    <col min="66" max="67" width="10.08984375" style="93" customWidth="1"/>
    <col min="68" max="68" width="10.08984375" style="93" bestFit="1" customWidth="1"/>
    <col min="69" max="69" width="6.54296875" style="93" bestFit="1" customWidth="1"/>
    <col min="70" max="71" width="10.08984375" style="93" bestFit="1" customWidth="1"/>
    <col min="72" max="72" width="10.54296875" style="93" bestFit="1" customWidth="1"/>
    <col min="73" max="73" width="6.54296875" style="93" bestFit="1" customWidth="1"/>
    <col min="74" max="75" width="10.08984375" style="93" bestFit="1" customWidth="1"/>
    <col min="76" max="76" width="10.453125" style="93" bestFit="1" customWidth="1"/>
    <col min="77" max="77" width="6.6328125" style="93" bestFit="1" customWidth="1"/>
    <col min="78" max="78" width="11.08984375" style="93" bestFit="1" customWidth="1"/>
    <col min="79" max="79" width="10.08984375" style="93" bestFit="1" customWidth="1"/>
    <col min="80" max="80" width="13.36328125" style="93" bestFit="1" customWidth="1"/>
    <col min="81" max="16384" width="9.08984375" style="30"/>
  </cols>
  <sheetData>
    <row r="1" spans="1:81" ht="26" x14ac:dyDescent="0.3">
      <c r="A1" s="29" t="s">
        <v>188</v>
      </c>
    </row>
    <row r="2" spans="1:81" x14ac:dyDescent="0.3">
      <c r="A2" s="53"/>
    </row>
    <row r="3" spans="1:81" x14ac:dyDescent="0.3">
      <c r="A3" s="31" t="s">
        <v>2</v>
      </c>
      <c r="B3" s="32"/>
      <c r="C3" s="32"/>
      <c r="D3" s="32"/>
      <c r="E3" s="32"/>
      <c r="F3" s="32"/>
    </row>
    <row r="4" spans="1:81" x14ac:dyDescent="0.3">
      <c r="A4" s="33"/>
    </row>
    <row r="5" spans="1:81" x14ac:dyDescent="0.3">
      <c r="A5" s="34" t="s">
        <v>3</v>
      </c>
    </row>
    <row r="6" spans="1:81" x14ac:dyDescent="0.3">
      <c r="A6" s="34"/>
    </row>
    <row r="7" spans="1:81" ht="18.5" x14ac:dyDescent="0.3">
      <c r="A7" s="137" t="s">
        <v>73</v>
      </c>
      <c r="B7" s="137"/>
      <c r="C7" s="35"/>
      <c r="D7" s="35"/>
      <c r="E7" s="35"/>
      <c r="F7" s="35"/>
    </row>
    <row r="8" spans="1:81" x14ac:dyDescent="0.3">
      <c r="A8" s="36" t="s">
        <v>189</v>
      </c>
      <c r="B8" s="37">
        <f>SUM(T18:T117)+SUM(V18:V117)</f>
        <v>0</v>
      </c>
      <c r="C8" s="38"/>
      <c r="D8" s="38"/>
      <c r="E8" s="38"/>
      <c r="F8" s="38"/>
    </row>
    <row r="9" spans="1:81" x14ac:dyDescent="0.3">
      <c r="A9" s="36" t="s">
        <v>190</v>
      </c>
      <c r="B9" s="37">
        <f>SUM(U18:U117)+SUM(W18:W117)</f>
        <v>0</v>
      </c>
      <c r="C9" s="38"/>
      <c r="D9" s="38"/>
      <c r="E9" s="38"/>
      <c r="F9" s="38"/>
      <c r="K9" s="39"/>
      <c r="L9" s="39"/>
      <c r="M9" s="39"/>
      <c r="N9" s="39"/>
      <c r="O9" s="39"/>
      <c r="P9" s="39"/>
      <c r="Q9" s="39"/>
      <c r="R9" s="39"/>
      <c r="S9" s="39"/>
      <c r="T9" s="94"/>
      <c r="U9" s="94"/>
      <c r="V9" s="94"/>
      <c r="W9" s="94"/>
      <c r="X9" s="94"/>
      <c r="Y9" s="94"/>
      <c r="AG9" s="95"/>
    </row>
    <row r="10" spans="1:81" x14ac:dyDescent="0.3">
      <c r="A10" s="40" t="s">
        <v>191</v>
      </c>
      <c r="B10" s="41">
        <f>SUM(B8:B9)</f>
        <v>0</v>
      </c>
      <c r="C10" s="38"/>
      <c r="D10" s="38"/>
      <c r="E10" s="38"/>
      <c r="F10" s="38"/>
      <c r="I10" s="62"/>
    </row>
    <row r="11" spans="1:81" x14ac:dyDescent="0.3">
      <c r="BY11" s="96"/>
    </row>
    <row r="12" spans="1:81" ht="18.5" x14ac:dyDescent="0.45">
      <c r="A12" s="42" t="s">
        <v>8</v>
      </c>
      <c r="B12" s="42"/>
      <c r="C12" s="42"/>
      <c r="D12" s="43"/>
      <c r="E12" s="44"/>
      <c r="F12" s="44"/>
      <c r="G12" s="45"/>
      <c r="AA12" s="96"/>
      <c r="BY12" s="97"/>
    </row>
    <row r="13" spans="1:81" ht="18.5" x14ac:dyDescent="0.45">
      <c r="A13" s="43" t="s">
        <v>107</v>
      </c>
      <c r="B13" s="44"/>
      <c r="C13" s="44"/>
      <c r="D13" s="46"/>
      <c r="E13" s="46"/>
      <c r="F13" s="46"/>
      <c r="G13" s="46"/>
      <c r="H13" s="44"/>
      <c r="I13" s="44"/>
      <c r="J13" s="44"/>
      <c r="K13" s="44"/>
      <c r="L13" s="44"/>
      <c r="M13" s="44"/>
      <c r="N13" s="44"/>
      <c r="O13" s="44"/>
      <c r="P13" s="44"/>
      <c r="Q13" s="44"/>
      <c r="R13" s="44"/>
      <c r="S13" s="44"/>
      <c r="T13" s="98"/>
      <c r="U13" s="98"/>
      <c r="V13" s="98"/>
      <c r="W13" s="98"/>
      <c r="X13" s="98"/>
      <c r="Y13" s="138"/>
      <c r="Z13" s="138"/>
      <c r="AA13" s="138"/>
      <c r="AB13" s="138"/>
      <c r="AC13" s="138"/>
      <c r="AD13" s="138"/>
      <c r="AE13" s="138"/>
      <c r="AF13" s="138"/>
      <c r="AG13" s="138"/>
      <c r="AH13" s="138"/>
      <c r="AI13" s="138"/>
      <c r="AJ13" s="138"/>
      <c r="AK13" s="138"/>
      <c r="AL13" s="138"/>
      <c r="AM13" s="138"/>
      <c r="AN13" s="138"/>
      <c r="AO13" s="138"/>
      <c r="AP13" s="138"/>
      <c r="AQ13" s="138"/>
      <c r="AR13" s="138"/>
      <c r="AS13" s="138"/>
      <c r="AT13" s="138"/>
      <c r="AU13" s="138"/>
      <c r="AV13" s="138"/>
      <c r="AW13" s="138"/>
      <c r="AX13" s="138"/>
      <c r="AY13" s="138"/>
      <c r="AZ13" s="138"/>
      <c r="BA13" s="138"/>
      <c r="BB13" s="138"/>
      <c r="BC13" s="138"/>
      <c r="BD13" s="138"/>
      <c r="BE13" s="138"/>
      <c r="BF13" s="138"/>
      <c r="BG13" s="138"/>
      <c r="BH13" s="138"/>
      <c r="BI13" s="138"/>
      <c r="BJ13" s="138"/>
      <c r="BK13" s="138"/>
      <c r="BL13" s="138"/>
      <c r="BM13" s="138"/>
      <c r="BN13" s="138"/>
      <c r="BO13" s="138"/>
      <c r="BP13" s="138"/>
      <c r="BQ13" s="138"/>
      <c r="BR13" s="138"/>
      <c r="BS13" s="138"/>
      <c r="BT13" s="138"/>
      <c r="BU13" s="138"/>
      <c r="BV13" s="138"/>
      <c r="BW13" s="138"/>
      <c r="BX13" s="138"/>
      <c r="BY13" s="138"/>
      <c r="BZ13" s="138"/>
      <c r="CA13" s="138"/>
      <c r="CB13" s="138"/>
      <c r="CC13" s="47"/>
    </row>
    <row r="14" spans="1:81" s="49" customFormat="1" ht="14.5" x14ac:dyDescent="0.35">
      <c r="A14" s="139" t="s">
        <v>77</v>
      </c>
      <c r="B14" s="140"/>
      <c r="C14" s="140"/>
      <c r="D14" s="141"/>
      <c r="E14" s="68"/>
      <c r="F14" s="142" t="s">
        <v>10</v>
      </c>
      <c r="G14" s="143"/>
      <c r="H14" s="143"/>
      <c r="I14" s="143"/>
      <c r="J14" s="143"/>
      <c r="K14" s="143"/>
      <c r="L14" s="143"/>
      <c r="M14" s="143" t="s">
        <v>11</v>
      </c>
      <c r="N14" s="143"/>
      <c r="O14" s="143"/>
      <c r="P14" s="143"/>
      <c r="Q14" s="143"/>
      <c r="R14" s="143"/>
      <c r="S14" s="143"/>
      <c r="T14" s="144" t="s">
        <v>93</v>
      </c>
      <c r="U14" s="144"/>
      <c r="V14" s="145"/>
      <c r="W14" s="145"/>
      <c r="X14" s="145"/>
      <c r="Y14" s="146" t="s">
        <v>12</v>
      </c>
      <c r="Z14" s="146"/>
      <c r="AA14" s="146"/>
      <c r="AB14" s="146"/>
      <c r="AC14" s="146"/>
      <c r="AD14" s="146"/>
      <c r="AE14" s="146"/>
      <c r="AF14" s="146"/>
      <c r="AG14" s="146"/>
      <c r="AH14" s="146"/>
      <c r="AI14" s="146"/>
      <c r="AJ14" s="146"/>
      <c r="AK14" s="146"/>
      <c r="AL14" s="146"/>
      <c r="AM14" s="146"/>
      <c r="AN14" s="146"/>
      <c r="AO14" s="146"/>
      <c r="AP14" s="146"/>
      <c r="AQ14" s="146"/>
      <c r="AR14" s="146"/>
      <c r="AS14" s="146"/>
      <c r="AT14" s="146"/>
      <c r="AU14" s="146"/>
      <c r="AV14" s="146"/>
      <c r="AW14" s="146"/>
      <c r="AX14" s="146"/>
      <c r="AY14" s="146"/>
      <c r="AZ14" s="146"/>
      <c r="BA14" s="146" t="s">
        <v>13</v>
      </c>
      <c r="BB14" s="146"/>
      <c r="BC14" s="146"/>
      <c r="BD14" s="146"/>
      <c r="BE14" s="146"/>
      <c r="BF14" s="146"/>
      <c r="BG14" s="146"/>
      <c r="BH14" s="146"/>
      <c r="BI14" s="146"/>
      <c r="BJ14" s="146"/>
      <c r="BK14" s="146"/>
      <c r="BL14" s="146"/>
      <c r="BM14" s="146"/>
      <c r="BN14" s="146"/>
      <c r="BO14" s="146"/>
      <c r="BP14" s="146"/>
      <c r="BQ14" s="146"/>
      <c r="BR14" s="146"/>
      <c r="BS14" s="146"/>
      <c r="BT14" s="146"/>
      <c r="BU14" s="146"/>
      <c r="BV14" s="146"/>
      <c r="BW14" s="146"/>
      <c r="BX14" s="146"/>
      <c r="BY14" s="146"/>
      <c r="BZ14" s="146"/>
      <c r="CA14" s="146"/>
      <c r="CB14" s="146"/>
      <c r="CC14" s="48"/>
    </row>
    <row r="15" spans="1:81" ht="13.5" customHeight="1" x14ac:dyDescent="0.3">
      <c r="A15" s="147" t="s">
        <v>74</v>
      </c>
      <c r="B15" s="147" t="s">
        <v>76</v>
      </c>
      <c r="C15" s="149" t="s">
        <v>178</v>
      </c>
      <c r="D15" s="149" t="s">
        <v>114</v>
      </c>
      <c r="E15" s="149" t="s">
        <v>115</v>
      </c>
      <c r="F15" s="131">
        <v>44927</v>
      </c>
      <c r="G15" s="131">
        <v>44958</v>
      </c>
      <c r="H15" s="131">
        <v>44986</v>
      </c>
      <c r="I15" s="131">
        <v>45017</v>
      </c>
      <c r="J15" s="131">
        <v>45047</v>
      </c>
      <c r="K15" s="131">
        <v>45078</v>
      </c>
      <c r="L15" s="131" t="s">
        <v>110</v>
      </c>
      <c r="M15" s="131">
        <v>45108</v>
      </c>
      <c r="N15" s="131">
        <v>45139</v>
      </c>
      <c r="O15" s="131">
        <v>45170</v>
      </c>
      <c r="P15" s="131">
        <v>45200</v>
      </c>
      <c r="Q15" s="131">
        <v>45231</v>
      </c>
      <c r="R15" s="131">
        <v>45261</v>
      </c>
      <c r="S15" s="131" t="s">
        <v>116</v>
      </c>
      <c r="T15" s="133" t="s">
        <v>94</v>
      </c>
      <c r="U15" s="133" t="s">
        <v>95</v>
      </c>
      <c r="V15" s="133" t="s">
        <v>110</v>
      </c>
      <c r="W15" s="133" t="s">
        <v>111</v>
      </c>
      <c r="X15" s="135" t="s">
        <v>112</v>
      </c>
      <c r="Y15" s="130" t="s">
        <v>78</v>
      </c>
      <c r="Z15" s="130"/>
      <c r="AA15" s="130"/>
      <c r="AB15" s="130"/>
      <c r="AC15" s="130" t="s">
        <v>81</v>
      </c>
      <c r="AD15" s="130"/>
      <c r="AE15" s="130"/>
      <c r="AF15" s="130"/>
      <c r="AG15" s="130" t="s">
        <v>83</v>
      </c>
      <c r="AH15" s="130"/>
      <c r="AI15" s="130"/>
      <c r="AJ15" s="130"/>
      <c r="AK15" s="130" t="s">
        <v>84</v>
      </c>
      <c r="AL15" s="130"/>
      <c r="AM15" s="130"/>
      <c r="AN15" s="130"/>
      <c r="AO15" s="130" t="s">
        <v>85</v>
      </c>
      <c r="AP15" s="130"/>
      <c r="AQ15" s="130"/>
      <c r="AR15" s="130"/>
      <c r="AS15" s="130" t="s">
        <v>86</v>
      </c>
      <c r="AT15" s="130"/>
      <c r="AU15" s="130"/>
      <c r="AV15" s="130"/>
      <c r="AW15" s="130" t="s">
        <v>110</v>
      </c>
      <c r="AX15" s="130"/>
      <c r="AY15" s="130"/>
      <c r="AZ15" s="130"/>
      <c r="BA15" s="130" t="s">
        <v>87</v>
      </c>
      <c r="BB15" s="130"/>
      <c r="BC15" s="130"/>
      <c r="BD15" s="130"/>
      <c r="BE15" s="130" t="s">
        <v>88</v>
      </c>
      <c r="BF15" s="130"/>
      <c r="BG15" s="130"/>
      <c r="BH15" s="130"/>
      <c r="BI15" s="130" t="s">
        <v>89</v>
      </c>
      <c r="BJ15" s="130"/>
      <c r="BK15" s="130"/>
      <c r="BL15" s="130"/>
      <c r="BM15" s="130" t="s">
        <v>90</v>
      </c>
      <c r="BN15" s="130"/>
      <c r="BO15" s="130"/>
      <c r="BP15" s="130"/>
      <c r="BQ15" s="130" t="s">
        <v>91</v>
      </c>
      <c r="BR15" s="130"/>
      <c r="BS15" s="130"/>
      <c r="BT15" s="130"/>
      <c r="BU15" s="130" t="s">
        <v>92</v>
      </c>
      <c r="BV15" s="130"/>
      <c r="BW15" s="130"/>
      <c r="BX15" s="130"/>
      <c r="BY15" s="130" t="s">
        <v>111</v>
      </c>
      <c r="BZ15" s="130"/>
      <c r="CA15" s="130"/>
      <c r="CB15" s="130"/>
      <c r="CC15" s="47"/>
    </row>
    <row r="16" spans="1:81" x14ac:dyDescent="0.3">
      <c r="A16" s="148"/>
      <c r="B16" s="148"/>
      <c r="C16" s="150"/>
      <c r="D16" s="150"/>
      <c r="E16" s="150"/>
      <c r="F16" s="132"/>
      <c r="G16" s="132"/>
      <c r="H16" s="132"/>
      <c r="I16" s="132"/>
      <c r="J16" s="132"/>
      <c r="K16" s="132"/>
      <c r="L16" s="132"/>
      <c r="M16" s="132"/>
      <c r="N16" s="132"/>
      <c r="O16" s="132"/>
      <c r="P16" s="132"/>
      <c r="Q16" s="132"/>
      <c r="R16" s="132"/>
      <c r="S16" s="132"/>
      <c r="T16" s="134"/>
      <c r="U16" s="134"/>
      <c r="V16" s="134"/>
      <c r="W16" s="134"/>
      <c r="X16" s="136"/>
      <c r="Y16" s="101" t="s">
        <v>72</v>
      </c>
      <c r="Z16" s="101" t="s">
        <v>82</v>
      </c>
      <c r="AA16" s="101" t="s">
        <v>79</v>
      </c>
      <c r="AB16" s="101" t="s">
        <v>80</v>
      </c>
      <c r="AC16" s="101" t="s">
        <v>72</v>
      </c>
      <c r="AD16" s="101" t="s">
        <v>82</v>
      </c>
      <c r="AE16" s="101" t="s">
        <v>79</v>
      </c>
      <c r="AF16" s="101" t="s">
        <v>96</v>
      </c>
      <c r="AG16" s="101" t="s">
        <v>72</v>
      </c>
      <c r="AH16" s="101" t="s">
        <v>82</v>
      </c>
      <c r="AI16" s="101" t="s">
        <v>79</v>
      </c>
      <c r="AJ16" s="101" t="s">
        <v>97</v>
      </c>
      <c r="AK16" s="101" t="s">
        <v>72</v>
      </c>
      <c r="AL16" s="101" t="s">
        <v>82</v>
      </c>
      <c r="AM16" s="101" t="s">
        <v>79</v>
      </c>
      <c r="AN16" s="101" t="s">
        <v>98</v>
      </c>
      <c r="AO16" s="101" t="s">
        <v>72</v>
      </c>
      <c r="AP16" s="101" t="s">
        <v>82</v>
      </c>
      <c r="AQ16" s="101" t="s">
        <v>79</v>
      </c>
      <c r="AR16" s="101" t="s">
        <v>99</v>
      </c>
      <c r="AS16" s="101" t="s">
        <v>72</v>
      </c>
      <c r="AT16" s="101" t="s">
        <v>82</v>
      </c>
      <c r="AU16" s="101" t="s">
        <v>79</v>
      </c>
      <c r="AV16" s="101" t="s">
        <v>100</v>
      </c>
      <c r="AW16" s="101" t="s">
        <v>72</v>
      </c>
      <c r="AX16" s="101" t="s">
        <v>82</v>
      </c>
      <c r="AY16" s="101" t="s">
        <v>79</v>
      </c>
      <c r="AZ16" s="101" t="s">
        <v>177</v>
      </c>
      <c r="BA16" s="101" t="s">
        <v>72</v>
      </c>
      <c r="BB16" s="101" t="s">
        <v>82</v>
      </c>
      <c r="BC16" s="101" t="s">
        <v>79</v>
      </c>
      <c r="BD16" s="101" t="s">
        <v>101</v>
      </c>
      <c r="BE16" s="101" t="s">
        <v>72</v>
      </c>
      <c r="BF16" s="101" t="s">
        <v>82</v>
      </c>
      <c r="BG16" s="101" t="s">
        <v>79</v>
      </c>
      <c r="BH16" s="101" t="s">
        <v>102</v>
      </c>
      <c r="BI16" s="101" t="s">
        <v>72</v>
      </c>
      <c r="BJ16" s="101" t="s">
        <v>82</v>
      </c>
      <c r="BK16" s="101" t="s">
        <v>79</v>
      </c>
      <c r="BL16" s="101" t="s">
        <v>103</v>
      </c>
      <c r="BM16" s="101" t="s">
        <v>72</v>
      </c>
      <c r="BN16" s="101" t="s">
        <v>82</v>
      </c>
      <c r="BO16" s="101" t="s">
        <v>79</v>
      </c>
      <c r="BP16" s="101" t="s">
        <v>104</v>
      </c>
      <c r="BQ16" s="101" t="s">
        <v>72</v>
      </c>
      <c r="BR16" s="101" t="s">
        <v>82</v>
      </c>
      <c r="BS16" s="101" t="s">
        <v>79</v>
      </c>
      <c r="BT16" s="101" t="s">
        <v>105</v>
      </c>
      <c r="BU16" s="101" t="s">
        <v>72</v>
      </c>
      <c r="BV16" s="101" t="s">
        <v>82</v>
      </c>
      <c r="BW16" s="101" t="s">
        <v>79</v>
      </c>
      <c r="BX16" s="101" t="s">
        <v>106</v>
      </c>
      <c r="BY16" s="101" t="s">
        <v>72</v>
      </c>
      <c r="BZ16" s="101" t="s">
        <v>82</v>
      </c>
      <c r="CA16" s="101" t="s">
        <v>79</v>
      </c>
      <c r="CB16" s="101" t="s">
        <v>113</v>
      </c>
      <c r="CC16" s="47"/>
    </row>
    <row r="17" spans="1:81" s="51" customFormat="1" ht="12.9" customHeight="1" x14ac:dyDescent="0.3">
      <c r="A17" s="52" t="s">
        <v>172</v>
      </c>
      <c r="B17" s="59">
        <v>24167</v>
      </c>
      <c r="C17" s="60" t="s">
        <v>108</v>
      </c>
      <c r="D17" s="61">
        <v>45092</v>
      </c>
      <c r="E17" s="61">
        <v>45291</v>
      </c>
      <c r="F17" s="54">
        <v>7000</v>
      </c>
      <c r="G17" s="54">
        <v>7000</v>
      </c>
      <c r="H17" s="54">
        <v>7000</v>
      </c>
      <c r="I17" s="54">
        <v>7000</v>
      </c>
      <c r="J17" s="54">
        <v>7000</v>
      </c>
      <c r="K17" s="54">
        <v>7000</v>
      </c>
      <c r="L17" s="54">
        <f>10000</f>
        <v>10000</v>
      </c>
      <c r="M17" s="54">
        <v>7000</v>
      </c>
      <c r="N17" s="54">
        <v>7000</v>
      </c>
      <c r="O17" s="54">
        <v>7000</v>
      </c>
      <c r="P17" s="54">
        <v>7000</v>
      </c>
      <c r="Q17" s="54">
        <v>7000</v>
      </c>
      <c r="R17" s="54">
        <v>7000</v>
      </c>
      <c r="S17" s="54">
        <v>10000</v>
      </c>
      <c r="T17" s="55">
        <f>SUM(AB17,AF17,AJ17,AN17,AR17,AV17)</f>
        <v>90</v>
      </c>
      <c r="U17" s="55">
        <f>SUM(BD17,BH17,BL17,BP17,BT17,BX17)</f>
        <v>93</v>
      </c>
      <c r="V17" s="56">
        <f>AZ17</f>
        <v>25</v>
      </c>
      <c r="W17" s="56">
        <f>CB17</f>
        <v>25</v>
      </c>
      <c r="X17" s="56">
        <f>SUM(T17:W17)</f>
        <v>233</v>
      </c>
      <c r="Y17" s="89">
        <f>FLOOR((DATEDIF($B17-DAY($B17)+1,F$15,"m")-1)/12,1)</f>
        <v>56</v>
      </c>
      <c r="Z17" s="90">
        <f>IF($F17&gt;'Wage Ceilings '!$C$7+SUMIF('Wage Ceilings '!$B$8:'Wage Ceilings '!$B$11,"&lt;="&amp;$F$15,'Wage Ceilings '!$D$8:'Wage Ceilings '!$D$11),'Wage Ceilings '!$C$7+SUMIF('Wage Ceilings '!$B$8:'Wage Ceilings '!$B$11,"&lt;="&amp;$F$15,'Wage Ceilings '!$D$8:'Wage Ceilings '!$D$11),$F17)</f>
        <v>6000</v>
      </c>
      <c r="AA17" s="91" cm="1">
        <f t="array" ref="AA17">INDEX(Appendix!$G$4:$J$8,_xlfn.IFS(Y17&lt;56,1,Y17&lt;61,2,Y17&lt;66,3,Y17&lt;71,4,TRUE,5),MATCH(YEAR($F$15),Appendix!$G$3:$L$3,0))</f>
        <v>2.5000000000000001E-3</v>
      </c>
      <c r="AB17" s="92">
        <f t="shared" ref="AB17:AB80" si="0">Z17*AA17</f>
        <v>15</v>
      </c>
      <c r="AC17" s="89">
        <f>FLOOR((DATEDIF($B17-DAY($B17)+1,G$15,"m")-1)/12,1)</f>
        <v>56</v>
      </c>
      <c r="AD17" s="90">
        <f>IF($G17&gt;'Wage Ceilings '!$C$7+SUMIF('Wage Ceilings '!$B$8:'Wage Ceilings '!$B$11,"&lt;="&amp;$G$15,'Wage Ceilings '!$D$8:'Wage Ceilings '!$D$11),'Wage Ceilings '!$C$7+SUMIF('Wage Ceilings '!$B$8:'Wage Ceilings '!$B$11,"&lt;="&amp;$G$15,'Wage Ceilings '!$D$8:'Wage Ceilings '!$D$11),$G17)</f>
        <v>6000</v>
      </c>
      <c r="AE17" s="91" cm="1">
        <f t="array" ref="AE17">INDEX(Appendix!$G$4:$J$8,_xlfn.IFS(AC17&lt;56,1,AC17&lt;61,2,AC17&lt;66,3,AC17&lt;71,4,TRUE,5),MATCH(YEAR($F$15),Appendix!$G$3:$L$3,0))</f>
        <v>2.5000000000000001E-3</v>
      </c>
      <c r="AF17" s="92">
        <f t="shared" ref="AF17:AF80" si="1">AD17*AE17</f>
        <v>15</v>
      </c>
      <c r="AG17" s="89">
        <f>FLOOR((DATEDIF($B17-DAY($B17)+1,H$15,"m")-1)/12,1)</f>
        <v>56</v>
      </c>
      <c r="AH17" s="90">
        <f>IF($H17&gt;'Wage Ceilings '!$C$7+SUMIF('Wage Ceilings '!$B$8:'Wage Ceilings '!$B$11,"&lt;="&amp;$H$15,'Wage Ceilings '!$D$8:'Wage Ceilings '!$D$11),'Wage Ceilings '!$C$7+SUMIF('Wage Ceilings '!$B$8:'Wage Ceilings '!$B$11,"&lt;="&amp;$H$15,'Wage Ceilings '!$D$8:'Wage Ceilings '!$D$11),$H17)</f>
        <v>6000</v>
      </c>
      <c r="AI17" s="91" cm="1">
        <f t="array" ref="AI17">INDEX(Appendix!$G$4:$J$8,_xlfn.IFS(AG17&lt;56,1,AG17&lt;61,2,AG17&lt;66,3,AG17&lt;71,4,TRUE,5),MATCH(YEAR($F$15),Appendix!$G$3:$L$3,0))</f>
        <v>2.5000000000000001E-3</v>
      </c>
      <c r="AJ17" s="92">
        <f t="shared" ref="AJ17:AJ80" si="2">AH17*AI17</f>
        <v>15</v>
      </c>
      <c r="AK17" s="89">
        <f>FLOOR((DATEDIF($B17-DAY($B17)+1,I$15,"m")-1)/12,1)</f>
        <v>57</v>
      </c>
      <c r="AL17" s="90">
        <f>IF($I17&gt;'Wage Ceilings '!$C$7+SUMIF('Wage Ceilings '!$B$8:'Wage Ceilings '!$B$11,"&lt;="&amp;$I$15,'Wage Ceilings '!$D$8:'Wage Ceilings '!$D$11),'Wage Ceilings '!$C$7+SUMIF('Wage Ceilings '!$B$8:'Wage Ceilings '!$B$11,"&lt;="&amp;$I$15,'Wage Ceilings '!$D$8:'Wage Ceilings '!$D$11),$I17)</f>
        <v>6000</v>
      </c>
      <c r="AM17" s="91" cm="1">
        <f t="array" ref="AM17">INDEX(Appendix!$G$4:$J$8,_xlfn.IFS(AK17&lt;56,1,AK17&lt;61,2,AK17&lt;66,3,AK17&lt;71,4,TRUE,5),MATCH(YEAR($F$15),Appendix!$G$3:$L$3,0))</f>
        <v>2.5000000000000001E-3</v>
      </c>
      <c r="AN17" s="92">
        <f t="shared" ref="AN17:AN80" si="3">AL17*AM17</f>
        <v>15</v>
      </c>
      <c r="AO17" s="89">
        <f>FLOOR((DATEDIF($B17-DAY($B17)+1,J$15,"m")-1)/12,1)</f>
        <v>57</v>
      </c>
      <c r="AP17" s="90">
        <f>IF($J17&gt;'Wage Ceilings '!$C$7+SUMIF('Wage Ceilings '!$B$8:'Wage Ceilings '!$B$11,"&lt;="&amp;$J$15,'Wage Ceilings '!$D$8:'Wage Ceilings '!$D$11),'Wage Ceilings '!$C$7+SUMIF('Wage Ceilings '!$B$8:'Wage Ceilings '!$B$11,"&lt;="&amp;$J$15,'Wage Ceilings '!$D$8:'Wage Ceilings '!$D$11),$J17)</f>
        <v>6000</v>
      </c>
      <c r="AQ17" s="91" cm="1">
        <f t="array" ref="AQ17">INDEX(Appendix!$G$4:$J$8,_xlfn.IFS(AO17&lt;56,1,AO17&lt;61,2,AO17&lt;66,3,AO17&lt;71,4,TRUE,5),MATCH(YEAR($F$15),Appendix!$G$3:$L$3,0))</f>
        <v>2.5000000000000001E-3</v>
      </c>
      <c r="AR17" s="92">
        <f t="shared" ref="AR17:AR80" si="4">AP17*AQ17</f>
        <v>15</v>
      </c>
      <c r="AS17" s="89">
        <f>FLOOR((DATEDIF($B17-DAY($B17)+1,K$15,"m")-1)/12,1)</f>
        <v>57</v>
      </c>
      <c r="AT17" s="90">
        <f>IF($K17&gt;'Wage Ceilings '!$C$7+SUMIF('Wage Ceilings '!$B$8:'Wage Ceilings '!$B$11,"&lt;="&amp;$K$15,'Wage Ceilings '!$D$8:'Wage Ceilings '!$D$11),'Wage Ceilings '!$C$7+SUMIF('Wage Ceilings '!$B$8:'Wage Ceilings '!$B$11,"&lt;="&amp;$K$15,'Wage Ceilings '!$D$8:'Wage Ceilings '!$D$11),$K17)</f>
        <v>6000</v>
      </c>
      <c r="AU17" s="91" cm="1">
        <f t="array" ref="AU17">INDEX(Appendix!$G$4:$J$8,_xlfn.IFS(AS17&lt;56,1,AS17&lt;61,2,AS17&lt;66,3,AS17&lt;71,4,TRUE,5),MATCH(YEAR($F$15),Appendix!$G$3:$L$3,0))</f>
        <v>2.5000000000000001E-3</v>
      </c>
      <c r="AV17" s="92">
        <f t="shared" ref="AV17:AV80" si="5">AT17*AU17</f>
        <v>15</v>
      </c>
      <c r="AW17" s="89">
        <f>IFERROR(IF(C17="Yes", FLOOR((DATEDIF($B17-DAY($B17)+1,$D17,"m")-1)/12,1), "NA"),"NA")</f>
        <v>57</v>
      </c>
      <c r="AX17" s="92">
        <f>IF(L17&gt;=('Wage Ceilings '!$C$3-SUM(Z17,AD17,AH17,AL17,AP17,AT17,BB17,BF17,BJ17,BN17,BR17,BV17)),('Wage Ceilings '!$C$3-SUM(Z17,AD17,AH17,AL17,AP17,AT17,BB17,BF17,BJ17,BN17,BR17,BV17)),L17)</f>
        <v>10000</v>
      </c>
      <c r="AY17" s="91" cm="1">
        <f t="array" ref="AY17">INDEX(Appendix!$G$4:$J$8,_xlfn.IFS(AW17&lt;56,1,AW17&lt;61,2,AW17&lt;66,3,AW17&lt;71,4,TRUE,5),MATCH(YEAR($F$15),Appendix!$G$3:$L$3,0))</f>
        <v>2.5000000000000001E-3</v>
      </c>
      <c r="AZ17" s="92">
        <f t="shared" ref="AZ17:AZ80" si="6">AX17*AY17</f>
        <v>25</v>
      </c>
      <c r="BA17" s="89">
        <f>FLOOR((DATEDIF($B17-DAY($B17)+1,M$15,"m")-1)/12,1)</f>
        <v>57</v>
      </c>
      <c r="BB17" s="90">
        <f>IF($M17&gt;'Wage Ceilings '!$C$7+SUMIF('Wage Ceilings '!$B$8:'Wage Ceilings '!$B$11,"&lt;="&amp;$M$15,'Wage Ceilings '!$D$8:'Wage Ceilings '!$D$11),'Wage Ceilings '!$C$7+SUMIF('Wage Ceilings '!$B$8:'Wage Ceilings '!$B$11,"&lt;="&amp;$M$15,'Wage Ceilings '!$D$8:'Wage Ceilings '!$D$11),$M17)</f>
        <v>6000</v>
      </c>
      <c r="BC17" s="91" cm="1">
        <f t="array" ref="BC17">INDEX(Appendix!$G$4:$J$8,_xlfn.IFS(BA17&lt;56,1,BA17&lt;61,2,BA17&lt;66,3,BA17&lt;71,4,TRUE,5),MATCH(YEAR($F$15),Appendix!$G$3:$L$3,0))</f>
        <v>2.5000000000000001E-3</v>
      </c>
      <c r="BD17" s="92">
        <f>BB17*BC17</f>
        <v>15</v>
      </c>
      <c r="BE17" s="89">
        <f>FLOOR((DATEDIF($B17-DAY($B17)+1,N$15,"m")-1)/12,1)</f>
        <v>57</v>
      </c>
      <c r="BF17" s="90">
        <f>IF($N17&gt;'Wage Ceilings '!$C$7+SUMIF('Wage Ceilings '!$B$8:'Wage Ceilings '!$B$11,"&lt;="&amp;$N$15,'Wage Ceilings '!$D$8:'Wage Ceilings '!$D$11),'Wage Ceilings '!$C$7+SUMIF('Wage Ceilings '!$B$8:'Wage Ceilings '!$B$11,"&lt;="&amp;$N$15,'Wage Ceilings '!$D$8:'Wage Ceilings '!$D$11),$N17)</f>
        <v>6000</v>
      </c>
      <c r="BG17" s="91" cm="1">
        <f t="array" ref="BG17">INDEX(Appendix!$G$4:$J$8,_xlfn.IFS(BE17&lt;56,1,BE17&lt;61,2,BE17&lt;66,3,BE17&lt;71,4,TRUE,5),MATCH(YEAR($F$15),Appendix!$G$3:$L$3,0))</f>
        <v>2.5000000000000001E-3</v>
      </c>
      <c r="BH17" s="92">
        <f t="shared" ref="BH17:BH80" si="7">BF17*BG17</f>
        <v>15</v>
      </c>
      <c r="BI17" s="89">
        <f>FLOOR((DATEDIF($B17-DAY($B17)+1,O$15,"m")-1)/12,1)</f>
        <v>57</v>
      </c>
      <c r="BJ17" s="90">
        <f>IF($O17&gt;'Wage Ceilings '!$C$7+SUMIF('Wage Ceilings '!$B$8:'Wage Ceilings '!$B$11,"&lt;="&amp;$O$15,'Wage Ceilings '!$D$8:'Wage Ceilings '!$D$11),'Wage Ceilings '!$C$7+SUMIF('Wage Ceilings '!$B$8:'Wage Ceilings '!$B$11,"&lt;="&amp;$O$15,'Wage Ceilings '!$D$8:'Wage Ceilings '!$D$11),$O17)</f>
        <v>6300</v>
      </c>
      <c r="BK17" s="91" cm="1">
        <f t="array" ref="BK17">INDEX(Appendix!$G$4:$J$8,_xlfn.IFS(BI17&lt;56,1,BI17&lt;61,2,BI17&lt;66,3,BI17&lt;71,4,TRUE,5),MATCH(YEAR($F$15),Appendix!$G$3:$L$3,0))</f>
        <v>2.5000000000000001E-3</v>
      </c>
      <c r="BL17" s="92">
        <f t="shared" ref="BL17:BL80" si="8">BJ17*BK17</f>
        <v>15.75</v>
      </c>
      <c r="BM17" s="89">
        <f>FLOOR((DATEDIF($B17-DAY($B17)+1,P$15,"m")-1)/12,1)</f>
        <v>57</v>
      </c>
      <c r="BN17" s="90">
        <f>IF($P17&gt;'Wage Ceilings '!$C$7+SUMIF('Wage Ceilings '!$B$8:'Wage Ceilings '!$B$11,"&lt;="&amp;$P$15,'Wage Ceilings '!$D$8:'Wage Ceilings '!$D$11),'Wage Ceilings '!$C$7+SUMIF('Wage Ceilings '!$B$8:'Wage Ceilings '!$B$11,"&lt;="&amp;$P$15,'Wage Ceilings '!$D$8:'Wage Ceilings '!$D$11),$P17)</f>
        <v>6300</v>
      </c>
      <c r="BO17" s="91" cm="1">
        <f t="array" ref="BO17">INDEX(Appendix!$G$4:$J$8,_xlfn.IFS(BM17&lt;56,1,BM17&lt;61,2,BM17&lt;66,3,BM17&lt;71,4,TRUE,5),MATCH(YEAR($F$15),Appendix!$G$3:$L$3,0))</f>
        <v>2.5000000000000001E-3</v>
      </c>
      <c r="BP17" s="92">
        <f t="shared" ref="BP17:BP80" si="9">BN17*BO17</f>
        <v>15.75</v>
      </c>
      <c r="BQ17" s="89">
        <f>FLOOR((DATEDIF($B17-DAY($B17)+1,Q$15,"m")-1)/12,1)</f>
        <v>57</v>
      </c>
      <c r="BR17" s="90">
        <f>IF($Q17&gt;'Wage Ceilings '!$C$7+SUMIF('Wage Ceilings '!$B$8:'Wage Ceilings '!$B$11,"&lt;="&amp;$Q$15,'Wage Ceilings '!$D$8:'Wage Ceilings '!$D$11),'Wage Ceilings '!$C$7+SUMIF('Wage Ceilings '!$B$8:'Wage Ceilings '!$B$11,"&lt;="&amp;$Q$15,'Wage Ceilings '!$D$8:'Wage Ceilings '!$D$11),$Q17)</f>
        <v>6300</v>
      </c>
      <c r="BS17" s="91" cm="1">
        <f t="array" ref="BS17">INDEX(Appendix!$G$4:$J$8,_xlfn.IFS(BQ17&lt;56,1,BQ17&lt;61,2,BQ17&lt;66,3,BQ17&lt;71,4,TRUE,5),MATCH(YEAR($F$15),Appendix!$G$3:$L$3,0))</f>
        <v>2.5000000000000001E-3</v>
      </c>
      <c r="BT17" s="92">
        <f t="shared" ref="BT17:BT80" si="10">BR17*BS17</f>
        <v>15.75</v>
      </c>
      <c r="BU17" s="89">
        <f>FLOOR((DATEDIF($B17-DAY($B17)+1,R$15,"m")-1)/12,1)</f>
        <v>57</v>
      </c>
      <c r="BV17" s="90">
        <f>IF($R17&gt;'Wage Ceilings '!$C$7+SUMIF('Wage Ceilings '!$B$8:'Wage Ceilings '!$B$11,"&lt;="&amp;$R$15,'Wage Ceilings '!$D$8:'Wage Ceilings '!$D$11),'Wage Ceilings '!$C$7+SUMIF('Wage Ceilings '!$B$8:'Wage Ceilings '!$B$11,"&lt;="&amp;$R$15,'Wage Ceilings '!$D$8:'Wage Ceilings '!$D$11),$R17)</f>
        <v>6300</v>
      </c>
      <c r="BW17" s="91" cm="1">
        <f t="array" ref="BW17">INDEX(Appendix!$G$4:$J$8,_xlfn.IFS(BU17&lt;56,1,BU17&lt;61,2,BU17&lt;66,3,BU17&lt;71,4,TRUE,5),MATCH(YEAR($F$15),Appendix!$G$3:$L$3,0))</f>
        <v>2.5000000000000001E-3</v>
      </c>
      <c r="BX17" s="92">
        <f t="shared" ref="BX17:BX80" si="11">BV17*BW17</f>
        <v>15.75</v>
      </c>
      <c r="BY17" s="89">
        <f>IFERROR(IF(C17="Yes", FLOOR((DATEDIF($B17-DAY($B17)+1,$E17,"m")-1)/12,1), "NA"),"NA")</f>
        <v>57</v>
      </c>
      <c r="BZ17" s="92">
        <f>IF(S17&gt;=('Wage Ceilings '!$C$3-SUM(Z17,AD17,AH17,AL17,AP17,AX17,AT17,BB17,BF17,BJ17,BN17,BR17,BV17)),('Wage Ceilings '!$C$3-SUM(Z17,AD17,AH17,AL17,AP17,AX17,AT17,BB17,BF17,BJ17,BN17,BR17,BV17)),S17)</f>
        <v>10000</v>
      </c>
      <c r="CA17" s="91" cm="1">
        <f t="array" ref="CA17">INDEX(Appendix!$G$4:$J$8,_xlfn.IFS(BY17&lt;56,1,BY17&lt;61,2,BY17&lt;66,3,BY17&lt;71,4,TRUE,5),MATCH(YEAR($F$15),Appendix!$G$3:$L$3,0))</f>
        <v>2.5000000000000001E-3</v>
      </c>
      <c r="CB17" s="92">
        <f>BZ17*CA17</f>
        <v>25</v>
      </c>
      <c r="CC17" s="50"/>
    </row>
    <row r="18" spans="1:81" x14ac:dyDescent="0.3">
      <c r="A18" s="64" t="s">
        <v>75</v>
      </c>
      <c r="B18" s="63"/>
      <c r="C18" s="105"/>
      <c r="D18" s="66"/>
      <c r="E18" s="66"/>
      <c r="F18" s="67"/>
      <c r="G18" s="67"/>
      <c r="H18" s="67"/>
      <c r="I18" s="67"/>
      <c r="J18" s="67"/>
      <c r="K18" s="67"/>
      <c r="L18" s="67"/>
      <c r="M18" s="67"/>
      <c r="N18" s="67"/>
      <c r="O18" s="67"/>
      <c r="P18" s="67"/>
      <c r="Q18" s="67"/>
      <c r="R18" s="67"/>
      <c r="S18" s="67"/>
      <c r="T18" s="57">
        <f>SUM(AB18,AF18,AJ18,AN18,AR18,AV18)</f>
        <v>0</v>
      </c>
      <c r="U18" s="57">
        <f>SUM(BD18,BH18,BL18,BP18,BT18,BX18)</f>
        <v>0</v>
      </c>
      <c r="V18" s="58">
        <f>AZ18</f>
        <v>0</v>
      </c>
      <c r="W18" s="58">
        <f>CB18</f>
        <v>0</v>
      </c>
      <c r="X18" s="58">
        <f>SUM(T18:W18)</f>
        <v>0</v>
      </c>
      <c r="Y18" s="89">
        <f t="shared" ref="Y18:Y81" si="12">FLOOR((DATEDIF($B18-DAY($B18)+1,F$15,"m")-1)/12,1)</f>
        <v>122</v>
      </c>
      <c r="Z18" s="90">
        <f>IF($F18&gt;'Wage Ceilings '!$C$7+SUMIF('Wage Ceilings '!$B$8:'Wage Ceilings '!$B$11,"&lt;="&amp;$F$15,'Wage Ceilings '!$D$8:'Wage Ceilings '!$D$11),'Wage Ceilings '!$C$7+SUMIF('Wage Ceilings '!$B$8:'Wage Ceilings '!$B$11,"&lt;="&amp;$F$15,'Wage Ceilings '!$D$8:'Wage Ceilings '!$D$11),$F18)</f>
        <v>0</v>
      </c>
      <c r="AA18" s="91" cm="1">
        <f t="array" ref="AA18">INDEX(Appendix!$G$4:$J$8,_xlfn.IFS(Y18&lt;56,1,Y18&lt;61,2,Y18&lt;66,3,Y18&lt;71,4,TRUE,5),MATCH(YEAR($F$15),Appendix!$G$3:$L$3,0))</f>
        <v>0</v>
      </c>
      <c r="AB18" s="92">
        <f t="shared" si="0"/>
        <v>0</v>
      </c>
      <c r="AC18" s="89">
        <f t="shared" ref="AC18:AC81" si="13">FLOOR((DATEDIF($B18-DAY($B18)+1,G$15,"m")-1)/12,1)</f>
        <v>123</v>
      </c>
      <c r="AD18" s="90">
        <f>IF($G18&gt;'Wage Ceilings '!$C$7+SUMIF('Wage Ceilings '!$B$8:'Wage Ceilings '!$B$11,"&lt;="&amp;$G$15,'Wage Ceilings '!$D$8:'Wage Ceilings '!$D$11),'Wage Ceilings '!$C$7+SUMIF('Wage Ceilings '!$B$8:'Wage Ceilings '!$B$11,"&lt;="&amp;$G$15,'Wage Ceilings '!$D$8:'Wage Ceilings '!$D$11),$G18)</f>
        <v>0</v>
      </c>
      <c r="AE18" s="91" cm="1">
        <f t="array" ref="AE18">INDEX(Appendix!$G$4:$J$8,_xlfn.IFS(AC18&lt;56,1,AC18&lt;61,2,AC18&lt;66,3,AC18&lt;71,4,TRUE,5),MATCH(YEAR($F$15),Appendix!$G$3:$L$3,0))</f>
        <v>0</v>
      </c>
      <c r="AF18" s="92">
        <f t="shared" si="1"/>
        <v>0</v>
      </c>
      <c r="AG18" s="89">
        <f t="shared" ref="AG18:AG81" si="14">FLOOR((DATEDIF($B18-DAY($B18)+1,H$15,"m")-1)/12,1)</f>
        <v>123</v>
      </c>
      <c r="AH18" s="90">
        <f>IF($H18&gt;'Wage Ceilings '!$C$7+SUMIF('Wage Ceilings '!$B$8:'Wage Ceilings '!$B$11,"&lt;="&amp;$H$15,'Wage Ceilings '!$D$8:'Wage Ceilings '!$D$11),'Wage Ceilings '!$C$7+SUMIF('Wage Ceilings '!$B$8:'Wage Ceilings '!$B$11,"&lt;="&amp;$H$15,'Wage Ceilings '!$D$8:'Wage Ceilings '!$D$11),$H18)</f>
        <v>0</v>
      </c>
      <c r="AI18" s="91" cm="1">
        <f t="array" ref="AI18">INDEX(Appendix!$G$4:$J$8,_xlfn.IFS(AG18&lt;56,1,AG18&lt;61,2,AG18&lt;66,3,AG18&lt;71,4,TRUE,5),MATCH(YEAR($F$15),Appendix!$G$3:$L$3,0))</f>
        <v>0</v>
      </c>
      <c r="AJ18" s="92">
        <f t="shared" si="2"/>
        <v>0</v>
      </c>
      <c r="AK18" s="89">
        <f t="shared" ref="AK18:AK81" si="15">FLOOR((DATEDIF($B18-DAY($B18)+1,I$15,"m")-1)/12,1)</f>
        <v>123</v>
      </c>
      <c r="AL18" s="90">
        <f>IF($I18&gt;'Wage Ceilings '!$C$7+SUMIF('Wage Ceilings '!$B$8:'Wage Ceilings '!$B$11,"&lt;="&amp;$I$15,'Wage Ceilings '!$D$8:'Wage Ceilings '!$D$11),'Wage Ceilings '!$C$7+SUMIF('Wage Ceilings '!$B$8:'Wage Ceilings '!$B$11,"&lt;="&amp;$I$15,'Wage Ceilings '!$D$8:'Wage Ceilings '!$D$11),$I18)</f>
        <v>0</v>
      </c>
      <c r="AM18" s="91" cm="1">
        <f t="array" ref="AM18">INDEX(Appendix!$G$4:$J$8,_xlfn.IFS(AK18&lt;56,1,AK18&lt;61,2,AK18&lt;66,3,AK18&lt;71,4,TRUE,5),MATCH(YEAR($F$15),Appendix!$G$3:$L$3,0))</f>
        <v>0</v>
      </c>
      <c r="AN18" s="92">
        <f t="shared" si="3"/>
        <v>0</v>
      </c>
      <c r="AO18" s="89">
        <f t="shared" ref="AO18:AO81" si="16">FLOOR((DATEDIF($B18-DAY($B18)+1,J$15,"m")-1)/12,1)</f>
        <v>123</v>
      </c>
      <c r="AP18" s="90">
        <f>IF($J18&gt;'Wage Ceilings '!$C$7+SUMIF('Wage Ceilings '!$B$8:'Wage Ceilings '!$B$11,"&lt;="&amp;$J$15,'Wage Ceilings '!$D$8:'Wage Ceilings '!$D$11),'Wage Ceilings '!$C$7+SUMIF('Wage Ceilings '!$B$8:'Wage Ceilings '!$B$11,"&lt;="&amp;$J$15,'Wage Ceilings '!$D$8:'Wage Ceilings '!$D$11),$J18)</f>
        <v>0</v>
      </c>
      <c r="AQ18" s="91" cm="1">
        <f t="array" ref="AQ18">INDEX(Appendix!$G$4:$J$8,_xlfn.IFS(AO18&lt;56,1,AO18&lt;61,2,AO18&lt;66,3,AO18&lt;71,4,TRUE,5),MATCH(YEAR($F$15),Appendix!$G$3:$L$3,0))</f>
        <v>0</v>
      </c>
      <c r="AR18" s="92">
        <f t="shared" si="4"/>
        <v>0</v>
      </c>
      <c r="AS18" s="89">
        <f>FLOOR((DATEDIF($B18-DAY($B18)+1,K$15,"m")-1)/12,1)</f>
        <v>123</v>
      </c>
      <c r="AT18" s="90">
        <f>IF($K18&gt;'Wage Ceilings '!$C$7+SUMIF('Wage Ceilings '!$B$8:'Wage Ceilings '!$B$11,"&lt;="&amp;$K$15,'Wage Ceilings '!$D$8:'Wage Ceilings '!$D$11),'Wage Ceilings '!$C$7+SUMIF('Wage Ceilings '!$B$8:'Wage Ceilings '!$B$11,"&lt;="&amp;$K$15,'Wage Ceilings '!$D$8:'Wage Ceilings '!$D$11),$K18)</f>
        <v>0</v>
      </c>
      <c r="AU18" s="91" cm="1">
        <f t="array" ref="AU18">INDEX(Appendix!$G$4:$J$8,_xlfn.IFS(AS18&lt;56,1,AS18&lt;61,2,AS18&lt;66,3,AS18&lt;71,4,TRUE,5),MATCH(YEAR($F$15),Appendix!$G$3:$L$3,0))</f>
        <v>0</v>
      </c>
      <c r="AV18" s="92">
        <f t="shared" si="5"/>
        <v>0</v>
      </c>
      <c r="AW18" s="89" t="str">
        <f t="shared" ref="AW18:AW81" si="17">IFERROR(IF(C18="Yes", FLOOR((DATEDIF($B18-DAY($B18)+1,$D18,"m")-1)/12,1), "NA"),"NA")</f>
        <v>NA</v>
      </c>
      <c r="AX18" s="92">
        <f>IF(L18&gt;=('Wage Ceilings '!$C$3-SUM(Z18,AD18,AH18,AL18,AP18,AT18,BB18,BF18,BJ18,BN18,BR18,BV18)),('Wage Ceilings '!$C$3-SUM(Z18,AD18,AH18,AL18,AP18,AT18,BB18,BF18,BJ18,BN18,BR18,BV18)),L18)</f>
        <v>0</v>
      </c>
      <c r="AY18" s="91" cm="1">
        <f t="array" ref="AY18">INDEX(Appendix!$G$4:$J$8,_xlfn.IFS(AW18&lt;56,1,AW18&lt;61,2,AW18&lt;66,3,AW18&lt;71,4,TRUE,5),MATCH(YEAR($F$15),Appendix!$G$3:$L$3,0))</f>
        <v>0</v>
      </c>
      <c r="AZ18" s="92">
        <f t="shared" si="6"/>
        <v>0</v>
      </c>
      <c r="BA18" s="89">
        <f t="shared" ref="BA18:BA81" si="18">FLOOR((DATEDIF($B18-DAY($B18)+1,M$15,"m")-1)/12,1)</f>
        <v>123</v>
      </c>
      <c r="BB18" s="90">
        <f>IF($M18&gt;'Wage Ceilings '!$C$7+SUMIF('Wage Ceilings '!$B$8:'Wage Ceilings '!$B$11,"&lt;="&amp;$M$15,'Wage Ceilings '!$D$8:'Wage Ceilings '!$D$11),'Wage Ceilings '!$C$7+SUMIF('Wage Ceilings '!$B$8:'Wage Ceilings '!$B$11,"&lt;="&amp;$M$15,'Wage Ceilings '!$D$8:'Wage Ceilings '!$D$11),$M18)</f>
        <v>0</v>
      </c>
      <c r="BC18" s="91" cm="1">
        <f t="array" ref="BC18">INDEX(Appendix!$G$4:$J$8,_xlfn.IFS(BA18&lt;56,1,BA18&lt;61,2,BA18&lt;66,3,BA18&lt;71,4,TRUE,5),MATCH(YEAR($F$15),Appendix!$G$3:$L$3,0))</f>
        <v>0</v>
      </c>
      <c r="BD18" s="92">
        <f t="shared" ref="BD18:BD81" si="19">BB18*BC18</f>
        <v>0</v>
      </c>
      <c r="BE18" s="89">
        <f t="shared" ref="BE18:BE81" si="20">FLOOR((DATEDIF($B18-DAY($B18)+1,N$15,"m")-1)/12,1)</f>
        <v>123</v>
      </c>
      <c r="BF18" s="90">
        <f>IF($N18&gt;'Wage Ceilings '!$C$7+SUMIF('Wage Ceilings '!$B$8:'Wage Ceilings '!$B$11,"&lt;="&amp;$N$15,'Wage Ceilings '!$D$8:'Wage Ceilings '!$D$11),'Wage Ceilings '!$C$7+SUMIF('Wage Ceilings '!$B$8:'Wage Ceilings '!$B$11,"&lt;="&amp;$N$15,'Wage Ceilings '!$D$8:'Wage Ceilings '!$D$11),$N18)</f>
        <v>0</v>
      </c>
      <c r="BG18" s="91" cm="1">
        <f t="array" ref="BG18">INDEX(Appendix!$G$4:$J$8,_xlfn.IFS(BE18&lt;56,1,BE18&lt;61,2,BE18&lt;66,3,BE18&lt;71,4,TRUE,5),MATCH(YEAR($F$15),Appendix!$G$3:$L$3,0))</f>
        <v>0</v>
      </c>
      <c r="BH18" s="92">
        <f t="shared" si="7"/>
        <v>0</v>
      </c>
      <c r="BI18" s="89">
        <f t="shared" ref="BI18:BI81" si="21">FLOOR((DATEDIF($B18-DAY($B18)+1,O$15,"m")-1)/12,1)</f>
        <v>123</v>
      </c>
      <c r="BJ18" s="90">
        <f>IF($O18&gt;'Wage Ceilings '!$C$7+SUMIF('Wage Ceilings '!$B$8:'Wage Ceilings '!$B$11,"&lt;="&amp;$O$15,'Wage Ceilings '!$D$8:'Wage Ceilings '!$D$11),'Wage Ceilings '!$C$7+SUMIF('Wage Ceilings '!$B$8:'Wage Ceilings '!$B$11,"&lt;="&amp;$O$15,'Wage Ceilings '!$D$8:'Wage Ceilings '!$D$11),$O18)</f>
        <v>0</v>
      </c>
      <c r="BK18" s="91" cm="1">
        <f t="array" ref="BK18">INDEX(Appendix!$G$4:$J$8,_xlfn.IFS(BI18&lt;56,1,BI18&lt;61,2,BI18&lt;66,3,BI18&lt;71,4,TRUE,5),MATCH(YEAR($F$15),Appendix!$G$3:$L$3,0))</f>
        <v>0</v>
      </c>
      <c r="BL18" s="92">
        <f t="shared" si="8"/>
        <v>0</v>
      </c>
      <c r="BM18" s="89">
        <f t="shared" ref="BM18:BM81" si="22">FLOOR((DATEDIF($B18-DAY($B18)+1,P$15,"m")-1)/12,1)</f>
        <v>123</v>
      </c>
      <c r="BN18" s="90">
        <f>IF($P18&gt;'Wage Ceilings '!$C$7+SUMIF('Wage Ceilings '!$B$8:'Wage Ceilings '!$B$11,"&lt;="&amp;$P$15,'Wage Ceilings '!$D$8:'Wage Ceilings '!$D$11),'Wage Ceilings '!$C$7+SUMIF('Wage Ceilings '!$B$8:'Wage Ceilings '!$B$11,"&lt;="&amp;$P$15,'Wage Ceilings '!$D$8:'Wage Ceilings '!$D$11),$P18)</f>
        <v>0</v>
      </c>
      <c r="BO18" s="91" cm="1">
        <f t="array" ref="BO18">INDEX(Appendix!$G$4:$J$8,_xlfn.IFS(BM18&lt;56,1,BM18&lt;61,2,BM18&lt;66,3,BM18&lt;71,4,TRUE,5),MATCH(YEAR($F$15),Appendix!$G$3:$L$3,0))</f>
        <v>0</v>
      </c>
      <c r="BP18" s="92">
        <f t="shared" si="9"/>
        <v>0</v>
      </c>
      <c r="BQ18" s="89">
        <f t="shared" ref="BQ18:BQ81" si="23">FLOOR((DATEDIF($B18-DAY($B18)+1,Q$15,"m")-1)/12,1)</f>
        <v>123</v>
      </c>
      <c r="BR18" s="90">
        <f>IF($Q18&gt;'Wage Ceilings '!$C$7+SUMIF('Wage Ceilings '!$B$8:'Wage Ceilings '!$B$11,"&lt;="&amp;$Q$15,'Wage Ceilings '!$D$8:'Wage Ceilings '!$D$11),'Wage Ceilings '!$C$7+SUMIF('Wage Ceilings '!$B$8:'Wage Ceilings '!$B$11,"&lt;="&amp;$Q$15,'Wage Ceilings '!$D$8:'Wage Ceilings '!$D$11),$Q18)</f>
        <v>0</v>
      </c>
      <c r="BS18" s="91" cm="1">
        <f t="array" ref="BS18">INDEX(Appendix!$G$4:$J$8,_xlfn.IFS(BQ18&lt;56,1,BQ18&lt;61,2,BQ18&lt;66,3,BQ18&lt;71,4,TRUE,5),MATCH(YEAR($F$15),Appendix!$G$3:$L$3,0))</f>
        <v>0</v>
      </c>
      <c r="BT18" s="92">
        <f t="shared" si="10"/>
        <v>0</v>
      </c>
      <c r="BU18" s="89">
        <f t="shared" ref="BU18:BU81" si="24">FLOOR((DATEDIF($B18-DAY($B18)+1,R$15,"m")-1)/12,1)</f>
        <v>123</v>
      </c>
      <c r="BV18" s="90">
        <f>IF($R18&gt;'Wage Ceilings '!$C$7+SUMIF('Wage Ceilings '!$B$8:'Wage Ceilings '!$B$11,"&lt;="&amp;$R$15,'Wage Ceilings '!$D$8:'Wage Ceilings '!$D$11),'Wage Ceilings '!$C$7+SUMIF('Wage Ceilings '!$B$8:'Wage Ceilings '!$B$11,"&lt;="&amp;$R$15,'Wage Ceilings '!$D$8:'Wage Ceilings '!$D$11),$R18)</f>
        <v>0</v>
      </c>
      <c r="BW18" s="91" cm="1">
        <f t="array" ref="BW18">INDEX(Appendix!$G$4:$J$8,_xlfn.IFS(BU18&lt;56,1,BU18&lt;61,2,BU18&lt;66,3,BU18&lt;71,4,TRUE,5),MATCH(YEAR($F$15),Appendix!$G$3:$L$3,0))</f>
        <v>0</v>
      </c>
      <c r="BX18" s="92">
        <f t="shared" si="11"/>
        <v>0</v>
      </c>
      <c r="BY18" s="89" t="str">
        <f t="shared" ref="BY18:BY81" si="25">IFERROR(IF(C18="Yes", FLOOR((DATEDIF($B18-DAY($B18)+1,$E18,"m")-1)/12,1), "NA"),"NA")</f>
        <v>NA</v>
      </c>
      <c r="BZ18" s="92">
        <f>IF(S18&gt;=('Wage Ceilings '!$C$3-SUM(Z18,AD18,AH18,AL18,AP18,AX18,AT18,BB18,BF18,BJ18,BN18,BR18,BV18)),('Wage Ceilings '!$C$3-SUM(Z18,AD18,AH18,AL18,AP18,AX18,AT18,BB18,BF18,BJ18,BN18,BR18,BV18)),S18)</f>
        <v>0</v>
      </c>
      <c r="CA18" s="91" cm="1">
        <f t="array" ref="CA18">INDEX(Appendix!$G$4:$J$8,_xlfn.IFS(BY18&lt;56,1,BY18&lt;61,2,BY18&lt;66,3,BY18&lt;71,4,TRUE,5),MATCH(YEAR($F$15),Appendix!$G$3:$L$3,0))</f>
        <v>0</v>
      </c>
      <c r="CB18" s="92">
        <f>BZ18*CA18</f>
        <v>0</v>
      </c>
      <c r="CC18" s="47"/>
    </row>
    <row r="19" spans="1:81" x14ac:dyDescent="0.3">
      <c r="A19" s="64" t="s">
        <v>19</v>
      </c>
      <c r="B19" s="63"/>
      <c r="C19" s="65"/>
      <c r="D19" s="66"/>
      <c r="E19" s="66"/>
      <c r="F19" s="67"/>
      <c r="G19" s="67"/>
      <c r="H19" s="67"/>
      <c r="I19" s="67"/>
      <c r="J19" s="67"/>
      <c r="K19" s="67"/>
      <c r="L19" s="67"/>
      <c r="M19" s="67"/>
      <c r="N19" s="67"/>
      <c r="O19" s="67"/>
      <c r="P19" s="67"/>
      <c r="Q19" s="67"/>
      <c r="R19" s="67"/>
      <c r="S19" s="67"/>
      <c r="T19" s="57">
        <f t="shared" ref="T19:T82" si="26">SUM(AB19,AF19,AJ19,AN19,AR19,AV19)</f>
        <v>0</v>
      </c>
      <c r="U19" s="57">
        <f t="shared" ref="U19:U82" si="27">SUM(BD19,BH19,BL19,BP19,BT19,BX19)</f>
        <v>0</v>
      </c>
      <c r="V19" s="58">
        <f t="shared" ref="V19:V82" si="28">AZ19</f>
        <v>0</v>
      </c>
      <c r="W19" s="58">
        <f t="shared" ref="W19:W82" si="29">CB19</f>
        <v>0</v>
      </c>
      <c r="X19" s="58">
        <f t="shared" ref="X19:X82" si="30">SUM(T19:W19)</f>
        <v>0</v>
      </c>
      <c r="Y19" s="89">
        <f t="shared" si="12"/>
        <v>122</v>
      </c>
      <c r="Z19" s="90">
        <f>IF($F19&gt;'Wage Ceilings '!$C$7+SUMIF('Wage Ceilings '!$B$8:'Wage Ceilings '!$B$11,"&lt;="&amp;$F$15,'Wage Ceilings '!$D$8:'Wage Ceilings '!$D$11),'Wage Ceilings '!$C$7+SUMIF('Wage Ceilings '!$B$8:'Wage Ceilings '!$B$11,"&lt;="&amp;$F$15,'Wage Ceilings '!$D$8:'Wage Ceilings '!$D$11),$F19)</f>
        <v>0</v>
      </c>
      <c r="AA19" s="91" cm="1">
        <f t="array" ref="AA19">INDEX(Appendix!$G$4:$J$8,_xlfn.IFS(Y19&lt;56,1,Y19&lt;61,2,Y19&lt;66,3,Y19&lt;71,4,TRUE,5),MATCH(YEAR($F$15),Appendix!$G$3:$L$3,0))</f>
        <v>0</v>
      </c>
      <c r="AB19" s="92">
        <f t="shared" si="0"/>
        <v>0</v>
      </c>
      <c r="AC19" s="89">
        <f t="shared" si="13"/>
        <v>123</v>
      </c>
      <c r="AD19" s="90">
        <f>IF($G19&gt;'Wage Ceilings '!$C$7+SUMIF('Wage Ceilings '!$B$8:'Wage Ceilings '!$B$11,"&lt;="&amp;$G$15,'Wage Ceilings '!$D$8:'Wage Ceilings '!$D$11),'Wage Ceilings '!$C$7+SUMIF('Wage Ceilings '!$B$8:'Wage Ceilings '!$B$11,"&lt;="&amp;$G$15,'Wage Ceilings '!$D$8:'Wage Ceilings '!$D$11),$G19)</f>
        <v>0</v>
      </c>
      <c r="AE19" s="91" cm="1">
        <f t="array" ref="AE19">INDEX(Appendix!$G$4:$J$8,_xlfn.IFS(AC19&lt;56,1,AC19&lt;61,2,AC19&lt;66,3,AC19&lt;71,4,TRUE,5),MATCH(YEAR($F$15),Appendix!$G$3:$L$3,0))</f>
        <v>0</v>
      </c>
      <c r="AF19" s="92">
        <f t="shared" si="1"/>
        <v>0</v>
      </c>
      <c r="AG19" s="89">
        <f t="shared" si="14"/>
        <v>123</v>
      </c>
      <c r="AH19" s="90">
        <f>IF($H19&gt;'Wage Ceilings '!$C$7+SUMIF('Wage Ceilings '!$B$8:'Wage Ceilings '!$B$11,"&lt;="&amp;$H$15,'Wage Ceilings '!$D$8:'Wage Ceilings '!$D$11),'Wage Ceilings '!$C$7+SUMIF('Wage Ceilings '!$B$8:'Wage Ceilings '!$B$11,"&lt;="&amp;$H$15,'Wage Ceilings '!$D$8:'Wage Ceilings '!$D$11),$H19)</f>
        <v>0</v>
      </c>
      <c r="AI19" s="91" cm="1">
        <f t="array" ref="AI19">INDEX(Appendix!$G$4:$J$8,_xlfn.IFS(AG19&lt;56,1,AG19&lt;61,2,AG19&lt;66,3,AG19&lt;71,4,TRUE,5),MATCH(YEAR($F$15),Appendix!$G$3:$L$3,0))</f>
        <v>0</v>
      </c>
      <c r="AJ19" s="92">
        <f t="shared" si="2"/>
        <v>0</v>
      </c>
      <c r="AK19" s="89">
        <f t="shared" si="15"/>
        <v>123</v>
      </c>
      <c r="AL19" s="90">
        <f>IF($I19&gt;'Wage Ceilings '!$C$7+SUMIF('Wage Ceilings '!$B$8:'Wage Ceilings '!$B$11,"&lt;="&amp;$I$15,'Wage Ceilings '!$D$8:'Wage Ceilings '!$D$11),'Wage Ceilings '!$C$7+SUMIF('Wage Ceilings '!$B$8:'Wage Ceilings '!$B$11,"&lt;="&amp;$I$15,'Wage Ceilings '!$D$8:'Wage Ceilings '!$D$11),$I19)</f>
        <v>0</v>
      </c>
      <c r="AM19" s="91" cm="1">
        <f t="array" ref="AM19">INDEX(Appendix!$G$4:$J$8,_xlfn.IFS(AK19&lt;56,1,AK19&lt;61,2,AK19&lt;66,3,AK19&lt;71,4,TRUE,5),MATCH(YEAR($F$15),Appendix!$G$3:$L$3,0))</f>
        <v>0</v>
      </c>
      <c r="AN19" s="92">
        <f t="shared" si="3"/>
        <v>0</v>
      </c>
      <c r="AO19" s="89">
        <f t="shared" si="16"/>
        <v>123</v>
      </c>
      <c r="AP19" s="90">
        <f>IF($J19&gt;'Wage Ceilings '!$C$7+SUMIF('Wage Ceilings '!$B$8:'Wage Ceilings '!$B$11,"&lt;="&amp;$J$15,'Wage Ceilings '!$D$8:'Wage Ceilings '!$D$11),'Wage Ceilings '!$C$7+SUMIF('Wage Ceilings '!$B$8:'Wage Ceilings '!$B$11,"&lt;="&amp;$J$15,'Wage Ceilings '!$D$8:'Wage Ceilings '!$D$11),$J19)</f>
        <v>0</v>
      </c>
      <c r="AQ19" s="91" cm="1">
        <f t="array" ref="AQ19">INDEX(Appendix!$G$4:$J$8,_xlfn.IFS(AO19&lt;56,1,AO19&lt;61,2,AO19&lt;66,3,AO19&lt;71,4,TRUE,5),MATCH(YEAR($F$15),Appendix!$G$3:$L$3,0))</f>
        <v>0</v>
      </c>
      <c r="AR19" s="92">
        <f t="shared" si="4"/>
        <v>0</v>
      </c>
      <c r="AS19" s="89">
        <f t="shared" ref="AS19:AS82" si="31">FLOOR((DATEDIF($B19-DAY($B19)+1,K$15,"m")-1)/12,1)</f>
        <v>123</v>
      </c>
      <c r="AT19" s="90">
        <f>IF($K19&gt;'Wage Ceilings '!$C$7+SUMIF('Wage Ceilings '!$B$8:'Wage Ceilings '!$B$11,"&lt;="&amp;$K$15,'Wage Ceilings '!$D$8:'Wage Ceilings '!$D$11),'Wage Ceilings '!$C$7+SUMIF('Wage Ceilings '!$B$8:'Wage Ceilings '!$B$11,"&lt;="&amp;$K$15,'Wage Ceilings '!$D$8:'Wage Ceilings '!$D$11),$K19)</f>
        <v>0</v>
      </c>
      <c r="AU19" s="91" cm="1">
        <f t="array" ref="AU19">INDEX(Appendix!$G$4:$J$8,_xlfn.IFS(AS19&lt;56,1,AS19&lt;61,2,AS19&lt;66,3,AS19&lt;71,4,TRUE,5),MATCH(YEAR($F$15),Appendix!$G$3:$L$3,0))</f>
        <v>0</v>
      </c>
      <c r="AV19" s="92">
        <f t="shared" si="5"/>
        <v>0</v>
      </c>
      <c r="AW19" s="89" t="str">
        <f t="shared" si="17"/>
        <v>NA</v>
      </c>
      <c r="AX19" s="92">
        <f>IF(L19&gt;=('Wage Ceilings '!$C$3-SUM(Z19,AD19,AH19,AL19,AP19,AT19,BB19,BF19,BJ19,BN19,BR19,BV19)),('Wage Ceilings '!$C$3-SUM(Z19,AD19,AH19,AL19,AP19,AT19,BB19,BF19,BJ19,BN19,BR19,BV19)),L19)</f>
        <v>0</v>
      </c>
      <c r="AY19" s="91" cm="1">
        <f t="array" ref="AY19">INDEX(Appendix!$G$4:$J$8,_xlfn.IFS(AW19&lt;56,1,AW19&lt;61,2,AW19&lt;66,3,AW19&lt;71,4,TRUE,5),MATCH(YEAR($F$15),Appendix!$G$3:$L$3,0))</f>
        <v>0</v>
      </c>
      <c r="AZ19" s="92">
        <f t="shared" si="6"/>
        <v>0</v>
      </c>
      <c r="BA19" s="89">
        <f t="shared" si="18"/>
        <v>123</v>
      </c>
      <c r="BB19" s="90">
        <f>IF($M19&gt;'Wage Ceilings '!$C$7+SUMIF('Wage Ceilings '!$B$8:'Wage Ceilings '!$B$11,"&lt;="&amp;$M$15,'Wage Ceilings '!$D$8:'Wage Ceilings '!$D$11),'Wage Ceilings '!$C$7+SUMIF('Wage Ceilings '!$B$8:'Wage Ceilings '!$B$11,"&lt;="&amp;$M$15,'Wage Ceilings '!$D$8:'Wage Ceilings '!$D$11),$M19)</f>
        <v>0</v>
      </c>
      <c r="BC19" s="91" cm="1">
        <f t="array" ref="BC19">INDEX(Appendix!$G$4:$J$8,_xlfn.IFS(BA19&lt;56,1,BA19&lt;61,2,BA19&lt;66,3,BA19&lt;71,4,TRUE,5),MATCH(YEAR($F$15),Appendix!$G$3:$L$3,0))</f>
        <v>0</v>
      </c>
      <c r="BD19" s="92">
        <f t="shared" si="19"/>
        <v>0</v>
      </c>
      <c r="BE19" s="89">
        <f t="shared" si="20"/>
        <v>123</v>
      </c>
      <c r="BF19" s="90">
        <f>IF($N19&gt;'Wage Ceilings '!$C$7+SUMIF('Wage Ceilings '!$B$8:'Wage Ceilings '!$B$11,"&lt;="&amp;$N$15,'Wage Ceilings '!$D$8:'Wage Ceilings '!$D$11),'Wage Ceilings '!$C$7+SUMIF('Wage Ceilings '!$B$8:'Wage Ceilings '!$B$11,"&lt;="&amp;$N$15,'Wage Ceilings '!$D$8:'Wage Ceilings '!$D$11),$N19)</f>
        <v>0</v>
      </c>
      <c r="BG19" s="91" cm="1">
        <f t="array" ref="BG19">INDEX(Appendix!$G$4:$J$8,_xlfn.IFS(BE19&lt;56,1,BE19&lt;61,2,BE19&lt;66,3,BE19&lt;71,4,TRUE,5),MATCH(YEAR($F$15),Appendix!$G$3:$L$3,0))</f>
        <v>0</v>
      </c>
      <c r="BH19" s="92">
        <f t="shared" si="7"/>
        <v>0</v>
      </c>
      <c r="BI19" s="89">
        <f t="shared" si="21"/>
        <v>123</v>
      </c>
      <c r="BJ19" s="90">
        <f>IF($O19&gt;'Wage Ceilings '!$C$7+SUMIF('Wage Ceilings '!$B$8:'Wage Ceilings '!$B$11,"&lt;="&amp;$O$15,'Wage Ceilings '!$D$8:'Wage Ceilings '!$D$11),'Wage Ceilings '!$C$7+SUMIF('Wage Ceilings '!$B$8:'Wage Ceilings '!$B$11,"&lt;="&amp;$O$15,'Wage Ceilings '!$D$8:'Wage Ceilings '!$D$11),$O19)</f>
        <v>0</v>
      </c>
      <c r="BK19" s="91" cm="1">
        <f t="array" ref="BK19">INDEX(Appendix!$G$4:$J$8,_xlfn.IFS(BI19&lt;56,1,BI19&lt;61,2,BI19&lt;66,3,BI19&lt;71,4,TRUE,5),MATCH(YEAR($F$15),Appendix!$G$3:$L$3,0))</f>
        <v>0</v>
      </c>
      <c r="BL19" s="92">
        <f t="shared" si="8"/>
        <v>0</v>
      </c>
      <c r="BM19" s="89">
        <f t="shared" si="22"/>
        <v>123</v>
      </c>
      <c r="BN19" s="90">
        <f>IF($P19&gt;'Wage Ceilings '!$C$7+SUMIF('Wage Ceilings '!$B$8:'Wage Ceilings '!$B$11,"&lt;="&amp;$P$15,'Wage Ceilings '!$D$8:'Wage Ceilings '!$D$11),'Wage Ceilings '!$C$7+SUMIF('Wage Ceilings '!$B$8:'Wage Ceilings '!$B$11,"&lt;="&amp;$P$15,'Wage Ceilings '!$D$8:'Wage Ceilings '!$D$11),$P19)</f>
        <v>0</v>
      </c>
      <c r="BO19" s="91" cm="1">
        <f t="array" ref="BO19">INDEX(Appendix!$G$4:$J$8,_xlfn.IFS(BM19&lt;56,1,BM19&lt;61,2,BM19&lt;66,3,BM19&lt;71,4,TRUE,5),MATCH(YEAR($F$15),Appendix!$G$3:$L$3,0))</f>
        <v>0</v>
      </c>
      <c r="BP19" s="92">
        <f t="shared" si="9"/>
        <v>0</v>
      </c>
      <c r="BQ19" s="89">
        <f t="shared" si="23"/>
        <v>123</v>
      </c>
      <c r="BR19" s="90">
        <f>IF($Q19&gt;'Wage Ceilings '!$C$7+SUMIF('Wage Ceilings '!$B$8:'Wage Ceilings '!$B$11,"&lt;="&amp;$Q$15,'Wage Ceilings '!$D$8:'Wage Ceilings '!$D$11),'Wage Ceilings '!$C$7+SUMIF('Wage Ceilings '!$B$8:'Wage Ceilings '!$B$11,"&lt;="&amp;$Q$15,'Wage Ceilings '!$D$8:'Wage Ceilings '!$D$11),$Q19)</f>
        <v>0</v>
      </c>
      <c r="BS19" s="91" cm="1">
        <f t="array" ref="BS19">INDEX(Appendix!$G$4:$J$8,_xlfn.IFS(BQ19&lt;56,1,BQ19&lt;61,2,BQ19&lt;66,3,BQ19&lt;71,4,TRUE,5),MATCH(YEAR($F$15),Appendix!$G$3:$L$3,0))</f>
        <v>0</v>
      </c>
      <c r="BT19" s="92">
        <f t="shared" si="10"/>
        <v>0</v>
      </c>
      <c r="BU19" s="89">
        <f t="shared" si="24"/>
        <v>123</v>
      </c>
      <c r="BV19" s="90">
        <f>IF($R19&gt;'Wage Ceilings '!$C$7+SUMIF('Wage Ceilings '!$B$8:'Wage Ceilings '!$B$11,"&lt;="&amp;$R$15,'Wage Ceilings '!$D$8:'Wage Ceilings '!$D$11),'Wage Ceilings '!$C$7+SUMIF('Wage Ceilings '!$B$8:'Wage Ceilings '!$B$11,"&lt;="&amp;$R$15,'Wage Ceilings '!$D$8:'Wage Ceilings '!$D$11),$R19)</f>
        <v>0</v>
      </c>
      <c r="BW19" s="91" cm="1">
        <f t="array" ref="BW19">INDEX(Appendix!$G$4:$J$8,_xlfn.IFS(BU19&lt;56,1,BU19&lt;61,2,BU19&lt;66,3,BU19&lt;71,4,TRUE,5),MATCH(YEAR($F$15),Appendix!$G$3:$L$3,0))</f>
        <v>0</v>
      </c>
      <c r="BX19" s="92">
        <f t="shared" si="11"/>
        <v>0</v>
      </c>
      <c r="BY19" s="89" t="str">
        <f t="shared" si="25"/>
        <v>NA</v>
      </c>
      <c r="BZ19" s="92">
        <f>IF(S19&gt;=('Wage Ceilings '!$C$3-SUM(Z19,AD19,AH19,AL19,AP19,AX19,AT19,BB19,BF19,BJ19,BN19,BR19,BV19)),('Wage Ceilings '!$C$3-SUM(Z19,AD19,AH19,AL19,AP19,AX19,AT19,BB19,BF19,BJ19,BN19,BR19,BV19)),S19)</f>
        <v>0</v>
      </c>
      <c r="CA19" s="91" cm="1">
        <f t="array" ref="CA19">INDEX(Appendix!$G$4:$J$8,_xlfn.IFS(BY19&lt;56,1,BY19&lt;61,2,BY19&lt;66,3,BY19&lt;71,4,TRUE,5),MATCH(YEAR($F$15),Appendix!$G$3:$L$3,0))</f>
        <v>0</v>
      </c>
      <c r="CB19" s="92">
        <f t="shared" ref="CB19:CB82" si="32">BZ19*CA19</f>
        <v>0</v>
      </c>
      <c r="CC19" s="47"/>
    </row>
    <row r="20" spans="1:81" x14ac:dyDescent="0.3">
      <c r="A20" s="64" t="s">
        <v>20</v>
      </c>
      <c r="B20" s="65"/>
      <c r="C20" s="65"/>
      <c r="D20" s="66"/>
      <c r="E20" s="66"/>
      <c r="F20" s="67"/>
      <c r="G20" s="67"/>
      <c r="H20" s="67"/>
      <c r="I20" s="67"/>
      <c r="J20" s="67"/>
      <c r="K20" s="67"/>
      <c r="L20" s="67"/>
      <c r="M20" s="67"/>
      <c r="N20" s="67"/>
      <c r="O20" s="67"/>
      <c r="P20" s="67"/>
      <c r="Q20" s="67"/>
      <c r="R20" s="67"/>
      <c r="S20" s="67"/>
      <c r="T20" s="57">
        <f t="shared" si="26"/>
        <v>0</v>
      </c>
      <c r="U20" s="57">
        <f t="shared" si="27"/>
        <v>0</v>
      </c>
      <c r="V20" s="58">
        <f t="shared" si="28"/>
        <v>0</v>
      </c>
      <c r="W20" s="58">
        <f t="shared" si="29"/>
        <v>0</v>
      </c>
      <c r="X20" s="58">
        <f t="shared" si="30"/>
        <v>0</v>
      </c>
      <c r="Y20" s="89">
        <f t="shared" si="12"/>
        <v>122</v>
      </c>
      <c r="Z20" s="90">
        <f>IF($F20&gt;'Wage Ceilings '!$C$7+SUMIF('Wage Ceilings '!$B$8:'Wage Ceilings '!$B$11,"&lt;="&amp;$F$15,'Wage Ceilings '!$D$8:'Wage Ceilings '!$D$11),'Wage Ceilings '!$C$7+SUMIF('Wage Ceilings '!$B$8:'Wage Ceilings '!$B$11,"&lt;="&amp;$F$15,'Wage Ceilings '!$D$8:'Wage Ceilings '!$D$11),$F20)</f>
        <v>0</v>
      </c>
      <c r="AA20" s="91" cm="1">
        <f t="array" ref="AA20">INDEX(Appendix!$G$4:$J$8,_xlfn.IFS(Y20&lt;56,1,Y20&lt;61,2,Y20&lt;66,3,Y20&lt;71,4,TRUE,5),MATCH(YEAR($F$15),Appendix!$G$3:$L$3,0))</f>
        <v>0</v>
      </c>
      <c r="AB20" s="92">
        <f t="shared" si="0"/>
        <v>0</v>
      </c>
      <c r="AC20" s="89">
        <f t="shared" si="13"/>
        <v>123</v>
      </c>
      <c r="AD20" s="90">
        <f>IF($G20&gt;'Wage Ceilings '!$C$7+SUMIF('Wage Ceilings '!$B$8:'Wage Ceilings '!$B$11,"&lt;="&amp;$G$15,'Wage Ceilings '!$D$8:'Wage Ceilings '!$D$11),'Wage Ceilings '!$C$7+SUMIF('Wage Ceilings '!$B$8:'Wage Ceilings '!$B$11,"&lt;="&amp;$G$15,'Wage Ceilings '!$D$8:'Wage Ceilings '!$D$11),$G20)</f>
        <v>0</v>
      </c>
      <c r="AE20" s="91" cm="1">
        <f t="array" ref="AE20">INDEX(Appendix!$G$4:$J$8,_xlfn.IFS(AC20&lt;56,1,AC20&lt;61,2,AC20&lt;66,3,AC20&lt;71,4,TRUE,5),MATCH(YEAR($F$15),Appendix!$G$3:$L$3,0))</f>
        <v>0</v>
      </c>
      <c r="AF20" s="92">
        <f t="shared" si="1"/>
        <v>0</v>
      </c>
      <c r="AG20" s="89">
        <f t="shared" si="14"/>
        <v>123</v>
      </c>
      <c r="AH20" s="90">
        <f>IF($H20&gt;'Wage Ceilings '!$C$7+SUMIF('Wage Ceilings '!$B$8:'Wage Ceilings '!$B$11,"&lt;="&amp;$H$15,'Wage Ceilings '!$D$8:'Wage Ceilings '!$D$11),'Wage Ceilings '!$C$7+SUMIF('Wage Ceilings '!$B$8:'Wage Ceilings '!$B$11,"&lt;="&amp;$H$15,'Wage Ceilings '!$D$8:'Wage Ceilings '!$D$11),$H20)</f>
        <v>0</v>
      </c>
      <c r="AI20" s="91" cm="1">
        <f t="array" ref="AI20">INDEX(Appendix!$G$4:$J$8,_xlfn.IFS(AG20&lt;56,1,AG20&lt;61,2,AG20&lt;66,3,AG20&lt;71,4,TRUE,5),MATCH(YEAR($F$15),Appendix!$G$3:$L$3,0))</f>
        <v>0</v>
      </c>
      <c r="AJ20" s="92">
        <f t="shared" si="2"/>
        <v>0</v>
      </c>
      <c r="AK20" s="89">
        <f t="shared" si="15"/>
        <v>123</v>
      </c>
      <c r="AL20" s="90">
        <f>IF($I20&gt;'Wage Ceilings '!$C$7+SUMIF('Wage Ceilings '!$B$8:'Wage Ceilings '!$B$11,"&lt;="&amp;$I$15,'Wage Ceilings '!$D$8:'Wage Ceilings '!$D$11),'Wage Ceilings '!$C$7+SUMIF('Wage Ceilings '!$B$8:'Wage Ceilings '!$B$11,"&lt;="&amp;$I$15,'Wage Ceilings '!$D$8:'Wage Ceilings '!$D$11),$I20)</f>
        <v>0</v>
      </c>
      <c r="AM20" s="91" cm="1">
        <f t="array" ref="AM20">INDEX(Appendix!$G$4:$J$8,_xlfn.IFS(AK20&lt;56,1,AK20&lt;61,2,AK20&lt;66,3,AK20&lt;71,4,TRUE,5),MATCH(YEAR($F$15),Appendix!$G$3:$L$3,0))</f>
        <v>0</v>
      </c>
      <c r="AN20" s="92">
        <f t="shared" si="3"/>
        <v>0</v>
      </c>
      <c r="AO20" s="89">
        <f t="shared" si="16"/>
        <v>123</v>
      </c>
      <c r="AP20" s="90">
        <f>IF($J20&gt;'Wage Ceilings '!$C$7+SUMIF('Wage Ceilings '!$B$8:'Wage Ceilings '!$B$11,"&lt;="&amp;$J$15,'Wage Ceilings '!$D$8:'Wage Ceilings '!$D$11),'Wage Ceilings '!$C$7+SUMIF('Wage Ceilings '!$B$8:'Wage Ceilings '!$B$11,"&lt;="&amp;$J$15,'Wage Ceilings '!$D$8:'Wage Ceilings '!$D$11),$J20)</f>
        <v>0</v>
      </c>
      <c r="AQ20" s="91" cm="1">
        <f t="array" ref="AQ20">INDEX(Appendix!$G$4:$J$8,_xlfn.IFS(AO20&lt;56,1,AO20&lt;61,2,AO20&lt;66,3,AO20&lt;71,4,TRUE,5),MATCH(YEAR($F$15),Appendix!$G$3:$L$3,0))</f>
        <v>0</v>
      </c>
      <c r="AR20" s="92">
        <f t="shared" si="4"/>
        <v>0</v>
      </c>
      <c r="AS20" s="89">
        <f t="shared" si="31"/>
        <v>123</v>
      </c>
      <c r="AT20" s="90">
        <f>IF($K20&gt;'Wage Ceilings '!$C$7+SUMIF('Wage Ceilings '!$B$8:'Wage Ceilings '!$B$11,"&lt;="&amp;$K$15,'Wage Ceilings '!$D$8:'Wage Ceilings '!$D$11),'Wage Ceilings '!$C$7+SUMIF('Wage Ceilings '!$B$8:'Wage Ceilings '!$B$11,"&lt;="&amp;$K$15,'Wage Ceilings '!$D$8:'Wage Ceilings '!$D$11),$K20)</f>
        <v>0</v>
      </c>
      <c r="AU20" s="91" cm="1">
        <f t="array" ref="AU20">INDEX(Appendix!$G$4:$J$8,_xlfn.IFS(AS20&lt;56,1,AS20&lt;61,2,AS20&lt;66,3,AS20&lt;71,4,TRUE,5),MATCH(YEAR($F$15),Appendix!$G$3:$L$3,0))</f>
        <v>0</v>
      </c>
      <c r="AV20" s="92">
        <f t="shared" si="5"/>
        <v>0</v>
      </c>
      <c r="AW20" s="89" t="str">
        <f t="shared" si="17"/>
        <v>NA</v>
      </c>
      <c r="AX20" s="92">
        <f>IF(L20&gt;=('Wage Ceilings '!$C$3-SUM(Z20,AD20,AH20,AL20,AP20,AT20,BB20,BF20,BJ20,BN20,BR20,BV20)),('Wage Ceilings '!$C$3-SUM(Z20,AD20,AH20,AL20,AP20,AT20,BB20,BF20,BJ20,BN20,BR20,BV20)),L20)</f>
        <v>0</v>
      </c>
      <c r="AY20" s="91" cm="1">
        <f t="array" ref="AY20">INDEX(Appendix!$G$4:$J$8,_xlfn.IFS(AW20&lt;56,1,AW20&lt;61,2,AW20&lt;66,3,AW20&lt;71,4,TRUE,5),MATCH(YEAR($F$15),Appendix!$G$3:$L$3,0))</f>
        <v>0</v>
      </c>
      <c r="AZ20" s="92">
        <f t="shared" si="6"/>
        <v>0</v>
      </c>
      <c r="BA20" s="89">
        <f t="shared" si="18"/>
        <v>123</v>
      </c>
      <c r="BB20" s="90">
        <f>IF($M20&gt;'Wage Ceilings '!$C$7+SUMIF('Wage Ceilings '!$B$8:'Wage Ceilings '!$B$11,"&lt;="&amp;$M$15,'Wage Ceilings '!$D$8:'Wage Ceilings '!$D$11),'Wage Ceilings '!$C$7+SUMIF('Wage Ceilings '!$B$8:'Wage Ceilings '!$B$11,"&lt;="&amp;$M$15,'Wage Ceilings '!$D$8:'Wage Ceilings '!$D$11),$M20)</f>
        <v>0</v>
      </c>
      <c r="BC20" s="91" cm="1">
        <f t="array" ref="BC20">INDEX(Appendix!$G$4:$J$8,_xlfn.IFS(BA20&lt;56,1,BA20&lt;61,2,BA20&lt;66,3,BA20&lt;71,4,TRUE,5),MATCH(YEAR($F$15),Appendix!$G$3:$L$3,0))</f>
        <v>0</v>
      </c>
      <c r="BD20" s="92">
        <f t="shared" si="19"/>
        <v>0</v>
      </c>
      <c r="BE20" s="89">
        <f t="shared" si="20"/>
        <v>123</v>
      </c>
      <c r="BF20" s="90">
        <f>IF($N20&gt;'Wage Ceilings '!$C$7+SUMIF('Wage Ceilings '!$B$8:'Wage Ceilings '!$B$11,"&lt;="&amp;$N$15,'Wage Ceilings '!$D$8:'Wage Ceilings '!$D$11),'Wage Ceilings '!$C$7+SUMIF('Wage Ceilings '!$B$8:'Wage Ceilings '!$B$11,"&lt;="&amp;$N$15,'Wage Ceilings '!$D$8:'Wage Ceilings '!$D$11),$N20)</f>
        <v>0</v>
      </c>
      <c r="BG20" s="91" cm="1">
        <f t="array" ref="BG20">INDEX(Appendix!$G$4:$J$8,_xlfn.IFS(BE20&lt;56,1,BE20&lt;61,2,BE20&lt;66,3,BE20&lt;71,4,TRUE,5),MATCH(YEAR($F$15),Appendix!$G$3:$L$3,0))</f>
        <v>0</v>
      </c>
      <c r="BH20" s="92">
        <f t="shared" si="7"/>
        <v>0</v>
      </c>
      <c r="BI20" s="89">
        <f t="shared" si="21"/>
        <v>123</v>
      </c>
      <c r="BJ20" s="90">
        <f>IF($O20&gt;'Wage Ceilings '!$C$7+SUMIF('Wage Ceilings '!$B$8:'Wage Ceilings '!$B$11,"&lt;="&amp;$O$15,'Wage Ceilings '!$D$8:'Wage Ceilings '!$D$11),'Wage Ceilings '!$C$7+SUMIF('Wage Ceilings '!$B$8:'Wage Ceilings '!$B$11,"&lt;="&amp;$O$15,'Wage Ceilings '!$D$8:'Wage Ceilings '!$D$11),$O20)</f>
        <v>0</v>
      </c>
      <c r="BK20" s="91" cm="1">
        <f t="array" ref="BK20">INDEX(Appendix!$G$4:$J$8,_xlfn.IFS(BI20&lt;56,1,BI20&lt;61,2,BI20&lt;66,3,BI20&lt;71,4,TRUE,5),MATCH(YEAR($F$15),Appendix!$G$3:$L$3,0))</f>
        <v>0</v>
      </c>
      <c r="BL20" s="92">
        <f t="shared" si="8"/>
        <v>0</v>
      </c>
      <c r="BM20" s="89">
        <f t="shared" si="22"/>
        <v>123</v>
      </c>
      <c r="BN20" s="90">
        <f>IF($P20&gt;'Wage Ceilings '!$C$7+SUMIF('Wage Ceilings '!$B$8:'Wage Ceilings '!$B$11,"&lt;="&amp;$P$15,'Wage Ceilings '!$D$8:'Wage Ceilings '!$D$11),'Wage Ceilings '!$C$7+SUMIF('Wage Ceilings '!$B$8:'Wage Ceilings '!$B$11,"&lt;="&amp;$P$15,'Wage Ceilings '!$D$8:'Wage Ceilings '!$D$11),$P20)</f>
        <v>0</v>
      </c>
      <c r="BO20" s="91" cm="1">
        <f t="array" ref="BO20">INDEX(Appendix!$G$4:$J$8,_xlfn.IFS(BM20&lt;56,1,BM20&lt;61,2,BM20&lt;66,3,BM20&lt;71,4,TRUE,5),MATCH(YEAR($F$15),Appendix!$G$3:$L$3,0))</f>
        <v>0</v>
      </c>
      <c r="BP20" s="92">
        <f t="shared" si="9"/>
        <v>0</v>
      </c>
      <c r="BQ20" s="89">
        <f t="shared" si="23"/>
        <v>123</v>
      </c>
      <c r="BR20" s="90">
        <f>IF($Q20&gt;'Wage Ceilings '!$C$7+SUMIF('Wage Ceilings '!$B$8:'Wage Ceilings '!$B$11,"&lt;="&amp;$Q$15,'Wage Ceilings '!$D$8:'Wage Ceilings '!$D$11),'Wage Ceilings '!$C$7+SUMIF('Wage Ceilings '!$B$8:'Wage Ceilings '!$B$11,"&lt;="&amp;$Q$15,'Wage Ceilings '!$D$8:'Wage Ceilings '!$D$11),$Q20)</f>
        <v>0</v>
      </c>
      <c r="BS20" s="91" cm="1">
        <f t="array" ref="BS20">INDEX(Appendix!$G$4:$J$8,_xlfn.IFS(BQ20&lt;56,1,BQ20&lt;61,2,BQ20&lt;66,3,BQ20&lt;71,4,TRUE,5),MATCH(YEAR($F$15),Appendix!$G$3:$L$3,0))</f>
        <v>0</v>
      </c>
      <c r="BT20" s="92">
        <f t="shared" si="10"/>
        <v>0</v>
      </c>
      <c r="BU20" s="89">
        <f t="shared" si="24"/>
        <v>123</v>
      </c>
      <c r="BV20" s="90">
        <f>IF($R20&gt;'Wage Ceilings '!$C$7+SUMIF('Wage Ceilings '!$B$8:'Wage Ceilings '!$B$11,"&lt;="&amp;$R$15,'Wage Ceilings '!$D$8:'Wage Ceilings '!$D$11),'Wage Ceilings '!$C$7+SUMIF('Wage Ceilings '!$B$8:'Wage Ceilings '!$B$11,"&lt;="&amp;$R$15,'Wage Ceilings '!$D$8:'Wage Ceilings '!$D$11),$R20)</f>
        <v>0</v>
      </c>
      <c r="BW20" s="91" cm="1">
        <f t="array" ref="BW20">INDEX(Appendix!$G$4:$J$8,_xlfn.IFS(BU20&lt;56,1,BU20&lt;61,2,BU20&lt;66,3,BU20&lt;71,4,TRUE,5),MATCH(YEAR($F$15),Appendix!$G$3:$L$3,0))</f>
        <v>0</v>
      </c>
      <c r="BX20" s="92">
        <f t="shared" si="11"/>
        <v>0</v>
      </c>
      <c r="BY20" s="89" t="str">
        <f t="shared" si="25"/>
        <v>NA</v>
      </c>
      <c r="BZ20" s="92">
        <f>IF(S20&gt;=('Wage Ceilings '!$C$3-SUM(Z20,AD20,AH20,AL20,AP20,AX20,AT20,BB20,BF20,BJ20,BN20,BR20,BV20)),('Wage Ceilings '!$C$3-SUM(Z20,AD20,AH20,AL20,AP20,AX20,AT20,BB20,BF20,BJ20,BN20,BR20,BV20)),S20)</f>
        <v>0</v>
      </c>
      <c r="CA20" s="91" cm="1">
        <f t="array" ref="CA20">INDEX(Appendix!$G$4:$J$8,_xlfn.IFS(BY20&lt;56,1,BY20&lt;61,2,BY20&lt;66,3,BY20&lt;71,4,TRUE,5),MATCH(YEAR($F$15),Appendix!$G$3:$L$3,0))</f>
        <v>0</v>
      </c>
      <c r="CB20" s="92">
        <f t="shared" si="32"/>
        <v>0</v>
      </c>
      <c r="CC20" s="47"/>
    </row>
    <row r="21" spans="1:81" x14ac:dyDescent="0.3">
      <c r="A21" s="64" t="s">
        <v>21</v>
      </c>
      <c r="B21" s="65"/>
      <c r="C21" s="65"/>
      <c r="D21" s="66"/>
      <c r="E21" s="66"/>
      <c r="F21" s="67"/>
      <c r="G21" s="67"/>
      <c r="H21" s="67"/>
      <c r="I21" s="67"/>
      <c r="J21" s="67"/>
      <c r="K21" s="67"/>
      <c r="L21" s="67"/>
      <c r="M21" s="67"/>
      <c r="N21" s="67"/>
      <c r="O21" s="67"/>
      <c r="P21" s="67"/>
      <c r="Q21" s="67"/>
      <c r="R21" s="67"/>
      <c r="S21" s="67"/>
      <c r="T21" s="57">
        <f t="shared" si="26"/>
        <v>0</v>
      </c>
      <c r="U21" s="57">
        <f t="shared" si="27"/>
        <v>0</v>
      </c>
      <c r="V21" s="58">
        <f t="shared" si="28"/>
        <v>0</v>
      </c>
      <c r="W21" s="58">
        <f t="shared" si="29"/>
        <v>0</v>
      </c>
      <c r="X21" s="58">
        <f t="shared" si="30"/>
        <v>0</v>
      </c>
      <c r="Y21" s="89">
        <f t="shared" si="12"/>
        <v>122</v>
      </c>
      <c r="Z21" s="90">
        <f>IF($F21&gt;'Wage Ceilings '!$C$7+SUMIF('Wage Ceilings '!$B$8:'Wage Ceilings '!$B$11,"&lt;="&amp;$F$15,'Wage Ceilings '!$D$8:'Wage Ceilings '!$D$11),'Wage Ceilings '!$C$7+SUMIF('Wage Ceilings '!$B$8:'Wage Ceilings '!$B$11,"&lt;="&amp;$F$15,'Wage Ceilings '!$D$8:'Wage Ceilings '!$D$11),$F21)</f>
        <v>0</v>
      </c>
      <c r="AA21" s="91" cm="1">
        <f t="array" ref="AA21">INDEX(Appendix!$G$4:$J$8,_xlfn.IFS(Y21&lt;56,1,Y21&lt;61,2,Y21&lt;66,3,Y21&lt;71,4,TRUE,5),MATCH(YEAR($F$15),Appendix!$G$3:$L$3,0))</f>
        <v>0</v>
      </c>
      <c r="AB21" s="92">
        <f t="shared" si="0"/>
        <v>0</v>
      </c>
      <c r="AC21" s="89">
        <f t="shared" si="13"/>
        <v>123</v>
      </c>
      <c r="AD21" s="90">
        <f>IF($G21&gt;'Wage Ceilings '!$C$7+SUMIF('Wage Ceilings '!$B$8:'Wage Ceilings '!$B$11,"&lt;="&amp;$G$15,'Wage Ceilings '!$D$8:'Wage Ceilings '!$D$11),'Wage Ceilings '!$C$7+SUMIF('Wage Ceilings '!$B$8:'Wage Ceilings '!$B$11,"&lt;="&amp;$G$15,'Wage Ceilings '!$D$8:'Wage Ceilings '!$D$11),$G21)</f>
        <v>0</v>
      </c>
      <c r="AE21" s="91" cm="1">
        <f t="array" ref="AE21">INDEX(Appendix!$G$4:$J$8,_xlfn.IFS(AC21&lt;56,1,AC21&lt;61,2,AC21&lt;66,3,AC21&lt;71,4,TRUE,5),MATCH(YEAR($F$15),Appendix!$G$3:$L$3,0))</f>
        <v>0</v>
      </c>
      <c r="AF21" s="92">
        <f t="shared" si="1"/>
        <v>0</v>
      </c>
      <c r="AG21" s="89">
        <f t="shared" si="14"/>
        <v>123</v>
      </c>
      <c r="AH21" s="90">
        <f>IF($H21&gt;'Wage Ceilings '!$C$7+SUMIF('Wage Ceilings '!$B$8:'Wage Ceilings '!$B$11,"&lt;="&amp;$H$15,'Wage Ceilings '!$D$8:'Wage Ceilings '!$D$11),'Wage Ceilings '!$C$7+SUMIF('Wage Ceilings '!$B$8:'Wage Ceilings '!$B$11,"&lt;="&amp;$H$15,'Wage Ceilings '!$D$8:'Wage Ceilings '!$D$11),$H21)</f>
        <v>0</v>
      </c>
      <c r="AI21" s="91" cm="1">
        <f t="array" ref="AI21">INDEX(Appendix!$G$4:$J$8,_xlfn.IFS(AG21&lt;56,1,AG21&lt;61,2,AG21&lt;66,3,AG21&lt;71,4,TRUE,5),MATCH(YEAR($F$15),Appendix!$G$3:$L$3,0))</f>
        <v>0</v>
      </c>
      <c r="AJ21" s="92">
        <f t="shared" si="2"/>
        <v>0</v>
      </c>
      <c r="AK21" s="89">
        <f t="shared" si="15"/>
        <v>123</v>
      </c>
      <c r="AL21" s="90">
        <f>IF($I21&gt;'Wage Ceilings '!$C$7+SUMIF('Wage Ceilings '!$B$8:'Wage Ceilings '!$B$11,"&lt;="&amp;$I$15,'Wage Ceilings '!$D$8:'Wage Ceilings '!$D$11),'Wage Ceilings '!$C$7+SUMIF('Wage Ceilings '!$B$8:'Wage Ceilings '!$B$11,"&lt;="&amp;$I$15,'Wage Ceilings '!$D$8:'Wage Ceilings '!$D$11),$I21)</f>
        <v>0</v>
      </c>
      <c r="AM21" s="91" cm="1">
        <f t="array" ref="AM21">INDEX(Appendix!$G$4:$J$8,_xlfn.IFS(AK21&lt;56,1,AK21&lt;61,2,AK21&lt;66,3,AK21&lt;71,4,TRUE,5),MATCH(YEAR($F$15),Appendix!$G$3:$L$3,0))</f>
        <v>0</v>
      </c>
      <c r="AN21" s="92">
        <f t="shared" si="3"/>
        <v>0</v>
      </c>
      <c r="AO21" s="89">
        <f t="shared" si="16"/>
        <v>123</v>
      </c>
      <c r="AP21" s="90">
        <f>IF($J21&gt;'Wage Ceilings '!$C$7+SUMIF('Wage Ceilings '!$B$8:'Wage Ceilings '!$B$11,"&lt;="&amp;$J$15,'Wage Ceilings '!$D$8:'Wage Ceilings '!$D$11),'Wage Ceilings '!$C$7+SUMIF('Wage Ceilings '!$B$8:'Wage Ceilings '!$B$11,"&lt;="&amp;$J$15,'Wage Ceilings '!$D$8:'Wage Ceilings '!$D$11),$J21)</f>
        <v>0</v>
      </c>
      <c r="AQ21" s="91" cm="1">
        <f t="array" ref="AQ21">INDEX(Appendix!$G$4:$J$8,_xlfn.IFS(AO21&lt;56,1,AO21&lt;61,2,AO21&lt;66,3,AO21&lt;71,4,TRUE,5),MATCH(YEAR($F$15),Appendix!$G$3:$L$3,0))</f>
        <v>0</v>
      </c>
      <c r="AR21" s="92">
        <f t="shared" si="4"/>
        <v>0</v>
      </c>
      <c r="AS21" s="89">
        <f t="shared" si="31"/>
        <v>123</v>
      </c>
      <c r="AT21" s="90">
        <f>IF($K21&gt;'Wage Ceilings '!$C$7+SUMIF('Wage Ceilings '!$B$8:'Wage Ceilings '!$B$11,"&lt;="&amp;$K$15,'Wage Ceilings '!$D$8:'Wage Ceilings '!$D$11),'Wage Ceilings '!$C$7+SUMIF('Wage Ceilings '!$B$8:'Wage Ceilings '!$B$11,"&lt;="&amp;$K$15,'Wage Ceilings '!$D$8:'Wage Ceilings '!$D$11),$K21)</f>
        <v>0</v>
      </c>
      <c r="AU21" s="91" cm="1">
        <f t="array" ref="AU21">INDEX(Appendix!$G$4:$J$8,_xlfn.IFS(AS21&lt;56,1,AS21&lt;61,2,AS21&lt;66,3,AS21&lt;71,4,TRUE,5),MATCH(YEAR($F$15),Appendix!$G$3:$L$3,0))</f>
        <v>0</v>
      </c>
      <c r="AV21" s="92">
        <f t="shared" si="5"/>
        <v>0</v>
      </c>
      <c r="AW21" s="89" t="str">
        <f t="shared" si="17"/>
        <v>NA</v>
      </c>
      <c r="AX21" s="92">
        <f>IF(L21&gt;=('Wage Ceilings '!$C$3-SUM(Z21,AD21,AH21,AL21,AP21,AT21,BB21,BF21,BJ21,BN21,BR21,BV21)),('Wage Ceilings '!$C$3-SUM(Z21,AD21,AH21,AL21,AP21,AT21,BB21,BF21,BJ21,BN21,BR21,BV21)),L21)</f>
        <v>0</v>
      </c>
      <c r="AY21" s="91" cm="1">
        <f t="array" ref="AY21">INDEX(Appendix!$G$4:$J$8,_xlfn.IFS(AW21&lt;56,1,AW21&lt;61,2,AW21&lt;66,3,AW21&lt;71,4,TRUE,5),MATCH(YEAR($F$15),Appendix!$G$3:$L$3,0))</f>
        <v>0</v>
      </c>
      <c r="AZ21" s="92">
        <f t="shared" si="6"/>
        <v>0</v>
      </c>
      <c r="BA21" s="89">
        <f t="shared" si="18"/>
        <v>123</v>
      </c>
      <c r="BB21" s="90">
        <f>IF($M21&gt;'Wage Ceilings '!$C$7+SUMIF('Wage Ceilings '!$B$8:'Wage Ceilings '!$B$11,"&lt;="&amp;$M$15,'Wage Ceilings '!$D$8:'Wage Ceilings '!$D$11),'Wage Ceilings '!$C$7+SUMIF('Wage Ceilings '!$B$8:'Wage Ceilings '!$B$11,"&lt;="&amp;$M$15,'Wage Ceilings '!$D$8:'Wage Ceilings '!$D$11),$M21)</f>
        <v>0</v>
      </c>
      <c r="BC21" s="91" cm="1">
        <f t="array" ref="BC21">INDEX(Appendix!$G$4:$J$8,_xlfn.IFS(BA21&lt;56,1,BA21&lt;61,2,BA21&lt;66,3,BA21&lt;71,4,TRUE,5),MATCH(YEAR($F$15),Appendix!$G$3:$L$3,0))</f>
        <v>0</v>
      </c>
      <c r="BD21" s="92">
        <f t="shared" si="19"/>
        <v>0</v>
      </c>
      <c r="BE21" s="89">
        <f t="shared" si="20"/>
        <v>123</v>
      </c>
      <c r="BF21" s="90">
        <f>IF($N21&gt;'Wage Ceilings '!$C$7+SUMIF('Wage Ceilings '!$B$8:'Wage Ceilings '!$B$11,"&lt;="&amp;$N$15,'Wage Ceilings '!$D$8:'Wage Ceilings '!$D$11),'Wage Ceilings '!$C$7+SUMIF('Wage Ceilings '!$B$8:'Wage Ceilings '!$B$11,"&lt;="&amp;$N$15,'Wage Ceilings '!$D$8:'Wage Ceilings '!$D$11),$N21)</f>
        <v>0</v>
      </c>
      <c r="BG21" s="91" cm="1">
        <f t="array" ref="BG21">INDEX(Appendix!$G$4:$J$8,_xlfn.IFS(BE21&lt;56,1,BE21&lt;61,2,BE21&lt;66,3,BE21&lt;71,4,TRUE,5),MATCH(YEAR($F$15),Appendix!$G$3:$L$3,0))</f>
        <v>0</v>
      </c>
      <c r="BH21" s="92">
        <f t="shared" si="7"/>
        <v>0</v>
      </c>
      <c r="BI21" s="89">
        <f t="shared" si="21"/>
        <v>123</v>
      </c>
      <c r="BJ21" s="90">
        <f>IF($O21&gt;'Wage Ceilings '!$C$7+SUMIF('Wage Ceilings '!$B$8:'Wage Ceilings '!$B$11,"&lt;="&amp;$O$15,'Wage Ceilings '!$D$8:'Wage Ceilings '!$D$11),'Wage Ceilings '!$C$7+SUMIF('Wage Ceilings '!$B$8:'Wage Ceilings '!$B$11,"&lt;="&amp;$O$15,'Wage Ceilings '!$D$8:'Wage Ceilings '!$D$11),$O21)</f>
        <v>0</v>
      </c>
      <c r="BK21" s="91" cm="1">
        <f t="array" ref="BK21">INDEX(Appendix!$G$4:$J$8,_xlfn.IFS(BI21&lt;56,1,BI21&lt;61,2,BI21&lt;66,3,BI21&lt;71,4,TRUE,5),MATCH(YEAR($F$15),Appendix!$G$3:$L$3,0))</f>
        <v>0</v>
      </c>
      <c r="BL21" s="92">
        <f t="shared" si="8"/>
        <v>0</v>
      </c>
      <c r="BM21" s="89">
        <f t="shared" si="22"/>
        <v>123</v>
      </c>
      <c r="BN21" s="90">
        <f>IF($P21&gt;'Wage Ceilings '!$C$7+SUMIF('Wage Ceilings '!$B$8:'Wage Ceilings '!$B$11,"&lt;="&amp;$P$15,'Wage Ceilings '!$D$8:'Wage Ceilings '!$D$11),'Wage Ceilings '!$C$7+SUMIF('Wage Ceilings '!$B$8:'Wage Ceilings '!$B$11,"&lt;="&amp;$P$15,'Wage Ceilings '!$D$8:'Wage Ceilings '!$D$11),$P21)</f>
        <v>0</v>
      </c>
      <c r="BO21" s="91" cm="1">
        <f t="array" ref="BO21">INDEX(Appendix!$G$4:$J$8,_xlfn.IFS(BM21&lt;56,1,BM21&lt;61,2,BM21&lt;66,3,BM21&lt;71,4,TRUE,5),MATCH(YEAR($F$15),Appendix!$G$3:$L$3,0))</f>
        <v>0</v>
      </c>
      <c r="BP21" s="92">
        <f t="shared" si="9"/>
        <v>0</v>
      </c>
      <c r="BQ21" s="89">
        <f t="shared" si="23"/>
        <v>123</v>
      </c>
      <c r="BR21" s="90">
        <f>IF($Q21&gt;'Wage Ceilings '!$C$7+SUMIF('Wage Ceilings '!$B$8:'Wage Ceilings '!$B$11,"&lt;="&amp;$Q$15,'Wage Ceilings '!$D$8:'Wage Ceilings '!$D$11),'Wage Ceilings '!$C$7+SUMIF('Wage Ceilings '!$B$8:'Wage Ceilings '!$B$11,"&lt;="&amp;$Q$15,'Wage Ceilings '!$D$8:'Wage Ceilings '!$D$11),$Q21)</f>
        <v>0</v>
      </c>
      <c r="BS21" s="91" cm="1">
        <f t="array" ref="BS21">INDEX(Appendix!$G$4:$J$8,_xlfn.IFS(BQ21&lt;56,1,BQ21&lt;61,2,BQ21&lt;66,3,BQ21&lt;71,4,TRUE,5),MATCH(YEAR($F$15),Appendix!$G$3:$L$3,0))</f>
        <v>0</v>
      </c>
      <c r="BT21" s="92">
        <f t="shared" si="10"/>
        <v>0</v>
      </c>
      <c r="BU21" s="89">
        <f t="shared" si="24"/>
        <v>123</v>
      </c>
      <c r="BV21" s="90">
        <f>IF($R21&gt;'Wage Ceilings '!$C$7+SUMIF('Wage Ceilings '!$B$8:'Wage Ceilings '!$B$11,"&lt;="&amp;$R$15,'Wage Ceilings '!$D$8:'Wage Ceilings '!$D$11),'Wage Ceilings '!$C$7+SUMIF('Wage Ceilings '!$B$8:'Wage Ceilings '!$B$11,"&lt;="&amp;$R$15,'Wage Ceilings '!$D$8:'Wage Ceilings '!$D$11),$R21)</f>
        <v>0</v>
      </c>
      <c r="BW21" s="91" cm="1">
        <f t="array" ref="BW21">INDEX(Appendix!$G$4:$J$8,_xlfn.IFS(BU21&lt;56,1,BU21&lt;61,2,BU21&lt;66,3,BU21&lt;71,4,TRUE,5),MATCH(YEAR($F$15),Appendix!$G$3:$L$3,0))</f>
        <v>0</v>
      </c>
      <c r="BX21" s="92">
        <f t="shared" si="11"/>
        <v>0</v>
      </c>
      <c r="BY21" s="89" t="str">
        <f t="shared" si="25"/>
        <v>NA</v>
      </c>
      <c r="BZ21" s="92">
        <f>IF(S21&gt;=('Wage Ceilings '!$C$3-SUM(Z21,AD21,AH21,AL21,AP21,AX21,AT21,BB21,BF21,BJ21,BN21,BR21,BV21)),('Wage Ceilings '!$C$3-SUM(Z21,AD21,AH21,AL21,AP21,AX21,AT21,BB21,BF21,BJ21,BN21,BR21,BV21)),S21)</f>
        <v>0</v>
      </c>
      <c r="CA21" s="91" cm="1">
        <f t="array" ref="CA21">INDEX(Appendix!$G$4:$J$8,_xlfn.IFS(BY21&lt;56,1,BY21&lt;61,2,BY21&lt;66,3,BY21&lt;71,4,TRUE,5),MATCH(YEAR($F$15),Appendix!$G$3:$L$3,0))</f>
        <v>0</v>
      </c>
      <c r="CB21" s="92">
        <f t="shared" si="32"/>
        <v>0</v>
      </c>
      <c r="CC21" s="47"/>
    </row>
    <row r="22" spans="1:81" x14ac:dyDescent="0.3">
      <c r="A22" s="64" t="s">
        <v>22</v>
      </c>
      <c r="B22" s="65"/>
      <c r="C22" s="65"/>
      <c r="D22" s="66"/>
      <c r="E22" s="66"/>
      <c r="F22" s="67"/>
      <c r="G22" s="67"/>
      <c r="H22" s="67"/>
      <c r="I22" s="67"/>
      <c r="J22" s="67"/>
      <c r="K22" s="67"/>
      <c r="L22" s="67"/>
      <c r="M22" s="67"/>
      <c r="N22" s="67"/>
      <c r="O22" s="67"/>
      <c r="P22" s="67"/>
      <c r="Q22" s="67"/>
      <c r="R22" s="67"/>
      <c r="S22" s="67"/>
      <c r="T22" s="57">
        <f t="shared" si="26"/>
        <v>0</v>
      </c>
      <c r="U22" s="57">
        <f t="shared" si="27"/>
        <v>0</v>
      </c>
      <c r="V22" s="58">
        <f t="shared" si="28"/>
        <v>0</v>
      </c>
      <c r="W22" s="58">
        <f t="shared" si="29"/>
        <v>0</v>
      </c>
      <c r="X22" s="58">
        <f t="shared" si="30"/>
        <v>0</v>
      </c>
      <c r="Y22" s="89">
        <f t="shared" si="12"/>
        <v>122</v>
      </c>
      <c r="Z22" s="90">
        <f>IF($F22&gt;'Wage Ceilings '!$C$7+SUMIF('Wage Ceilings '!$B$8:'Wage Ceilings '!$B$11,"&lt;="&amp;$F$15,'Wage Ceilings '!$D$8:'Wage Ceilings '!$D$11),'Wage Ceilings '!$C$7+SUMIF('Wage Ceilings '!$B$8:'Wage Ceilings '!$B$11,"&lt;="&amp;$F$15,'Wage Ceilings '!$D$8:'Wage Ceilings '!$D$11),$F22)</f>
        <v>0</v>
      </c>
      <c r="AA22" s="91" cm="1">
        <f t="array" ref="AA22">INDEX(Appendix!$G$4:$J$8,_xlfn.IFS(Y22&lt;56,1,Y22&lt;61,2,Y22&lt;66,3,Y22&lt;71,4,TRUE,5),MATCH(YEAR($F$15),Appendix!$G$3:$L$3,0))</f>
        <v>0</v>
      </c>
      <c r="AB22" s="92">
        <f t="shared" si="0"/>
        <v>0</v>
      </c>
      <c r="AC22" s="89">
        <f t="shared" si="13"/>
        <v>123</v>
      </c>
      <c r="AD22" s="90">
        <f>IF($G22&gt;'Wage Ceilings '!$C$7+SUMIF('Wage Ceilings '!$B$8:'Wage Ceilings '!$B$11,"&lt;="&amp;$G$15,'Wage Ceilings '!$D$8:'Wage Ceilings '!$D$11),'Wage Ceilings '!$C$7+SUMIF('Wage Ceilings '!$B$8:'Wage Ceilings '!$B$11,"&lt;="&amp;$G$15,'Wage Ceilings '!$D$8:'Wage Ceilings '!$D$11),$G22)</f>
        <v>0</v>
      </c>
      <c r="AE22" s="91" cm="1">
        <f t="array" ref="AE22">INDEX(Appendix!$G$4:$J$8,_xlfn.IFS(AC22&lt;56,1,AC22&lt;61,2,AC22&lt;66,3,AC22&lt;71,4,TRUE,5),MATCH(YEAR($F$15),Appendix!$G$3:$L$3,0))</f>
        <v>0</v>
      </c>
      <c r="AF22" s="92">
        <f t="shared" si="1"/>
        <v>0</v>
      </c>
      <c r="AG22" s="89">
        <f t="shared" si="14"/>
        <v>123</v>
      </c>
      <c r="AH22" s="90">
        <f>IF($H22&gt;'Wage Ceilings '!$C$7+SUMIF('Wage Ceilings '!$B$8:'Wage Ceilings '!$B$11,"&lt;="&amp;$H$15,'Wage Ceilings '!$D$8:'Wage Ceilings '!$D$11),'Wage Ceilings '!$C$7+SUMIF('Wage Ceilings '!$B$8:'Wage Ceilings '!$B$11,"&lt;="&amp;$H$15,'Wage Ceilings '!$D$8:'Wage Ceilings '!$D$11),$H22)</f>
        <v>0</v>
      </c>
      <c r="AI22" s="91" cm="1">
        <f t="array" ref="AI22">INDEX(Appendix!$G$4:$J$8,_xlfn.IFS(AG22&lt;56,1,AG22&lt;61,2,AG22&lt;66,3,AG22&lt;71,4,TRUE,5),MATCH(YEAR($F$15),Appendix!$G$3:$L$3,0))</f>
        <v>0</v>
      </c>
      <c r="AJ22" s="92">
        <f t="shared" si="2"/>
        <v>0</v>
      </c>
      <c r="AK22" s="89">
        <f t="shared" si="15"/>
        <v>123</v>
      </c>
      <c r="AL22" s="90">
        <f>IF($I22&gt;'Wage Ceilings '!$C$7+SUMIF('Wage Ceilings '!$B$8:'Wage Ceilings '!$B$11,"&lt;="&amp;$I$15,'Wage Ceilings '!$D$8:'Wage Ceilings '!$D$11),'Wage Ceilings '!$C$7+SUMIF('Wage Ceilings '!$B$8:'Wage Ceilings '!$B$11,"&lt;="&amp;$I$15,'Wage Ceilings '!$D$8:'Wage Ceilings '!$D$11),$I22)</f>
        <v>0</v>
      </c>
      <c r="AM22" s="91" cm="1">
        <f t="array" ref="AM22">INDEX(Appendix!$G$4:$J$8,_xlfn.IFS(AK22&lt;56,1,AK22&lt;61,2,AK22&lt;66,3,AK22&lt;71,4,TRUE,5),MATCH(YEAR($F$15),Appendix!$G$3:$L$3,0))</f>
        <v>0</v>
      </c>
      <c r="AN22" s="92">
        <f t="shared" si="3"/>
        <v>0</v>
      </c>
      <c r="AO22" s="89">
        <f t="shared" si="16"/>
        <v>123</v>
      </c>
      <c r="AP22" s="90">
        <f>IF($J22&gt;'Wage Ceilings '!$C$7+SUMIF('Wage Ceilings '!$B$8:'Wage Ceilings '!$B$11,"&lt;="&amp;$J$15,'Wage Ceilings '!$D$8:'Wage Ceilings '!$D$11),'Wage Ceilings '!$C$7+SUMIF('Wage Ceilings '!$B$8:'Wage Ceilings '!$B$11,"&lt;="&amp;$J$15,'Wage Ceilings '!$D$8:'Wage Ceilings '!$D$11),$J22)</f>
        <v>0</v>
      </c>
      <c r="AQ22" s="91" cm="1">
        <f t="array" ref="AQ22">INDEX(Appendix!$G$4:$J$8,_xlfn.IFS(AO22&lt;56,1,AO22&lt;61,2,AO22&lt;66,3,AO22&lt;71,4,TRUE,5),MATCH(YEAR($F$15),Appendix!$G$3:$L$3,0))</f>
        <v>0</v>
      </c>
      <c r="AR22" s="92">
        <f t="shared" si="4"/>
        <v>0</v>
      </c>
      <c r="AS22" s="89">
        <f t="shared" si="31"/>
        <v>123</v>
      </c>
      <c r="AT22" s="90">
        <f>IF($K22&gt;'Wage Ceilings '!$C$7+SUMIF('Wage Ceilings '!$B$8:'Wage Ceilings '!$B$11,"&lt;="&amp;$K$15,'Wage Ceilings '!$D$8:'Wage Ceilings '!$D$11),'Wage Ceilings '!$C$7+SUMIF('Wage Ceilings '!$B$8:'Wage Ceilings '!$B$11,"&lt;="&amp;$K$15,'Wage Ceilings '!$D$8:'Wage Ceilings '!$D$11),$K22)</f>
        <v>0</v>
      </c>
      <c r="AU22" s="91" cm="1">
        <f t="array" ref="AU22">INDEX(Appendix!$G$4:$J$8,_xlfn.IFS(AS22&lt;56,1,AS22&lt;61,2,AS22&lt;66,3,AS22&lt;71,4,TRUE,5),MATCH(YEAR($F$15),Appendix!$G$3:$L$3,0))</f>
        <v>0</v>
      </c>
      <c r="AV22" s="92">
        <f t="shared" si="5"/>
        <v>0</v>
      </c>
      <c r="AW22" s="89" t="str">
        <f t="shared" si="17"/>
        <v>NA</v>
      </c>
      <c r="AX22" s="92">
        <f>IF(L22&gt;=('Wage Ceilings '!$C$3-SUM(Z22,AD22,AH22,AL22,AP22,AT22,BB22,BF22,BJ22,BN22,BR22,BV22)),('Wage Ceilings '!$C$3-SUM(Z22,AD22,AH22,AL22,AP22,AT22,BB22,BF22,BJ22,BN22,BR22,BV22)),L22)</f>
        <v>0</v>
      </c>
      <c r="AY22" s="91" cm="1">
        <f t="array" ref="AY22">INDEX(Appendix!$G$4:$J$8,_xlfn.IFS(AW22&lt;56,1,AW22&lt;61,2,AW22&lt;66,3,AW22&lt;71,4,TRUE,5),MATCH(YEAR($F$15),Appendix!$G$3:$L$3,0))</f>
        <v>0</v>
      </c>
      <c r="AZ22" s="92">
        <f t="shared" si="6"/>
        <v>0</v>
      </c>
      <c r="BA22" s="89">
        <f t="shared" si="18"/>
        <v>123</v>
      </c>
      <c r="BB22" s="90">
        <f>IF($M22&gt;'Wage Ceilings '!$C$7+SUMIF('Wage Ceilings '!$B$8:'Wage Ceilings '!$B$11,"&lt;="&amp;$M$15,'Wage Ceilings '!$D$8:'Wage Ceilings '!$D$11),'Wage Ceilings '!$C$7+SUMIF('Wage Ceilings '!$B$8:'Wage Ceilings '!$B$11,"&lt;="&amp;$M$15,'Wage Ceilings '!$D$8:'Wage Ceilings '!$D$11),$M22)</f>
        <v>0</v>
      </c>
      <c r="BC22" s="91" cm="1">
        <f t="array" ref="BC22">INDEX(Appendix!$G$4:$J$8,_xlfn.IFS(BA22&lt;56,1,BA22&lt;61,2,BA22&lt;66,3,BA22&lt;71,4,TRUE,5),MATCH(YEAR($F$15),Appendix!$G$3:$L$3,0))</f>
        <v>0</v>
      </c>
      <c r="BD22" s="92">
        <f t="shared" si="19"/>
        <v>0</v>
      </c>
      <c r="BE22" s="89">
        <f t="shared" si="20"/>
        <v>123</v>
      </c>
      <c r="BF22" s="90">
        <f>IF($N22&gt;'Wage Ceilings '!$C$7+SUMIF('Wage Ceilings '!$B$8:'Wage Ceilings '!$B$11,"&lt;="&amp;$N$15,'Wage Ceilings '!$D$8:'Wage Ceilings '!$D$11),'Wage Ceilings '!$C$7+SUMIF('Wage Ceilings '!$B$8:'Wage Ceilings '!$B$11,"&lt;="&amp;$N$15,'Wage Ceilings '!$D$8:'Wage Ceilings '!$D$11),$N22)</f>
        <v>0</v>
      </c>
      <c r="BG22" s="91" cm="1">
        <f t="array" ref="BG22">INDEX(Appendix!$G$4:$J$8,_xlfn.IFS(BE22&lt;56,1,BE22&lt;61,2,BE22&lt;66,3,BE22&lt;71,4,TRUE,5),MATCH(YEAR($F$15),Appendix!$G$3:$L$3,0))</f>
        <v>0</v>
      </c>
      <c r="BH22" s="92">
        <f t="shared" si="7"/>
        <v>0</v>
      </c>
      <c r="BI22" s="89">
        <f t="shared" si="21"/>
        <v>123</v>
      </c>
      <c r="BJ22" s="90">
        <f>IF($O22&gt;'Wage Ceilings '!$C$7+SUMIF('Wage Ceilings '!$B$8:'Wage Ceilings '!$B$11,"&lt;="&amp;$O$15,'Wage Ceilings '!$D$8:'Wage Ceilings '!$D$11),'Wage Ceilings '!$C$7+SUMIF('Wage Ceilings '!$B$8:'Wage Ceilings '!$B$11,"&lt;="&amp;$O$15,'Wage Ceilings '!$D$8:'Wage Ceilings '!$D$11),$O22)</f>
        <v>0</v>
      </c>
      <c r="BK22" s="91" cm="1">
        <f t="array" ref="BK22">INDEX(Appendix!$G$4:$J$8,_xlfn.IFS(BI22&lt;56,1,BI22&lt;61,2,BI22&lt;66,3,BI22&lt;71,4,TRUE,5),MATCH(YEAR($F$15),Appendix!$G$3:$L$3,0))</f>
        <v>0</v>
      </c>
      <c r="BL22" s="92">
        <f t="shared" si="8"/>
        <v>0</v>
      </c>
      <c r="BM22" s="89">
        <f t="shared" si="22"/>
        <v>123</v>
      </c>
      <c r="BN22" s="90">
        <f>IF($P22&gt;'Wage Ceilings '!$C$7+SUMIF('Wage Ceilings '!$B$8:'Wage Ceilings '!$B$11,"&lt;="&amp;$P$15,'Wage Ceilings '!$D$8:'Wage Ceilings '!$D$11),'Wage Ceilings '!$C$7+SUMIF('Wage Ceilings '!$B$8:'Wage Ceilings '!$B$11,"&lt;="&amp;$P$15,'Wage Ceilings '!$D$8:'Wage Ceilings '!$D$11),$P22)</f>
        <v>0</v>
      </c>
      <c r="BO22" s="91" cm="1">
        <f t="array" ref="BO22">INDEX(Appendix!$G$4:$J$8,_xlfn.IFS(BM22&lt;56,1,BM22&lt;61,2,BM22&lt;66,3,BM22&lt;71,4,TRUE,5),MATCH(YEAR($F$15),Appendix!$G$3:$L$3,0))</f>
        <v>0</v>
      </c>
      <c r="BP22" s="92">
        <f t="shared" si="9"/>
        <v>0</v>
      </c>
      <c r="BQ22" s="89">
        <f t="shared" si="23"/>
        <v>123</v>
      </c>
      <c r="BR22" s="90">
        <f>IF($Q22&gt;'Wage Ceilings '!$C$7+SUMIF('Wage Ceilings '!$B$8:'Wage Ceilings '!$B$11,"&lt;="&amp;$Q$15,'Wage Ceilings '!$D$8:'Wage Ceilings '!$D$11),'Wage Ceilings '!$C$7+SUMIF('Wage Ceilings '!$B$8:'Wage Ceilings '!$B$11,"&lt;="&amp;$Q$15,'Wage Ceilings '!$D$8:'Wage Ceilings '!$D$11),$Q22)</f>
        <v>0</v>
      </c>
      <c r="BS22" s="91" cm="1">
        <f t="array" ref="BS22">INDEX(Appendix!$G$4:$J$8,_xlfn.IFS(BQ22&lt;56,1,BQ22&lt;61,2,BQ22&lt;66,3,BQ22&lt;71,4,TRUE,5),MATCH(YEAR($F$15),Appendix!$G$3:$L$3,0))</f>
        <v>0</v>
      </c>
      <c r="BT22" s="92">
        <f t="shared" si="10"/>
        <v>0</v>
      </c>
      <c r="BU22" s="89">
        <f t="shared" si="24"/>
        <v>123</v>
      </c>
      <c r="BV22" s="90">
        <f>IF($R22&gt;'Wage Ceilings '!$C$7+SUMIF('Wage Ceilings '!$B$8:'Wage Ceilings '!$B$11,"&lt;="&amp;$R$15,'Wage Ceilings '!$D$8:'Wage Ceilings '!$D$11),'Wage Ceilings '!$C$7+SUMIF('Wage Ceilings '!$B$8:'Wage Ceilings '!$B$11,"&lt;="&amp;$R$15,'Wage Ceilings '!$D$8:'Wage Ceilings '!$D$11),$R22)</f>
        <v>0</v>
      </c>
      <c r="BW22" s="91" cm="1">
        <f t="array" ref="BW22">INDEX(Appendix!$G$4:$J$8,_xlfn.IFS(BU22&lt;56,1,BU22&lt;61,2,BU22&lt;66,3,BU22&lt;71,4,TRUE,5),MATCH(YEAR($F$15),Appendix!$G$3:$L$3,0))</f>
        <v>0</v>
      </c>
      <c r="BX22" s="92">
        <f t="shared" si="11"/>
        <v>0</v>
      </c>
      <c r="BY22" s="89" t="str">
        <f t="shared" si="25"/>
        <v>NA</v>
      </c>
      <c r="BZ22" s="92">
        <f>IF(S22&gt;=('Wage Ceilings '!$C$3-SUM(Z22,AD22,AH22,AL22,AP22,AX22,AT22,BB22,BF22,BJ22,BN22,BR22,BV22)),('Wage Ceilings '!$C$3-SUM(Z22,AD22,AH22,AL22,AP22,AX22,AT22,BB22,BF22,BJ22,BN22,BR22,BV22)),S22)</f>
        <v>0</v>
      </c>
      <c r="CA22" s="91" cm="1">
        <f t="array" ref="CA22">INDEX(Appendix!$G$4:$J$8,_xlfn.IFS(BY22&lt;56,1,BY22&lt;61,2,BY22&lt;66,3,BY22&lt;71,4,TRUE,5),MATCH(YEAR($F$15),Appendix!$G$3:$L$3,0))</f>
        <v>0</v>
      </c>
      <c r="CB22" s="92">
        <f t="shared" si="32"/>
        <v>0</v>
      </c>
      <c r="CC22" s="47"/>
    </row>
    <row r="23" spans="1:81" x14ac:dyDescent="0.3">
      <c r="A23" s="64" t="s">
        <v>23</v>
      </c>
      <c r="B23" s="65"/>
      <c r="C23" s="65"/>
      <c r="D23" s="66"/>
      <c r="E23" s="66"/>
      <c r="F23" s="67"/>
      <c r="G23" s="67"/>
      <c r="H23" s="67"/>
      <c r="I23" s="67"/>
      <c r="J23" s="67"/>
      <c r="K23" s="67"/>
      <c r="L23" s="67"/>
      <c r="M23" s="67"/>
      <c r="N23" s="67"/>
      <c r="O23" s="67"/>
      <c r="P23" s="67"/>
      <c r="Q23" s="67"/>
      <c r="R23" s="67"/>
      <c r="S23" s="67"/>
      <c r="T23" s="57">
        <f t="shared" si="26"/>
        <v>0</v>
      </c>
      <c r="U23" s="57">
        <f t="shared" si="27"/>
        <v>0</v>
      </c>
      <c r="V23" s="58">
        <f t="shared" si="28"/>
        <v>0</v>
      </c>
      <c r="W23" s="58">
        <f t="shared" si="29"/>
        <v>0</v>
      </c>
      <c r="X23" s="58">
        <f t="shared" si="30"/>
        <v>0</v>
      </c>
      <c r="Y23" s="89">
        <f t="shared" si="12"/>
        <v>122</v>
      </c>
      <c r="Z23" s="90">
        <f>IF($F23&gt;'Wage Ceilings '!$C$7+SUMIF('Wage Ceilings '!$B$8:'Wage Ceilings '!$B$11,"&lt;="&amp;$F$15,'Wage Ceilings '!$D$8:'Wage Ceilings '!$D$11),'Wage Ceilings '!$C$7+SUMIF('Wage Ceilings '!$B$8:'Wage Ceilings '!$B$11,"&lt;="&amp;$F$15,'Wage Ceilings '!$D$8:'Wage Ceilings '!$D$11),$F23)</f>
        <v>0</v>
      </c>
      <c r="AA23" s="91" cm="1">
        <f t="array" ref="AA23">INDEX(Appendix!$G$4:$J$8,_xlfn.IFS(Y23&lt;56,1,Y23&lt;61,2,Y23&lt;66,3,Y23&lt;71,4,TRUE,5),MATCH(YEAR($F$15),Appendix!$G$3:$L$3,0))</f>
        <v>0</v>
      </c>
      <c r="AB23" s="92">
        <f t="shared" si="0"/>
        <v>0</v>
      </c>
      <c r="AC23" s="89">
        <f t="shared" si="13"/>
        <v>123</v>
      </c>
      <c r="AD23" s="90">
        <f>IF($G23&gt;'Wage Ceilings '!$C$7+SUMIF('Wage Ceilings '!$B$8:'Wage Ceilings '!$B$11,"&lt;="&amp;$G$15,'Wage Ceilings '!$D$8:'Wage Ceilings '!$D$11),'Wage Ceilings '!$C$7+SUMIF('Wage Ceilings '!$B$8:'Wage Ceilings '!$B$11,"&lt;="&amp;$G$15,'Wage Ceilings '!$D$8:'Wage Ceilings '!$D$11),$G23)</f>
        <v>0</v>
      </c>
      <c r="AE23" s="91" cm="1">
        <f t="array" ref="AE23">INDEX(Appendix!$G$4:$J$8,_xlfn.IFS(AC23&lt;56,1,AC23&lt;61,2,AC23&lt;66,3,AC23&lt;71,4,TRUE,5),MATCH(YEAR($F$15),Appendix!$G$3:$L$3,0))</f>
        <v>0</v>
      </c>
      <c r="AF23" s="92">
        <f t="shared" si="1"/>
        <v>0</v>
      </c>
      <c r="AG23" s="89">
        <f t="shared" si="14"/>
        <v>123</v>
      </c>
      <c r="AH23" s="90">
        <f>IF($H23&gt;'Wage Ceilings '!$C$7+SUMIF('Wage Ceilings '!$B$8:'Wage Ceilings '!$B$11,"&lt;="&amp;$H$15,'Wage Ceilings '!$D$8:'Wage Ceilings '!$D$11),'Wage Ceilings '!$C$7+SUMIF('Wage Ceilings '!$B$8:'Wage Ceilings '!$B$11,"&lt;="&amp;$H$15,'Wage Ceilings '!$D$8:'Wage Ceilings '!$D$11),$H23)</f>
        <v>0</v>
      </c>
      <c r="AI23" s="91" cm="1">
        <f t="array" ref="AI23">INDEX(Appendix!$G$4:$J$8,_xlfn.IFS(AG23&lt;56,1,AG23&lt;61,2,AG23&lt;66,3,AG23&lt;71,4,TRUE,5),MATCH(YEAR($F$15),Appendix!$G$3:$L$3,0))</f>
        <v>0</v>
      </c>
      <c r="AJ23" s="92">
        <f t="shared" si="2"/>
        <v>0</v>
      </c>
      <c r="AK23" s="89">
        <f t="shared" si="15"/>
        <v>123</v>
      </c>
      <c r="AL23" s="90">
        <f>IF($I23&gt;'Wage Ceilings '!$C$7+SUMIF('Wage Ceilings '!$B$8:'Wage Ceilings '!$B$11,"&lt;="&amp;$I$15,'Wage Ceilings '!$D$8:'Wage Ceilings '!$D$11),'Wage Ceilings '!$C$7+SUMIF('Wage Ceilings '!$B$8:'Wage Ceilings '!$B$11,"&lt;="&amp;$I$15,'Wage Ceilings '!$D$8:'Wage Ceilings '!$D$11),$I23)</f>
        <v>0</v>
      </c>
      <c r="AM23" s="91" cm="1">
        <f t="array" ref="AM23">INDEX(Appendix!$G$4:$J$8,_xlfn.IFS(AK23&lt;56,1,AK23&lt;61,2,AK23&lt;66,3,AK23&lt;71,4,TRUE,5),MATCH(YEAR($F$15),Appendix!$G$3:$L$3,0))</f>
        <v>0</v>
      </c>
      <c r="AN23" s="92">
        <f t="shared" si="3"/>
        <v>0</v>
      </c>
      <c r="AO23" s="89">
        <f t="shared" si="16"/>
        <v>123</v>
      </c>
      <c r="AP23" s="90">
        <f>IF($J23&gt;'Wage Ceilings '!$C$7+SUMIF('Wage Ceilings '!$B$8:'Wage Ceilings '!$B$11,"&lt;="&amp;$J$15,'Wage Ceilings '!$D$8:'Wage Ceilings '!$D$11),'Wage Ceilings '!$C$7+SUMIF('Wage Ceilings '!$B$8:'Wage Ceilings '!$B$11,"&lt;="&amp;$J$15,'Wage Ceilings '!$D$8:'Wage Ceilings '!$D$11),$J23)</f>
        <v>0</v>
      </c>
      <c r="AQ23" s="91" cm="1">
        <f t="array" ref="AQ23">INDEX(Appendix!$G$4:$J$8,_xlfn.IFS(AO23&lt;56,1,AO23&lt;61,2,AO23&lt;66,3,AO23&lt;71,4,TRUE,5),MATCH(YEAR($F$15),Appendix!$G$3:$L$3,0))</f>
        <v>0</v>
      </c>
      <c r="AR23" s="92">
        <f t="shared" si="4"/>
        <v>0</v>
      </c>
      <c r="AS23" s="89">
        <f t="shared" si="31"/>
        <v>123</v>
      </c>
      <c r="AT23" s="90">
        <f>IF($K23&gt;'Wage Ceilings '!$C$7+SUMIF('Wage Ceilings '!$B$8:'Wage Ceilings '!$B$11,"&lt;="&amp;$K$15,'Wage Ceilings '!$D$8:'Wage Ceilings '!$D$11),'Wage Ceilings '!$C$7+SUMIF('Wage Ceilings '!$B$8:'Wage Ceilings '!$B$11,"&lt;="&amp;$K$15,'Wage Ceilings '!$D$8:'Wage Ceilings '!$D$11),$K23)</f>
        <v>0</v>
      </c>
      <c r="AU23" s="91" cm="1">
        <f t="array" ref="AU23">INDEX(Appendix!$G$4:$J$8,_xlfn.IFS(AS23&lt;56,1,AS23&lt;61,2,AS23&lt;66,3,AS23&lt;71,4,TRUE,5),MATCH(YEAR($F$15),Appendix!$G$3:$L$3,0))</f>
        <v>0</v>
      </c>
      <c r="AV23" s="92">
        <f t="shared" si="5"/>
        <v>0</v>
      </c>
      <c r="AW23" s="89" t="str">
        <f t="shared" si="17"/>
        <v>NA</v>
      </c>
      <c r="AX23" s="92">
        <f>IF(L23&gt;=('Wage Ceilings '!$C$3-SUM(Z23,AD23,AH23,AL23,AP23,AT23,BB23,BF23,BJ23,BN23,BR23,BV23)),('Wage Ceilings '!$C$3-SUM(Z23,AD23,AH23,AL23,AP23,AT23,BB23,BF23,BJ23,BN23,BR23,BV23)),L23)</f>
        <v>0</v>
      </c>
      <c r="AY23" s="91" cm="1">
        <f t="array" ref="AY23">INDEX(Appendix!$G$4:$J$8,_xlfn.IFS(AW23&lt;56,1,AW23&lt;61,2,AW23&lt;66,3,AW23&lt;71,4,TRUE,5),MATCH(YEAR($F$15),Appendix!$G$3:$L$3,0))</f>
        <v>0</v>
      </c>
      <c r="AZ23" s="92">
        <f t="shared" si="6"/>
        <v>0</v>
      </c>
      <c r="BA23" s="89">
        <f t="shared" si="18"/>
        <v>123</v>
      </c>
      <c r="BB23" s="90">
        <f>IF($M23&gt;'Wage Ceilings '!$C$7+SUMIF('Wage Ceilings '!$B$8:'Wage Ceilings '!$B$11,"&lt;="&amp;$M$15,'Wage Ceilings '!$D$8:'Wage Ceilings '!$D$11),'Wage Ceilings '!$C$7+SUMIF('Wage Ceilings '!$B$8:'Wage Ceilings '!$B$11,"&lt;="&amp;$M$15,'Wage Ceilings '!$D$8:'Wage Ceilings '!$D$11),$M23)</f>
        <v>0</v>
      </c>
      <c r="BC23" s="91" cm="1">
        <f t="array" ref="BC23">INDEX(Appendix!$G$4:$J$8,_xlfn.IFS(BA23&lt;56,1,BA23&lt;61,2,BA23&lt;66,3,BA23&lt;71,4,TRUE,5),MATCH(YEAR($F$15),Appendix!$G$3:$L$3,0))</f>
        <v>0</v>
      </c>
      <c r="BD23" s="92">
        <f t="shared" si="19"/>
        <v>0</v>
      </c>
      <c r="BE23" s="89">
        <f t="shared" si="20"/>
        <v>123</v>
      </c>
      <c r="BF23" s="90">
        <f>IF($N23&gt;'Wage Ceilings '!$C$7+SUMIF('Wage Ceilings '!$B$8:'Wage Ceilings '!$B$11,"&lt;="&amp;$N$15,'Wage Ceilings '!$D$8:'Wage Ceilings '!$D$11),'Wage Ceilings '!$C$7+SUMIF('Wage Ceilings '!$B$8:'Wage Ceilings '!$B$11,"&lt;="&amp;$N$15,'Wage Ceilings '!$D$8:'Wage Ceilings '!$D$11),$N23)</f>
        <v>0</v>
      </c>
      <c r="BG23" s="91" cm="1">
        <f t="array" ref="BG23">INDEX(Appendix!$G$4:$J$8,_xlfn.IFS(BE23&lt;56,1,BE23&lt;61,2,BE23&lt;66,3,BE23&lt;71,4,TRUE,5),MATCH(YEAR($F$15),Appendix!$G$3:$L$3,0))</f>
        <v>0</v>
      </c>
      <c r="BH23" s="92">
        <f t="shared" si="7"/>
        <v>0</v>
      </c>
      <c r="BI23" s="89">
        <f t="shared" si="21"/>
        <v>123</v>
      </c>
      <c r="BJ23" s="90">
        <f>IF($O23&gt;'Wage Ceilings '!$C$7+SUMIF('Wage Ceilings '!$B$8:'Wage Ceilings '!$B$11,"&lt;="&amp;$O$15,'Wage Ceilings '!$D$8:'Wage Ceilings '!$D$11),'Wage Ceilings '!$C$7+SUMIF('Wage Ceilings '!$B$8:'Wage Ceilings '!$B$11,"&lt;="&amp;$O$15,'Wage Ceilings '!$D$8:'Wage Ceilings '!$D$11),$O23)</f>
        <v>0</v>
      </c>
      <c r="BK23" s="91" cm="1">
        <f t="array" ref="BK23">INDEX(Appendix!$G$4:$J$8,_xlfn.IFS(BI23&lt;56,1,BI23&lt;61,2,BI23&lt;66,3,BI23&lt;71,4,TRUE,5),MATCH(YEAR($F$15),Appendix!$G$3:$L$3,0))</f>
        <v>0</v>
      </c>
      <c r="BL23" s="92">
        <f t="shared" si="8"/>
        <v>0</v>
      </c>
      <c r="BM23" s="89">
        <f t="shared" si="22"/>
        <v>123</v>
      </c>
      <c r="BN23" s="90">
        <f>IF($P23&gt;'Wage Ceilings '!$C$7+SUMIF('Wage Ceilings '!$B$8:'Wage Ceilings '!$B$11,"&lt;="&amp;$P$15,'Wage Ceilings '!$D$8:'Wage Ceilings '!$D$11),'Wage Ceilings '!$C$7+SUMIF('Wage Ceilings '!$B$8:'Wage Ceilings '!$B$11,"&lt;="&amp;$P$15,'Wage Ceilings '!$D$8:'Wage Ceilings '!$D$11),$P23)</f>
        <v>0</v>
      </c>
      <c r="BO23" s="91" cm="1">
        <f t="array" ref="BO23">INDEX(Appendix!$G$4:$J$8,_xlfn.IFS(BM23&lt;56,1,BM23&lt;61,2,BM23&lt;66,3,BM23&lt;71,4,TRUE,5),MATCH(YEAR($F$15),Appendix!$G$3:$L$3,0))</f>
        <v>0</v>
      </c>
      <c r="BP23" s="92">
        <f t="shared" si="9"/>
        <v>0</v>
      </c>
      <c r="BQ23" s="89">
        <f t="shared" si="23"/>
        <v>123</v>
      </c>
      <c r="BR23" s="90">
        <f>IF($Q23&gt;'Wage Ceilings '!$C$7+SUMIF('Wage Ceilings '!$B$8:'Wage Ceilings '!$B$11,"&lt;="&amp;$Q$15,'Wage Ceilings '!$D$8:'Wage Ceilings '!$D$11),'Wage Ceilings '!$C$7+SUMIF('Wage Ceilings '!$B$8:'Wage Ceilings '!$B$11,"&lt;="&amp;$Q$15,'Wage Ceilings '!$D$8:'Wage Ceilings '!$D$11),$Q23)</f>
        <v>0</v>
      </c>
      <c r="BS23" s="91" cm="1">
        <f t="array" ref="BS23">INDEX(Appendix!$G$4:$J$8,_xlfn.IFS(BQ23&lt;56,1,BQ23&lt;61,2,BQ23&lt;66,3,BQ23&lt;71,4,TRUE,5),MATCH(YEAR($F$15),Appendix!$G$3:$L$3,0))</f>
        <v>0</v>
      </c>
      <c r="BT23" s="92">
        <f t="shared" si="10"/>
        <v>0</v>
      </c>
      <c r="BU23" s="89">
        <f t="shared" si="24"/>
        <v>123</v>
      </c>
      <c r="BV23" s="90">
        <f>IF($R23&gt;'Wage Ceilings '!$C$7+SUMIF('Wage Ceilings '!$B$8:'Wage Ceilings '!$B$11,"&lt;="&amp;$R$15,'Wage Ceilings '!$D$8:'Wage Ceilings '!$D$11),'Wage Ceilings '!$C$7+SUMIF('Wage Ceilings '!$B$8:'Wage Ceilings '!$B$11,"&lt;="&amp;$R$15,'Wage Ceilings '!$D$8:'Wage Ceilings '!$D$11),$R23)</f>
        <v>0</v>
      </c>
      <c r="BW23" s="91" cm="1">
        <f t="array" ref="BW23">INDEX(Appendix!$G$4:$J$8,_xlfn.IFS(BU23&lt;56,1,BU23&lt;61,2,BU23&lt;66,3,BU23&lt;71,4,TRUE,5),MATCH(YEAR($F$15),Appendix!$G$3:$L$3,0))</f>
        <v>0</v>
      </c>
      <c r="BX23" s="92">
        <f t="shared" si="11"/>
        <v>0</v>
      </c>
      <c r="BY23" s="89" t="str">
        <f t="shared" si="25"/>
        <v>NA</v>
      </c>
      <c r="BZ23" s="92">
        <f>IF(S23&gt;=('Wage Ceilings '!$C$3-SUM(Z23,AD23,AH23,AL23,AP23,AX23,AT23,BB23,BF23,BJ23,BN23,BR23,BV23)),('Wage Ceilings '!$C$3-SUM(Z23,AD23,AH23,AL23,AP23,AX23,AT23,BB23,BF23,BJ23,BN23,BR23,BV23)),S23)</f>
        <v>0</v>
      </c>
      <c r="CA23" s="91" cm="1">
        <f t="array" ref="CA23">INDEX(Appendix!$G$4:$J$8,_xlfn.IFS(BY23&lt;56,1,BY23&lt;61,2,BY23&lt;66,3,BY23&lt;71,4,TRUE,5),MATCH(YEAR($F$15),Appendix!$G$3:$L$3,0))</f>
        <v>0</v>
      </c>
      <c r="CB23" s="92">
        <f t="shared" si="32"/>
        <v>0</v>
      </c>
      <c r="CC23" s="47"/>
    </row>
    <row r="24" spans="1:81" x14ac:dyDescent="0.3">
      <c r="A24" s="64" t="s">
        <v>24</v>
      </c>
      <c r="B24" s="65"/>
      <c r="C24" s="65"/>
      <c r="D24" s="66"/>
      <c r="E24" s="66"/>
      <c r="F24" s="67"/>
      <c r="G24" s="67"/>
      <c r="H24" s="67"/>
      <c r="I24" s="67"/>
      <c r="J24" s="67"/>
      <c r="K24" s="67"/>
      <c r="L24" s="67"/>
      <c r="M24" s="67"/>
      <c r="N24" s="67"/>
      <c r="O24" s="67"/>
      <c r="P24" s="67"/>
      <c r="Q24" s="67"/>
      <c r="R24" s="67"/>
      <c r="S24" s="67"/>
      <c r="T24" s="57">
        <f t="shared" si="26"/>
        <v>0</v>
      </c>
      <c r="U24" s="57">
        <f t="shared" si="27"/>
        <v>0</v>
      </c>
      <c r="V24" s="58">
        <f t="shared" si="28"/>
        <v>0</v>
      </c>
      <c r="W24" s="58">
        <f t="shared" si="29"/>
        <v>0</v>
      </c>
      <c r="X24" s="58">
        <f t="shared" si="30"/>
        <v>0</v>
      </c>
      <c r="Y24" s="89">
        <f t="shared" si="12"/>
        <v>122</v>
      </c>
      <c r="Z24" s="90">
        <f>IF($F24&gt;'Wage Ceilings '!$C$7+SUMIF('Wage Ceilings '!$B$8:'Wage Ceilings '!$B$11,"&lt;="&amp;$F$15,'Wage Ceilings '!$D$8:'Wage Ceilings '!$D$11),'Wage Ceilings '!$C$7+SUMIF('Wage Ceilings '!$B$8:'Wage Ceilings '!$B$11,"&lt;="&amp;$F$15,'Wage Ceilings '!$D$8:'Wage Ceilings '!$D$11),$F24)</f>
        <v>0</v>
      </c>
      <c r="AA24" s="91" cm="1">
        <f t="array" ref="AA24">INDEX(Appendix!$G$4:$J$8,_xlfn.IFS(Y24&lt;56,1,Y24&lt;61,2,Y24&lt;66,3,Y24&lt;71,4,TRUE,5),MATCH(YEAR($F$15),Appendix!$G$3:$L$3,0))</f>
        <v>0</v>
      </c>
      <c r="AB24" s="92">
        <f t="shared" si="0"/>
        <v>0</v>
      </c>
      <c r="AC24" s="89">
        <f t="shared" si="13"/>
        <v>123</v>
      </c>
      <c r="AD24" s="90">
        <f>IF($G24&gt;'Wage Ceilings '!$C$7+SUMIF('Wage Ceilings '!$B$8:'Wage Ceilings '!$B$11,"&lt;="&amp;$G$15,'Wage Ceilings '!$D$8:'Wage Ceilings '!$D$11),'Wage Ceilings '!$C$7+SUMIF('Wage Ceilings '!$B$8:'Wage Ceilings '!$B$11,"&lt;="&amp;$G$15,'Wage Ceilings '!$D$8:'Wage Ceilings '!$D$11),$G24)</f>
        <v>0</v>
      </c>
      <c r="AE24" s="91" cm="1">
        <f t="array" ref="AE24">INDEX(Appendix!$G$4:$J$8,_xlfn.IFS(AC24&lt;56,1,AC24&lt;61,2,AC24&lt;66,3,AC24&lt;71,4,TRUE,5),MATCH(YEAR($F$15),Appendix!$G$3:$L$3,0))</f>
        <v>0</v>
      </c>
      <c r="AF24" s="92">
        <f t="shared" si="1"/>
        <v>0</v>
      </c>
      <c r="AG24" s="89">
        <f t="shared" si="14"/>
        <v>123</v>
      </c>
      <c r="AH24" s="90">
        <f>IF($H24&gt;'Wage Ceilings '!$C$7+SUMIF('Wage Ceilings '!$B$8:'Wage Ceilings '!$B$11,"&lt;="&amp;$H$15,'Wage Ceilings '!$D$8:'Wage Ceilings '!$D$11),'Wage Ceilings '!$C$7+SUMIF('Wage Ceilings '!$B$8:'Wage Ceilings '!$B$11,"&lt;="&amp;$H$15,'Wage Ceilings '!$D$8:'Wage Ceilings '!$D$11),$H24)</f>
        <v>0</v>
      </c>
      <c r="AI24" s="91" cm="1">
        <f t="array" ref="AI24">INDEX(Appendix!$G$4:$J$8,_xlfn.IFS(AG24&lt;56,1,AG24&lt;61,2,AG24&lt;66,3,AG24&lt;71,4,TRUE,5),MATCH(YEAR($F$15),Appendix!$G$3:$L$3,0))</f>
        <v>0</v>
      </c>
      <c r="AJ24" s="92">
        <f t="shared" si="2"/>
        <v>0</v>
      </c>
      <c r="AK24" s="89">
        <f t="shared" si="15"/>
        <v>123</v>
      </c>
      <c r="AL24" s="90">
        <f>IF($I24&gt;'Wage Ceilings '!$C$7+SUMIF('Wage Ceilings '!$B$8:'Wage Ceilings '!$B$11,"&lt;="&amp;$I$15,'Wage Ceilings '!$D$8:'Wage Ceilings '!$D$11),'Wage Ceilings '!$C$7+SUMIF('Wage Ceilings '!$B$8:'Wage Ceilings '!$B$11,"&lt;="&amp;$I$15,'Wage Ceilings '!$D$8:'Wage Ceilings '!$D$11),$I24)</f>
        <v>0</v>
      </c>
      <c r="AM24" s="91" cm="1">
        <f t="array" ref="AM24">INDEX(Appendix!$G$4:$J$8,_xlfn.IFS(AK24&lt;56,1,AK24&lt;61,2,AK24&lt;66,3,AK24&lt;71,4,TRUE,5),MATCH(YEAR($F$15),Appendix!$G$3:$L$3,0))</f>
        <v>0</v>
      </c>
      <c r="AN24" s="92">
        <f t="shared" si="3"/>
        <v>0</v>
      </c>
      <c r="AO24" s="89">
        <f t="shared" si="16"/>
        <v>123</v>
      </c>
      <c r="AP24" s="90">
        <f>IF($J24&gt;'Wage Ceilings '!$C$7+SUMIF('Wage Ceilings '!$B$8:'Wage Ceilings '!$B$11,"&lt;="&amp;$J$15,'Wage Ceilings '!$D$8:'Wage Ceilings '!$D$11),'Wage Ceilings '!$C$7+SUMIF('Wage Ceilings '!$B$8:'Wage Ceilings '!$B$11,"&lt;="&amp;$J$15,'Wage Ceilings '!$D$8:'Wage Ceilings '!$D$11),$J24)</f>
        <v>0</v>
      </c>
      <c r="AQ24" s="91" cm="1">
        <f t="array" ref="AQ24">INDEX(Appendix!$G$4:$J$8,_xlfn.IFS(AO24&lt;56,1,AO24&lt;61,2,AO24&lt;66,3,AO24&lt;71,4,TRUE,5),MATCH(YEAR($F$15),Appendix!$G$3:$L$3,0))</f>
        <v>0</v>
      </c>
      <c r="AR24" s="92">
        <f t="shared" si="4"/>
        <v>0</v>
      </c>
      <c r="AS24" s="89">
        <f t="shared" si="31"/>
        <v>123</v>
      </c>
      <c r="AT24" s="90">
        <f>IF($K24&gt;'Wage Ceilings '!$C$7+SUMIF('Wage Ceilings '!$B$8:'Wage Ceilings '!$B$11,"&lt;="&amp;$K$15,'Wage Ceilings '!$D$8:'Wage Ceilings '!$D$11),'Wage Ceilings '!$C$7+SUMIF('Wage Ceilings '!$B$8:'Wage Ceilings '!$B$11,"&lt;="&amp;$K$15,'Wage Ceilings '!$D$8:'Wage Ceilings '!$D$11),$K24)</f>
        <v>0</v>
      </c>
      <c r="AU24" s="91" cm="1">
        <f t="array" ref="AU24">INDEX(Appendix!$G$4:$J$8,_xlfn.IFS(AS24&lt;56,1,AS24&lt;61,2,AS24&lt;66,3,AS24&lt;71,4,TRUE,5),MATCH(YEAR($F$15),Appendix!$G$3:$L$3,0))</f>
        <v>0</v>
      </c>
      <c r="AV24" s="92">
        <f t="shared" si="5"/>
        <v>0</v>
      </c>
      <c r="AW24" s="89" t="str">
        <f t="shared" si="17"/>
        <v>NA</v>
      </c>
      <c r="AX24" s="92">
        <f>IF(L24&gt;=('Wage Ceilings '!$C$3-SUM(Z24,AD24,AH24,AL24,AP24,AT24,BB24,BF24,BJ24,BN24,BR24,BV24)),('Wage Ceilings '!$C$3-SUM(Z24,AD24,AH24,AL24,AP24,AT24,BB24,BF24,BJ24,BN24,BR24,BV24)),L24)</f>
        <v>0</v>
      </c>
      <c r="AY24" s="91" cm="1">
        <f t="array" ref="AY24">INDEX(Appendix!$G$4:$J$8,_xlfn.IFS(AW24&lt;56,1,AW24&lt;61,2,AW24&lt;66,3,AW24&lt;71,4,TRUE,5),MATCH(YEAR($F$15),Appendix!$G$3:$L$3,0))</f>
        <v>0</v>
      </c>
      <c r="AZ24" s="92">
        <f t="shared" si="6"/>
        <v>0</v>
      </c>
      <c r="BA24" s="89">
        <f t="shared" si="18"/>
        <v>123</v>
      </c>
      <c r="BB24" s="90">
        <f>IF($M24&gt;'Wage Ceilings '!$C$7+SUMIF('Wage Ceilings '!$B$8:'Wage Ceilings '!$B$11,"&lt;="&amp;$M$15,'Wage Ceilings '!$D$8:'Wage Ceilings '!$D$11),'Wage Ceilings '!$C$7+SUMIF('Wage Ceilings '!$B$8:'Wage Ceilings '!$B$11,"&lt;="&amp;$M$15,'Wage Ceilings '!$D$8:'Wage Ceilings '!$D$11),$M24)</f>
        <v>0</v>
      </c>
      <c r="BC24" s="91" cm="1">
        <f t="array" ref="BC24">INDEX(Appendix!$G$4:$J$8,_xlfn.IFS(BA24&lt;56,1,BA24&lt;61,2,BA24&lt;66,3,BA24&lt;71,4,TRUE,5),MATCH(YEAR($F$15),Appendix!$G$3:$L$3,0))</f>
        <v>0</v>
      </c>
      <c r="BD24" s="92">
        <f t="shared" si="19"/>
        <v>0</v>
      </c>
      <c r="BE24" s="89">
        <f t="shared" si="20"/>
        <v>123</v>
      </c>
      <c r="BF24" s="90">
        <f>IF($N24&gt;'Wage Ceilings '!$C$7+SUMIF('Wage Ceilings '!$B$8:'Wage Ceilings '!$B$11,"&lt;="&amp;$N$15,'Wage Ceilings '!$D$8:'Wage Ceilings '!$D$11),'Wage Ceilings '!$C$7+SUMIF('Wage Ceilings '!$B$8:'Wage Ceilings '!$B$11,"&lt;="&amp;$N$15,'Wage Ceilings '!$D$8:'Wage Ceilings '!$D$11),$N24)</f>
        <v>0</v>
      </c>
      <c r="BG24" s="91" cm="1">
        <f t="array" ref="BG24">INDEX(Appendix!$G$4:$J$8,_xlfn.IFS(BE24&lt;56,1,BE24&lt;61,2,BE24&lt;66,3,BE24&lt;71,4,TRUE,5),MATCH(YEAR($F$15),Appendix!$G$3:$L$3,0))</f>
        <v>0</v>
      </c>
      <c r="BH24" s="92">
        <f t="shared" si="7"/>
        <v>0</v>
      </c>
      <c r="BI24" s="89">
        <f t="shared" si="21"/>
        <v>123</v>
      </c>
      <c r="BJ24" s="90">
        <f>IF($O24&gt;'Wage Ceilings '!$C$7+SUMIF('Wage Ceilings '!$B$8:'Wage Ceilings '!$B$11,"&lt;="&amp;$O$15,'Wage Ceilings '!$D$8:'Wage Ceilings '!$D$11),'Wage Ceilings '!$C$7+SUMIF('Wage Ceilings '!$B$8:'Wage Ceilings '!$B$11,"&lt;="&amp;$O$15,'Wage Ceilings '!$D$8:'Wage Ceilings '!$D$11),$O24)</f>
        <v>0</v>
      </c>
      <c r="BK24" s="91" cm="1">
        <f t="array" ref="BK24">INDEX(Appendix!$G$4:$J$8,_xlfn.IFS(BI24&lt;56,1,BI24&lt;61,2,BI24&lt;66,3,BI24&lt;71,4,TRUE,5),MATCH(YEAR($F$15),Appendix!$G$3:$L$3,0))</f>
        <v>0</v>
      </c>
      <c r="BL24" s="92">
        <f t="shared" si="8"/>
        <v>0</v>
      </c>
      <c r="BM24" s="89">
        <f t="shared" si="22"/>
        <v>123</v>
      </c>
      <c r="BN24" s="90">
        <f>IF($P24&gt;'Wage Ceilings '!$C$7+SUMIF('Wage Ceilings '!$B$8:'Wage Ceilings '!$B$11,"&lt;="&amp;$P$15,'Wage Ceilings '!$D$8:'Wage Ceilings '!$D$11),'Wage Ceilings '!$C$7+SUMIF('Wage Ceilings '!$B$8:'Wage Ceilings '!$B$11,"&lt;="&amp;$P$15,'Wage Ceilings '!$D$8:'Wage Ceilings '!$D$11),$P24)</f>
        <v>0</v>
      </c>
      <c r="BO24" s="91" cm="1">
        <f t="array" ref="BO24">INDEX(Appendix!$G$4:$J$8,_xlfn.IFS(BM24&lt;56,1,BM24&lt;61,2,BM24&lt;66,3,BM24&lt;71,4,TRUE,5),MATCH(YEAR($F$15),Appendix!$G$3:$L$3,0))</f>
        <v>0</v>
      </c>
      <c r="BP24" s="92">
        <f t="shared" si="9"/>
        <v>0</v>
      </c>
      <c r="BQ24" s="89">
        <f t="shared" si="23"/>
        <v>123</v>
      </c>
      <c r="BR24" s="90">
        <f>IF($Q24&gt;'Wage Ceilings '!$C$7+SUMIF('Wage Ceilings '!$B$8:'Wage Ceilings '!$B$11,"&lt;="&amp;$Q$15,'Wage Ceilings '!$D$8:'Wage Ceilings '!$D$11),'Wage Ceilings '!$C$7+SUMIF('Wage Ceilings '!$B$8:'Wage Ceilings '!$B$11,"&lt;="&amp;$Q$15,'Wage Ceilings '!$D$8:'Wage Ceilings '!$D$11),$Q24)</f>
        <v>0</v>
      </c>
      <c r="BS24" s="91" cm="1">
        <f t="array" ref="BS24">INDEX(Appendix!$G$4:$J$8,_xlfn.IFS(BQ24&lt;56,1,BQ24&lt;61,2,BQ24&lt;66,3,BQ24&lt;71,4,TRUE,5),MATCH(YEAR($F$15),Appendix!$G$3:$L$3,0))</f>
        <v>0</v>
      </c>
      <c r="BT24" s="92">
        <f t="shared" si="10"/>
        <v>0</v>
      </c>
      <c r="BU24" s="89">
        <f t="shared" si="24"/>
        <v>123</v>
      </c>
      <c r="BV24" s="90">
        <f>IF($R24&gt;'Wage Ceilings '!$C$7+SUMIF('Wage Ceilings '!$B$8:'Wage Ceilings '!$B$11,"&lt;="&amp;$R$15,'Wage Ceilings '!$D$8:'Wage Ceilings '!$D$11),'Wage Ceilings '!$C$7+SUMIF('Wage Ceilings '!$B$8:'Wage Ceilings '!$B$11,"&lt;="&amp;$R$15,'Wage Ceilings '!$D$8:'Wage Ceilings '!$D$11),$R24)</f>
        <v>0</v>
      </c>
      <c r="BW24" s="91" cm="1">
        <f t="array" ref="BW24">INDEX(Appendix!$G$4:$J$8,_xlfn.IFS(BU24&lt;56,1,BU24&lt;61,2,BU24&lt;66,3,BU24&lt;71,4,TRUE,5),MATCH(YEAR($F$15),Appendix!$G$3:$L$3,0))</f>
        <v>0</v>
      </c>
      <c r="BX24" s="92">
        <f t="shared" si="11"/>
        <v>0</v>
      </c>
      <c r="BY24" s="89" t="str">
        <f t="shared" si="25"/>
        <v>NA</v>
      </c>
      <c r="BZ24" s="92">
        <f>IF(S24&gt;=('Wage Ceilings '!$C$3-SUM(Z24,AD24,AH24,AL24,AP24,AX24,AT24,BB24,BF24,BJ24,BN24,BR24,BV24)),('Wage Ceilings '!$C$3-SUM(Z24,AD24,AH24,AL24,AP24,AX24,AT24,BB24,BF24,BJ24,BN24,BR24,BV24)),S24)</f>
        <v>0</v>
      </c>
      <c r="CA24" s="91" cm="1">
        <f t="array" ref="CA24">INDEX(Appendix!$G$4:$J$8,_xlfn.IFS(BY24&lt;56,1,BY24&lt;61,2,BY24&lt;66,3,BY24&lt;71,4,TRUE,5),MATCH(YEAR($F$15),Appendix!$G$3:$L$3,0))</f>
        <v>0</v>
      </c>
      <c r="CB24" s="92">
        <f t="shared" si="32"/>
        <v>0</v>
      </c>
      <c r="CC24" s="47"/>
    </row>
    <row r="25" spans="1:81" x14ac:dyDescent="0.3">
      <c r="A25" s="64" t="s">
        <v>25</v>
      </c>
      <c r="B25" s="65"/>
      <c r="C25" s="65"/>
      <c r="D25" s="66"/>
      <c r="E25" s="66"/>
      <c r="F25" s="67"/>
      <c r="G25" s="67"/>
      <c r="H25" s="67"/>
      <c r="I25" s="67"/>
      <c r="J25" s="67"/>
      <c r="K25" s="67"/>
      <c r="L25" s="67"/>
      <c r="M25" s="67"/>
      <c r="N25" s="67"/>
      <c r="O25" s="67"/>
      <c r="P25" s="67"/>
      <c r="Q25" s="67"/>
      <c r="R25" s="67"/>
      <c r="S25" s="67"/>
      <c r="T25" s="57">
        <f t="shared" si="26"/>
        <v>0</v>
      </c>
      <c r="U25" s="57">
        <f t="shared" si="27"/>
        <v>0</v>
      </c>
      <c r="V25" s="58">
        <f t="shared" si="28"/>
        <v>0</v>
      </c>
      <c r="W25" s="58">
        <f t="shared" si="29"/>
        <v>0</v>
      </c>
      <c r="X25" s="58">
        <f t="shared" si="30"/>
        <v>0</v>
      </c>
      <c r="Y25" s="89">
        <f t="shared" si="12"/>
        <v>122</v>
      </c>
      <c r="Z25" s="90">
        <f>IF($F25&gt;'Wage Ceilings '!$C$7+SUMIF('Wage Ceilings '!$B$8:'Wage Ceilings '!$B$11,"&lt;="&amp;$F$15,'Wage Ceilings '!$D$8:'Wage Ceilings '!$D$11),'Wage Ceilings '!$C$7+SUMIF('Wage Ceilings '!$B$8:'Wage Ceilings '!$B$11,"&lt;="&amp;$F$15,'Wage Ceilings '!$D$8:'Wage Ceilings '!$D$11),$F25)</f>
        <v>0</v>
      </c>
      <c r="AA25" s="91" cm="1">
        <f t="array" ref="AA25">INDEX(Appendix!$G$4:$J$8,_xlfn.IFS(Y25&lt;56,1,Y25&lt;61,2,Y25&lt;66,3,Y25&lt;71,4,TRUE,5),MATCH(YEAR($F$15),Appendix!$G$3:$L$3,0))</f>
        <v>0</v>
      </c>
      <c r="AB25" s="92">
        <f t="shared" si="0"/>
        <v>0</v>
      </c>
      <c r="AC25" s="89">
        <f t="shared" si="13"/>
        <v>123</v>
      </c>
      <c r="AD25" s="90">
        <f>IF($G25&gt;'Wage Ceilings '!$C$7+SUMIF('Wage Ceilings '!$B$8:'Wage Ceilings '!$B$11,"&lt;="&amp;$G$15,'Wage Ceilings '!$D$8:'Wage Ceilings '!$D$11),'Wage Ceilings '!$C$7+SUMIF('Wage Ceilings '!$B$8:'Wage Ceilings '!$B$11,"&lt;="&amp;$G$15,'Wage Ceilings '!$D$8:'Wage Ceilings '!$D$11),$G25)</f>
        <v>0</v>
      </c>
      <c r="AE25" s="91" cm="1">
        <f t="array" ref="AE25">INDEX(Appendix!$G$4:$J$8,_xlfn.IFS(AC25&lt;56,1,AC25&lt;61,2,AC25&lt;66,3,AC25&lt;71,4,TRUE,5),MATCH(YEAR($F$15),Appendix!$G$3:$L$3,0))</f>
        <v>0</v>
      </c>
      <c r="AF25" s="92">
        <f t="shared" si="1"/>
        <v>0</v>
      </c>
      <c r="AG25" s="89">
        <f t="shared" si="14"/>
        <v>123</v>
      </c>
      <c r="AH25" s="90">
        <f>IF($H25&gt;'Wage Ceilings '!$C$7+SUMIF('Wage Ceilings '!$B$8:'Wage Ceilings '!$B$11,"&lt;="&amp;$H$15,'Wage Ceilings '!$D$8:'Wage Ceilings '!$D$11),'Wage Ceilings '!$C$7+SUMIF('Wage Ceilings '!$B$8:'Wage Ceilings '!$B$11,"&lt;="&amp;$H$15,'Wage Ceilings '!$D$8:'Wage Ceilings '!$D$11),$H25)</f>
        <v>0</v>
      </c>
      <c r="AI25" s="91" cm="1">
        <f t="array" ref="AI25">INDEX(Appendix!$G$4:$J$8,_xlfn.IFS(AG25&lt;56,1,AG25&lt;61,2,AG25&lt;66,3,AG25&lt;71,4,TRUE,5),MATCH(YEAR($F$15),Appendix!$G$3:$L$3,0))</f>
        <v>0</v>
      </c>
      <c r="AJ25" s="92">
        <f t="shared" si="2"/>
        <v>0</v>
      </c>
      <c r="AK25" s="89">
        <f t="shared" si="15"/>
        <v>123</v>
      </c>
      <c r="AL25" s="90">
        <f>IF($I25&gt;'Wage Ceilings '!$C$7+SUMIF('Wage Ceilings '!$B$8:'Wage Ceilings '!$B$11,"&lt;="&amp;$I$15,'Wage Ceilings '!$D$8:'Wage Ceilings '!$D$11),'Wage Ceilings '!$C$7+SUMIF('Wage Ceilings '!$B$8:'Wage Ceilings '!$B$11,"&lt;="&amp;$I$15,'Wage Ceilings '!$D$8:'Wage Ceilings '!$D$11),$I25)</f>
        <v>0</v>
      </c>
      <c r="AM25" s="91" cm="1">
        <f t="array" ref="AM25">INDEX(Appendix!$G$4:$J$8,_xlfn.IFS(AK25&lt;56,1,AK25&lt;61,2,AK25&lt;66,3,AK25&lt;71,4,TRUE,5),MATCH(YEAR($F$15),Appendix!$G$3:$L$3,0))</f>
        <v>0</v>
      </c>
      <c r="AN25" s="92">
        <f t="shared" si="3"/>
        <v>0</v>
      </c>
      <c r="AO25" s="89">
        <f t="shared" si="16"/>
        <v>123</v>
      </c>
      <c r="AP25" s="90">
        <f>IF($J25&gt;'Wage Ceilings '!$C$7+SUMIF('Wage Ceilings '!$B$8:'Wage Ceilings '!$B$11,"&lt;="&amp;$J$15,'Wage Ceilings '!$D$8:'Wage Ceilings '!$D$11),'Wage Ceilings '!$C$7+SUMIF('Wage Ceilings '!$B$8:'Wage Ceilings '!$B$11,"&lt;="&amp;$J$15,'Wage Ceilings '!$D$8:'Wage Ceilings '!$D$11),$J25)</f>
        <v>0</v>
      </c>
      <c r="AQ25" s="91" cm="1">
        <f t="array" ref="AQ25">INDEX(Appendix!$G$4:$J$8,_xlfn.IFS(AO25&lt;56,1,AO25&lt;61,2,AO25&lt;66,3,AO25&lt;71,4,TRUE,5),MATCH(YEAR($F$15),Appendix!$G$3:$L$3,0))</f>
        <v>0</v>
      </c>
      <c r="AR25" s="92">
        <f t="shared" si="4"/>
        <v>0</v>
      </c>
      <c r="AS25" s="89">
        <f t="shared" si="31"/>
        <v>123</v>
      </c>
      <c r="AT25" s="90">
        <f>IF($K25&gt;'Wage Ceilings '!$C$7+SUMIF('Wage Ceilings '!$B$8:'Wage Ceilings '!$B$11,"&lt;="&amp;$K$15,'Wage Ceilings '!$D$8:'Wage Ceilings '!$D$11),'Wage Ceilings '!$C$7+SUMIF('Wage Ceilings '!$B$8:'Wage Ceilings '!$B$11,"&lt;="&amp;$K$15,'Wage Ceilings '!$D$8:'Wage Ceilings '!$D$11),$K25)</f>
        <v>0</v>
      </c>
      <c r="AU25" s="91" cm="1">
        <f t="array" ref="AU25">INDEX(Appendix!$G$4:$J$8,_xlfn.IFS(AS25&lt;56,1,AS25&lt;61,2,AS25&lt;66,3,AS25&lt;71,4,TRUE,5),MATCH(YEAR($F$15),Appendix!$G$3:$L$3,0))</f>
        <v>0</v>
      </c>
      <c r="AV25" s="92">
        <f t="shared" si="5"/>
        <v>0</v>
      </c>
      <c r="AW25" s="89" t="str">
        <f t="shared" si="17"/>
        <v>NA</v>
      </c>
      <c r="AX25" s="92">
        <f>IF(L25&gt;=('Wage Ceilings '!$C$3-SUM(Z25,AD25,AH25,AL25,AP25,AT25,BB25,BF25,BJ25,BN25,BR25,BV25)),('Wage Ceilings '!$C$3-SUM(Z25,AD25,AH25,AL25,AP25,AT25,BB25,BF25,BJ25,BN25,BR25,BV25)),L25)</f>
        <v>0</v>
      </c>
      <c r="AY25" s="91" cm="1">
        <f t="array" ref="AY25">INDEX(Appendix!$G$4:$J$8,_xlfn.IFS(AW25&lt;56,1,AW25&lt;61,2,AW25&lt;66,3,AW25&lt;71,4,TRUE,5),MATCH(YEAR($F$15),Appendix!$G$3:$L$3,0))</f>
        <v>0</v>
      </c>
      <c r="AZ25" s="92">
        <f t="shared" si="6"/>
        <v>0</v>
      </c>
      <c r="BA25" s="89">
        <f t="shared" si="18"/>
        <v>123</v>
      </c>
      <c r="BB25" s="90">
        <f>IF($M25&gt;'Wage Ceilings '!$C$7+SUMIF('Wage Ceilings '!$B$8:'Wage Ceilings '!$B$11,"&lt;="&amp;$M$15,'Wage Ceilings '!$D$8:'Wage Ceilings '!$D$11),'Wage Ceilings '!$C$7+SUMIF('Wage Ceilings '!$B$8:'Wage Ceilings '!$B$11,"&lt;="&amp;$M$15,'Wage Ceilings '!$D$8:'Wage Ceilings '!$D$11),$M25)</f>
        <v>0</v>
      </c>
      <c r="BC25" s="91" cm="1">
        <f t="array" ref="BC25">INDEX(Appendix!$G$4:$J$8,_xlfn.IFS(BA25&lt;56,1,BA25&lt;61,2,BA25&lt;66,3,BA25&lt;71,4,TRUE,5),MATCH(YEAR($F$15),Appendix!$G$3:$L$3,0))</f>
        <v>0</v>
      </c>
      <c r="BD25" s="92">
        <f t="shared" si="19"/>
        <v>0</v>
      </c>
      <c r="BE25" s="89">
        <f t="shared" si="20"/>
        <v>123</v>
      </c>
      <c r="BF25" s="90">
        <f>IF($N25&gt;'Wage Ceilings '!$C$7+SUMIF('Wage Ceilings '!$B$8:'Wage Ceilings '!$B$11,"&lt;="&amp;$N$15,'Wage Ceilings '!$D$8:'Wage Ceilings '!$D$11),'Wage Ceilings '!$C$7+SUMIF('Wage Ceilings '!$B$8:'Wage Ceilings '!$B$11,"&lt;="&amp;$N$15,'Wage Ceilings '!$D$8:'Wage Ceilings '!$D$11),$N25)</f>
        <v>0</v>
      </c>
      <c r="BG25" s="91" cm="1">
        <f t="array" ref="BG25">INDEX(Appendix!$G$4:$J$8,_xlfn.IFS(BE25&lt;56,1,BE25&lt;61,2,BE25&lt;66,3,BE25&lt;71,4,TRUE,5),MATCH(YEAR($F$15),Appendix!$G$3:$L$3,0))</f>
        <v>0</v>
      </c>
      <c r="BH25" s="92">
        <f t="shared" si="7"/>
        <v>0</v>
      </c>
      <c r="BI25" s="89">
        <f t="shared" si="21"/>
        <v>123</v>
      </c>
      <c r="BJ25" s="90">
        <f>IF($O25&gt;'Wage Ceilings '!$C$7+SUMIF('Wage Ceilings '!$B$8:'Wage Ceilings '!$B$11,"&lt;="&amp;$O$15,'Wage Ceilings '!$D$8:'Wage Ceilings '!$D$11),'Wage Ceilings '!$C$7+SUMIF('Wage Ceilings '!$B$8:'Wage Ceilings '!$B$11,"&lt;="&amp;$O$15,'Wage Ceilings '!$D$8:'Wage Ceilings '!$D$11),$O25)</f>
        <v>0</v>
      </c>
      <c r="BK25" s="91" cm="1">
        <f t="array" ref="BK25">INDEX(Appendix!$G$4:$J$8,_xlfn.IFS(BI25&lt;56,1,BI25&lt;61,2,BI25&lt;66,3,BI25&lt;71,4,TRUE,5),MATCH(YEAR($F$15),Appendix!$G$3:$L$3,0))</f>
        <v>0</v>
      </c>
      <c r="BL25" s="92">
        <f t="shared" si="8"/>
        <v>0</v>
      </c>
      <c r="BM25" s="89">
        <f t="shared" si="22"/>
        <v>123</v>
      </c>
      <c r="BN25" s="90">
        <f>IF($P25&gt;'Wage Ceilings '!$C$7+SUMIF('Wage Ceilings '!$B$8:'Wage Ceilings '!$B$11,"&lt;="&amp;$P$15,'Wage Ceilings '!$D$8:'Wage Ceilings '!$D$11),'Wage Ceilings '!$C$7+SUMIF('Wage Ceilings '!$B$8:'Wage Ceilings '!$B$11,"&lt;="&amp;$P$15,'Wage Ceilings '!$D$8:'Wage Ceilings '!$D$11),$P25)</f>
        <v>0</v>
      </c>
      <c r="BO25" s="91" cm="1">
        <f t="array" ref="BO25">INDEX(Appendix!$G$4:$J$8,_xlfn.IFS(BM25&lt;56,1,BM25&lt;61,2,BM25&lt;66,3,BM25&lt;71,4,TRUE,5),MATCH(YEAR($F$15),Appendix!$G$3:$L$3,0))</f>
        <v>0</v>
      </c>
      <c r="BP25" s="92">
        <f t="shared" si="9"/>
        <v>0</v>
      </c>
      <c r="BQ25" s="89">
        <f t="shared" si="23"/>
        <v>123</v>
      </c>
      <c r="BR25" s="90">
        <f>IF($Q25&gt;'Wage Ceilings '!$C$7+SUMIF('Wage Ceilings '!$B$8:'Wage Ceilings '!$B$11,"&lt;="&amp;$Q$15,'Wage Ceilings '!$D$8:'Wage Ceilings '!$D$11),'Wage Ceilings '!$C$7+SUMIF('Wage Ceilings '!$B$8:'Wage Ceilings '!$B$11,"&lt;="&amp;$Q$15,'Wage Ceilings '!$D$8:'Wage Ceilings '!$D$11),$Q25)</f>
        <v>0</v>
      </c>
      <c r="BS25" s="91" cm="1">
        <f t="array" ref="BS25">INDEX(Appendix!$G$4:$J$8,_xlfn.IFS(BQ25&lt;56,1,BQ25&lt;61,2,BQ25&lt;66,3,BQ25&lt;71,4,TRUE,5),MATCH(YEAR($F$15),Appendix!$G$3:$L$3,0))</f>
        <v>0</v>
      </c>
      <c r="BT25" s="92">
        <f t="shared" si="10"/>
        <v>0</v>
      </c>
      <c r="BU25" s="89">
        <f t="shared" si="24"/>
        <v>123</v>
      </c>
      <c r="BV25" s="90">
        <f>IF($R25&gt;'Wage Ceilings '!$C$7+SUMIF('Wage Ceilings '!$B$8:'Wage Ceilings '!$B$11,"&lt;="&amp;$R$15,'Wage Ceilings '!$D$8:'Wage Ceilings '!$D$11),'Wage Ceilings '!$C$7+SUMIF('Wage Ceilings '!$B$8:'Wage Ceilings '!$B$11,"&lt;="&amp;$R$15,'Wage Ceilings '!$D$8:'Wage Ceilings '!$D$11),$R25)</f>
        <v>0</v>
      </c>
      <c r="BW25" s="91" cm="1">
        <f t="array" ref="BW25">INDEX(Appendix!$G$4:$J$8,_xlfn.IFS(BU25&lt;56,1,BU25&lt;61,2,BU25&lt;66,3,BU25&lt;71,4,TRUE,5),MATCH(YEAR($F$15),Appendix!$G$3:$L$3,0))</f>
        <v>0</v>
      </c>
      <c r="BX25" s="92">
        <f t="shared" si="11"/>
        <v>0</v>
      </c>
      <c r="BY25" s="89" t="str">
        <f t="shared" si="25"/>
        <v>NA</v>
      </c>
      <c r="BZ25" s="92">
        <f>IF(S25&gt;=('Wage Ceilings '!$C$3-SUM(Z25,AD25,AH25,AL25,AP25,AX25,AT25,BB25,BF25,BJ25,BN25,BR25,BV25)),('Wage Ceilings '!$C$3-SUM(Z25,AD25,AH25,AL25,AP25,AX25,AT25,BB25,BF25,BJ25,BN25,BR25,BV25)),S25)</f>
        <v>0</v>
      </c>
      <c r="CA25" s="91" cm="1">
        <f t="array" ref="CA25">INDEX(Appendix!$G$4:$J$8,_xlfn.IFS(BY25&lt;56,1,BY25&lt;61,2,BY25&lt;66,3,BY25&lt;71,4,TRUE,5),MATCH(YEAR($F$15),Appendix!$G$3:$L$3,0))</f>
        <v>0</v>
      </c>
      <c r="CB25" s="92">
        <f t="shared" si="32"/>
        <v>0</v>
      </c>
      <c r="CC25" s="47"/>
    </row>
    <row r="26" spans="1:81" x14ac:dyDescent="0.3">
      <c r="A26" s="64" t="s">
        <v>26</v>
      </c>
      <c r="B26" s="65"/>
      <c r="C26" s="65"/>
      <c r="D26" s="66"/>
      <c r="E26" s="66"/>
      <c r="F26" s="67"/>
      <c r="G26" s="67"/>
      <c r="H26" s="67"/>
      <c r="I26" s="67"/>
      <c r="J26" s="67"/>
      <c r="K26" s="67"/>
      <c r="L26" s="67"/>
      <c r="M26" s="67"/>
      <c r="N26" s="67"/>
      <c r="O26" s="67"/>
      <c r="P26" s="67"/>
      <c r="Q26" s="67"/>
      <c r="R26" s="67"/>
      <c r="S26" s="67"/>
      <c r="T26" s="57">
        <f t="shared" si="26"/>
        <v>0</v>
      </c>
      <c r="U26" s="57">
        <f t="shared" si="27"/>
        <v>0</v>
      </c>
      <c r="V26" s="58">
        <f t="shared" si="28"/>
        <v>0</v>
      </c>
      <c r="W26" s="58">
        <f t="shared" si="29"/>
        <v>0</v>
      </c>
      <c r="X26" s="58">
        <f t="shared" si="30"/>
        <v>0</v>
      </c>
      <c r="Y26" s="89">
        <f t="shared" si="12"/>
        <v>122</v>
      </c>
      <c r="Z26" s="90">
        <f>IF($F26&gt;'Wage Ceilings '!$C$7+SUMIF('Wage Ceilings '!$B$8:'Wage Ceilings '!$B$11,"&lt;="&amp;$F$15,'Wage Ceilings '!$D$8:'Wage Ceilings '!$D$11),'Wage Ceilings '!$C$7+SUMIF('Wage Ceilings '!$B$8:'Wage Ceilings '!$B$11,"&lt;="&amp;$F$15,'Wage Ceilings '!$D$8:'Wage Ceilings '!$D$11),$F26)</f>
        <v>0</v>
      </c>
      <c r="AA26" s="91" cm="1">
        <f t="array" ref="AA26">INDEX(Appendix!$G$4:$J$8,_xlfn.IFS(Y26&lt;56,1,Y26&lt;61,2,Y26&lt;66,3,Y26&lt;71,4,TRUE,5),MATCH(YEAR($F$15),Appendix!$G$3:$L$3,0))</f>
        <v>0</v>
      </c>
      <c r="AB26" s="92">
        <f t="shared" si="0"/>
        <v>0</v>
      </c>
      <c r="AC26" s="89">
        <f t="shared" si="13"/>
        <v>123</v>
      </c>
      <c r="AD26" s="90">
        <f>IF($G26&gt;'Wage Ceilings '!$C$7+SUMIF('Wage Ceilings '!$B$8:'Wage Ceilings '!$B$11,"&lt;="&amp;$G$15,'Wage Ceilings '!$D$8:'Wage Ceilings '!$D$11),'Wage Ceilings '!$C$7+SUMIF('Wage Ceilings '!$B$8:'Wage Ceilings '!$B$11,"&lt;="&amp;$G$15,'Wage Ceilings '!$D$8:'Wage Ceilings '!$D$11),$G26)</f>
        <v>0</v>
      </c>
      <c r="AE26" s="91" cm="1">
        <f t="array" ref="AE26">INDEX(Appendix!$G$4:$J$8,_xlfn.IFS(AC26&lt;56,1,AC26&lt;61,2,AC26&lt;66,3,AC26&lt;71,4,TRUE,5),MATCH(YEAR($F$15),Appendix!$G$3:$L$3,0))</f>
        <v>0</v>
      </c>
      <c r="AF26" s="92">
        <f t="shared" si="1"/>
        <v>0</v>
      </c>
      <c r="AG26" s="89">
        <f t="shared" si="14"/>
        <v>123</v>
      </c>
      <c r="AH26" s="90">
        <f>IF($H26&gt;'Wage Ceilings '!$C$7+SUMIF('Wage Ceilings '!$B$8:'Wage Ceilings '!$B$11,"&lt;="&amp;$H$15,'Wage Ceilings '!$D$8:'Wage Ceilings '!$D$11),'Wage Ceilings '!$C$7+SUMIF('Wage Ceilings '!$B$8:'Wage Ceilings '!$B$11,"&lt;="&amp;$H$15,'Wage Ceilings '!$D$8:'Wage Ceilings '!$D$11),$H26)</f>
        <v>0</v>
      </c>
      <c r="AI26" s="91" cm="1">
        <f t="array" ref="AI26">INDEX(Appendix!$G$4:$J$8,_xlfn.IFS(AG26&lt;56,1,AG26&lt;61,2,AG26&lt;66,3,AG26&lt;71,4,TRUE,5),MATCH(YEAR($F$15),Appendix!$G$3:$L$3,0))</f>
        <v>0</v>
      </c>
      <c r="AJ26" s="92">
        <f t="shared" si="2"/>
        <v>0</v>
      </c>
      <c r="AK26" s="89">
        <f t="shared" si="15"/>
        <v>123</v>
      </c>
      <c r="AL26" s="90">
        <f>IF($I26&gt;'Wage Ceilings '!$C$7+SUMIF('Wage Ceilings '!$B$8:'Wage Ceilings '!$B$11,"&lt;="&amp;$I$15,'Wage Ceilings '!$D$8:'Wage Ceilings '!$D$11),'Wage Ceilings '!$C$7+SUMIF('Wage Ceilings '!$B$8:'Wage Ceilings '!$B$11,"&lt;="&amp;$I$15,'Wage Ceilings '!$D$8:'Wage Ceilings '!$D$11),$I26)</f>
        <v>0</v>
      </c>
      <c r="AM26" s="91" cm="1">
        <f t="array" ref="AM26">INDEX(Appendix!$G$4:$J$8,_xlfn.IFS(AK26&lt;56,1,AK26&lt;61,2,AK26&lt;66,3,AK26&lt;71,4,TRUE,5),MATCH(YEAR($F$15),Appendix!$G$3:$L$3,0))</f>
        <v>0</v>
      </c>
      <c r="AN26" s="92">
        <f t="shared" si="3"/>
        <v>0</v>
      </c>
      <c r="AO26" s="89">
        <f t="shared" si="16"/>
        <v>123</v>
      </c>
      <c r="AP26" s="90">
        <f>IF($J26&gt;'Wage Ceilings '!$C$7+SUMIF('Wage Ceilings '!$B$8:'Wage Ceilings '!$B$11,"&lt;="&amp;$J$15,'Wage Ceilings '!$D$8:'Wage Ceilings '!$D$11),'Wage Ceilings '!$C$7+SUMIF('Wage Ceilings '!$B$8:'Wage Ceilings '!$B$11,"&lt;="&amp;$J$15,'Wage Ceilings '!$D$8:'Wage Ceilings '!$D$11),$J26)</f>
        <v>0</v>
      </c>
      <c r="AQ26" s="91" cm="1">
        <f t="array" ref="AQ26">INDEX(Appendix!$G$4:$J$8,_xlfn.IFS(AO26&lt;56,1,AO26&lt;61,2,AO26&lt;66,3,AO26&lt;71,4,TRUE,5),MATCH(YEAR($F$15),Appendix!$G$3:$L$3,0))</f>
        <v>0</v>
      </c>
      <c r="AR26" s="92">
        <f t="shared" si="4"/>
        <v>0</v>
      </c>
      <c r="AS26" s="89">
        <f t="shared" si="31"/>
        <v>123</v>
      </c>
      <c r="AT26" s="90">
        <f>IF($K26&gt;'Wage Ceilings '!$C$7+SUMIF('Wage Ceilings '!$B$8:'Wage Ceilings '!$B$11,"&lt;="&amp;$K$15,'Wage Ceilings '!$D$8:'Wage Ceilings '!$D$11),'Wage Ceilings '!$C$7+SUMIF('Wage Ceilings '!$B$8:'Wage Ceilings '!$B$11,"&lt;="&amp;$K$15,'Wage Ceilings '!$D$8:'Wage Ceilings '!$D$11),$K26)</f>
        <v>0</v>
      </c>
      <c r="AU26" s="91" cm="1">
        <f t="array" ref="AU26">INDEX(Appendix!$G$4:$J$8,_xlfn.IFS(AS26&lt;56,1,AS26&lt;61,2,AS26&lt;66,3,AS26&lt;71,4,TRUE,5),MATCH(YEAR($F$15),Appendix!$G$3:$L$3,0))</f>
        <v>0</v>
      </c>
      <c r="AV26" s="92">
        <f t="shared" si="5"/>
        <v>0</v>
      </c>
      <c r="AW26" s="89" t="str">
        <f t="shared" si="17"/>
        <v>NA</v>
      </c>
      <c r="AX26" s="92">
        <f>IF(L26&gt;=('Wage Ceilings '!$C$3-SUM(Z26,AD26,AH26,AL26,AP26,AT26,BB26,BF26,BJ26,BN26,BR26,BV26)),('Wage Ceilings '!$C$3-SUM(Z26,AD26,AH26,AL26,AP26,AT26,BB26,BF26,BJ26,BN26,BR26,BV26)),L26)</f>
        <v>0</v>
      </c>
      <c r="AY26" s="91" cm="1">
        <f t="array" ref="AY26">INDEX(Appendix!$G$4:$J$8,_xlfn.IFS(AW26&lt;56,1,AW26&lt;61,2,AW26&lt;66,3,AW26&lt;71,4,TRUE,5),MATCH(YEAR($F$15),Appendix!$G$3:$L$3,0))</f>
        <v>0</v>
      </c>
      <c r="AZ26" s="92">
        <f t="shared" si="6"/>
        <v>0</v>
      </c>
      <c r="BA26" s="89">
        <f t="shared" si="18"/>
        <v>123</v>
      </c>
      <c r="BB26" s="90">
        <f>IF($M26&gt;'Wage Ceilings '!$C$7+SUMIF('Wage Ceilings '!$B$8:'Wage Ceilings '!$B$11,"&lt;="&amp;$M$15,'Wage Ceilings '!$D$8:'Wage Ceilings '!$D$11),'Wage Ceilings '!$C$7+SUMIF('Wage Ceilings '!$B$8:'Wage Ceilings '!$B$11,"&lt;="&amp;$M$15,'Wage Ceilings '!$D$8:'Wage Ceilings '!$D$11),$M26)</f>
        <v>0</v>
      </c>
      <c r="BC26" s="91" cm="1">
        <f t="array" ref="BC26">INDEX(Appendix!$G$4:$J$8,_xlfn.IFS(BA26&lt;56,1,BA26&lt;61,2,BA26&lt;66,3,BA26&lt;71,4,TRUE,5),MATCH(YEAR($F$15),Appendix!$G$3:$L$3,0))</f>
        <v>0</v>
      </c>
      <c r="BD26" s="92">
        <f t="shared" si="19"/>
        <v>0</v>
      </c>
      <c r="BE26" s="89">
        <f t="shared" si="20"/>
        <v>123</v>
      </c>
      <c r="BF26" s="90">
        <f>IF($N26&gt;'Wage Ceilings '!$C$7+SUMIF('Wage Ceilings '!$B$8:'Wage Ceilings '!$B$11,"&lt;="&amp;$N$15,'Wage Ceilings '!$D$8:'Wage Ceilings '!$D$11),'Wage Ceilings '!$C$7+SUMIF('Wage Ceilings '!$B$8:'Wage Ceilings '!$B$11,"&lt;="&amp;$N$15,'Wage Ceilings '!$D$8:'Wage Ceilings '!$D$11),$N26)</f>
        <v>0</v>
      </c>
      <c r="BG26" s="91" cm="1">
        <f t="array" ref="BG26">INDEX(Appendix!$G$4:$J$8,_xlfn.IFS(BE26&lt;56,1,BE26&lt;61,2,BE26&lt;66,3,BE26&lt;71,4,TRUE,5),MATCH(YEAR($F$15),Appendix!$G$3:$L$3,0))</f>
        <v>0</v>
      </c>
      <c r="BH26" s="92">
        <f t="shared" si="7"/>
        <v>0</v>
      </c>
      <c r="BI26" s="89">
        <f t="shared" si="21"/>
        <v>123</v>
      </c>
      <c r="BJ26" s="90">
        <f>IF($O26&gt;'Wage Ceilings '!$C$7+SUMIF('Wage Ceilings '!$B$8:'Wage Ceilings '!$B$11,"&lt;="&amp;$O$15,'Wage Ceilings '!$D$8:'Wage Ceilings '!$D$11),'Wage Ceilings '!$C$7+SUMIF('Wage Ceilings '!$B$8:'Wage Ceilings '!$B$11,"&lt;="&amp;$O$15,'Wage Ceilings '!$D$8:'Wage Ceilings '!$D$11),$O26)</f>
        <v>0</v>
      </c>
      <c r="BK26" s="91" cm="1">
        <f t="array" ref="BK26">INDEX(Appendix!$G$4:$J$8,_xlfn.IFS(BI26&lt;56,1,BI26&lt;61,2,BI26&lt;66,3,BI26&lt;71,4,TRUE,5),MATCH(YEAR($F$15),Appendix!$G$3:$L$3,0))</f>
        <v>0</v>
      </c>
      <c r="BL26" s="92">
        <f t="shared" si="8"/>
        <v>0</v>
      </c>
      <c r="BM26" s="89">
        <f t="shared" si="22"/>
        <v>123</v>
      </c>
      <c r="BN26" s="90">
        <f>IF($P26&gt;'Wage Ceilings '!$C$7+SUMIF('Wage Ceilings '!$B$8:'Wage Ceilings '!$B$11,"&lt;="&amp;$P$15,'Wage Ceilings '!$D$8:'Wage Ceilings '!$D$11),'Wage Ceilings '!$C$7+SUMIF('Wage Ceilings '!$B$8:'Wage Ceilings '!$B$11,"&lt;="&amp;$P$15,'Wage Ceilings '!$D$8:'Wage Ceilings '!$D$11),$P26)</f>
        <v>0</v>
      </c>
      <c r="BO26" s="91" cm="1">
        <f t="array" ref="BO26">INDEX(Appendix!$G$4:$J$8,_xlfn.IFS(BM26&lt;56,1,BM26&lt;61,2,BM26&lt;66,3,BM26&lt;71,4,TRUE,5),MATCH(YEAR($F$15),Appendix!$G$3:$L$3,0))</f>
        <v>0</v>
      </c>
      <c r="BP26" s="92">
        <f t="shared" si="9"/>
        <v>0</v>
      </c>
      <c r="BQ26" s="89">
        <f t="shared" si="23"/>
        <v>123</v>
      </c>
      <c r="BR26" s="90">
        <f>IF($Q26&gt;'Wage Ceilings '!$C$7+SUMIF('Wage Ceilings '!$B$8:'Wage Ceilings '!$B$11,"&lt;="&amp;$Q$15,'Wage Ceilings '!$D$8:'Wage Ceilings '!$D$11),'Wage Ceilings '!$C$7+SUMIF('Wage Ceilings '!$B$8:'Wage Ceilings '!$B$11,"&lt;="&amp;$Q$15,'Wage Ceilings '!$D$8:'Wage Ceilings '!$D$11),$Q26)</f>
        <v>0</v>
      </c>
      <c r="BS26" s="91" cm="1">
        <f t="array" ref="BS26">INDEX(Appendix!$G$4:$J$8,_xlfn.IFS(BQ26&lt;56,1,BQ26&lt;61,2,BQ26&lt;66,3,BQ26&lt;71,4,TRUE,5),MATCH(YEAR($F$15),Appendix!$G$3:$L$3,0))</f>
        <v>0</v>
      </c>
      <c r="BT26" s="92">
        <f t="shared" si="10"/>
        <v>0</v>
      </c>
      <c r="BU26" s="89">
        <f t="shared" si="24"/>
        <v>123</v>
      </c>
      <c r="BV26" s="90">
        <f>IF($R26&gt;'Wage Ceilings '!$C$7+SUMIF('Wage Ceilings '!$B$8:'Wage Ceilings '!$B$11,"&lt;="&amp;$R$15,'Wage Ceilings '!$D$8:'Wage Ceilings '!$D$11),'Wage Ceilings '!$C$7+SUMIF('Wage Ceilings '!$B$8:'Wage Ceilings '!$B$11,"&lt;="&amp;$R$15,'Wage Ceilings '!$D$8:'Wage Ceilings '!$D$11),$R26)</f>
        <v>0</v>
      </c>
      <c r="BW26" s="91" cm="1">
        <f t="array" ref="BW26">INDEX(Appendix!$G$4:$J$8,_xlfn.IFS(BU26&lt;56,1,BU26&lt;61,2,BU26&lt;66,3,BU26&lt;71,4,TRUE,5),MATCH(YEAR($F$15),Appendix!$G$3:$L$3,0))</f>
        <v>0</v>
      </c>
      <c r="BX26" s="92">
        <f t="shared" si="11"/>
        <v>0</v>
      </c>
      <c r="BY26" s="89" t="str">
        <f t="shared" si="25"/>
        <v>NA</v>
      </c>
      <c r="BZ26" s="92">
        <f>IF(S26&gt;=('Wage Ceilings '!$C$3-SUM(Z26,AD26,AH26,AL26,AP26,AX26,AT26,BB26,BF26,BJ26,BN26,BR26,BV26)),('Wage Ceilings '!$C$3-SUM(Z26,AD26,AH26,AL26,AP26,AX26,AT26,BB26,BF26,BJ26,BN26,BR26,BV26)),S26)</f>
        <v>0</v>
      </c>
      <c r="CA26" s="91" cm="1">
        <f t="array" ref="CA26">INDEX(Appendix!$G$4:$J$8,_xlfn.IFS(BY26&lt;56,1,BY26&lt;61,2,BY26&lt;66,3,BY26&lt;71,4,TRUE,5),MATCH(YEAR($F$15),Appendix!$G$3:$L$3,0))</f>
        <v>0</v>
      </c>
      <c r="CB26" s="92">
        <f t="shared" si="32"/>
        <v>0</v>
      </c>
      <c r="CC26" s="47"/>
    </row>
    <row r="27" spans="1:81" x14ac:dyDescent="0.3">
      <c r="A27" s="64" t="s">
        <v>27</v>
      </c>
      <c r="B27" s="65"/>
      <c r="C27" s="65"/>
      <c r="D27" s="66"/>
      <c r="E27" s="66"/>
      <c r="F27" s="67"/>
      <c r="G27" s="67"/>
      <c r="H27" s="67"/>
      <c r="I27" s="67"/>
      <c r="J27" s="67"/>
      <c r="K27" s="67"/>
      <c r="L27" s="67"/>
      <c r="M27" s="67"/>
      <c r="N27" s="67"/>
      <c r="O27" s="67"/>
      <c r="P27" s="67"/>
      <c r="Q27" s="67"/>
      <c r="R27" s="67"/>
      <c r="S27" s="67"/>
      <c r="T27" s="57">
        <f t="shared" si="26"/>
        <v>0</v>
      </c>
      <c r="U27" s="57">
        <f t="shared" si="27"/>
        <v>0</v>
      </c>
      <c r="V27" s="58">
        <f t="shared" si="28"/>
        <v>0</v>
      </c>
      <c r="W27" s="58">
        <f t="shared" si="29"/>
        <v>0</v>
      </c>
      <c r="X27" s="58">
        <f t="shared" si="30"/>
        <v>0</v>
      </c>
      <c r="Y27" s="89">
        <f t="shared" si="12"/>
        <v>122</v>
      </c>
      <c r="Z27" s="90">
        <f>IF($F27&gt;'Wage Ceilings '!$C$7+SUMIF('Wage Ceilings '!$B$8:'Wage Ceilings '!$B$11,"&lt;="&amp;$F$15,'Wage Ceilings '!$D$8:'Wage Ceilings '!$D$11),'Wage Ceilings '!$C$7+SUMIF('Wage Ceilings '!$B$8:'Wage Ceilings '!$B$11,"&lt;="&amp;$F$15,'Wage Ceilings '!$D$8:'Wage Ceilings '!$D$11),$F27)</f>
        <v>0</v>
      </c>
      <c r="AA27" s="91" cm="1">
        <f t="array" ref="AA27">INDEX(Appendix!$G$4:$J$8,_xlfn.IFS(Y27&lt;56,1,Y27&lt;61,2,Y27&lt;66,3,Y27&lt;71,4,TRUE,5),MATCH(YEAR($F$15),Appendix!$G$3:$L$3,0))</f>
        <v>0</v>
      </c>
      <c r="AB27" s="92">
        <f t="shared" si="0"/>
        <v>0</v>
      </c>
      <c r="AC27" s="89">
        <f t="shared" si="13"/>
        <v>123</v>
      </c>
      <c r="AD27" s="90">
        <f>IF($G27&gt;'Wage Ceilings '!$C$7+SUMIF('Wage Ceilings '!$B$8:'Wage Ceilings '!$B$11,"&lt;="&amp;$G$15,'Wage Ceilings '!$D$8:'Wage Ceilings '!$D$11),'Wage Ceilings '!$C$7+SUMIF('Wage Ceilings '!$B$8:'Wage Ceilings '!$B$11,"&lt;="&amp;$G$15,'Wage Ceilings '!$D$8:'Wage Ceilings '!$D$11),$G27)</f>
        <v>0</v>
      </c>
      <c r="AE27" s="91" cm="1">
        <f t="array" ref="AE27">INDEX(Appendix!$G$4:$J$8,_xlfn.IFS(AC27&lt;56,1,AC27&lt;61,2,AC27&lt;66,3,AC27&lt;71,4,TRUE,5),MATCH(YEAR($F$15),Appendix!$G$3:$L$3,0))</f>
        <v>0</v>
      </c>
      <c r="AF27" s="92">
        <f t="shared" si="1"/>
        <v>0</v>
      </c>
      <c r="AG27" s="89">
        <f t="shared" si="14"/>
        <v>123</v>
      </c>
      <c r="AH27" s="90">
        <f>IF($H27&gt;'Wage Ceilings '!$C$7+SUMIF('Wage Ceilings '!$B$8:'Wage Ceilings '!$B$11,"&lt;="&amp;$H$15,'Wage Ceilings '!$D$8:'Wage Ceilings '!$D$11),'Wage Ceilings '!$C$7+SUMIF('Wage Ceilings '!$B$8:'Wage Ceilings '!$B$11,"&lt;="&amp;$H$15,'Wage Ceilings '!$D$8:'Wage Ceilings '!$D$11),$H27)</f>
        <v>0</v>
      </c>
      <c r="AI27" s="91" cm="1">
        <f t="array" ref="AI27">INDEX(Appendix!$G$4:$J$8,_xlfn.IFS(AG27&lt;56,1,AG27&lt;61,2,AG27&lt;66,3,AG27&lt;71,4,TRUE,5),MATCH(YEAR($F$15),Appendix!$G$3:$L$3,0))</f>
        <v>0</v>
      </c>
      <c r="AJ27" s="92">
        <f t="shared" si="2"/>
        <v>0</v>
      </c>
      <c r="AK27" s="89">
        <f t="shared" si="15"/>
        <v>123</v>
      </c>
      <c r="AL27" s="90">
        <f>IF($I27&gt;'Wage Ceilings '!$C$7+SUMIF('Wage Ceilings '!$B$8:'Wage Ceilings '!$B$11,"&lt;="&amp;$I$15,'Wage Ceilings '!$D$8:'Wage Ceilings '!$D$11),'Wage Ceilings '!$C$7+SUMIF('Wage Ceilings '!$B$8:'Wage Ceilings '!$B$11,"&lt;="&amp;$I$15,'Wage Ceilings '!$D$8:'Wage Ceilings '!$D$11),$I27)</f>
        <v>0</v>
      </c>
      <c r="AM27" s="91" cm="1">
        <f t="array" ref="AM27">INDEX(Appendix!$G$4:$J$8,_xlfn.IFS(AK27&lt;56,1,AK27&lt;61,2,AK27&lt;66,3,AK27&lt;71,4,TRUE,5),MATCH(YEAR($F$15),Appendix!$G$3:$L$3,0))</f>
        <v>0</v>
      </c>
      <c r="AN27" s="92">
        <f t="shared" si="3"/>
        <v>0</v>
      </c>
      <c r="AO27" s="89">
        <f t="shared" si="16"/>
        <v>123</v>
      </c>
      <c r="AP27" s="90">
        <f>IF($J27&gt;'Wage Ceilings '!$C$7+SUMIF('Wage Ceilings '!$B$8:'Wage Ceilings '!$B$11,"&lt;="&amp;$J$15,'Wage Ceilings '!$D$8:'Wage Ceilings '!$D$11),'Wage Ceilings '!$C$7+SUMIF('Wage Ceilings '!$B$8:'Wage Ceilings '!$B$11,"&lt;="&amp;$J$15,'Wage Ceilings '!$D$8:'Wage Ceilings '!$D$11),$J27)</f>
        <v>0</v>
      </c>
      <c r="AQ27" s="91" cm="1">
        <f t="array" ref="AQ27">INDEX(Appendix!$G$4:$J$8,_xlfn.IFS(AO27&lt;56,1,AO27&lt;61,2,AO27&lt;66,3,AO27&lt;71,4,TRUE,5),MATCH(YEAR($F$15),Appendix!$G$3:$L$3,0))</f>
        <v>0</v>
      </c>
      <c r="AR27" s="92">
        <f t="shared" si="4"/>
        <v>0</v>
      </c>
      <c r="AS27" s="89">
        <f t="shared" si="31"/>
        <v>123</v>
      </c>
      <c r="AT27" s="90">
        <f>IF($K27&gt;'Wage Ceilings '!$C$7+SUMIF('Wage Ceilings '!$B$8:'Wage Ceilings '!$B$11,"&lt;="&amp;$K$15,'Wage Ceilings '!$D$8:'Wage Ceilings '!$D$11),'Wage Ceilings '!$C$7+SUMIF('Wage Ceilings '!$B$8:'Wage Ceilings '!$B$11,"&lt;="&amp;$K$15,'Wage Ceilings '!$D$8:'Wage Ceilings '!$D$11),$K27)</f>
        <v>0</v>
      </c>
      <c r="AU27" s="91" cm="1">
        <f t="array" ref="AU27">INDEX(Appendix!$G$4:$J$8,_xlfn.IFS(AS27&lt;56,1,AS27&lt;61,2,AS27&lt;66,3,AS27&lt;71,4,TRUE,5),MATCH(YEAR($F$15),Appendix!$G$3:$L$3,0))</f>
        <v>0</v>
      </c>
      <c r="AV27" s="92">
        <f t="shared" si="5"/>
        <v>0</v>
      </c>
      <c r="AW27" s="89" t="str">
        <f t="shared" si="17"/>
        <v>NA</v>
      </c>
      <c r="AX27" s="92">
        <f>IF(L27&gt;=('Wage Ceilings '!$C$3-SUM(Z27,AD27,AH27,AL27,AP27,AT27,BB27,BF27,BJ27,BN27,BR27,BV27)),('Wage Ceilings '!$C$3-SUM(Z27,AD27,AH27,AL27,AP27,AT27,BB27,BF27,BJ27,BN27,BR27,BV27)),L27)</f>
        <v>0</v>
      </c>
      <c r="AY27" s="91" cm="1">
        <f t="array" ref="AY27">INDEX(Appendix!$G$4:$J$8,_xlfn.IFS(AW27&lt;56,1,AW27&lt;61,2,AW27&lt;66,3,AW27&lt;71,4,TRUE,5),MATCH(YEAR($F$15),Appendix!$G$3:$L$3,0))</f>
        <v>0</v>
      </c>
      <c r="AZ27" s="92">
        <f t="shared" si="6"/>
        <v>0</v>
      </c>
      <c r="BA27" s="89">
        <f t="shared" si="18"/>
        <v>123</v>
      </c>
      <c r="BB27" s="90">
        <f>IF($M27&gt;'Wage Ceilings '!$C$7+SUMIF('Wage Ceilings '!$B$8:'Wage Ceilings '!$B$11,"&lt;="&amp;$M$15,'Wage Ceilings '!$D$8:'Wage Ceilings '!$D$11),'Wage Ceilings '!$C$7+SUMIF('Wage Ceilings '!$B$8:'Wage Ceilings '!$B$11,"&lt;="&amp;$M$15,'Wage Ceilings '!$D$8:'Wage Ceilings '!$D$11),$M27)</f>
        <v>0</v>
      </c>
      <c r="BC27" s="91" cm="1">
        <f t="array" ref="BC27">INDEX(Appendix!$G$4:$J$8,_xlfn.IFS(BA27&lt;56,1,BA27&lt;61,2,BA27&lt;66,3,BA27&lt;71,4,TRUE,5),MATCH(YEAR($F$15),Appendix!$G$3:$L$3,0))</f>
        <v>0</v>
      </c>
      <c r="BD27" s="92">
        <f t="shared" si="19"/>
        <v>0</v>
      </c>
      <c r="BE27" s="89">
        <f t="shared" si="20"/>
        <v>123</v>
      </c>
      <c r="BF27" s="90">
        <f>IF($N27&gt;'Wage Ceilings '!$C$7+SUMIF('Wage Ceilings '!$B$8:'Wage Ceilings '!$B$11,"&lt;="&amp;$N$15,'Wage Ceilings '!$D$8:'Wage Ceilings '!$D$11),'Wage Ceilings '!$C$7+SUMIF('Wage Ceilings '!$B$8:'Wage Ceilings '!$B$11,"&lt;="&amp;$N$15,'Wage Ceilings '!$D$8:'Wage Ceilings '!$D$11),$N27)</f>
        <v>0</v>
      </c>
      <c r="BG27" s="91" cm="1">
        <f t="array" ref="BG27">INDEX(Appendix!$G$4:$J$8,_xlfn.IFS(BE27&lt;56,1,BE27&lt;61,2,BE27&lt;66,3,BE27&lt;71,4,TRUE,5),MATCH(YEAR($F$15),Appendix!$G$3:$L$3,0))</f>
        <v>0</v>
      </c>
      <c r="BH27" s="92">
        <f t="shared" si="7"/>
        <v>0</v>
      </c>
      <c r="BI27" s="89">
        <f t="shared" si="21"/>
        <v>123</v>
      </c>
      <c r="BJ27" s="90">
        <f>IF($O27&gt;'Wage Ceilings '!$C$7+SUMIF('Wage Ceilings '!$B$8:'Wage Ceilings '!$B$11,"&lt;="&amp;$O$15,'Wage Ceilings '!$D$8:'Wage Ceilings '!$D$11),'Wage Ceilings '!$C$7+SUMIF('Wage Ceilings '!$B$8:'Wage Ceilings '!$B$11,"&lt;="&amp;$O$15,'Wage Ceilings '!$D$8:'Wage Ceilings '!$D$11),$O27)</f>
        <v>0</v>
      </c>
      <c r="BK27" s="91" cm="1">
        <f t="array" ref="BK27">INDEX(Appendix!$G$4:$J$8,_xlfn.IFS(BI27&lt;56,1,BI27&lt;61,2,BI27&lt;66,3,BI27&lt;71,4,TRUE,5),MATCH(YEAR($F$15),Appendix!$G$3:$L$3,0))</f>
        <v>0</v>
      </c>
      <c r="BL27" s="92">
        <f t="shared" si="8"/>
        <v>0</v>
      </c>
      <c r="BM27" s="89">
        <f t="shared" si="22"/>
        <v>123</v>
      </c>
      <c r="BN27" s="90">
        <f>IF($P27&gt;'Wage Ceilings '!$C$7+SUMIF('Wage Ceilings '!$B$8:'Wage Ceilings '!$B$11,"&lt;="&amp;$P$15,'Wage Ceilings '!$D$8:'Wage Ceilings '!$D$11),'Wage Ceilings '!$C$7+SUMIF('Wage Ceilings '!$B$8:'Wage Ceilings '!$B$11,"&lt;="&amp;$P$15,'Wage Ceilings '!$D$8:'Wage Ceilings '!$D$11),$P27)</f>
        <v>0</v>
      </c>
      <c r="BO27" s="91" cm="1">
        <f t="array" ref="BO27">INDEX(Appendix!$G$4:$J$8,_xlfn.IFS(BM27&lt;56,1,BM27&lt;61,2,BM27&lt;66,3,BM27&lt;71,4,TRUE,5),MATCH(YEAR($F$15),Appendix!$G$3:$L$3,0))</f>
        <v>0</v>
      </c>
      <c r="BP27" s="92">
        <f t="shared" si="9"/>
        <v>0</v>
      </c>
      <c r="BQ27" s="89">
        <f t="shared" si="23"/>
        <v>123</v>
      </c>
      <c r="BR27" s="90">
        <f>IF($Q27&gt;'Wage Ceilings '!$C$7+SUMIF('Wage Ceilings '!$B$8:'Wage Ceilings '!$B$11,"&lt;="&amp;$Q$15,'Wage Ceilings '!$D$8:'Wage Ceilings '!$D$11),'Wage Ceilings '!$C$7+SUMIF('Wage Ceilings '!$B$8:'Wage Ceilings '!$B$11,"&lt;="&amp;$Q$15,'Wage Ceilings '!$D$8:'Wage Ceilings '!$D$11),$Q27)</f>
        <v>0</v>
      </c>
      <c r="BS27" s="91" cm="1">
        <f t="array" ref="BS27">INDEX(Appendix!$G$4:$J$8,_xlfn.IFS(BQ27&lt;56,1,BQ27&lt;61,2,BQ27&lt;66,3,BQ27&lt;71,4,TRUE,5),MATCH(YEAR($F$15),Appendix!$G$3:$L$3,0))</f>
        <v>0</v>
      </c>
      <c r="BT27" s="92">
        <f t="shared" si="10"/>
        <v>0</v>
      </c>
      <c r="BU27" s="89">
        <f t="shared" si="24"/>
        <v>123</v>
      </c>
      <c r="BV27" s="90">
        <f>IF($R27&gt;'Wage Ceilings '!$C$7+SUMIF('Wage Ceilings '!$B$8:'Wage Ceilings '!$B$11,"&lt;="&amp;$R$15,'Wage Ceilings '!$D$8:'Wage Ceilings '!$D$11),'Wage Ceilings '!$C$7+SUMIF('Wage Ceilings '!$B$8:'Wage Ceilings '!$B$11,"&lt;="&amp;$R$15,'Wage Ceilings '!$D$8:'Wage Ceilings '!$D$11),$R27)</f>
        <v>0</v>
      </c>
      <c r="BW27" s="91" cm="1">
        <f t="array" ref="BW27">INDEX(Appendix!$G$4:$J$8,_xlfn.IFS(BU27&lt;56,1,BU27&lt;61,2,BU27&lt;66,3,BU27&lt;71,4,TRUE,5),MATCH(YEAR($F$15),Appendix!$G$3:$L$3,0))</f>
        <v>0</v>
      </c>
      <c r="BX27" s="92">
        <f t="shared" si="11"/>
        <v>0</v>
      </c>
      <c r="BY27" s="89" t="str">
        <f t="shared" si="25"/>
        <v>NA</v>
      </c>
      <c r="BZ27" s="92">
        <f>IF(S27&gt;=('Wage Ceilings '!$C$3-SUM(Z27,AD27,AH27,AL27,AP27,AX27,AT27,BB27,BF27,BJ27,BN27,BR27,BV27)),('Wage Ceilings '!$C$3-SUM(Z27,AD27,AH27,AL27,AP27,AX27,AT27,BB27,BF27,BJ27,BN27,BR27,BV27)),S27)</f>
        <v>0</v>
      </c>
      <c r="CA27" s="91" cm="1">
        <f t="array" ref="CA27">INDEX(Appendix!$G$4:$J$8,_xlfn.IFS(BY27&lt;56,1,BY27&lt;61,2,BY27&lt;66,3,BY27&lt;71,4,TRUE,5),MATCH(YEAR($F$15),Appendix!$G$3:$L$3,0))</f>
        <v>0</v>
      </c>
      <c r="CB27" s="92">
        <f t="shared" si="32"/>
        <v>0</v>
      </c>
      <c r="CC27" s="47"/>
    </row>
    <row r="28" spans="1:81" x14ac:dyDescent="0.3">
      <c r="A28" s="64" t="s">
        <v>28</v>
      </c>
      <c r="B28" s="65"/>
      <c r="C28" s="65"/>
      <c r="D28" s="66"/>
      <c r="E28" s="66"/>
      <c r="F28" s="67"/>
      <c r="G28" s="67"/>
      <c r="H28" s="67"/>
      <c r="I28" s="67"/>
      <c r="J28" s="67"/>
      <c r="K28" s="67"/>
      <c r="L28" s="67"/>
      <c r="M28" s="67"/>
      <c r="N28" s="67"/>
      <c r="O28" s="67"/>
      <c r="P28" s="67"/>
      <c r="Q28" s="67"/>
      <c r="R28" s="67"/>
      <c r="S28" s="67"/>
      <c r="T28" s="57">
        <f t="shared" si="26"/>
        <v>0</v>
      </c>
      <c r="U28" s="57">
        <f t="shared" si="27"/>
        <v>0</v>
      </c>
      <c r="V28" s="58">
        <f t="shared" si="28"/>
        <v>0</v>
      </c>
      <c r="W28" s="58">
        <f t="shared" si="29"/>
        <v>0</v>
      </c>
      <c r="X28" s="58">
        <f t="shared" si="30"/>
        <v>0</v>
      </c>
      <c r="Y28" s="89">
        <f t="shared" si="12"/>
        <v>122</v>
      </c>
      <c r="Z28" s="90">
        <f>IF($F28&gt;'Wage Ceilings '!$C$7+SUMIF('Wage Ceilings '!$B$8:'Wage Ceilings '!$B$11,"&lt;="&amp;$F$15,'Wage Ceilings '!$D$8:'Wage Ceilings '!$D$11),'Wage Ceilings '!$C$7+SUMIF('Wage Ceilings '!$B$8:'Wage Ceilings '!$B$11,"&lt;="&amp;$F$15,'Wage Ceilings '!$D$8:'Wage Ceilings '!$D$11),$F28)</f>
        <v>0</v>
      </c>
      <c r="AA28" s="91" cm="1">
        <f t="array" ref="AA28">INDEX(Appendix!$G$4:$J$8,_xlfn.IFS(Y28&lt;56,1,Y28&lt;61,2,Y28&lt;66,3,Y28&lt;71,4,TRUE,5),MATCH(YEAR($F$15),Appendix!$G$3:$L$3,0))</f>
        <v>0</v>
      </c>
      <c r="AB28" s="92">
        <f t="shared" si="0"/>
        <v>0</v>
      </c>
      <c r="AC28" s="89">
        <f t="shared" si="13"/>
        <v>123</v>
      </c>
      <c r="AD28" s="90">
        <f>IF($G28&gt;'Wage Ceilings '!$C$7+SUMIF('Wage Ceilings '!$B$8:'Wage Ceilings '!$B$11,"&lt;="&amp;$G$15,'Wage Ceilings '!$D$8:'Wage Ceilings '!$D$11),'Wage Ceilings '!$C$7+SUMIF('Wage Ceilings '!$B$8:'Wage Ceilings '!$B$11,"&lt;="&amp;$G$15,'Wage Ceilings '!$D$8:'Wage Ceilings '!$D$11),$G28)</f>
        <v>0</v>
      </c>
      <c r="AE28" s="91" cm="1">
        <f t="array" ref="AE28">INDEX(Appendix!$G$4:$J$8,_xlfn.IFS(AC28&lt;56,1,AC28&lt;61,2,AC28&lt;66,3,AC28&lt;71,4,TRUE,5),MATCH(YEAR($F$15),Appendix!$G$3:$L$3,0))</f>
        <v>0</v>
      </c>
      <c r="AF28" s="92">
        <f t="shared" si="1"/>
        <v>0</v>
      </c>
      <c r="AG28" s="89">
        <f t="shared" si="14"/>
        <v>123</v>
      </c>
      <c r="AH28" s="90">
        <f>IF($H28&gt;'Wage Ceilings '!$C$7+SUMIF('Wage Ceilings '!$B$8:'Wage Ceilings '!$B$11,"&lt;="&amp;$H$15,'Wage Ceilings '!$D$8:'Wage Ceilings '!$D$11),'Wage Ceilings '!$C$7+SUMIF('Wage Ceilings '!$B$8:'Wage Ceilings '!$B$11,"&lt;="&amp;$H$15,'Wage Ceilings '!$D$8:'Wage Ceilings '!$D$11),$H28)</f>
        <v>0</v>
      </c>
      <c r="AI28" s="91" cm="1">
        <f t="array" ref="AI28">INDEX(Appendix!$G$4:$J$8,_xlfn.IFS(AG28&lt;56,1,AG28&lt;61,2,AG28&lt;66,3,AG28&lt;71,4,TRUE,5),MATCH(YEAR($F$15),Appendix!$G$3:$L$3,0))</f>
        <v>0</v>
      </c>
      <c r="AJ28" s="92">
        <f t="shared" si="2"/>
        <v>0</v>
      </c>
      <c r="AK28" s="89">
        <f t="shared" si="15"/>
        <v>123</v>
      </c>
      <c r="AL28" s="90">
        <f>IF($I28&gt;'Wage Ceilings '!$C$7+SUMIF('Wage Ceilings '!$B$8:'Wage Ceilings '!$B$11,"&lt;="&amp;$I$15,'Wage Ceilings '!$D$8:'Wage Ceilings '!$D$11),'Wage Ceilings '!$C$7+SUMIF('Wage Ceilings '!$B$8:'Wage Ceilings '!$B$11,"&lt;="&amp;$I$15,'Wage Ceilings '!$D$8:'Wage Ceilings '!$D$11),$I28)</f>
        <v>0</v>
      </c>
      <c r="AM28" s="91" cm="1">
        <f t="array" ref="AM28">INDEX(Appendix!$G$4:$J$8,_xlfn.IFS(AK28&lt;56,1,AK28&lt;61,2,AK28&lt;66,3,AK28&lt;71,4,TRUE,5),MATCH(YEAR($F$15),Appendix!$G$3:$L$3,0))</f>
        <v>0</v>
      </c>
      <c r="AN28" s="92">
        <f t="shared" si="3"/>
        <v>0</v>
      </c>
      <c r="AO28" s="89">
        <f t="shared" si="16"/>
        <v>123</v>
      </c>
      <c r="AP28" s="90">
        <f>IF($J28&gt;'Wage Ceilings '!$C$7+SUMIF('Wage Ceilings '!$B$8:'Wage Ceilings '!$B$11,"&lt;="&amp;$J$15,'Wage Ceilings '!$D$8:'Wage Ceilings '!$D$11),'Wage Ceilings '!$C$7+SUMIF('Wage Ceilings '!$B$8:'Wage Ceilings '!$B$11,"&lt;="&amp;$J$15,'Wage Ceilings '!$D$8:'Wage Ceilings '!$D$11),$J28)</f>
        <v>0</v>
      </c>
      <c r="AQ28" s="91" cm="1">
        <f t="array" ref="AQ28">INDEX(Appendix!$G$4:$J$8,_xlfn.IFS(AO28&lt;56,1,AO28&lt;61,2,AO28&lt;66,3,AO28&lt;71,4,TRUE,5),MATCH(YEAR($F$15),Appendix!$G$3:$L$3,0))</f>
        <v>0</v>
      </c>
      <c r="AR28" s="92">
        <f t="shared" si="4"/>
        <v>0</v>
      </c>
      <c r="AS28" s="89">
        <f t="shared" si="31"/>
        <v>123</v>
      </c>
      <c r="AT28" s="90">
        <f>IF($K28&gt;'Wage Ceilings '!$C$7+SUMIF('Wage Ceilings '!$B$8:'Wage Ceilings '!$B$11,"&lt;="&amp;$K$15,'Wage Ceilings '!$D$8:'Wage Ceilings '!$D$11),'Wage Ceilings '!$C$7+SUMIF('Wage Ceilings '!$B$8:'Wage Ceilings '!$B$11,"&lt;="&amp;$K$15,'Wage Ceilings '!$D$8:'Wage Ceilings '!$D$11),$K28)</f>
        <v>0</v>
      </c>
      <c r="AU28" s="91" cm="1">
        <f t="array" ref="AU28">INDEX(Appendix!$G$4:$J$8,_xlfn.IFS(AS28&lt;56,1,AS28&lt;61,2,AS28&lt;66,3,AS28&lt;71,4,TRUE,5),MATCH(YEAR($F$15),Appendix!$G$3:$L$3,0))</f>
        <v>0</v>
      </c>
      <c r="AV28" s="92">
        <f t="shared" si="5"/>
        <v>0</v>
      </c>
      <c r="AW28" s="89" t="str">
        <f t="shared" si="17"/>
        <v>NA</v>
      </c>
      <c r="AX28" s="92">
        <f>IF(L28&gt;=('Wage Ceilings '!$C$3-SUM(Z28,AD28,AH28,AL28,AP28,AT28,BB28,BF28,BJ28,BN28,BR28,BV28)),('Wage Ceilings '!$C$3-SUM(Z28,AD28,AH28,AL28,AP28,AT28,BB28,BF28,BJ28,BN28,BR28,BV28)),L28)</f>
        <v>0</v>
      </c>
      <c r="AY28" s="91" cm="1">
        <f t="array" ref="AY28">INDEX(Appendix!$G$4:$J$8,_xlfn.IFS(AW28&lt;56,1,AW28&lt;61,2,AW28&lt;66,3,AW28&lt;71,4,TRUE,5),MATCH(YEAR($F$15),Appendix!$G$3:$L$3,0))</f>
        <v>0</v>
      </c>
      <c r="AZ28" s="92">
        <f t="shared" si="6"/>
        <v>0</v>
      </c>
      <c r="BA28" s="89">
        <f t="shared" si="18"/>
        <v>123</v>
      </c>
      <c r="BB28" s="90">
        <f>IF($M28&gt;'Wage Ceilings '!$C$7+SUMIF('Wage Ceilings '!$B$8:'Wage Ceilings '!$B$11,"&lt;="&amp;$M$15,'Wage Ceilings '!$D$8:'Wage Ceilings '!$D$11),'Wage Ceilings '!$C$7+SUMIF('Wage Ceilings '!$B$8:'Wage Ceilings '!$B$11,"&lt;="&amp;$M$15,'Wage Ceilings '!$D$8:'Wage Ceilings '!$D$11),$M28)</f>
        <v>0</v>
      </c>
      <c r="BC28" s="91" cm="1">
        <f t="array" ref="BC28">INDEX(Appendix!$G$4:$J$8,_xlfn.IFS(BA28&lt;56,1,BA28&lt;61,2,BA28&lt;66,3,BA28&lt;71,4,TRUE,5),MATCH(YEAR($F$15),Appendix!$G$3:$L$3,0))</f>
        <v>0</v>
      </c>
      <c r="BD28" s="92">
        <f t="shared" si="19"/>
        <v>0</v>
      </c>
      <c r="BE28" s="89">
        <f t="shared" si="20"/>
        <v>123</v>
      </c>
      <c r="BF28" s="90">
        <f>IF($N28&gt;'Wage Ceilings '!$C$7+SUMIF('Wage Ceilings '!$B$8:'Wage Ceilings '!$B$11,"&lt;="&amp;$N$15,'Wage Ceilings '!$D$8:'Wage Ceilings '!$D$11),'Wage Ceilings '!$C$7+SUMIF('Wage Ceilings '!$B$8:'Wage Ceilings '!$B$11,"&lt;="&amp;$N$15,'Wage Ceilings '!$D$8:'Wage Ceilings '!$D$11),$N28)</f>
        <v>0</v>
      </c>
      <c r="BG28" s="91" cm="1">
        <f t="array" ref="BG28">INDEX(Appendix!$G$4:$J$8,_xlfn.IFS(BE28&lt;56,1,BE28&lt;61,2,BE28&lt;66,3,BE28&lt;71,4,TRUE,5),MATCH(YEAR($F$15),Appendix!$G$3:$L$3,0))</f>
        <v>0</v>
      </c>
      <c r="BH28" s="92">
        <f t="shared" si="7"/>
        <v>0</v>
      </c>
      <c r="BI28" s="89">
        <f t="shared" si="21"/>
        <v>123</v>
      </c>
      <c r="BJ28" s="90">
        <f>IF($O28&gt;'Wage Ceilings '!$C$7+SUMIF('Wage Ceilings '!$B$8:'Wage Ceilings '!$B$11,"&lt;="&amp;$O$15,'Wage Ceilings '!$D$8:'Wage Ceilings '!$D$11),'Wage Ceilings '!$C$7+SUMIF('Wage Ceilings '!$B$8:'Wage Ceilings '!$B$11,"&lt;="&amp;$O$15,'Wage Ceilings '!$D$8:'Wage Ceilings '!$D$11),$O28)</f>
        <v>0</v>
      </c>
      <c r="BK28" s="91" cm="1">
        <f t="array" ref="BK28">INDEX(Appendix!$G$4:$J$8,_xlfn.IFS(BI28&lt;56,1,BI28&lt;61,2,BI28&lt;66,3,BI28&lt;71,4,TRUE,5),MATCH(YEAR($F$15),Appendix!$G$3:$L$3,0))</f>
        <v>0</v>
      </c>
      <c r="BL28" s="92">
        <f t="shared" si="8"/>
        <v>0</v>
      </c>
      <c r="BM28" s="89">
        <f t="shared" si="22"/>
        <v>123</v>
      </c>
      <c r="BN28" s="90">
        <f>IF($P28&gt;'Wage Ceilings '!$C$7+SUMIF('Wage Ceilings '!$B$8:'Wage Ceilings '!$B$11,"&lt;="&amp;$P$15,'Wage Ceilings '!$D$8:'Wage Ceilings '!$D$11),'Wage Ceilings '!$C$7+SUMIF('Wage Ceilings '!$B$8:'Wage Ceilings '!$B$11,"&lt;="&amp;$P$15,'Wage Ceilings '!$D$8:'Wage Ceilings '!$D$11),$P28)</f>
        <v>0</v>
      </c>
      <c r="BO28" s="91" cm="1">
        <f t="array" ref="BO28">INDEX(Appendix!$G$4:$J$8,_xlfn.IFS(BM28&lt;56,1,BM28&lt;61,2,BM28&lt;66,3,BM28&lt;71,4,TRUE,5),MATCH(YEAR($F$15),Appendix!$G$3:$L$3,0))</f>
        <v>0</v>
      </c>
      <c r="BP28" s="92">
        <f t="shared" si="9"/>
        <v>0</v>
      </c>
      <c r="BQ28" s="89">
        <f t="shared" si="23"/>
        <v>123</v>
      </c>
      <c r="BR28" s="90">
        <f>IF($Q28&gt;'Wage Ceilings '!$C$7+SUMIF('Wage Ceilings '!$B$8:'Wage Ceilings '!$B$11,"&lt;="&amp;$Q$15,'Wage Ceilings '!$D$8:'Wage Ceilings '!$D$11),'Wage Ceilings '!$C$7+SUMIF('Wage Ceilings '!$B$8:'Wage Ceilings '!$B$11,"&lt;="&amp;$Q$15,'Wage Ceilings '!$D$8:'Wage Ceilings '!$D$11),$Q28)</f>
        <v>0</v>
      </c>
      <c r="BS28" s="91" cm="1">
        <f t="array" ref="BS28">INDEX(Appendix!$G$4:$J$8,_xlfn.IFS(BQ28&lt;56,1,BQ28&lt;61,2,BQ28&lt;66,3,BQ28&lt;71,4,TRUE,5),MATCH(YEAR($F$15),Appendix!$G$3:$L$3,0))</f>
        <v>0</v>
      </c>
      <c r="BT28" s="92">
        <f t="shared" si="10"/>
        <v>0</v>
      </c>
      <c r="BU28" s="89">
        <f t="shared" si="24"/>
        <v>123</v>
      </c>
      <c r="BV28" s="90">
        <f>IF($R28&gt;'Wage Ceilings '!$C$7+SUMIF('Wage Ceilings '!$B$8:'Wage Ceilings '!$B$11,"&lt;="&amp;$R$15,'Wage Ceilings '!$D$8:'Wage Ceilings '!$D$11),'Wage Ceilings '!$C$7+SUMIF('Wage Ceilings '!$B$8:'Wage Ceilings '!$B$11,"&lt;="&amp;$R$15,'Wage Ceilings '!$D$8:'Wage Ceilings '!$D$11),$R28)</f>
        <v>0</v>
      </c>
      <c r="BW28" s="91" cm="1">
        <f t="array" ref="BW28">INDEX(Appendix!$G$4:$J$8,_xlfn.IFS(BU28&lt;56,1,BU28&lt;61,2,BU28&lt;66,3,BU28&lt;71,4,TRUE,5),MATCH(YEAR($F$15),Appendix!$G$3:$L$3,0))</f>
        <v>0</v>
      </c>
      <c r="BX28" s="92">
        <f t="shared" si="11"/>
        <v>0</v>
      </c>
      <c r="BY28" s="89" t="str">
        <f t="shared" si="25"/>
        <v>NA</v>
      </c>
      <c r="BZ28" s="92">
        <f>IF(S28&gt;=('Wage Ceilings '!$C$3-SUM(Z28,AD28,AH28,AL28,AP28,AX28,AT28,BB28,BF28,BJ28,BN28,BR28,BV28)),('Wage Ceilings '!$C$3-SUM(Z28,AD28,AH28,AL28,AP28,AX28,AT28,BB28,BF28,BJ28,BN28,BR28,BV28)),S28)</f>
        <v>0</v>
      </c>
      <c r="CA28" s="91" cm="1">
        <f t="array" ref="CA28">INDEX(Appendix!$G$4:$J$8,_xlfn.IFS(BY28&lt;56,1,BY28&lt;61,2,BY28&lt;66,3,BY28&lt;71,4,TRUE,5),MATCH(YEAR($F$15),Appendix!$G$3:$L$3,0))</f>
        <v>0</v>
      </c>
      <c r="CB28" s="92">
        <f t="shared" si="32"/>
        <v>0</v>
      </c>
      <c r="CC28" s="47"/>
    </row>
    <row r="29" spans="1:81" x14ac:dyDescent="0.3">
      <c r="A29" s="64" t="s">
        <v>29</v>
      </c>
      <c r="B29" s="65"/>
      <c r="C29" s="65"/>
      <c r="D29" s="66"/>
      <c r="E29" s="66"/>
      <c r="F29" s="67"/>
      <c r="G29" s="67"/>
      <c r="H29" s="67"/>
      <c r="I29" s="67"/>
      <c r="J29" s="67"/>
      <c r="K29" s="67"/>
      <c r="L29" s="67"/>
      <c r="M29" s="67"/>
      <c r="N29" s="67"/>
      <c r="O29" s="67"/>
      <c r="P29" s="67"/>
      <c r="Q29" s="67"/>
      <c r="R29" s="67"/>
      <c r="S29" s="67"/>
      <c r="T29" s="57">
        <f t="shared" si="26"/>
        <v>0</v>
      </c>
      <c r="U29" s="57">
        <f t="shared" si="27"/>
        <v>0</v>
      </c>
      <c r="V29" s="58">
        <f t="shared" si="28"/>
        <v>0</v>
      </c>
      <c r="W29" s="58">
        <f t="shared" si="29"/>
        <v>0</v>
      </c>
      <c r="X29" s="58">
        <f t="shared" si="30"/>
        <v>0</v>
      </c>
      <c r="Y29" s="89">
        <f t="shared" si="12"/>
        <v>122</v>
      </c>
      <c r="Z29" s="90">
        <f>IF($F29&gt;'Wage Ceilings '!$C$7+SUMIF('Wage Ceilings '!$B$8:'Wage Ceilings '!$B$11,"&lt;="&amp;$F$15,'Wage Ceilings '!$D$8:'Wage Ceilings '!$D$11),'Wage Ceilings '!$C$7+SUMIF('Wage Ceilings '!$B$8:'Wage Ceilings '!$B$11,"&lt;="&amp;$F$15,'Wage Ceilings '!$D$8:'Wage Ceilings '!$D$11),$F29)</f>
        <v>0</v>
      </c>
      <c r="AA29" s="91" cm="1">
        <f t="array" ref="AA29">INDEX(Appendix!$G$4:$J$8,_xlfn.IFS(Y29&lt;56,1,Y29&lt;61,2,Y29&lt;66,3,Y29&lt;71,4,TRUE,5),MATCH(YEAR($F$15),Appendix!$G$3:$L$3,0))</f>
        <v>0</v>
      </c>
      <c r="AB29" s="92">
        <f t="shared" si="0"/>
        <v>0</v>
      </c>
      <c r="AC29" s="89">
        <f t="shared" si="13"/>
        <v>123</v>
      </c>
      <c r="AD29" s="90">
        <f>IF($G29&gt;'Wage Ceilings '!$C$7+SUMIF('Wage Ceilings '!$B$8:'Wage Ceilings '!$B$11,"&lt;="&amp;$G$15,'Wage Ceilings '!$D$8:'Wage Ceilings '!$D$11),'Wage Ceilings '!$C$7+SUMIF('Wage Ceilings '!$B$8:'Wage Ceilings '!$B$11,"&lt;="&amp;$G$15,'Wage Ceilings '!$D$8:'Wage Ceilings '!$D$11),$G29)</f>
        <v>0</v>
      </c>
      <c r="AE29" s="91" cm="1">
        <f t="array" ref="AE29">INDEX(Appendix!$G$4:$J$8,_xlfn.IFS(AC29&lt;56,1,AC29&lt;61,2,AC29&lt;66,3,AC29&lt;71,4,TRUE,5),MATCH(YEAR($F$15),Appendix!$G$3:$L$3,0))</f>
        <v>0</v>
      </c>
      <c r="AF29" s="92">
        <f t="shared" si="1"/>
        <v>0</v>
      </c>
      <c r="AG29" s="89">
        <f t="shared" si="14"/>
        <v>123</v>
      </c>
      <c r="AH29" s="90">
        <f>IF($H29&gt;'Wage Ceilings '!$C$7+SUMIF('Wage Ceilings '!$B$8:'Wage Ceilings '!$B$11,"&lt;="&amp;$H$15,'Wage Ceilings '!$D$8:'Wage Ceilings '!$D$11),'Wage Ceilings '!$C$7+SUMIF('Wage Ceilings '!$B$8:'Wage Ceilings '!$B$11,"&lt;="&amp;$H$15,'Wage Ceilings '!$D$8:'Wage Ceilings '!$D$11),$H29)</f>
        <v>0</v>
      </c>
      <c r="AI29" s="91" cm="1">
        <f t="array" ref="AI29">INDEX(Appendix!$G$4:$J$8,_xlfn.IFS(AG29&lt;56,1,AG29&lt;61,2,AG29&lt;66,3,AG29&lt;71,4,TRUE,5),MATCH(YEAR($F$15),Appendix!$G$3:$L$3,0))</f>
        <v>0</v>
      </c>
      <c r="AJ29" s="92">
        <f t="shared" si="2"/>
        <v>0</v>
      </c>
      <c r="AK29" s="89">
        <f t="shared" si="15"/>
        <v>123</v>
      </c>
      <c r="AL29" s="90">
        <f>IF($I29&gt;'Wage Ceilings '!$C$7+SUMIF('Wage Ceilings '!$B$8:'Wage Ceilings '!$B$11,"&lt;="&amp;$I$15,'Wage Ceilings '!$D$8:'Wage Ceilings '!$D$11),'Wage Ceilings '!$C$7+SUMIF('Wage Ceilings '!$B$8:'Wage Ceilings '!$B$11,"&lt;="&amp;$I$15,'Wage Ceilings '!$D$8:'Wage Ceilings '!$D$11),$I29)</f>
        <v>0</v>
      </c>
      <c r="AM29" s="91" cm="1">
        <f t="array" ref="AM29">INDEX(Appendix!$G$4:$J$8,_xlfn.IFS(AK29&lt;56,1,AK29&lt;61,2,AK29&lt;66,3,AK29&lt;71,4,TRUE,5),MATCH(YEAR($F$15),Appendix!$G$3:$L$3,0))</f>
        <v>0</v>
      </c>
      <c r="AN29" s="92">
        <f t="shared" si="3"/>
        <v>0</v>
      </c>
      <c r="AO29" s="89">
        <f t="shared" si="16"/>
        <v>123</v>
      </c>
      <c r="AP29" s="90">
        <f>IF($J29&gt;'Wage Ceilings '!$C$7+SUMIF('Wage Ceilings '!$B$8:'Wage Ceilings '!$B$11,"&lt;="&amp;$J$15,'Wage Ceilings '!$D$8:'Wage Ceilings '!$D$11),'Wage Ceilings '!$C$7+SUMIF('Wage Ceilings '!$B$8:'Wage Ceilings '!$B$11,"&lt;="&amp;$J$15,'Wage Ceilings '!$D$8:'Wage Ceilings '!$D$11),$J29)</f>
        <v>0</v>
      </c>
      <c r="AQ29" s="91" cm="1">
        <f t="array" ref="AQ29">INDEX(Appendix!$G$4:$J$8,_xlfn.IFS(AO29&lt;56,1,AO29&lt;61,2,AO29&lt;66,3,AO29&lt;71,4,TRUE,5),MATCH(YEAR($F$15),Appendix!$G$3:$L$3,0))</f>
        <v>0</v>
      </c>
      <c r="AR29" s="92">
        <f t="shared" si="4"/>
        <v>0</v>
      </c>
      <c r="AS29" s="89">
        <f t="shared" si="31"/>
        <v>123</v>
      </c>
      <c r="AT29" s="90">
        <f>IF($K29&gt;'Wage Ceilings '!$C$7+SUMIF('Wage Ceilings '!$B$8:'Wage Ceilings '!$B$11,"&lt;="&amp;$K$15,'Wage Ceilings '!$D$8:'Wage Ceilings '!$D$11),'Wage Ceilings '!$C$7+SUMIF('Wage Ceilings '!$B$8:'Wage Ceilings '!$B$11,"&lt;="&amp;$K$15,'Wage Ceilings '!$D$8:'Wage Ceilings '!$D$11),$K29)</f>
        <v>0</v>
      </c>
      <c r="AU29" s="91" cm="1">
        <f t="array" ref="AU29">INDEX(Appendix!$G$4:$J$8,_xlfn.IFS(AS29&lt;56,1,AS29&lt;61,2,AS29&lt;66,3,AS29&lt;71,4,TRUE,5),MATCH(YEAR($F$15),Appendix!$G$3:$L$3,0))</f>
        <v>0</v>
      </c>
      <c r="AV29" s="92">
        <f t="shared" si="5"/>
        <v>0</v>
      </c>
      <c r="AW29" s="89" t="str">
        <f t="shared" si="17"/>
        <v>NA</v>
      </c>
      <c r="AX29" s="92">
        <f>IF(L29&gt;=('Wage Ceilings '!$C$3-SUM(Z29,AD29,AH29,AL29,AP29,AT29,BB29,BF29,BJ29,BN29,BR29,BV29)),('Wage Ceilings '!$C$3-SUM(Z29,AD29,AH29,AL29,AP29,AT29,BB29,BF29,BJ29,BN29,BR29,BV29)),L29)</f>
        <v>0</v>
      </c>
      <c r="AY29" s="91" cm="1">
        <f t="array" ref="AY29">INDEX(Appendix!$G$4:$J$8,_xlfn.IFS(AW29&lt;56,1,AW29&lt;61,2,AW29&lt;66,3,AW29&lt;71,4,TRUE,5),MATCH(YEAR($F$15),Appendix!$G$3:$L$3,0))</f>
        <v>0</v>
      </c>
      <c r="AZ29" s="92">
        <f t="shared" si="6"/>
        <v>0</v>
      </c>
      <c r="BA29" s="89">
        <f t="shared" si="18"/>
        <v>123</v>
      </c>
      <c r="BB29" s="90">
        <f>IF($M29&gt;'Wage Ceilings '!$C$7+SUMIF('Wage Ceilings '!$B$8:'Wage Ceilings '!$B$11,"&lt;="&amp;$M$15,'Wage Ceilings '!$D$8:'Wage Ceilings '!$D$11),'Wage Ceilings '!$C$7+SUMIF('Wage Ceilings '!$B$8:'Wage Ceilings '!$B$11,"&lt;="&amp;$M$15,'Wage Ceilings '!$D$8:'Wage Ceilings '!$D$11),$M29)</f>
        <v>0</v>
      </c>
      <c r="BC29" s="91" cm="1">
        <f t="array" ref="BC29">INDEX(Appendix!$G$4:$J$8,_xlfn.IFS(BA29&lt;56,1,BA29&lt;61,2,BA29&lt;66,3,BA29&lt;71,4,TRUE,5),MATCH(YEAR($F$15),Appendix!$G$3:$L$3,0))</f>
        <v>0</v>
      </c>
      <c r="BD29" s="92">
        <f t="shared" si="19"/>
        <v>0</v>
      </c>
      <c r="BE29" s="89">
        <f t="shared" si="20"/>
        <v>123</v>
      </c>
      <c r="BF29" s="90">
        <f>IF($N29&gt;'Wage Ceilings '!$C$7+SUMIF('Wage Ceilings '!$B$8:'Wage Ceilings '!$B$11,"&lt;="&amp;$N$15,'Wage Ceilings '!$D$8:'Wage Ceilings '!$D$11),'Wage Ceilings '!$C$7+SUMIF('Wage Ceilings '!$B$8:'Wage Ceilings '!$B$11,"&lt;="&amp;$N$15,'Wage Ceilings '!$D$8:'Wage Ceilings '!$D$11),$N29)</f>
        <v>0</v>
      </c>
      <c r="BG29" s="91" cm="1">
        <f t="array" ref="BG29">INDEX(Appendix!$G$4:$J$8,_xlfn.IFS(BE29&lt;56,1,BE29&lt;61,2,BE29&lt;66,3,BE29&lt;71,4,TRUE,5),MATCH(YEAR($F$15),Appendix!$G$3:$L$3,0))</f>
        <v>0</v>
      </c>
      <c r="BH29" s="92">
        <f t="shared" si="7"/>
        <v>0</v>
      </c>
      <c r="BI29" s="89">
        <f t="shared" si="21"/>
        <v>123</v>
      </c>
      <c r="BJ29" s="90">
        <f>IF($O29&gt;'Wage Ceilings '!$C$7+SUMIF('Wage Ceilings '!$B$8:'Wage Ceilings '!$B$11,"&lt;="&amp;$O$15,'Wage Ceilings '!$D$8:'Wage Ceilings '!$D$11),'Wage Ceilings '!$C$7+SUMIF('Wage Ceilings '!$B$8:'Wage Ceilings '!$B$11,"&lt;="&amp;$O$15,'Wage Ceilings '!$D$8:'Wage Ceilings '!$D$11),$O29)</f>
        <v>0</v>
      </c>
      <c r="BK29" s="91" cm="1">
        <f t="array" ref="BK29">INDEX(Appendix!$G$4:$J$8,_xlfn.IFS(BI29&lt;56,1,BI29&lt;61,2,BI29&lt;66,3,BI29&lt;71,4,TRUE,5),MATCH(YEAR($F$15),Appendix!$G$3:$L$3,0))</f>
        <v>0</v>
      </c>
      <c r="BL29" s="92">
        <f t="shared" si="8"/>
        <v>0</v>
      </c>
      <c r="BM29" s="89">
        <f t="shared" si="22"/>
        <v>123</v>
      </c>
      <c r="BN29" s="90">
        <f>IF($P29&gt;'Wage Ceilings '!$C$7+SUMIF('Wage Ceilings '!$B$8:'Wage Ceilings '!$B$11,"&lt;="&amp;$P$15,'Wage Ceilings '!$D$8:'Wage Ceilings '!$D$11),'Wage Ceilings '!$C$7+SUMIF('Wage Ceilings '!$B$8:'Wage Ceilings '!$B$11,"&lt;="&amp;$P$15,'Wage Ceilings '!$D$8:'Wage Ceilings '!$D$11),$P29)</f>
        <v>0</v>
      </c>
      <c r="BO29" s="91" cm="1">
        <f t="array" ref="BO29">INDEX(Appendix!$G$4:$J$8,_xlfn.IFS(BM29&lt;56,1,BM29&lt;61,2,BM29&lt;66,3,BM29&lt;71,4,TRUE,5),MATCH(YEAR($F$15),Appendix!$G$3:$L$3,0))</f>
        <v>0</v>
      </c>
      <c r="BP29" s="92">
        <f t="shared" si="9"/>
        <v>0</v>
      </c>
      <c r="BQ29" s="89">
        <f t="shared" si="23"/>
        <v>123</v>
      </c>
      <c r="BR29" s="90">
        <f>IF($Q29&gt;'Wage Ceilings '!$C$7+SUMIF('Wage Ceilings '!$B$8:'Wage Ceilings '!$B$11,"&lt;="&amp;$Q$15,'Wage Ceilings '!$D$8:'Wage Ceilings '!$D$11),'Wage Ceilings '!$C$7+SUMIF('Wage Ceilings '!$B$8:'Wage Ceilings '!$B$11,"&lt;="&amp;$Q$15,'Wage Ceilings '!$D$8:'Wage Ceilings '!$D$11),$Q29)</f>
        <v>0</v>
      </c>
      <c r="BS29" s="91" cm="1">
        <f t="array" ref="BS29">INDEX(Appendix!$G$4:$J$8,_xlfn.IFS(BQ29&lt;56,1,BQ29&lt;61,2,BQ29&lt;66,3,BQ29&lt;71,4,TRUE,5),MATCH(YEAR($F$15),Appendix!$G$3:$L$3,0))</f>
        <v>0</v>
      </c>
      <c r="BT29" s="92">
        <f t="shared" si="10"/>
        <v>0</v>
      </c>
      <c r="BU29" s="89">
        <f t="shared" si="24"/>
        <v>123</v>
      </c>
      <c r="BV29" s="90">
        <f>IF($R29&gt;'Wage Ceilings '!$C$7+SUMIF('Wage Ceilings '!$B$8:'Wage Ceilings '!$B$11,"&lt;="&amp;$R$15,'Wage Ceilings '!$D$8:'Wage Ceilings '!$D$11),'Wage Ceilings '!$C$7+SUMIF('Wage Ceilings '!$B$8:'Wage Ceilings '!$B$11,"&lt;="&amp;$R$15,'Wage Ceilings '!$D$8:'Wage Ceilings '!$D$11),$R29)</f>
        <v>0</v>
      </c>
      <c r="BW29" s="91" cm="1">
        <f t="array" ref="BW29">INDEX(Appendix!$G$4:$J$8,_xlfn.IFS(BU29&lt;56,1,BU29&lt;61,2,BU29&lt;66,3,BU29&lt;71,4,TRUE,5),MATCH(YEAR($F$15),Appendix!$G$3:$L$3,0))</f>
        <v>0</v>
      </c>
      <c r="BX29" s="92">
        <f t="shared" si="11"/>
        <v>0</v>
      </c>
      <c r="BY29" s="89" t="str">
        <f t="shared" si="25"/>
        <v>NA</v>
      </c>
      <c r="BZ29" s="92">
        <f>IF(S29&gt;=('Wage Ceilings '!$C$3-SUM(Z29,AD29,AH29,AL29,AP29,AX29,AT29,BB29,BF29,BJ29,BN29,BR29,BV29)),('Wage Ceilings '!$C$3-SUM(Z29,AD29,AH29,AL29,AP29,AX29,AT29,BB29,BF29,BJ29,BN29,BR29,BV29)),S29)</f>
        <v>0</v>
      </c>
      <c r="CA29" s="91" cm="1">
        <f t="array" ref="CA29">INDEX(Appendix!$G$4:$J$8,_xlfn.IFS(BY29&lt;56,1,BY29&lt;61,2,BY29&lt;66,3,BY29&lt;71,4,TRUE,5),MATCH(YEAR($F$15),Appendix!$G$3:$L$3,0))</f>
        <v>0</v>
      </c>
      <c r="CB29" s="92">
        <f t="shared" si="32"/>
        <v>0</v>
      </c>
      <c r="CC29" s="47"/>
    </row>
    <row r="30" spans="1:81" x14ac:dyDescent="0.3">
      <c r="A30" s="64" t="s">
        <v>30</v>
      </c>
      <c r="B30" s="65"/>
      <c r="C30" s="65"/>
      <c r="D30" s="66"/>
      <c r="E30" s="66"/>
      <c r="F30" s="67"/>
      <c r="G30" s="67"/>
      <c r="H30" s="67"/>
      <c r="I30" s="67"/>
      <c r="J30" s="67"/>
      <c r="K30" s="67"/>
      <c r="L30" s="67"/>
      <c r="M30" s="67"/>
      <c r="N30" s="67"/>
      <c r="O30" s="67"/>
      <c r="P30" s="67"/>
      <c r="Q30" s="67"/>
      <c r="R30" s="67"/>
      <c r="S30" s="67"/>
      <c r="T30" s="57">
        <f t="shared" si="26"/>
        <v>0</v>
      </c>
      <c r="U30" s="57">
        <f t="shared" si="27"/>
        <v>0</v>
      </c>
      <c r="V30" s="58">
        <f t="shared" si="28"/>
        <v>0</v>
      </c>
      <c r="W30" s="58">
        <f t="shared" si="29"/>
        <v>0</v>
      </c>
      <c r="X30" s="58">
        <f t="shared" si="30"/>
        <v>0</v>
      </c>
      <c r="Y30" s="89">
        <f t="shared" si="12"/>
        <v>122</v>
      </c>
      <c r="Z30" s="90">
        <f>IF($F30&gt;'Wage Ceilings '!$C$7+SUMIF('Wage Ceilings '!$B$8:'Wage Ceilings '!$B$11,"&lt;="&amp;$F$15,'Wage Ceilings '!$D$8:'Wage Ceilings '!$D$11),'Wage Ceilings '!$C$7+SUMIF('Wage Ceilings '!$B$8:'Wage Ceilings '!$B$11,"&lt;="&amp;$F$15,'Wage Ceilings '!$D$8:'Wage Ceilings '!$D$11),$F30)</f>
        <v>0</v>
      </c>
      <c r="AA30" s="91" cm="1">
        <f t="array" ref="AA30">INDEX(Appendix!$G$4:$J$8,_xlfn.IFS(Y30&lt;56,1,Y30&lt;61,2,Y30&lt;66,3,Y30&lt;71,4,TRUE,5),MATCH(YEAR($F$15),Appendix!$G$3:$L$3,0))</f>
        <v>0</v>
      </c>
      <c r="AB30" s="92">
        <f t="shared" si="0"/>
        <v>0</v>
      </c>
      <c r="AC30" s="89">
        <f t="shared" si="13"/>
        <v>123</v>
      </c>
      <c r="AD30" s="90">
        <f>IF($G30&gt;'Wage Ceilings '!$C$7+SUMIF('Wage Ceilings '!$B$8:'Wage Ceilings '!$B$11,"&lt;="&amp;$G$15,'Wage Ceilings '!$D$8:'Wage Ceilings '!$D$11),'Wage Ceilings '!$C$7+SUMIF('Wage Ceilings '!$B$8:'Wage Ceilings '!$B$11,"&lt;="&amp;$G$15,'Wage Ceilings '!$D$8:'Wage Ceilings '!$D$11),$G30)</f>
        <v>0</v>
      </c>
      <c r="AE30" s="91" cm="1">
        <f t="array" ref="AE30">INDEX(Appendix!$G$4:$J$8,_xlfn.IFS(AC30&lt;56,1,AC30&lt;61,2,AC30&lt;66,3,AC30&lt;71,4,TRUE,5),MATCH(YEAR($F$15),Appendix!$G$3:$L$3,0))</f>
        <v>0</v>
      </c>
      <c r="AF30" s="92">
        <f t="shared" si="1"/>
        <v>0</v>
      </c>
      <c r="AG30" s="89">
        <f t="shared" si="14"/>
        <v>123</v>
      </c>
      <c r="AH30" s="90">
        <f>IF($H30&gt;'Wage Ceilings '!$C$7+SUMIF('Wage Ceilings '!$B$8:'Wage Ceilings '!$B$11,"&lt;="&amp;$H$15,'Wage Ceilings '!$D$8:'Wage Ceilings '!$D$11),'Wage Ceilings '!$C$7+SUMIF('Wage Ceilings '!$B$8:'Wage Ceilings '!$B$11,"&lt;="&amp;$H$15,'Wage Ceilings '!$D$8:'Wage Ceilings '!$D$11),$H30)</f>
        <v>0</v>
      </c>
      <c r="AI30" s="91" cm="1">
        <f t="array" ref="AI30">INDEX(Appendix!$G$4:$J$8,_xlfn.IFS(AG30&lt;56,1,AG30&lt;61,2,AG30&lt;66,3,AG30&lt;71,4,TRUE,5),MATCH(YEAR($F$15),Appendix!$G$3:$L$3,0))</f>
        <v>0</v>
      </c>
      <c r="AJ30" s="92">
        <f t="shared" si="2"/>
        <v>0</v>
      </c>
      <c r="AK30" s="89">
        <f t="shared" si="15"/>
        <v>123</v>
      </c>
      <c r="AL30" s="90">
        <f>IF($I30&gt;'Wage Ceilings '!$C$7+SUMIF('Wage Ceilings '!$B$8:'Wage Ceilings '!$B$11,"&lt;="&amp;$I$15,'Wage Ceilings '!$D$8:'Wage Ceilings '!$D$11),'Wage Ceilings '!$C$7+SUMIF('Wage Ceilings '!$B$8:'Wage Ceilings '!$B$11,"&lt;="&amp;$I$15,'Wage Ceilings '!$D$8:'Wage Ceilings '!$D$11),$I30)</f>
        <v>0</v>
      </c>
      <c r="AM30" s="91" cm="1">
        <f t="array" ref="AM30">INDEX(Appendix!$G$4:$J$8,_xlfn.IFS(AK30&lt;56,1,AK30&lt;61,2,AK30&lt;66,3,AK30&lt;71,4,TRUE,5),MATCH(YEAR($F$15),Appendix!$G$3:$L$3,0))</f>
        <v>0</v>
      </c>
      <c r="AN30" s="92">
        <f t="shared" si="3"/>
        <v>0</v>
      </c>
      <c r="AO30" s="89">
        <f t="shared" si="16"/>
        <v>123</v>
      </c>
      <c r="AP30" s="90">
        <f>IF($J30&gt;'Wage Ceilings '!$C$7+SUMIF('Wage Ceilings '!$B$8:'Wage Ceilings '!$B$11,"&lt;="&amp;$J$15,'Wage Ceilings '!$D$8:'Wage Ceilings '!$D$11),'Wage Ceilings '!$C$7+SUMIF('Wage Ceilings '!$B$8:'Wage Ceilings '!$B$11,"&lt;="&amp;$J$15,'Wage Ceilings '!$D$8:'Wage Ceilings '!$D$11),$J30)</f>
        <v>0</v>
      </c>
      <c r="AQ30" s="91" cm="1">
        <f t="array" ref="AQ30">INDEX(Appendix!$G$4:$J$8,_xlfn.IFS(AO30&lt;56,1,AO30&lt;61,2,AO30&lt;66,3,AO30&lt;71,4,TRUE,5),MATCH(YEAR($F$15),Appendix!$G$3:$L$3,0))</f>
        <v>0</v>
      </c>
      <c r="AR30" s="92">
        <f t="shared" si="4"/>
        <v>0</v>
      </c>
      <c r="AS30" s="89">
        <f t="shared" si="31"/>
        <v>123</v>
      </c>
      <c r="AT30" s="90">
        <f>IF($K30&gt;'Wage Ceilings '!$C$7+SUMIF('Wage Ceilings '!$B$8:'Wage Ceilings '!$B$11,"&lt;="&amp;$K$15,'Wage Ceilings '!$D$8:'Wage Ceilings '!$D$11),'Wage Ceilings '!$C$7+SUMIF('Wage Ceilings '!$B$8:'Wage Ceilings '!$B$11,"&lt;="&amp;$K$15,'Wage Ceilings '!$D$8:'Wage Ceilings '!$D$11),$K30)</f>
        <v>0</v>
      </c>
      <c r="AU30" s="91" cm="1">
        <f t="array" ref="AU30">INDEX(Appendix!$G$4:$J$8,_xlfn.IFS(AS30&lt;56,1,AS30&lt;61,2,AS30&lt;66,3,AS30&lt;71,4,TRUE,5),MATCH(YEAR($F$15),Appendix!$G$3:$L$3,0))</f>
        <v>0</v>
      </c>
      <c r="AV30" s="92">
        <f t="shared" si="5"/>
        <v>0</v>
      </c>
      <c r="AW30" s="89" t="str">
        <f t="shared" si="17"/>
        <v>NA</v>
      </c>
      <c r="AX30" s="92">
        <f>IF(L30&gt;=('Wage Ceilings '!$C$3-SUM(Z30,AD30,AH30,AL30,AP30,AT30,BB30,BF30,BJ30,BN30,BR30,BV30)),('Wage Ceilings '!$C$3-SUM(Z30,AD30,AH30,AL30,AP30,AT30,BB30,BF30,BJ30,BN30,BR30,BV30)),L30)</f>
        <v>0</v>
      </c>
      <c r="AY30" s="91" cm="1">
        <f t="array" ref="AY30">INDEX(Appendix!$G$4:$J$8,_xlfn.IFS(AW30&lt;56,1,AW30&lt;61,2,AW30&lt;66,3,AW30&lt;71,4,TRUE,5),MATCH(YEAR($F$15),Appendix!$G$3:$L$3,0))</f>
        <v>0</v>
      </c>
      <c r="AZ30" s="92">
        <f t="shared" si="6"/>
        <v>0</v>
      </c>
      <c r="BA30" s="89">
        <f t="shared" si="18"/>
        <v>123</v>
      </c>
      <c r="BB30" s="90">
        <f>IF($M30&gt;'Wage Ceilings '!$C$7+SUMIF('Wage Ceilings '!$B$8:'Wage Ceilings '!$B$11,"&lt;="&amp;$M$15,'Wage Ceilings '!$D$8:'Wage Ceilings '!$D$11),'Wage Ceilings '!$C$7+SUMIF('Wage Ceilings '!$B$8:'Wage Ceilings '!$B$11,"&lt;="&amp;$M$15,'Wage Ceilings '!$D$8:'Wage Ceilings '!$D$11),$M30)</f>
        <v>0</v>
      </c>
      <c r="BC30" s="91" cm="1">
        <f t="array" ref="BC30">INDEX(Appendix!$G$4:$J$8,_xlfn.IFS(BA30&lt;56,1,BA30&lt;61,2,BA30&lt;66,3,BA30&lt;71,4,TRUE,5),MATCH(YEAR($F$15),Appendix!$G$3:$L$3,0))</f>
        <v>0</v>
      </c>
      <c r="BD30" s="92">
        <f t="shared" si="19"/>
        <v>0</v>
      </c>
      <c r="BE30" s="89">
        <f t="shared" si="20"/>
        <v>123</v>
      </c>
      <c r="BF30" s="90">
        <f>IF($N30&gt;'Wage Ceilings '!$C$7+SUMIF('Wage Ceilings '!$B$8:'Wage Ceilings '!$B$11,"&lt;="&amp;$N$15,'Wage Ceilings '!$D$8:'Wage Ceilings '!$D$11),'Wage Ceilings '!$C$7+SUMIF('Wage Ceilings '!$B$8:'Wage Ceilings '!$B$11,"&lt;="&amp;$N$15,'Wage Ceilings '!$D$8:'Wage Ceilings '!$D$11),$N30)</f>
        <v>0</v>
      </c>
      <c r="BG30" s="91" cm="1">
        <f t="array" ref="BG30">INDEX(Appendix!$G$4:$J$8,_xlfn.IFS(BE30&lt;56,1,BE30&lt;61,2,BE30&lt;66,3,BE30&lt;71,4,TRUE,5),MATCH(YEAR($F$15),Appendix!$G$3:$L$3,0))</f>
        <v>0</v>
      </c>
      <c r="BH30" s="92">
        <f t="shared" si="7"/>
        <v>0</v>
      </c>
      <c r="BI30" s="89">
        <f t="shared" si="21"/>
        <v>123</v>
      </c>
      <c r="BJ30" s="90">
        <f>IF($O30&gt;'Wage Ceilings '!$C$7+SUMIF('Wage Ceilings '!$B$8:'Wage Ceilings '!$B$11,"&lt;="&amp;$O$15,'Wage Ceilings '!$D$8:'Wage Ceilings '!$D$11),'Wage Ceilings '!$C$7+SUMIF('Wage Ceilings '!$B$8:'Wage Ceilings '!$B$11,"&lt;="&amp;$O$15,'Wage Ceilings '!$D$8:'Wage Ceilings '!$D$11),$O30)</f>
        <v>0</v>
      </c>
      <c r="BK30" s="91" cm="1">
        <f t="array" ref="BK30">INDEX(Appendix!$G$4:$J$8,_xlfn.IFS(BI30&lt;56,1,BI30&lt;61,2,BI30&lt;66,3,BI30&lt;71,4,TRUE,5),MATCH(YEAR($F$15),Appendix!$G$3:$L$3,0))</f>
        <v>0</v>
      </c>
      <c r="BL30" s="92">
        <f t="shared" si="8"/>
        <v>0</v>
      </c>
      <c r="BM30" s="89">
        <f t="shared" si="22"/>
        <v>123</v>
      </c>
      <c r="BN30" s="90">
        <f>IF($P30&gt;'Wage Ceilings '!$C$7+SUMIF('Wage Ceilings '!$B$8:'Wage Ceilings '!$B$11,"&lt;="&amp;$P$15,'Wage Ceilings '!$D$8:'Wage Ceilings '!$D$11),'Wage Ceilings '!$C$7+SUMIF('Wage Ceilings '!$B$8:'Wage Ceilings '!$B$11,"&lt;="&amp;$P$15,'Wage Ceilings '!$D$8:'Wage Ceilings '!$D$11),$P30)</f>
        <v>0</v>
      </c>
      <c r="BO30" s="91" cm="1">
        <f t="array" ref="BO30">INDEX(Appendix!$G$4:$J$8,_xlfn.IFS(BM30&lt;56,1,BM30&lt;61,2,BM30&lt;66,3,BM30&lt;71,4,TRUE,5),MATCH(YEAR($F$15),Appendix!$G$3:$L$3,0))</f>
        <v>0</v>
      </c>
      <c r="BP30" s="92">
        <f t="shared" si="9"/>
        <v>0</v>
      </c>
      <c r="BQ30" s="89">
        <f t="shared" si="23"/>
        <v>123</v>
      </c>
      <c r="BR30" s="90">
        <f>IF($Q30&gt;'Wage Ceilings '!$C$7+SUMIF('Wage Ceilings '!$B$8:'Wage Ceilings '!$B$11,"&lt;="&amp;$Q$15,'Wage Ceilings '!$D$8:'Wage Ceilings '!$D$11),'Wage Ceilings '!$C$7+SUMIF('Wage Ceilings '!$B$8:'Wage Ceilings '!$B$11,"&lt;="&amp;$Q$15,'Wage Ceilings '!$D$8:'Wage Ceilings '!$D$11),$Q30)</f>
        <v>0</v>
      </c>
      <c r="BS30" s="91" cm="1">
        <f t="array" ref="BS30">INDEX(Appendix!$G$4:$J$8,_xlfn.IFS(BQ30&lt;56,1,BQ30&lt;61,2,BQ30&lt;66,3,BQ30&lt;71,4,TRUE,5),MATCH(YEAR($F$15),Appendix!$G$3:$L$3,0))</f>
        <v>0</v>
      </c>
      <c r="BT30" s="92">
        <f t="shared" si="10"/>
        <v>0</v>
      </c>
      <c r="BU30" s="89">
        <f t="shared" si="24"/>
        <v>123</v>
      </c>
      <c r="BV30" s="90">
        <f>IF($R30&gt;'Wage Ceilings '!$C$7+SUMIF('Wage Ceilings '!$B$8:'Wage Ceilings '!$B$11,"&lt;="&amp;$R$15,'Wage Ceilings '!$D$8:'Wage Ceilings '!$D$11),'Wage Ceilings '!$C$7+SUMIF('Wage Ceilings '!$B$8:'Wage Ceilings '!$B$11,"&lt;="&amp;$R$15,'Wage Ceilings '!$D$8:'Wage Ceilings '!$D$11),$R30)</f>
        <v>0</v>
      </c>
      <c r="BW30" s="91" cm="1">
        <f t="array" ref="BW30">INDEX(Appendix!$G$4:$J$8,_xlfn.IFS(BU30&lt;56,1,BU30&lt;61,2,BU30&lt;66,3,BU30&lt;71,4,TRUE,5),MATCH(YEAR($F$15),Appendix!$G$3:$L$3,0))</f>
        <v>0</v>
      </c>
      <c r="BX30" s="92">
        <f t="shared" si="11"/>
        <v>0</v>
      </c>
      <c r="BY30" s="89" t="str">
        <f t="shared" si="25"/>
        <v>NA</v>
      </c>
      <c r="BZ30" s="92">
        <f>IF(S30&gt;=('Wage Ceilings '!$C$3-SUM(Z30,AD30,AH30,AL30,AP30,AX30,AT30,BB30,BF30,BJ30,BN30,BR30,BV30)),('Wage Ceilings '!$C$3-SUM(Z30,AD30,AH30,AL30,AP30,AX30,AT30,BB30,BF30,BJ30,BN30,BR30,BV30)),S30)</f>
        <v>0</v>
      </c>
      <c r="CA30" s="91" cm="1">
        <f t="array" ref="CA30">INDEX(Appendix!$G$4:$J$8,_xlfn.IFS(BY30&lt;56,1,BY30&lt;61,2,BY30&lt;66,3,BY30&lt;71,4,TRUE,5),MATCH(YEAR($F$15),Appendix!$G$3:$L$3,0))</f>
        <v>0</v>
      </c>
      <c r="CB30" s="92">
        <f t="shared" si="32"/>
        <v>0</v>
      </c>
      <c r="CC30" s="47"/>
    </row>
    <row r="31" spans="1:81" x14ac:dyDescent="0.3">
      <c r="A31" s="64" t="s">
        <v>31</v>
      </c>
      <c r="B31" s="65"/>
      <c r="C31" s="65"/>
      <c r="D31" s="66"/>
      <c r="E31" s="66"/>
      <c r="F31" s="67"/>
      <c r="G31" s="67"/>
      <c r="H31" s="67"/>
      <c r="I31" s="67"/>
      <c r="J31" s="67"/>
      <c r="K31" s="67"/>
      <c r="L31" s="67"/>
      <c r="M31" s="67"/>
      <c r="N31" s="67"/>
      <c r="O31" s="67"/>
      <c r="P31" s="67"/>
      <c r="Q31" s="67"/>
      <c r="R31" s="67"/>
      <c r="S31" s="67"/>
      <c r="T31" s="57">
        <f t="shared" si="26"/>
        <v>0</v>
      </c>
      <c r="U31" s="57">
        <f t="shared" si="27"/>
        <v>0</v>
      </c>
      <c r="V31" s="58">
        <f t="shared" si="28"/>
        <v>0</v>
      </c>
      <c r="W31" s="58">
        <f t="shared" si="29"/>
        <v>0</v>
      </c>
      <c r="X31" s="58">
        <f t="shared" si="30"/>
        <v>0</v>
      </c>
      <c r="Y31" s="89">
        <f t="shared" si="12"/>
        <v>122</v>
      </c>
      <c r="Z31" s="90">
        <f>IF($F31&gt;'Wage Ceilings '!$C$7+SUMIF('Wage Ceilings '!$B$8:'Wage Ceilings '!$B$11,"&lt;="&amp;$F$15,'Wage Ceilings '!$D$8:'Wage Ceilings '!$D$11),'Wage Ceilings '!$C$7+SUMIF('Wage Ceilings '!$B$8:'Wage Ceilings '!$B$11,"&lt;="&amp;$F$15,'Wage Ceilings '!$D$8:'Wage Ceilings '!$D$11),$F31)</f>
        <v>0</v>
      </c>
      <c r="AA31" s="91" cm="1">
        <f t="array" ref="AA31">INDEX(Appendix!$G$4:$J$8,_xlfn.IFS(Y31&lt;56,1,Y31&lt;61,2,Y31&lt;66,3,Y31&lt;71,4,TRUE,5),MATCH(YEAR($F$15),Appendix!$G$3:$L$3,0))</f>
        <v>0</v>
      </c>
      <c r="AB31" s="92">
        <f t="shared" si="0"/>
        <v>0</v>
      </c>
      <c r="AC31" s="89">
        <f t="shared" si="13"/>
        <v>123</v>
      </c>
      <c r="AD31" s="90">
        <f>IF($G31&gt;'Wage Ceilings '!$C$7+SUMIF('Wage Ceilings '!$B$8:'Wage Ceilings '!$B$11,"&lt;="&amp;$G$15,'Wage Ceilings '!$D$8:'Wage Ceilings '!$D$11),'Wage Ceilings '!$C$7+SUMIF('Wage Ceilings '!$B$8:'Wage Ceilings '!$B$11,"&lt;="&amp;$G$15,'Wage Ceilings '!$D$8:'Wage Ceilings '!$D$11),$G31)</f>
        <v>0</v>
      </c>
      <c r="AE31" s="91" cm="1">
        <f t="array" ref="AE31">INDEX(Appendix!$G$4:$J$8,_xlfn.IFS(AC31&lt;56,1,AC31&lt;61,2,AC31&lt;66,3,AC31&lt;71,4,TRUE,5),MATCH(YEAR($F$15),Appendix!$G$3:$L$3,0))</f>
        <v>0</v>
      </c>
      <c r="AF31" s="92">
        <f t="shared" si="1"/>
        <v>0</v>
      </c>
      <c r="AG31" s="89">
        <f t="shared" si="14"/>
        <v>123</v>
      </c>
      <c r="AH31" s="90">
        <f>IF($H31&gt;'Wage Ceilings '!$C$7+SUMIF('Wage Ceilings '!$B$8:'Wage Ceilings '!$B$11,"&lt;="&amp;$H$15,'Wage Ceilings '!$D$8:'Wage Ceilings '!$D$11),'Wage Ceilings '!$C$7+SUMIF('Wage Ceilings '!$B$8:'Wage Ceilings '!$B$11,"&lt;="&amp;$H$15,'Wage Ceilings '!$D$8:'Wage Ceilings '!$D$11),$H31)</f>
        <v>0</v>
      </c>
      <c r="AI31" s="91" cm="1">
        <f t="array" ref="AI31">INDEX(Appendix!$G$4:$J$8,_xlfn.IFS(AG31&lt;56,1,AG31&lt;61,2,AG31&lt;66,3,AG31&lt;71,4,TRUE,5),MATCH(YEAR($F$15),Appendix!$G$3:$L$3,0))</f>
        <v>0</v>
      </c>
      <c r="AJ31" s="92">
        <f t="shared" si="2"/>
        <v>0</v>
      </c>
      <c r="AK31" s="89">
        <f t="shared" si="15"/>
        <v>123</v>
      </c>
      <c r="AL31" s="90">
        <f>IF($I31&gt;'Wage Ceilings '!$C$7+SUMIF('Wage Ceilings '!$B$8:'Wage Ceilings '!$B$11,"&lt;="&amp;$I$15,'Wage Ceilings '!$D$8:'Wage Ceilings '!$D$11),'Wage Ceilings '!$C$7+SUMIF('Wage Ceilings '!$B$8:'Wage Ceilings '!$B$11,"&lt;="&amp;$I$15,'Wage Ceilings '!$D$8:'Wage Ceilings '!$D$11),$I31)</f>
        <v>0</v>
      </c>
      <c r="AM31" s="91" cm="1">
        <f t="array" ref="AM31">INDEX(Appendix!$G$4:$J$8,_xlfn.IFS(AK31&lt;56,1,AK31&lt;61,2,AK31&lt;66,3,AK31&lt;71,4,TRUE,5),MATCH(YEAR($F$15),Appendix!$G$3:$L$3,0))</f>
        <v>0</v>
      </c>
      <c r="AN31" s="92">
        <f t="shared" si="3"/>
        <v>0</v>
      </c>
      <c r="AO31" s="89">
        <f t="shared" si="16"/>
        <v>123</v>
      </c>
      <c r="AP31" s="90">
        <f>IF($J31&gt;'Wage Ceilings '!$C$7+SUMIF('Wage Ceilings '!$B$8:'Wage Ceilings '!$B$11,"&lt;="&amp;$J$15,'Wage Ceilings '!$D$8:'Wage Ceilings '!$D$11),'Wage Ceilings '!$C$7+SUMIF('Wage Ceilings '!$B$8:'Wage Ceilings '!$B$11,"&lt;="&amp;$J$15,'Wage Ceilings '!$D$8:'Wage Ceilings '!$D$11),$J31)</f>
        <v>0</v>
      </c>
      <c r="AQ31" s="91" cm="1">
        <f t="array" ref="AQ31">INDEX(Appendix!$G$4:$J$8,_xlfn.IFS(AO31&lt;56,1,AO31&lt;61,2,AO31&lt;66,3,AO31&lt;71,4,TRUE,5),MATCH(YEAR($F$15),Appendix!$G$3:$L$3,0))</f>
        <v>0</v>
      </c>
      <c r="AR31" s="92">
        <f t="shared" si="4"/>
        <v>0</v>
      </c>
      <c r="AS31" s="89">
        <f t="shared" si="31"/>
        <v>123</v>
      </c>
      <c r="AT31" s="90">
        <f>IF($K31&gt;'Wage Ceilings '!$C$7+SUMIF('Wage Ceilings '!$B$8:'Wage Ceilings '!$B$11,"&lt;="&amp;$K$15,'Wage Ceilings '!$D$8:'Wage Ceilings '!$D$11),'Wage Ceilings '!$C$7+SUMIF('Wage Ceilings '!$B$8:'Wage Ceilings '!$B$11,"&lt;="&amp;$K$15,'Wage Ceilings '!$D$8:'Wage Ceilings '!$D$11),$K31)</f>
        <v>0</v>
      </c>
      <c r="AU31" s="91" cm="1">
        <f t="array" ref="AU31">INDEX(Appendix!$G$4:$J$8,_xlfn.IFS(AS31&lt;56,1,AS31&lt;61,2,AS31&lt;66,3,AS31&lt;71,4,TRUE,5),MATCH(YEAR($F$15),Appendix!$G$3:$L$3,0))</f>
        <v>0</v>
      </c>
      <c r="AV31" s="92">
        <f t="shared" si="5"/>
        <v>0</v>
      </c>
      <c r="AW31" s="89" t="str">
        <f t="shared" si="17"/>
        <v>NA</v>
      </c>
      <c r="AX31" s="92">
        <f>IF(L31&gt;=('Wage Ceilings '!$C$3-SUM(Z31,AD31,AH31,AL31,AP31,AT31,BB31,BF31,BJ31,BN31,BR31,BV31)),('Wage Ceilings '!$C$3-SUM(Z31,AD31,AH31,AL31,AP31,AT31,BB31,BF31,BJ31,BN31,BR31,BV31)),L31)</f>
        <v>0</v>
      </c>
      <c r="AY31" s="91" cm="1">
        <f t="array" ref="AY31">INDEX(Appendix!$G$4:$J$8,_xlfn.IFS(AW31&lt;56,1,AW31&lt;61,2,AW31&lt;66,3,AW31&lt;71,4,TRUE,5),MATCH(YEAR($F$15),Appendix!$G$3:$L$3,0))</f>
        <v>0</v>
      </c>
      <c r="AZ31" s="92">
        <f t="shared" si="6"/>
        <v>0</v>
      </c>
      <c r="BA31" s="89">
        <f t="shared" si="18"/>
        <v>123</v>
      </c>
      <c r="BB31" s="90">
        <f>IF($M31&gt;'Wage Ceilings '!$C$7+SUMIF('Wage Ceilings '!$B$8:'Wage Ceilings '!$B$11,"&lt;="&amp;$M$15,'Wage Ceilings '!$D$8:'Wage Ceilings '!$D$11),'Wage Ceilings '!$C$7+SUMIF('Wage Ceilings '!$B$8:'Wage Ceilings '!$B$11,"&lt;="&amp;$M$15,'Wage Ceilings '!$D$8:'Wage Ceilings '!$D$11),$M31)</f>
        <v>0</v>
      </c>
      <c r="BC31" s="91" cm="1">
        <f t="array" ref="BC31">INDEX(Appendix!$G$4:$J$8,_xlfn.IFS(BA31&lt;56,1,BA31&lt;61,2,BA31&lt;66,3,BA31&lt;71,4,TRUE,5),MATCH(YEAR($F$15),Appendix!$G$3:$L$3,0))</f>
        <v>0</v>
      </c>
      <c r="BD31" s="92">
        <f t="shared" si="19"/>
        <v>0</v>
      </c>
      <c r="BE31" s="89">
        <f t="shared" si="20"/>
        <v>123</v>
      </c>
      <c r="BF31" s="90">
        <f>IF($N31&gt;'Wage Ceilings '!$C$7+SUMIF('Wage Ceilings '!$B$8:'Wage Ceilings '!$B$11,"&lt;="&amp;$N$15,'Wage Ceilings '!$D$8:'Wage Ceilings '!$D$11),'Wage Ceilings '!$C$7+SUMIF('Wage Ceilings '!$B$8:'Wage Ceilings '!$B$11,"&lt;="&amp;$N$15,'Wage Ceilings '!$D$8:'Wage Ceilings '!$D$11),$N31)</f>
        <v>0</v>
      </c>
      <c r="BG31" s="91" cm="1">
        <f t="array" ref="BG31">INDEX(Appendix!$G$4:$J$8,_xlfn.IFS(BE31&lt;56,1,BE31&lt;61,2,BE31&lt;66,3,BE31&lt;71,4,TRUE,5),MATCH(YEAR($F$15),Appendix!$G$3:$L$3,0))</f>
        <v>0</v>
      </c>
      <c r="BH31" s="92">
        <f t="shared" si="7"/>
        <v>0</v>
      </c>
      <c r="BI31" s="89">
        <f t="shared" si="21"/>
        <v>123</v>
      </c>
      <c r="BJ31" s="90">
        <f>IF($O31&gt;'Wage Ceilings '!$C$7+SUMIF('Wage Ceilings '!$B$8:'Wage Ceilings '!$B$11,"&lt;="&amp;$O$15,'Wage Ceilings '!$D$8:'Wage Ceilings '!$D$11),'Wage Ceilings '!$C$7+SUMIF('Wage Ceilings '!$B$8:'Wage Ceilings '!$B$11,"&lt;="&amp;$O$15,'Wage Ceilings '!$D$8:'Wage Ceilings '!$D$11),$O31)</f>
        <v>0</v>
      </c>
      <c r="BK31" s="91" cm="1">
        <f t="array" ref="BK31">INDEX(Appendix!$G$4:$J$8,_xlfn.IFS(BI31&lt;56,1,BI31&lt;61,2,BI31&lt;66,3,BI31&lt;71,4,TRUE,5),MATCH(YEAR($F$15),Appendix!$G$3:$L$3,0))</f>
        <v>0</v>
      </c>
      <c r="BL31" s="92">
        <f t="shared" si="8"/>
        <v>0</v>
      </c>
      <c r="BM31" s="89">
        <f t="shared" si="22"/>
        <v>123</v>
      </c>
      <c r="BN31" s="90">
        <f>IF($P31&gt;'Wage Ceilings '!$C$7+SUMIF('Wage Ceilings '!$B$8:'Wage Ceilings '!$B$11,"&lt;="&amp;$P$15,'Wage Ceilings '!$D$8:'Wage Ceilings '!$D$11),'Wage Ceilings '!$C$7+SUMIF('Wage Ceilings '!$B$8:'Wage Ceilings '!$B$11,"&lt;="&amp;$P$15,'Wage Ceilings '!$D$8:'Wage Ceilings '!$D$11),$P31)</f>
        <v>0</v>
      </c>
      <c r="BO31" s="91" cm="1">
        <f t="array" ref="BO31">INDEX(Appendix!$G$4:$J$8,_xlfn.IFS(BM31&lt;56,1,BM31&lt;61,2,BM31&lt;66,3,BM31&lt;71,4,TRUE,5),MATCH(YEAR($F$15),Appendix!$G$3:$L$3,0))</f>
        <v>0</v>
      </c>
      <c r="BP31" s="92">
        <f t="shared" si="9"/>
        <v>0</v>
      </c>
      <c r="BQ31" s="89">
        <f t="shared" si="23"/>
        <v>123</v>
      </c>
      <c r="BR31" s="90">
        <f>IF($Q31&gt;'Wage Ceilings '!$C$7+SUMIF('Wage Ceilings '!$B$8:'Wage Ceilings '!$B$11,"&lt;="&amp;$Q$15,'Wage Ceilings '!$D$8:'Wage Ceilings '!$D$11),'Wage Ceilings '!$C$7+SUMIF('Wage Ceilings '!$B$8:'Wage Ceilings '!$B$11,"&lt;="&amp;$Q$15,'Wage Ceilings '!$D$8:'Wage Ceilings '!$D$11),$Q31)</f>
        <v>0</v>
      </c>
      <c r="BS31" s="91" cm="1">
        <f t="array" ref="BS31">INDEX(Appendix!$G$4:$J$8,_xlfn.IFS(BQ31&lt;56,1,BQ31&lt;61,2,BQ31&lt;66,3,BQ31&lt;71,4,TRUE,5),MATCH(YEAR($F$15),Appendix!$G$3:$L$3,0))</f>
        <v>0</v>
      </c>
      <c r="BT31" s="92">
        <f t="shared" si="10"/>
        <v>0</v>
      </c>
      <c r="BU31" s="89">
        <f t="shared" si="24"/>
        <v>123</v>
      </c>
      <c r="BV31" s="90">
        <f>IF($R31&gt;'Wage Ceilings '!$C$7+SUMIF('Wage Ceilings '!$B$8:'Wage Ceilings '!$B$11,"&lt;="&amp;$R$15,'Wage Ceilings '!$D$8:'Wage Ceilings '!$D$11),'Wage Ceilings '!$C$7+SUMIF('Wage Ceilings '!$B$8:'Wage Ceilings '!$B$11,"&lt;="&amp;$R$15,'Wage Ceilings '!$D$8:'Wage Ceilings '!$D$11),$R31)</f>
        <v>0</v>
      </c>
      <c r="BW31" s="91" cm="1">
        <f t="array" ref="BW31">INDEX(Appendix!$G$4:$J$8,_xlfn.IFS(BU31&lt;56,1,BU31&lt;61,2,BU31&lt;66,3,BU31&lt;71,4,TRUE,5),MATCH(YEAR($F$15),Appendix!$G$3:$L$3,0))</f>
        <v>0</v>
      </c>
      <c r="BX31" s="92">
        <f t="shared" si="11"/>
        <v>0</v>
      </c>
      <c r="BY31" s="89" t="str">
        <f t="shared" si="25"/>
        <v>NA</v>
      </c>
      <c r="BZ31" s="92">
        <f>IF(S31&gt;=('Wage Ceilings '!$C$3-SUM(Z31,AD31,AH31,AL31,AP31,AX31,AT31,BB31,BF31,BJ31,BN31,BR31,BV31)),('Wage Ceilings '!$C$3-SUM(Z31,AD31,AH31,AL31,AP31,AX31,AT31,BB31,BF31,BJ31,BN31,BR31,BV31)),S31)</f>
        <v>0</v>
      </c>
      <c r="CA31" s="91" cm="1">
        <f t="array" ref="CA31">INDEX(Appendix!$G$4:$J$8,_xlfn.IFS(BY31&lt;56,1,BY31&lt;61,2,BY31&lt;66,3,BY31&lt;71,4,TRUE,5),MATCH(YEAR($F$15),Appendix!$G$3:$L$3,0))</f>
        <v>0</v>
      </c>
      <c r="CB31" s="92">
        <f t="shared" si="32"/>
        <v>0</v>
      </c>
      <c r="CC31" s="47"/>
    </row>
    <row r="32" spans="1:81" x14ac:dyDescent="0.3">
      <c r="A32" s="64" t="s">
        <v>32</v>
      </c>
      <c r="B32" s="65"/>
      <c r="C32" s="65"/>
      <c r="D32" s="66"/>
      <c r="E32" s="66"/>
      <c r="F32" s="67"/>
      <c r="G32" s="67"/>
      <c r="H32" s="67"/>
      <c r="I32" s="67"/>
      <c r="J32" s="67"/>
      <c r="K32" s="67"/>
      <c r="L32" s="67"/>
      <c r="M32" s="67"/>
      <c r="N32" s="67"/>
      <c r="O32" s="67"/>
      <c r="P32" s="67"/>
      <c r="Q32" s="67"/>
      <c r="R32" s="67"/>
      <c r="S32" s="67"/>
      <c r="T32" s="57">
        <f t="shared" si="26"/>
        <v>0</v>
      </c>
      <c r="U32" s="57">
        <f t="shared" si="27"/>
        <v>0</v>
      </c>
      <c r="V32" s="58">
        <f t="shared" si="28"/>
        <v>0</v>
      </c>
      <c r="W32" s="58">
        <f t="shared" si="29"/>
        <v>0</v>
      </c>
      <c r="X32" s="58">
        <f t="shared" si="30"/>
        <v>0</v>
      </c>
      <c r="Y32" s="89">
        <f t="shared" si="12"/>
        <v>122</v>
      </c>
      <c r="Z32" s="90">
        <f>IF($F32&gt;'Wage Ceilings '!$C$7+SUMIF('Wage Ceilings '!$B$8:'Wage Ceilings '!$B$11,"&lt;="&amp;$F$15,'Wage Ceilings '!$D$8:'Wage Ceilings '!$D$11),'Wage Ceilings '!$C$7+SUMIF('Wage Ceilings '!$B$8:'Wage Ceilings '!$B$11,"&lt;="&amp;$F$15,'Wage Ceilings '!$D$8:'Wage Ceilings '!$D$11),$F32)</f>
        <v>0</v>
      </c>
      <c r="AA32" s="91" cm="1">
        <f t="array" ref="AA32">INDEX(Appendix!$G$4:$J$8,_xlfn.IFS(Y32&lt;56,1,Y32&lt;61,2,Y32&lt;66,3,Y32&lt;71,4,TRUE,5),MATCH(YEAR($F$15),Appendix!$G$3:$L$3,0))</f>
        <v>0</v>
      </c>
      <c r="AB32" s="92">
        <f t="shared" si="0"/>
        <v>0</v>
      </c>
      <c r="AC32" s="89">
        <f t="shared" si="13"/>
        <v>123</v>
      </c>
      <c r="AD32" s="90">
        <f>IF($G32&gt;'Wage Ceilings '!$C$7+SUMIF('Wage Ceilings '!$B$8:'Wage Ceilings '!$B$11,"&lt;="&amp;$G$15,'Wage Ceilings '!$D$8:'Wage Ceilings '!$D$11),'Wage Ceilings '!$C$7+SUMIF('Wage Ceilings '!$B$8:'Wage Ceilings '!$B$11,"&lt;="&amp;$G$15,'Wage Ceilings '!$D$8:'Wage Ceilings '!$D$11),$G32)</f>
        <v>0</v>
      </c>
      <c r="AE32" s="91" cm="1">
        <f t="array" ref="AE32">INDEX(Appendix!$G$4:$J$8,_xlfn.IFS(AC32&lt;56,1,AC32&lt;61,2,AC32&lt;66,3,AC32&lt;71,4,TRUE,5),MATCH(YEAR($F$15),Appendix!$G$3:$L$3,0))</f>
        <v>0</v>
      </c>
      <c r="AF32" s="92">
        <f t="shared" si="1"/>
        <v>0</v>
      </c>
      <c r="AG32" s="89">
        <f t="shared" si="14"/>
        <v>123</v>
      </c>
      <c r="AH32" s="90">
        <f>IF($H32&gt;'Wage Ceilings '!$C$7+SUMIF('Wage Ceilings '!$B$8:'Wage Ceilings '!$B$11,"&lt;="&amp;$H$15,'Wage Ceilings '!$D$8:'Wage Ceilings '!$D$11),'Wage Ceilings '!$C$7+SUMIF('Wage Ceilings '!$B$8:'Wage Ceilings '!$B$11,"&lt;="&amp;$H$15,'Wage Ceilings '!$D$8:'Wage Ceilings '!$D$11),$H32)</f>
        <v>0</v>
      </c>
      <c r="AI32" s="91" cm="1">
        <f t="array" ref="AI32">INDEX(Appendix!$G$4:$J$8,_xlfn.IFS(AG32&lt;56,1,AG32&lt;61,2,AG32&lt;66,3,AG32&lt;71,4,TRUE,5),MATCH(YEAR($F$15),Appendix!$G$3:$L$3,0))</f>
        <v>0</v>
      </c>
      <c r="AJ32" s="92">
        <f t="shared" si="2"/>
        <v>0</v>
      </c>
      <c r="AK32" s="89">
        <f t="shared" si="15"/>
        <v>123</v>
      </c>
      <c r="AL32" s="90">
        <f>IF($I32&gt;'Wage Ceilings '!$C$7+SUMIF('Wage Ceilings '!$B$8:'Wage Ceilings '!$B$11,"&lt;="&amp;$I$15,'Wage Ceilings '!$D$8:'Wage Ceilings '!$D$11),'Wage Ceilings '!$C$7+SUMIF('Wage Ceilings '!$B$8:'Wage Ceilings '!$B$11,"&lt;="&amp;$I$15,'Wage Ceilings '!$D$8:'Wage Ceilings '!$D$11),$I32)</f>
        <v>0</v>
      </c>
      <c r="AM32" s="91" cm="1">
        <f t="array" ref="AM32">INDEX(Appendix!$G$4:$J$8,_xlfn.IFS(AK32&lt;56,1,AK32&lt;61,2,AK32&lt;66,3,AK32&lt;71,4,TRUE,5),MATCH(YEAR($F$15),Appendix!$G$3:$L$3,0))</f>
        <v>0</v>
      </c>
      <c r="AN32" s="92">
        <f t="shared" si="3"/>
        <v>0</v>
      </c>
      <c r="AO32" s="89">
        <f t="shared" si="16"/>
        <v>123</v>
      </c>
      <c r="AP32" s="90">
        <f>IF($J32&gt;'Wage Ceilings '!$C$7+SUMIF('Wage Ceilings '!$B$8:'Wage Ceilings '!$B$11,"&lt;="&amp;$J$15,'Wage Ceilings '!$D$8:'Wage Ceilings '!$D$11),'Wage Ceilings '!$C$7+SUMIF('Wage Ceilings '!$B$8:'Wage Ceilings '!$B$11,"&lt;="&amp;$J$15,'Wage Ceilings '!$D$8:'Wage Ceilings '!$D$11),$J32)</f>
        <v>0</v>
      </c>
      <c r="AQ32" s="91" cm="1">
        <f t="array" ref="AQ32">INDEX(Appendix!$G$4:$J$8,_xlfn.IFS(AO32&lt;56,1,AO32&lt;61,2,AO32&lt;66,3,AO32&lt;71,4,TRUE,5),MATCH(YEAR($F$15),Appendix!$G$3:$L$3,0))</f>
        <v>0</v>
      </c>
      <c r="AR32" s="92">
        <f t="shared" si="4"/>
        <v>0</v>
      </c>
      <c r="AS32" s="89">
        <f t="shared" si="31"/>
        <v>123</v>
      </c>
      <c r="AT32" s="90">
        <f>IF($K32&gt;'Wage Ceilings '!$C$7+SUMIF('Wage Ceilings '!$B$8:'Wage Ceilings '!$B$11,"&lt;="&amp;$K$15,'Wage Ceilings '!$D$8:'Wage Ceilings '!$D$11),'Wage Ceilings '!$C$7+SUMIF('Wage Ceilings '!$B$8:'Wage Ceilings '!$B$11,"&lt;="&amp;$K$15,'Wage Ceilings '!$D$8:'Wage Ceilings '!$D$11),$K32)</f>
        <v>0</v>
      </c>
      <c r="AU32" s="91" cm="1">
        <f t="array" ref="AU32">INDEX(Appendix!$G$4:$J$8,_xlfn.IFS(AS32&lt;56,1,AS32&lt;61,2,AS32&lt;66,3,AS32&lt;71,4,TRUE,5),MATCH(YEAR($F$15),Appendix!$G$3:$L$3,0))</f>
        <v>0</v>
      </c>
      <c r="AV32" s="92">
        <f t="shared" si="5"/>
        <v>0</v>
      </c>
      <c r="AW32" s="89" t="str">
        <f t="shared" si="17"/>
        <v>NA</v>
      </c>
      <c r="AX32" s="92">
        <f>IF(L32&gt;=('Wage Ceilings '!$C$3-SUM(Z32,AD32,AH32,AL32,AP32,AT32,BB32,BF32,BJ32,BN32,BR32,BV32)),('Wage Ceilings '!$C$3-SUM(Z32,AD32,AH32,AL32,AP32,AT32,BB32,BF32,BJ32,BN32,BR32,BV32)),L32)</f>
        <v>0</v>
      </c>
      <c r="AY32" s="91" cm="1">
        <f t="array" ref="AY32">INDEX(Appendix!$G$4:$J$8,_xlfn.IFS(AW32&lt;56,1,AW32&lt;61,2,AW32&lt;66,3,AW32&lt;71,4,TRUE,5),MATCH(YEAR($F$15),Appendix!$G$3:$L$3,0))</f>
        <v>0</v>
      </c>
      <c r="AZ32" s="92">
        <f t="shared" si="6"/>
        <v>0</v>
      </c>
      <c r="BA32" s="89">
        <f t="shared" si="18"/>
        <v>123</v>
      </c>
      <c r="BB32" s="90">
        <f>IF($M32&gt;'Wage Ceilings '!$C$7+SUMIF('Wage Ceilings '!$B$8:'Wage Ceilings '!$B$11,"&lt;="&amp;$M$15,'Wage Ceilings '!$D$8:'Wage Ceilings '!$D$11),'Wage Ceilings '!$C$7+SUMIF('Wage Ceilings '!$B$8:'Wage Ceilings '!$B$11,"&lt;="&amp;$M$15,'Wage Ceilings '!$D$8:'Wage Ceilings '!$D$11),$M32)</f>
        <v>0</v>
      </c>
      <c r="BC32" s="91" cm="1">
        <f t="array" ref="BC32">INDEX(Appendix!$G$4:$J$8,_xlfn.IFS(BA32&lt;56,1,BA32&lt;61,2,BA32&lt;66,3,BA32&lt;71,4,TRUE,5),MATCH(YEAR($F$15),Appendix!$G$3:$L$3,0))</f>
        <v>0</v>
      </c>
      <c r="BD32" s="92">
        <f t="shared" si="19"/>
        <v>0</v>
      </c>
      <c r="BE32" s="89">
        <f t="shared" si="20"/>
        <v>123</v>
      </c>
      <c r="BF32" s="90">
        <f>IF($N32&gt;'Wage Ceilings '!$C$7+SUMIF('Wage Ceilings '!$B$8:'Wage Ceilings '!$B$11,"&lt;="&amp;$N$15,'Wage Ceilings '!$D$8:'Wage Ceilings '!$D$11),'Wage Ceilings '!$C$7+SUMIF('Wage Ceilings '!$B$8:'Wage Ceilings '!$B$11,"&lt;="&amp;$N$15,'Wage Ceilings '!$D$8:'Wage Ceilings '!$D$11),$N32)</f>
        <v>0</v>
      </c>
      <c r="BG32" s="91" cm="1">
        <f t="array" ref="BG32">INDEX(Appendix!$G$4:$J$8,_xlfn.IFS(BE32&lt;56,1,BE32&lt;61,2,BE32&lt;66,3,BE32&lt;71,4,TRUE,5),MATCH(YEAR($F$15),Appendix!$G$3:$L$3,0))</f>
        <v>0</v>
      </c>
      <c r="BH32" s="92">
        <f t="shared" si="7"/>
        <v>0</v>
      </c>
      <c r="BI32" s="89">
        <f t="shared" si="21"/>
        <v>123</v>
      </c>
      <c r="BJ32" s="90">
        <f>IF($O32&gt;'Wage Ceilings '!$C$7+SUMIF('Wage Ceilings '!$B$8:'Wage Ceilings '!$B$11,"&lt;="&amp;$O$15,'Wage Ceilings '!$D$8:'Wage Ceilings '!$D$11),'Wage Ceilings '!$C$7+SUMIF('Wage Ceilings '!$B$8:'Wage Ceilings '!$B$11,"&lt;="&amp;$O$15,'Wage Ceilings '!$D$8:'Wage Ceilings '!$D$11),$O32)</f>
        <v>0</v>
      </c>
      <c r="BK32" s="91" cm="1">
        <f t="array" ref="BK32">INDEX(Appendix!$G$4:$J$8,_xlfn.IFS(BI32&lt;56,1,BI32&lt;61,2,BI32&lt;66,3,BI32&lt;71,4,TRUE,5),MATCH(YEAR($F$15),Appendix!$G$3:$L$3,0))</f>
        <v>0</v>
      </c>
      <c r="BL32" s="92">
        <f t="shared" si="8"/>
        <v>0</v>
      </c>
      <c r="BM32" s="89">
        <f t="shared" si="22"/>
        <v>123</v>
      </c>
      <c r="BN32" s="90">
        <f>IF($P32&gt;'Wage Ceilings '!$C$7+SUMIF('Wage Ceilings '!$B$8:'Wage Ceilings '!$B$11,"&lt;="&amp;$P$15,'Wage Ceilings '!$D$8:'Wage Ceilings '!$D$11),'Wage Ceilings '!$C$7+SUMIF('Wage Ceilings '!$B$8:'Wage Ceilings '!$B$11,"&lt;="&amp;$P$15,'Wage Ceilings '!$D$8:'Wage Ceilings '!$D$11),$P32)</f>
        <v>0</v>
      </c>
      <c r="BO32" s="91" cm="1">
        <f t="array" ref="BO32">INDEX(Appendix!$G$4:$J$8,_xlfn.IFS(BM32&lt;56,1,BM32&lt;61,2,BM32&lt;66,3,BM32&lt;71,4,TRUE,5),MATCH(YEAR($F$15),Appendix!$G$3:$L$3,0))</f>
        <v>0</v>
      </c>
      <c r="BP32" s="92">
        <f t="shared" si="9"/>
        <v>0</v>
      </c>
      <c r="BQ32" s="89">
        <f t="shared" si="23"/>
        <v>123</v>
      </c>
      <c r="BR32" s="90">
        <f>IF($Q32&gt;'Wage Ceilings '!$C$7+SUMIF('Wage Ceilings '!$B$8:'Wage Ceilings '!$B$11,"&lt;="&amp;$Q$15,'Wage Ceilings '!$D$8:'Wage Ceilings '!$D$11),'Wage Ceilings '!$C$7+SUMIF('Wage Ceilings '!$B$8:'Wage Ceilings '!$B$11,"&lt;="&amp;$Q$15,'Wage Ceilings '!$D$8:'Wage Ceilings '!$D$11),$Q32)</f>
        <v>0</v>
      </c>
      <c r="BS32" s="91" cm="1">
        <f t="array" ref="BS32">INDEX(Appendix!$G$4:$J$8,_xlfn.IFS(BQ32&lt;56,1,BQ32&lt;61,2,BQ32&lt;66,3,BQ32&lt;71,4,TRUE,5),MATCH(YEAR($F$15),Appendix!$G$3:$L$3,0))</f>
        <v>0</v>
      </c>
      <c r="BT32" s="92">
        <f t="shared" si="10"/>
        <v>0</v>
      </c>
      <c r="BU32" s="89">
        <f t="shared" si="24"/>
        <v>123</v>
      </c>
      <c r="BV32" s="90">
        <f>IF($R32&gt;'Wage Ceilings '!$C$7+SUMIF('Wage Ceilings '!$B$8:'Wage Ceilings '!$B$11,"&lt;="&amp;$R$15,'Wage Ceilings '!$D$8:'Wage Ceilings '!$D$11),'Wage Ceilings '!$C$7+SUMIF('Wage Ceilings '!$B$8:'Wage Ceilings '!$B$11,"&lt;="&amp;$R$15,'Wage Ceilings '!$D$8:'Wage Ceilings '!$D$11),$R32)</f>
        <v>0</v>
      </c>
      <c r="BW32" s="91" cm="1">
        <f t="array" ref="BW32">INDEX(Appendix!$G$4:$J$8,_xlfn.IFS(BU32&lt;56,1,BU32&lt;61,2,BU32&lt;66,3,BU32&lt;71,4,TRUE,5),MATCH(YEAR($F$15),Appendix!$G$3:$L$3,0))</f>
        <v>0</v>
      </c>
      <c r="BX32" s="92">
        <f t="shared" si="11"/>
        <v>0</v>
      </c>
      <c r="BY32" s="89" t="str">
        <f t="shared" si="25"/>
        <v>NA</v>
      </c>
      <c r="BZ32" s="92">
        <f>IF(S32&gt;=('Wage Ceilings '!$C$3-SUM(Z32,AD32,AH32,AL32,AP32,AX32,AT32,BB32,BF32,BJ32,BN32,BR32,BV32)),('Wage Ceilings '!$C$3-SUM(Z32,AD32,AH32,AL32,AP32,AX32,AT32,BB32,BF32,BJ32,BN32,BR32,BV32)),S32)</f>
        <v>0</v>
      </c>
      <c r="CA32" s="91" cm="1">
        <f t="array" ref="CA32">INDEX(Appendix!$G$4:$J$8,_xlfn.IFS(BY32&lt;56,1,BY32&lt;61,2,BY32&lt;66,3,BY32&lt;71,4,TRUE,5),MATCH(YEAR($F$15),Appendix!$G$3:$L$3,0))</f>
        <v>0</v>
      </c>
      <c r="CB32" s="92">
        <f t="shared" si="32"/>
        <v>0</v>
      </c>
      <c r="CC32" s="47"/>
    </row>
    <row r="33" spans="1:81" x14ac:dyDescent="0.3">
      <c r="A33" s="64" t="s">
        <v>33</v>
      </c>
      <c r="B33" s="65"/>
      <c r="C33" s="65"/>
      <c r="D33" s="66"/>
      <c r="E33" s="66"/>
      <c r="F33" s="67"/>
      <c r="G33" s="67"/>
      <c r="H33" s="67"/>
      <c r="I33" s="67"/>
      <c r="J33" s="67"/>
      <c r="K33" s="67"/>
      <c r="L33" s="67"/>
      <c r="M33" s="67"/>
      <c r="N33" s="67"/>
      <c r="O33" s="67"/>
      <c r="P33" s="67"/>
      <c r="Q33" s="67"/>
      <c r="R33" s="67"/>
      <c r="S33" s="67"/>
      <c r="T33" s="57">
        <f t="shared" si="26"/>
        <v>0</v>
      </c>
      <c r="U33" s="57">
        <f t="shared" si="27"/>
        <v>0</v>
      </c>
      <c r="V33" s="58">
        <f t="shared" si="28"/>
        <v>0</v>
      </c>
      <c r="W33" s="58">
        <f t="shared" si="29"/>
        <v>0</v>
      </c>
      <c r="X33" s="58">
        <f t="shared" si="30"/>
        <v>0</v>
      </c>
      <c r="Y33" s="89">
        <f t="shared" si="12"/>
        <v>122</v>
      </c>
      <c r="Z33" s="90">
        <f>IF($F33&gt;'Wage Ceilings '!$C$7+SUMIF('Wage Ceilings '!$B$8:'Wage Ceilings '!$B$11,"&lt;="&amp;$F$15,'Wage Ceilings '!$D$8:'Wage Ceilings '!$D$11),'Wage Ceilings '!$C$7+SUMIF('Wage Ceilings '!$B$8:'Wage Ceilings '!$B$11,"&lt;="&amp;$F$15,'Wage Ceilings '!$D$8:'Wage Ceilings '!$D$11),$F33)</f>
        <v>0</v>
      </c>
      <c r="AA33" s="91" cm="1">
        <f t="array" ref="AA33">INDEX(Appendix!$G$4:$J$8,_xlfn.IFS(Y33&lt;56,1,Y33&lt;61,2,Y33&lt;66,3,Y33&lt;71,4,TRUE,5),MATCH(YEAR($F$15),Appendix!$G$3:$L$3,0))</f>
        <v>0</v>
      </c>
      <c r="AB33" s="92">
        <f t="shared" si="0"/>
        <v>0</v>
      </c>
      <c r="AC33" s="89">
        <f t="shared" si="13"/>
        <v>123</v>
      </c>
      <c r="AD33" s="90">
        <f>IF($G33&gt;'Wage Ceilings '!$C$7+SUMIF('Wage Ceilings '!$B$8:'Wage Ceilings '!$B$11,"&lt;="&amp;$G$15,'Wage Ceilings '!$D$8:'Wage Ceilings '!$D$11),'Wage Ceilings '!$C$7+SUMIF('Wage Ceilings '!$B$8:'Wage Ceilings '!$B$11,"&lt;="&amp;$G$15,'Wage Ceilings '!$D$8:'Wage Ceilings '!$D$11),$G33)</f>
        <v>0</v>
      </c>
      <c r="AE33" s="91" cm="1">
        <f t="array" ref="AE33">INDEX(Appendix!$G$4:$J$8,_xlfn.IFS(AC33&lt;56,1,AC33&lt;61,2,AC33&lt;66,3,AC33&lt;71,4,TRUE,5),MATCH(YEAR($F$15),Appendix!$G$3:$L$3,0))</f>
        <v>0</v>
      </c>
      <c r="AF33" s="92">
        <f t="shared" si="1"/>
        <v>0</v>
      </c>
      <c r="AG33" s="89">
        <f t="shared" si="14"/>
        <v>123</v>
      </c>
      <c r="AH33" s="90">
        <f>IF($H33&gt;'Wage Ceilings '!$C$7+SUMIF('Wage Ceilings '!$B$8:'Wage Ceilings '!$B$11,"&lt;="&amp;$H$15,'Wage Ceilings '!$D$8:'Wage Ceilings '!$D$11),'Wage Ceilings '!$C$7+SUMIF('Wage Ceilings '!$B$8:'Wage Ceilings '!$B$11,"&lt;="&amp;$H$15,'Wage Ceilings '!$D$8:'Wage Ceilings '!$D$11),$H33)</f>
        <v>0</v>
      </c>
      <c r="AI33" s="91" cm="1">
        <f t="array" ref="AI33">INDEX(Appendix!$G$4:$J$8,_xlfn.IFS(AG33&lt;56,1,AG33&lt;61,2,AG33&lt;66,3,AG33&lt;71,4,TRUE,5),MATCH(YEAR($F$15),Appendix!$G$3:$L$3,0))</f>
        <v>0</v>
      </c>
      <c r="AJ33" s="92">
        <f t="shared" si="2"/>
        <v>0</v>
      </c>
      <c r="AK33" s="89">
        <f t="shared" si="15"/>
        <v>123</v>
      </c>
      <c r="AL33" s="90">
        <f>IF($I33&gt;'Wage Ceilings '!$C$7+SUMIF('Wage Ceilings '!$B$8:'Wage Ceilings '!$B$11,"&lt;="&amp;$I$15,'Wage Ceilings '!$D$8:'Wage Ceilings '!$D$11),'Wage Ceilings '!$C$7+SUMIF('Wage Ceilings '!$B$8:'Wage Ceilings '!$B$11,"&lt;="&amp;$I$15,'Wage Ceilings '!$D$8:'Wage Ceilings '!$D$11),$I33)</f>
        <v>0</v>
      </c>
      <c r="AM33" s="91" cm="1">
        <f t="array" ref="AM33">INDEX(Appendix!$G$4:$J$8,_xlfn.IFS(AK33&lt;56,1,AK33&lt;61,2,AK33&lt;66,3,AK33&lt;71,4,TRUE,5),MATCH(YEAR($F$15),Appendix!$G$3:$L$3,0))</f>
        <v>0</v>
      </c>
      <c r="AN33" s="92">
        <f t="shared" si="3"/>
        <v>0</v>
      </c>
      <c r="AO33" s="89">
        <f t="shared" si="16"/>
        <v>123</v>
      </c>
      <c r="AP33" s="90">
        <f>IF($J33&gt;'Wage Ceilings '!$C$7+SUMIF('Wage Ceilings '!$B$8:'Wage Ceilings '!$B$11,"&lt;="&amp;$J$15,'Wage Ceilings '!$D$8:'Wage Ceilings '!$D$11),'Wage Ceilings '!$C$7+SUMIF('Wage Ceilings '!$B$8:'Wage Ceilings '!$B$11,"&lt;="&amp;$J$15,'Wage Ceilings '!$D$8:'Wage Ceilings '!$D$11),$J33)</f>
        <v>0</v>
      </c>
      <c r="AQ33" s="91" cm="1">
        <f t="array" ref="AQ33">INDEX(Appendix!$G$4:$J$8,_xlfn.IFS(AO33&lt;56,1,AO33&lt;61,2,AO33&lt;66,3,AO33&lt;71,4,TRUE,5),MATCH(YEAR($F$15),Appendix!$G$3:$L$3,0))</f>
        <v>0</v>
      </c>
      <c r="AR33" s="92">
        <f t="shared" si="4"/>
        <v>0</v>
      </c>
      <c r="AS33" s="89">
        <f t="shared" si="31"/>
        <v>123</v>
      </c>
      <c r="AT33" s="90">
        <f>IF($K33&gt;'Wage Ceilings '!$C$7+SUMIF('Wage Ceilings '!$B$8:'Wage Ceilings '!$B$11,"&lt;="&amp;$K$15,'Wage Ceilings '!$D$8:'Wage Ceilings '!$D$11),'Wage Ceilings '!$C$7+SUMIF('Wage Ceilings '!$B$8:'Wage Ceilings '!$B$11,"&lt;="&amp;$K$15,'Wage Ceilings '!$D$8:'Wage Ceilings '!$D$11),$K33)</f>
        <v>0</v>
      </c>
      <c r="AU33" s="91" cm="1">
        <f t="array" ref="AU33">INDEX(Appendix!$G$4:$J$8,_xlfn.IFS(AS33&lt;56,1,AS33&lt;61,2,AS33&lt;66,3,AS33&lt;71,4,TRUE,5),MATCH(YEAR($F$15),Appendix!$G$3:$L$3,0))</f>
        <v>0</v>
      </c>
      <c r="AV33" s="92">
        <f t="shared" si="5"/>
        <v>0</v>
      </c>
      <c r="AW33" s="89" t="str">
        <f t="shared" si="17"/>
        <v>NA</v>
      </c>
      <c r="AX33" s="92">
        <f>IF(L33&gt;=('Wage Ceilings '!$C$3-SUM(Z33,AD33,AH33,AL33,AP33,AT33,BB33,BF33,BJ33,BN33,BR33,BV33)),('Wage Ceilings '!$C$3-SUM(Z33,AD33,AH33,AL33,AP33,AT33,BB33,BF33,BJ33,BN33,BR33,BV33)),L33)</f>
        <v>0</v>
      </c>
      <c r="AY33" s="91" cm="1">
        <f t="array" ref="AY33">INDEX(Appendix!$G$4:$J$8,_xlfn.IFS(AW33&lt;56,1,AW33&lt;61,2,AW33&lt;66,3,AW33&lt;71,4,TRUE,5),MATCH(YEAR($F$15),Appendix!$G$3:$L$3,0))</f>
        <v>0</v>
      </c>
      <c r="AZ33" s="92">
        <f t="shared" si="6"/>
        <v>0</v>
      </c>
      <c r="BA33" s="89">
        <f t="shared" si="18"/>
        <v>123</v>
      </c>
      <c r="BB33" s="90">
        <f>IF($M33&gt;'Wage Ceilings '!$C$7+SUMIF('Wage Ceilings '!$B$8:'Wage Ceilings '!$B$11,"&lt;="&amp;$M$15,'Wage Ceilings '!$D$8:'Wage Ceilings '!$D$11),'Wage Ceilings '!$C$7+SUMIF('Wage Ceilings '!$B$8:'Wage Ceilings '!$B$11,"&lt;="&amp;$M$15,'Wage Ceilings '!$D$8:'Wage Ceilings '!$D$11),$M33)</f>
        <v>0</v>
      </c>
      <c r="BC33" s="91" cm="1">
        <f t="array" ref="BC33">INDEX(Appendix!$G$4:$J$8,_xlfn.IFS(BA33&lt;56,1,BA33&lt;61,2,BA33&lt;66,3,BA33&lt;71,4,TRUE,5),MATCH(YEAR($F$15),Appendix!$G$3:$L$3,0))</f>
        <v>0</v>
      </c>
      <c r="BD33" s="92">
        <f t="shared" si="19"/>
        <v>0</v>
      </c>
      <c r="BE33" s="89">
        <f t="shared" si="20"/>
        <v>123</v>
      </c>
      <c r="BF33" s="90">
        <f>IF($N33&gt;'Wage Ceilings '!$C$7+SUMIF('Wage Ceilings '!$B$8:'Wage Ceilings '!$B$11,"&lt;="&amp;$N$15,'Wage Ceilings '!$D$8:'Wage Ceilings '!$D$11),'Wage Ceilings '!$C$7+SUMIF('Wage Ceilings '!$B$8:'Wage Ceilings '!$B$11,"&lt;="&amp;$N$15,'Wage Ceilings '!$D$8:'Wage Ceilings '!$D$11),$N33)</f>
        <v>0</v>
      </c>
      <c r="BG33" s="91" cm="1">
        <f t="array" ref="BG33">INDEX(Appendix!$G$4:$J$8,_xlfn.IFS(BE33&lt;56,1,BE33&lt;61,2,BE33&lt;66,3,BE33&lt;71,4,TRUE,5),MATCH(YEAR($F$15),Appendix!$G$3:$L$3,0))</f>
        <v>0</v>
      </c>
      <c r="BH33" s="92">
        <f t="shared" si="7"/>
        <v>0</v>
      </c>
      <c r="BI33" s="89">
        <f t="shared" si="21"/>
        <v>123</v>
      </c>
      <c r="BJ33" s="90">
        <f>IF($O33&gt;'Wage Ceilings '!$C$7+SUMIF('Wage Ceilings '!$B$8:'Wage Ceilings '!$B$11,"&lt;="&amp;$O$15,'Wage Ceilings '!$D$8:'Wage Ceilings '!$D$11),'Wage Ceilings '!$C$7+SUMIF('Wage Ceilings '!$B$8:'Wage Ceilings '!$B$11,"&lt;="&amp;$O$15,'Wage Ceilings '!$D$8:'Wage Ceilings '!$D$11),$O33)</f>
        <v>0</v>
      </c>
      <c r="BK33" s="91" cm="1">
        <f t="array" ref="BK33">INDEX(Appendix!$G$4:$J$8,_xlfn.IFS(BI33&lt;56,1,BI33&lt;61,2,BI33&lt;66,3,BI33&lt;71,4,TRUE,5),MATCH(YEAR($F$15),Appendix!$G$3:$L$3,0))</f>
        <v>0</v>
      </c>
      <c r="BL33" s="92">
        <f t="shared" si="8"/>
        <v>0</v>
      </c>
      <c r="BM33" s="89">
        <f t="shared" si="22"/>
        <v>123</v>
      </c>
      <c r="BN33" s="90">
        <f>IF($P33&gt;'Wage Ceilings '!$C$7+SUMIF('Wage Ceilings '!$B$8:'Wage Ceilings '!$B$11,"&lt;="&amp;$P$15,'Wage Ceilings '!$D$8:'Wage Ceilings '!$D$11),'Wage Ceilings '!$C$7+SUMIF('Wage Ceilings '!$B$8:'Wage Ceilings '!$B$11,"&lt;="&amp;$P$15,'Wage Ceilings '!$D$8:'Wage Ceilings '!$D$11),$P33)</f>
        <v>0</v>
      </c>
      <c r="BO33" s="91" cm="1">
        <f t="array" ref="BO33">INDEX(Appendix!$G$4:$J$8,_xlfn.IFS(BM33&lt;56,1,BM33&lt;61,2,BM33&lt;66,3,BM33&lt;71,4,TRUE,5),MATCH(YEAR($F$15),Appendix!$G$3:$L$3,0))</f>
        <v>0</v>
      </c>
      <c r="BP33" s="92">
        <f t="shared" si="9"/>
        <v>0</v>
      </c>
      <c r="BQ33" s="89">
        <f t="shared" si="23"/>
        <v>123</v>
      </c>
      <c r="BR33" s="90">
        <f>IF($Q33&gt;'Wage Ceilings '!$C$7+SUMIF('Wage Ceilings '!$B$8:'Wage Ceilings '!$B$11,"&lt;="&amp;$Q$15,'Wage Ceilings '!$D$8:'Wage Ceilings '!$D$11),'Wage Ceilings '!$C$7+SUMIF('Wage Ceilings '!$B$8:'Wage Ceilings '!$B$11,"&lt;="&amp;$Q$15,'Wage Ceilings '!$D$8:'Wage Ceilings '!$D$11),$Q33)</f>
        <v>0</v>
      </c>
      <c r="BS33" s="91" cm="1">
        <f t="array" ref="BS33">INDEX(Appendix!$G$4:$J$8,_xlfn.IFS(BQ33&lt;56,1,BQ33&lt;61,2,BQ33&lt;66,3,BQ33&lt;71,4,TRUE,5),MATCH(YEAR($F$15),Appendix!$G$3:$L$3,0))</f>
        <v>0</v>
      </c>
      <c r="BT33" s="92">
        <f t="shared" si="10"/>
        <v>0</v>
      </c>
      <c r="BU33" s="89">
        <f t="shared" si="24"/>
        <v>123</v>
      </c>
      <c r="BV33" s="90">
        <f>IF($R33&gt;'Wage Ceilings '!$C$7+SUMIF('Wage Ceilings '!$B$8:'Wage Ceilings '!$B$11,"&lt;="&amp;$R$15,'Wage Ceilings '!$D$8:'Wage Ceilings '!$D$11),'Wage Ceilings '!$C$7+SUMIF('Wage Ceilings '!$B$8:'Wage Ceilings '!$B$11,"&lt;="&amp;$R$15,'Wage Ceilings '!$D$8:'Wage Ceilings '!$D$11),$R33)</f>
        <v>0</v>
      </c>
      <c r="BW33" s="91" cm="1">
        <f t="array" ref="BW33">INDEX(Appendix!$G$4:$J$8,_xlfn.IFS(BU33&lt;56,1,BU33&lt;61,2,BU33&lt;66,3,BU33&lt;71,4,TRUE,5),MATCH(YEAR($F$15),Appendix!$G$3:$L$3,0))</f>
        <v>0</v>
      </c>
      <c r="BX33" s="92">
        <f t="shared" si="11"/>
        <v>0</v>
      </c>
      <c r="BY33" s="89" t="str">
        <f t="shared" si="25"/>
        <v>NA</v>
      </c>
      <c r="BZ33" s="92">
        <f>IF(S33&gt;=('Wage Ceilings '!$C$3-SUM(Z33,AD33,AH33,AL33,AP33,AX33,AT33,BB33,BF33,BJ33,BN33,BR33,BV33)),('Wage Ceilings '!$C$3-SUM(Z33,AD33,AH33,AL33,AP33,AX33,AT33,BB33,BF33,BJ33,BN33,BR33,BV33)),S33)</f>
        <v>0</v>
      </c>
      <c r="CA33" s="91" cm="1">
        <f t="array" ref="CA33">INDEX(Appendix!$G$4:$J$8,_xlfn.IFS(BY33&lt;56,1,BY33&lt;61,2,BY33&lt;66,3,BY33&lt;71,4,TRUE,5),MATCH(YEAR($F$15),Appendix!$G$3:$L$3,0))</f>
        <v>0</v>
      </c>
      <c r="CB33" s="92">
        <f t="shared" si="32"/>
        <v>0</v>
      </c>
      <c r="CC33" s="47"/>
    </row>
    <row r="34" spans="1:81" x14ac:dyDescent="0.3">
      <c r="A34" s="64" t="s">
        <v>34</v>
      </c>
      <c r="B34" s="65"/>
      <c r="C34" s="65"/>
      <c r="D34" s="66"/>
      <c r="E34" s="66"/>
      <c r="F34" s="67"/>
      <c r="G34" s="67"/>
      <c r="H34" s="67"/>
      <c r="I34" s="67"/>
      <c r="J34" s="67"/>
      <c r="K34" s="67"/>
      <c r="L34" s="67"/>
      <c r="M34" s="67"/>
      <c r="N34" s="67"/>
      <c r="O34" s="67"/>
      <c r="P34" s="67"/>
      <c r="Q34" s="67"/>
      <c r="R34" s="67"/>
      <c r="S34" s="67"/>
      <c r="T34" s="57">
        <f t="shared" si="26"/>
        <v>0</v>
      </c>
      <c r="U34" s="57">
        <f t="shared" si="27"/>
        <v>0</v>
      </c>
      <c r="V34" s="58">
        <f t="shared" si="28"/>
        <v>0</v>
      </c>
      <c r="W34" s="58">
        <f t="shared" si="29"/>
        <v>0</v>
      </c>
      <c r="X34" s="58">
        <f t="shared" si="30"/>
        <v>0</v>
      </c>
      <c r="Y34" s="89">
        <f t="shared" si="12"/>
        <v>122</v>
      </c>
      <c r="Z34" s="90">
        <f>IF($F34&gt;'Wage Ceilings '!$C$7+SUMIF('Wage Ceilings '!$B$8:'Wage Ceilings '!$B$11,"&lt;="&amp;$F$15,'Wage Ceilings '!$D$8:'Wage Ceilings '!$D$11),'Wage Ceilings '!$C$7+SUMIF('Wage Ceilings '!$B$8:'Wage Ceilings '!$B$11,"&lt;="&amp;$F$15,'Wage Ceilings '!$D$8:'Wage Ceilings '!$D$11),$F34)</f>
        <v>0</v>
      </c>
      <c r="AA34" s="91" cm="1">
        <f t="array" ref="AA34">INDEX(Appendix!$G$4:$J$8,_xlfn.IFS(Y34&lt;56,1,Y34&lt;61,2,Y34&lt;66,3,Y34&lt;71,4,TRUE,5),MATCH(YEAR($F$15),Appendix!$G$3:$L$3,0))</f>
        <v>0</v>
      </c>
      <c r="AB34" s="92">
        <f t="shared" si="0"/>
        <v>0</v>
      </c>
      <c r="AC34" s="89">
        <f t="shared" si="13"/>
        <v>123</v>
      </c>
      <c r="AD34" s="90">
        <f>IF($G34&gt;'Wage Ceilings '!$C$7+SUMIF('Wage Ceilings '!$B$8:'Wage Ceilings '!$B$11,"&lt;="&amp;$G$15,'Wage Ceilings '!$D$8:'Wage Ceilings '!$D$11),'Wage Ceilings '!$C$7+SUMIF('Wage Ceilings '!$B$8:'Wage Ceilings '!$B$11,"&lt;="&amp;$G$15,'Wage Ceilings '!$D$8:'Wage Ceilings '!$D$11),$G34)</f>
        <v>0</v>
      </c>
      <c r="AE34" s="91" cm="1">
        <f t="array" ref="AE34">INDEX(Appendix!$G$4:$J$8,_xlfn.IFS(AC34&lt;56,1,AC34&lt;61,2,AC34&lt;66,3,AC34&lt;71,4,TRUE,5),MATCH(YEAR($F$15),Appendix!$G$3:$L$3,0))</f>
        <v>0</v>
      </c>
      <c r="AF34" s="92">
        <f t="shared" si="1"/>
        <v>0</v>
      </c>
      <c r="AG34" s="89">
        <f t="shared" si="14"/>
        <v>123</v>
      </c>
      <c r="AH34" s="90">
        <f>IF($H34&gt;'Wage Ceilings '!$C$7+SUMIF('Wage Ceilings '!$B$8:'Wage Ceilings '!$B$11,"&lt;="&amp;$H$15,'Wage Ceilings '!$D$8:'Wage Ceilings '!$D$11),'Wage Ceilings '!$C$7+SUMIF('Wage Ceilings '!$B$8:'Wage Ceilings '!$B$11,"&lt;="&amp;$H$15,'Wage Ceilings '!$D$8:'Wage Ceilings '!$D$11),$H34)</f>
        <v>0</v>
      </c>
      <c r="AI34" s="91" cm="1">
        <f t="array" ref="AI34">INDEX(Appendix!$G$4:$J$8,_xlfn.IFS(AG34&lt;56,1,AG34&lt;61,2,AG34&lt;66,3,AG34&lt;71,4,TRUE,5),MATCH(YEAR($F$15),Appendix!$G$3:$L$3,0))</f>
        <v>0</v>
      </c>
      <c r="AJ34" s="92">
        <f t="shared" si="2"/>
        <v>0</v>
      </c>
      <c r="AK34" s="89">
        <f t="shared" si="15"/>
        <v>123</v>
      </c>
      <c r="AL34" s="90">
        <f>IF($I34&gt;'Wage Ceilings '!$C$7+SUMIF('Wage Ceilings '!$B$8:'Wage Ceilings '!$B$11,"&lt;="&amp;$I$15,'Wage Ceilings '!$D$8:'Wage Ceilings '!$D$11),'Wage Ceilings '!$C$7+SUMIF('Wage Ceilings '!$B$8:'Wage Ceilings '!$B$11,"&lt;="&amp;$I$15,'Wage Ceilings '!$D$8:'Wage Ceilings '!$D$11),$I34)</f>
        <v>0</v>
      </c>
      <c r="AM34" s="91" cm="1">
        <f t="array" ref="AM34">INDEX(Appendix!$G$4:$J$8,_xlfn.IFS(AK34&lt;56,1,AK34&lt;61,2,AK34&lt;66,3,AK34&lt;71,4,TRUE,5),MATCH(YEAR($F$15),Appendix!$G$3:$L$3,0))</f>
        <v>0</v>
      </c>
      <c r="AN34" s="92">
        <f t="shared" si="3"/>
        <v>0</v>
      </c>
      <c r="AO34" s="89">
        <f t="shared" si="16"/>
        <v>123</v>
      </c>
      <c r="AP34" s="90">
        <f>IF($J34&gt;'Wage Ceilings '!$C$7+SUMIF('Wage Ceilings '!$B$8:'Wage Ceilings '!$B$11,"&lt;="&amp;$J$15,'Wage Ceilings '!$D$8:'Wage Ceilings '!$D$11),'Wage Ceilings '!$C$7+SUMIF('Wage Ceilings '!$B$8:'Wage Ceilings '!$B$11,"&lt;="&amp;$J$15,'Wage Ceilings '!$D$8:'Wage Ceilings '!$D$11),$J34)</f>
        <v>0</v>
      </c>
      <c r="AQ34" s="91" cm="1">
        <f t="array" ref="AQ34">INDEX(Appendix!$G$4:$J$8,_xlfn.IFS(AO34&lt;56,1,AO34&lt;61,2,AO34&lt;66,3,AO34&lt;71,4,TRUE,5),MATCH(YEAR($F$15),Appendix!$G$3:$L$3,0))</f>
        <v>0</v>
      </c>
      <c r="AR34" s="92">
        <f t="shared" si="4"/>
        <v>0</v>
      </c>
      <c r="AS34" s="89">
        <f t="shared" si="31"/>
        <v>123</v>
      </c>
      <c r="AT34" s="90">
        <f>IF($K34&gt;'Wage Ceilings '!$C$7+SUMIF('Wage Ceilings '!$B$8:'Wage Ceilings '!$B$11,"&lt;="&amp;$K$15,'Wage Ceilings '!$D$8:'Wage Ceilings '!$D$11),'Wage Ceilings '!$C$7+SUMIF('Wage Ceilings '!$B$8:'Wage Ceilings '!$B$11,"&lt;="&amp;$K$15,'Wage Ceilings '!$D$8:'Wage Ceilings '!$D$11),$K34)</f>
        <v>0</v>
      </c>
      <c r="AU34" s="91" cm="1">
        <f t="array" ref="AU34">INDEX(Appendix!$G$4:$J$8,_xlfn.IFS(AS34&lt;56,1,AS34&lt;61,2,AS34&lt;66,3,AS34&lt;71,4,TRUE,5),MATCH(YEAR($F$15),Appendix!$G$3:$L$3,0))</f>
        <v>0</v>
      </c>
      <c r="AV34" s="92">
        <f t="shared" si="5"/>
        <v>0</v>
      </c>
      <c r="AW34" s="89" t="str">
        <f t="shared" si="17"/>
        <v>NA</v>
      </c>
      <c r="AX34" s="92">
        <f>IF(L34&gt;=('Wage Ceilings '!$C$3-SUM(Z34,AD34,AH34,AL34,AP34,AT34,BB34,BF34,BJ34,BN34,BR34,BV34)),('Wage Ceilings '!$C$3-SUM(Z34,AD34,AH34,AL34,AP34,AT34,BB34,BF34,BJ34,BN34,BR34,BV34)),L34)</f>
        <v>0</v>
      </c>
      <c r="AY34" s="91" cm="1">
        <f t="array" ref="AY34">INDEX(Appendix!$G$4:$J$8,_xlfn.IFS(AW34&lt;56,1,AW34&lt;61,2,AW34&lt;66,3,AW34&lt;71,4,TRUE,5),MATCH(YEAR($F$15),Appendix!$G$3:$L$3,0))</f>
        <v>0</v>
      </c>
      <c r="AZ34" s="92">
        <f t="shared" si="6"/>
        <v>0</v>
      </c>
      <c r="BA34" s="89">
        <f t="shared" si="18"/>
        <v>123</v>
      </c>
      <c r="BB34" s="90">
        <f>IF($M34&gt;'Wage Ceilings '!$C$7+SUMIF('Wage Ceilings '!$B$8:'Wage Ceilings '!$B$11,"&lt;="&amp;$M$15,'Wage Ceilings '!$D$8:'Wage Ceilings '!$D$11),'Wage Ceilings '!$C$7+SUMIF('Wage Ceilings '!$B$8:'Wage Ceilings '!$B$11,"&lt;="&amp;$M$15,'Wage Ceilings '!$D$8:'Wage Ceilings '!$D$11),$M34)</f>
        <v>0</v>
      </c>
      <c r="BC34" s="91" cm="1">
        <f t="array" ref="BC34">INDEX(Appendix!$G$4:$J$8,_xlfn.IFS(BA34&lt;56,1,BA34&lt;61,2,BA34&lt;66,3,BA34&lt;71,4,TRUE,5),MATCH(YEAR($F$15),Appendix!$G$3:$L$3,0))</f>
        <v>0</v>
      </c>
      <c r="BD34" s="92">
        <f t="shared" si="19"/>
        <v>0</v>
      </c>
      <c r="BE34" s="89">
        <f t="shared" si="20"/>
        <v>123</v>
      </c>
      <c r="BF34" s="90">
        <f>IF($N34&gt;'Wage Ceilings '!$C$7+SUMIF('Wage Ceilings '!$B$8:'Wage Ceilings '!$B$11,"&lt;="&amp;$N$15,'Wage Ceilings '!$D$8:'Wage Ceilings '!$D$11),'Wage Ceilings '!$C$7+SUMIF('Wage Ceilings '!$B$8:'Wage Ceilings '!$B$11,"&lt;="&amp;$N$15,'Wage Ceilings '!$D$8:'Wage Ceilings '!$D$11),$N34)</f>
        <v>0</v>
      </c>
      <c r="BG34" s="91" cm="1">
        <f t="array" ref="BG34">INDEX(Appendix!$G$4:$J$8,_xlfn.IFS(BE34&lt;56,1,BE34&lt;61,2,BE34&lt;66,3,BE34&lt;71,4,TRUE,5),MATCH(YEAR($F$15),Appendix!$G$3:$L$3,0))</f>
        <v>0</v>
      </c>
      <c r="BH34" s="92">
        <f t="shared" si="7"/>
        <v>0</v>
      </c>
      <c r="BI34" s="89">
        <f t="shared" si="21"/>
        <v>123</v>
      </c>
      <c r="BJ34" s="90">
        <f>IF($O34&gt;'Wage Ceilings '!$C$7+SUMIF('Wage Ceilings '!$B$8:'Wage Ceilings '!$B$11,"&lt;="&amp;$O$15,'Wage Ceilings '!$D$8:'Wage Ceilings '!$D$11),'Wage Ceilings '!$C$7+SUMIF('Wage Ceilings '!$B$8:'Wage Ceilings '!$B$11,"&lt;="&amp;$O$15,'Wage Ceilings '!$D$8:'Wage Ceilings '!$D$11),$O34)</f>
        <v>0</v>
      </c>
      <c r="BK34" s="91" cm="1">
        <f t="array" ref="BK34">INDEX(Appendix!$G$4:$J$8,_xlfn.IFS(BI34&lt;56,1,BI34&lt;61,2,BI34&lt;66,3,BI34&lt;71,4,TRUE,5),MATCH(YEAR($F$15),Appendix!$G$3:$L$3,0))</f>
        <v>0</v>
      </c>
      <c r="BL34" s="92">
        <f t="shared" si="8"/>
        <v>0</v>
      </c>
      <c r="BM34" s="89">
        <f t="shared" si="22"/>
        <v>123</v>
      </c>
      <c r="BN34" s="90">
        <f>IF($P34&gt;'Wage Ceilings '!$C$7+SUMIF('Wage Ceilings '!$B$8:'Wage Ceilings '!$B$11,"&lt;="&amp;$P$15,'Wage Ceilings '!$D$8:'Wage Ceilings '!$D$11),'Wage Ceilings '!$C$7+SUMIF('Wage Ceilings '!$B$8:'Wage Ceilings '!$B$11,"&lt;="&amp;$P$15,'Wage Ceilings '!$D$8:'Wage Ceilings '!$D$11),$P34)</f>
        <v>0</v>
      </c>
      <c r="BO34" s="91" cm="1">
        <f t="array" ref="BO34">INDEX(Appendix!$G$4:$J$8,_xlfn.IFS(BM34&lt;56,1,BM34&lt;61,2,BM34&lt;66,3,BM34&lt;71,4,TRUE,5),MATCH(YEAR($F$15),Appendix!$G$3:$L$3,0))</f>
        <v>0</v>
      </c>
      <c r="BP34" s="92">
        <f t="shared" si="9"/>
        <v>0</v>
      </c>
      <c r="BQ34" s="89">
        <f t="shared" si="23"/>
        <v>123</v>
      </c>
      <c r="BR34" s="90">
        <f>IF($Q34&gt;'Wage Ceilings '!$C$7+SUMIF('Wage Ceilings '!$B$8:'Wage Ceilings '!$B$11,"&lt;="&amp;$Q$15,'Wage Ceilings '!$D$8:'Wage Ceilings '!$D$11),'Wage Ceilings '!$C$7+SUMIF('Wage Ceilings '!$B$8:'Wage Ceilings '!$B$11,"&lt;="&amp;$Q$15,'Wage Ceilings '!$D$8:'Wage Ceilings '!$D$11),$Q34)</f>
        <v>0</v>
      </c>
      <c r="BS34" s="91" cm="1">
        <f t="array" ref="BS34">INDEX(Appendix!$G$4:$J$8,_xlfn.IFS(BQ34&lt;56,1,BQ34&lt;61,2,BQ34&lt;66,3,BQ34&lt;71,4,TRUE,5),MATCH(YEAR($F$15),Appendix!$G$3:$L$3,0))</f>
        <v>0</v>
      </c>
      <c r="BT34" s="92">
        <f t="shared" si="10"/>
        <v>0</v>
      </c>
      <c r="BU34" s="89">
        <f t="shared" si="24"/>
        <v>123</v>
      </c>
      <c r="BV34" s="90">
        <f>IF($R34&gt;'Wage Ceilings '!$C$7+SUMIF('Wage Ceilings '!$B$8:'Wage Ceilings '!$B$11,"&lt;="&amp;$R$15,'Wage Ceilings '!$D$8:'Wage Ceilings '!$D$11),'Wage Ceilings '!$C$7+SUMIF('Wage Ceilings '!$B$8:'Wage Ceilings '!$B$11,"&lt;="&amp;$R$15,'Wage Ceilings '!$D$8:'Wage Ceilings '!$D$11),$R34)</f>
        <v>0</v>
      </c>
      <c r="BW34" s="91" cm="1">
        <f t="array" ref="BW34">INDEX(Appendix!$G$4:$J$8,_xlfn.IFS(BU34&lt;56,1,BU34&lt;61,2,BU34&lt;66,3,BU34&lt;71,4,TRUE,5),MATCH(YEAR($F$15),Appendix!$G$3:$L$3,0))</f>
        <v>0</v>
      </c>
      <c r="BX34" s="92">
        <f t="shared" si="11"/>
        <v>0</v>
      </c>
      <c r="BY34" s="89" t="str">
        <f t="shared" si="25"/>
        <v>NA</v>
      </c>
      <c r="BZ34" s="92">
        <f>IF(S34&gt;=('Wage Ceilings '!$C$3-SUM(Z34,AD34,AH34,AL34,AP34,AX34,AT34,BB34,BF34,BJ34,BN34,BR34,BV34)),('Wage Ceilings '!$C$3-SUM(Z34,AD34,AH34,AL34,AP34,AX34,AT34,BB34,BF34,BJ34,BN34,BR34,BV34)),S34)</f>
        <v>0</v>
      </c>
      <c r="CA34" s="91" cm="1">
        <f t="array" ref="CA34">INDEX(Appendix!$G$4:$J$8,_xlfn.IFS(BY34&lt;56,1,BY34&lt;61,2,BY34&lt;66,3,BY34&lt;71,4,TRUE,5),MATCH(YEAR($F$15),Appendix!$G$3:$L$3,0))</f>
        <v>0</v>
      </c>
      <c r="CB34" s="92">
        <f t="shared" si="32"/>
        <v>0</v>
      </c>
      <c r="CC34" s="47"/>
    </row>
    <row r="35" spans="1:81" x14ac:dyDescent="0.3">
      <c r="A35" s="64" t="s">
        <v>35</v>
      </c>
      <c r="B35" s="65"/>
      <c r="C35" s="65"/>
      <c r="D35" s="66"/>
      <c r="E35" s="66"/>
      <c r="F35" s="67"/>
      <c r="G35" s="67"/>
      <c r="H35" s="67"/>
      <c r="I35" s="67"/>
      <c r="J35" s="67"/>
      <c r="K35" s="67"/>
      <c r="L35" s="67"/>
      <c r="M35" s="67"/>
      <c r="N35" s="67"/>
      <c r="O35" s="67"/>
      <c r="P35" s="67"/>
      <c r="Q35" s="67"/>
      <c r="R35" s="67"/>
      <c r="S35" s="67"/>
      <c r="T35" s="57">
        <f t="shared" si="26"/>
        <v>0</v>
      </c>
      <c r="U35" s="57">
        <f t="shared" si="27"/>
        <v>0</v>
      </c>
      <c r="V35" s="58">
        <f t="shared" si="28"/>
        <v>0</v>
      </c>
      <c r="W35" s="58">
        <f t="shared" si="29"/>
        <v>0</v>
      </c>
      <c r="X35" s="58">
        <f t="shared" si="30"/>
        <v>0</v>
      </c>
      <c r="Y35" s="89">
        <f t="shared" si="12"/>
        <v>122</v>
      </c>
      <c r="Z35" s="90">
        <f>IF($F35&gt;'Wage Ceilings '!$C$7+SUMIF('Wage Ceilings '!$B$8:'Wage Ceilings '!$B$11,"&lt;="&amp;$F$15,'Wage Ceilings '!$D$8:'Wage Ceilings '!$D$11),'Wage Ceilings '!$C$7+SUMIF('Wage Ceilings '!$B$8:'Wage Ceilings '!$B$11,"&lt;="&amp;$F$15,'Wage Ceilings '!$D$8:'Wage Ceilings '!$D$11),$F35)</f>
        <v>0</v>
      </c>
      <c r="AA35" s="91" cm="1">
        <f t="array" ref="AA35">INDEX(Appendix!$G$4:$J$8,_xlfn.IFS(Y35&lt;56,1,Y35&lt;61,2,Y35&lt;66,3,Y35&lt;71,4,TRUE,5),MATCH(YEAR($F$15),Appendix!$G$3:$L$3,0))</f>
        <v>0</v>
      </c>
      <c r="AB35" s="92">
        <f t="shared" si="0"/>
        <v>0</v>
      </c>
      <c r="AC35" s="89">
        <f t="shared" si="13"/>
        <v>123</v>
      </c>
      <c r="AD35" s="90">
        <f>IF($G35&gt;'Wage Ceilings '!$C$7+SUMIF('Wage Ceilings '!$B$8:'Wage Ceilings '!$B$11,"&lt;="&amp;$G$15,'Wage Ceilings '!$D$8:'Wage Ceilings '!$D$11),'Wage Ceilings '!$C$7+SUMIF('Wage Ceilings '!$B$8:'Wage Ceilings '!$B$11,"&lt;="&amp;$G$15,'Wage Ceilings '!$D$8:'Wage Ceilings '!$D$11),$G35)</f>
        <v>0</v>
      </c>
      <c r="AE35" s="91" cm="1">
        <f t="array" ref="AE35">INDEX(Appendix!$G$4:$J$8,_xlfn.IFS(AC35&lt;56,1,AC35&lt;61,2,AC35&lt;66,3,AC35&lt;71,4,TRUE,5),MATCH(YEAR($F$15),Appendix!$G$3:$L$3,0))</f>
        <v>0</v>
      </c>
      <c r="AF35" s="92">
        <f t="shared" si="1"/>
        <v>0</v>
      </c>
      <c r="AG35" s="89">
        <f t="shared" si="14"/>
        <v>123</v>
      </c>
      <c r="AH35" s="90">
        <f>IF($H35&gt;'Wage Ceilings '!$C$7+SUMIF('Wage Ceilings '!$B$8:'Wage Ceilings '!$B$11,"&lt;="&amp;$H$15,'Wage Ceilings '!$D$8:'Wage Ceilings '!$D$11),'Wage Ceilings '!$C$7+SUMIF('Wage Ceilings '!$B$8:'Wage Ceilings '!$B$11,"&lt;="&amp;$H$15,'Wage Ceilings '!$D$8:'Wage Ceilings '!$D$11),$H35)</f>
        <v>0</v>
      </c>
      <c r="AI35" s="91" cm="1">
        <f t="array" ref="AI35">INDEX(Appendix!$G$4:$J$8,_xlfn.IFS(AG35&lt;56,1,AG35&lt;61,2,AG35&lt;66,3,AG35&lt;71,4,TRUE,5),MATCH(YEAR($F$15),Appendix!$G$3:$L$3,0))</f>
        <v>0</v>
      </c>
      <c r="AJ35" s="92">
        <f t="shared" si="2"/>
        <v>0</v>
      </c>
      <c r="AK35" s="89">
        <f t="shared" si="15"/>
        <v>123</v>
      </c>
      <c r="AL35" s="90">
        <f>IF($I35&gt;'Wage Ceilings '!$C$7+SUMIF('Wage Ceilings '!$B$8:'Wage Ceilings '!$B$11,"&lt;="&amp;$I$15,'Wage Ceilings '!$D$8:'Wage Ceilings '!$D$11),'Wage Ceilings '!$C$7+SUMIF('Wage Ceilings '!$B$8:'Wage Ceilings '!$B$11,"&lt;="&amp;$I$15,'Wage Ceilings '!$D$8:'Wage Ceilings '!$D$11),$I35)</f>
        <v>0</v>
      </c>
      <c r="AM35" s="91" cm="1">
        <f t="array" ref="AM35">INDEX(Appendix!$G$4:$J$8,_xlfn.IFS(AK35&lt;56,1,AK35&lt;61,2,AK35&lt;66,3,AK35&lt;71,4,TRUE,5),MATCH(YEAR($F$15),Appendix!$G$3:$L$3,0))</f>
        <v>0</v>
      </c>
      <c r="AN35" s="92">
        <f t="shared" si="3"/>
        <v>0</v>
      </c>
      <c r="AO35" s="89">
        <f t="shared" si="16"/>
        <v>123</v>
      </c>
      <c r="AP35" s="90">
        <f>IF($J35&gt;'Wage Ceilings '!$C$7+SUMIF('Wage Ceilings '!$B$8:'Wage Ceilings '!$B$11,"&lt;="&amp;$J$15,'Wage Ceilings '!$D$8:'Wage Ceilings '!$D$11),'Wage Ceilings '!$C$7+SUMIF('Wage Ceilings '!$B$8:'Wage Ceilings '!$B$11,"&lt;="&amp;$J$15,'Wage Ceilings '!$D$8:'Wage Ceilings '!$D$11),$J35)</f>
        <v>0</v>
      </c>
      <c r="AQ35" s="91" cm="1">
        <f t="array" ref="AQ35">INDEX(Appendix!$G$4:$J$8,_xlfn.IFS(AO35&lt;56,1,AO35&lt;61,2,AO35&lt;66,3,AO35&lt;71,4,TRUE,5),MATCH(YEAR($F$15),Appendix!$G$3:$L$3,0))</f>
        <v>0</v>
      </c>
      <c r="AR35" s="92">
        <f t="shared" si="4"/>
        <v>0</v>
      </c>
      <c r="AS35" s="89">
        <f t="shared" si="31"/>
        <v>123</v>
      </c>
      <c r="AT35" s="90">
        <f>IF($K35&gt;'Wage Ceilings '!$C$7+SUMIF('Wage Ceilings '!$B$8:'Wage Ceilings '!$B$11,"&lt;="&amp;$K$15,'Wage Ceilings '!$D$8:'Wage Ceilings '!$D$11),'Wage Ceilings '!$C$7+SUMIF('Wage Ceilings '!$B$8:'Wage Ceilings '!$B$11,"&lt;="&amp;$K$15,'Wage Ceilings '!$D$8:'Wage Ceilings '!$D$11),$K35)</f>
        <v>0</v>
      </c>
      <c r="AU35" s="91" cm="1">
        <f t="array" ref="AU35">INDEX(Appendix!$G$4:$J$8,_xlfn.IFS(AS35&lt;56,1,AS35&lt;61,2,AS35&lt;66,3,AS35&lt;71,4,TRUE,5),MATCH(YEAR($F$15),Appendix!$G$3:$L$3,0))</f>
        <v>0</v>
      </c>
      <c r="AV35" s="92">
        <f t="shared" si="5"/>
        <v>0</v>
      </c>
      <c r="AW35" s="89" t="str">
        <f t="shared" si="17"/>
        <v>NA</v>
      </c>
      <c r="AX35" s="92">
        <f>IF(L35&gt;=('Wage Ceilings '!$C$3-SUM(Z35,AD35,AH35,AL35,AP35,AT35,BB35,BF35,BJ35,BN35,BR35,BV35)),('Wage Ceilings '!$C$3-SUM(Z35,AD35,AH35,AL35,AP35,AT35,BB35,BF35,BJ35,BN35,BR35,BV35)),L35)</f>
        <v>0</v>
      </c>
      <c r="AY35" s="91" cm="1">
        <f t="array" ref="AY35">INDEX(Appendix!$G$4:$J$8,_xlfn.IFS(AW35&lt;56,1,AW35&lt;61,2,AW35&lt;66,3,AW35&lt;71,4,TRUE,5),MATCH(YEAR($F$15),Appendix!$G$3:$L$3,0))</f>
        <v>0</v>
      </c>
      <c r="AZ35" s="92">
        <f t="shared" si="6"/>
        <v>0</v>
      </c>
      <c r="BA35" s="89">
        <f t="shared" si="18"/>
        <v>123</v>
      </c>
      <c r="BB35" s="90">
        <f>IF($M35&gt;'Wage Ceilings '!$C$7+SUMIF('Wage Ceilings '!$B$8:'Wage Ceilings '!$B$11,"&lt;="&amp;$M$15,'Wage Ceilings '!$D$8:'Wage Ceilings '!$D$11),'Wage Ceilings '!$C$7+SUMIF('Wage Ceilings '!$B$8:'Wage Ceilings '!$B$11,"&lt;="&amp;$M$15,'Wage Ceilings '!$D$8:'Wage Ceilings '!$D$11),$M35)</f>
        <v>0</v>
      </c>
      <c r="BC35" s="91" cm="1">
        <f t="array" ref="BC35">INDEX(Appendix!$G$4:$J$8,_xlfn.IFS(BA35&lt;56,1,BA35&lt;61,2,BA35&lt;66,3,BA35&lt;71,4,TRUE,5),MATCH(YEAR($F$15),Appendix!$G$3:$L$3,0))</f>
        <v>0</v>
      </c>
      <c r="BD35" s="92">
        <f t="shared" si="19"/>
        <v>0</v>
      </c>
      <c r="BE35" s="89">
        <f t="shared" si="20"/>
        <v>123</v>
      </c>
      <c r="BF35" s="90">
        <f>IF($N35&gt;'Wage Ceilings '!$C$7+SUMIF('Wage Ceilings '!$B$8:'Wage Ceilings '!$B$11,"&lt;="&amp;$N$15,'Wage Ceilings '!$D$8:'Wage Ceilings '!$D$11),'Wage Ceilings '!$C$7+SUMIF('Wage Ceilings '!$B$8:'Wage Ceilings '!$B$11,"&lt;="&amp;$N$15,'Wage Ceilings '!$D$8:'Wage Ceilings '!$D$11),$N35)</f>
        <v>0</v>
      </c>
      <c r="BG35" s="91" cm="1">
        <f t="array" ref="BG35">INDEX(Appendix!$G$4:$J$8,_xlfn.IFS(BE35&lt;56,1,BE35&lt;61,2,BE35&lt;66,3,BE35&lt;71,4,TRUE,5),MATCH(YEAR($F$15),Appendix!$G$3:$L$3,0))</f>
        <v>0</v>
      </c>
      <c r="BH35" s="92">
        <f t="shared" si="7"/>
        <v>0</v>
      </c>
      <c r="BI35" s="89">
        <f t="shared" si="21"/>
        <v>123</v>
      </c>
      <c r="BJ35" s="90">
        <f>IF($O35&gt;'Wage Ceilings '!$C$7+SUMIF('Wage Ceilings '!$B$8:'Wage Ceilings '!$B$11,"&lt;="&amp;$O$15,'Wage Ceilings '!$D$8:'Wage Ceilings '!$D$11),'Wage Ceilings '!$C$7+SUMIF('Wage Ceilings '!$B$8:'Wage Ceilings '!$B$11,"&lt;="&amp;$O$15,'Wage Ceilings '!$D$8:'Wage Ceilings '!$D$11),$O35)</f>
        <v>0</v>
      </c>
      <c r="BK35" s="91" cm="1">
        <f t="array" ref="BK35">INDEX(Appendix!$G$4:$J$8,_xlfn.IFS(BI35&lt;56,1,BI35&lt;61,2,BI35&lt;66,3,BI35&lt;71,4,TRUE,5),MATCH(YEAR($F$15),Appendix!$G$3:$L$3,0))</f>
        <v>0</v>
      </c>
      <c r="BL35" s="92">
        <f t="shared" si="8"/>
        <v>0</v>
      </c>
      <c r="BM35" s="89">
        <f t="shared" si="22"/>
        <v>123</v>
      </c>
      <c r="BN35" s="90">
        <f>IF($P35&gt;'Wage Ceilings '!$C$7+SUMIF('Wage Ceilings '!$B$8:'Wage Ceilings '!$B$11,"&lt;="&amp;$P$15,'Wage Ceilings '!$D$8:'Wage Ceilings '!$D$11),'Wage Ceilings '!$C$7+SUMIF('Wage Ceilings '!$B$8:'Wage Ceilings '!$B$11,"&lt;="&amp;$P$15,'Wage Ceilings '!$D$8:'Wage Ceilings '!$D$11),$P35)</f>
        <v>0</v>
      </c>
      <c r="BO35" s="91" cm="1">
        <f t="array" ref="BO35">INDEX(Appendix!$G$4:$J$8,_xlfn.IFS(BM35&lt;56,1,BM35&lt;61,2,BM35&lt;66,3,BM35&lt;71,4,TRUE,5),MATCH(YEAR($F$15),Appendix!$G$3:$L$3,0))</f>
        <v>0</v>
      </c>
      <c r="BP35" s="92">
        <f t="shared" si="9"/>
        <v>0</v>
      </c>
      <c r="BQ35" s="89">
        <f t="shared" si="23"/>
        <v>123</v>
      </c>
      <c r="BR35" s="90">
        <f>IF($Q35&gt;'Wage Ceilings '!$C$7+SUMIF('Wage Ceilings '!$B$8:'Wage Ceilings '!$B$11,"&lt;="&amp;$Q$15,'Wage Ceilings '!$D$8:'Wage Ceilings '!$D$11),'Wage Ceilings '!$C$7+SUMIF('Wage Ceilings '!$B$8:'Wage Ceilings '!$B$11,"&lt;="&amp;$Q$15,'Wage Ceilings '!$D$8:'Wage Ceilings '!$D$11),$Q35)</f>
        <v>0</v>
      </c>
      <c r="BS35" s="91" cm="1">
        <f t="array" ref="BS35">INDEX(Appendix!$G$4:$J$8,_xlfn.IFS(BQ35&lt;56,1,BQ35&lt;61,2,BQ35&lt;66,3,BQ35&lt;71,4,TRUE,5),MATCH(YEAR($F$15),Appendix!$G$3:$L$3,0))</f>
        <v>0</v>
      </c>
      <c r="BT35" s="92">
        <f t="shared" si="10"/>
        <v>0</v>
      </c>
      <c r="BU35" s="89">
        <f t="shared" si="24"/>
        <v>123</v>
      </c>
      <c r="BV35" s="90">
        <f>IF($R35&gt;'Wage Ceilings '!$C$7+SUMIF('Wage Ceilings '!$B$8:'Wage Ceilings '!$B$11,"&lt;="&amp;$R$15,'Wage Ceilings '!$D$8:'Wage Ceilings '!$D$11),'Wage Ceilings '!$C$7+SUMIF('Wage Ceilings '!$B$8:'Wage Ceilings '!$B$11,"&lt;="&amp;$R$15,'Wage Ceilings '!$D$8:'Wage Ceilings '!$D$11),$R35)</f>
        <v>0</v>
      </c>
      <c r="BW35" s="91" cm="1">
        <f t="array" ref="BW35">INDEX(Appendix!$G$4:$J$8,_xlfn.IFS(BU35&lt;56,1,BU35&lt;61,2,BU35&lt;66,3,BU35&lt;71,4,TRUE,5),MATCH(YEAR($F$15),Appendix!$G$3:$L$3,0))</f>
        <v>0</v>
      </c>
      <c r="BX35" s="92">
        <f t="shared" si="11"/>
        <v>0</v>
      </c>
      <c r="BY35" s="89" t="str">
        <f t="shared" si="25"/>
        <v>NA</v>
      </c>
      <c r="BZ35" s="92">
        <f>IF(S35&gt;=('Wage Ceilings '!$C$3-SUM(Z35,AD35,AH35,AL35,AP35,AX35,AT35,BB35,BF35,BJ35,BN35,BR35,BV35)),('Wage Ceilings '!$C$3-SUM(Z35,AD35,AH35,AL35,AP35,AX35,AT35,BB35,BF35,BJ35,BN35,BR35,BV35)),S35)</f>
        <v>0</v>
      </c>
      <c r="CA35" s="91" cm="1">
        <f t="array" ref="CA35">INDEX(Appendix!$G$4:$J$8,_xlfn.IFS(BY35&lt;56,1,BY35&lt;61,2,BY35&lt;66,3,BY35&lt;71,4,TRUE,5),MATCH(YEAR($F$15),Appendix!$G$3:$L$3,0))</f>
        <v>0</v>
      </c>
      <c r="CB35" s="92">
        <f t="shared" si="32"/>
        <v>0</v>
      </c>
      <c r="CC35" s="47"/>
    </row>
    <row r="36" spans="1:81" x14ac:dyDescent="0.3">
      <c r="A36" s="64" t="s">
        <v>36</v>
      </c>
      <c r="B36" s="65"/>
      <c r="C36" s="65"/>
      <c r="D36" s="66"/>
      <c r="E36" s="66"/>
      <c r="F36" s="67"/>
      <c r="G36" s="67"/>
      <c r="H36" s="67"/>
      <c r="I36" s="67"/>
      <c r="J36" s="67"/>
      <c r="K36" s="67"/>
      <c r="L36" s="67"/>
      <c r="M36" s="67"/>
      <c r="N36" s="67"/>
      <c r="O36" s="67"/>
      <c r="P36" s="67"/>
      <c r="Q36" s="67"/>
      <c r="R36" s="67"/>
      <c r="S36" s="67"/>
      <c r="T36" s="57">
        <f t="shared" si="26"/>
        <v>0</v>
      </c>
      <c r="U36" s="57">
        <f t="shared" si="27"/>
        <v>0</v>
      </c>
      <c r="V36" s="58">
        <f t="shared" si="28"/>
        <v>0</v>
      </c>
      <c r="W36" s="58">
        <f t="shared" si="29"/>
        <v>0</v>
      </c>
      <c r="X36" s="58">
        <f t="shared" si="30"/>
        <v>0</v>
      </c>
      <c r="Y36" s="89">
        <f t="shared" si="12"/>
        <v>122</v>
      </c>
      <c r="Z36" s="90">
        <f>IF($F36&gt;'Wage Ceilings '!$C$7+SUMIF('Wage Ceilings '!$B$8:'Wage Ceilings '!$B$11,"&lt;="&amp;$F$15,'Wage Ceilings '!$D$8:'Wage Ceilings '!$D$11),'Wage Ceilings '!$C$7+SUMIF('Wage Ceilings '!$B$8:'Wage Ceilings '!$B$11,"&lt;="&amp;$F$15,'Wage Ceilings '!$D$8:'Wage Ceilings '!$D$11),$F36)</f>
        <v>0</v>
      </c>
      <c r="AA36" s="91" cm="1">
        <f t="array" ref="AA36">INDEX(Appendix!$G$4:$J$8,_xlfn.IFS(Y36&lt;56,1,Y36&lt;61,2,Y36&lt;66,3,Y36&lt;71,4,TRUE,5),MATCH(YEAR($F$15),Appendix!$G$3:$L$3,0))</f>
        <v>0</v>
      </c>
      <c r="AB36" s="92">
        <f t="shared" si="0"/>
        <v>0</v>
      </c>
      <c r="AC36" s="89">
        <f t="shared" si="13"/>
        <v>123</v>
      </c>
      <c r="AD36" s="90">
        <f>IF($G36&gt;'Wage Ceilings '!$C$7+SUMIF('Wage Ceilings '!$B$8:'Wage Ceilings '!$B$11,"&lt;="&amp;$G$15,'Wage Ceilings '!$D$8:'Wage Ceilings '!$D$11),'Wage Ceilings '!$C$7+SUMIF('Wage Ceilings '!$B$8:'Wage Ceilings '!$B$11,"&lt;="&amp;$G$15,'Wage Ceilings '!$D$8:'Wage Ceilings '!$D$11),$G36)</f>
        <v>0</v>
      </c>
      <c r="AE36" s="91" cm="1">
        <f t="array" ref="AE36">INDEX(Appendix!$G$4:$J$8,_xlfn.IFS(AC36&lt;56,1,AC36&lt;61,2,AC36&lt;66,3,AC36&lt;71,4,TRUE,5),MATCH(YEAR($F$15),Appendix!$G$3:$L$3,0))</f>
        <v>0</v>
      </c>
      <c r="AF36" s="92">
        <f t="shared" si="1"/>
        <v>0</v>
      </c>
      <c r="AG36" s="89">
        <f t="shared" si="14"/>
        <v>123</v>
      </c>
      <c r="AH36" s="90">
        <f>IF($H36&gt;'Wage Ceilings '!$C$7+SUMIF('Wage Ceilings '!$B$8:'Wage Ceilings '!$B$11,"&lt;="&amp;$H$15,'Wage Ceilings '!$D$8:'Wage Ceilings '!$D$11),'Wage Ceilings '!$C$7+SUMIF('Wage Ceilings '!$B$8:'Wage Ceilings '!$B$11,"&lt;="&amp;$H$15,'Wage Ceilings '!$D$8:'Wage Ceilings '!$D$11),$H36)</f>
        <v>0</v>
      </c>
      <c r="AI36" s="91" cm="1">
        <f t="array" ref="AI36">INDEX(Appendix!$G$4:$J$8,_xlfn.IFS(AG36&lt;56,1,AG36&lt;61,2,AG36&lt;66,3,AG36&lt;71,4,TRUE,5),MATCH(YEAR($F$15),Appendix!$G$3:$L$3,0))</f>
        <v>0</v>
      </c>
      <c r="AJ36" s="92">
        <f t="shared" si="2"/>
        <v>0</v>
      </c>
      <c r="AK36" s="89">
        <f t="shared" si="15"/>
        <v>123</v>
      </c>
      <c r="AL36" s="90">
        <f>IF($I36&gt;'Wage Ceilings '!$C$7+SUMIF('Wage Ceilings '!$B$8:'Wage Ceilings '!$B$11,"&lt;="&amp;$I$15,'Wage Ceilings '!$D$8:'Wage Ceilings '!$D$11),'Wage Ceilings '!$C$7+SUMIF('Wage Ceilings '!$B$8:'Wage Ceilings '!$B$11,"&lt;="&amp;$I$15,'Wage Ceilings '!$D$8:'Wage Ceilings '!$D$11),$I36)</f>
        <v>0</v>
      </c>
      <c r="AM36" s="91" cm="1">
        <f t="array" ref="AM36">INDEX(Appendix!$G$4:$J$8,_xlfn.IFS(AK36&lt;56,1,AK36&lt;61,2,AK36&lt;66,3,AK36&lt;71,4,TRUE,5),MATCH(YEAR($F$15),Appendix!$G$3:$L$3,0))</f>
        <v>0</v>
      </c>
      <c r="AN36" s="92">
        <f t="shared" si="3"/>
        <v>0</v>
      </c>
      <c r="AO36" s="89">
        <f t="shared" si="16"/>
        <v>123</v>
      </c>
      <c r="AP36" s="90">
        <f>IF($J36&gt;'Wage Ceilings '!$C$7+SUMIF('Wage Ceilings '!$B$8:'Wage Ceilings '!$B$11,"&lt;="&amp;$J$15,'Wage Ceilings '!$D$8:'Wage Ceilings '!$D$11),'Wage Ceilings '!$C$7+SUMIF('Wage Ceilings '!$B$8:'Wage Ceilings '!$B$11,"&lt;="&amp;$J$15,'Wage Ceilings '!$D$8:'Wage Ceilings '!$D$11),$J36)</f>
        <v>0</v>
      </c>
      <c r="AQ36" s="91" cm="1">
        <f t="array" ref="AQ36">INDEX(Appendix!$G$4:$J$8,_xlfn.IFS(AO36&lt;56,1,AO36&lt;61,2,AO36&lt;66,3,AO36&lt;71,4,TRUE,5),MATCH(YEAR($F$15),Appendix!$G$3:$L$3,0))</f>
        <v>0</v>
      </c>
      <c r="AR36" s="92">
        <f t="shared" si="4"/>
        <v>0</v>
      </c>
      <c r="AS36" s="89">
        <f t="shared" si="31"/>
        <v>123</v>
      </c>
      <c r="AT36" s="90">
        <f>IF($K36&gt;'Wage Ceilings '!$C$7+SUMIF('Wage Ceilings '!$B$8:'Wage Ceilings '!$B$11,"&lt;="&amp;$K$15,'Wage Ceilings '!$D$8:'Wage Ceilings '!$D$11),'Wage Ceilings '!$C$7+SUMIF('Wage Ceilings '!$B$8:'Wage Ceilings '!$B$11,"&lt;="&amp;$K$15,'Wage Ceilings '!$D$8:'Wage Ceilings '!$D$11),$K36)</f>
        <v>0</v>
      </c>
      <c r="AU36" s="91" cm="1">
        <f t="array" ref="AU36">INDEX(Appendix!$G$4:$J$8,_xlfn.IFS(AS36&lt;56,1,AS36&lt;61,2,AS36&lt;66,3,AS36&lt;71,4,TRUE,5),MATCH(YEAR($F$15),Appendix!$G$3:$L$3,0))</f>
        <v>0</v>
      </c>
      <c r="AV36" s="92">
        <f t="shared" si="5"/>
        <v>0</v>
      </c>
      <c r="AW36" s="89" t="str">
        <f t="shared" si="17"/>
        <v>NA</v>
      </c>
      <c r="AX36" s="92">
        <f>IF(L36&gt;=('Wage Ceilings '!$C$3-SUM(Z36,AD36,AH36,AL36,AP36,AT36,BB36,BF36,BJ36,BN36,BR36,BV36)),('Wage Ceilings '!$C$3-SUM(Z36,AD36,AH36,AL36,AP36,AT36,BB36,BF36,BJ36,BN36,BR36,BV36)),L36)</f>
        <v>0</v>
      </c>
      <c r="AY36" s="91" cm="1">
        <f t="array" ref="AY36">INDEX(Appendix!$G$4:$J$8,_xlfn.IFS(AW36&lt;56,1,AW36&lt;61,2,AW36&lt;66,3,AW36&lt;71,4,TRUE,5),MATCH(YEAR($F$15),Appendix!$G$3:$L$3,0))</f>
        <v>0</v>
      </c>
      <c r="AZ36" s="92">
        <f t="shared" si="6"/>
        <v>0</v>
      </c>
      <c r="BA36" s="89">
        <f t="shared" si="18"/>
        <v>123</v>
      </c>
      <c r="BB36" s="90">
        <f>IF($M36&gt;'Wage Ceilings '!$C$7+SUMIF('Wage Ceilings '!$B$8:'Wage Ceilings '!$B$11,"&lt;="&amp;$M$15,'Wage Ceilings '!$D$8:'Wage Ceilings '!$D$11),'Wage Ceilings '!$C$7+SUMIF('Wage Ceilings '!$B$8:'Wage Ceilings '!$B$11,"&lt;="&amp;$M$15,'Wage Ceilings '!$D$8:'Wage Ceilings '!$D$11),$M36)</f>
        <v>0</v>
      </c>
      <c r="BC36" s="91" cm="1">
        <f t="array" ref="BC36">INDEX(Appendix!$G$4:$J$8,_xlfn.IFS(BA36&lt;56,1,BA36&lt;61,2,BA36&lt;66,3,BA36&lt;71,4,TRUE,5),MATCH(YEAR($F$15),Appendix!$G$3:$L$3,0))</f>
        <v>0</v>
      </c>
      <c r="BD36" s="92">
        <f t="shared" si="19"/>
        <v>0</v>
      </c>
      <c r="BE36" s="89">
        <f t="shared" si="20"/>
        <v>123</v>
      </c>
      <c r="BF36" s="90">
        <f>IF($N36&gt;'Wage Ceilings '!$C$7+SUMIF('Wage Ceilings '!$B$8:'Wage Ceilings '!$B$11,"&lt;="&amp;$N$15,'Wage Ceilings '!$D$8:'Wage Ceilings '!$D$11),'Wage Ceilings '!$C$7+SUMIF('Wage Ceilings '!$B$8:'Wage Ceilings '!$B$11,"&lt;="&amp;$N$15,'Wage Ceilings '!$D$8:'Wage Ceilings '!$D$11),$N36)</f>
        <v>0</v>
      </c>
      <c r="BG36" s="91" cm="1">
        <f t="array" ref="BG36">INDEX(Appendix!$G$4:$J$8,_xlfn.IFS(BE36&lt;56,1,BE36&lt;61,2,BE36&lt;66,3,BE36&lt;71,4,TRUE,5),MATCH(YEAR($F$15),Appendix!$G$3:$L$3,0))</f>
        <v>0</v>
      </c>
      <c r="BH36" s="92">
        <f t="shared" si="7"/>
        <v>0</v>
      </c>
      <c r="BI36" s="89">
        <f t="shared" si="21"/>
        <v>123</v>
      </c>
      <c r="BJ36" s="90">
        <f>IF($O36&gt;'Wage Ceilings '!$C$7+SUMIF('Wage Ceilings '!$B$8:'Wage Ceilings '!$B$11,"&lt;="&amp;$O$15,'Wage Ceilings '!$D$8:'Wage Ceilings '!$D$11),'Wage Ceilings '!$C$7+SUMIF('Wage Ceilings '!$B$8:'Wage Ceilings '!$B$11,"&lt;="&amp;$O$15,'Wage Ceilings '!$D$8:'Wage Ceilings '!$D$11),$O36)</f>
        <v>0</v>
      </c>
      <c r="BK36" s="91" cm="1">
        <f t="array" ref="BK36">INDEX(Appendix!$G$4:$J$8,_xlfn.IFS(BI36&lt;56,1,BI36&lt;61,2,BI36&lt;66,3,BI36&lt;71,4,TRUE,5),MATCH(YEAR($F$15),Appendix!$G$3:$L$3,0))</f>
        <v>0</v>
      </c>
      <c r="BL36" s="92">
        <f t="shared" si="8"/>
        <v>0</v>
      </c>
      <c r="BM36" s="89">
        <f t="shared" si="22"/>
        <v>123</v>
      </c>
      <c r="BN36" s="90">
        <f>IF($P36&gt;'Wage Ceilings '!$C$7+SUMIF('Wage Ceilings '!$B$8:'Wage Ceilings '!$B$11,"&lt;="&amp;$P$15,'Wage Ceilings '!$D$8:'Wage Ceilings '!$D$11),'Wage Ceilings '!$C$7+SUMIF('Wage Ceilings '!$B$8:'Wage Ceilings '!$B$11,"&lt;="&amp;$P$15,'Wage Ceilings '!$D$8:'Wage Ceilings '!$D$11),$P36)</f>
        <v>0</v>
      </c>
      <c r="BO36" s="91" cm="1">
        <f t="array" ref="BO36">INDEX(Appendix!$G$4:$J$8,_xlfn.IFS(BM36&lt;56,1,BM36&lt;61,2,BM36&lt;66,3,BM36&lt;71,4,TRUE,5),MATCH(YEAR($F$15),Appendix!$G$3:$L$3,0))</f>
        <v>0</v>
      </c>
      <c r="BP36" s="92">
        <f t="shared" si="9"/>
        <v>0</v>
      </c>
      <c r="BQ36" s="89">
        <f t="shared" si="23"/>
        <v>123</v>
      </c>
      <c r="BR36" s="90">
        <f>IF($Q36&gt;'Wage Ceilings '!$C$7+SUMIF('Wage Ceilings '!$B$8:'Wage Ceilings '!$B$11,"&lt;="&amp;$Q$15,'Wage Ceilings '!$D$8:'Wage Ceilings '!$D$11),'Wage Ceilings '!$C$7+SUMIF('Wage Ceilings '!$B$8:'Wage Ceilings '!$B$11,"&lt;="&amp;$Q$15,'Wage Ceilings '!$D$8:'Wage Ceilings '!$D$11),$Q36)</f>
        <v>0</v>
      </c>
      <c r="BS36" s="91" cm="1">
        <f t="array" ref="BS36">INDEX(Appendix!$G$4:$J$8,_xlfn.IFS(BQ36&lt;56,1,BQ36&lt;61,2,BQ36&lt;66,3,BQ36&lt;71,4,TRUE,5),MATCH(YEAR($F$15),Appendix!$G$3:$L$3,0))</f>
        <v>0</v>
      </c>
      <c r="BT36" s="92">
        <f t="shared" si="10"/>
        <v>0</v>
      </c>
      <c r="BU36" s="89">
        <f t="shared" si="24"/>
        <v>123</v>
      </c>
      <c r="BV36" s="90">
        <f>IF($R36&gt;'Wage Ceilings '!$C$7+SUMIF('Wage Ceilings '!$B$8:'Wage Ceilings '!$B$11,"&lt;="&amp;$R$15,'Wage Ceilings '!$D$8:'Wage Ceilings '!$D$11),'Wage Ceilings '!$C$7+SUMIF('Wage Ceilings '!$B$8:'Wage Ceilings '!$B$11,"&lt;="&amp;$R$15,'Wage Ceilings '!$D$8:'Wage Ceilings '!$D$11),$R36)</f>
        <v>0</v>
      </c>
      <c r="BW36" s="91" cm="1">
        <f t="array" ref="BW36">INDEX(Appendix!$G$4:$J$8,_xlfn.IFS(BU36&lt;56,1,BU36&lt;61,2,BU36&lt;66,3,BU36&lt;71,4,TRUE,5),MATCH(YEAR($F$15),Appendix!$G$3:$L$3,0))</f>
        <v>0</v>
      </c>
      <c r="BX36" s="92">
        <f t="shared" si="11"/>
        <v>0</v>
      </c>
      <c r="BY36" s="89" t="str">
        <f t="shared" si="25"/>
        <v>NA</v>
      </c>
      <c r="BZ36" s="92">
        <f>IF(S36&gt;=('Wage Ceilings '!$C$3-SUM(Z36,AD36,AH36,AL36,AP36,AX36,AT36,BB36,BF36,BJ36,BN36,BR36,BV36)),('Wage Ceilings '!$C$3-SUM(Z36,AD36,AH36,AL36,AP36,AX36,AT36,BB36,BF36,BJ36,BN36,BR36,BV36)),S36)</f>
        <v>0</v>
      </c>
      <c r="CA36" s="91" cm="1">
        <f t="array" ref="CA36">INDEX(Appendix!$G$4:$J$8,_xlfn.IFS(BY36&lt;56,1,BY36&lt;61,2,BY36&lt;66,3,BY36&lt;71,4,TRUE,5),MATCH(YEAR($F$15),Appendix!$G$3:$L$3,0))</f>
        <v>0</v>
      </c>
      <c r="CB36" s="92">
        <f t="shared" si="32"/>
        <v>0</v>
      </c>
      <c r="CC36" s="47"/>
    </row>
    <row r="37" spans="1:81" x14ac:dyDescent="0.3">
      <c r="A37" s="64" t="s">
        <v>37</v>
      </c>
      <c r="B37" s="65"/>
      <c r="C37" s="65"/>
      <c r="D37" s="66"/>
      <c r="E37" s="66"/>
      <c r="F37" s="67"/>
      <c r="G37" s="67"/>
      <c r="H37" s="67"/>
      <c r="I37" s="67"/>
      <c r="J37" s="67"/>
      <c r="K37" s="67"/>
      <c r="L37" s="67"/>
      <c r="M37" s="67"/>
      <c r="N37" s="67"/>
      <c r="O37" s="67"/>
      <c r="P37" s="67"/>
      <c r="Q37" s="67"/>
      <c r="R37" s="67"/>
      <c r="S37" s="67"/>
      <c r="T37" s="57">
        <f t="shared" si="26"/>
        <v>0</v>
      </c>
      <c r="U37" s="57">
        <f t="shared" si="27"/>
        <v>0</v>
      </c>
      <c r="V37" s="58">
        <f t="shared" si="28"/>
        <v>0</v>
      </c>
      <c r="W37" s="58">
        <f t="shared" si="29"/>
        <v>0</v>
      </c>
      <c r="X37" s="58">
        <f t="shared" si="30"/>
        <v>0</v>
      </c>
      <c r="Y37" s="89">
        <f t="shared" si="12"/>
        <v>122</v>
      </c>
      <c r="Z37" s="90">
        <f>IF($F37&gt;'Wage Ceilings '!$C$7+SUMIF('Wage Ceilings '!$B$8:'Wage Ceilings '!$B$11,"&lt;="&amp;$F$15,'Wage Ceilings '!$D$8:'Wage Ceilings '!$D$11),'Wage Ceilings '!$C$7+SUMIF('Wage Ceilings '!$B$8:'Wage Ceilings '!$B$11,"&lt;="&amp;$F$15,'Wage Ceilings '!$D$8:'Wage Ceilings '!$D$11),$F37)</f>
        <v>0</v>
      </c>
      <c r="AA37" s="91" cm="1">
        <f t="array" ref="AA37">INDEX(Appendix!$G$4:$J$8,_xlfn.IFS(Y37&lt;56,1,Y37&lt;61,2,Y37&lt;66,3,Y37&lt;71,4,TRUE,5),MATCH(YEAR($F$15),Appendix!$G$3:$L$3,0))</f>
        <v>0</v>
      </c>
      <c r="AB37" s="92">
        <f t="shared" si="0"/>
        <v>0</v>
      </c>
      <c r="AC37" s="89">
        <f t="shared" si="13"/>
        <v>123</v>
      </c>
      <c r="AD37" s="90">
        <f>IF($G37&gt;'Wage Ceilings '!$C$7+SUMIF('Wage Ceilings '!$B$8:'Wage Ceilings '!$B$11,"&lt;="&amp;$G$15,'Wage Ceilings '!$D$8:'Wage Ceilings '!$D$11),'Wage Ceilings '!$C$7+SUMIF('Wage Ceilings '!$B$8:'Wage Ceilings '!$B$11,"&lt;="&amp;$G$15,'Wage Ceilings '!$D$8:'Wage Ceilings '!$D$11),$G37)</f>
        <v>0</v>
      </c>
      <c r="AE37" s="91" cm="1">
        <f t="array" ref="AE37">INDEX(Appendix!$G$4:$J$8,_xlfn.IFS(AC37&lt;56,1,AC37&lt;61,2,AC37&lt;66,3,AC37&lt;71,4,TRUE,5),MATCH(YEAR($F$15),Appendix!$G$3:$L$3,0))</f>
        <v>0</v>
      </c>
      <c r="AF37" s="92">
        <f t="shared" si="1"/>
        <v>0</v>
      </c>
      <c r="AG37" s="89">
        <f t="shared" si="14"/>
        <v>123</v>
      </c>
      <c r="AH37" s="90">
        <f>IF($H37&gt;'Wage Ceilings '!$C$7+SUMIF('Wage Ceilings '!$B$8:'Wage Ceilings '!$B$11,"&lt;="&amp;$H$15,'Wage Ceilings '!$D$8:'Wage Ceilings '!$D$11),'Wage Ceilings '!$C$7+SUMIF('Wage Ceilings '!$B$8:'Wage Ceilings '!$B$11,"&lt;="&amp;$H$15,'Wage Ceilings '!$D$8:'Wage Ceilings '!$D$11),$H37)</f>
        <v>0</v>
      </c>
      <c r="AI37" s="91" cm="1">
        <f t="array" ref="AI37">INDEX(Appendix!$G$4:$J$8,_xlfn.IFS(AG37&lt;56,1,AG37&lt;61,2,AG37&lt;66,3,AG37&lt;71,4,TRUE,5),MATCH(YEAR($F$15),Appendix!$G$3:$L$3,0))</f>
        <v>0</v>
      </c>
      <c r="AJ37" s="92">
        <f t="shared" si="2"/>
        <v>0</v>
      </c>
      <c r="AK37" s="89">
        <f t="shared" si="15"/>
        <v>123</v>
      </c>
      <c r="AL37" s="90">
        <f>IF($I37&gt;'Wage Ceilings '!$C$7+SUMIF('Wage Ceilings '!$B$8:'Wage Ceilings '!$B$11,"&lt;="&amp;$I$15,'Wage Ceilings '!$D$8:'Wage Ceilings '!$D$11),'Wage Ceilings '!$C$7+SUMIF('Wage Ceilings '!$B$8:'Wage Ceilings '!$B$11,"&lt;="&amp;$I$15,'Wage Ceilings '!$D$8:'Wage Ceilings '!$D$11),$I37)</f>
        <v>0</v>
      </c>
      <c r="AM37" s="91" cm="1">
        <f t="array" ref="AM37">INDEX(Appendix!$G$4:$J$8,_xlfn.IFS(AK37&lt;56,1,AK37&lt;61,2,AK37&lt;66,3,AK37&lt;71,4,TRUE,5),MATCH(YEAR($F$15),Appendix!$G$3:$L$3,0))</f>
        <v>0</v>
      </c>
      <c r="AN37" s="92">
        <f t="shared" si="3"/>
        <v>0</v>
      </c>
      <c r="AO37" s="89">
        <f t="shared" si="16"/>
        <v>123</v>
      </c>
      <c r="AP37" s="90">
        <f>IF($J37&gt;'Wage Ceilings '!$C$7+SUMIF('Wage Ceilings '!$B$8:'Wage Ceilings '!$B$11,"&lt;="&amp;$J$15,'Wage Ceilings '!$D$8:'Wage Ceilings '!$D$11),'Wage Ceilings '!$C$7+SUMIF('Wage Ceilings '!$B$8:'Wage Ceilings '!$B$11,"&lt;="&amp;$J$15,'Wage Ceilings '!$D$8:'Wage Ceilings '!$D$11),$J37)</f>
        <v>0</v>
      </c>
      <c r="AQ37" s="91" cm="1">
        <f t="array" ref="AQ37">INDEX(Appendix!$G$4:$J$8,_xlfn.IFS(AO37&lt;56,1,AO37&lt;61,2,AO37&lt;66,3,AO37&lt;71,4,TRUE,5),MATCH(YEAR($F$15),Appendix!$G$3:$L$3,0))</f>
        <v>0</v>
      </c>
      <c r="AR37" s="92">
        <f t="shared" si="4"/>
        <v>0</v>
      </c>
      <c r="AS37" s="89">
        <f t="shared" si="31"/>
        <v>123</v>
      </c>
      <c r="AT37" s="90">
        <f>IF($K37&gt;'Wage Ceilings '!$C$7+SUMIF('Wage Ceilings '!$B$8:'Wage Ceilings '!$B$11,"&lt;="&amp;$K$15,'Wage Ceilings '!$D$8:'Wage Ceilings '!$D$11),'Wage Ceilings '!$C$7+SUMIF('Wage Ceilings '!$B$8:'Wage Ceilings '!$B$11,"&lt;="&amp;$K$15,'Wage Ceilings '!$D$8:'Wage Ceilings '!$D$11),$K37)</f>
        <v>0</v>
      </c>
      <c r="AU37" s="91" cm="1">
        <f t="array" ref="AU37">INDEX(Appendix!$G$4:$J$8,_xlfn.IFS(AS37&lt;56,1,AS37&lt;61,2,AS37&lt;66,3,AS37&lt;71,4,TRUE,5),MATCH(YEAR($F$15),Appendix!$G$3:$L$3,0))</f>
        <v>0</v>
      </c>
      <c r="AV37" s="92">
        <f t="shared" si="5"/>
        <v>0</v>
      </c>
      <c r="AW37" s="89" t="str">
        <f t="shared" si="17"/>
        <v>NA</v>
      </c>
      <c r="AX37" s="92">
        <f>IF(L37&gt;=('Wage Ceilings '!$C$3-SUM(Z37,AD37,AH37,AL37,AP37,AT37,BB37,BF37,BJ37,BN37,BR37,BV37)),('Wage Ceilings '!$C$3-SUM(Z37,AD37,AH37,AL37,AP37,AT37,BB37,BF37,BJ37,BN37,BR37,BV37)),L37)</f>
        <v>0</v>
      </c>
      <c r="AY37" s="91" cm="1">
        <f t="array" ref="AY37">INDEX(Appendix!$G$4:$J$8,_xlfn.IFS(AW37&lt;56,1,AW37&lt;61,2,AW37&lt;66,3,AW37&lt;71,4,TRUE,5),MATCH(YEAR($F$15),Appendix!$G$3:$L$3,0))</f>
        <v>0</v>
      </c>
      <c r="AZ37" s="92">
        <f t="shared" si="6"/>
        <v>0</v>
      </c>
      <c r="BA37" s="89">
        <f t="shared" si="18"/>
        <v>123</v>
      </c>
      <c r="BB37" s="90">
        <f>IF($M37&gt;'Wage Ceilings '!$C$7+SUMIF('Wage Ceilings '!$B$8:'Wage Ceilings '!$B$11,"&lt;="&amp;$M$15,'Wage Ceilings '!$D$8:'Wage Ceilings '!$D$11),'Wage Ceilings '!$C$7+SUMIF('Wage Ceilings '!$B$8:'Wage Ceilings '!$B$11,"&lt;="&amp;$M$15,'Wage Ceilings '!$D$8:'Wage Ceilings '!$D$11),$M37)</f>
        <v>0</v>
      </c>
      <c r="BC37" s="91" cm="1">
        <f t="array" ref="BC37">INDEX(Appendix!$G$4:$J$8,_xlfn.IFS(BA37&lt;56,1,BA37&lt;61,2,BA37&lt;66,3,BA37&lt;71,4,TRUE,5),MATCH(YEAR($F$15),Appendix!$G$3:$L$3,0))</f>
        <v>0</v>
      </c>
      <c r="BD37" s="92">
        <f t="shared" si="19"/>
        <v>0</v>
      </c>
      <c r="BE37" s="89">
        <f t="shared" si="20"/>
        <v>123</v>
      </c>
      <c r="BF37" s="90">
        <f>IF($N37&gt;'Wage Ceilings '!$C$7+SUMIF('Wage Ceilings '!$B$8:'Wage Ceilings '!$B$11,"&lt;="&amp;$N$15,'Wage Ceilings '!$D$8:'Wage Ceilings '!$D$11),'Wage Ceilings '!$C$7+SUMIF('Wage Ceilings '!$B$8:'Wage Ceilings '!$B$11,"&lt;="&amp;$N$15,'Wage Ceilings '!$D$8:'Wage Ceilings '!$D$11),$N37)</f>
        <v>0</v>
      </c>
      <c r="BG37" s="91" cm="1">
        <f t="array" ref="BG37">INDEX(Appendix!$G$4:$J$8,_xlfn.IFS(BE37&lt;56,1,BE37&lt;61,2,BE37&lt;66,3,BE37&lt;71,4,TRUE,5),MATCH(YEAR($F$15),Appendix!$G$3:$L$3,0))</f>
        <v>0</v>
      </c>
      <c r="BH37" s="92">
        <f t="shared" si="7"/>
        <v>0</v>
      </c>
      <c r="BI37" s="89">
        <f t="shared" si="21"/>
        <v>123</v>
      </c>
      <c r="BJ37" s="90">
        <f>IF($O37&gt;'Wage Ceilings '!$C$7+SUMIF('Wage Ceilings '!$B$8:'Wage Ceilings '!$B$11,"&lt;="&amp;$O$15,'Wage Ceilings '!$D$8:'Wage Ceilings '!$D$11),'Wage Ceilings '!$C$7+SUMIF('Wage Ceilings '!$B$8:'Wage Ceilings '!$B$11,"&lt;="&amp;$O$15,'Wage Ceilings '!$D$8:'Wage Ceilings '!$D$11),$O37)</f>
        <v>0</v>
      </c>
      <c r="BK37" s="91" cm="1">
        <f t="array" ref="BK37">INDEX(Appendix!$G$4:$J$8,_xlfn.IFS(BI37&lt;56,1,BI37&lt;61,2,BI37&lt;66,3,BI37&lt;71,4,TRUE,5),MATCH(YEAR($F$15),Appendix!$G$3:$L$3,0))</f>
        <v>0</v>
      </c>
      <c r="BL37" s="92">
        <f t="shared" si="8"/>
        <v>0</v>
      </c>
      <c r="BM37" s="89">
        <f t="shared" si="22"/>
        <v>123</v>
      </c>
      <c r="BN37" s="90">
        <f>IF($P37&gt;'Wage Ceilings '!$C$7+SUMIF('Wage Ceilings '!$B$8:'Wage Ceilings '!$B$11,"&lt;="&amp;$P$15,'Wage Ceilings '!$D$8:'Wage Ceilings '!$D$11),'Wage Ceilings '!$C$7+SUMIF('Wage Ceilings '!$B$8:'Wage Ceilings '!$B$11,"&lt;="&amp;$P$15,'Wage Ceilings '!$D$8:'Wage Ceilings '!$D$11),$P37)</f>
        <v>0</v>
      </c>
      <c r="BO37" s="91" cm="1">
        <f t="array" ref="BO37">INDEX(Appendix!$G$4:$J$8,_xlfn.IFS(BM37&lt;56,1,BM37&lt;61,2,BM37&lt;66,3,BM37&lt;71,4,TRUE,5),MATCH(YEAR($F$15),Appendix!$G$3:$L$3,0))</f>
        <v>0</v>
      </c>
      <c r="BP37" s="92">
        <f t="shared" si="9"/>
        <v>0</v>
      </c>
      <c r="BQ37" s="89">
        <f t="shared" si="23"/>
        <v>123</v>
      </c>
      <c r="BR37" s="90">
        <f>IF($Q37&gt;'Wage Ceilings '!$C$7+SUMIF('Wage Ceilings '!$B$8:'Wage Ceilings '!$B$11,"&lt;="&amp;$Q$15,'Wage Ceilings '!$D$8:'Wage Ceilings '!$D$11),'Wage Ceilings '!$C$7+SUMIF('Wage Ceilings '!$B$8:'Wage Ceilings '!$B$11,"&lt;="&amp;$Q$15,'Wage Ceilings '!$D$8:'Wage Ceilings '!$D$11),$Q37)</f>
        <v>0</v>
      </c>
      <c r="BS37" s="91" cm="1">
        <f t="array" ref="BS37">INDEX(Appendix!$G$4:$J$8,_xlfn.IFS(BQ37&lt;56,1,BQ37&lt;61,2,BQ37&lt;66,3,BQ37&lt;71,4,TRUE,5),MATCH(YEAR($F$15),Appendix!$G$3:$L$3,0))</f>
        <v>0</v>
      </c>
      <c r="BT37" s="92">
        <f t="shared" si="10"/>
        <v>0</v>
      </c>
      <c r="BU37" s="89">
        <f t="shared" si="24"/>
        <v>123</v>
      </c>
      <c r="BV37" s="90">
        <f>IF($R37&gt;'Wage Ceilings '!$C$7+SUMIF('Wage Ceilings '!$B$8:'Wage Ceilings '!$B$11,"&lt;="&amp;$R$15,'Wage Ceilings '!$D$8:'Wage Ceilings '!$D$11),'Wage Ceilings '!$C$7+SUMIF('Wage Ceilings '!$B$8:'Wage Ceilings '!$B$11,"&lt;="&amp;$R$15,'Wage Ceilings '!$D$8:'Wage Ceilings '!$D$11),$R37)</f>
        <v>0</v>
      </c>
      <c r="BW37" s="91" cm="1">
        <f t="array" ref="BW37">INDEX(Appendix!$G$4:$J$8,_xlfn.IFS(BU37&lt;56,1,BU37&lt;61,2,BU37&lt;66,3,BU37&lt;71,4,TRUE,5),MATCH(YEAR($F$15),Appendix!$G$3:$L$3,0))</f>
        <v>0</v>
      </c>
      <c r="BX37" s="92">
        <f t="shared" si="11"/>
        <v>0</v>
      </c>
      <c r="BY37" s="89" t="str">
        <f t="shared" si="25"/>
        <v>NA</v>
      </c>
      <c r="BZ37" s="92">
        <f>IF(S37&gt;=('Wage Ceilings '!$C$3-SUM(Z37,AD37,AH37,AL37,AP37,AX37,AT37,BB37,BF37,BJ37,BN37,BR37,BV37)),('Wage Ceilings '!$C$3-SUM(Z37,AD37,AH37,AL37,AP37,AX37,AT37,BB37,BF37,BJ37,BN37,BR37,BV37)),S37)</f>
        <v>0</v>
      </c>
      <c r="CA37" s="91" cm="1">
        <f t="array" ref="CA37">INDEX(Appendix!$G$4:$J$8,_xlfn.IFS(BY37&lt;56,1,BY37&lt;61,2,BY37&lt;66,3,BY37&lt;71,4,TRUE,5),MATCH(YEAR($F$15),Appendix!$G$3:$L$3,0))</f>
        <v>0</v>
      </c>
      <c r="CB37" s="92">
        <f t="shared" si="32"/>
        <v>0</v>
      </c>
      <c r="CC37" s="47"/>
    </row>
    <row r="38" spans="1:81" x14ac:dyDescent="0.3">
      <c r="A38" s="64" t="s">
        <v>38</v>
      </c>
      <c r="B38" s="65"/>
      <c r="C38" s="65"/>
      <c r="D38" s="66"/>
      <c r="E38" s="66"/>
      <c r="F38" s="67"/>
      <c r="G38" s="67"/>
      <c r="H38" s="67"/>
      <c r="I38" s="67"/>
      <c r="J38" s="67"/>
      <c r="K38" s="67"/>
      <c r="L38" s="67"/>
      <c r="M38" s="67"/>
      <c r="N38" s="67"/>
      <c r="O38" s="67"/>
      <c r="P38" s="67"/>
      <c r="Q38" s="67"/>
      <c r="R38" s="67"/>
      <c r="S38" s="67"/>
      <c r="T38" s="57">
        <f t="shared" si="26"/>
        <v>0</v>
      </c>
      <c r="U38" s="57">
        <f t="shared" si="27"/>
        <v>0</v>
      </c>
      <c r="V38" s="58">
        <f t="shared" si="28"/>
        <v>0</v>
      </c>
      <c r="W38" s="58">
        <f t="shared" si="29"/>
        <v>0</v>
      </c>
      <c r="X38" s="58">
        <f t="shared" si="30"/>
        <v>0</v>
      </c>
      <c r="Y38" s="89">
        <f t="shared" si="12"/>
        <v>122</v>
      </c>
      <c r="Z38" s="90">
        <f>IF($F38&gt;'Wage Ceilings '!$C$7+SUMIF('Wage Ceilings '!$B$8:'Wage Ceilings '!$B$11,"&lt;="&amp;$F$15,'Wage Ceilings '!$D$8:'Wage Ceilings '!$D$11),'Wage Ceilings '!$C$7+SUMIF('Wage Ceilings '!$B$8:'Wage Ceilings '!$B$11,"&lt;="&amp;$F$15,'Wage Ceilings '!$D$8:'Wage Ceilings '!$D$11),$F38)</f>
        <v>0</v>
      </c>
      <c r="AA38" s="91" cm="1">
        <f t="array" ref="AA38">INDEX(Appendix!$G$4:$J$8,_xlfn.IFS(Y38&lt;56,1,Y38&lt;61,2,Y38&lt;66,3,Y38&lt;71,4,TRUE,5),MATCH(YEAR($F$15),Appendix!$G$3:$L$3,0))</f>
        <v>0</v>
      </c>
      <c r="AB38" s="92">
        <f t="shared" si="0"/>
        <v>0</v>
      </c>
      <c r="AC38" s="89">
        <f t="shared" si="13"/>
        <v>123</v>
      </c>
      <c r="AD38" s="90">
        <f>IF($G38&gt;'Wage Ceilings '!$C$7+SUMIF('Wage Ceilings '!$B$8:'Wage Ceilings '!$B$11,"&lt;="&amp;$G$15,'Wage Ceilings '!$D$8:'Wage Ceilings '!$D$11),'Wage Ceilings '!$C$7+SUMIF('Wage Ceilings '!$B$8:'Wage Ceilings '!$B$11,"&lt;="&amp;$G$15,'Wage Ceilings '!$D$8:'Wage Ceilings '!$D$11),$G38)</f>
        <v>0</v>
      </c>
      <c r="AE38" s="91" cm="1">
        <f t="array" ref="AE38">INDEX(Appendix!$G$4:$J$8,_xlfn.IFS(AC38&lt;56,1,AC38&lt;61,2,AC38&lt;66,3,AC38&lt;71,4,TRUE,5),MATCH(YEAR($F$15),Appendix!$G$3:$L$3,0))</f>
        <v>0</v>
      </c>
      <c r="AF38" s="92">
        <f t="shared" si="1"/>
        <v>0</v>
      </c>
      <c r="AG38" s="89">
        <f t="shared" si="14"/>
        <v>123</v>
      </c>
      <c r="AH38" s="90">
        <f>IF($H38&gt;'Wage Ceilings '!$C$7+SUMIF('Wage Ceilings '!$B$8:'Wage Ceilings '!$B$11,"&lt;="&amp;$H$15,'Wage Ceilings '!$D$8:'Wage Ceilings '!$D$11),'Wage Ceilings '!$C$7+SUMIF('Wage Ceilings '!$B$8:'Wage Ceilings '!$B$11,"&lt;="&amp;$H$15,'Wage Ceilings '!$D$8:'Wage Ceilings '!$D$11),$H38)</f>
        <v>0</v>
      </c>
      <c r="AI38" s="91" cm="1">
        <f t="array" ref="AI38">INDEX(Appendix!$G$4:$J$8,_xlfn.IFS(AG38&lt;56,1,AG38&lt;61,2,AG38&lt;66,3,AG38&lt;71,4,TRUE,5),MATCH(YEAR($F$15),Appendix!$G$3:$L$3,0))</f>
        <v>0</v>
      </c>
      <c r="AJ38" s="92">
        <f t="shared" si="2"/>
        <v>0</v>
      </c>
      <c r="AK38" s="89">
        <f t="shared" si="15"/>
        <v>123</v>
      </c>
      <c r="AL38" s="90">
        <f>IF($I38&gt;'Wage Ceilings '!$C$7+SUMIF('Wage Ceilings '!$B$8:'Wage Ceilings '!$B$11,"&lt;="&amp;$I$15,'Wage Ceilings '!$D$8:'Wage Ceilings '!$D$11),'Wage Ceilings '!$C$7+SUMIF('Wage Ceilings '!$B$8:'Wage Ceilings '!$B$11,"&lt;="&amp;$I$15,'Wage Ceilings '!$D$8:'Wage Ceilings '!$D$11),$I38)</f>
        <v>0</v>
      </c>
      <c r="AM38" s="91" cm="1">
        <f t="array" ref="AM38">INDEX(Appendix!$G$4:$J$8,_xlfn.IFS(AK38&lt;56,1,AK38&lt;61,2,AK38&lt;66,3,AK38&lt;71,4,TRUE,5),MATCH(YEAR($F$15),Appendix!$G$3:$L$3,0))</f>
        <v>0</v>
      </c>
      <c r="AN38" s="92">
        <f t="shared" si="3"/>
        <v>0</v>
      </c>
      <c r="AO38" s="89">
        <f t="shared" si="16"/>
        <v>123</v>
      </c>
      <c r="AP38" s="90">
        <f>IF($J38&gt;'Wage Ceilings '!$C$7+SUMIF('Wage Ceilings '!$B$8:'Wage Ceilings '!$B$11,"&lt;="&amp;$J$15,'Wage Ceilings '!$D$8:'Wage Ceilings '!$D$11),'Wage Ceilings '!$C$7+SUMIF('Wage Ceilings '!$B$8:'Wage Ceilings '!$B$11,"&lt;="&amp;$J$15,'Wage Ceilings '!$D$8:'Wage Ceilings '!$D$11),$J38)</f>
        <v>0</v>
      </c>
      <c r="AQ38" s="91" cm="1">
        <f t="array" ref="AQ38">INDEX(Appendix!$G$4:$J$8,_xlfn.IFS(AO38&lt;56,1,AO38&lt;61,2,AO38&lt;66,3,AO38&lt;71,4,TRUE,5),MATCH(YEAR($F$15),Appendix!$G$3:$L$3,0))</f>
        <v>0</v>
      </c>
      <c r="AR38" s="92">
        <f t="shared" si="4"/>
        <v>0</v>
      </c>
      <c r="AS38" s="89">
        <f t="shared" si="31"/>
        <v>123</v>
      </c>
      <c r="AT38" s="90">
        <f>IF($K38&gt;'Wage Ceilings '!$C$7+SUMIF('Wage Ceilings '!$B$8:'Wage Ceilings '!$B$11,"&lt;="&amp;$K$15,'Wage Ceilings '!$D$8:'Wage Ceilings '!$D$11),'Wage Ceilings '!$C$7+SUMIF('Wage Ceilings '!$B$8:'Wage Ceilings '!$B$11,"&lt;="&amp;$K$15,'Wage Ceilings '!$D$8:'Wage Ceilings '!$D$11),$K38)</f>
        <v>0</v>
      </c>
      <c r="AU38" s="91" cm="1">
        <f t="array" ref="AU38">INDEX(Appendix!$G$4:$J$8,_xlfn.IFS(AS38&lt;56,1,AS38&lt;61,2,AS38&lt;66,3,AS38&lt;71,4,TRUE,5),MATCH(YEAR($F$15),Appendix!$G$3:$L$3,0))</f>
        <v>0</v>
      </c>
      <c r="AV38" s="92">
        <f t="shared" si="5"/>
        <v>0</v>
      </c>
      <c r="AW38" s="89" t="str">
        <f t="shared" si="17"/>
        <v>NA</v>
      </c>
      <c r="AX38" s="92">
        <f>IF(L38&gt;=('Wage Ceilings '!$C$3-SUM(Z38,AD38,AH38,AL38,AP38,AT38,BB38,BF38,BJ38,BN38,BR38,BV38)),('Wage Ceilings '!$C$3-SUM(Z38,AD38,AH38,AL38,AP38,AT38,BB38,BF38,BJ38,BN38,BR38,BV38)),L38)</f>
        <v>0</v>
      </c>
      <c r="AY38" s="91" cm="1">
        <f t="array" ref="AY38">INDEX(Appendix!$G$4:$J$8,_xlfn.IFS(AW38&lt;56,1,AW38&lt;61,2,AW38&lt;66,3,AW38&lt;71,4,TRUE,5),MATCH(YEAR($F$15),Appendix!$G$3:$L$3,0))</f>
        <v>0</v>
      </c>
      <c r="AZ38" s="92">
        <f t="shared" si="6"/>
        <v>0</v>
      </c>
      <c r="BA38" s="89">
        <f t="shared" si="18"/>
        <v>123</v>
      </c>
      <c r="BB38" s="90">
        <f>IF($M38&gt;'Wage Ceilings '!$C$7+SUMIF('Wage Ceilings '!$B$8:'Wage Ceilings '!$B$11,"&lt;="&amp;$M$15,'Wage Ceilings '!$D$8:'Wage Ceilings '!$D$11),'Wage Ceilings '!$C$7+SUMIF('Wage Ceilings '!$B$8:'Wage Ceilings '!$B$11,"&lt;="&amp;$M$15,'Wage Ceilings '!$D$8:'Wage Ceilings '!$D$11),$M38)</f>
        <v>0</v>
      </c>
      <c r="BC38" s="91" cm="1">
        <f t="array" ref="BC38">INDEX(Appendix!$G$4:$J$8,_xlfn.IFS(BA38&lt;56,1,BA38&lt;61,2,BA38&lt;66,3,BA38&lt;71,4,TRUE,5),MATCH(YEAR($F$15),Appendix!$G$3:$L$3,0))</f>
        <v>0</v>
      </c>
      <c r="BD38" s="92">
        <f t="shared" si="19"/>
        <v>0</v>
      </c>
      <c r="BE38" s="89">
        <f t="shared" si="20"/>
        <v>123</v>
      </c>
      <c r="BF38" s="90">
        <f>IF($N38&gt;'Wage Ceilings '!$C$7+SUMIF('Wage Ceilings '!$B$8:'Wage Ceilings '!$B$11,"&lt;="&amp;$N$15,'Wage Ceilings '!$D$8:'Wage Ceilings '!$D$11),'Wage Ceilings '!$C$7+SUMIF('Wage Ceilings '!$B$8:'Wage Ceilings '!$B$11,"&lt;="&amp;$N$15,'Wage Ceilings '!$D$8:'Wage Ceilings '!$D$11),$N38)</f>
        <v>0</v>
      </c>
      <c r="BG38" s="91" cm="1">
        <f t="array" ref="BG38">INDEX(Appendix!$G$4:$J$8,_xlfn.IFS(BE38&lt;56,1,BE38&lt;61,2,BE38&lt;66,3,BE38&lt;71,4,TRUE,5),MATCH(YEAR($F$15),Appendix!$G$3:$L$3,0))</f>
        <v>0</v>
      </c>
      <c r="BH38" s="92">
        <f t="shared" si="7"/>
        <v>0</v>
      </c>
      <c r="BI38" s="89">
        <f t="shared" si="21"/>
        <v>123</v>
      </c>
      <c r="BJ38" s="90">
        <f>IF($O38&gt;'Wage Ceilings '!$C$7+SUMIF('Wage Ceilings '!$B$8:'Wage Ceilings '!$B$11,"&lt;="&amp;$O$15,'Wage Ceilings '!$D$8:'Wage Ceilings '!$D$11),'Wage Ceilings '!$C$7+SUMIF('Wage Ceilings '!$B$8:'Wage Ceilings '!$B$11,"&lt;="&amp;$O$15,'Wage Ceilings '!$D$8:'Wage Ceilings '!$D$11),$O38)</f>
        <v>0</v>
      </c>
      <c r="BK38" s="91" cm="1">
        <f t="array" ref="BK38">INDEX(Appendix!$G$4:$J$8,_xlfn.IFS(BI38&lt;56,1,BI38&lt;61,2,BI38&lt;66,3,BI38&lt;71,4,TRUE,5),MATCH(YEAR($F$15),Appendix!$G$3:$L$3,0))</f>
        <v>0</v>
      </c>
      <c r="BL38" s="92">
        <f t="shared" si="8"/>
        <v>0</v>
      </c>
      <c r="BM38" s="89">
        <f t="shared" si="22"/>
        <v>123</v>
      </c>
      <c r="BN38" s="90">
        <f>IF($P38&gt;'Wage Ceilings '!$C$7+SUMIF('Wage Ceilings '!$B$8:'Wage Ceilings '!$B$11,"&lt;="&amp;$P$15,'Wage Ceilings '!$D$8:'Wage Ceilings '!$D$11),'Wage Ceilings '!$C$7+SUMIF('Wage Ceilings '!$B$8:'Wage Ceilings '!$B$11,"&lt;="&amp;$P$15,'Wage Ceilings '!$D$8:'Wage Ceilings '!$D$11),$P38)</f>
        <v>0</v>
      </c>
      <c r="BO38" s="91" cm="1">
        <f t="array" ref="BO38">INDEX(Appendix!$G$4:$J$8,_xlfn.IFS(BM38&lt;56,1,BM38&lt;61,2,BM38&lt;66,3,BM38&lt;71,4,TRUE,5),MATCH(YEAR($F$15),Appendix!$G$3:$L$3,0))</f>
        <v>0</v>
      </c>
      <c r="BP38" s="92">
        <f t="shared" si="9"/>
        <v>0</v>
      </c>
      <c r="BQ38" s="89">
        <f t="shared" si="23"/>
        <v>123</v>
      </c>
      <c r="BR38" s="90">
        <f>IF($Q38&gt;'Wage Ceilings '!$C$7+SUMIF('Wage Ceilings '!$B$8:'Wage Ceilings '!$B$11,"&lt;="&amp;$Q$15,'Wage Ceilings '!$D$8:'Wage Ceilings '!$D$11),'Wage Ceilings '!$C$7+SUMIF('Wage Ceilings '!$B$8:'Wage Ceilings '!$B$11,"&lt;="&amp;$Q$15,'Wage Ceilings '!$D$8:'Wage Ceilings '!$D$11),$Q38)</f>
        <v>0</v>
      </c>
      <c r="BS38" s="91" cm="1">
        <f t="array" ref="BS38">INDEX(Appendix!$G$4:$J$8,_xlfn.IFS(BQ38&lt;56,1,BQ38&lt;61,2,BQ38&lt;66,3,BQ38&lt;71,4,TRUE,5),MATCH(YEAR($F$15),Appendix!$G$3:$L$3,0))</f>
        <v>0</v>
      </c>
      <c r="BT38" s="92">
        <f t="shared" si="10"/>
        <v>0</v>
      </c>
      <c r="BU38" s="89">
        <f t="shared" si="24"/>
        <v>123</v>
      </c>
      <c r="BV38" s="90">
        <f>IF($R38&gt;'Wage Ceilings '!$C$7+SUMIF('Wage Ceilings '!$B$8:'Wage Ceilings '!$B$11,"&lt;="&amp;$R$15,'Wage Ceilings '!$D$8:'Wage Ceilings '!$D$11),'Wage Ceilings '!$C$7+SUMIF('Wage Ceilings '!$B$8:'Wage Ceilings '!$B$11,"&lt;="&amp;$R$15,'Wage Ceilings '!$D$8:'Wage Ceilings '!$D$11),$R38)</f>
        <v>0</v>
      </c>
      <c r="BW38" s="91" cm="1">
        <f t="array" ref="BW38">INDEX(Appendix!$G$4:$J$8,_xlfn.IFS(BU38&lt;56,1,BU38&lt;61,2,BU38&lt;66,3,BU38&lt;71,4,TRUE,5),MATCH(YEAR($F$15),Appendix!$G$3:$L$3,0))</f>
        <v>0</v>
      </c>
      <c r="BX38" s="92">
        <f t="shared" si="11"/>
        <v>0</v>
      </c>
      <c r="BY38" s="89" t="str">
        <f t="shared" si="25"/>
        <v>NA</v>
      </c>
      <c r="BZ38" s="92">
        <f>IF(S38&gt;=('Wage Ceilings '!$C$3-SUM(Z38,AD38,AH38,AL38,AP38,AX38,AT38,BB38,BF38,BJ38,BN38,BR38,BV38)),('Wage Ceilings '!$C$3-SUM(Z38,AD38,AH38,AL38,AP38,AX38,AT38,BB38,BF38,BJ38,BN38,BR38,BV38)),S38)</f>
        <v>0</v>
      </c>
      <c r="CA38" s="91" cm="1">
        <f t="array" ref="CA38">INDEX(Appendix!$G$4:$J$8,_xlfn.IFS(BY38&lt;56,1,BY38&lt;61,2,BY38&lt;66,3,BY38&lt;71,4,TRUE,5),MATCH(YEAR($F$15),Appendix!$G$3:$L$3,0))</f>
        <v>0</v>
      </c>
      <c r="CB38" s="92">
        <f t="shared" si="32"/>
        <v>0</v>
      </c>
      <c r="CC38" s="47"/>
    </row>
    <row r="39" spans="1:81" x14ac:dyDescent="0.3">
      <c r="A39" s="64" t="s">
        <v>39</v>
      </c>
      <c r="B39" s="65"/>
      <c r="C39" s="65"/>
      <c r="D39" s="66"/>
      <c r="E39" s="66"/>
      <c r="F39" s="67"/>
      <c r="G39" s="67"/>
      <c r="H39" s="67"/>
      <c r="I39" s="67"/>
      <c r="J39" s="67"/>
      <c r="K39" s="67"/>
      <c r="L39" s="67"/>
      <c r="M39" s="67"/>
      <c r="N39" s="67"/>
      <c r="O39" s="67"/>
      <c r="P39" s="67"/>
      <c r="Q39" s="67"/>
      <c r="R39" s="67"/>
      <c r="S39" s="67"/>
      <c r="T39" s="57">
        <f t="shared" si="26"/>
        <v>0</v>
      </c>
      <c r="U39" s="57">
        <f t="shared" si="27"/>
        <v>0</v>
      </c>
      <c r="V39" s="58">
        <f t="shared" si="28"/>
        <v>0</v>
      </c>
      <c r="W39" s="58">
        <f t="shared" si="29"/>
        <v>0</v>
      </c>
      <c r="X39" s="58">
        <f t="shared" si="30"/>
        <v>0</v>
      </c>
      <c r="Y39" s="89">
        <f t="shared" si="12"/>
        <v>122</v>
      </c>
      <c r="Z39" s="90">
        <f>IF($F39&gt;'Wage Ceilings '!$C$7+SUMIF('Wage Ceilings '!$B$8:'Wage Ceilings '!$B$11,"&lt;="&amp;$F$15,'Wage Ceilings '!$D$8:'Wage Ceilings '!$D$11),'Wage Ceilings '!$C$7+SUMIF('Wage Ceilings '!$B$8:'Wage Ceilings '!$B$11,"&lt;="&amp;$F$15,'Wage Ceilings '!$D$8:'Wage Ceilings '!$D$11),$F39)</f>
        <v>0</v>
      </c>
      <c r="AA39" s="91" cm="1">
        <f t="array" ref="AA39">INDEX(Appendix!$G$4:$J$8,_xlfn.IFS(Y39&lt;56,1,Y39&lt;61,2,Y39&lt;66,3,Y39&lt;71,4,TRUE,5),MATCH(YEAR($F$15),Appendix!$G$3:$L$3,0))</f>
        <v>0</v>
      </c>
      <c r="AB39" s="92">
        <f t="shared" si="0"/>
        <v>0</v>
      </c>
      <c r="AC39" s="89">
        <f t="shared" si="13"/>
        <v>123</v>
      </c>
      <c r="AD39" s="90">
        <f>IF($G39&gt;'Wage Ceilings '!$C$7+SUMIF('Wage Ceilings '!$B$8:'Wage Ceilings '!$B$11,"&lt;="&amp;$G$15,'Wage Ceilings '!$D$8:'Wage Ceilings '!$D$11),'Wage Ceilings '!$C$7+SUMIF('Wage Ceilings '!$B$8:'Wage Ceilings '!$B$11,"&lt;="&amp;$G$15,'Wage Ceilings '!$D$8:'Wage Ceilings '!$D$11),$G39)</f>
        <v>0</v>
      </c>
      <c r="AE39" s="91" cm="1">
        <f t="array" ref="AE39">INDEX(Appendix!$G$4:$J$8,_xlfn.IFS(AC39&lt;56,1,AC39&lt;61,2,AC39&lt;66,3,AC39&lt;71,4,TRUE,5),MATCH(YEAR($F$15),Appendix!$G$3:$L$3,0))</f>
        <v>0</v>
      </c>
      <c r="AF39" s="92">
        <f t="shared" si="1"/>
        <v>0</v>
      </c>
      <c r="AG39" s="89">
        <f t="shared" si="14"/>
        <v>123</v>
      </c>
      <c r="AH39" s="90">
        <f>IF($H39&gt;'Wage Ceilings '!$C$7+SUMIF('Wage Ceilings '!$B$8:'Wage Ceilings '!$B$11,"&lt;="&amp;$H$15,'Wage Ceilings '!$D$8:'Wage Ceilings '!$D$11),'Wage Ceilings '!$C$7+SUMIF('Wage Ceilings '!$B$8:'Wage Ceilings '!$B$11,"&lt;="&amp;$H$15,'Wage Ceilings '!$D$8:'Wage Ceilings '!$D$11),$H39)</f>
        <v>0</v>
      </c>
      <c r="AI39" s="91" cm="1">
        <f t="array" ref="AI39">INDEX(Appendix!$G$4:$J$8,_xlfn.IFS(AG39&lt;56,1,AG39&lt;61,2,AG39&lt;66,3,AG39&lt;71,4,TRUE,5),MATCH(YEAR($F$15),Appendix!$G$3:$L$3,0))</f>
        <v>0</v>
      </c>
      <c r="AJ39" s="92">
        <f t="shared" si="2"/>
        <v>0</v>
      </c>
      <c r="AK39" s="89">
        <f t="shared" si="15"/>
        <v>123</v>
      </c>
      <c r="AL39" s="90">
        <f>IF($I39&gt;'Wage Ceilings '!$C$7+SUMIF('Wage Ceilings '!$B$8:'Wage Ceilings '!$B$11,"&lt;="&amp;$I$15,'Wage Ceilings '!$D$8:'Wage Ceilings '!$D$11),'Wage Ceilings '!$C$7+SUMIF('Wage Ceilings '!$B$8:'Wage Ceilings '!$B$11,"&lt;="&amp;$I$15,'Wage Ceilings '!$D$8:'Wage Ceilings '!$D$11),$I39)</f>
        <v>0</v>
      </c>
      <c r="AM39" s="91" cm="1">
        <f t="array" ref="AM39">INDEX(Appendix!$G$4:$J$8,_xlfn.IFS(AK39&lt;56,1,AK39&lt;61,2,AK39&lt;66,3,AK39&lt;71,4,TRUE,5),MATCH(YEAR($F$15),Appendix!$G$3:$L$3,0))</f>
        <v>0</v>
      </c>
      <c r="AN39" s="92">
        <f t="shared" si="3"/>
        <v>0</v>
      </c>
      <c r="AO39" s="89">
        <f t="shared" si="16"/>
        <v>123</v>
      </c>
      <c r="AP39" s="90">
        <f>IF($J39&gt;'Wage Ceilings '!$C$7+SUMIF('Wage Ceilings '!$B$8:'Wage Ceilings '!$B$11,"&lt;="&amp;$J$15,'Wage Ceilings '!$D$8:'Wage Ceilings '!$D$11),'Wage Ceilings '!$C$7+SUMIF('Wage Ceilings '!$B$8:'Wage Ceilings '!$B$11,"&lt;="&amp;$J$15,'Wage Ceilings '!$D$8:'Wage Ceilings '!$D$11),$J39)</f>
        <v>0</v>
      </c>
      <c r="AQ39" s="91" cm="1">
        <f t="array" ref="AQ39">INDEX(Appendix!$G$4:$J$8,_xlfn.IFS(AO39&lt;56,1,AO39&lt;61,2,AO39&lt;66,3,AO39&lt;71,4,TRUE,5),MATCH(YEAR($F$15),Appendix!$G$3:$L$3,0))</f>
        <v>0</v>
      </c>
      <c r="AR39" s="92">
        <f t="shared" si="4"/>
        <v>0</v>
      </c>
      <c r="AS39" s="89">
        <f t="shared" si="31"/>
        <v>123</v>
      </c>
      <c r="AT39" s="90">
        <f>IF($K39&gt;'Wage Ceilings '!$C$7+SUMIF('Wage Ceilings '!$B$8:'Wage Ceilings '!$B$11,"&lt;="&amp;$K$15,'Wage Ceilings '!$D$8:'Wage Ceilings '!$D$11),'Wage Ceilings '!$C$7+SUMIF('Wage Ceilings '!$B$8:'Wage Ceilings '!$B$11,"&lt;="&amp;$K$15,'Wage Ceilings '!$D$8:'Wage Ceilings '!$D$11),$K39)</f>
        <v>0</v>
      </c>
      <c r="AU39" s="91" cm="1">
        <f t="array" ref="AU39">INDEX(Appendix!$G$4:$J$8,_xlfn.IFS(AS39&lt;56,1,AS39&lt;61,2,AS39&lt;66,3,AS39&lt;71,4,TRUE,5),MATCH(YEAR($F$15),Appendix!$G$3:$L$3,0))</f>
        <v>0</v>
      </c>
      <c r="AV39" s="92">
        <f t="shared" si="5"/>
        <v>0</v>
      </c>
      <c r="AW39" s="89" t="str">
        <f t="shared" si="17"/>
        <v>NA</v>
      </c>
      <c r="AX39" s="92">
        <f>IF(L39&gt;=('Wage Ceilings '!$C$3-SUM(Z39,AD39,AH39,AL39,AP39,AT39,BB39,BF39,BJ39,BN39,BR39,BV39)),('Wage Ceilings '!$C$3-SUM(Z39,AD39,AH39,AL39,AP39,AT39,BB39,BF39,BJ39,BN39,BR39,BV39)),L39)</f>
        <v>0</v>
      </c>
      <c r="AY39" s="91" cm="1">
        <f t="array" ref="AY39">INDEX(Appendix!$G$4:$J$8,_xlfn.IFS(AW39&lt;56,1,AW39&lt;61,2,AW39&lt;66,3,AW39&lt;71,4,TRUE,5),MATCH(YEAR($F$15),Appendix!$G$3:$L$3,0))</f>
        <v>0</v>
      </c>
      <c r="AZ39" s="92">
        <f t="shared" si="6"/>
        <v>0</v>
      </c>
      <c r="BA39" s="89">
        <f t="shared" si="18"/>
        <v>123</v>
      </c>
      <c r="BB39" s="90">
        <f>IF($M39&gt;'Wage Ceilings '!$C$7+SUMIF('Wage Ceilings '!$B$8:'Wage Ceilings '!$B$11,"&lt;="&amp;$M$15,'Wage Ceilings '!$D$8:'Wage Ceilings '!$D$11),'Wage Ceilings '!$C$7+SUMIF('Wage Ceilings '!$B$8:'Wage Ceilings '!$B$11,"&lt;="&amp;$M$15,'Wage Ceilings '!$D$8:'Wage Ceilings '!$D$11),$M39)</f>
        <v>0</v>
      </c>
      <c r="BC39" s="91" cm="1">
        <f t="array" ref="BC39">INDEX(Appendix!$G$4:$J$8,_xlfn.IFS(BA39&lt;56,1,BA39&lt;61,2,BA39&lt;66,3,BA39&lt;71,4,TRUE,5),MATCH(YEAR($F$15),Appendix!$G$3:$L$3,0))</f>
        <v>0</v>
      </c>
      <c r="BD39" s="92">
        <f t="shared" si="19"/>
        <v>0</v>
      </c>
      <c r="BE39" s="89">
        <f t="shared" si="20"/>
        <v>123</v>
      </c>
      <c r="BF39" s="90">
        <f>IF($N39&gt;'Wage Ceilings '!$C$7+SUMIF('Wage Ceilings '!$B$8:'Wage Ceilings '!$B$11,"&lt;="&amp;$N$15,'Wage Ceilings '!$D$8:'Wage Ceilings '!$D$11),'Wage Ceilings '!$C$7+SUMIF('Wage Ceilings '!$B$8:'Wage Ceilings '!$B$11,"&lt;="&amp;$N$15,'Wage Ceilings '!$D$8:'Wage Ceilings '!$D$11),$N39)</f>
        <v>0</v>
      </c>
      <c r="BG39" s="91" cm="1">
        <f t="array" ref="BG39">INDEX(Appendix!$G$4:$J$8,_xlfn.IFS(BE39&lt;56,1,BE39&lt;61,2,BE39&lt;66,3,BE39&lt;71,4,TRUE,5),MATCH(YEAR($F$15),Appendix!$G$3:$L$3,0))</f>
        <v>0</v>
      </c>
      <c r="BH39" s="92">
        <f t="shared" si="7"/>
        <v>0</v>
      </c>
      <c r="BI39" s="89">
        <f t="shared" si="21"/>
        <v>123</v>
      </c>
      <c r="BJ39" s="90">
        <f>IF($O39&gt;'Wage Ceilings '!$C$7+SUMIF('Wage Ceilings '!$B$8:'Wage Ceilings '!$B$11,"&lt;="&amp;$O$15,'Wage Ceilings '!$D$8:'Wage Ceilings '!$D$11),'Wage Ceilings '!$C$7+SUMIF('Wage Ceilings '!$B$8:'Wage Ceilings '!$B$11,"&lt;="&amp;$O$15,'Wage Ceilings '!$D$8:'Wage Ceilings '!$D$11),$O39)</f>
        <v>0</v>
      </c>
      <c r="BK39" s="91" cm="1">
        <f t="array" ref="BK39">INDEX(Appendix!$G$4:$J$8,_xlfn.IFS(BI39&lt;56,1,BI39&lt;61,2,BI39&lt;66,3,BI39&lt;71,4,TRUE,5),MATCH(YEAR($F$15),Appendix!$G$3:$L$3,0))</f>
        <v>0</v>
      </c>
      <c r="BL39" s="92">
        <f t="shared" si="8"/>
        <v>0</v>
      </c>
      <c r="BM39" s="89">
        <f t="shared" si="22"/>
        <v>123</v>
      </c>
      <c r="BN39" s="90">
        <f>IF($P39&gt;'Wage Ceilings '!$C$7+SUMIF('Wage Ceilings '!$B$8:'Wage Ceilings '!$B$11,"&lt;="&amp;$P$15,'Wage Ceilings '!$D$8:'Wage Ceilings '!$D$11),'Wage Ceilings '!$C$7+SUMIF('Wage Ceilings '!$B$8:'Wage Ceilings '!$B$11,"&lt;="&amp;$P$15,'Wage Ceilings '!$D$8:'Wage Ceilings '!$D$11),$P39)</f>
        <v>0</v>
      </c>
      <c r="BO39" s="91" cm="1">
        <f t="array" ref="BO39">INDEX(Appendix!$G$4:$J$8,_xlfn.IFS(BM39&lt;56,1,BM39&lt;61,2,BM39&lt;66,3,BM39&lt;71,4,TRUE,5),MATCH(YEAR($F$15),Appendix!$G$3:$L$3,0))</f>
        <v>0</v>
      </c>
      <c r="BP39" s="92">
        <f t="shared" si="9"/>
        <v>0</v>
      </c>
      <c r="BQ39" s="89">
        <f t="shared" si="23"/>
        <v>123</v>
      </c>
      <c r="BR39" s="90">
        <f>IF($Q39&gt;'Wage Ceilings '!$C$7+SUMIF('Wage Ceilings '!$B$8:'Wage Ceilings '!$B$11,"&lt;="&amp;$Q$15,'Wage Ceilings '!$D$8:'Wage Ceilings '!$D$11),'Wage Ceilings '!$C$7+SUMIF('Wage Ceilings '!$B$8:'Wage Ceilings '!$B$11,"&lt;="&amp;$Q$15,'Wage Ceilings '!$D$8:'Wage Ceilings '!$D$11),$Q39)</f>
        <v>0</v>
      </c>
      <c r="BS39" s="91" cm="1">
        <f t="array" ref="BS39">INDEX(Appendix!$G$4:$J$8,_xlfn.IFS(BQ39&lt;56,1,BQ39&lt;61,2,BQ39&lt;66,3,BQ39&lt;71,4,TRUE,5),MATCH(YEAR($F$15),Appendix!$G$3:$L$3,0))</f>
        <v>0</v>
      </c>
      <c r="BT39" s="92">
        <f t="shared" si="10"/>
        <v>0</v>
      </c>
      <c r="BU39" s="89">
        <f t="shared" si="24"/>
        <v>123</v>
      </c>
      <c r="BV39" s="90">
        <f>IF($R39&gt;'Wage Ceilings '!$C$7+SUMIF('Wage Ceilings '!$B$8:'Wage Ceilings '!$B$11,"&lt;="&amp;$R$15,'Wage Ceilings '!$D$8:'Wage Ceilings '!$D$11),'Wage Ceilings '!$C$7+SUMIF('Wage Ceilings '!$B$8:'Wage Ceilings '!$B$11,"&lt;="&amp;$R$15,'Wage Ceilings '!$D$8:'Wage Ceilings '!$D$11),$R39)</f>
        <v>0</v>
      </c>
      <c r="BW39" s="91" cm="1">
        <f t="array" ref="BW39">INDEX(Appendix!$G$4:$J$8,_xlfn.IFS(BU39&lt;56,1,BU39&lt;61,2,BU39&lt;66,3,BU39&lt;71,4,TRUE,5),MATCH(YEAR($F$15),Appendix!$G$3:$L$3,0))</f>
        <v>0</v>
      </c>
      <c r="BX39" s="92">
        <f t="shared" si="11"/>
        <v>0</v>
      </c>
      <c r="BY39" s="89" t="str">
        <f t="shared" si="25"/>
        <v>NA</v>
      </c>
      <c r="BZ39" s="92">
        <f>IF(S39&gt;=('Wage Ceilings '!$C$3-SUM(Z39,AD39,AH39,AL39,AP39,AX39,AT39,BB39,BF39,BJ39,BN39,BR39,BV39)),('Wage Ceilings '!$C$3-SUM(Z39,AD39,AH39,AL39,AP39,AX39,AT39,BB39,BF39,BJ39,BN39,BR39,BV39)),S39)</f>
        <v>0</v>
      </c>
      <c r="CA39" s="91" cm="1">
        <f t="array" ref="CA39">INDEX(Appendix!$G$4:$J$8,_xlfn.IFS(BY39&lt;56,1,BY39&lt;61,2,BY39&lt;66,3,BY39&lt;71,4,TRUE,5),MATCH(YEAR($F$15),Appendix!$G$3:$L$3,0))</f>
        <v>0</v>
      </c>
      <c r="CB39" s="92">
        <f t="shared" si="32"/>
        <v>0</v>
      </c>
      <c r="CC39" s="47"/>
    </row>
    <row r="40" spans="1:81" x14ac:dyDescent="0.3">
      <c r="A40" s="64" t="s">
        <v>40</v>
      </c>
      <c r="B40" s="65"/>
      <c r="C40" s="65"/>
      <c r="D40" s="66"/>
      <c r="E40" s="66"/>
      <c r="F40" s="67"/>
      <c r="G40" s="67"/>
      <c r="H40" s="67"/>
      <c r="I40" s="67"/>
      <c r="J40" s="67"/>
      <c r="K40" s="67"/>
      <c r="L40" s="67"/>
      <c r="M40" s="67"/>
      <c r="N40" s="67"/>
      <c r="O40" s="67"/>
      <c r="P40" s="67"/>
      <c r="Q40" s="67"/>
      <c r="R40" s="67"/>
      <c r="S40" s="67"/>
      <c r="T40" s="57">
        <f t="shared" si="26"/>
        <v>0</v>
      </c>
      <c r="U40" s="57">
        <f t="shared" si="27"/>
        <v>0</v>
      </c>
      <c r="V40" s="58">
        <f t="shared" si="28"/>
        <v>0</v>
      </c>
      <c r="W40" s="58">
        <f t="shared" si="29"/>
        <v>0</v>
      </c>
      <c r="X40" s="58">
        <f t="shared" si="30"/>
        <v>0</v>
      </c>
      <c r="Y40" s="89">
        <f t="shared" si="12"/>
        <v>122</v>
      </c>
      <c r="Z40" s="90">
        <f>IF($F40&gt;'Wage Ceilings '!$C$7+SUMIF('Wage Ceilings '!$B$8:'Wage Ceilings '!$B$11,"&lt;="&amp;$F$15,'Wage Ceilings '!$D$8:'Wage Ceilings '!$D$11),'Wage Ceilings '!$C$7+SUMIF('Wage Ceilings '!$B$8:'Wage Ceilings '!$B$11,"&lt;="&amp;$F$15,'Wage Ceilings '!$D$8:'Wage Ceilings '!$D$11),$F40)</f>
        <v>0</v>
      </c>
      <c r="AA40" s="91" cm="1">
        <f t="array" ref="AA40">INDEX(Appendix!$G$4:$J$8,_xlfn.IFS(Y40&lt;56,1,Y40&lt;61,2,Y40&lt;66,3,Y40&lt;71,4,TRUE,5),MATCH(YEAR($F$15),Appendix!$G$3:$L$3,0))</f>
        <v>0</v>
      </c>
      <c r="AB40" s="92">
        <f t="shared" si="0"/>
        <v>0</v>
      </c>
      <c r="AC40" s="89">
        <f t="shared" si="13"/>
        <v>123</v>
      </c>
      <c r="AD40" s="90">
        <f>IF($G40&gt;'Wage Ceilings '!$C$7+SUMIF('Wage Ceilings '!$B$8:'Wage Ceilings '!$B$11,"&lt;="&amp;$G$15,'Wage Ceilings '!$D$8:'Wage Ceilings '!$D$11),'Wage Ceilings '!$C$7+SUMIF('Wage Ceilings '!$B$8:'Wage Ceilings '!$B$11,"&lt;="&amp;$G$15,'Wage Ceilings '!$D$8:'Wage Ceilings '!$D$11),$G40)</f>
        <v>0</v>
      </c>
      <c r="AE40" s="91" cm="1">
        <f t="array" ref="AE40">INDEX(Appendix!$G$4:$J$8,_xlfn.IFS(AC40&lt;56,1,AC40&lt;61,2,AC40&lt;66,3,AC40&lt;71,4,TRUE,5),MATCH(YEAR($F$15),Appendix!$G$3:$L$3,0))</f>
        <v>0</v>
      </c>
      <c r="AF40" s="92">
        <f t="shared" si="1"/>
        <v>0</v>
      </c>
      <c r="AG40" s="89">
        <f t="shared" si="14"/>
        <v>123</v>
      </c>
      <c r="AH40" s="90">
        <f>IF($H40&gt;'Wage Ceilings '!$C$7+SUMIF('Wage Ceilings '!$B$8:'Wage Ceilings '!$B$11,"&lt;="&amp;$H$15,'Wage Ceilings '!$D$8:'Wage Ceilings '!$D$11),'Wage Ceilings '!$C$7+SUMIF('Wage Ceilings '!$B$8:'Wage Ceilings '!$B$11,"&lt;="&amp;$H$15,'Wage Ceilings '!$D$8:'Wage Ceilings '!$D$11),$H40)</f>
        <v>0</v>
      </c>
      <c r="AI40" s="91" cm="1">
        <f t="array" ref="AI40">INDEX(Appendix!$G$4:$J$8,_xlfn.IFS(AG40&lt;56,1,AG40&lt;61,2,AG40&lt;66,3,AG40&lt;71,4,TRUE,5),MATCH(YEAR($F$15),Appendix!$G$3:$L$3,0))</f>
        <v>0</v>
      </c>
      <c r="AJ40" s="92">
        <f t="shared" si="2"/>
        <v>0</v>
      </c>
      <c r="AK40" s="89">
        <f t="shared" si="15"/>
        <v>123</v>
      </c>
      <c r="AL40" s="90">
        <f>IF($I40&gt;'Wage Ceilings '!$C$7+SUMIF('Wage Ceilings '!$B$8:'Wage Ceilings '!$B$11,"&lt;="&amp;$I$15,'Wage Ceilings '!$D$8:'Wage Ceilings '!$D$11),'Wage Ceilings '!$C$7+SUMIF('Wage Ceilings '!$B$8:'Wage Ceilings '!$B$11,"&lt;="&amp;$I$15,'Wage Ceilings '!$D$8:'Wage Ceilings '!$D$11),$I40)</f>
        <v>0</v>
      </c>
      <c r="AM40" s="91" cm="1">
        <f t="array" ref="AM40">INDEX(Appendix!$G$4:$J$8,_xlfn.IFS(AK40&lt;56,1,AK40&lt;61,2,AK40&lt;66,3,AK40&lt;71,4,TRUE,5),MATCH(YEAR($F$15),Appendix!$G$3:$L$3,0))</f>
        <v>0</v>
      </c>
      <c r="AN40" s="92">
        <f t="shared" si="3"/>
        <v>0</v>
      </c>
      <c r="AO40" s="89">
        <f t="shared" si="16"/>
        <v>123</v>
      </c>
      <c r="AP40" s="90">
        <f>IF($J40&gt;'Wage Ceilings '!$C$7+SUMIF('Wage Ceilings '!$B$8:'Wage Ceilings '!$B$11,"&lt;="&amp;$J$15,'Wage Ceilings '!$D$8:'Wage Ceilings '!$D$11),'Wage Ceilings '!$C$7+SUMIF('Wage Ceilings '!$B$8:'Wage Ceilings '!$B$11,"&lt;="&amp;$J$15,'Wage Ceilings '!$D$8:'Wage Ceilings '!$D$11),$J40)</f>
        <v>0</v>
      </c>
      <c r="AQ40" s="91" cm="1">
        <f t="array" ref="AQ40">INDEX(Appendix!$G$4:$J$8,_xlfn.IFS(AO40&lt;56,1,AO40&lt;61,2,AO40&lt;66,3,AO40&lt;71,4,TRUE,5),MATCH(YEAR($F$15),Appendix!$G$3:$L$3,0))</f>
        <v>0</v>
      </c>
      <c r="AR40" s="92">
        <f t="shared" si="4"/>
        <v>0</v>
      </c>
      <c r="AS40" s="89">
        <f t="shared" si="31"/>
        <v>123</v>
      </c>
      <c r="AT40" s="90">
        <f>IF($K40&gt;'Wage Ceilings '!$C$7+SUMIF('Wage Ceilings '!$B$8:'Wage Ceilings '!$B$11,"&lt;="&amp;$K$15,'Wage Ceilings '!$D$8:'Wage Ceilings '!$D$11),'Wage Ceilings '!$C$7+SUMIF('Wage Ceilings '!$B$8:'Wage Ceilings '!$B$11,"&lt;="&amp;$K$15,'Wage Ceilings '!$D$8:'Wage Ceilings '!$D$11),$K40)</f>
        <v>0</v>
      </c>
      <c r="AU40" s="91" cm="1">
        <f t="array" ref="AU40">INDEX(Appendix!$G$4:$J$8,_xlfn.IFS(AS40&lt;56,1,AS40&lt;61,2,AS40&lt;66,3,AS40&lt;71,4,TRUE,5),MATCH(YEAR($F$15),Appendix!$G$3:$L$3,0))</f>
        <v>0</v>
      </c>
      <c r="AV40" s="92">
        <f t="shared" si="5"/>
        <v>0</v>
      </c>
      <c r="AW40" s="89" t="str">
        <f t="shared" si="17"/>
        <v>NA</v>
      </c>
      <c r="AX40" s="92">
        <f>IF(L40&gt;=('Wage Ceilings '!$C$3-SUM(Z40,AD40,AH40,AL40,AP40,AT40,BB40,BF40,BJ40,BN40,BR40,BV40)),('Wage Ceilings '!$C$3-SUM(Z40,AD40,AH40,AL40,AP40,AT40,BB40,BF40,BJ40,BN40,BR40,BV40)),L40)</f>
        <v>0</v>
      </c>
      <c r="AY40" s="91" cm="1">
        <f t="array" ref="AY40">INDEX(Appendix!$G$4:$J$8,_xlfn.IFS(AW40&lt;56,1,AW40&lt;61,2,AW40&lt;66,3,AW40&lt;71,4,TRUE,5),MATCH(YEAR($F$15),Appendix!$G$3:$L$3,0))</f>
        <v>0</v>
      </c>
      <c r="AZ40" s="92">
        <f t="shared" si="6"/>
        <v>0</v>
      </c>
      <c r="BA40" s="89">
        <f t="shared" si="18"/>
        <v>123</v>
      </c>
      <c r="BB40" s="90">
        <f>IF($M40&gt;'Wage Ceilings '!$C$7+SUMIF('Wage Ceilings '!$B$8:'Wage Ceilings '!$B$11,"&lt;="&amp;$M$15,'Wage Ceilings '!$D$8:'Wage Ceilings '!$D$11),'Wage Ceilings '!$C$7+SUMIF('Wage Ceilings '!$B$8:'Wage Ceilings '!$B$11,"&lt;="&amp;$M$15,'Wage Ceilings '!$D$8:'Wage Ceilings '!$D$11),$M40)</f>
        <v>0</v>
      </c>
      <c r="BC40" s="91" cm="1">
        <f t="array" ref="BC40">INDEX(Appendix!$G$4:$J$8,_xlfn.IFS(BA40&lt;56,1,BA40&lt;61,2,BA40&lt;66,3,BA40&lt;71,4,TRUE,5),MATCH(YEAR($F$15),Appendix!$G$3:$L$3,0))</f>
        <v>0</v>
      </c>
      <c r="BD40" s="92">
        <f t="shared" si="19"/>
        <v>0</v>
      </c>
      <c r="BE40" s="89">
        <f t="shared" si="20"/>
        <v>123</v>
      </c>
      <c r="BF40" s="90">
        <f>IF($N40&gt;'Wage Ceilings '!$C$7+SUMIF('Wage Ceilings '!$B$8:'Wage Ceilings '!$B$11,"&lt;="&amp;$N$15,'Wage Ceilings '!$D$8:'Wage Ceilings '!$D$11),'Wage Ceilings '!$C$7+SUMIF('Wage Ceilings '!$B$8:'Wage Ceilings '!$B$11,"&lt;="&amp;$N$15,'Wage Ceilings '!$D$8:'Wage Ceilings '!$D$11),$N40)</f>
        <v>0</v>
      </c>
      <c r="BG40" s="91" cm="1">
        <f t="array" ref="BG40">INDEX(Appendix!$G$4:$J$8,_xlfn.IFS(BE40&lt;56,1,BE40&lt;61,2,BE40&lt;66,3,BE40&lt;71,4,TRUE,5),MATCH(YEAR($F$15),Appendix!$G$3:$L$3,0))</f>
        <v>0</v>
      </c>
      <c r="BH40" s="92">
        <f t="shared" si="7"/>
        <v>0</v>
      </c>
      <c r="BI40" s="89">
        <f t="shared" si="21"/>
        <v>123</v>
      </c>
      <c r="BJ40" s="90">
        <f>IF($O40&gt;'Wage Ceilings '!$C$7+SUMIF('Wage Ceilings '!$B$8:'Wage Ceilings '!$B$11,"&lt;="&amp;$O$15,'Wage Ceilings '!$D$8:'Wage Ceilings '!$D$11),'Wage Ceilings '!$C$7+SUMIF('Wage Ceilings '!$B$8:'Wage Ceilings '!$B$11,"&lt;="&amp;$O$15,'Wage Ceilings '!$D$8:'Wage Ceilings '!$D$11),$O40)</f>
        <v>0</v>
      </c>
      <c r="BK40" s="91" cm="1">
        <f t="array" ref="BK40">INDEX(Appendix!$G$4:$J$8,_xlfn.IFS(BI40&lt;56,1,BI40&lt;61,2,BI40&lt;66,3,BI40&lt;71,4,TRUE,5),MATCH(YEAR($F$15),Appendix!$G$3:$L$3,0))</f>
        <v>0</v>
      </c>
      <c r="BL40" s="92">
        <f t="shared" si="8"/>
        <v>0</v>
      </c>
      <c r="BM40" s="89">
        <f t="shared" si="22"/>
        <v>123</v>
      </c>
      <c r="BN40" s="90">
        <f>IF($P40&gt;'Wage Ceilings '!$C$7+SUMIF('Wage Ceilings '!$B$8:'Wage Ceilings '!$B$11,"&lt;="&amp;$P$15,'Wage Ceilings '!$D$8:'Wage Ceilings '!$D$11),'Wage Ceilings '!$C$7+SUMIF('Wage Ceilings '!$B$8:'Wage Ceilings '!$B$11,"&lt;="&amp;$P$15,'Wage Ceilings '!$D$8:'Wage Ceilings '!$D$11),$P40)</f>
        <v>0</v>
      </c>
      <c r="BO40" s="91" cm="1">
        <f t="array" ref="BO40">INDEX(Appendix!$G$4:$J$8,_xlfn.IFS(BM40&lt;56,1,BM40&lt;61,2,BM40&lt;66,3,BM40&lt;71,4,TRUE,5),MATCH(YEAR($F$15),Appendix!$G$3:$L$3,0))</f>
        <v>0</v>
      </c>
      <c r="BP40" s="92">
        <f t="shared" si="9"/>
        <v>0</v>
      </c>
      <c r="BQ40" s="89">
        <f t="shared" si="23"/>
        <v>123</v>
      </c>
      <c r="BR40" s="90">
        <f>IF($Q40&gt;'Wage Ceilings '!$C$7+SUMIF('Wage Ceilings '!$B$8:'Wage Ceilings '!$B$11,"&lt;="&amp;$Q$15,'Wage Ceilings '!$D$8:'Wage Ceilings '!$D$11),'Wage Ceilings '!$C$7+SUMIF('Wage Ceilings '!$B$8:'Wage Ceilings '!$B$11,"&lt;="&amp;$Q$15,'Wage Ceilings '!$D$8:'Wage Ceilings '!$D$11),$Q40)</f>
        <v>0</v>
      </c>
      <c r="BS40" s="91" cm="1">
        <f t="array" ref="BS40">INDEX(Appendix!$G$4:$J$8,_xlfn.IFS(BQ40&lt;56,1,BQ40&lt;61,2,BQ40&lt;66,3,BQ40&lt;71,4,TRUE,5),MATCH(YEAR($F$15),Appendix!$G$3:$L$3,0))</f>
        <v>0</v>
      </c>
      <c r="BT40" s="92">
        <f t="shared" si="10"/>
        <v>0</v>
      </c>
      <c r="BU40" s="89">
        <f t="shared" si="24"/>
        <v>123</v>
      </c>
      <c r="BV40" s="90">
        <f>IF($R40&gt;'Wage Ceilings '!$C$7+SUMIF('Wage Ceilings '!$B$8:'Wage Ceilings '!$B$11,"&lt;="&amp;$R$15,'Wage Ceilings '!$D$8:'Wage Ceilings '!$D$11),'Wage Ceilings '!$C$7+SUMIF('Wage Ceilings '!$B$8:'Wage Ceilings '!$B$11,"&lt;="&amp;$R$15,'Wage Ceilings '!$D$8:'Wage Ceilings '!$D$11),$R40)</f>
        <v>0</v>
      </c>
      <c r="BW40" s="91" cm="1">
        <f t="array" ref="BW40">INDEX(Appendix!$G$4:$J$8,_xlfn.IFS(BU40&lt;56,1,BU40&lt;61,2,BU40&lt;66,3,BU40&lt;71,4,TRUE,5),MATCH(YEAR($F$15),Appendix!$G$3:$L$3,0))</f>
        <v>0</v>
      </c>
      <c r="BX40" s="92">
        <f t="shared" si="11"/>
        <v>0</v>
      </c>
      <c r="BY40" s="89" t="str">
        <f t="shared" si="25"/>
        <v>NA</v>
      </c>
      <c r="BZ40" s="92">
        <f>IF(S40&gt;=('Wage Ceilings '!$C$3-SUM(Z40,AD40,AH40,AL40,AP40,AX40,AT40,BB40,BF40,BJ40,BN40,BR40,BV40)),('Wage Ceilings '!$C$3-SUM(Z40,AD40,AH40,AL40,AP40,AX40,AT40,BB40,BF40,BJ40,BN40,BR40,BV40)),S40)</f>
        <v>0</v>
      </c>
      <c r="CA40" s="91" cm="1">
        <f t="array" ref="CA40">INDEX(Appendix!$G$4:$J$8,_xlfn.IFS(BY40&lt;56,1,BY40&lt;61,2,BY40&lt;66,3,BY40&lt;71,4,TRUE,5),MATCH(YEAR($F$15),Appendix!$G$3:$L$3,0))</f>
        <v>0</v>
      </c>
      <c r="CB40" s="92">
        <f t="shared" si="32"/>
        <v>0</v>
      </c>
      <c r="CC40" s="47"/>
    </row>
    <row r="41" spans="1:81" x14ac:dyDescent="0.3">
      <c r="A41" s="64" t="s">
        <v>41</v>
      </c>
      <c r="B41" s="65"/>
      <c r="C41" s="65"/>
      <c r="D41" s="66"/>
      <c r="E41" s="66"/>
      <c r="F41" s="67"/>
      <c r="G41" s="67"/>
      <c r="H41" s="67"/>
      <c r="I41" s="67"/>
      <c r="J41" s="67"/>
      <c r="K41" s="67"/>
      <c r="L41" s="67"/>
      <c r="M41" s="67"/>
      <c r="N41" s="67"/>
      <c r="O41" s="67"/>
      <c r="P41" s="67"/>
      <c r="Q41" s="67"/>
      <c r="R41" s="67"/>
      <c r="S41" s="67"/>
      <c r="T41" s="57">
        <f t="shared" si="26"/>
        <v>0</v>
      </c>
      <c r="U41" s="57">
        <f t="shared" si="27"/>
        <v>0</v>
      </c>
      <c r="V41" s="58">
        <f t="shared" si="28"/>
        <v>0</v>
      </c>
      <c r="W41" s="58">
        <f t="shared" si="29"/>
        <v>0</v>
      </c>
      <c r="X41" s="58">
        <f t="shared" si="30"/>
        <v>0</v>
      </c>
      <c r="Y41" s="89">
        <f t="shared" si="12"/>
        <v>122</v>
      </c>
      <c r="Z41" s="90">
        <f>IF($F41&gt;'Wage Ceilings '!$C$7+SUMIF('Wage Ceilings '!$B$8:'Wage Ceilings '!$B$11,"&lt;="&amp;$F$15,'Wage Ceilings '!$D$8:'Wage Ceilings '!$D$11),'Wage Ceilings '!$C$7+SUMIF('Wage Ceilings '!$B$8:'Wage Ceilings '!$B$11,"&lt;="&amp;$F$15,'Wage Ceilings '!$D$8:'Wage Ceilings '!$D$11),$F41)</f>
        <v>0</v>
      </c>
      <c r="AA41" s="91" cm="1">
        <f t="array" ref="AA41">INDEX(Appendix!$G$4:$J$8,_xlfn.IFS(Y41&lt;56,1,Y41&lt;61,2,Y41&lt;66,3,Y41&lt;71,4,TRUE,5),MATCH(YEAR($F$15),Appendix!$G$3:$L$3,0))</f>
        <v>0</v>
      </c>
      <c r="AB41" s="92">
        <f t="shared" si="0"/>
        <v>0</v>
      </c>
      <c r="AC41" s="89">
        <f t="shared" si="13"/>
        <v>123</v>
      </c>
      <c r="AD41" s="90">
        <f>IF($G41&gt;'Wage Ceilings '!$C$7+SUMIF('Wage Ceilings '!$B$8:'Wage Ceilings '!$B$11,"&lt;="&amp;$G$15,'Wage Ceilings '!$D$8:'Wage Ceilings '!$D$11),'Wage Ceilings '!$C$7+SUMIF('Wage Ceilings '!$B$8:'Wage Ceilings '!$B$11,"&lt;="&amp;$G$15,'Wage Ceilings '!$D$8:'Wage Ceilings '!$D$11),$G41)</f>
        <v>0</v>
      </c>
      <c r="AE41" s="91" cm="1">
        <f t="array" ref="AE41">INDEX(Appendix!$G$4:$J$8,_xlfn.IFS(AC41&lt;56,1,AC41&lt;61,2,AC41&lt;66,3,AC41&lt;71,4,TRUE,5),MATCH(YEAR($F$15),Appendix!$G$3:$L$3,0))</f>
        <v>0</v>
      </c>
      <c r="AF41" s="92">
        <f t="shared" si="1"/>
        <v>0</v>
      </c>
      <c r="AG41" s="89">
        <f t="shared" si="14"/>
        <v>123</v>
      </c>
      <c r="AH41" s="90">
        <f>IF($H41&gt;'Wage Ceilings '!$C$7+SUMIF('Wage Ceilings '!$B$8:'Wage Ceilings '!$B$11,"&lt;="&amp;$H$15,'Wage Ceilings '!$D$8:'Wage Ceilings '!$D$11),'Wage Ceilings '!$C$7+SUMIF('Wage Ceilings '!$B$8:'Wage Ceilings '!$B$11,"&lt;="&amp;$H$15,'Wage Ceilings '!$D$8:'Wage Ceilings '!$D$11),$H41)</f>
        <v>0</v>
      </c>
      <c r="AI41" s="91" cm="1">
        <f t="array" ref="AI41">INDEX(Appendix!$G$4:$J$8,_xlfn.IFS(AG41&lt;56,1,AG41&lt;61,2,AG41&lt;66,3,AG41&lt;71,4,TRUE,5),MATCH(YEAR($F$15),Appendix!$G$3:$L$3,0))</f>
        <v>0</v>
      </c>
      <c r="AJ41" s="92">
        <f t="shared" si="2"/>
        <v>0</v>
      </c>
      <c r="AK41" s="89">
        <f t="shared" si="15"/>
        <v>123</v>
      </c>
      <c r="AL41" s="90">
        <f>IF($I41&gt;'Wage Ceilings '!$C$7+SUMIF('Wage Ceilings '!$B$8:'Wage Ceilings '!$B$11,"&lt;="&amp;$I$15,'Wage Ceilings '!$D$8:'Wage Ceilings '!$D$11),'Wage Ceilings '!$C$7+SUMIF('Wage Ceilings '!$B$8:'Wage Ceilings '!$B$11,"&lt;="&amp;$I$15,'Wage Ceilings '!$D$8:'Wage Ceilings '!$D$11),$I41)</f>
        <v>0</v>
      </c>
      <c r="AM41" s="91" cm="1">
        <f t="array" ref="AM41">INDEX(Appendix!$G$4:$J$8,_xlfn.IFS(AK41&lt;56,1,AK41&lt;61,2,AK41&lt;66,3,AK41&lt;71,4,TRUE,5),MATCH(YEAR($F$15),Appendix!$G$3:$L$3,0))</f>
        <v>0</v>
      </c>
      <c r="AN41" s="92">
        <f t="shared" si="3"/>
        <v>0</v>
      </c>
      <c r="AO41" s="89">
        <f t="shared" si="16"/>
        <v>123</v>
      </c>
      <c r="AP41" s="90">
        <f>IF($J41&gt;'Wage Ceilings '!$C$7+SUMIF('Wage Ceilings '!$B$8:'Wage Ceilings '!$B$11,"&lt;="&amp;$J$15,'Wage Ceilings '!$D$8:'Wage Ceilings '!$D$11),'Wage Ceilings '!$C$7+SUMIF('Wage Ceilings '!$B$8:'Wage Ceilings '!$B$11,"&lt;="&amp;$J$15,'Wage Ceilings '!$D$8:'Wage Ceilings '!$D$11),$J41)</f>
        <v>0</v>
      </c>
      <c r="AQ41" s="91" cm="1">
        <f t="array" ref="AQ41">INDEX(Appendix!$G$4:$J$8,_xlfn.IFS(AO41&lt;56,1,AO41&lt;61,2,AO41&lt;66,3,AO41&lt;71,4,TRUE,5),MATCH(YEAR($F$15),Appendix!$G$3:$L$3,0))</f>
        <v>0</v>
      </c>
      <c r="AR41" s="92">
        <f t="shared" si="4"/>
        <v>0</v>
      </c>
      <c r="AS41" s="89">
        <f t="shared" si="31"/>
        <v>123</v>
      </c>
      <c r="AT41" s="90">
        <f>IF($K41&gt;'Wage Ceilings '!$C$7+SUMIF('Wage Ceilings '!$B$8:'Wage Ceilings '!$B$11,"&lt;="&amp;$K$15,'Wage Ceilings '!$D$8:'Wage Ceilings '!$D$11),'Wage Ceilings '!$C$7+SUMIF('Wage Ceilings '!$B$8:'Wage Ceilings '!$B$11,"&lt;="&amp;$K$15,'Wage Ceilings '!$D$8:'Wage Ceilings '!$D$11),$K41)</f>
        <v>0</v>
      </c>
      <c r="AU41" s="91" cm="1">
        <f t="array" ref="AU41">INDEX(Appendix!$G$4:$J$8,_xlfn.IFS(AS41&lt;56,1,AS41&lt;61,2,AS41&lt;66,3,AS41&lt;71,4,TRUE,5),MATCH(YEAR($F$15),Appendix!$G$3:$L$3,0))</f>
        <v>0</v>
      </c>
      <c r="AV41" s="92">
        <f t="shared" si="5"/>
        <v>0</v>
      </c>
      <c r="AW41" s="89" t="str">
        <f t="shared" si="17"/>
        <v>NA</v>
      </c>
      <c r="AX41" s="92">
        <f>IF(L41&gt;=('Wage Ceilings '!$C$3-SUM(Z41,AD41,AH41,AL41,AP41,AT41,BB41,BF41,BJ41,BN41,BR41,BV41)),('Wage Ceilings '!$C$3-SUM(Z41,AD41,AH41,AL41,AP41,AT41,BB41,BF41,BJ41,BN41,BR41,BV41)),L41)</f>
        <v>0</v>
      </c>
      <c r="AY41" s="91" cm="1">
        <f t="array" ref="AY41">INDEX(Appendix!$G$4:$J$8,_xlfn.IFS(AW41&lt;56,1,AW41&lt;61,2,AW41&lt;66,3,AW41&lt;71,4,TRUE,5),MATCH(YEAR($F$15),Appendix!$G$3:$L$3,0))</f>
        <v>0</v>
      </c>
      <c r="AZ41" s="92">
        <f t="shared" si="6"/>
        <v>0</v>
      </c>
      <c r="BA41" s="89">
        <f t="shared" si="18"/>
        <v>123</v>
      </c>
      <c r="BB41" s="90">
        <f>IF($M41&gt;'Wage Ceilings '!$C$7+SUMIF('Wage Ceilings '!$B$8:'Wage Ceilings '!$B$11,"&lt;="&amp;$M$15,'Wage Ceilings '!$D$8:'Wage Ceilings '!$D$11),'Wage Ceilings '!$C$7+SUMIF('Wage Ceilings '!$B$8:'Wage Ceilings '!$B$11,"&lt;="&amp;$M$15,'Wage Ceilings '!$D$8:'Wage Ceilings '!$D$11),$M41)</f>
        <v>0</v>
      </c>
      <c r="BC41" s="91" cm="1">
        <f t="array" ref="BC41">INDEX(Appendix!$G$4:$J$8,_xlfn.IFS(BA41&lt;56,1,BA41&lt;61,2,BA41&lt;66,3,BA41&lt;71,4,TRUE,5),MATCH(YEAR($F$15),Appendix!$G$3:$L$3,0))</f>
        <v>0</v>
      </c>
      <c r="BD41" s="92">
        <f t="shared" si="19"/>
        <v>0</v>
      </c>
      <c r="BE41" s="89">
        <f t="shared" si="20"/>
        <v>123</v>
      </c>
      <c r="BF41" s="90">
        <f>IF($N41&gt;'Wage Ceilings '!$C$7+SUMIF('Wage Ceilings '!$B$8:'Wage Ceilings '!$B$11,"&lt;="&amp;$N$15,'Wage Ceilings '!$D$8:'Wage Ceilings '!$D$11),'Wage Ceilings '!$C$7+SUMIF('Wage Ceilings '!$B$8:'Wage Ceilings '!$B$11,"&lt;="&amp;$N$15,'Wage Ceilings '!$D$8:'Wage Ceilings '!$D$11),$N41)</f>
        <v>0</v>
      </c>
      <c r="BG41" s="91" cm="1">
        <f t="array" ref="BG41">INDEX(Appendix!$G$4:$J$8,_xlfn.IFS(BE41&lt;56,1,BE41&lt;61,2,BE41&lt;66,3,BE41&lt;71,4,TRUE,5),MATCH(YEAR($F$15),Appendix!$G$3:$L$3,0))</f>
        <v>0</v>
      </c>
      <c r="BH41" s="92">
        <f t="shared" si="7"/>
        <v>0</v>
      </c>
      <c r="BI41" s="89">
        <f t="shared" si="21"/>
        <v>123</v>
      </c>
      <c r="BJ41" s="90">
        <f>IF($O41&gt;'Wage Ceilings '!$C$7+SUMIF('Wage Ceilings '!$B$8:'Wage Ceilings '!$B$11,"&lt;="&amp;$O$15,'Wage Ceilings '!$D$8:'Wage Ceilings '!$D$11),'Wage Ceilings '!$C$7+SUMIF('Wage Ceilings '!$B$8:'Wage Ceilings '!$B$11,"&lt;="&amp;$O$15,'Wage Ceilings '!$D$8:'Wage Ceilings '!$D$11),$O41)</f>
        <v>0</v>
      </c>
      <c r="BK41" s="91" cm="1">
        <f t="array" ref="BK41">INDEX(Appendix!$G$4:$J$8,_xlfn.IFS(BI41&lt;56,1,BI41&lt;61,2,BI41&lt;66,3,BI41&lt;71,4,TRUE,5),MATCH(YEAR($F$15),Appendix!$G$3:$L$3,0))</f>
        <v>0</v>
      </c>
      <c r="BL41" s="92">
        <f t="shared" si="8"/>
        <v>0</v>
      </c>
      <c r="BM41" s="89">
        <f t="shared" si="22"/>
        <v>123</v>
      </c>
      <c r="BN41" s="90">
        <f>IF($P41&gt;'Wage Ceilings '!$C$7+SUMIF('Wage Ceilings '!$B$8:'Wage Ceilings '!$B$11,"&lt;="&amp;$P$15,'Wage Ceilings '!$D$8:'Wage Ceilings '!$D$11),'Wage Ceilings '!$C$7+SUMIF('Wage Ceilings '!$B$8:'Wage Ceilings '!$B$11,"&lt;="&amp;$P$15,'Wage Ceilings '!$D$8:'Wage Ceilings '!$D$11),$P41)</f>
        <v>0</v>
      </c>
      <c r="BO41" s="91" cm="1">
        <f t="array" ref="BO41">INDEX(Appendix!$G$4:$J$8,_xlfn.IFS(BM41&lt;56,1,BM41&lt;61,2,BM41&lt;66,3,BM41&lt;71,4,TRUE,5),MATCH(YEAR($F$15),Appendix!$G$3:$L$3,0))</f>
        <v>0</v>
      </c>
      <c r="BP41" s="92">
        <f t="shared" si="9"/>
        <v>0</v>
      </c>
      <c r="BQ41" s="89">
        <f t="shared" si="23"/>
        <v>123</v>
      </c>
      <c r="BR41" s="90">
        <f>IF($Q41&gt;'Wage Ceilings '!$C$7+SUMIF('Wage Ceilings '!$B$8:'Wage Ceilings '!$B$11,"&lt;="&amp;$Q$15,'Wage Ceilings '!$D$8:'Wage Ceilings '!$D$11),'Wage Ceilings '!$C$7+SUMIF('Wage Ceilings '!$B$8:'Wage Ceilings '!$B$11,"&lt;="&amp;$Q$15,'Wage Ceilings '!$D$8:'Wage Ceilings '!$D$11),$Q41)</f>
        <v>0</v>
      </c>
      <c r="BS41" s="91" cm="1">
        <f t="array" ref="BS41">INDEX(Appendix!$G$4:$J$8,_xlfn.IFS(BQ41&lt;56,1,BQ41&lt;61,2,BQ41&lt;66,3,BQ41&lt;71,4,TRUE,5),MATCH(YEAR($F$15),Appendix!$G$3:$L$3,0))</f>
        <v>0</v>
      </c>
      <c r="BT41" s="92">
        <f t="shared" si="10"/>
        <v>0</v>
      </c>
      <c r="BU41" s="89">
        <f t="shared" si="24"/>
        <v>123</v>
      </c>
      <c r="BV41" s="90">
        <f>IF($R41&gt;'Wage Ceilings '!$C$7+SUMIF('Wage Ceilings '!$B$8:'Wage Ceilings '!$B$11,"&lt;="&amp;$R$15,'Wage Ceilings '!$D$8:'Wage Ceilings '!$D$11),'Wage Ceilings '!$C$7+SUMIF('Wage Ceilings '!$B$8:'Wage Ceilings '!$B$11,"&lt;="&amp;$R$15,'Wage Ceilings '!$D$8:'Wage Ceilings '!$D$11),$R41)</f>
        <v>0</v>
      </c>
      <c r="BW41" s="91" cm="1">
        <f t="array" ref="BW41">INDEX(Appendix!$G$4:$J$8,_xlfn.IFS(BU41&lt;56,1,BU41&lt;61,2,BU41&lt;66,3,BU41&lt;71,4,TRUE,5),MATCH(YEAR($F$15),Appendix!$G$3:$L$3,0))</f>
        <v>0</v>
      </c>
      <c r="BX41" s="92">
        <f t="shared" si="11"/>
        <v>0</v>
      </c>
      <c r="BY41" s="89" t="str">
        <f t="shared" si="25"/>
        <v>NA</v>
      </c>
      <c r="BZ41" s="92">
        <f>IF(S41&gt;=('Wage Ceilings '!$C$3-SUM(Z41,AD41,AH41,AL41,AP41,AX41,AT41,BB41,BF41,BJ41,BN41,BR41,BV41)),('Wage Ceilings '!$C$3-SUM(Z41,AD41,AH41,AL41,AP41,AX41,AT41,BB41,BF41,BJ41,BN41,BR41,BV41)),S41)</f>
        <v>0</v>
      </c>
      <c r="CA41" s="91" cm="1">
        <f t="array" ref="CA41">INDEX(Appendix!$G$4:$J$8,_xlfn.IFS(BY41&lt;56,1,BY41&lt;61,2,BY41&lt;66,3,BY41&lt;71,4,TRUE,5),MATCH(YEAR($F$15),Appendix!$G$3:$L$3,0))</f>
        <v>0</v>
      </c>
      <c r="CB41" s="92">
        <f t="shared" si="32"/>
        <v>0</v>
      </c>
      <c r="CC41" s="47"/>
    </row>
    <row r="42" spans="1:81" x14ac:dyDescent="0.3">
      <c r="A42" s="64" t="s">
        <v>42</v>
      </c>
      <c r="B42" s="65"/>
      <c r="C42" s="65"/>
      <c r="D42" s="66"/>
      <c r="E42" s="66"/>
      <c r="F42" s="67"/>
      <c r="G42" s="67"/>
      <c r="H42" s="67"/>
      <c r="I42" s="67"/>
      <c r="J42" s="67"/>
      <c r="K42" s="67"/>
      <c r="L42" s="67"/>
      <c r="M42" s="67"/>
      <c r="N42" s="67"/>
      <c r="O42" s="67"/>
      <c r="P42" s="67"/>
      <c r="Q42" s="67"/>
      <c r="R42" s="67"/>
      <c r="S42" s="67"/>
      <c r="T42" s="57">
        <f t="shared" si="26"/>
        <v>0</v>
      </c>
      <c r="U42" s="57">
        <f t="shared" si="27"/>
        <v>0</v>
      </c>
      <c r="V42" s="58">
        <f t="shared" si="28"/>
        <v>0</v>
      </c>
      <c r="W42" s="58">
        <f t="shared" si="29"/>
        <v>0</v>
      </c>
      <c r="X42" s="58">
        <f t="shared" si="30"/>
        <v>0</v>
      </c>
      <c r="Y42" s="89">
        <f t="shared" si="12"/>
        <v>122</v>
      </c>
      <c r="Z42" s="90">
        <f>IF($F42&gt;'Wage Ceilings '!$C$7+SUMIF('Wage Ceilings '!$B$8:'Wage Ceilings '!$B$11,"&lt;="&amp;$F$15,'Wage Ceilings '!$D$8:'Wage Ceilings '!$D$11),'Wage Ceilings '!$C$7+SUMIF('Wage Ceilings '!$B$8:'Wage Ceilings '!$B$11,"&lt;="&amp;$F$15,'Wage Ceilings '!$D$8:'Wage Ceilings '!$D$11),$F42)</f>
        <v>0</v>
      </c>
      <c r="AA42" s="91" cm="1">
        <f t="array" ref="AA42">INDEX(Appendix!$G$4:$J$8,_xlfn.IFS(Y42&lt;56,1,Y42&lt;61,2,Y42&lt;66,3,Y42&lt;71,4,TRUE,5),MATCH(YEAR($F$15),Appendix!$G$3:$L$3,0))</f>
        <v>0</v>
      </c>
      <c r="AB42" s="92">
        <f t="shared" si="0"/>
        <v>0</v>
      </c>
      <c r="AC42" s="89">
        <f t="shared" si="13"/>
        <v>123</v>
      </c>
      <c r="AD42" s="90">
        <f>IF($G42&gt;'Wage Ceilings '!$C$7+SUMIF('Wage Ceilings '!$B$8:'Wage Ceilings '!$B$11,"&lt;="&amp;$G$15,'Wage Ceilings '!$D$8:'Wage Ceilings '!$D$11),'Wage Ceilings '!$C$7+SUMIF('Wage Ceilings '!$B$8:'Wage Ceilings '!$B$11,"&lt;="&amp;$G$15,'Wage Ceilings '!$D$8:'Wage Ceilings '!$D$11),$G42)</f>
        <v>0</v>
      </c>
      <c r="AE42" s="91" cm="1">
        <f t="array" ref="AE42">INDEX(Appendix!$G$4:$J$8,_xlfn.IFS(AC42&lt;56,1,AC42&lt;61,2,AC42&lt;66,3,AC42&lt;71,4,TRUE,5),MATCH(YEAR($F$15),Appendix!$G$3:$L$3,0))</f>
        <v>0</v>
      </c>
      <c r="AF42" s="92">
        <f t="shared" si="1"/>
        <v>0</v>
      </c>
      <c r="AG42" s="89">
        <f t="shared" si="14"/>
        <v>123</v>
      </c>
      <c r="AH42" s="90">
        <f>IF($H42&gt;'Wage Ceilings '!$C$7+SUMIF('Wage Ceilings '!$B$8:'Wage Ceilings '!$B$11,"&lt;="&amp;$H$15,'Wage Ceilings '!$D$8:'Wage Ceilings '!$D$11),'Wage Ceilings '!$C$7+SUMIF('Wage Ceilings '!$B$8:'Wage Ceilings '!$B$11,"&lt;="&amp;$H$15,'Wage Ceilings '!$D$8:'Wage Ceilings '!$D$11),$H42)</f>
        <v>0</v>
      </c>
      <c r="AI42" s="91" cm="1">
        <f t="array" ref="AI42">INDEX(Appendix!$G$4:$J$8,_xlfn.IFS(AG42&lt;56,1,AG42&lt;61,2,AG42&lt;66,3,AG42&lt;71,4,TRUE,5),MATCH(YEAR($F$15),Appendix!$G$3:$L$3,0))</f>
        <v>0</v>
      </c>
      <c r="AJ42" s="92">
        <f t="shared" si="2"/>
        <v>0</v>
      </c>
      <c r="AK42" s="89">
        <f t="shared" si="15"/>
        <v>123</v>
      </c>
      <c r="AL42" s="90">
        <f>IF($I42&gt;'Wage Ceilings '!$C$7+SUMIF('Wage Ceilings '!$B$8:'Wage Ceilings '!$B$11,"&lt;="&amp;$I$15,'Wage Ceilings '!$D$8:'Wage Ceilings '!$D$11),'Wage Ceilings '!$C$7+SUMIF('Wage Ceilings '!$B$8:'Wage Ceilings '!$B$11,"&lt;="&amp;$I$15,'Wage Ceilings '!$D$8:'Wage Ceilings '!$D$11),$I42)</f>
        <v>0</v>
      </c>
      <c r="AM42" s="91" cm="1">
        <f t="array" ref="AM42">INDEX(Appendix!$G$4:$J$8,_xlfn.IFS(AK42&lt;56,1,AK42&lt;61,2,AK42&lt;66,3,AK42&lt;71,4,TRUE,5),MATCH(YEAR($F$15),Appendix!$G$3:$L$3,0))</f>
        <v>0</v>
      </c>
      <c r="AN42" s="92">
        <f t="shared" si="3"/>
        <v>0</v>
      </c>
      <c r="AO42" s="89">
        <f t="shared" si="16"/>
        <v>123</v>
      </c>
      <c r="AP42" s="90">
        <f>IF($J42&gt;'Wage Ceilings '!$C$7+SUMIF('Wage Ceilings '!$B$8:'Wage Ceilings '!$B$11,"&lt;="&amp;$J$15,'Wage Ceilings '!$D$8:'Wage Ceilings '!$D$11),'Wage Ceilings '!$C$7+SUMIF('Wage Ceilings '!$B$8:'Wage Ceilings '!$B$11,"&lt;="&amp;$J$15,'Wage Ceilings '!$D$8:'Wage Ceilings '!$D$11),$J42)</f>
        <v>0</v>
      </c>
      <c r="AQ42" s="91" cm="1">
        <f t="array" ref="AQ42">INDEX(Appendix!$G$4:$J$8,_xlfn.IFS(AO42&lt;56,1,AO42&lt;61,2,AO42&lt;66,3,AO42&lt;71,4,TRUE,5),MATCH(YEAR($F$15),Appendix!$G$3:$L$3,0))</f>
        <v>0</v>
      </c>
      <c r="AR42" s="92">
        <f t="shared" si="4"/>
        <v>0</v>
      </c>
      <c r="AS42" s="89">
        <f t="shared" si="31"/>
        <v>123</v>
      </c>
      <c r="AT42" s="90">
        <f>IF($K42&gt;'Wage Ceilings '!$C$7+SUMIF('Wage Ceilings '!$B$8:'Wage Ceilings '!$B$11,"&lt;="&amp;$K$15,'Wage Ceilings '!$D$8:'Wage Ceilings '!$D$11),'Wage Ceilings '!$C$7+SUMIF('Wage Ceilings '!$B$8:'Wage Ceilings '!$B$11,"&lt;="&amp;$K$15,'Wage Ceilings '!$D$8:'Wage Ceilings '!$D$11),$K42)</f>
        <v>0</v>
      </c>
      <c r="AU42" s="91" cm="1">
        <f t="array" ref="AU42">INDEX(Appendix!$G$4:$J$8,_xlfn.IFS(AS42&lt;56,1,AS42&lt;61,2,AS42&lt;66,3,AS42&lt;71,4,TRUE,5),MATCH(YEAR($F$15),Appendix!$G$3:$L$3,0))</f>
        <v>0</v>
      </c>
      <c r="AV42" s="92">
        <f t="shared" si="5"/>
        <v>0</v>
      </c>
      <c r="AW42" s="89" t="str">
        <f t="shared" si="17"/>
        <v>NA</v>
      </c>
      <c r="AX42" s="92">
        <f>IF(L42&gt;=('Wage Ceilings '!$C$3-SUM(Z42,AD42,AH42,AL42,AP42,AT42,BB42,BF42,BJ42,BN42,BR42,BV42)),('Wage Ceilings '!$C$3-SUM(Z42,AD42,AH42,AL42,AP42,AT42,BB42,BF42,BJ42,BN42,BR42,BV42)),L42)</f>
        <v>0</v>
      </c>
      <c r="AY42" s="91" cm="1">
        <f t="array" ref="AY42">INDEX(Appendix!$G$4:$J$8,_xlfn.IFS(AW42&lt;56,1,AW42&lt;61,2,AW42&lt;66,3,AW42&lt;71,4,TRUE,5),MATCH(YEAR($F$15),Appendix!$G$3:$L$3,0))</f>
        <v>0</v>
      </c>
      <c r="AZ42" s="92">
        <f t="shared" si="6"/>
        <v>0</v>
      </c>
      <c r="BA42" s="89">
        <f t="shared" si="18"/>
        <v>123</v>
      </c>
      <c r="BB42" s="90">
        <f>IF($M42&gt;'Wage Ceilings '!$C$7+SUMIF('Wage Ceilings '!$B$8:'Wage Ceilings '!$B$11,"&lt;="&amp;$M$15,'Wage Ceilings '!$D$8:'Wage Ceilings '!$D$11),'Wage Ceilings '!$C$7+SUMIF('Wage Ceilings '!$B$8:'Wage Ceilings '!$B$11,"&lt;="&amp;$M$15,'Wage Ceilings '!$D$8:'Wage Ceilings '!$D$11),$M42)</f>
        <v>0</v>
      </c>
      <c r="BC42" s="91" cm="1">
        <f t="array" ref="BC42">INDEX(Appendix!$G$4:$J$8,_xlfn.IFS(BA42&lt;56,1,BA42&lt;61,2,BA42&lt;66,3,BA42&lt;71,4,TRUE,5),MATCH(YEAR($F$15),Appendix!$G$3:$L$3,0))</f>
        <v>0</v>
      </c>
      <c r="BD42" s="92">
        <f t="shared" si="19"/>
        <v>0</v>
      </c>
      <c r="BE42" s="89">
        <f t="shared" si="20"/>
        <v>123</v>
      </c>
      <c r="BF42" s="90">
        <f>IF($N42&gt;'Wage Ceilings '!$C$7+SUMIF('Wage Ceilings '!$B$8:'Wage Ceilings '!$B$11,"&lt;="&amp;$N$15,'Wage Ceilings '!$D$8:'Wage Ceilings '!$D$11),'Wage Ceilings '!$C$7+SUMIF('Wage Ceilings '!$B$8:'Wage Ceilings '!$B$11,"&lt;="&amp;$N$15,'Wage Ceilings '!$D$8:'Wage Ceilings '!$D$11),$N42)</f>
        <v>0</v>
      </c>
      <c r="BG42" s="91" cm="1">
        <f t="array" ref="BG42">INDEX(Appendix!$G$4:$J$8,_xlfn.IFS(BE42&lt;56,1,BE42&lt;61,2,BE42&lt;66,3,BE42&lt;71,4,TRUE,5),MATCH(YEAR($F$15),Appendix!$G$3:$L$3,0))</f>
        <v>0</v>
      </c>
      <c r="BH42" s="92">
        <f t="shared" si="7"/>
        <v>0</v>
      </c>
      <c r="BI42" s="89">
        <f t="shared" si="21"/>
        <v>123</v>
      </c>
      <c r="BJ42" s="90">
        <f>IF($O42&gt;'Wage Ceilings '!$C$7+SUMIF('Wage Ceilings '!$B$8:'Wage Ceilings '!$B$11,"&lt;="&amp;$O$15,'Wage Ceilings '!$D$8:'Wage Ceilings '!$D$11),'Wage Ceilings '!$C$7+SUMIF('Wage Ceilings '!$B$8:'Wage Ceilings '!$B$11,"&lt;="&amp;$O$15,'Wage Ceilings '!$D$8:'Wage Ceilings '!$D$11),$O42)</f>
        <v>0</v>
      </c>
      <c r="BK42" s="91" cm="1">
        <f t="array" ref="BK42">INDEX(Appendix!$G$4:$J$8,_xlfn.IFS(BI42&lt;56,1,BI42&lt;61,2,BI42&lt;66,3,BI42&lt;71,4,TRUE,5),MATCH(YEAR($F$15),Appendix!$G$3:$L$3,0))</f>
        <v>0</v>
      </c>
      <c r="BL42" s="92">
        <f t="shared" si="8"/>
        <v>0</v>
      </c>
      <c r="BM42" s="89">
        <f t="shared" si="22"/>
        <v>123</v>
      </c>
      <c r="BN42" s="90">
        <f>IF($P42&gt;'Wage Ceilings '!$C$7+SUMIF('Wage Ceilings '!$B$8:'Wage Ceilings '!$B$11,"&lt;="&amp;$P$15,'Wage Ceilings '!$D$8:'Wage Ceilings '!$D$11),'Wage Ceilings '!$C$7+SUMIF('Wage Ceilings '!$B$8:'Wage Ceilings '!$B$11,"&lt;="&amp;$P$15,'Wage Ceilings '!$D$8:'Wage Ceilings '!$D$11),$P42)</f>
        <v>0</v>
      </c>
      <c r="BO42" s="91" cm="1">
        <f t="array" ref="BO42">INDEX(Appendix!$G$4:$J$8,_xlfn.IFS(BM42&lt;56,1,BM42&lt;61,2,BM42&lt;66,3,BM42&lt;71,4,TRUE,5),MATCH(YEAR($F$15),Appendix!$G$3:$L$3,0))</f>
        <v>0</v>
      </c>
      <c r="BP42" s="92">
        <f t="shared" si="9"/>
        <v>0</v>
      </c>
      <c r="BQ42" s="89">
        <f t="shared" si="23"/>
        <v>123</v>
      </c>
      <c r="BR42" s="90">
        <f>IF($Q42&gt;'Wage Ceilings '!$C$7+SUMIF('Wage Ceilings '!$B$8:'Wage Ceilings '!$B$11,"&lt;="&amp;$Q$15,'Wage Ceilings '!$D$8:'Wage Ceilings '!$D$11),'Wage Ceilings '!$C$7+SUMIF('Wage Ceilings '!$B$8:'Wage Ceilings '!$B$11,"&lt;="&amp;$Q$15,'Wage Ceilings '!$D$8:'Wage Ceilings '!$D$11),$Q42)</f>
        <v>0</v>
      </c>
      <c r="BS42" s="91" cm="1">
        <f t="array" ref="BS42">INDEX(Appendix!$G$4:$J$8,_xlfn.IFS(BQ42&lt;56,1,BQ42&lt;61,2,BQ42&lt;66,3,BQ42&lt;71,4,TRUE,5),MATCH(YEAR($F$15),Appendix!$G$3:$L$3,0))</f>
        <v>0</v>
      </c>
      <c r="BT42" s="92">
        <f t="shared" si="10"/>
        <v>0</v>
      </c>
      <c r="BU42" s="89">
        <f t="shared" si="24"/>
        <v>123</v>
      </c>
      <c r="BV42" s="90">
        <f>IF($R42&gt;'Wage Ceilings '!$C$7+SUMIF('Wage Ceilings '!$B$8:'Wage Ceilings '!$B$11,"&lt;="&amp;$R$15,'Wage Ceilings '!$D$8:'Wage Ceilings '!$D$11),'Wage Ceilings '!$C$7+SUMIF('Wage Ceilings '!$B$8:'Wage Ceilings '!$B$11,"&lt;="&amp;$R$15,'Wage Ceilings '!$D$8:'Wage Ceilings '!$D$11),$R42)</f>
        <v>0</v>
      </c>
      <c r="BW42" s="91" cm="1">
        <f t="array" ref="BW42">INDEX(Appendix!$G$4:$J$8,_xlfn.IFS(BU42&lt;56,1,BU42&lt;61,2,BU42&lt;66,3,BU42&lt;71,4,TRUE,5),MATCH(YEAR($F$15),Appendix!$G$3:$L$3,0))</f>
        <v>0</v>
      </c>
      <c r="BX42" s="92">
        <f t="shared" si="11"/>
        <v>0</v>
      </c>
      <c r="BY42" s="89" t="str">
        <f t="shared" si="25"/>
        <v>NA</v>
      </c>
      <c r="BZ42" s="92">
        <f>IF(S42&gt;=('Wage Ceilings '!$C$3-SUM(Z42,AD42,AH42,AL42,AP42,AX42,AT42,BB42,BF42,BJ42,BN42,BR42,BV42)),('Wage Ceilings '!$C$3-SUM(Z42,AD42,AH42,AL42,AP42,AX42,AT42,BB42,BF42,BJ42,BN42,BR42,BV42)),S42)</f>
        <v>0</v>
      </c>
      <c r="CA42" s="91" cm="1">
        <f t="array" ref="CA42">INDEX(Appendix!$G$4:$J$8,_xlfn.IFS(BY42&lt;56,1,BY42&lt;61,2,BY42&lt;66,3,BY42&lt;71,4,TRUE,5),MATCH(YEAR($F$15),Appendix!$G$3:$L$3,0))</f>
        <v>0</v>
      </c>
      <c r="CB42" s="92">
        <f t="shared" si="32"/>
        <v>0</v>
      </c>
      <c r="CC42" s="47"/>
    </row>
    <row r="43" spans="1:81" x14ac:dyDescent="0.3">
      <c r="A43" s="64" t="s">
        <v>43</v>
      </c>
      <c r="B43" s="65"/>
      <c r="C43" s="65"/>
      <c r="D43" s="66"/>
      <c r="E43" s="66"/>
      <c r="F43" s="67"/>
      <c r="G43" s="67"/>
      <c r="H43" s="67"/>
      <c r="I43" s="67"/>
      <c r="J43" s="67"/>
      <c r="K43" s="67"/>
      <c r="L43" s="67"/>
      <c r="M43" s="67"/>
      <c r="N43" s="67"/>
      <c r="O43" s="67"/>
      <c r="P43" s="67"/>
      <c r="Q43" s="67"/>
      <c r="R43" s="67"/>
      <c r="S43" s="67"/>
      <c r="T43" s="57">
        <f t="shared" si="26"/>
        <v>0</v>
      </c>
      <c r="U43" s="57">
        <f t="shared" si="27"/>
        <v>0</v>
      </c>
      <c r="V43" s="58">
        <f t="shared" si="28"/>
        <v>0</v>
      </c>
      <c r="W43" s="58">
        <f t="shared" si="29"/>
        <v>0</v>
      </c>
      <c r="X43" s="58">
        <f t="shared" si="30"/>
        <v>0</v>
      </c>
      <c r="Y43" s="89">
        <f t="shared" si="12"/>
        <v>122</v>
      </c>
      <c r="Z43" s="90">
        <f>IF($F43&gt;'Wage Ceilings '!$C$7+SUMIF('Wage Ceilings '!$B$8:'Wage Ceilings '!$B$11,"&lt;="&amp;$F$15,'Wage Ceilings '!$D$8:'Wage Ceilings '!$D$11),'Wage Ceilings '!$C$7+SUMIF('Wage Ceilings '!$B$8:'Wage Ceilings '!$B$11,"&lt;="&amp;$F$15,'Wage Ceilings '!$D$8:'Wage Ceilings '!$D$11),$F43)</f>
        <v>0</v>
      </c>
      <c r="AA43" s="91" cm="1">
        <f t="array" ref="AA43">INDEX(Appendix!$G$4:$J$8,_xlfn.IFS(Y43&lt;56,1,Y43&lt;61,2,Y43&lt;66,3,Y43&lt;71,4,TRUE,5),MATCH(YEAR($F$15),Appendix!$G$3:$L$3,0))</f>
        <v>0</v>
      </c>
      <c r="AB43" s="92">
        <f t="shared" si="0"/>
        <v>0</v>
      </c>
      <c r="AC43" s="89">
        <f t="shared" si="13"/>
        <v>123</v>
      </c>
      <c r="AD43" s="90">
        <f>IF($G43&gt;'Wage Ceilings '!$C$7+SUMIF('Wage Ceilings '!$B$8:'Wage Ceilings '!$B$11,"&lt;="&amp;$G$15,'Wage Ceilings '!$D$8:'Wage Ceilings '!$D$11),'Wage Ceilings '!$C$7+SUMIF('Wage Ceilings '!$B$8:'Wage Ceilings '!$B$11,"&lt;="&amp;$G$15,'Wage Ceilings '!$D$8:'Wage Ceilings '!$D$11),$G43)</f>
        <v>0</v>
      </c>
      <c r="AE43" s="91" cm="1">
        <f t="array" ref="AE43">INDEX(Appendix!$G$4:$J$8,_xlfn.IFS(AC43&lt;56,1,AC43&lt;61,2,AC43&lt;66,3,AC43&lt;71,4,TRUE,5),MATCH(YEAR($F$15),Appendix!$G$3:$L$3,0))</f>
        <v>0</v>
      </c>
      <c r="AF43" s="92">
        <f t="shared" si="1"/>
        <v>0</v>
      </c>
      <c r="AG43" s="89">
        <f t="shared" si="14"/>
        <v>123</v>
      </c>
      <c r="AH43" s="90">
        <f>IF($H43&gt;'Wage Ceilings '!$C$7+SUMIF('Wage Ceilings '!$B$8:'Wage Ceilings '!$B$11,"&lt;="&amp;$H$15,'Wage Ceilings '!$D$8:'Wage Ceilings '!$D$11),'Wage Ceilings '!$C$7+SUMIF('Wage Ceilings '!$B$8:'Wage Ceilings '!$B$11,"&lt;="&amp;$H$15,'Wage Ceilings '!$D$8:'Wage Ceilings '!$D$11),$H43)</f>
        <v>0</v>
      </c>
      <c r="AI43" s="91" cm="1">
        <f t="array" ref="AI43">INDEX(Appendix!$G$4:$J$8,_xlfn.IFS(AG43&lt;56,1,AG43&lt;61,2,AG43&lt;66,3,AG43&lt;71,4,TRUE,5),MATCH(YEAR($F$15),Appendix!$G$3:$L$3,0))</f>
        <v>0</v>
      </c>
      <c r="AJ43" s="92">
        <f t="shared" si="2"/>
        <v>0</v>
      </c>
      <c r="AK43" s="89">
        <f t="shared" si="15"/>
        <v>123</v>
      </c>
      <c r="AL43" s="90">
        <f>IF($I43&gt;'Wage Ceilings '!$C$7+SUMIF('Wage Ceilings '!$B$8:'Wage Ceilings '!$B$11,"&lt;="&amp;$I$15,'Wage Ceilings '!$D$8:'Wage Ceilings '!$D$11),'Wage Ceilings '!$C$7+SUMIF('Wage Ceilings '!$B$8:'Wage Ceilings '!$B$11,"&lt;="&amp;$I$15,'Wage Ceilings '!$D$8:'Wage Ceilings '!$D$11),$I43)</f>
        <v>0</v>
      </c>
      <c r="AM43" s="91" cm="1">
        <f t="array" ref="AM43">INDEX(Appendix!$G$4:$J$8,_xlfn.IFS(AK43&lt;56,1,AK43&lt;61,2,AK43&lt;66,3,AK43&lt;71,4,TRUE,5),MATCH(YEAR($F$15),Appendix!$G$3:$L$3,0))</f>
        <v>0</v>
      </c>
      <c r="AN43" s="92">
        <f t="shared" si="3"/>
        <v>0</v>
      </c>
      <c r="AO43" s="89">
        <f t="shared" si="16"/>
        <v>123</v>
      </c>
      <c r="AP43" s="90">
        <f>IF($J43&gt;'Wage Ceilings '!$C$7+SUMIF('Wage Ceilings '!$B$8:'Wage Ceilings '!$B$11,"&lt;="&amp;$J$15,'Wage Ceilings '!$D$8:'Wage Ceilings '!$D$11),'Wage Ceilings '!$C$7+SUMIF('Wage Ceilings '!$B$8:'Wage Ceilings '!$B$11,"&lt;="&amp;$J$15,'Wage Ceilings '!$D$8:'Wage Ceilings '!$D$11),$J43)</f>
        <v>0</v>
      </c>
      <c r="AQ43" s="91" cm="1">
        <f t="array" ref="AQ43">INDEX(Appendix!$G$4:$J$8,_xlfn.IFS(AO43&lt;56,1,AO43&lt;61,2,AO43&lt;66,3,AO43&lt;71,4,TRUE,5),MATCH(YEAR($F$15),Appendix!$G$3:$L$3,0))</f>
        <v>0</v>
      </c>
      <c r="AR43" s="92">
        <f t="shared" si="4"/>
        <v>0</v>
      </c>
      <c r="AS43" s="89">
        <f t="shared" si="31"/>
        <v>123</v>
      </c>
      <c r="AT43" s="90">
        <f>IF($K43&gt;'Wage Ceilings '!$C$7+SUMIF('Wage Ceilings '!$B$8:'Wage Ceilings '!$B$11,"&lt;="&amp;$K$15,'Wage Ceilings '!$D$8:'Wage Ceilings '!$D$11),'Wage Ceilings '!$C$7+SUMIF('Wage Ceilings '!$B$8:'Wage Ceilings '!$B$11,"&lt;="&amp;$K$15,'Wage Ceilings '!$D$8:'Wage Ceilings '!$D$11),$K43)</f>
        <v>0</v>
      </c>
      <c r="AU43" s="91" cm="1">
        <f t="array" ref="AU43">INDEX(Appendix!$G$4:$J$8,_xlfn.IFS(AS43&lt;56,1,AS43&lt;61,2,AS43&lt;66,3,AS43&lt;71,4,TRUE,5),MATCH(YEAR($F$15),Appendix!$G$3:$L$3,0))</f>
        <v>0</v>
      </c>
      <c r="AV43" s="92">
        <f t="shared" si="5"/>
        <v>0</v>
      </c>
      <c r="AW43" s="89" t="str">
        <f t="shared" si="17"/>
        <v>NA</v>
      </c>
      <c r="AX43" s="92">
        <f>IF(L43&gt;=('Wage Ceilings '!$C$3-SUM(Z43,AD43,AH43,AL43,AP43,AT43,BB43,BF43,BJ43,BN43,BR43,BV43)),('Wage Ceilings '!$C$3-SUM(Z43,AD43,AH43,AL43,AP43,AT43,BB43,BF43,BJ43,BN43,BR43,BV43)),L43)</f>
        <v>0</v>
      </c>
      <c r="AY43" s="91" cm="1">
        <f t="array" ref="AY43">INDEX(Appendix!$G$4:$J$8,_xlfn.IFS(AW43&lt;56,1,AW43&lt;61,2,AW43&lt;66,3,AW43&lt;71,4,TRUE,5),MATCH(YEAR($F$15),Appendix!$G$3:$L$3,0))</f>
        <v>0</v>
      </c>
      <c r="AZ43" s="92">
        <f t="shared" si="6"/>
        <v>0</v>
      </c>
      <c r="BA43" s="89">
        <f t="shared" si="18"/>
        <v>123</v>
      </c>
      <c r="BB43" s="90">
        <f>IF($M43&gt;'Wage Ceilings '!$C$7+SUMIF('Wage Ceilings '!$B$8:'Wage Ceilings '!$B$11,"&lt;="&amp;$M$15,'Wage Ceilings '!$D$8:'Wage Ceilings '!$D$11),'Wage Ceilings '!$C$7+SUMIF('Wage Ceilings '!$B$8:'Wage Ceilings '!$B$11,"&lt;="&amp;$M$15,'Wage Ceilings '!$D$8:'Wage Ceilings '!$D$11),$M43)</f>
        <v>0</v>
      </c>
      <c r="BC43" s="91" cm="1">
        <f t="array" ref="BC43">INDEX(Appendix!$G$4:$J$8,_xlfn.IFS(BA43&lt;56,1,BA43&lt;61,2,BA43&lt;66,3,BA43&lt;71,4,TRUE,5),MATCH(YEAR($F$15),Appendix!$G$3:$L$3,0))</f>
        <v>0</v>
      </c>
      <c r="BD43" s="92">
        <f t="shared" si="19"/>
        <v>0</v>
      </c>
      <c r="BE43" s="89">
        <f t="shared" si="20"/>
        <v>123</v>
      </c>
      <c r="BF43" s="90">
        <f>IF($N43&gt;'Wage Ceilings '!$C$7+SUMIF('Wage Ceilings '!$B$8:'Wage Ceilings '!$B$11,"&lt;="&amp;$N$15,'Wage Ceilings '!$D$8:'Wage Ceilings '!$D$11),'Wage Ceilings '!$C$7+SUMIF('Wage Ceilings '!$B$8:'Wage Ceilings '!$B$11,"&lt;="&amp;$N$15,'Wage Ceilings '!$D$8:'Wage Ceilings '!$D$11),$N43)</f>
        <v>0</v>
      </c>
      <c r="BG43" s="91" cm="1">
        <f t="array" ref="BG43">INDEX(Appendix!$G$4:$J$8,_xlfn.IFS(BE43&lt;56,1,BE43&lt;61,2,BE43&lt;66,3,BE43&lt;71,4,TRUE,5),MATCH(YEAR($F$15),Appendix!$G$3:$L$3,0))</f>
        <v>0</v>
      </c>
      <c r="BH43" s="92">
        <f t="shared" si="7"/>
        <v>0</v>
      </c>
      <c r="BI43" s="89">
        <f t="shared" si="21"/>
        <v>123</v>
      </c>
      <c r="BJ43" s="90">
        <f>IF($O43&gt;'Wage Ceilings '!$C$7+SUMIF('Wage Ceilings '!$B$8:'Wage Ceilings '!$B$11,"&lt;="&amp;$O$15,'Wage Ceilings '!$D$8:'Wage Ceilings '!$D$11),'Wage Ceilings '!$C$7+SUMIF('Wage Ceilings '!$B$8:'Wage Ceilings '!$B$11,"&lt;="&amp;$O$15,'Wage Ceilings '!$D$8:'Wage Ceilings '!$D$11),$O43)</f>
        <v>0</v>
      </c>
      <c r="BK43" s="91" cm="1">
        <f t="array" ref="BK43">INDEX(Appendix!$G$4:$J$8,_xlfn.IFS(BI43&lt;56,1,BI43&lt;61,2,BI43&lt;66,3,BI43&lt;71,4,TRUE,5),MATCH(YEAR($F$15),Appendix!$G$3:$L$3,0))</f>
        <v>0</v>
      </c>
      <c r="BL43" s="92">
        <f t="shared" si="8"/>
        <v>0</v>
      </c>
      <c r="BM43" s="89">
        <f t="shared" si="22"/>
        <v>123</v>
      </c>
      <c r="BN43" s="90">
        <f>IF($P43&gt;'Wage Ceilings '!$C$7+SUMIF('Wage Ceilings '!$B$8:'Wage Ceilings '!$B$11,"&lt;="&amp;$P$15,'Wage Ceilings '!$D$8:'Wage Ceilings '!$D$11),'Wage Ceilings '!$C$7+SUMIF('Wage Ceilings '!$B$8:'Wage Ceilings '!$B$11,"&lt;="&amp;$P$15,'Wage Ceilings '!$D$8:'Wage Ceilings '!$D$11),$P43)</f>
        <v>0</v>
      </c>
      <c r="BO43" s="91" cm="1">
        <f t="array" ref="BO43">INDEX(Appendix!$G$4:$J$8,_xlfn.IFS(BM43&lt;56,1,BM43&lt;61,2,BM43&lt;66,3,BM43&lt;71,4,TRUE,5),MATCH(YEAR($F$15),Appendix!$G$3:$L$3,0))</f>
        <v>0</v>
      </c>
      <c r="BP43" s="92">
        <f t="shared" si="9"/>
        <v>0</v>
      </c>
      <c r="BQ43" s="89">
        <f t="shared" si="23"/>
        <v>123</v>
      </c>
      <c r="BR43" s="90">
        <f>IF($Q43&gt;'Wage Ceilings '!$C$7+SUMIF('Wage Ceilings '!$B$8:'Wage Ceilings '!$B$11,"&lt;="&amp;$Q$15,'Wage Ceilings '!$D$8:'Wage Ceilings '!$D$11),'Wage Ceilings '!$C$7+SUMIF('Wage Ceilings '!$B$8:'Wage Ceilings '!$B$11,"&lt;="&amp;$Q$15,'Wage Ceilings '!$D$8:'Wage Ceilings '!$D$11),$Q43)</f>
        <v>0</v>
      </c>
      <c r="BS43" s="91" cm="1">
        <f t="array" ref="BS43">INDEX(Appendix!$G$4:$J$8,_xlfn.IFS(BQ43&lt;56,1,BQ43&lt;61,2,BQ43&lt;66,3,BQ43&lt;71,4,TRUE,5),MATCH(YEAR($F$15),Appendix!$G$3:$L$3,0))</f>
        <v>0</v>
      </c>
      <c r="BT43" s="92">
        <f t="shared" si="10"/>
        <v>0</v>
      </c>
      <c r="BU43" s="89">
        <f t="shared" si="24"/>
        <v>123</v>
      </c>
      <c r="BV43" s="90">
        <f>IF($R43&gt;'Wage Ceilings '!$C$7+SUMIF('Wage Ceilings '!$B$8:'Wage Ceilings '!$B$11,"&lt;="&amp;$R$15,'Wage Ceilings '!$D$8:'Wage Ceilings '!$D$11),'Wage Ceilings '!$C$7+SUMIF('Wage Ceilings '!$B$8:'Wage Ceilings '!$B$11,"&lt;="&amp;$R$15,'Wage Ceilings '!$D$8:'Wage Ceilings '!$D$11),$R43)</f>
        <v>0</v>
      </c>
      <c r="BW43" s="91" cm="1">
        <f t="array" ref="BW43">INDEX(Appendix!$G$4:$J$8,_xlfn.IFS(BU43&lt;56,1,BU43&lt;61,2,BU43&lt;66,3,BU43&lt;71,4,TRUE,5),MATCH(YEAR($F$15),Appendix!$G$3:$L$3,0))</f>
        <v>0</v>
      </c>
      <c r="BX43" s="92">
        <f t="shared" si="11"/>
        <v>0</v>
      </c>
      <c r="BY43" s="89" t="str">
        <f t="shared" si="25"/>
        <v>NA</v>
      </c>
      <c r="BZ43" s="92">
        <f>IF(S43&gt;=('Wage Ceilings '!$C$3-SUM(Z43,AD43,AH43,AL43,AP43,AX43,AT43,BB43,BF43,BJ43,BN43,BR43,BV43)),('Wage Ceilings '!$C$3-SUM(Z43,AD43,AH43,AL43,AP43,AX43,AT43,BB43,BF43,BJ43,BN43,BR43,BV43)),S43)</f>
        <v>0</v>
      </c>
      <c r="CA43" s="91" cm="1">
        <f t="array" ref="CA43">INDEX(Appendix!$G$4:$J$8,_xlfn.IFS(BY43&lt;56,1,BY43&lt;61,2,BY43&lt;66,3,BY43&lt;71,4,TRUE,5),MATCH(YEAR($F$15),Appendix!$G$3:$L$3,0))</f>
        <v>0</v>
      </c>
      <c r="CB43" s="92">
        <f t="shared" si="32"/>
        <v>0</v>
      </c>
      <c r="CC43" s="47"/>
    </row>
    <row r="44" spans="1:81" x14ac:dyDescent="0.3">
      <c r="A44" s="64" t="s">
        <v>44</v>
      </c>
      <c r="B44" s="65"/>
      <c r="C44" s="65"/>
      <c r="D44" s="66"/>
      <c r="E44" s="66"/>
      <c r="F44" s="67"/>
      <c r="G44" s="67"/>
      <c r="H44" s="67"/>
      <c r="I44" s="67"/>
      <c r="J44" s="67"/>
      <c r="K44" s="67"/>
      <c r="L44" s="67"/>
      <c r="M44" s="67"/>
      <c r="N44" s="67"/>
      <c r="O44" s="67"/>
      <c r="P44" s="67"/>
      <c r="Q44" s="67"/>
      <c r="R44" s="67"/>
      <c r="S44" s="67"/>
      <c r="T44" s="57">
        <f t="shared" si="26"/>
        <v>0</v>
      </c>
      <c r="U44" s="57">
        <f t="shared" si="27"/>
        <v>0</v>
      </c>
      <c r="V44" s="58">
        <f t="shared" si="28"/>
        <v>0</v>
      </c>
      <c r="W44" s="58">
        <f t="shared" si="29"/>
        <v>0</v>
      </c>
      <c r="X44" s="58">
        <f t="shared" si="30"/>
        <v>0</v>
      </c>
      <c r="Y44" s="89">
        <f t="shared" si="12"/>
        <v>122</v>
      </c>
      <c r="Z44" s="90">
        <f>IF($F44&gt;'Wage Ceilings '!$C$7+SUMIF('Wage Ceilings '!$B$8:'Wage Ceilings '!$B$11,"&lt;="&amp;$F$15,'Wage Ceilings '!$D$8:'Wage Ceilings '!$D$11),'Wage Ceilings '!$C$7+SUMIF('Wage Ceilings '!$B$8:'Wage Ceilings '!$B$11,"&lt;="&amp;$F$15,'Wage Ceilings '!$D$8:'Wage Ceilings '!$D$11),$F44)</f>
        <v>0</v>
      </c>
      <c r="AA44" s="91" cm="1">
        <f t="array" ref="AA44">INDEX(Appendix!$G$4:$J$8,_xlfn.IFS(Y44&lt;56,1,Y44&lt;61,2,Y44&lt;66,3,Y44&lt;71,4,TRUE,5),MATCH(YEAR($F$15),Appendix!$G$3:$L$3,0))</f>
        <v>0</v>
      </c>
      <c r="AB44" s="92">
        <f t="shared" si="0"/>
        <v>0</v>
      </c>
      <c r="AC44" s="89">
        <f t="shared" si="13"/>
        <v>123</v>
      </c>
      <c r="AD44" s="90">
        <f>IF($G44&gt;'Wage Ceilings '!$C$7+SUMIF('Wage Ceilings '!$B$8:'Wage Ceilings '!$B$11,"&lt;="&amp;$G$15,'Wage Ceilings '!$D$8:'Wage Ceilings '!$D$11),'Wage Ceilings '!$C$7+SUMIF('Wage Ceilings '!$B$8:'Wage Ceilings '!$B$11,"&lt;="&amp;$G$15,'Wage Ceilings '!$D$8:'Wage Ceilings '!$D$11),$G44)</f>
        <v>0</v>
      </c>
      <c r="AE44" s="91" cm="1">
        <f t="array" ref="AE44">INDEX(Appendix!$G$4:$J$8,_xlfn.IFS(AC44&lt;56,1,AC44&lt;61,2,AC44&lt;66,3,AC44&lt;71,4,TRUE,5),MATCH(YEAR($F$15),Appendix!$G$3:$L$3,0))</f>
        <v>0</v>
      </c>
      <c r="AF44" s="92">
        <f t="shared" si="1"/>
        <v>0</v>
      </c>
      <c r="AG44" s="89">
        <f t="shared" si="14"/>
        <v>123</v>
      </c>
      <c r="AH44" s="90">
        <f>IF($H44&gt;'Wage Ceilings '!$C$7+SUMIF('Wage Ceilings '!$B$8:'Wage Ceilings '!$B$11,"&lt;="&amp;$H$15,'Wage Ceilings '!$D$8:'Wage Ceilings '!$D$11),'Wage Ceilings '!$C$7+SUMIF('Wage Ceilings '!$B$8:'Wage Ceilings '!$B$11,"&lt;="&amp;$H$15,'Wage Ceilings '!$D$8:'Wage Ceilings '!$D$11),$H44)</f>
        <v>0</v>
      </c>
      <c r="AI44" s="91" cm="1">
        <f t="array" ref="AI44">INDEX(Appendix!$G$4:$J$8,_xlfn.IFS(AG44&lt;56,1,AG44&lt;61,2,AG44&lt;66,3,AG44&lt;71,4,TRUE,5),MATCH(YEAR($F$15),Appendix!$G$3:$L$3,0))</f>
        <v>0</v>
      </c>
      <c r="AJ44" s="92">
        <f t="shared" si="2"/>
        <v>0</v>
      </c>
      <c r="AK44" s="89">
        <f t="shared" si="15"/>
        <v>123</v>
      </c>
      <c r="AL44" s="90">
        <f>IF($I44&gt;'Wage Ceilings '!$C$7+SUMIF('Wage Ceilings '!$B$8:'Wage Ceilings '!$B$11,"&lt;="&amp;$I$15,'Wage Ceilings '!$D$8:'Wage Ceilings '!$D$11),'Wage Ceilings '!$C$7+SUMIF('Wage Ceilings '!$B$8:'Wage Ceilings '!$B$11,"&lt;="&amp;$I$15,'Wage Ceilings '!$D$8:'Wage Ceilings '!$D$11),$I44)</f>
        <v>0</v>
      </c>
      <c r="AM44" s="91" cm="1">
        <f t="array" ref="AM44">INDEX(Appendix!$G$4:$J$8,_xlfn.IFS(AK44&lt;56,1,AK44&lt;61,2,AK44&lt;66,3,AK44&lt;71,4,TRUE,5),MATCH(YEAR($F$15),Appendix!$G$3:$L$3,0))</f>
        <v>0</v>
      </c>
      <c r="AN44" s="92">
        <f t="shared" si="3"/>
        <v>0</v>
      </c>
      <c r="AO44" s="89">
        <f t="shared" si="16"/>
        <v>123</v>
      </c>
      <c r="AP44" s="90">
        <f>IF($J44&gt;'Wage Ceilings '!$C$7+SUMIF('Wage Ceilings '!$B$8:'Wage Ceilings '!$B$11,"&lt;="&amp;$J$15,'Wage Ceilings '!$D$8:'Wage Ceilings '!$D$11),'Wage Ceilings '!$C$7+SUMIF('Wage Ceilings '!$B$8:'Wage Ceilings '!$B$11,"&lt;="&amp;$J$15,'Wage Ceilings '!$D$8:'Wage Ceilings '!$D$11),$J44)</f>
        <v>0</v>
      </c>
      <c r="AQ44" s="91" cm="1">
        <f t="array" ref="AQ44">INDEX(Appendix!$G$4:$J$8,_xlfn.IFS(AO44&lt;56,1,AO44&lt;61,2,AO44&lt;66,3,AO44&lt;71,4,TRUE,5),MATCH(YEAR($F$15),Appendix!$G$3:$L$3,0))</f>
        <v>0</v>
      </c>
      <c r="AR44" s="92">
        <f t="shared" si="4"/>
        <v>0</v>
      </c>
      <c r="AS44" s="89">
        <f t="shared" si="31"/>
        <v>123</v>
      </c>
      <c r="AT44" s="90">
        <f>IF($K44&gt;'Wage Ceilings '!$C$7+SUMIF('Wage Ceilings '!$B$8:'Wage Ceilings '!$B$11,"&lt;="&amp;$K$15,'Wage Ceilings '!$D$8:'Wage Ceilings '!$D$11),'Wage Ceilings '!$C$7+SUMIF('Wage Ceilings '!$B$8:'Wage Ceilings '!$B$11,"&lt;="&amp;$K$15,'Wage Ceilings '!$D$8:'Wage Ceilings '!$D$11),$K44)</f>
        <v>0</v>
      </c>
      <c r="AU44" s="91" cm="1">
        <f t="array" ref="AU44">INDEX(Appendix!$G$4:$J$8,_xlfn.IFS(AS44&lt;56,1,AS44&lt;61,2,AS44&lt;66,3,AS44&lt;71,4,TRUE,5),MATCH(YEAR($F$15),Appendix!$G$3:$L$3,0))</f>
        <v>0</v>
      </c>
      <c r="AV44" s="92">
        <f t="shared" si="5"/>
        <v>0</v>
      </c>
      <c r="AW44" s="89" t="str">
        <f t="shared" si="17"/>
        <v>NA</v>
      </c>
      <c r="AX44" s="92">
        <f>IF(L44&gt;=('Wage Ceilings '!$C$3-SUM(Z44,AD44,AH44,AL44,AP44,AT44,BB44,BF44,BJ44,BN44,BR44,BV44)),('Wage Ceilings '!$C$3-SUM(Z44,AD44,AH44,AL44,AP44,AT44,BB44,BF44,BJ44,BN44,BR44,BV44)),L44)</f>
        <v>0</v>
      </c>
      <c r="AY44" s="91" cm="1">
        <f t="array" ref="AY44">INDEX(Appendix!$G$4:$J$8,_xlfn.IFS(AW44&lt;56,1,AW44&lt;61,2,AW44&lt;66,3,AW44&lt;71,4,TRUE,5),MATCH(YEAR($F$15),Appendix!$G$3:$L$3,0))</f>
        <v>0</v>
      </c>
      <c r="AZ44" s="92">
        <f t="shared" si="6"/>
        <v>0</v>
      </c>
      <c r="BA44" s="89">
        <f t="shared" si="18"/>
        <v>123</v>
      </c>
      <c r="BB44" s="90">
        <f>IF($M44&gt;'Wage Ceilings '!$C$7+SUMIF('Wage Ceilings '!$B$8:'Wage Ceilings '!$B$11,"&lt;="&amp;$M$15,'Wage Ceilings '!$D$8:'Wage Ceilings '!$D$11),'Wage Ceilings '!$C$7+SUMIF('Wage Ceilings '!$B$8:'Wage Ceilings '!$B$11,"&lt;="&amp;$M$15,'Wage Ceilings '!$D$8:'Wage Ceilings '!$D$11),$M44)</f>
        <v>0</v>
      </c>
      <c r="BC44" s="91" cm="1">
        <f t="array" ref="BC44">INDEX(Appendix!$G$4:$J$8,_xlfn.IFS(BA44&lt;56,1,BA44&lt;61,2,BA44&lt;66,3,BA44&lt;71,4,TRUE,5),MATCH(YEAR($F$15),Appendix!$G$3:$L$3,0))</f>
        <v>0</v>
      </c>
      <c r="BD44" s="92">
        <f t="shared" si="19"/>
        <v>0</v>
      </c>
      <c r="BE44" s="89">
        <f t="shared" si="20"/>
        <v>123</v>
      </c>
      <c r="BF44" s="90">
        <f>IF($N44&gt;'Wage Ceilings '!$C$7+SUMIF('Wage Ceilings '!$B$8:'Wage Ceilings '!$B$11,"&lt;="&amp;$N$15,'Wage Ceilings '!$D$8:'Wage Ceilings '!$D$11),'Wage Ceilings '!$C$7+SUMIF('Wage Ceilings '!$B$8:'Wage Ceilings '!$B$11,"&lt;="&amp;$N$15,'Wage Ceilings '!$D$8:'Wage Ceilings '!$D$11),$N44)</f>
        <v>0</v>
      </c>
      <c r="BG44" s="91" cm="1">
        <f t="array" ref="BG44">INDEX(Appendix!$G$4:$J$8,_xlfn.IFS(BE44&lt;56,1,BE44&lt;61,2,BE44&lt;66,3,BE44&lt;71,4,TRUE,5),MATCH(YEAR($F$15),Appendix!$G$3:$L$3,0))</f>
        <v>0</v>
      </c>
      <c r="BH44" s="92">
        <f t="shared" si="7"/>
        <v>0</v>
      </c>
      <c r="BI44" s="89">
        <f t="shared" si="21"/>
        <v>123</v>
      </c>
      <c r="BJ44" s="90">
        <f>IF($O44&gt;'Wage Ceilings '!$C$7+SUMIF('Wage Ceilings '!$B$8:'Wage Ceilings '!$B$11,"&lt;="&amp;$O$15,'Wage Ceilings '!$D$8:'Wage Ceilings '!$D$11),'Wage Ceilings '!$C$7+SUMIF('Wage Ceilings '!$B$8:'Wage Ceilings '!$B$11,"&lt;="&amp;$O$15,'Wage Ceilings '!$D$8:'Wage Ceilings '!$D$11),$O44)</f>
        <v>0</v>
      </c>
      <c r="BK44" s="91" cm="1">
        <f t="array" ref="BK44">INDEX(Appendix!$G$4:$J$8,_xlfn.IFS(BI44&lt;56,1,BI44&lt;61,2,BI44&lt;66,3,BI44&lt;71,4,TRUE,5),MATCH(YEAR($F$15),Appendix!$G$3:$L$3,0))</f>
        <v>0</v>
      </c>
      <c r="BL44" s="92">
        <f t="shared" si="8"/>
        <v>0</v>
      </c>
      <c r="BM44" s="89">
        <f t="shared" si="22"/>
        <v>123</v>
      </c>
      <c r="BN44" s="90">
        <f>IF($P44&gt;'Wage Ceilings '!$C$7+SUMIF('Wage Ceilings '!$B$8:'Wage Ceilings '!$B$11,"&lt;="&amp;$P$15,'Wage Ceilings '!$D$8:'Wage Ceilings '!$D$11),'Wage Ceilings '!$C$7+SUMIF('Wage Ceilings '!$B$8:'Wage Ceilings '!$B$11,"&lt;="&amp;$P$15,'Wage Ceilings '!$D$8:'Wage Ceilings '!$D$11),$P44)</f>
        <v>0</v>
      </c>
      <c r="BO44" s="91" cm="1">
        <f t="array" ref="BO44">INDEX(Appendix!$G$4:$J$8,_xlfn.IFS(BM44&lt;56,1,BM44&lt;61,2,BM44&lt;66,3,BM44&lt;71,4,TRUE,5),MATCH(YEAR($F$15),Appendix!$G$3:$L$3,0))</f>
        <v>0</v>
      </c>
      <c r="BP44" s="92">
        <f t="shared" si="9"/>
        <v>0</v>
      </c>
      <c r="BQ44" s="89">
        <f t="shared" si="23"/>
        <v>123</v>
      </c>
      <c r="BR44" s="90">
        <f>IF($Q44&gt;'Wage Ceilings '!$C$7+SUMIF('Wage Ceilings '!$B$8:'Wage Ceilings '!$B$11,"&lt;="&amp;$Q$15,'Wage Ceilings '!$D$8:'Wage Ceilings '!$D$11),'Wage Ceilings '!$C$7+SUMIF('Wage Ceilings '!$B$8:'Wage Ceilings '!$B$11,"&lt;="&amp;$Q$15,'Wage Ceilings '!$D$8:'Wage Ceilings '!$D$11),$Q44)</f>
        <v>0</v>
      </c>
      <c r="BS44" s="91" cm="1">
        <f t="array" ref="BS44">INDEX(Appendix!$G$4:$J$8,_xlfn.IFS(BQ44&lt;56,1,BQ44&lt;61,2,BQ44&lt;66,3,BQ44&lt;71,4,TRUE,5),MATCH(YEAR($F$15),Appendix!$G$3:$L$3,0))</f>
        <v>0</v>
      </c>
      <c r="BT44" s="92">
        <f t="shared" si="10"/>
        <v>0</v>
      </c>
      <c r="BU44" s="89">
        <f t="shared" si="24"/>
        <v>123</v>
      </c>
      <c r="BV44" s="90">
        <f>IF($R44&gt;'Wage Ceilings '!$C$7+SUMIF('Wage Ceilings '!$B$8:'Wage Ceilings '!$B$11,"&lt;="&amp;$R$15,'Wage Ceilings '!$D$8:'Wage Ceilings '!$D$11),'Wage Ceilings '!$C$7+SUMIF('Wage Ceilings '!$B$8:'Wage Ceilings '!$B$11,"&lt;="&amp;$R$15,'Wage Ceilings '!$D$8:'Wage Ceilings '!$D$11),$R44)</f>
        <v>0</v>
      </c>
      <c r="BW44" s="91" cm="1">
        <f t="array" ref="BW44">INDEX(Appendix!$G$4:$J$8,_xlfn.IFS(BU44&lt;56,1,BU44&lt;61,2,BU44&lt;66,3,BU44&lt;71,4,TRUE,5),MATCH(YEAR($F$15),Appendix!$G$3:$L$3,0))</f>
        <v>0</v>
      </c>
      <c r="BX44" s="92">
        <f t="shared" si="11"/>
        <v>0</v>
      </c>
      <c r="BY44" s="89" t="str">
        <f t="shared" si="25"/>
        <v>NA</v>
      </c>
      <c r="BZ44" s="92">
        <f>IF(S44&gt;=('Wage Ceilings '!$C$3-SUM(Z44,AD44,AH44,AL44,AP44,AX44,AT44,BB44,BF44,BJ44,BN44,BR44,BV44)),('Wage Ceilings '!$C$3-SUM(Z44,AD44,AH44,AL44,AP44,AX44,AT44,BB44,BF44,BJ44,BN44,BR44,BV44)),S44)</f>
        <v>0</v>
      </c>
      <c r="CA44" s="91" cm="1">
        <f t="array" ref="CA44">INDEX(Appendix!$G$4:$J$8,_xlfn.IFS(BY44&lt;56,1,BY44&lt;61,2,BY44&lt;66,3,BY44&lt;71,4,TRUE,5),MATCH(YEAR($F$15),Appendix!$G$3:$L$3,0))</f>
        <v>0</v>
      </c>
      <c r="CB44" s="92">
        <f t="shared" si="32"/>
        <v>0</v>
      </c>
      <c r="CC44" s="47"/>
    </row>
    <row r="45" spans="1:81" x14ac:dyDescent="0.3">
      <c r="A45" s="64" t="s">
        <v>45</v>
      </c>
      <c r="B45" s="65"/>
      <c r="C45" s="65"/>
      <c r="D45" s="66"/>
      <c r="E45" s="66"/>
      <c r="F45" s="67"/>
      <c r="G45" s="67"/>
      <c r="H45" s="67"/>
      <c r="I45" s="67"/>
      <c r="J45" s="67"/>
      <c r="K45" s="67"/>
      <c r="L45" s="67"/>
      <c r="M45" s="67"/>
      <c r="N45" s="67"/>
      <c r="O45" s="67"/>
      <c r="P45" s="67"/>
      <c r="Q45" s="67"/>
      <c r="R45" s="67"/>
      <c r="S45" s="67"/>
      <c r="T45" s="57">
        <f t="shared" si="26"/>
        <v>0</v>
      </c>
      <c r="U45" s="57">
        <f t="shared" si="27"/>
        <v>0</v>
      </c>
      <c r="V45" s="58">
        <f t="shared" si="28"/>
        <v>0</v>
      </c>
      <c r="W45" s="58">
        <f t="shared" si="29"/>
        <v>0</v>
      </c>
      <c r="X45" s="58">
        <f t="shared" si="30"/>
        <v>0</v>
      </c>
      <c r="Y45" s="89">
        <f t="shared" si="12"/>
        <v>122</v>
      </c>
      <c r="Z45" s="90">
        <f>IF($F45&gt;'Wage Ceilings '!$C$7+SUMIF('Wage Ceilings '!$B$8:'Wage Ceilings '!$B$11,"&lt;="&amp;$F$15,'Wage Ceilings '!$D$8:'Wage Ceilings '!$D$11),'Wage Ceilings '!$C$7+SUMIF('Wage Ceilings '!$B$8:'Wage Ceilings '!$B$11,"&lt;="&amp;$F$15,'Wage Ceilings '!$D$8:'Wage Ceilings '!$D$11),$F45)</f>
        <v>0</v>
      </c>
      <c r="AA45" s="91" cm="1">
        <f t="array" ref="AA45">INDEX(Appendix!$G$4:$J$8,_xlfn.IFS(Y45&lt;56,1,Y45&lt;61,2,Y45&lt;66,3,Y45&lt;71,4,TRUE,5),MATCH(YEAR($F$15),Appendix!$G$3:$L$3,0))</f>
        <v>0</v>
      </c>
      <c r="AB45" s="92">
        <f t="shared" si="0"/>
        <v>0</v>
      </c>
      <c r="AC45" s="89">
        <f t="shared" si="13"/>
        <v>123</v>
      </c>
      <c r="AD45" s="90">
        <f>IF($G45&gt;'Wage Ceilings '!$C$7+SUMIF('Wage Ceilings '!$B$8:'Wage Ceilings '!$B$11,"&lt;="&amp;$G$15,'Wage Ceilings '!$D$8:'Wage Ceilings '!$D$11),'Wage Ceilings '!$C$7+SUMIF('Wage Ceilings '!$B$8:'Wage Ceilings '!$B$11,"&lt;="&amp;$G$15,'Wage Ceilings '!$D$8:'Wage Ceilings '!$D$11),$G45)</f>
        <v>0</v>
      </c>
      <c r="AE45" s="91" cm="1">
        <f t="array" ref="AE45">INDEX(Appendix!$G$4:$J$8,_xlfn.IFS(AC45&lt;56,1,AC45&lt;61,2,AC45&lt;66,3,AC45&lt;71,4,TRUE,5),MATCH(YEAR($F$15),Appendix!$G$3:$L$3,0))</f>
        <v>0</v>
      </c>
      <c r="AF45" s="92">
        <f t="shared" si="1"/>
        <v>0</v>
      </c>
      <c r="AG45" s="89">
        <f t="shared" si="14"/>
        <v>123</v>
      </c>
      <c r="AH45" s="90">
        <f>IF($H45&gt;'Wage Ceilings '!$C$7+SUMIF('Wage Ceilings '!$B$8:'Wage Ceilings '!$B$11,"&lt;="&amp;$H$15,'Wage Ceilings '!$D$8:'Wage Ceilings '!$D$11),'Wage Ceilings '!$C$7+SUMIF('Wage Ceilings '!$B$8:'Wage Ceilings '!$B$11,"&lt;="&amp;$H$15,'Wage Ceilings '!$D$8:'Wage Ceilings '!$D$11),$H45)</f>
        <v>0</v>
      </c>
      <c r="AI45" s="91" cm="1">
        <f t="array" ref="AI45">INDEX(Appendix!$G$4:$J$8,_xlfn.IFS(AG45&lt;56,1,AG45&lt;61,2,AG45&lt;66,3,AG45&lt;71,4,TRUE,5),MATCH(YEAR($F$15),Appendix!$G$3:$L$3,0))</f>
        <v>0</v>
      </c>
      <c r="AJ45" s="92">
        <f t="shared" si="2"/>
        <v>0</v>
      </c>
      <c r="AK45" s="89">
        <f t="shared" si="15"/>
        <v>123</v>
      </c>
      <c r="AL45" s="90">
        <f>IF($I45&gt;'Wage Ceilings '!$C$7+SUMIF('Wage Ceilings '!$B$8:'Wage Ceilings '!$B$11,"&lt;="&amp;$I$15,'Wage Ceilings '!$D$8:'Wage Ceilings '!$D$11),'Wage Ceilings '!$C$7+SUMIF('Wage Ceilings '!$B$8:'Wage Ceilings '!$B$11,"&lt;="&amp;$I$15,'Wage Ceilings '!$D$8:'Wage Ceilings '!$D$11),$I45)</f>
        <v>0</v>
      </c>
      <c r="AM45" s="91" cm="1">
        <f t="array" ref="AM45">INDEX(Appendix!$G$4:$J$8,_xlfn.IFS(AK45&lt;56,1,AK45&lt;61,2,AK45&lt;66,3,AK45&lt;71,4,TRUE,5),MATCH(YEAR($F$15),Appendix!$G$3:$L$3,0))</f>
        <v>0</v>
      </c>
      <c r="AN45" s="92">
        <f t="shared" si="3"/>
        <v>0</v>
      </c>
      <c r="AO45" s="89">
        <f t="shared" si="16"/>
        <v>123</v>
      </c>
      <c r="AP45" s="90">
        <f>IF($J45&gt;'Wage Ceilings '!$C$7+SUMIF('Wage Ceilings '!$B$8:'Wage Ceilings '!$B$11,"&lt;="&amp;$J$15,'Wage Ceilings '!$D$8:'Wage Ceilings '!$D$11),'Wage Ceilings '!$C$7+SUMIF('Wage Ceilings '!$B$8:'Wage Ceilings '!$B$11,"&lt;="&amp;$J$15,'Wage Ceilings '!$D$8:'Wage Ceilings '!$D$11),$J45)</f>
        <v>0</v>
      </c>
      <c r="AQ45" s="91" cm="1">
        <f t="array" ref="AQ45">INDEX(Appendix!$G$4:$J$8,_xlfn.IFS(AO45&lt;56,1,AO45&lt;61,2,AO45&lt;66,3,AO45&lt;71,4,TRUE,5),MATCH(YEAR($F$15),Appendix!$G$3:$L$3,0))</f>
        <v>0</v>
      </c>
      <c r="AR45" s="92">
        <f t="shared" si="4"/>
        <v>0</v>
      </c>
      <c r="AS45" s="89">
        <f t="shared" si="31"/>
        <v>123</v>
      </c>
      <c r="AT45" s="90">
        <f>IF($K45&gt;'Wage Ceilings '!$C$7+SUMIF('Wage Ceilings '!$B$8:'Wage Ceilings '!$B$11,"&lt;="&amp;$K$15,'Wage Ceilings '!$D$8:'Wage Ceilings '!$D$11),'Wage Ceilings '!$C$7+SUMIF('Wage Ceilings '!$B$8:'Wage Ceilings '!$B$11,"&lt;="&amp;$K$15,'Wage Ceilings '!$D$8:'Wage Ceilings '!$D$11),$K45)</f>
        <v>0</v>
      </c>
      <c r="AU45" s="91" cm="1">
        <f t="array" ref="AU45">INDEX(Appendix!$G$4:$J$8,_xlfn.IFS(AS45&lt;56,1,AS45&lt;61,2,AS45&lt;66,3,AS45&lt;71,4,TRUE,5),MATCH(YEAR($F$15),Appendix!$G$3:$L$3,0))</f>
        <v>0</v>
      </c>
      <c r="AV45" s="92">
        <f t="shared" si="5"/>
        <v>0</v>
      </c>
      <c r="AW45" s="89" t="str">
        <f t="shared" si="17"/>
        <v>NA</v>
      </c>
      <c r="AX45" s="92">
        <f>IF(L45&gt;=('Wage Ceilings '!$C$3-SUM(Z45,AD45,AH45,AL45,AP45,AT45,BB45,BF45,BJ45,BN45,BR45,BV45)),('Wage Ceilings '!$C$3-SUM(Z45,AD45,AH45,AL45,AP45,AT45,BB45,BF45,BJ45,BN45,BR45,BV45)),L45)</f>
        <v>0</v>
      </c>
      <c r="AY45" s="91" cm="1">
        <f t="array" ref="AY45">INDEX(Appendix!$G$4:$J$8,_xlfn.IFS(AW45&lt;56,1,AW45&lt;61,2,AW45&lt;66,3,AW45&lt;71,4,TRUE,5),MATCH(YEAR($F$15),Appendix!$G$3:$L$3,0))</f>
        <v>0</v>
      </c>
      <c r="AZ45" s="92">
        <f t="shared" si="6"/>
        <v>0</v>
      </c>
      <c r="BA45" s="89">
        <f t="shared" si="18"/>
        <v>123</v>
      </c>
      <c r="BB45" s="90">
        <f>IF($M45&gt;'Wage Ceilings '!$C$7+SUMIF('Wage Ceilings '!$B$8:'Wage Ceilings '!$B$11,"&lt;="&amp;$M$15,'Wage Ceilings '!$D$8:'Wage Ceilings '!$D$11),'Wage Ceilings '!$C$7+SUMIF('Wage Ceilings '!$B$8:'Wage Ceilings '!$B$11,"&lt;="&amp;$M$15,'Wage Ceilings '!$D$8:'Wage Ceilings '!$D$11),$M45)</f>
        <v>0</v>
      </c>
      <c r="BC45" s="91" cm="1">
        <f t="array" ref="BC45">INDEX(Appendix!$G$4:$J$8,_xlfn.IFS(BA45&lt;56,1,BA45&lt;61,2,BA45&lt;66,3,BA45&lt;71,4,TRUE,5),MATCH(YEAR($F$15),Appendix!$G$3:$L$3,0))</f>
        <v>0</v>
      </c>
      <c r="BD45" s="92">
        <f t="shared" si="19"/>
        <v>0</v>
      </c>
      <c r="BE45" s="89">
        <f t="shared" si="20"/>
        <v>123</v>
      </c>
      <c r="BF45" s="90">
        <f>IF($N45&gt;'Wage Ceilings '!$C$7+SUMIF('Wage Ceilings '!$B$8:'Wage Ceilings '!$B$11,"&lt;="&amp;$N$15,'Wage Ceilings '!$D$8:'Wage Ceilings '!$D$11),'Wage Ceilings '!$C$7+SUMIF('Wage Ceilings '!$B$8:'Wage Ceilings '!$B$11,"&lt;="&amp;$N$15,'Wage Ceilings '!$D$8:'Wage Ceilings '!$D$11),$N45)</f>
        <v>0</v>
      </c>
      <c r="BG45" s="91" cm="1">
        <f t="array" ref="BG45">INDEX(Appendix!$G$4:$J$8,_xlfn.IFS(BE45&lt;56,1,BE45&lt;61,2,BE45&lt;66,3,BE45&lt;71,4,TRUE,5),MATCH(YEAR($F$15),Appendix!$G$3:$L$3,0))</f>
        <v>0</v>
      </c>
      <c r="BH45" s="92">
        <f t="shared" si="7"/>
        <v>0</v>
      </c>
      <c r="BI45" s="89">
        <f t="shared" si="21"/>
        <v>123</v>
      </c>
      <c r="BJ45" s="90">
        <f>IF($O45&gt;'Wage Ceilings '!$C$7+SUMIF('Wage Ceilings '!$B$8:'Wage Ceilings '!$B$11,"&lt;="&amp;$O$15,'Wage Ceilings '!$D$8:'Wage Ceilings '!$D$11),'Wage Ceilings '!$C$7+SUMIF('Wage Ceilings '!$B$8:'Wage Ceilings '!$B$11,"&lt;="&amp;$O$15,'Wage Ceilings '!$D$8:'Wage Ceilings '!$D$11),$O45)</f>
        <v>0</v>
      </c>
      <c r="BK45" s="91" cm="1">
        <f t="array" ref="BK45">INDEX(Appendix!$G$4:$J$8,_xlfn.IFS(BI45&lt;56,1,BI45&lt;61,2,BI45&lt;66,3,BI45&lt;71,4,TRUE,5),MATCH(YEAR($F$15),Appendix!$G$3:$L$3,0))</f>
        <v>0</v>
      </c>
      <c r="BL45" s="92">
        <f t="shared" si="8"/>
        <v>0</v>
      </c>
      <c r="BM45" s="89">
        <f t="shared" si="22"/>
        <v>123</v>
      </c>
      <c r="BN45" s="90">
        <f>IF($P45&gt;'Wage Ceilings '!$C$7+SUMIF('Wage Ceilings '!$B$8:'Wage Ceilings '!$B$11,"&lt;="&amp;$P$15,'Wage Ceilings '!$D$8:'Wage Ceilings '!$D$11),'Wage Ceilings '!$C$7+SUMIF('Wage Ceilings '!$B$8:'Wage Ceilings '!$B$11,"&lt;="&amp;$P$15,'Wage Ceilings '!$D$8:'Wage Ceilings '!$D$11),$P45)</f>
        <v>0</v>
      </c>
      <c r="BO45" s="91" cm="1">
        <f t="array" ref="BO45">INDEX(Appendix!$G$4:$J$8,_xlfn.IFS(BM45&lt;56,1,BM45&lt;61,2,BM45&lt;66,3,BM45&lt;71,4,TRUE,5),MATCH(YEAR($F$15),Appendix!$G$3:$L$3,0))</f>
        <v>0</v>
      </c>
      <c r="BP45" s="92">
        <f t="shared" si="9"/>
        <v>0</v>
      </c>
      <c r="BQ45" s="89">
        <f t="shared" si="23"/>
        <v>123</v>
      </c>
      <c r="BR45" s="90">
        <f>IF($Q45&gt;'Wage Ceilings '!$C$7+SUMIF('Wage Ceilings '!$B$8:'Wage Ceilings '!$B$11,"&lt;="&amp;$Q$15,'Wage Ceilings '!$D$8:'Wage Ceilings '!$D$11),'Wage Ceilings '!$C$7+SUMIF('Wage Ceilings '!$B$8:'Wage Ceilings '!$B$11,"&lt;="&amp;$Q$15,'Wage Ceilings '!$D$8:'Wage Ceilings '!$D$11),$Q45)</f>
        <v>0</v>
      </c>
      <c r="BS45" s="91" cm="1">
        <f t="array" ref="BS45">INDEX(Appendix!$G$4:$J$8,_xlfn.IFS(BQ45&lt;56,1,BQ45&lt;61,2,BQ45&lt;66,3,BQ45&lt;71,4,TRUE,5),MATCH(YEAR($F$15),Appendix!$G$3:$L$3,0))</f>
        <v>0</v>
      </c>
      <c r="BT45" s="92">
        <f t="shared" si="10"/>
        <v>0</v>
      </c>
      <c r="BU45" s="89">
        <f t="shared" si="24"/>
        <v>123</v>
      </c>
      <c r="BV45" s="90">
        <f>IF($R45&gt;'Wage Ceilings '!$C$7+SUMIF('Wage Ceilings '!$B$8:'Wage Ceilings '!$B$11,"&lt;="&amp;$R$15,'Wage Ceilings '!$D$8:'Wage Ceilings '!$D$11),'Wage Ceilings '!$C$7+SUMIF('Wage Ceilings '!$B$8:'Wage Ceilings '!$B$11,"&lt;="&amp;$R$15,'Wage Ceilings '!$D$8:'Wage Ceilings '!$D$11),$R45)</f>
        <v>0</v>
      </c>
      <c r="BW45" s="91" cm="1">
        <f t="array" ref="BW45">INDEX(Appendix!$G$4:$J$8,_xlfn.IFS(BU45&lt;56,1,BU45&lt;61,2,BU45&lt;66,3,BU45&lt;71,4,TRUE,5),MATCH(YEAR($F$15),Appendix!$G$3:$L$3,0))</f>
        <v>0</v>
      </c>
      <c r="BX45" s="92">
        <f t="shared" si="11"/>
        <v>0</v>
      </c>
      <c r="BY45" s="89" t="str">
        <f t="shared" si="25"/>
        <v>NA</v>
      </c>
      <c r="BZ45" s="92">
        <f>IF(S45&gt;=('Wage Ceilings '!$C$3-SUM(Z45,AD45,AH45,AL45,AP45,AX45,AT45,BB45,BF45,BJ45,BN45,BR45,BV45)),('Wage Ceilings '!$C$3-SUM(Z45,AD45,AH45,AL45,AP45,AX45,AT45,BB45,BF45,BJ45,BN45,BR45,BV45)),S45)</f>
        <v>0</v>
      </c>
      <c r="CA45" s="91" cm="1">
        <f t="array" ref="CA45">INDEX(Appendix!$G$4:$J$8,_xlfn.IFS(BY45&lt;56,1,BY45&lt;61,2,BY45&lt;66,3,BY45&lt;71,4,TRUE,5),MATCH(YEAR($F$15),Appendix!$G$3:$L$3,0))</f>
        <v>0</v>
      </c>
      <c r="CB45" s="92">
        <f t="shared" si="32"/>
        <v>0</v>
      </c>
      <c r="CC45" s="47"/>
    </row>
    <row r="46" spans="1:81" x14ac:dyDescent="0.3">
      <c r="A46" s="64" t="s">
        <v>46</v>
      </c>
      <c r="B46" s="65"/>
      <c r="C46" s="65"/>
      <c r="D46" s="66"/>
      <c r="E46" s="66"/>
      <c r="F46" s="67"/>
      <c r="G46" s="67"/>
      <c r="H46" s="67"/>
      <c r="I46" s="67"/>
      <c r="J46" s="67"/>
      <c r="K46" s="67"/>
      <c r="L46" s="67"/>
      <c r="M46" s="67"/>
      <c r="N46" s="67"/>
      <c r="O46" s="67"/>
      <c r="P46" s="67"/>
      <c r="Q46" s="67"/>
      <c r="R46" s="67"/>
      <c r="S46" s="67"/>
      <c r="T46" s="57">
        <f t="shared" si="26"/>
        <v>0</v>
      </c>
      <c r="U46" s="57">
        <f t="shared" si="27"/>
        <v>0</v>
      </c>
      <c r="V46" s="58">
        <f t="shared" si="28"/>
        <v>0</v>
      </c>
      <c r="W46" s="58">
        <f t="shared" si="29"/>
        <v>0</v>
      </c>
      <c r="X46" s="58">
        <f t="shared" si="30"/>
        <v>0</v>
      </c>
      <c r="Y46" s="89">
        <f t="shared" si="12"/>
        <v>122</v>
      </c>
      <c r="Z46" s="90">
        <f>IF($F46&gt;'Wage Ceilings '!$C$7+SUMIF('Wage Ceilings '!$B$8:'Wage Ceilings '!$B$11,"&lt;="&amp;$F$15,'Wage Ceilings '!$D$8:'Wage Ceilings '!$D$11),'Wage Ceilings '!$C$7+SUMIF('Wage Ceilings '!$B$8:'Wage Ceilings '!$B$11,"&lt;="&amp;$F$15,'Wage Ceilings '!$D$8:'Wage Ceilings '!$D$11),$F46)</f>
        <v>0</v>
      </c>
      <c r="AA46" s="91" cm="1">
        <f t="array" ref="AA46">INDEX(Appendix!$G$4:$J$8,_xlfn.IFS(Y46&lt;56,1,Y46&lt;61,2,Y46&lt;66,3,Y46&lt;71,4,TRUE,5),MATCH(YEAR($F$15),Appendix!$G$3:$L$3,0))</f>
        <v>0</v>
      </c>
      <c r="AB46" s="92">
        <f t="shared" si="0"/>
        <v>0</v>
      </c>
      <c r="AC46" s="89">
        <f t="shared" si="13"/>
        <v>123</v>
      </c>
      <c r="AD46" s="90">
        <f>IF($G46&gt;'Wage Ceilings '!$C$7+SUMIF('Wage Ceilings '!$B$8:'Wage Ceilings '!$B$11,"&lt;="&amp;$G$15,'Wage Ceilings '!$D$8:'Wage Ceilings '!$D$11),'Wage Ceilings '!$C$7+SUMIF('Wage Ceilings '!$B$8:'Wage Ceilings '!$B$11,"&lt;="&amp;$G$15,'Wage Ceilings '!$D$8:'Wage Ceilings '!$D$11),$G46)</f>
        <v>0</v>
      </c>
      <c r="AE46" s="91" cm="1">
        <f t="array" ref="AE46">INDEX(Appendix!$G$4:$J$8,_xlfn.IFS(AC46&lt;56,1,AC46&lt;61,2,AC46&lt;66,3,AC46&lt;71,4,TRUE,5),MATCH(YEAR($F$15),Appendix!$G$3:$L$3,0))</f>
        <v>0</v>
      </c>
      <c r="AF46" s="92">
        <f t="shared" si="1"/>
        <v>0</v>
      </c>
      <c r="AG46" s="89">
        <f t="shared" si="14"/>
        <v>123</v>
      </c>
      <c r="AH46" s="90">
        <f>IF($H46&gt;'Wage Ceilings '!$C$7+SUMIF('Wage Ceilings '!$B$8:'Wage Ceilings '!$B$11,"&lt;="&amp;$H$15,'Wage Ceilings '!$D$8:'Wage Ceilings '!$D$11),'Wage Ceilings '!$C$7+SUMIF('Wage Ceilings '!$B$8:'Wage Ceilings '!$B$11,"&lt;="&amp;$H$15,'Wage Ceilings '!$D$8:'Wage Ceilings '!$D$11),$H46)</f>
        <v>0</v>
      </c>
      <c r="AI46" s="91" cm="1">
        <f t="array" ref="AI46">INDEX(Appendix!$G$4:$J$8,_xlfn.IFS(AG46&lt;56,1,AG46&lt;61,2,AG46&lt;66,3,AG46&lt;71,4,TRUE,5),MATCH(YEAR($F$15),Appendix!$G$3:$L$3,0))</f>
        <v>0</v>
      </c>
      <c r="AJ46" s="92">
        <f t="shared" si="2"/>
        <v>0</v>
      </c>
      <c r="AK46" s="89">
        <f t="shared" si="15"/>
        <v>123</v>
      </c>
      <c r="AL46" s="90">
        <f>IF($I46&gt;'Wage Ceilings '!$C$7+SUMIF('Wage Ceilings '!$B$8:'Wage Ceilings '!$B$11,"&lt;="&amp;$I$15,'Wage Ceilings '!$D$8:'Wage Ceilings '!$D$11),'Wage Ceilings '!$C$7+SUMIF('Wage Ceilings '!$B$8:'Wage Ceilings '!$B$11,"&lt;="&amp;$I$15,'Wage Ceilings '!$D$8:'Wage Ceilings '!$D$11),$I46)</f>
        <v>0</v>
      </c>
      <c r="AM46" s="91" cm="1">
        <f t="array" ref="AM46">INDEX(Appendix!$G$4:$J$8,_xlfn.IFS(AK46&lt;56,1,AK46&lt;61,2,AK46&lt;66,3,AK46&lt;71,4,TRUE,5),MATCH(YEAR($F$15),Appendix!$G$3:$L$3,0))</f>
        <v>0</v>
      </c>
      <c r="AN46" s="92">
        <f t="shared" si="3"/>
        <v>0</v>
      </c>
      <c r="AO46" s="89">
        <f t="shared" si="16"/>
        <v>123</v>
      </c>
      <c r="AP46" s="90">
        <f>IF($J46&gt;'Wage Ceilings '!$C$7+SUMIF('Wage Ceilings '!$B$8:'Wage Ceilings '!$B$11,"&lt;="&amp;$J$15,'Wage Ceilings '!$D$8:'Wage Ceilings '!$D$11),'Wage Ceilings '!$C$7+SUMIF('Wage Ceilings '!$B$8:'Wage Ceilings '!$B$11,"&lt;="&amp;$J$15,'Wage Ceilings '!$D$8:'Wage Ceilings '!$D$11),$J46)</f>
        <v>0</v>
      </c>
      <c r="AQ46" s="91" cm="1">
        <f t="array" ref="AQ46">INDEX(Appendix!$G$4:$J$8,_xlfn.IFS(AO46&lt;56,1,AO46&lt;61,2,AO46&lt;66,3,AO46&lt;71,4,TRUE,5),MATCH(YEAR($F$15),Appendix!$G$3:$L$3,0))</f>
        <v>0</v>
      </c>
      <c r="AR46" s="92">
        <f t="shared" si="4"/>
        <v>0</v>
      </c>
      <c r="AS46" s="89">
        <f t="shared" si="31"/>
        <v>123</v>
      </c>
      <c r="AT46" s="90">
        <f>IF($K46&gt;'Wage Ceilings '!$C$7+SUMIF('Wage Ceilings '!$B$8:'Wage Ceilings '!$B$11,"&lt;="&amp;$K$15,'Wage Ceilings '!$D$8:'Wage Ceilings '!$D$11),'Wage Ceilings '!$C$7+SUMIF('Wage Ceilings '!$B$8:'Wage Ceilings '!$B$11,"&lt;="&amp;$K$15,'Wage Ceilings '!$D$8:'Wage Ceilings '!$D$11),$K46)</f>
        <v>0</v>
      </c>
      <c r="AU46" s="91" cm="1">
        <f t="array" ref="AU46">INDEX(Appendix!$G$4:$J$8,_xlfn.IFS(AS46&lt;56,1,AS46&lt;61,2,AS46&lt;66,3,AS46&lt;71,4,TRUE,5),MATCH(YEAR($F$15),Appendix!$G$3:$L$3,0))</f>
        <v>0</v>
      </c>
      <c r="AV46" s="92">
        <f t="shared" si="5"/>
        <v>0</v>
      </c>
      <c r="AW46" s="89" t="str">
        <f t="shared" si="17"/>
        <v>NA</v>
      </c>
      <c r="AX46" s="92">
        <f>IF(L46&gt;=('Wage Ceilings '!$C$3-SUM(Z46,AD46,AH46,AL46,AP46,AT46,BB46,BF46,BJ46,BN46,BR46,BV46)),('Wage Ceilings '!$C$3-SUM(Z46,AD46,AH46,AL46,AP46,AT46,BB46,BF46,BJ46,BN46,BR46,BV46)),L46)</f>
        <v>0</v>
      </c>
      <c r="AY46" s="91" cm="1">
        <f t="array" ref="AY46">INDEX(Appendix!$G$4:$J$8,_xlfn.IFS(AW46&lt;56,1,AW46&lt;61,2,AW46&lt;66,3,AW46&lt;71,4,TRUE,5),MATCH(YEAR($F$15),Appendix!$G$3:$L$3,0))</f>
        <v>0</v>
      </c>
      <c r="AZ46" s="92">
        <f t="shared" si="6"/>
        <v>0</v>
      </c>
      <c r="BA46" s="89">
        <f t="shared" si="18"/>
        <v>123</v>
      </c>
      <c r="BB46" s="90">
        <f>IF($M46&gt;'Wage Ceilings '!$C$7+SUMIF('Wage Ceilings '!$B$8:'Wage Ceilings '!$B$11,"&lt;="&amp;$M$15,'Wage Ceilings '!$D$8:'Wage Ceilings '!$D$11),'Wage Ceilings '!$C$7+SUMIF('Wage Ceilings '!$B$8:'Wage Ceilings '!$B$11,"&lt;="&amp;$M$15,'Wage Ceilings '!$D$8:'Wage Ceilings '!$D$11),$M46)</f>
        <v>0</v>
      </c>
      <c r="BC46" s="91" cm="1">
        <f t="array" ref="BC46">INDEX(Appendix!$G$4:$J$8,_xlfn.IFS(BA46&lt;56,1,BA46&lt;61,2,BA46&lt;66,3,BA46&lt;71,4,TRUE,5),MATCH(YEAR($F$15),Appendix!$G$3:$L$3,0))</f>
        <v>0</v>
      </c>
      <c r="BD46" s="92">
        <f t="shared" si="19"/>
        <v>0</v>
      </c>
      <c r="BE46" s="89">
        <f t="shared" si="20"/>
        <v>123</v>
      </c>
      <c r="BF46" s="90">
        <f>IF($N46&gt;'Wage Ceilings '!$C$7+SUMIF('Wage Ceilings '!$B$8:'Wage Ceilings '!$B$11,"&lt;="&amp;$N$15,'Wage Ceilings '!$D$8:'Wage Ceilings '!$D$11),'Wage Ceilings '!$C$7+SUMIF('Wage Ceilings '!$B$8:'Wage Ceilings '!$B$11,"&lt;="&amp;$N$15,'Wage Ceilings '!$D$8:'Wage Ceilings '!$D$11),$N46)</f>
        <v>0</v>
      </c>
      <c r="BG46" s="91" cm="1">
        <f t="array" ref="BG46">INDEX(Appendix!$G$4:$J$8,_xlfn.IFS(BE46&lt;56,1,BE46&lt;61,2,BE46&lt;66,3,BE46&lt;71,4,TRUE,5),MATCH(YEAR($F$15),Appendix!$G$3:$L$3,0))</f>
        <v>0</v>
      </c>
      <c r="BH46" s="92">
        <f t="shared" si="7"/>
        <v>0</v>
      </c>
      <c r="BI46" s="89">
        <f t="shared" si="21"/>
        <v>123</v>
      </c>
      <c r="BJ46" s="90">
        <f>IF($O46&gt;'Wage Ceilings '!$C$7+SUMIF('Wage Ceilings '!$B$8:'Wage Ceilings '!$B$11,"&lt;="&amp;$O$15,'Wage Ceilings '!$D$8:'Wage Ceilings '!$D$11),'Wage Ceilings '!$C$7+SUMIF('Wage Ceilings '!$B$8:'Wage Ceilings '!$B$11,"&lt;="&amp;$O$15,'Wage Ceilings '!$D$8:'Wage Ceilings '!$D$11),$O46)</f>
        <v>0</v>
      </c>
      <c r="BK46" s="91" cm="1">
        <f t="array" ref="BK46">INDEX(Appendix!$G$4:$J$8,_xlfn.IFS(BI46&lt;56,1,BI46&lt;61,2,BI46&lt;66,3,BI46&lt;71,4,TRUE,5),MATCH(YEAR($F$15),Appendix!$G$3:$L$3,0))</f>
        <v>0</v>
      </c>
      <c r="BL46" s="92">
        <f t="shared" si="8"/>
        <v>0</v>
      </c>
      <c r="BM46" s="89">
        <f t="shared" si="22"/>
        <v>123</v>
      </c>
      <c r="BN46" s="90">
        <f>IF($P46&gt;'Wage Ceilings '!$C$7+SUMIF('Wage Ceilings '!$B$8:'Wage Ceilings '!$B$11,"&lt;="&amp;$P$15,'Wage Ceilings '!$D$8:'Wage Ceilings '!$D$11),'Wage Ceilings '!$C$7+SUMIF('Wage Ceilings '!$B$8:'Wage Ceilings '!$B$11,"&lt;="&amp;$P$15,'Wage Ceilings '!$D$8:'Wage Ceilings '!$D$11),$P46)</f>
        <v>0</v>
      </c>
      <c r="BO46" s="91" cm="1">
        <f t="array" ref="BO46">INDEX(Appendix!$G$4:$J$8,_xlfn.IFS(BM46&lt;56,1,BM46&lt;61,2,BM46&lt;66,3,BM46&lt;71,4,TRUE,5),MATCH(YEAR($F$15),Appendix!$G$3:$L$3,0))</f>
        <v>0</v>
      </c>
      <c r="BP46" s="92">
        <f t="shared" si="9"/>
        <v>0</v>
      </c>
      <c r="BQ46" s="89">
        <f t="shared" si="23"/>
        <v>123</v>
      </c>
      <c r="BR46" s="90">
        <f>IF($Q46&gt;'Wage Ceilings '!$C$7+SUMIF('Wage Ceilings '!$B$8:'Wage Ceilings '!$B$11,"&lt;="&amp;$Q$15,'Wage Ceilings '!$D$8:'Wage Ceilings '!$D$11),'Wage Ceilings '!$C$7+SUMIF('Wage Ceilings '!$B$8:'Wage Ceilings '!$B$11,"&lt;="&amp;$Q$15,'Wage Ceilings '!$D$8:'Wage Ceilings '!$D$11),$Q46)</f>
        <v>0</v>
      </c>
      <c r="BS46" s="91" cm="1">
        <f t="array" ref="BS46">INDEX(Appendix!$G$4:$J$8,_xlfn.IFS(BQ46&lt;56,1,BQ46&lt;61,2,BQ46&lt;66,3,BQ46&lt;71,4,TRUE,5),MATCH(YEAR($F$15),Appendix!$G$3:$L$3,0))</f>
        <v>0</v>
      </c>
      <c r="BT46" s="92">
        <f t="shared" si="10"/>
        <v>0</v>
      </c>
      <c r="BU46" s="89">
        <f t="shared" si="24"/>
        <v>123</v>
      </c>
      <c r="BV46" s="90">
        <f>IF($R46&gt;'Wage Ceilings '!$C$7+SUMIF('Wage Ceilings '!$B$8:'Wage Ceilings '!$B$11,"&lt;="&amp;$R$15,'Wage Ceilings '!$D$8:'Wage Ceilings '!$D$11),'Wage Ceilings '!$C$7+SUMIF('Wage Ceilings '!$B$8:'Wage Ceilings '!$B$11,"&lt;="&amp;$R$15,'Wage Ceilings '!$D$8:'Wage Ceilings '!$D$11),$R46)</f>
        <v>0</v>
      </c>
      <c r="BW46" s="91" cm="1">
        <f t="array" ref="BW46">INDEX(Appendix!$G$4:$J$8,_xlfn.IFS(BU46&lt;56,1,BU46&lt;61,2,BU46&lt;66,3,BU46&lt;71,4,TRUE,5),MATCH(YEAR($F$15),Appendix!$G$3:$L$3,0))</f>
        <v>0</v>
      </c>
      <c r="BX46" s="92">
        <f t="shared" si="11"/>
        <v>0</v>
      </c>
      <c r="BY46" s="89" t="str">
        <f t="shared" si="25"/>
        <v>NA</v>
      </c>
      <c r="BZ46" s="92">
        <f>IF(S46&gt;=('Wage Ceilings '!$C$3-SUM(Z46,AD46,AH46,AL46,AP46,AX46,AT46,BB46,BF46,BJ46,BN46,BR46,BV46)),('Wage Ceilings '!$C$3-SUM(Z46,AD46,AH46,AL46,AP46,AX46,AT46,BB46,BF46,BJ46,BN46,BR46,BV46)),S46)</f>
        <v>0</v>
      </c>
      <c r="CA46" s="91" cm="1">
        <f t="array" ref="CA46">INDEX(Appendix!$G$4:$J$8,_xlfn.IFS(BY46&lt;56,1,BY46&lt;61,2,BY46&lt;66,3,BY46&lt;71,4,TRUE,5),MATCH(YEAR($F$15),Appendix!$G$3:$L$3,0))</f>
        <v>0</v>
      </c>
      <c r="CB46" s="92">
        <f t="shared" si="32"/>
        <v>0</v>
      </c>
      <c r="CC46" s="47"/>
    </row>
    <row r="47" spans="1:81" x14ac:dyDescent="0.3">
      <c r="A47" s="64" t="s">
        <v>47</v>
      </c>
      <c r="B47" s="65"/>
      <c r="C47" s="65"/>
      <c r="D47" s="66"/>
      <c r="E47" s="66"/>
      <c r="F47" s="67"/>
      <c r="G47" s="67"/>
      <c r="H47" s="67"/>
      <c r="I47" s="67"/>
      <c r="J47" s="67"/>
      <c r="K47" s="67"/>
      <c r="L47" s="67"/>
      <c r="M47" s="67"/>
      <c r="N47" s="67"/>
      <c r="O47" s="67"/>
      <c r="P47" s="67"/>
      <c r="Q47" s="67"/>
      <c r="R47" s="67"/>
      <c r="S47" s="67"/>
      <c r="T47" s="57">
        <f t="shared" si="26"/>
        <v>0</v>
      </c>
      <c r="U47" s="57">
        <f t="shared" si="27"/>
        <v>0</v>
      </c>
      <c r="V47" s="58">
        <f t="shared" si="28"/>
        <v>0</v>
      </c>
      <c r="W47" s="58">
        <f t="shared" si="29"/>
        <v>0</v>
      </c>
      <c r="X47" s="58">
        <f t="shared" si="30"/>
        <v>0</v>
      </c>
      <c r="Y47" s="89">
        <f t="shared" si="12"/>
        <v>122</v>
      </c>
      <c r="Z47" s="90">
        <f>IF($F47&gt;'Wage Ceilings '!$C$7+SUMIF('Wage Ceilings '!$B$8:'Wage Ceilings '!$B$11,"&lt;="&amp;$F$15,'Wage Ceilings '!$D$8:'Wage Ceilings '!$D$11),'Wage Ceilings '!$C$7+SUMIF('Wage Ceilings '!$B$8:'Wage Ceilings '!$B$11,"&lt;="&amp;$F$15,'Wage Ceilings '!$D$8:'Wage Ceilings '!$D$11),$F47)</f>
        <v>0</v>
      </c>
      <c r="AA47" s="91" cm="1">
        <f t="array" ref="AA47">INDEX(Appendix!$G$4:$J$8,_xlfn.IFS(Y47&lt;56,1,Y47&lt;61,2,Y47&lt;66,3,Y47&lt;71,4,TRUE,5),MATCH(YEAR($F$15),Appendix!$G$3:$L$3,0))</f>
        <v>0</v>
      </c>
      <c r="AB47" s="92">
        <f t="shared" si="0"/>
        <v>0</v>
      </c>
      <c r="AC47" s="89">
        <f t="shared" si="13"/>
        <v>123</v>
      </c>
      <c r="AD47" s="90">
        <f>IF($G47&gt;'Wage Ceilings '!$C$7+SUMIF('Wage Ceilings '!$B$8:'Wage Ceilings '!$B$11,"&lt;="&amp;$G$15,'Wage Ceilings '!$D$8:'Wage Ceilings '!$D$11),'Wage Ceilings '!$C$7+SUMIF('Wage Ceilings '!$B$8:'Wage Ceilings '!$B$11,"&lt;="&amp;$G$15,'Wage Ceilings '!$D$8:'Wage Ceilings '!$D$11),$G47)</f>
        <v>0</v>
      </c>
      <c r="AE47" s="91" cm="1">
        <f t="array" ref="AE47">INDEX(Appendix!$G$4:$J$8,_xlfn.IFS(AC47&lt;56,1,AC47&lt;61,2,AC47&lt;66,3,AC47&lt;71,4,TRUE,5),MATCH(YEAR($F$15),Appendix!$G$3:$L$3,0))</f>
        <v>0</v>
      </c>
      <c r="AF47" s="92">
        <f t="shared" si="1"/>
        <v>0</v>
      </c>
      <c r="AG47" s="89">
        <f t="shared" si="14"/>
        <v>123</v>
      </c>
      <c r="AH47" s="90">
        <f>IF($H47&gt;'Wage Ceilings '!$C$7+SUMIF('Wage Ceilings '!$B$8:'Wage Ceilings '!$B$11,"&lt;="&amp;$H$15,'Wage Ceilings '!$D$8:'Wage Ceilings '!$D$11),'Wage Ceilings '!$C$7+SUMIF('Wage Ceilings '!$B$8:'Wage Ceilings '!$B$11,"&lt;="&amp;$H$15,'Wage Ceilings '!$D$8:'Wage Ceilings '!$D$11),$H47)</f>
        <v>0</v>
      </c>
      <c r="AI47" s="91" cm="1">
        <f t="array" ref="AI47">INDEX(Appendix!$G$4:$J$8,_xlfn.IFS(AG47&lt;56,1,AG47&lt;61,2,AG47&lt;66,3,AG47&lt;71,4,TRUE,5),MATCH(YEAR($F$15),Appendix!$G$3:$L$3,0))</f>
        <v>0</v>
      </c>
      <c r="AJ47" s="92">
        <f t="shared" si="2"/>
        <v>0</v>
      </c>
      <c r="AK47" s="89">
        <f t="shared" si="15"/>
        <v>123</v>
      </c>
      <c r="AL47" s="90">
        <f>IF($I47&gt;'Wage Ceilings '!$C$7+SUMIF('Wage Ceilings '!$B$8:'Wage Ceilings '!$B$11,"&lt;="&amp;$I$15,'Wage Ceilings '!$D$8:'Wage Ceilings '!$D$11),'Wage Ceilings '!$C$7+SUMIF('Wage Ceilings '!$B$8:'Wage Ceilings '!$B$11,"&lt;="&amp;$I$15,'Wage Ceilings '!$D$8:'Wage Ceilings '!$D$11),$I47)</f>
        <v>0</v>
      </c>
      <c r="AM47" s="91" cm="1">
        <f t="array" ref="AM47">INDEX(Appendix!$G$4:$J$8,_xlfn.IFS(AK47&lt;56,1,AK47&lt;61,2,AK47&lt;66,3,AK47&lt;71,4,TRUE,5),MATCH(YEAR($F$15),Appendix!$G$3:$L$3,0))</f>
        <v>0</v>
      </c>
      <c r="AN47" s="92">
        <f t="shared" si="3"/>
        <v>0</v>
      </c>
      <c r="AO47" s="89">
        <f t="shared" si="16"/>
        <v>123</v>
      </c>
      <c r="AP47" s="90">
        <f>IF($J47&gt;'Wage Ceilings '!$C$7+SUMIF('Wage Ceilings '!$B$8:'Wage Ceilings '!$B$11,"&lt;="&amp;$J$15,'Wage Ceilings '!$D$8:'Wage Ceilings '!$D$11),'Wage Ceilings '!$C$7+SUMIF('Wage Ceilings '!$B$8:'Wage Ceilings '!$B$11,"&lt;="&amp;$J$15,'Wage Ceilings '!$D$8:'Wage Ceilings '!$D$11),$J47)</f>
        <v>0</v>
      </c>
      <c r="AQ47" s="91" cm="1">
        <f t="array" ref="AQ47">INDEX(Appendix!$G$4:$J$8,_xlfn.IFS(AO47&lt;56,1,AO47&lt;61,2,AO47&lt;66,3,AO47&lt;71,4,TRUE,5),MATCH(YEAR($F$15),Appendix!$G$3:$L$3,0))</f>
        <v>0</v>
      </c>
      <c r="AR47" s="92">
        <f t="shared" si="4"/>
        <v>0</v>
      </c>
      <c r="AS47" s="89">
        <f t="shared" si="31"/>
        <v>123</v>
      </c>
      <c r="AT47" s="90">
        <f>IF($K47&gt;'Wage Ceilings '!$C$7+SUMIF('Wage Ceilings '!$B$8:'Wage Ceilings '!$B$11,"&lt;="&amp;$K$15,'Wage Ceilings '!$D$8:'Wage Ceilings '!$D$11),'Wage Ceilings '!$C$7+SUMIF('Wage Ceilings '!$B$8:'Wage Ceilings '!$B$11,"&lt;="&amp;$K$15,'Wage Ceilings '!$D$8:'Wage Ceilings '!$D$11),$K47)</f>
        <v>0</v>
      </c>
      <c r="AU47" s="91" cm="1">
        <f t="array" ref="AU47">INDEX(Appendix!$G$4:$J$8,_xlfn.IFS(AS47&lt;56,1,AS47&lt;61,2,AS47&lt;66,3,AS47&lt;71,4,TRUE,5),MATCH(YEAR($F$15),Appendix!$G$3:$L$3,0))</f>
        <v>0</v>
      </c>
      <c r="AV47" s="92">
        <f t="shared" si="5"/>
        <v>0</v>
      </c>
      <c r="AW47" s="89" t="str">
        <f t="shared" si="17"/>
        <v>NA</v>
      </c>
      <c r="AX47" s="92">
        <f>IF(L47&gt;=('Wage Ceilings '!$C$3-SUM(Z47,AD47,AH47,AL47,AP47,AT47,BB47,BF47,BJ47,BN47,BR47,BV47)),('Wage Ceilings '!$C$3-SUM(Z47,AD47,AH47,AL47,AP47,AT47,BB47,BF47,BJ47,BN47,BR47,BV47)),L47)</f>
        <v>0</v>
      </c>
      <c r="AY47" s="91" cm="1">
        <f t="array" ref="AY47">INDEX(Appendix!$G$4:$J$8,_xlfn.IFS(AW47&lt;56,1,AW47&lt;61,2,AW47&lt;66,3,AW47&lt;71,4,TRUE,5),MATCH(YEAR($F$15),Appendix!$G$3:$L$3,0))</f>
        <v>0</v>
      </c>
      <c r="AZ47" s="92">
        <f t="shared" si="6"/>
        <v>0</v>
      </c>
      <c r="BA47" s="89">
        <f t="shared" si="18"/>
        <v>123</v>
      </c>
      <c r="BB47" s="90">
        <f>IF($M47&gt;'Wage Ceilings '!$C$7+SUMIF('Wage Ceilings '!$B$8:'Wage Ceilings '!$B$11,"&lt;="&amp;$M$15,'Wage Ceilings '!$D$8:'Wage Ceilings '!$D$11),'Wage Ceilings '!$C$7+SUMIF('Wage Ceilings '!$B$8:'Wage Ceilings '!$B$11,"&lt;="&amp;$M$15,'Wage Ceilings '!$D$8:'Wage Ceilings '!$D$11),$M47)</f>
        <v>0</v>
      </c>
      <c r="BC47" s="91" cm="1">
        <f t="array" ref="BC47">INDEX(Appendix!$G$4:$J$8,_xlfn.IFS(BA47&lt;56,1,BA47&lt;61,2,BA47&lt;66,3,BA47&lt;71,4,TRUE,5),MATCH(YEAR($F$15),Appendix!$G$3:$L$3,0))</f>
        <v>0</v>
      </c>
      <c r="BD47" s="92">
        <f t="shared" si="19"/>
        <v>0</v>
      </c>
      <c r="BE47" s="89">
        <f t="shared" si="20"/>
        <v>123</v>
      </c>
      <c r="BF47" s="90">
        <f>IF($N47&gt;'Wage Ceilings '!$C$7+SUMIF('Wage Ceilings '!$B$8:'Wage Ceilings '!$B$11,"&lt;="&amp;$N$15,'Wage Ceilings '!$D$8:'Wage Ceilings '!$D$11),'Wage Ceilings '!$C$7+SUMIF('Wage Ceilings '!$B$8:'Wage Ceilings '!$B$11,"&lt;="&amp;$N$15,'Wage Ceilings '!$D$8:'Wage Ceilings '!$D$11),$N47)</f>
        <v>0</v>
      </c>
      <c r="BG47" s="91" cm="1">
        <f t="array" ref="BG47">INDEX(Appendix!$G$4:$J$8,_xlfn.IFS(BE47&lt;56,1,BE47&lt;61,2,BE47&lt;66,3,BE47&lt;71,4,TRUE,5),MATCH(YEAR($F$15),Appendix!$G$3:$L$3,0))</f>
        <v>0</v>
      </c>
      <c r="BH47" s="92">
        <f t="shared" si="7"/>
        <v>0</v>
      </c>
      <c r="BI47" s="89">
        <f t="shared" si="21"/>
        <v>123</v>
      </c>
      <c r="BJ47" s="90">
        <f>IF($O47&gt;'Wage Ceilings '!$C$7+SUMIF('Wage Ceilings '!$B$8:'Wage Ceilings '!$B$11,"&lt;="&amp;$O$15,'Wage Ceilings '!$D$8:'Wage Ceilings '!$D$11),'Wage Ceilings '!$C$7+SUMIF('Wage Ceilings '!$B$8:'Wage Ceilings '!$B$11,"&lt;="&amp;$O$15,'Wage Ceilings '!$D$8:'Wage Ceilings '!$D$11),$O47)</f>
        <v>0</v>
      </c>
      <c r="BK47" s="91" cm="1">
        <f t="array" ref="BK47">INDEX(Appendix!$G$4:$J$8,_xlfn.IFS(BI47&lt;56,1,BI47&lt;61,2,BI47&lt;66,3,BI47&lt;71,4,TRUE,5),MATCH(YEAR($F$15),Appendix!$G$3:$L$3,0))</f>
        <v>0</v>
      </c>
      <c r="BL47" s="92">
        <f t="shared" si="8"/>
        <v>0</v>
      </c>
      <c r="BM47" s="89">
        <f t="shared" si="22"/>
        <v>123</v>
      </c>
      <c r="BN47" s="90">
        <f>IF($P47&gt;'Wage Ceilings '!$C$7+SUMIF('Wage Ceilings '!$B$8:'Wage Ceilings '!$B$11,"&lt;="&amp;$P$15,'Wage Ceilings '!$D$8:'Wage Ceilings '!$D$11),'Wage Ceilings '!$C$7+SUMIF('Wage Ceilings '!$B$8:'Wage Ceilings '!$B$11,"&lt;="&amp;$P$15,'Wage Ceilings '!$D$8:'Wage Ceilings '!$D$11),$P47)</f>
        <v>0</v>
      </c>
      <c r="BO47" s="91" cm="1">
        <f t="array" ref="BO47">INDEX(Appendix!$G$4:$J$8,_xlfn.IFS(BM47&lt;56,1,BM47&lt;61,2,BM47&lt;66,3,BM47&lt;71,4,TRUE,5),MATCH(YEAR($F$15),Appendix!$G$3:$L$3,0))</f>
        <v>0</v>
      </c>
      <c r="BP47" s="92">
        <f t="shared" si="9"/>
        <v>0</v>
      </c>
      <c r="BQ47" s="89">
        <f t="shared" si="23"/>
        <v>123</v>
      </c>
      <c r="BR47" s="90">
        <f>IF($Q47&gt;'Wage Ceilings '!$C$7+SUMIF('Wage Ceilings '!$B$8:'Wage Ceilings '!$B$11,"&lt;="&amp;$Q$15,'Wage Ceilings '!$D$8:'Wage Ceilings '!$D$11),'Wage Ceilings '!$C$7+SUMIF('Wage Ceilings '!$B$8:'Wage Ceilings '!$B$11,"&lt;="&amp;$Q$15,'Wage Ceilings '!$D$8:'Wage Ceilings '!$D$11),$Q47)</f>
        <v>0</v>
      </c>
      <c r="BS47" s="91" cm="1">
        <f t="array" ref="BS47">INDEX(Appendix!$G$4:$J$8,_xlfn.IFS(BQ47&lt;56,1,BQ47&lt;61,2,BQ47&lt;66,3,BQ47&lt;71,4,TRUE,5),MATCH(YEAR($F$15),Appendix!$G$3:$L$3,0))</f>
        <v>0</v>
      </c>
      <c r="BT47" s="92">
        <f t="shared" si="10"/>
        <v>0</v>
      </c>
      <c r="BU47" s="89">
        <f t="shared" si="24"/>
        <v>123</v>
      </c>
      <c r="BV47" s="90">
        <f>IF($R47&gt;'Wage Ceilings '!$C$7+SUMIF('Wage Ceilings '!$B$8:'Wage Ceilings '!$B$11,"&lt;="&amp;$R$15,'Wage Ceilings '!$D$8:'Wage Ceilings '!$D$11),'Wage Ceilings '!$C$7+SUMIF('Wage Ceilings '!$B$8:'Wage Ceilings '!$B$11,"&lt;="&amp;$R$15,'Wage Ceilings '!$D$8:'Wage Ceilings '!$D$11),$R47)</f>
        <v>0</v>
      </c>
      <c r="BW47" s="91" cm="1">
        <f t="array" ref="BW47">INDEX(Appendix!$G$4:$J$8,_xlfn.IFS(BU47&lt;56,1,BU47&lt;61,2,BU47&lt;66,3,BU47&lt;71,4,TRUE,5),MATCH(YEAR($F$15),Appendix!$G$3:$L$3,0))</f>
        <v>0</v>
      </c>
      <c r="BX47" s="92">
        <f t="shared" si="11"/>
        <v>0</v>
      </c>
      <c r="BY47" s="89" t="str">
        <f t="shared" si="25"/>
        <v>NA</v>
      </c>
      <c r="BZ47" s="92">
        <f>IF(S47&gt;=('Wage Ceilings '!$C$3-SUM(Z47,AD47,AH47,AL47,AP47,AX47,AT47,BB47,BF47,BJ47,BN47,BR47,BV47)),('Wage Ceilings '!$C$3-SUM(Z47,AD47,AH47,AL47,AP47,AX47,AT47,BB47,BF47,BJ47,BN47,BR47,BV47)),S47)</f>
        <v>0</v>
      </c>
      <c r="CA47" s="91" cm="1">
        <f t="array" ref="CA47">INDEX(Appendix!$G$4:$J$8,_xlfn.IFS(BY47&lt;56,1,BY47&lt;61,2,BY47&lt;66,3,BY47&lt;71,4,TRUE,5),MATCH(YEAR($F$15),Appendix!$G$3:$L$3,0))</f>
        <v>0</v>
      </c>
      <c r="CB47" s="92">
        <f t="shared" si="32"/>
        <v>0</v>
      </c>
      <c r="CC47" s="47"/>
    </row>
    <row r="48" spans="1:81" x14ac:dyDescent="0.3">
      <c r="A48" s="64" t="s">
        <v>48</v>
      </c>
      <c r="B48" s="65"/>
      <c r="C48" s="65"/>
      <c r="D48" s="66"/>
      <c r="E48" s="66"/>
      <c r="F48" s="67"/>
      <c r="G48" s="67"/>
      <c r="H48" s="67"/>
      <c r="I48" s="67"/>
      <c r="J48" s="67"/>
      <c r="K48" s="67"/>
      <c r="L48" s="67"/>
      <c r="M48" s="67"/>
      <c r="N48" s="67"/>
      <c r="O48" s="67"/>
      <c r="P48" s="67"/>
      <c r="Q48" s="67"/>
      <c r="R48" s="67"/>
      <c r="S48" s="67"/>
      <c r="T48" s="57">
        <f t="shared" si="26"/>
        <v>0</v>
      </c>
      <c r="U48" s="57">
        <f t="shared" si="27"/>
        <v>0</v>
      </c>
      <c r="V48" s="58">
        <f t="shared" si="28"/>
        <v>0</v>
      </c>
      <c r="W48" s="58">
        <f t="shared" si="29"/>
        <v>0</v>
      </c>
      <c r="X48" s="58">
        <f t="shared" si="30"/>
        <v>0</v>
      </c>
      <c r="Y48" s="89">
        <f t="shared" si="12"/>
        <v>122</v>
      </c>
      <c r="Z48" s="90">
        <f>IF($F48&gt;'Wage Ceilings '!$C$7+SUMIF('Wage Ceilings '!$B$8:'Wage Ceilings '!$B$11,"&lt;="&amp;$F$15,'Wage Ceilings '!$D$8:'Wage Ceilings '!$D$11),'Wage Ceilings '!$C$7+SUMIF('Wage Ceilings '!$B$8:'Wage Ceilings '!$B$11,"&lt;="&amp;$F$15,'Wage Ceilings '!$D$8:'Wage Ceilings '!$D$11),$F48)</f>
        <v>0</v>
      </c>
      <c r="AA48" s="91" cm="1">
        <f t="array" ref="AA48">INDEX(Appendix!$G$4:$J$8,_xlfn.IFS(Y48&lt;56,1,Y48&lt;61,2,Y48&lt;66,3,Y48&lt;71,4,TRUE,5),MATCH(YEAR($F$15),Appendix!$G$3:$L$3,0))</f>
        <v>0</v>
      </c>
      <c r="AB48" s="92">
        <f t="shared" si="0"/>
        <v>0</v>
      </c>
      <c r="AC48" s="89">
        <f t="shared" si="13"/>
        <v>123</v>
      </c>
      <c r="AD48" s="90">
        <f>IF($G48&gt;'Wage Ceilings '!$C$7+SUMIF('Wage Ceilings '!$B$8:'Wage Ceilings '!$B$11,"&lt;="&amp;$G$15,'Wage Ceilings '!$D$8:'Wage Ceilings '!$D$11),'Wage Ceilings '!$C$7+SUMIF('Wage Ceilings '!$B$8:'Wage Ceilings '!$B$11,"&lt;="&amp;$G$15,'Wage Ceilings '!$D$8:'Wage Ceilings '!$D$11),$G48)</f>
        <v>0</v>
      </c>
      <c r="AE48" s="91" cm="1">
        <f t="array" ref="AE48">INDEX(Appendix!$G$4:$J$8,_xlfn.IFS(AC48&lt;56,1,AC48&lt;61,2,AC48&lt;66,3,AC48&lt;71,4,TRUE,5),MATCH(YEAR($F$15),Appendix!$G$3:$L$3,0))</f>
        <v>0</v>
      </c>
      <c r="AF48" s="92">
        <f t="shared" si="1"/>
        <v>0</v>
      </c>
      <c r="AG48" s="89">
        <f t="shared" si="14"/>
        <v>123</v>
      </c>
      <c r="AH48" s="90">
        <f>IF($H48&gt;'Wage Ceilings '!$C$7+SUMIF('Wage Ceilings '!$B$8:'Wage Ceilings '!$B$11,"&lt;="&amp;$H$15,'Wage Ceilings '!$D$8:'Wage Ceilings '!$D$11),'Wage Ceilings '!$C$7+SUMIF('Wage Ceilings '!$B$8:'Wage Ceilings '!$B$11,"&lt;="&amp;$H$15,'Wage Ceilings '!$D$8:'Wage Ceilings '!$D$11),$H48)</f>
        <v>0</v>
      </c>
      <c r="AI48" s="91" cm="1">
        <f t="array" ref="AI48">INDEX(Appendix!$G$4:$J$8,_xlfn.IFS(AG48&lt;56,1,AG48&lt;61,2,AG48&lt;66,3,AG48&lt;71,4,TRUE,5),MATCH(YEAR($F$15),Appendix!$G$3:$L$3,0))</f>
        <v>0</v>
      </c>
      <c r="AJ48" s="92">
        <f t="shared" si="2"/>
        <v>0</v>
      </c>
      <c r="AK48" s="89">
        <f t="shared" si="15"/>
        <v>123</v>
      </c>
      <c r="AL48" s="90">
        <f>IF($I48&gt;'Wage Ceilings '!$C$7+SUMIF('Wage Ceilings '!$B$8:'Wage Ceilings '!$B$11,"&lt;="&amp;$I$15,'Wage Ceilings '!$D$8:'Wage Ceilings '!$D$11),'Wage Ceilings '!$C$7+SUMIF('Wage Ceilings '!$B$8:'Wage Ceilings '!$B$11,"&lt;="&amp;$I$15,'Wage Ceilings '!$D$8:'Wage Ceilings '!$D$11),$I48)</f>
        <v>0</v>
      </c>
      <c r="AM48" s="91" cm="1">
        <f t="array" ref="AM48">INDEX(Appendix!$G$4:$J$8,_xlfn.IFS(AK48&lt;56,1,AK48&lt;61,2,AK48&lt;66,3,AK48&lt;71,4,TRUE,5),MATCH(YEAR($F$15),Appendix!$G$3:$L$3,0))</f>
        <v>0</v>
      </c>
      <c r="AN48" s="92">
        <f t="shared" si="3"/>
        <v>0</v>
      </c>
      <c r="AO48" s="89">
        <f t="shared" si="16"/>
        <v>123</v>
      </c>
      <c r="AP48" s="90">
        <f>IF($J48&gt;'Wage Ceilings '!$C$7+SUMIF('Wage Ceilings '!$B$8:'Wage Ceilings '!$B$11,"&lt;="&amp;$J$15,'Wage Ceilings '!$D$8:'Wage Ceilings '!$D$11),'Wage Ceilings '!$C$7+SUMIF('Wage Ceilings '!$B$8:'Wage Ceilings '!$B$11,"&lt;="&amp;$J$15,'Wage Ceilings '!$D$8:'Wage Ceilings '!$D$11),$J48)</f>
        <v>0</v>
      </c>
      <c r="AQ48" s="91" cm="1">
        <f t="array" ref="AQ48">INDEX(Appendix!$G$4:$J$8,_xlfn.IFS(AO48&lt;56,1,AO48&lt;61,2,AO48&lt;66,3,AO48&lt;71,4,TRUE,5),MATCH(YEAR($F$15),Appendix!$G$3:$L$3,0))</f>
        <v>0</v>
      </c>
      <c r="AR48" s="92">
        <f t="shared" si="4"/>
        <v>0</v>
      </c>
      <c r="AS48" s="89">
        <f t="shared" si="31"/>
        <v>123</v>
      </c>
      <c r="AT48" s="90">
        <f>IF($K48&gt;'Wage Ceilings '!$C$7+SUMIF('Wage Ceilings '!$B$8:'Wage Ceilings '!$B$11,"&lt;="&amp;$K$15,'Wage Ceilings '!$D$8:'Wage Ceilings '!$D$11),'Wage Ceilings '!$C$7+SUMIF('Wage Ceilings '!$B$8:'Wage Ceilings '!$B$11,"&lt;="&amp;$K$15,'Wage Ceilings '!$D$8:'Wage Ceilings '!$D$11),$K48)</f>
        <v>0</v>
      </c>
      <c r="AU48" s="91" cm="1">
        <f t="array" ref="AU48">INDEX(Appendix!$G$4:$J$8,_xlfn.IFS(AS48&lt;56,1,AS48&lt;61,2,AS48&lt;66,3,AS48&lt;71,4,TRUE,5),MATCH(YEAR($F$15),Appendix!$G$3:$L$3,0))</f>
        <v>0</v>
      </c>
      <c r="AV48" s="92">
        <f t="shared" si="5"/>
        <v>0</v>
      </c>
      <c r="AW48" s="89" t="str">
        <f t="shared" si="17"/>
        <v>NA</v>
      </c>
      <c r="AX48" s="92">
        <f>IF(L48&gt;=('Wage Ceilings '!$C$3-SUM(Z48,AD48,AH48,AL48,AP48,AT48,BB48,BF48,BJ48,BN48,BR48,BV48)),('Wage Ceilings '!$C$3-SUM(Z48,AD48,AH48,AL48,AP48,AT48,BB48,BF48,BJ48,BN48,BR48,BV48)),L48)</f>
        <v>0</v>
      </c>
      <c r="AY48" s="91" cm="1">
        <f t="array" ref="AY48">INDEX(Appendix!$G$4:$J$8,_xlfn.IFS(AW48&lt;56,1,AW48&lt;61,2,AW48&lt;66,3,AW48&lt;71,4,TRUE,5),MATCH(YEAR($F$15),Appendix!$G$3:$L$3,0))</f>
        <v>0</v>
      </c>
      <c r="AZ48" s="92">
        <f t="shared" si="6"/>
        <v>0</v>
      </c>
      <c r="BA48" s="89">
        <f t="shared" si="18"/>
        <v>123</v>
      </c>
      <c r="BB48" s="90">
        <f>IF($M48&gt;'Wage Ceilings '!$C$7+SUMIF('Wage Ceilings '!$B$8:'Wage Ceilings '!$B$11,"&lt;="&amp;$M$15,'Wage Ceilings '!$D$8:'Wage Ceilings '!$D$11),'Wage Ceilings '!$C$7+SUMIF('Wage Ceilings '!$B$8:'Wage Ceilings '!$B$11,"&lt;="&amp;$M$15,'Wage Ceilings '!$D$8:'Wage Ceilings '!$D$11),$M48)</f>
        <v>0</v>
      </c>
      <c r="BC48" s="91" cm="1">
        <f t="array" ref="BC48">INDEX(Appendix!$G$4:$J$8,_xlfn.IFS(BA48&lt;56,1,BA48&lt;61,2,BA48&lt;66,3,BA48&lt;71,4,TRUE,5),MATCH(YEAR($F$15),Appendix!$G$3:$L$3,0))</f>
        <v>0</v>
      </c>
      <c r="BD48" s="92">
        <f t="shared" si="19"/>
        <v>0</v>
      </c>
      <c r="BE48" s="89">
        <f t="shared" si="20"/>
        <v>123</v>
      </c>
      <c r="BF48" s="90">
        <f>IF($N48&gt;'Wage Ceilings '!$C$7+SUMIF('Wage Ceilings '!$B$8:'Wage Ceilings '!$B$11,"&lt;="&amp;$N$15,'Wage Ceilings '!$D$8:'Wage Ceilings '!$D$11),'Wage Ceilings '!$C$7+SUMIF('Wage Ceilings '!$B$8:'Wage Ceilings '!$B$11,"&lt;="&amp;$N$15,'Wage Ceilings '!$D$8:'Wage Ceilings '!$D$11),$N48)</f>
        <v>0</v>
      </c>
      <c r="BG48" s="91" cm="1">
        <f t="array" ref="BG48">INDEX(Appendix!$G$4:$J$8,_xlfn.IFS(BE48&lt;56,1,BE48&lt;61,2,BE48&lt;66,3,BE48&lt;71,4,TRUE,5),MATCH(YEAR($F$15),Appendix!$G$3:$L$3,0))</f>
        <v>0</v>
      </c>
      <c r="BH48" s="92">
        <f t="shared" si="7"/>
        <v>0</v>
      </c>
      <c r="BI48" s="89">
        <f t="shared" si="21"/>
        <v>123</v>
      </c>
      <c r="BJ48" s="90">
        <f>IF($O48&gt;'Wage Ceilings '!$C$7+SUMIF('Wage Ceilings '!$B$8:'Wage Ceilings '!$B$11,"&lt;="&amp;$O$15,'Wage Ceilings '!$D$8:'Wage Ceilings '!$D$11),'Wage Ceilings '!$C$7+SUMIF('Wage Ceilings '!$B$8:'Wage Ceilings '!$B$11,"&lt;="&amp;$O$15,'Wage Ceilings '!$D$8:'Wage Ceilings '!$D$11),$O48)</f>
        <v>0</v>
      </c>
      <c r="BK48" s="91" cm="1">
        <f t="array" ref="BK48">INDEX(Appendix!$G$4:$J$8,_xlfn.IFS(BI48&lt;56,1,BI48&lt;61,2,BI48&lt;66,3,BI48&lt;71,4,TRUE,5),MATCH(YEAR($F$15),Appendix!$G$3:$L$3,0))</f>
        <v>0</v>
      </c>
      <c r="BL48" s="92">
        <f t="shared" si="8"/>
        <v>0</v>
      </c>
      <c r="BM48" s="89">
        <f t="shared" si="22"/>
        <v>123</v>
      </c>
      <c r="BN48" s="90">
        <f>IF($P48&gt;'Wage Ceilings '!$C$7+SUMIF('Wage Ceilings '!$B$8:'Wage Ceilings '!$B$11,"&lt;="&amp;$P$15,'Wage Ceilings '!$D$8:'Wage Ceilings '!$D$11),'Wage Ceilings '!$C$7+SUMIF('Wage Ceilings '!$B$8:'Wage Ceilings '!$B$11,"&lt;="&amp;$P$15,'Wage Ceilings '!$D$8:'Wage Ceilings '!$D$11),$P48)</f>
        <v>0</v>
      </c>
      <c r="BO48" s="91" cm="1">
        <f t="array" ref="BO48">INDEX(Appendix!$G$4:$J$8,_xlfn.IFS(BM48&lt;56,1,BM48&lt;61,2,BM48&lt;66,3,BM48&lt;71,4,TRUE,5),MATCH(YEAR($F$15),Appendix!$G$3:$L$3,0))</f>
        <v>0</v>
      </c>
      <c r="BP48" s="92">
        <f t="shared" si="9"/>
        <v>0</v>
      </c>
      <c r="BQ48" s="89">
        <f t="shared" si="23"/>
        <v>123</v>
      </c>
      <c r="BR48" s="90">
        <f>IF($Q48&gt;'Wage Ceilings '!$C$7+SUMIF('Wage Ceilings '!$B$8:'Wage Ceilings '!$B$11,"&lt;="&amp;$Q$15,'Wage Ceilings '!$D$8:'Wage Ceilings '!$D$11),'Wage Ceilings '!$C$7+SUMIF('Wage Ceilings '!$B$8:'Wage Ceilings '!$B$11,"&lt;="&amp;$Q$15,'Wage Ceilings '!$D$8:'Wage Ceilings '!$D$11),$Q48)</f>
        <v>0</v>
      </c>
      <c r="BS48" s="91" cm="1">
        <f t="array" ref="BS48">INDEX(Appendix!$G$4:$J$8,_xlfn.IFS(BQ48&lt;56,1,BQ48&lt;61,2,BQ48&lt;66,3,BQ48&lt;71,4,TRUE,5),MATCH(YEAR($F$15),Appendix!$G$3:$L$3,0))</f>
        <v>0</v>
      </c>
      <c r="BT48" s="92">
        <f t="shared" si="10"/>
        <v>0</v>
      </c>
      <c r="BU48" s="89">
        <f t="shared" si="24"/>
        <v>123</v>
      </c>
      <c r="BV48" s="90">
        <f>IF($R48&gt;'Wage Ceilings '!$C$7+SUMIF('Wage Ceilings '!$B$8:'Wage Ceilings '!$B$11,"&lt;="&amp;$R$15,'Wage Ceilings '!$D$8:'Wage Ceilings '!$D$11),'Wage Ceilings '!$C$7+SUMIF('Wage Ceilings '!$B$8:'Wage Ceilings '!$B$11,"&lt;="&amp;$R$15,'Wage Ceilings '!$D$8:'Wage Ceilings '!$D$11),$R48)</f>
        <v>0</v>
      </c>
      <c r="BW48" s="91" cm="1">
        <f t="array" ref="BW48">INDEX(Appendix!$G$4:$J$8,_xlfn.IFS(BU48&lt;56,1,BU48&lt;61,2,BU48&lt;66,3,BU48&lt;71,4,TRUE,5),MATCH(YEAR($F$15),Appendix!$G$3:$L$3,0))</f>
        <v>0</v>
      </c>
      <c r="BX48" s="92">
        <f t="shared" si="11"/>
        <v>0</v>
      </c>
      <c r="BY48" s="89" t="str">
        <f t="shared" si="25"/>
        <v>NA</v>
      </c>
      <c r="BZ48" s="92">
        <f>IF(S48&gt;=('Wage Ceilings '!$C$3-SUM(Z48,AD48,AH48,AL48,AP48,AX48,AT48,BB48,BF48,BJ48,BN48,BR48,BV48)),('Wage Ceilings '!$C$3-SUM(Z48,AD48,AH48,AL48,AP48,AX48,AT48,BB48,BF48,BJ48,BN48,BR48,BV48)),S48)</f>
        <v>0</v>
      </c>
      <c r="CA48" s="91" cm="1">
        <f t="array" ref="CA48">INDEX(Appendix!$G$4:$J$8,_xlfn.IFS(BY48&lt;56,1,BY48&lt;61,2,BY48&lt;66,3,BY48&lt;71,4,TRUE,5),MATCH(YEAR($F$15),Appendix!$G$3:$L$3,0))</f>
        <v>0</v>
      </c>
      <c r="CB48" s="92">
        <f t="shared" si="32"/>
        <v>0</v>
      </c>
      <c r="CC48" s="47"/>
    </row>
    <row r="49" spans="1:81" x14ac:dyDescent="0.3">
      <c r="A49" s="64" t="s">
        <v>49</v>
      </c>
      <c r="B49" s="65"/>
      <c r="C49" s="65"/>
      <c r="D49" s="66"/>
      <c r="E49" s="66"/>
      <c r="F49" s="67"/>
      <c r="G49" s="67"/>
      <c r="H49" s="67"/>
      <c r="I49" s="67"/>
      <c r="J49" s="67"/>
      <c r="K49" s="67"/>
      <c r="L49" s="67"/>
      <c r="M49" s="67"/>
      <c r="N49" s="67"/>
      <c r="O49" s="67"/>
      <c r="P49" s="67"/>
      <c r="Q49" s="67"/>
      <c r="R49" s="67"/>
      <c r="S49" s="67"/>
      <c r="T49" s="57">
        <f t="shared" si="26"/>
        <v>0</v>
      </c>
      <c r="U49" s="57">
        <f t="shared" si="27"/>
        <v>0</v>
      </c>
      <c r="V49" s="58">
        <f t="shared" si="28"/>
        <v>0</v>
      </c>
      <c r="W49" s="58">
        <f t="shared" si="29"/>
        <v>0</v>
      </c>
      <c r="X49" s="58">
        <f t="shared" si="30"/>
        <v>0</v>
      </c>
      <c r="Y49" s="89">
        <f t="shared" si="12"/>
        <v>122</v>
      </c>
      <c r="Z49" s="90">
        <f>IF($F49&gt;'Wage Ceilings '!$C$7+SUMIF('Wage Ceilings '!$B$8:'Wage Ceilings '!$B$11,"&lt;="&amp;$F$15,'Wage Ceilings '!$D$8:'Wage Ceilings '!$D$11),'Wage Ceilings '!$C$7+SUMIF('Wage Ceilings '!$B$8:'Wage Ceilings '!$B$11,"&lt;="&amp;$F$15,'Wage Ceilings '!$D$8:'Wage Ceilings '!$D$11),$F49)</f>
        <v>0</v>
      </c>
      <c r="AA49" s="91" cm="1">
        <f t="array" ref="AA49">INDEX(Appendix!$G$4:$J$8,_xlfn.IFS(Y49&lt;56,1,Y49&lt;61,2,Y49&lt;66,3,Y49&lt;71,4,TRUE,5),MATCH(YEAR($F$15),Appendix!$G$3:$L$3,0))</f>
        <v>0</v>
      </c>
      <c r="AB49" s="92">
        <f t="shared" si="0"/>
        <v>0</v>
      </c>
      <c r="AC49" s="89">
        <f t="shared" si="13"/>
        <v>123</v>
      </c>
      <c r="AD49" s="90">
        <f>IF($G49&gt;'Wage Ceilings '!$C$7+SUMIF('Wage Ceilings '!$B$8:'Wage Ceilings '!$B$11,"&lt;="&amp;$G$15,'Wage Ceilings '!$D$8:'Wage Ceilings '!$D$11),'Wage Ceilings '!$C$7+SUMIF('Wage Ceilings '!$B$8:'Wage Ceilings '!$B$11,"&lt;="&amp;$G$15,'Wage Ceilings '!$D$8:'Wage Ceilings '!$D$11),$G49)</f>
        <v>0</v>
      </c>
      <c r="AE49" s="91" cm="1">
        <f t="array" ref="AE49">INDEX(Appendix!$G$4:$J$8,_xlfn.IFS(AC49&lt;56,1,AC49&lt;61,2,AC49&lt;66,3,AC49&lt;71,4,TRUE,5),MATCH(YEAR($F$15),Appendix!$G$3:$L$3,0))</f>
        <v>0</v>
      </c>
      <c r="AF49" s="92">
        <f t="shared" si="1"/>
        <v>0</v>
      </c>
      <c r="AG49" s="89">
        <f t="shared" si="14"/>
        <v>123</v>
      </c>
      <c r="AH49" s="90">
        <f>IF($H49&gt;'Wage Ceilings '!$C$7+SUMIF('Wage Ceilings '!$B$8:'Wage Ceilings '!$B$11,"&lt;="&amp;$H$15,'Wage Ceilings '!$D$8:'Wage Ceilings '!$D$11),'Wage Ceilings '!$C$7+SUMIF('Wage Ceilings '!$B$8:'Wage Ceilings '!$B$11,"&lt;="&amp;$H$15,'Wage Ceilings '!$D$8:'Wage Ceilings '!$D$11),$H49)</f>
        <v>0</v>
      </c>
      <c r="AI49" s="91" cm="1">
        <f t="array" ref="AI49">INDEX(Appendix!$G$4:$J$8,_xlfn.IFS(AG49&lt;56,1,AG49&lt;61,2,AG49&lt;66,3,AG49&lt;71,4,TRUE,5),MATCH(YEAR($F$15),Appendix!$G$3:$L$3,0))</f>
        <v>0</v>
      </c>
      <c r="AJ49" s="92">
        <f t="shared" si="2"/>
        <v>0</v>
      </c>
      <c r="AK49" s="89">
        <f t="shared" si="15"/>
        <v>123</v>
      </c>
      <c r="AL49" s="90">
        <f>IF($I49&gt;'Wage Ceilings '!$C$7+SUMIF('Wage Ceilings '!$B$8:'Wage Ceilings '!$B$11,"&lt;="&amp;$I$15,'Wage Ceilings '!$D$8:'Wage Ceilings '!$D$11),'Wage Ceilings '!$C$7+SUMIF('Wage Ceilings '!$B$8:'Wage Ceilings '!$B$11,"&lt;="&amp;$I$15,'Wage Ceilings '!$D$8:'Wage Ceilings '!$D$11),$I49)</f>
        <v>0</v>
      </c>
      <c r="AM49" s="91" cm="1">
        <f t="array" ref="AM49">INDEX(Appendix!$G$4:$J$8,_xlfn.IFS(AK49&lt;56,1,AK49&lt;61,2,AK49&lt;66,3,AK49&lt;71,4,TRUE,5),MATCH(YEAR($F$15),Appendix!$G$3:$L$3,0))</f>
        <v>0</v>
      </c>
      <c r="AN49" s="92">
        <f t="shared" si="3"/>
        <v>0</v>
      </c>
      <c r="AO49" s="89">
        <f t="shared" si="16"/>
        <v>123</v>
      </c>
      <c r="AP49" s="90">
        <f>IF($J49&gt;'Wage Ceilings '!$C$7+SUMIF('Wage Ceilings '!$B$8:'Wage Ceilings '!$B$11,"&lt;="&amp;$J$15,'Wage Ceilings '!$D$8:'Wage Ceilings '!$D$11),'Wage Ceilings '!$C$7+SUMIF('Wage Ceilings '!$B$8:'Wage Ceilings '!$B$11,"&lt;="&amp;$J$15,'Wage Ceilings '!$D$8:'Wage Ceilings '!$D$11),$J49)</f>
        <v>0</v>
      </c>
      <c r="AQ49" s="91" cm="1">
        <f t="array" ref="AQ49">INDEX(Appendix!$G$4:$J$8,_xlfn.IFS(AO49&lt;56,1,AO49&lt;61,2,AO49&lt;66,3,AO49&lt;71,4,TRUE,5),MATCH(YEAR($F$15),Appendix!$G$3:$L$3,0))</f>
        <v>0</v>
      </c>
      <c r="AR49" s="92">
        <f t="shared" si="4"/>
        <v>0</v>
      </c>
      <c r="AS49" s="89">
        <f t="shared" si="31"/>
        <v>123</v>
      </c>
      <c r="AT49" s="90">
        <f>IF($K49&gt;'Wage Ceilings '!$C$7+SUMIF('Wage Ceilings '!$B$8:'Wage Ceilings '!$B$11,"&lt;="&amp;$K$15,'Wage Ceilings '!$D$8:'Wage Ceilings '!$D$11),'Wage Ceilings '!$C$7+SUMIF('Wage Ceilings '!$B$8:'Wage Ceilings '!$B$11,"&lt;="&amp;$K$15,'Wage Ceilings '!$D$8:'Wage Ceilings '!$D$11),$K49)</f>
        <v>0</v>
      </c>
      <c r="AU49" s="91" cm="1">
        <f t="array" ref="AU49">INDEX(Appendix!$G$4:$J$8,_xlfn.IFS(AS49&lt;56,1,AS49&lt;61,2,AS49&lt;66,3,AS49&lt;71,4,TRUE,5),MATCH(YEAR($F$15),Appendix!$G$3:$L$3,0))</f>
        <v>0</v>
      </c>
      <c r="AV49" s="92">
        <f t="shared" si="5"/>
        <v>0</v>
      </c>
      <c r="AW49" s="89" t="str">
        <f t="shared" si="17"/>
        <v>NA</v>
      </c>
      <c r="AX49" s="92">
        <f>IF(L49&gt;=('Wage Ceilings '!$C$3-SUM(Z49,AD49,AH49,AL49,AP49,AT49,BB49,BF49,BJ49,BN49,BR49,BV49)),('Wage Ceilings '!$C$3-SUM(Z49,AD49,AH49,AL49,AP49,AT49,BB49,BF49,BJ49,BN49,BR49,BV49)),L49)</f>
        <v>0</v>
      </c>
      <c r="AY49" s="91" cm="1">
        <f t="array" ref="AY49">INDEX(Appendix!$G$4:$J$8,_xlfn.IFS(AW49&lt;56,1,AW49&lt;61,2,AW49&lt;66,3,AW49&lt;71,4,TRUE,5),MATCH(YEAR($F$15),Appendix!$G$3:$L$3,0))</f>
        <v>0</v>
      </c>
      <c r="AZ49" s="92">
        <f t="shared" si="6"/>
        <v>0</v>
      </c>
      <c r="BA49" s="89">
        <f t="shared" si="18"/>
        <v>123</v>
      </c>
      <c r="BB49" s="90">
        <f>IF($M49&gt;'Wage Ceilings '!$C$7+SUMIF('Wage Ceilings '!$B$8:'Wage Ceilings '!$B$11,"&lt;="&amp;$M$15,'Wage Ceilings '!$D$8:'Wage Ceilings '!$D$11),'Wage Ceilings '!$C$7+SUMIF('Wage Ceilings '!$B$8:'Wage Ceilings '!$B$11,"&lt;="&amp;$M$15,'Wage Ceilings '!$D$8:'Wage Ceilings '!$D$11),$M49)</f>
        <v>0</v>
      </c>
      <c r="BC49" s="91" cm="1">
        <f t="array" ref="BC49">INDEX(Appendix!$G$4:$J$8,_xlfn.IFS(BA49&lt;56,1,BA49&lt;61,2,BA49&lt;66,3,BA49&lt;71,4,TRUE,5),MATCH(YEAR($F$15),Appendix!$G$3:$L$3,0))</f>
        <v>0</v>
      </c>
      <c r="BD49" s="92">
        <f t="shared" si="19"/>
        <v>0</v>
      </c>
      <c r="BE49" s="89">
        <f t="shared" si="20"/>
        <v>123</v>
      </c>
      <c r="BF49" s="90">
        <f>IF($N49&gt;'Wage Ceilings '!$C$7+SUMIF('Wage Ceilings '!$B$8:'Wage Ceilings '!$B$11,"&lt;="&amp;$N$15,'Wage Ceilings '!$D$8:'Wage Ceilings '!$D$11),'Wage Ceilings '!$C$7+SUMIF('Wage Ceilings '!$B$8:'Wage Ceilings '!$B$11,"&lt;="&amp;$N$15,'Wage Ceilings '!$D$8:'Wage Ceilings '!$D$11),$N49)</f>
        <v>0</v>
      </c>
      <c r="BG49" s="91" cm="1">
        <f t="array" ref="BG49">INDEX(Appendix!$G$4:$J$8,_xlfn.IFS(BE49&lt;56,1,BE49&lt;61,2,BE49&lt;66,3,BE49&lt;71,4,TRUE,5),MATCH(YEAR($F$15),Appendix!$G$3:$L$3,0))</f>
        <v>0</v>
      </c>
      <c r="BH49" s="92">
        <f t="shared" si="7"/>
        <v>0</v>
      </c>
      <c r="BI49" s="89">
        <f t="shared" si="21"/>
        <v>123</v>
      </c>
      <c r="BJ49" s="90">
        <f>IF($O49&gt;'Wage Ceilings '!$C$7+SUMIF('Wage Ceilings '!$B$8:'Wage Ceilings '!$B$11,"&lt;="&amp;$O$15,'Wage Ceilings '!$D$8:'Wage Ceilings '!$D$11),'Wage Ceilings '!$C$7+SUMIF('Wage Ceilings '!$B$8:'Wage Ceilings '!$B$11,"&lt;="&amp;$O$15,'Wage Ceilings '!$D$8:'Wage Ceilings '!$D$11),$O49)</f>
        <v>0</v>
      </c>
      <c r="BK49" s="91" cm="1">
        <f t="array" ref="BK49">INDEX(Appendix!$G$4:$J$8,_xlfn.IFS(BI49&lt;56,1,BI49&lt;61,2,BI49&lt;66,3,BI49&lt;71,4,TRUE,5),MATCH(YEAR($F$15),Appendix!$G$3:$L$3,0))</f>
        <v>0</v>
      </c>
      <c r="BL49" s="92">
        <f t="shared" si="8"/>
        <v>0</v>
      </c>
      <c r="BM49" s="89">
        <f t="shared" si="22"/>
        <v>123</v>
      </c>
      <c r="BN49" s="90">
        <f>IF($P49&gt;'Wage Ceilings '!$C$7+SUMIF('Wage Ceilings '!$B$8:'Wage Ceilings '!$B$11,"&lt;="&amp;$P$15,'Wage Ceilings '!$D$8:'Wage Ceilings '!$D$11),'Wage Ceilings '!$C$7+SUMIF('Wage Ceilings '!$B$8:'Wage Ceilings '!$B$11,"&lt;="&amp;$P$15,'Wage Ceilings '!$D$8:'Wage Ceilings '!$D$11),$P49)</f>
        <v>0</v>
      </c>
      <c r="BO49" s="91" cm="1">
        <f t="array" ref="BO49">INDEX(Appendix!$G$4:$J$8,_xlfn.IFS(BM49&lt;56,1,BM49&lt;61,2,BM49&lt;66,3,BM49&lt;71,4,TRUE,5),MATCH(YEAR($F$15),Appendix!$G$3:$L$3,0))</f>
        <v>0</v>
      </c>
      <c r="BP49" s="92">
        <f t="shared" si="9"/>
        <v>0</v>
      </c>
      <c r="BQ49" s="89">
        <f t="shared" si="23"/>
        <v>123</v>
      </c>
      <c r="BR49" s="90">
        <f>IF($Q49&gt;'Wage Ceilings '!$C$7+SUMIF('Wage Ceilings '!$B$8:'Wage Ceilings '!$B$11,"&lt;="&amp;$Q$15,'Wage Ceilings '!$D$8:'Wage Ceilings '!$D$11),'Wage Ceilings '!$C$7+SUMIF('Wage Ceilings '!$B$8:'Wage Ceilings '!$B$11,"&lt;="&amp;$Q$15,'Wage Ceilings '!$D$8:'Wage Ceilings '!$D$11),$Q49)</f>
        <v>0</v>
      </c>
      <c r="BS49" s="91" cm="1">
        <f t="array" ref="BS49">INDEX(Appendix!$G$4:$J$8,_xlfn.IFS(BQ49&lt;56,1,BQ49&lt;61,2,BQ49&lt;66,3,BQ49&lt;71,4,TRUE,5),MATCH(YEAR($F$15),Appendix!$G$3:$L$3,0))</f>
        <v>0</v>
      </c>
      <c r="BT49" s="92">
        <f t="shared" si="10"/>
        <v>0</v>
      </c>
      <c r="BU49" s="89">
        <f t="shared" si="24"/>
        <v>123</v>
      </c>
      <c r="BV49" s="90">
        <f>IF($R49&gt;'Wage Ceilings '!$C$7+SUMIF('Wage Ceilings '!$B$8:'Wage Ceilings '!$B$11,"&lt;="&amp;$R$15,'Wage Ceilings '!$D$8:'Wage Ceilings '!$D$11),'Wage Ceilings '!$C$7+SUMIF('Wage Ceilings '!$B$8:'Wage Ceilings '!$B$11,"&lt;="&amp;$R$15,'Wage Ceilings '!$D$8:'Wage Ceilings '!$D$11),$R49)</f>
        <v>0</v>
      </c>
      <c r="BW49" s="91" cm="1">
        <f t="array" ref="BW49">INDEX(Appendix!$G$4:$J$8,_xlfn.IFS(BU49&lt;56,1,BU49&lt;61,2,BU49&lt;66,3,BU49&lt;71,4,TRUE,5),MATCH(YEAR($F$15),Appendix!$G$3:$L$3,0))</f>
        <v>0</v>
      </c>
      <c r="BX49" s="92">
        <f t="shared" si="11"/>
        <v>0</v>
      </c>
      <c r="BY49" s="89" t="str">
        <f t="shared" si="25"/>
        <v>NA</v>
      </c>
      <c r="BZ49" s="92">
        <f>IF(S49&gt;=('Wage Ceilings '!$C$3-SUM(Z49,AD49,AH49,AL49,AP49,AX49,AT49,BB49,BF49,BJ49,BN49,BR49,BV49)),('Wage Ceilings '!$C$3-SUM(Z49,AD49,AH49,AL49,AP49,AX49,AT49,BB49,BF49,BJ49,BN49,BR49,BV49)),S49)</f>
        <v>0</v>
      </c>
      <c r="CA49" s="91" cm="1">
        <f t="array" ref="CA49">INDEX(Appendix!$G$4:$J$8,_xlfn.IFS(BY49&lt;56,1,BY49&lt;61,2,BY49&lt;66,3,BY49&lt;71,4,TRUE,5),MATCH(YEAR($F$15),Appendix!$G$3:$L$3,0))</f>
        <v>0</v>
      </c>
      <c r="CB49" s="92">
        <f t="shared" si="32"/>
        <v>0</v>
      </c>
      <c r="CC49" s="47"/>
    </row>
    <row r="50" spans="1:81" x14ac:dyDescent="0.3">
      <c r="A50" s="64" t="s">
        <v>50</v>
      </c>
      <c r="B50" s="65"/>
      <c r="C50" s="65"/>
      <c r="D50" s="66"/>
      <c r="E50" s="66"/>
      <c r="F50" s="67"/>
      <c r="G50" s="67"/>
      <c r="H50" s="67"/>
      <c r="I50" s="67"/>
      <c r="J50" s="67"/>
      <c r="K50" s="67"/>
      <c r="L50" s="67"/>
      <c r="M50" s="67"/>
      <c r="N50" s="67"/>
      <c r="O50" s="67"/>
      <c r="P50" s="67"/>
      <c r="Q50" s="67"/>
      <c r="R50" s="67"/>
      <c r="S50" s="67"/>
      <c r="T50" s="57">
        <f t="shared" si="26"/>
        <v>0</v>
      </c>
      <c r="U50" s="57">
        <f t="shared" si="27"/>
        <v>0</v>
      </c>
      <c r="V50" s="58">
        <f t="shared" si="28"/>
        <v>0</v>
      </c>
      <c r="W50" s="58">
        <f t="shared" si="29"/>
        <v>0</v>
      </c>
      <c r="X50" s="58">
        <f t="shared" si="30"/>
        <v>0</v>
      </c>
      <c r="Y50" s="89">
        <f t="shared" si="12"/>
        <v>122</v>
      </c>
      <c r="Z50" s="90">
        <f>IF($F50&gt;'Wage Ceilings '!$C$7+SUMIF('Wage Ceilings '!$B$8:'Wage Ceilings '!$B$11,"&lt;="&amp;$F$15,'Wage Ceilings '!$D$8:'Wage Ceilings '!$D$11),'Wage Ceilings '!$C$7+SUMIF('Wage Ceilings '!$B$8:'Wage Ceilings '!$B$11,"&lt;="&amp;$F$15,'Wage Ceilings '!$D$8:'Wage Ceilings '!$D$11),$F50)</f>
        <v>0</v>
      </c>
      <c r="AA50" s="91" cm="1">
        <f t="array" ref="AA50">INDEX(Appendix!$G$4:$J$8,_xlfn.IFS(Y50&lt;56,1,Y50&lt;61,2,Y50&lt;66,3,Y50&lt;71,4,TRUE,5),MATCH(YEAR($F$15),Appendix!$G$3:$L$3,0))</f>
        <v>0</v>
      </c>
      <c r="AB50" s="92">
        <f t="shared" si="0"/>
        <v>0</v>
      </c>
      <c r="AC50" s="89">
        <f t="shared" si="13"/>
        <v>123</v>
      </c>
      <c r="AD50" s="90">
        <f>IF($G50&gt;'Wage Ceilings '!$C$7+SUMIF('Wage Ceilings '!$B$8:'Wage Ceilings '!$B$11,"&lt;="&amp;$G$15,'Wage Ceilings '!$D$8:'Wage Ceilings '!$D$11),'Wage Ceilings '!$C$7+SUMIF('Wage Ceilings '!$B$8:'Wage Ceilings '!$B$11,"&lt;="&amp;$G$15,'Wage Ceilings '!$D$8:'Wage Ceilings '!$D$11),$G50)</f>
        <v>0</v>
      </c>
      <c r="AE50" s="91" cm="1">
        <f t="array" ref="AE50">INDEX(Appendix!$G$4:$J$8,_xlfn.IFS(AC50&lt;56,1,AC50&lt;61,2,AC50&lt;66,3,AC50&lt;71,4,TRUE,5),MATCH(YEAR($F$15),Appendix!$G$3:$L$3,0))</f>
        <v>0</v>
      </c>
      <c r="AF50" s="92">
        <f t="shared" si="1"/>
        <v>0</v>
      </c>
      <c r="AG50" s="89">
        <f t="shared" si="14"/>
        <v>123</v>
      </c>
      <c r="AH50" s="90">
        <f>IF($H50&gt;'Wage Ceilings '!$C$7+SUMIF('Wage Ceilings '!$B$8:'Wage Ceilings '!$B$11,"&lt;="&amp;$H$15,'Wage Ceilings '!$D$8:'Wage Ceilings '!$D$11),'Wage Ceilings '!$C$7+SUMIF('Wage Ceilings '!$B$8:'Wage Ceilings '!$B$11,"&lt;="&amp;$H$15,'Wage Ceilings '!$D$8:'Wage Ceilings '!$D$11),$H50)</f>
        <v>0</v>
      </c>
      <c r="AI50" s="91" cm="1">
        <f t="array" ref="AI50">INDEX(Appendix!$G$4:$J$8,_xlfn.IFS(AG50&lt;56,1,AG50&lt;61,2,AG50&lt;66,3,AG50&lt;71,4,TRUE,5),MATCH(YEAR($F$15),Appendix!$G$3:$L$3,0))</f>
        <v>0</v>
      </c>
      <c r="AJ50" s="92">
        <f t="shared" si="2"/>
        <v>0</v>
      </c>
      <c r="AK50" s="89">
        <f t="shared" si="15"/>
        <v>123</v>
      </c>
      <c r="AL50" s="90">
        <f>IF($I50&gt;'Wage Ceilings '!$C$7+SUMIF('Wage Ceilings '!$B$8:'Wage Ceilings '!$B$11,"&lt;="&amp;$I$15,'Wage Ceilings '!$D$8:'Wage Ceilings '!$D$11),'Wage Ceilings '!$C$7+SUMIF('Wage Ceilings '!$B$8:'Wage Ceilings '!$B$11,"&lt;="&amp;$I$15,'Wage Ceilings '!$D$8:'Wage Ceilings '!$D$11),$I50)</f>
        <v>0</v>
      </c>
      <c r="AM50" s="91" cm="1">
        <f t="array" ref="AM50">INDEX(Appendix!$G$4:$J$8,_xlfn.IFS(AK50&lt;56,1,AK50&lt;61,2,AK50&lt;66,3,AK50&lt;71,4,TRUE,5),MATCH(YEAR($F$15),Appendix!$G$3:$L$3,0))</f>
        <v>0</v>
      </c>
      <c r="AN50" s="92">
        <f t="shared" si="3"/>
        <v>0</v>
      </c>
      <c r="AO50" s="89">
        <f t="shared" si="16"/>
        <v>123</v>
      </c>
      <c r="AP50" s="90">
        <f>IF($J50&gt;'Wage Ceilings '!$C$7+SUMIF('Wage Ceilings '!$B$8:'Wage Ceilings '!$B$11,"&lt;="&amp;$J$15,'Wage Ceilings '!$D$8:'Wage Ceilings '!$D$11),'Wage Ceilings '!$C$7+SUMIF('Wage Ceilings '!$B$8:'Wage Ceilings '!$B$11,"&lt;="&amp;$J$15,'Wage Ceilings '!$D$8:'Wage Ceilings '!$D$11),$J50)</f>
        <v>0</v>
      </c>
      <c r="AQ50" s="91" cm="1">
        <f t="array" ref="AQ50">INDEX(Appendix!$G$4:$J$8,_xlfn.IFS(AO50&lt;56,1,AO50&lt;61,2,AO50&lt;66,3,AO50&lt;71,4,TRUE,5),MATCH(YEAR($F$15),Appendix!$G$3:$L$3,0))</f>
        <v>0</v>
      </c>
      <c r="AR50" s="92">
        <f t="shared" si="4"/>
        <v>0</v>
      </c>
      <c r="AS50" s="89">
        <f t="shared" si="31"/>
        <v>123</v>
      </c>
      <c r="AT50" s="90">
        <f>IF($K50&gt;'Wage Ceilings '!$C$7+SUMIF('Wage Ceilings '!$B$8:'Wage Ceilings '!$B$11,"&lt;="&amp;$K$15,'Wage Ceilings '!$D$8:'Wage Ceilings '!$D$11),'Wage Ceilings '!$C$7+SUMIF('Wage Ceilings '!$B$8:'Wage Ceilings '!$B$11,"&lt;="&amp;$K$15,'Wage Ceilings '!$D$8:'Wage Ceilings '!$D$11),$K50)</f>
        <v>0</v>
      </c>
      <c r="AU50" s="91" cm="1">
        <f t="array" ref="AU50">INDEX(Appendix!$G$4:$J$8,_xlfn.IFS(AS50&lt;56,1,AS50&lt;61,2,AS50&lt;66,3,AS50&lt;71,4,TRUE,5),MATCH(YEAR($F$15),Appendix!$G$3:$L$3,0))</f>
        <v>0</v>
      </c>
      <c r="AV50" s="92">
        <f t="shared" si="5"/>
        <v>0</v>
      </c>
      <c r="AW50" s="89" t="str">
        <f t="shared" si="17"/>
        <v>NA</v>
      </c>
      <c r="AX50" s="92">
        <f>IF(L50&gt;=('Wage Ceilings '!$C$3-SUM(Z50,AD50,AH50,AL50,AP50,AT50,BB50,BF50,BJ50,BN50,BR50,BV50)),('Wage Ceilings '!$C$3-SUM(Z50,AD50,AH50,AL50,AP50,AT50,BB50,BF50,BJ50,BN50,BR50,BV50)),L50)</f>
        <v>0</v>
      </c>
      <c r="AY50" s="91" cm="1">
        <f t="array" ref="AY50">INDEX(Appendix!$G$4:$J$8,_xlfn.IFS(AW50&lt;56,1,AW50&lt;61,2,AW50&lt;66,3,AW50&lt;71,4,TRUE,5),MATCH(YEAR($F$15),Appendix!$G$3:$L$3,0))</f>
        <v>0</v>
      </c>
      <c r="AZ50" s="92">
        <f t="shared" si="6"/>
        <v>0</v>
      </c>
      <c r="BA50" s="89">
        <f t="shared" si="18"/>
        <v>123</v>
      </c>
      <c r="BB50" s="90">
        <f>IF($M50&gt;'Wage Ceilings '!$C$7+SUMIF('Wage Ceilings '!$B$8:'Wage Ceilings '!$B$11,"&lt;="&amp;$M$15,'Wage Ceilings '!$D$8:'Wage Ceilings '!$D$11),'Wage Ceilings '!$C$7+SUMIF('Wage Ceilings '!$B$8:'Wage Ceilings '!$B$11,"&lt;="&amp;$M$15,'Wage Ceilings '!$D$8:'Wage Ceilings '!$D$11),$M50)</f>
        <v>0</v>
      </c>
      <c r="BC50" s="91" cm="1">
        <f t="array" ref="BC50">INDEX(Appendix!$G$4:$J$8,_xlfn.IFS(BA50&lt;56,1,BA50&lt;61,2,BA50&lt;66,3,BA50&lt;71,4,TRUE,5),MATCH(YEAR($F$15),Appendix!$G$3:$L$3,0))</f>
        <v>0</v>
      </c>
      <c r="BD50" s="92">
        <f t="shared" si="19"/>
        <v>0</v>
      </c>
      <c r="BE50" s="89">
        <f t="shared" si="20"/>
        <v>123</v>
      </c>
      <c r="BF50" s="90">
        <f>IF($N50&gt;'Wage Ceilings '!$C$7+SUMIF('Wage Ceilings '!$B$8:'Wage Ceilings '!$B$11,"&lt;="&amp;$N$15,'Wage Ceilings '!$D$8:'Wage Ceilings '!$D$11),'Wage Ceilings '!$C$7+SUMIF('Wage Ceilings '!$B$8:'Wage Ceilings '!$B$11,"&lt;="&amp;$N$15,'Wage Ceilings '!$D$8:'Wage Ceilings '!$D$11),$N50)</f>
        <v>0</v>
      </c>
      <c r="BG50" s="91" cm="1">
        <f t="array" ref="BG50">INDEX(Appendix!$G$4:$J$8,_xlfn.IFS(BE50&lt;56,1,BE50&lt;61,2,BE50&lt;66,3,BE50&lt;71,4,TRUE,5),MATCH(YEAR($F$15),Appendix!$G$3:$L$3,0))</f>
        <v>0</v>
      </c>
      <c r="BH50" s="92">
        <f t="shared" si="7"/>
        <v>0</v>
      </c>
      <c r="BI50" s="89">
        <f t="shared" si="21"/>
        <v>123</v>
      </c>
      <c r="BJ50" s="90">
        <f>IF($O50&gt;'Wage Ceilings '!$C$7+SUMIF('Wage Ceilings '!$B$8:'Wage Ceilings '!$B$11,"&lt;="&amp;$O$15,'Wage Ceilings '!$D$8:'Wage Ceilings '!$D$11),'Wage Ceilings '!$C$7+SUMIF('Wage Ceilings '!$B$8:'Wage Ceilings '!$B$11,"&lt;="&amp;$O$15,'Wage Ceilings '!$D$8:'Wage Ceilings '!$D$11),$O50)</f>
        <v>0</v>
      </c>
      <c r="BK50" s="91" cm="1">
        <f t="array" ref="BK50">INDEX(Appendix!$G$4:$J$8,_xlfn.IFS(BI50&lt;56,1,BI50&lt;61,2,BI50&lt;66,3,BI50&lt;71,4,TRUE,5),MATCH(YEAR($F$15),Appendix!$G$3:$L$3,0))</f>
        <v>0</v>
      </c>
      <c r="BL50" s="92">
        <f t="shared" si="8"/>
        <v>0</v>
      </c>
      <c r="BM50" s="89">
        <f t="shared" si="22"/>
        <v>123</v>
      </c>
      <c r="BN50" s="90">
        <f>IF($P50&gt;'Wage Ceilings '!$C$7+SUMIF('Wage Ceilings '!$B$8:'Wage Ceilings '!$B$11,"&lt;="&amp;$P$15,'Wage Ceilings '!$D$8:'Wage Ceilings '!$D$11),'Wage Ceilings '!$C$7+SUMIF('Wage Ceilings '!$B$8:'Wage Ceilings '!$B$11,"&lt;="&amp;$P$15,'Wage Ceilings '!$D$8:'Wage Ceilings '!$D$11),$P50)</f>
        <v>0</v>
      </c>
      <c r="BO50" s="91" cm="1">
        <f t="array" ref="BO50">INDEX(Appendix!$G$4:$J$8,_xlfn.IFS(BM50&lt;56,1,BM50&lt;61,2,BM50&lt;66,3,BM50&lt;71,4,TRUE,5),MATCH(YEAR($F$15),Appendix!$G$3:$L$3,0))</f>
        <v>0</v>
      </c>
      <c r="BP50" s="92">
        <f t="shared" si="9"/>
        <v>0</v>
      </c>
      <c r="BQ50" s="89">
        <f t="shared" si="23"/>
        <v>123</v>
      </c>
      <c r="BR50" s="90">
        <f>IF($Q50&gt;'Wage Ceilings '!$C$7+SUMIF('Wage Ceilings '!$B$8:'Wage Ceilings '!$B$11,"&lt;="&amp;$Q$15,'Wage Ceilings '!$D$8:'Wage Ceilings '!$D$11),'Wage Ceilings '!$C$7+SUMIF('Wage Ceilings '!$B$8:'Wage Ceilings '!$B$11,"&lt;="&amp;$Q$15,'Wage Ceilings '!$D$8:'Wage Ceilings '!$D$11),$Q50)</f>
        <v>0</v>
      </c>
      <c r="BS50" s="91" cm="1">
        <f t="array" ref="BS50">INDEX(Appendix!$G$4:$J$8,_xlfn.IFS(BQ50&lt;56,1,BQ50&lt;61,2,BQ50&lt;66,3,BQ50&lt;71,4,TRUE,5),MATCH(YEAR($F$15),Appendix!$G$3:$L$3,0))</f>
        <v>0</v>
      </c>
      <c r="BT50" s="92">
        <f t="shared" si="10"/>
        <v>0</v>
      </c>
      <c r="BU50" s="89">
        <f t="shared" si="24"/>
        <v>123</v>
      </c>
      <c r="BV50" s="90">
        <f>IF($R50&gt;'Wage Ceilings '!$C$7+SUMIF('Wage Ceilings '!$B$8:'Wage Ceilings '!$B$11,"&lt;="&amp;$R$15,'Wage Ceilings '!$D$8:'Wage Ceilings '!$D$11),'Wage Ceilings '!$C$7+SUMIF('Wage Ceilings '!$B$8:'Wage Ceilings '!$B$11,"&lt;="&amp;$R$15,'Wage Ceilings '!$D$8:'Wage Ceilings '!$D$11),$R50)</f>
        <v>0</v>
      </c>
      <c r="BW50" s="91" cm="1">
        <f t="array" ref="BW50">INDEX(Appendix!$G$4:$J$8,_xlfn.IFS(BU50&lt;56,1,BU50&lt;61,2,BU50&lt;66,3,BU50&lt;71,4,TRUE,5),MATCH(YEAR($F$15),Appendix!$G$3:$L$3,0))</f>
        <v>0</v>
      </c>
      <c r="BX50" s="92">
        <f t="shared" si="11"/>
        <v>0</v>
      </c>
      <c r="BY50" s="89" t="str">
        <f t="shared" si="25"/>
        <v>NA</v>
      </c>
      <c r="BZ50" s="92">
        <f>IF(S50&gt;=('Wage Ceilings '!$C$3-SUM(Z50,AD50,AH50,AL50,AP50,AX50,AT50,BB50,BF50,BJ50,BN50,BR50,BV50)),('Wage Ceilings '!$C$3-SUM(Z50,AD50,AH50,AL50,AP50,AX50,AT50,BB50,BF50,BJ50,BN50,BR50,BV50)),S50)</f>
        <v>0</v>
      </c>
      <c r="CA50" s="91" cm="1">
        <f t="array" ref="CA50">INDEX(Appendix!$G$4:$J$8,_xlfn.IFS(BY50&lt;56,1,BY50&lt;61,2,BY50&lt;66,3,BY50&lt;71,4,TRUE,5),MATCH(YEAR($F$15),Appendix!$G$3:$L$3,0))</f>
        <v>0</v>
      </c>
      <c r="CB50" s="92">
        <f t="shared" si="32"/>
        <v>0</v>
      </c>
      <c r="CC50" s="47"/>
    </row>
    <row r="51" spans="1:81" x14ac:dyDescent="0.3">
      <c r="A51" s="64" t="s">
        <v>51</v>
      </c>
      <c r="B51" s="65"/>
      <c r="C51" s="65"/>
      <c r="D51" s="66"/>
      <c r="E51" s="66"/>
      <c r="F51" s="67"/>
      <c r="G51" s="67"/>
      <c r="H51" s="67"/>
      <c r="I51" s="67"/>
      <c r="J51" s="67"/>
      <c r="K51" s="67"/>
      <c r="L51" s="67"/>
      <c r="M51" s="67"/>
      <c r="N51" s="67"/>
      <c r="O51" s="67"/>
      <c r="P51" s="67"/>
      <c r="Q51" s="67"/>
      <c r="R51" s="67"/>
      <c r="S51" s="67"/>
      <c r="T51" s="57">
        <f t="shared" si="26"/>
        <v>0</v>
      </c>
      <c r="U51" s="57">
        <f t="shared" si="27"/>
        <v>0</v>
      </c>
      <c r="V51" s="58">
        <f t="shared" si="28"/>
        <v>0</v>
      </c>
      <c r="W51" s="58">
        <f t="shared" si="29"/>
        <v>0</v>
      </c>
      <c r="X51" s="58">
        <f t="shared" si="30"/>
        <v>0</v>
      </c>
      <c r="Y51" s="89">
        <f t="shared" si="12"/>
        <v>122</v>
      </c>
      <c r="Z51" s="90">
        <f>IF($F51&gt;'Wage Ceilings '!$C$7+SUMIF('Wage Ceilings '!$B$8:'Wage Ceilings '!$B$11,"&lt;="&amp;$F$15,'Wage Ceilings '!$D$8:'Wage Ceilings '!$D$11),'Wage Ceilings '!$C$7+SUMIF('Wage Ceilings '!$B$8:'Wage Ceilings '!$B$11,"&lt;="&amp;$F$15,'Wage Ceilings '!$D$8:'Wage Ceilings '!$D$11),$F51)</f>
        <v>0</v>
      </c>
      <c r="AA51" s="91" cm="1">
        <f t="array" ref="AA51">INDEX(Appendix!$G$4:$J$8,_xlfn.IFS(Y51&lt;56,1,Y51&lt;61,2,Y51&lt;66,3,Y51&lt;71,4,TRUE,5),MATCH(YEAR($F$15),Appendix!$G$3:$L$3,0))</f>
        <v>0</v>
      </c>
      <c r="AB51" s="92">
        <f t="shared" si="0"/>
        <v>0</v>
      </c>
      <c r="AC51" s="89">
        <f t="shared" si="13"/>
        <v>123</v>
      </c>
      <c r="AD51" s="90">
        <f>IF($G51&gt;'Wage Ceilings '!$C$7+SUMIF('Wage Ceilings '!$B$8:'Wage Ceilings '!$B$11,"&lt;="&amp;$G$15,'Wage Ceilings '!$D$8:'Wage Ceilings '!$D$11),'Wage Ceilings '!$C$7+SUMIF('Wage Ceilings '!$B$8:'Wage Ceilings '!$B$11,"&lt;="&amp;$G$15,'Wage Ceilings '!$D$8:'Wage Ceilings '!$D$11),$G51)</f>
        <v>0</v>
      </c>
      <c r="AE51" s="91" cm="1">
        <f t="array" ref="AE51">INDEX(Appendix!$G$4:$J$8,_xlfn.IFS(AC51&lt;56,1,AC51&lt;61,2,AC51&lt;66,3,AC51&lt;71,4,TRUE,5),MATCH(YEAR($F$15),Appendix!$G$3:$L$3,0))</f>
        <v>0</v>
      </c>
      <c r="AF51" s="92">
        <f t="shared" si="1"/>
        <v>0</v>
      </c>
      <c r="AG51" s="89">
        <f t="shared" si="14"/>
        <v>123</v>
      </c>
      <c r="AH51" s="90">
        <f>IF($H51&gt;'Wage Ceilings '!$C$7+SUMIF('Wage Ceilings '!$B$8:'Wage Ceilings '!$B$11,"&lt;="&amp;$H$15,'Wage Ceilings '!$D$8:'Wage Ceilings '!$D$11),'Wage Ceilings '!$C$7+SUMIF('Wage Ceilings '!$B$8:'Wage Ceilings '!$B$11,"&lt;="&amp;$H$15,'Wage Ceilings '!$D$8:'Wage Ceilings '!$D$11),$H51)</f>
        <v>0</v>
      </c>
      <c r="AI51" s="91" cm="1">
        <f t="array" ref="AI51">INDEX(Appendix!$G$4:$J$8,_xlfn.IFS(AG51&lt;56,1,AG51&lt;61,2,AG51&lt;66,3,AG51&lt;71,4,TRUE,5),MATCH(YEAR($F$15),Appendix!$G$3:$L$3,0))</f>
        <v>0</v>
      </c>
      <c r="AJ51" s="92">
        <f t="shared" si="2"/>
        <v>0</v>
      </c>
      <c r="AK51" s="89">
        <f t="shared" si="15"/>
        <v>123</v>
      </c>
      <c r="AL51" s="90">
        <f>IF($I51&gt;'Wage Ceilings '!$C$7+SUMIF('Wage Ceilings '!$B$8:'Wage Ceilings '!$B$11,"&lt;="&amp;$I$15,'Wage Ceilings '!$D$8:'Wage Ceilings '!$D$11),'Wage Ceilings '!$C$7+SUMIF('Wage Ceilings '!$B$8:'Wage Ceilings '!$B$11,"&lt;="&amp;$I$15,'Wage Ceilings '!$D$8:'Wage Ceilings '!$D$11),$I51)</f>
        <v>0</v>
      </c>
      <c r="AM51" s="91" cm="1">
        <f t="array" ref="AM51">INDEX(Appendix!$G$4:$J$8,_xlfn.IFS(AK51&lt;56,1,AK51&lt;61,2,AK51&lt;66,3,AK51&lt;71,4,TRUE,5),MATCH(YEAR($F$15),Appendix!$G$3:$L$3,0))</f>
        <v>0</v>
      </c>
      <c r="AN51" s="92">
        <f t="shared" si="3"/>
        <v>0</v>
      </c>
      <c r="AO51" s="89">
        <f t="shared" si="16"/>
        <v>123</v>
      </c>
      <c r="AP51" s="90">
        <f>IF($J51&gt;'Wage Ceilings '!$C$7+SUMIF('Wage Ceilings '!$B$8:'Wage Ceilings '!$B$11,"&lt;="&amp;$J$15,'Wage Ceilings '!$D$8:'Wage Ceilings '!$D$11),'Wage Ceilings '!$C$7+SUMIF('Wage Ceilings '!$B$8:'Wage Ceilings '!$B$11,"&lt;="&amp;$J$15,'Wage Ceilings '!$D$8:'Wage Ceilings '!$D$11),$J51)</f>
        <v>0</v>
      </c>
      <c r="AQ51" s="91" cm="1">
        <f t="array" ref="AQ51">INDEX(Appendix!$G$4:$J$8,_xlfn.IFS(AO51&lt;56,1,AO51&lt;61,2,AO51&lt;66,3,AO51&lt;71,4,TRUE,5),MATCH(YEAR($F$15),Appendix!$G$3:$L$3,0))</f>
        <v>0</v>
      </c>
      <c r="AR51" s="92">
        <f t="shared" si="4"/>
        <v>0</v>
      </c>
      <c r="AS51" s="89">
        <f t="shared" si="31"/>
        <v>123</v>
      </c>
      <c r="AT51" s="90">
        <f>IF($K51&gt;'Wage Ceilings '!$C$7+SUMIF('Wage Ceilings '!$B$8:'Wage Ceilings '!$B$11,"&lt;="&amp;$K$15,'Wage Ceilings '!$D$8:'Wage Ceilings '!$D$11),'Wage Ceilings '!$C$7+SUMIF('Wage Ceilings '!$B$8:'Wage Ceilings '!$B$11,"&lt;="&amp;$K$15,'Wage Ceilings '!$D$8:'Wage Ceilings '!$D$11),$K51)</f>
        <v>0</v>
      </c>
      <c r="AU51" s="91" cm="1">
        <f t="array" ref="AU51">INDEX(Appendix!$G$4:$J$8,_xlfn.IFS(AS51&lt;56,1,AS51&lt;61,2,AS51&lt;66,3,AS51&lt;71,4,TRUE,5),MATCH(YEAR($F$15),Appendix!$G$3:$L$3,0))</f>
        <v>0</v>
      </c>
      <c r="AV51" s="92">
        <f t="shared" si="5"/>
        <v>0</v>
      </c>
      <c r="AW51" s="89" t="str">
        <f t="shared" si="17"/>
        <v>NA</v>
      </c>
      <c r="AX51" s="92">
        <f>IF(L51&gt;=('Wage Ceilings '!$C$3-SUM(Z51,AD51,AH51,AL51,AP51,AT51,BB51,BF51,BJ51,BN51,BR51,BV51)),('Wage Ceilings '!$C$3-SUM(Z51,AD51,AH51,AL51,AP51,AT51,BB51,BF51,BJ51,BN51,BR51,BV51)),L51)</f>
        <v>0</v>
      </c>
      <c r="AY51" s="91" cm="1">
        <f t="array" ref="AY51">INDEX(Appendix!$G$4:$J$8,_xlfn.IFS(AW51&lt;56,1,AW51&lt;61,2,AW51&lt;66,3,AW51&lt;71,4,TRUE,5),MATCH(YEAR($F$15),Appendix!$G$3:$L$3,0))</f>
        <v>0</v>
      </c>
      <c r="AZ51" s="92">
        <f t="shared" si="6"/>
        <v>0</v>
      </c>
      <c r="BA51" s="89">
        <f t="shared" si="18"/>
        <v>123</v>
      </c>
      <c r="BB51" s="90">
        <f>IF($M51&gt;'Wage Ceilings '!$C$7+SUMIF('Wage Ceilings '!$B$8:'Wage Ceilings '!$B$11,"&lt;="&amp;$M$15,'Wage Ceilings '!$D$8:'Wage Ceilings '!$D$11),'Wage Ceilings '!$C$7+SUMIF('Wage Ceilings '!$B$8:'Wage Ceilings '!$B$11,"&lt;="&amp;$M$15,'Wage Ceilings '!$D$8:'Wage Ceilings '!$D$11),$M51)</f>
        <v>0</v>
      </c>
      <c r="BC51" s="91" cm="1">
        <f t="array" ref="BC51">INDEX(Appendix!$G$4:$J$8,_xlfn.IFS(BA51&lt;56,1,BA51&lt;61,2,BA51&lt;66,3,BA51&lt;71,4,TRUE,5),MATCH(YEAR($F$15),Appendix!$G$3:$L$3,0))</f>
        <v>0</v>
      </c>
      <c r="BD51" s="92">
        <f t="shared" si="19"/>
        <v>0</v>
      </c>
      <c r="BE51" s="89">
        <f t="shared" si="20"/>
        <v>123</v>
      </c>
      <c r="BF51" s="90">
        <f>IF($N51&gt;'Wage Ceilings '!$C$7+SUMIF('Wage Ceilings '!$B$8:'Wage Ceilings '!$B$11,"&lt;="&amp;$N$15,'Wage Ceilings '!$D$8:'Wage Ceilings '!$D$11),'Wage Ceilings '!$C$7+SUMIF('Wage Ceilings '!$B$8:'Wage Ceilings '!$B$11,"&lt;="&amp;$N$15,'Wage Ceilings '!$D$8:'Wage Ceilings '!$D$11),$N51)</f>
        <v>0</v>
      </c>
      <c r="BG51" s="91" cm="1">
        <f t="array" ref="BG51">INDEX(Appendix!$G$4:$J$8,_xlfn.IFS(BE51&lt;56,1,BE51&lt;61,2,BE51&lt;66,3,BE51&lt;71,4,TRUE,5),MATCH(YEAR($F$15),Appendix!$G$3:$L$3,0))</f>
        <v>0</v>
      </c>
      <c r="BH51" s="92">
        <f t="shared" si="7"/>
        <v>0</v>
      </c>
      <c r="BI51" s="89">
        <f t="shared" si="21"/>
        <v>123</v>
      </c>
      <c r="BJ51" s="90">
        <f>IF($O51&gt;'Wage Ceilings '!$C$7+SUMIF('Wage Ceilings '!$B$8:'Wage Ceilings '!$B$11,"&lt;="&amp;$O$15,'Wage Ceilings '!$D$8:'Wage Ceilings '!$D$11),'Wage Ceilings '!$C$7+SUMIF('Wage Ceilings '!$B$8:'Wage Ceilings '!$B$11,"&lt;="&amp;$O$15,'Wage Ceilings '!$D$8:'Wage Ceilings '!$D$11),$O51)</f>
        <v>0</v>
      </c>
      <c r="BK51" s="91" cm="1">
        <f t="array" ref="BK51">INDEX(Appendix!$G$4:$J$8,_xlfn.IFS(BI51&lt;56,1,BI51&lt;61,2,BI51&lt;66,3,BI51&lt;71,4,TRUE,5),MATCH(YEAR($F$15),Appendix!$G$3:$L$3,0))</f>
        <v>0</v>
      </c>
      <c r="BL51" s="92">
        <f t="shared" si="8"/>
        <v>0</v>
      </c>
      <c r="BM51" s="89">
        <f t="shared" si="22"/>
        <v>123</v>
      </c>
      <c r="BN51" s="90">
        <f>IF($P51&gt;'Wage Ceilings '!$C$7+SUMIF('Wage Ceilings '!$B$8:'Wage Ceilings '!$B$11,"&lt;="&amp;$P$15,'Wage Ceilings '!$D$8:'Wage Ceilings '!$D$11),'Wage Ceilings '!$C$7+SUMIF('Wage Ceilings '!$B$8:'Wage Ceilings '!$B$11,"&lt;="&amp;$P$15,'Wage Ceilings '!$D$8:'Wage Ceilings '!$D$11),$P51)</f>
        <v>0</v>
      </c>
      <c r="BO51" s="91" cm="1">
        <f t="array" ref="BO51">INDEX(Appendix!$G$4:$J$8,_xlfn.IFS(BM51&lt;56,1,BM51&lt;61,2,BM51&lt;66,3,BM51&lt;71,4,TRUE,5),MATCH(YEAR($F$15),Appendix!$G$3:$L$3,0))</f>
        <v>0</v>
      </c>
      <c r="BP51" s="92">
        <f t="shared" si="9"/>
        <v>0</v>
      </c>
      <c r="BQ51" s="89">
        <f t="shared" si="23"/>
        <v>123</v>
      </c>
      <c r="BR51" s="90">
        <f>IF($Q51&gt;'Wage Ceilings '!$C$7+SUMIF('Wage Ceilings '!$B$8:'Wage Ceilings '!$B$11,"&lt;="&amp;$Q$15,'Wage Ceilings '!$D$8:'Wage Ceilings '!$D$11),'Wage Ceilings '!$C$7+SUMIF('Wage Ceilings '!$B$8:'Wage Ceilings '!$B$11,"&lt;="&amp;$Q$15,'Wage Ceilings '!$D$8:'Wage Ceilings '!$D$11),$Q51)</f>
        <v>0</v>
      </c>
      <c r="BS51" s="91" cm="1">
        <f t="array" ref="BS51">INDEX(Appendix!$G$4:$J$8,_xlfn.IFS(BQ51&lt;56,1,BQ51&lt;61,2,BQ51&lt;66,3,BQ51&lt;71,4,TRUE,5),MATCH(YEAR($F$15),Appendix!$G$3:$L$3,0))</f>
        <v>0</v>
      </c>
      <c r="BT51" s="92">
        <f t="shared" si="10"/>
        <v>0</v>
      </c>
      <c r="BU51" s="89">
        <f t="shared" si="24"/>
        <v>123</v>
      </c>
      <c r="BV51" s="90">
        <f>IF($R51&gt;'Wage Ceilings '!$C$7+SUMIF('Wage Ceilings '!$B$8:'Wage Ceilings '!$B$11,"&lt;="&amp;$R$15,'Wage Ceilings '!$D$8:'Wage Ceilings '!$D$11),'Wage Ceilings '!$C$7+SUMIF('Wage Ceilings '!$B$8:'Wage Ceilings '!$B$11,"&lt;="&amp;$R$15,'Wage Ceilings '!$D$8:'Wage Ceilings '!$D$11),$R51)</f>
        <v>0</v>
      </c>
      <c r="BW51" s="91" cm="1">
        <f t="array" ref="BW51">INDEX(Appendix!$G$4:$J$8,_xlfn.IFS(BU51&lt;56,1,BU51&lt;61,2,BU51&lt;66,3,BU51&lt;71,4,TRUE,5),MATCH(YEAR($F$15),Appendix!$G$3:$L$3,0))</f>
        <v>0</v>
      </c>
      <c r="BX51" s="92">
        <f t="shared" si="11"/>
        <v>0</v>
      </c>
      <c r="BY51" s="89" t="str">
        <f t="shared" si="25"/>
        <v>NA</v>
      </c>
      <c r="BZ51" s="92">
        <f>IF(S51&gt;=('Wage Ceilings '!$C$3-SUM(Z51,AD51,AH51,AL51,AP51,AX51,AT51,BB51,BF51,BJ51,BN51,BR51,BV51)),('Wage Ceilings '!$C$3-SUM(Z51,AD51,AH51,AL51,AP51,AX51,AT51,BB51,BF51,BJ51,BN51,BR51,BV51)),S51)</f>
        <v>0</v>
      </c>
      <c r="CA51" s="91" cm="1">
        <f t="array" ref="CA51">INDEX(Appendix!$G$4:$J$8,_xlfn.IFS(BY51&lt;56,1,BY51&lt;61,2,BY51&lt;66,3,BY51&lt;71,4,TRUE,5),MATCH(YEAR($F$15),Appendix!$G$3:$L$3,0))</f>
        <v>0</v>
      </c>
      <c r="CB51" s="92">
        <f t="shared" si="32"/>
        <v>0</v>
      </c>
      <c r="CC51" s="47"/>
    </row>
    <row r="52" spans="1:81" x14ac:dyDescent="0.3">
      <c r="A52" s="64" t="s">
        <v>52</v>
      </c>
      <c r="B52" s="65"/>
      <c r="C52" s="65"/>
      <c r="D52" s="66"/>
      <c r="E52" s="66"/>
      <c r="F52" s="67"/>
      <c r="G52" s="67"/>
      <c r="H52" s="67"/>
      <c r="I52" s="67"/>
      <c r="J52" s="67"/>
      <c r="K52" s="67"/>
      <c r="L52" s="67"/>
      <c r="M52" s="67"/>
      <c r="N52" s="67"/>
      <c r="O52" s="67"/>
      <c r="P52" s="67"/>
      <c r="Q52" s="67"/>
      <c r="R52" s="67"/>
      <c r="S52" s="67"/>
      <c r="T52" s="57">
        <f t="shared" si="26"/>
        <v>0</v>
      </c>
      <c r="U52" s="57">
        <f t="shared" si="27"/>
        <v>0</v>
      </c>
      <c r="V52" s="58">
        <f t="shared" si="28"/>
        <v>0</v>
      </c>
      <c r="W52" s="58">
        <f t="shared" si="29"/>
        <v>0</v>
      </c>
      <c r="X52" s="58">
        <f t="shared" si="30"/>
        <v>0</v>
      </c>
      <c r="Y52" s="89">
        <f t="shared" si="12"/>
        <v>122</v>
      </c>
      <c r="Z52" s="90">
        <f>IF($F52&gt;'Wage Ceilings '!$C$7+SUMIF('Wage Ceilings '!$B$8:'Wage Ceilings '!$B$11,"&lt;="&amp;$F$15,'Wage Ceilings '!$D$8:'Wage Ceilings '!$D$11),'Wage Ceilings '!$C$7+SUMIF('Wage Ceilings '!$B$8:'Wage Ceilings '!$B$11,"&lt;="&amp;$F$15,'Wage Ceilings '!$D$8:'Wage Ceilings '!$D$11),$F52)</f>
        <v>0</v>
      </c>
      <c r="AA52" s="91" cm="1">
        <f t="array" ref="AA52">INDEX(Appendix!$G$4:$J$8,_xlfn.IFS(Y52&lt;56,1,Y52&lt;61,2,Y52&lt;66,3,Y52&lt;71,4,TRUE,5),MATCH(YEAR($F$15),Appendix!$G$3:$L$3,0))</f>
        <v>0</v>
      </c>
      <c r="AB52" s="92">
        <f t="shared" si="0"/>
        <v>0</v>
      </c>
      <c r="AC52" s="89">
        <f t="shared" si="13"/>
        <v>123</v>
      </c>
      <c r="AD52" s="90">
        <f>IF($G52&gt;'Wage Ceilings '!$C$7+SUMIF('Wage Ceilings '!$B$8:'Wage Ceilings '!$B$11,"&lt;="&amp;$G$15,'Wage Ceilings '!$D$8:'Wage Ceilings '!$D$11),'Wage Ceilings '!$C$7+SUMIF('Wage Ceilings '!$B$8:'Wage Ceilings '!$B$11,"&lt;="&amp;$G$15,'Wage Ceilings '!$D$8:'Wage Ceilings '!$D$11),$G52)</f>
        <v>0</v>
      </c>
      <c r="AE52" s="91" cm="1">
        <f t="array" ref="AE52">INDEX(Appendix!$G$4:$J$8,_xlfn.IFS(AC52&lt;56,1,AC52&lt;61,2,AC52&lt;66,3,AC52&lt;71,4,TRUE,5),MATCH(YEAR($F$15),Appendix!$G$3:$L$3,0))</f>
        <v>0</v>
      </c>
      <c r="AF52" s="92">
        <f t="shared" si="1"/>
        <v>0</v>
      </c>
      <c r="AG52" s="89">
        <f t="shared" si="14"/>
        <v>123</v>
      </c>
      <c r="AH52" s="90">
        <f>IF($H52&gt;'Wage Ceilings '!$C$7+SUMIF('Wage Ceilings '!$B$8:'Wage Ceilings '!$B$11,"&lt;="&amp;$H$15,'Wage Ceilings '!$D$8:'Wage Ceilings '!$D$11),'Wage Ceilings '!$C$7+SUMIF('Wage Ceilings '!$B$8:'Wage Ceilings '!$B$11,"&lt;="&amp;$H$15,'Wage Ceilings '!$D$8:'Wage Ceilings '!$D$11),$H52)</f>
        <v>0</v>
      </c>
      <c r="AI52" s="91" cm="1">
        <f t="array" ref="AI52">INDEX(Appendix!$G$4:$J$8,_xlfn.IFS(AG52&lt;56,1,AG52&lt;61,2,AG52&lt;66,3,AG52&lt;71,4,TRUE,5),MATCH(YEAR($F$15),Appendix!$G$3:$L$3,0))</f>
        <v>0</v>
      </c>
      <c r="AJ52" s="92">
        <f t="shared" si="2"/>
        <v>0</v>
      </c>
      <c r="AK52" s="89">
        <f t="shared" si="15"/>
        <v>123</v>
      </c>
      <c r="AL52" s="90">
        <f>IF($I52&gt;'Wage Ceilings '!$C$7+SUMIF('Wage Ceilings '!$B$8:'Wage Ceilings '!$B$11,"&lt;="&amp;$I$15,'Wage Ceilings '!$D$8:'Wage Ceilings '!$D$11),'Wage Ceilings '!$C$7+SUMIF('Wage Ceilings '!$B$8:'Wage Ceilings '!$B$11,"&lt;="&amp;$I$15,'Wage Ceilings '!$D$8:'Wage Ceilings '!$D$11),$I52)</f>
        <v>0</v>
      </c>
      <c r="AM52" s="91" cm="1">
        <f t="array" ref="AM52">INDEX(Appendix!$G$4:$J$8,_xlfn.IFS(AK52&lt;56,1,AK52&lt;61,2,AK52&lt;66,3,AK52&lt;71,4,TRUE,5),MATCH(YEAR($F$15),Appendix!$G$3:$L$3,0))</f>
        <v>0</v>
      </c>
      <c r="AN52" s="92">
        <f t="shared" si="3"/>
        <v>0</v>
      </c>
      <c r="AO52" s="89">
        <f t="shared" si="16"/>
        <v>123</v>
      </c>
      <c r="AP52" s="90">
        <f>IF($J52&gt;'Wage Ceilings '!$C$7+SUMIF('Wage Ceilings '!$B$8:'Wage Ceilings '!$B$11,"&lt;="&amp;$J$15,'Wage Ceilings '!$D$8:'Wage Ceilings '!$D$11),'Wage Ceilings '!$C$7+SUMIF('Wage Ceilings '!$B$8:'Wage Ceilings '!$B$11,"&lt;="&amp;$J$15,'Wage Ceilings '!$D$8:'Wage Ceilings '!$D$11),$J52)</f>
        <v>0</v>
      </c>
      <c r="AQ52" s="91" cm="1">
        <f t="array" ref="AQ52">INDEX(Appendix!$G$4:$J$8,_xlfn.IFS(AO52&lt;56,1,AO52&lt;61,2,AO52&lt;66,3,AO52&lt;71,4,TRUE,5),MATCH(YEAR($F$15),Appendix!$G$3:$L$3,0))</f>
        <v>0</v>
      </c>
      <c r="AR52" s="92">
        <f t="shared" si="4"/>
        <v>0</v>
      </c>
      <c r="AS52" s="89">
        <f t="shared" si="31"/>
        <v>123</v>
      </c>
      <c r="AT52" s="90">
        <f>IF($K52&gt;'Wage Ceilings '!$C$7+SUMIF('Wage Ceilings '!$B$8:'Wage Ceilings '!$B$11,"&lt;="&amp;$K$15,'Wage Ceilings '!$D$8:'Wage Ceilings '!$D$11),'Wage Ceilings '!$C$7+SUMIF('Wage Ceilings '!$B$8:'Wage Ceilings '!$B$11,"&lt;="&amp;$K$15,'Wage Ceilings '!$D$8:'Wage Ceilings '!$D$11),$K52)</f>
        <v>0</v>
      </c>
      <c r="AU52" s="91" cm="1">
        <f t="array" ref="AU52">INDEX(Appendix!$G$4:$J$8,_xlfn.IFS(AS52&lt;56,1,AS52&lt;61,2,AS52&lt;66,3,AS52&lt;71,4,TRUE,5),MATCH(YEAR($F$15),Appendix!$G$3:$L$3,0))</f>
        <v>0</v>
      </c>
      <c r="AV52" s="92">
        <f t="shared" si="5"/>
        <v>0</v>
      </c>
      <c r="AW52" s="89" t="str">
        <f t="shared" si="17"/>
        <v>NA</v>
      </c>
      <c r="AX52" s="92">
        <f>IF(L52&gt;=('Wage Ceilings '!$C$3-SUM(Z52,AD52,AH52,AL52,AP52,AT52,BB52,BF52,BJ52,BN52,BR52,BV52)),('Wage Ceilings '!$C$3-SUM(Z52,AD52,AH52,AL52,AP52,AT52,BB52,BF52,BJ52,BN52,BR52,BV52)),L52)</f>
        <v>0</v>
      </c>
      <c r="AY52" s="91" cm="1">
        <f t="array" ref="AY52">INDEX(Appendix!$G$4:$J$8,_xlfn.IFS(AW52&lt;56,1,AW52&lt;61,2,AW52&lt;66,3,AW52&lt;71,4,TRUE,5),MATCH(YEAR($F$15),Appendix!$G$3:$L$3,0))</f>
        <v>0</v>
      </c>
      <c r="AZ52" s="92">
        <f t="shared" si="6"/>
        <v>0</v>
      </c>
      <c r="BA52" s="89">
        <f t="shared" si="18"/>
        <v>123</v>
      </c>
      <c r="BB52" s="90">
        <f>IF($M52&gt;'Wage Ceilings '!$C$7+SUMIF('Wage Ceilings '!$B$8:'Wage Ceilings '!$B$11,"&lt;="&amp;$M$15,'Wage Ceilings '!$D$8:'Wage Ceilings '!$D$11),'Wage Ceilings '!$C$7+SUMIF('Wage Ceilings '!$B$8:'Wage Ceilings '!$B$11,"&lt;="&amp;$M$15,'Wage Ceilings '!$D$8:'Wage Ceilings '!$D$11),$M52)</f>
        <v>0</v>
      </c>
      <c r="BC52" s="91" cm="1">
        <f t="array" ref="BC52">INDEX(Appendix!$G$4:$J$8,_xlfn.IFS(BA52&lt;56,1,BA52&lt;61,2,BA52&lt;66,3,BA52&lt;71,4,TRUE,5),MATCH(YEAR($F$15),Appendix!$G$3:$L$3,0))</f>
        <v>0</v>
      </c>
      <c r="BD52" s="92">
        <f t="shared" si="19"/>
        <v>0</v>
      </c>
      <c r="BE52" s="89">
        <f t="shared" si="20"/>
        <v>123</v>
      </c>
      <c r="BF52" s="90">
        <f>IF($N52&gt;'Wage Ceilings '!$C$7+SUMIF('Wage Ceilings '!$B$8:'Wage Ceilings '!$B$11,"&lt;="&amp;$N$15,'Wage Ceilings '!$D$8:'Wage Ceilings '!$D$11),'Wage Ceilings '!$C$7+SUMIF('Wage Ceilings '!$B$8:'Wage Ceilings '!$B$11,"&lt;="&amp;$N$15,'Wage Ceilings '!$D$8:'Wage Ceilings '!$D$11),$N52)</f>
        <v>0</v>
      </c>
      <c r="BG52" s="91" cm="1">
        <f t="array" ref="BG52">INDEX(Appendix!$G$4:$J$8,_xlfn.IFS(BE52&lt;56,1,BE52&lt;61,2,BE52&lt;66,3,BE52&lt;71,4,TRUE,5),MATCH(YEAR($F$15),Appendix!$G$3:$L$3,0))</f>
        <v>0</v>
      </c>
      <c r="BH52" s="92">
        <f t="shared" si="7"/>
        <v>0</v>
      </c>
      <c r="BI52" s="89">
        <f t="shared" si="21"/>
        <v>123</v>
      </c>
      <c r="BJ52" s="90">
        <f>IF($O52&gt;'Wage Ceilings '!$C$7+SUMIF('Wage Ceilings '!$B$8:'Wage Ceilings '!$B$11,"&lt;="&amp;$O$15,'Wage Ceilings '!$D$8:'Wage Ceilings '!$D$11),'Wage Ceilings '!$C$7+SUMIF('Wage Ceilings '!$B$8:'Wage Ceilings '!$B$11,"&lt;="&amp;$O$15,'Wage Ceilings '!$D$8:'Wage Ceilings '!$D$11),$O52)</f>
        <v>0</v>
      </c>
      <c r="BK52" s="91" cm="1">
        <f t="array" ref="BK52">INDEX(Appendix!$G$4:$J$8,_xlfn.IFS(BI52&lt;56,1,BI52&lt;61,2,BI52&lt;66,3,BI52&lt;71,4,TRUE,5),MATCH(YEAR($F$15),Appendix!$G$3:$L$3,0))</f>
        <v>0</v>
      </c>
      <c r="BL52" s="92">
        <f t="shared" si="8"/>
        <v>0</v>
      </c>
      <c r="BM52" s="89">
        <f t="shared" si="22"/>
        <v>123</v>
      </c>
      <c r="BN52" s="90">
        <f>IF($P52&gt;'Wage Ceilings '!$C$7+SUMIF('Wage Ceilings '!$B$8:'Wage Ceilings '!$B$11,"&lt;="&amp;$P$15,'Wage Ceilings '!$D$8:'Wage Ceilings '!$D$11),'Wage Ceilings '!$C$7+SUMIF('Wage Ceilings '!$B$8:'Wage Ceilings '!$B$11,"&lt;="&amp;$P$15,'Wage Ceilings '!$D$8:'Wage Ceilings '!$D$11),$P52)</f>
        <v>0</v>
      </c>
      <c r="BO52" s="91" cm="1">
        <f t="array" ref="BO52">INDEX(Appendix!$G$4:$J$8,_xlfn.IFS(BM52&lt;56,1,BM52&lt;61,2,BM52&lt;66,3,BM52&lt;71,4,TRUE,5),MATCH(YEAR($F$15),Appendix!$G$3:$L$3,0))</f>
        <v>0</v>
      </c>
      <c r="BP52" s="92">
        <f t="shared" si="9"/>
        <v>0</v>
      </c>
      <c r="BQ52" s="89">
        <f t="shared" si="23"/>
        <v>123</v>
      </c>
      <c r="BR52" s="90">
        <f>IF($Q52&gt;'Wage Ceilings '!$C$7+SUMIF('Wage Ceilings '!$B$8:'Wage Ceilings '!$B$11,"&lt;="&amp;$Q$15,'Wage Ceilings '!$D$8:'Wage Ceilings '!$D$11),'Wage Ceilings '!$C$7+SUMIF('Wage Ceilings '!$B$8:'Wage Ceilings '!$B$11,"&lt;="&amp;$Q$15,'Wage Ceilings '!$D$8:'Wage Ceilings '!$D$11),$Q52)</f>
        <v>0</v>
      </c>
      <c r="BS52" s="91" cm="1">
        <f t="array" ref="BS52">INDEX(Appendix!$G$4:$J$8,_xlfn.IFS(BQ52&lt;56,1,BQ52&lt;61,2,BQ52&lt;66,3,BQ52&lt;71,4,TRUE,5),MATCH(YEAR($F$15),Appendix!$G$3:$L$3,0))</f>
        <v>0</v>
      </c>
      <c r="BT52" s="92">
        <f t="shared" si="10"/>
        <v>0</v>
      </c>
      <c r="BU52" s="89">
        <f t="shared" si="24"/>
        <v>123</v>
      </c>
      <c r="BV52" s="90">
        <f>IF($R52&gt;'Wage Ceilings '!$C$7+SUMIF('Wage Ceilings '!$B$8:'Wage Ceilings '!$B$11,"&lt;="&amp;$R$15,'Wage Ceilings '!$D$8:'Wage Ceilings '!$D$11),'Wage Ceilings '!$C$7+SUMIF('Wage Ceilings '!$B$8:'Wage Ceilings '!$B$11,"&lt;="&amp;$R$15,'Wage Ceilings '!$D$8:'Wage Ceilings '!$D$11),$R52)</f>
        <v>0</v>
      </c>
      <c r="BW52" s="91" cm="1">
        <f t="array" ref="BW52">INDEX(Appendix!$G$4:$J$8,_xlfn.IFS(BU52&lt;56,1,BU52&lt;61,2,BU52&lt;66,3,BU52&lt;71,4,TRUE,5),MATCH(YEAR($F$15),Appendix!$G$3:$L$3,0))</f>
        <v>0</v>
      </c>
      <c r="BX52" s="92">
        <f t="shared" si="11"/>
        <v>0</v>
      </c>
      <c r="BY52" s="89" t="str">
        <f t="shared" si="25"/>
        <v>NA</v>
      </c>
      <c r="BZ52" s="92">
        <f>IF(S52&gt;=('Wage Ceilings '!$C$3-SUM(Z52,AD52,AH52,AL52,AP52,AX52,AT52,BB52,BF52,BJ52,BN52,BR52,BV52)),('Wage Ceilings '!$C$3-SUM(Z52,AD52,AH52,AL52,AP52,AX52,AT52,BB52,BF52,BJ52,BN52,BR52,BV52)),S52)</f>
        <v>0</v>
      </c>
      <c r="CA52" s="91" cm="1">
        <f t="array" ref="CA52">INDEX(Appendix!$G$4:$J$8,_xlfn.IFS(BY52&lt;56,1,BY52&lt;61,2,BY52&lt;66,3,BY52&lt;71,4,TRUE,5),MATCH(YEAR($F$15),Appendix!$G$3:$L$3,0))</f>
        <v>0</v>
      </c>
      <c r="CB52" s="92">
        <f t="shared" si="32"/>
        <v>0</v>
      </c>
      <c r="CC52" s="47"/>
    </row>
    <row r="53" spans="1:81" x14ac:dyDescent="0.3">
      <c r="A53" s="64" t="s">
        <v>53</v>
      </c>
      <c r="B53" s="65"/>
      <c r="C53" s="65"/>
      <c r="D53" s="66"/>
      <c r="E53" s="66"/>
      <c r="F53" s="67"/>
      <c r="G53" s="67"/>
      <c r="H53" s="67"/>
      <c r="I53" s="67"/>
      <c r="J53" s="67"/>
      <c r="K53" s="67"/>
      <c r="L53" s="67"/>
      <c r="M53" s="67"/>
      <c r="N53" s="67"/>
      <c r="O53" s="67"/>
      <c r="P53" s="67"/>
      <c r="Q53" s="67"/>
      <c r="R53" s="67"/>
      <c r="S53" s="67"/>
      <c r="T53" s="57">
        <f t="shared" si="26"/>
        <v>0</v>
      </c>
      <c r="U53" s="57">
        <f t="shared" si="27"/>
        <v>0</v>
      </c>
      <c r="V53" s="58">
        <f t="shared" si="28"/>
        <v>0</v>
      </c>
      <c r="W53" s="58">
        <f t="shared" si="29"/>
        <v>0</v>
      </c>
      <c r="X53" s="58">
        <f t="shared" si="30"/>
        <v>0</v>
      </c>
      <c r="Y53" s="89">
        <f t="shared" si="12"/>
        <v>122</v>
      </c>
      <c r="Z53" s="90">
        <f>IF($F53&gt;'Wage Ceilings '!$C$7+SUMIF('Wage Ceilings '!$B$8:'Wage Ceilings '!$B$11,"&lt;="&amp;$F$15,'Wage Ceilings '!$D$8:'Wage Ceilings '!$D$11),'Wage Ceilings '!$C$7+SUMIF('Wage Ceilings '!$B$8:'Wage Ceilings '!$B$11,"&lt;="&amp;$F$15,'Wage Ceilings '!$D$8:'Wage Ceilings '!$D$11),$F53)</f>
        <v>0</v>
      </c>
      <c r="AA53" s="91" cm="1">
        <f t="array" ref="AA53">INDEX(Appendix!$G$4:$J$8,_xlfn.IFS(Y53&lt;56,1,Y53&lt;61,2,Y53&lt;66,3,Y53&lt;71,4,TRUE,5),MATCH(YEAR($F$15),Appendix!$G$3:$L$3,0))</f>
        <v>0</v>
      </c>
      <c r="AB53" s="92">
        <f t="shared" si="0"/>
        <v>0</v>
      </c>
      <c r="AC53" s="89">
        <f t="shared" si="13"/>
        <v>123</v>
      </c>
      <c r="AD53" s="90">
        <f>IF($G53&gt;'Wage Ceilings '!$C$7+SUMIF('Wage Ceilings '!$B$8:'Wage Ceilings '!$B$11,"&lt;="&amp;$G$15,'Wage Ceilings '!$D$8:'Wage Ceilings '!$D$11),'Wage Ceilings '!$C$7+SUMIF('Wage Ceilings '!$B$8:'Wage Ceilings '!$B$11,"&lt;="&amp;$G$15,'Wage Ceilings '!$D$8:'Wage Ceilings '!$D$11),$G53)</f>
        <v>0</v>
      </c>
      <c r="AE53" s="91" cm="1">
        <f t="array" ref="AE53">INDEX(Appendix!$G$4:$J$8,_xlfn.IFS(AC53&lt;56,1,AC53&lt;61,2,AC53&lt;66,3,AC53&lt;71,4,TRUE,5),MATCH(YEAR($F$15),Appendix!$G$3:$L$3,0))</f>
        <v>0</v>
      </c>
      <c r="AF53" s="92">
        <f t="shared" si="1"/>
        <v>0</v>
      </c>
      <c r="AG53" s="89">
        <f t="shared" si="14"/>
        <v>123</v>
      </c>
      <c r="AH53" s="90">
        <f>IF($H53&gt;'Wage Ceilings '!$C$7+SUMIF('Wage Ceilings '!$B$8:'Wage Ceilings '!$B$11,"&lt;="&amp;$H$15,'Wage Ceilings '!$D$8:'Wage Ceilings '!$D$11),'Wage Ceilings '!$C$7+SUMIF('Wage Ceilings '!$B$8:'Wage Ceilings '!$B$11,"&lt;="&amp;$H$15,'Wage Ceilings '!$D$8:'Wage Ceilings '!$D$11),$H53)</f>
        <v>0</v>
      </c>
      <c r="AI53" s="91" cm="1">
        <f t="array" ref="AI53">INDEX(Appendix!$G$4:$J$8,_xlfn.IFS(AG53&lt;56,1,AG53&lt;61,2,AG53&lt;66,3,AG53&lt;71,4,TRUE,5),MATCH(YEAR($F$15),Appendix!$G$3:$L$3,0))</f>
        <v>0</v>
      </c>
      <c r="AJ53" s="92">
        <f t="shared" si="2"/>
        <v>0</v>
      </c>
      <c r="AK53" s="89">
        <f t="shared" si="15"/>
        <v>123</v>
      </c>
      <c r="AL53" s="90">
        <f>IF($I53&gt;'Wage Ceilings '!$C$7+SUMIF('Wage Ceilings '!$B$8:'Wage Ceilings '!$B$11,"&lt;="&amp;$I$15,'Wage Ceilings '!$D$8:'Wage Ceilings '!$D$11),'Wage Ceilings '!$C$7+SUMIF('Wage Ceilings '!$B$8:'Wage Ceilings '!$B$11,"&lt;="&amp;$I$15,'Wage Ceilings '!$D$8:'Wage Ceilings '!$D$11),$I53)</f>
        <v>0</v>
      </c>
      <c r="AM53" s="91" cm="1">
        <f t="array" ref="AM53">INDEX(Appendix!$G$4:$J$8,_xlfn.IFS(AK53&lt;56,1,AK53&lt;61,2,AK53&lt;66,3,AK53&lt;71,4,TRUE,5),MATCH(YEAR($F$15),Appendix!$G$3:$L$3,0))</f>
        <v>0</v>
      </c>
      <c r="AN53" s="92">
        <f t="shared" si="3"/>
        <v>0</v>
      </c>
      <c r="AO53" s="89">
        <f t="shared" si="16"/>
        <v>123</v>
      </c>
      <c r="AP53" s="90">
        <f>IF($J53&gt;'Wage Ceilings '!$C$7+SUMIF('Wage Ceilings '!$B$8:'Wage Ceilings '!$B$11,"&lt;="&amp;$J$15,'Wage Ceilings '!$D$8:'Wage Ceilings '!$D$11),'Wage Ceilings '!$C$7+SUMIF('Wage Ceilings '!$B$8:'Wage Ceilings '!$B$11,"&lt;="&amp;$J$15,'Wage Ceilings '!$D$8:'Wage Ceilings '!$D$11),$J53)</f>
        <v>0</v>
      </c>
      <c r="AQ53" s="91" cm="1">
        <f t="array" ref="AQ53">INDEX(Appendix!$G$4:$J$8,_xlfn.IFS(AO53&lt;56,1,AO53&lt;61,2,AO53&lt;66,3,AO53&lt;71,4,TRUE,5),MATCH(YEAR($F$15),Appendix!$G$3:$L$3,0))</f>
        <v>0</v>
      </c>
      <c r="AR53" s="92">
        <f t="shared" si="4"/>
        <v>0</v>
      </c>
      <c r="AS53" s="89">
        <f t="shared" si="31"/>
        <v>123</v>
      </c>
      <c r="AT53" s="90">
        <f>IF($K53&gt;'Wage Ceilings '!$C$7+SUMIF('Wage Ceilings '!$B$8:'Wage Ceilings '!$B$11,"&lt;="&amp;$K$15,'Wage Ceilings '!$D$8:'Wage Ceilings '!$D$11),'Wage Ceilings '!$C$7+SUMIF('Wage Ceilings '!$B$8:'Wage Ceilings '!$B$11,"&lt;="&amp;$K$15,'Wage Ceilings '!$D$8:'Wage Ceilings '!$D$11),$K53)</f>
        <v>0</v>
      </c>
      <c r="AU53" s="91" cm="1">
        <f t="array" ref="AU53">INDEX(Appendix!$G$4:$J$8,_xlfn.IFS(AS53&lt;56,1,AS53&lt;61,2,AS53&lt;66,3,AS53&lt;71,4,TRUE,5),MATCH(YEAR($F$15),Appendix!$G$3:$L$3,0))</f>
        <v>0</v>
      </c>
      <c r="AV53" s="92">
        <f t="shared" si="5"/>
        <v>0</v>
      </c>
      <c r="AW53" s="89" t="str">
        <f t="shared" si="17"/>
        <v>NA</v>
      </c>
      <c r="AX53" s="92">
        <f>IF(L53&gt;=('Wage Ceilings '!$C$3-SUM(Z53,AD53,AH53,AL53,AP53,AT53,BB53,BF53,BJ53,BN53,BR53,BV53)),('Wage Ceilings '!$C$3-SUM(Z53,AD53,AH53,AL53,AP53,AT53,BB53,BF53,BJ53,BN53,BR53,BV53)),L53)</f>
        <v>0</v>
      </c>
      <c r="AY53" s="91" cm="1">
        <f t="array" ref="AY53">INDEX(Appendix!$G$4:$J$8,_xlfn.IFS(AW53&lt;56,1,AW53&lt;61,2,AW53&lt;66,3,AW53&lt;71,4,TRUE,5),MATCH(YEAR($F$15),Appendix!$G$3:$L$3,0))</f>
        <v>0</v>
      </c>
      <c r="AZ53" s="92">
        <f t="shared" si="6"/>
        <v>0</v>
      </c>
      <c r="BA53" s="89">
        <f t="shared" si="18"/>
        <v>123</v>
      </c>
      <c r="BB53" s="90">
        <f>IF($M53&gt;'Wage Ceilings '!$C$7+SUMIF('Wage Ceilings '!$B$8:'Wage Ceilings '!$B$11,"&lt;="&amp;$M$15,'Wage Ceilings '!$D$8:'Wage Ceilings '!$D$11),'Wage Ceilings '!$C$7+SUMIF('Wage Ceilings '!$B$8:'Wage Ceilings '!$B$11,"&lt;="&amp;$M$15,'Wage Ceilings '!$D$8:'Wage Ceilings '!$D$11),$M53)</f>
        <v>0</v>
      </c>
      <c r="BC53" s="91" cm="1">
        <f t="array" ref="BC53">INDEX(Appendix!$G$4:$J$8,_xlfn.IFS(BA53&lt;56,1,BA53&lt;61,2,BA53&lt;66,3,BA53&lt;71,4,TRUE,5),MATCH(YEAR($F$15),Appendix!$G$3:$L$3,0))</f>
        <v>0</v>
      </c>
      <c r="BD53" s="92">
        <f t="shared" si="19"/>
        <v>0</v>
      </c>
      <c r="BE53" s="89">
        <f t="shared" si="20"/>
        <v>123</v>
      </c>
      <c r="BF53" s="90">
        <f>IF($N53&gt;'Wage Ceilings '!$C$7+SUMIF('Wage Ceilings '!$B$8:'Wage Ceilings '!$B$11,"&lt;="&amp;$N$15,'Wage Ceilings '!$D$8:'Wage Ceilings '!$D$11),'Wage Ceilings '!$C$7+SUMIF('Wage Ceilings '!$B$8:'Wage Ceilings '!$B$11,"&lt;="&amp;$N$15,'Wage Ceilings '!$D$8:'Wage Ceilings '!$D$11),$N53)</f>
        <v>0</v>
      </c>
      <c r="BG53" s="91" cm="1">
        <f t="array" ref="BG53">INDEX(Appendix!$G$4:$J$8,_xlfn.IFS(BE53&lt;56,1,BE53&lt;61,2,BE53&lt;66,3,BE53&lt;71,4,TRUE,5),MATCH(YEAR($F$15),Appendix!$G$3:$L$3,0))</f>
        <v>0</v>
      </c>
      <c r="BH53" s="92">
        <f t="shared" si="7"/>
        <v>0</v>
      </c>
      <c r="BI53" s="89">
        <f t="shared" si="21"/>
        <v>123</v>
      </c>
      <c r="BJ53" s="90">
        <f>IF($O53&gt;'Wage Ceilings '!$C$7+SUMIF('Wage Ceilings '!$B$8:'Wage Ceilings '!$B$11,"&lt;="&amp;$O$15,'Wage Ceilings '!$D$8:'Wage Ceilings '!$D$11),'Wage Ceilings '!$C$7+SUMIF('Wage Ceilings '!$B$8:'Wage Ceilings '!$B$11,"&lt;="&amp;$O$15,'Wage Ceilings '!$D$8:'Wage Ceilings '!$D$11),$O53)</f>
        <v>0</v>
      </c>
      <c r="BK53" s="91" cm="1">
        <f t="array" ref="BK53">INDEX(Appendix!$G$4:$J$8,_xlfn.IFS(BI53&lt;56,1,BI53&lt;61,2,BI53&lt;66,3,BI53&lt;71,4,TRUE,5),MATCH(YEAR($F$15),Appendix!$G$3:$L$3,0))</f>
        <v>0</v>
      </c>
      <c r="BL53" s="92">
        <f t="shared" si="8"/>
        <v>0</v>
      </c>
      <c r="BM53" s="89">
        <f t="shared" si="22"/>
        <v>123</v>
      </c>
      <c r="BN53" s="90">
        <f>IF($P53&gt;'Wage Ceilings '!$C$7+SUMIF('Wage Ceilings '!$B$8:'Wage Ceilings '!$B$11,"&lt;="&amp;$P$15,'Wage Ceilings '!$D$8:'Wage Ceilings '!$D$11),'Wage Ceilings '!$C$7+SUMIF('Wage Ceilings '!$B$8:'Wage Ceilings '!$B$11,"&lt;="&amp;$P$15,'Wage Ceilings '!$D$8:'Wage Ceilings '!$D$11),$P53)</f>
        <v>0</v>
      </c>
      <c r="BO53" s="91" cm="1">
        <f t="array" ref="BO53">INDEX(Appendix!$G$4:$J$8,_xlfn.IFS(BM53&lt;56,1,BM53&lt;61,2,BM53&lt;66,3,BM53&lt;71,4,TRUE,5),MATCH(YEAR($F$15),Appendix!$G$3:$L$3,0))</f>
        <v>0</v>
      </c>
      <c r="BP53" s="92">
        <f t="shared" si="9"/>
        <v>0</v>
      </c>
      <c r="BQ53" s="89">
        <f t="shared" si="23"/>
        <v>123</v>
      </c>
      <c r="BR53" s="90">
        <f>IF($Q53&gt;'Wage Ceilings '!$C$7+SUMIF('Wage Ceilings '!$B$8:'Wage Ceilings '!$B$11,"&lt;="&amp;$Q$15,'Wage Ceilings '!$D$8:'Wage Ceilings '!$D$11),'Wage Ceilings '!$C$7+SUMIF('Wage Ceilings '!$B$8:'Wage Ceilings '!$B$11,"&lt;="&amp;$Q$15,'Wage Ceilings '!$D$8:'Wage Ceilings '!$D$11),$Q53)</f>
        <v>0</v>
      </c>
      <c r="BS53" s="91" cm="1">
        <f t="array" ref="BS53">INDEX(Appendix!$G$4:$J$8,_xlfn.IFS(BQ53&lt;56,1,BQ53&lt;61,2,BQ53&lt;66,3,BQ53&lt;71,4,TRUE,5),MATCH(YEAR($F$15),Appendix!$G$3:$L$3,0))</f>
        <v>0</v>
      </c>
      <c r="BT53" s="92">
        <f t="shared" si="10"/>
        <v>0</v>
      </c>
      <c r="BU53" s="89">
        <f t="shared" si="24"/>
        <v>123</v>
      </c>
      <c r="BV53" s="90">
        <f>IF($R53&gt;'Wage Ceilings '!$C$7+SUMIF('Wage Ceilings '!$B$8:'Wage Ceilings '!$B$11,"&lt;="&amp;$R$15,'Wage Ceilings '!$D$8:'Wage Ceilings '!$D$11),'Wage Ceilings '!$C$7+SUMIF('Wage Ceilings '!$B$8:'Wage Ceilings '!$B$11,"&lt;="&amp;$R$15,'Wage Ceilings '!$D$8:'Wage Ceilings '!$D$11),$R53)</f>
        <v>0</v>
      </c>
      <c r="BW53" s="91" cm="1">
        <f t="array" ref="BW53">INDEX(Appendix!$G$4:$J$8,_xlfn.IFS(BU53&lt;56,1,BU53&lt;61,2,BU53&lt;66,3,BU53&lt;71,4,TRUE,5),MATCH(YEAR($F$15),Appendix!$G$3:$L$3,0))</f>
        <v>0</v>
      </c>
      <c r="BX53" s="92">
        <f t="shared" si="11"/>
        <v>0</v>
      </c>
      <c r="BY53" s="89" t="str">
        <f t="shared" si="25"/>
        <v>NA</v>
      </c>
      <c r="BZ53" s="92">
        <f>IF(S53&gt;=('Wage Ceilings '!$C$3-SUM(Z53,AD53,AH53,AL53,AP53,AX53,AT53,BB53,BF53,BJ53,BN53,BR53,BV53)),('Wage Ceilings '!$C$3-SUM(Z53,AD53,AH53,AL53,AP53,AX53,AT53,BB53,BF53,BJ53,BN53,BR53,BV53)),S53)</f>
        <v>0</v>
      </c>
      <c r="CA53" s="91" cm="1">
        <f t="array" ref="CA53">INDEX(Appendix!$G$4:$J$8,_xlfn.IFS(BY53&lt;56,1,BY53&lt;61,2,BY53&lt;66,3,BY53&lt;71,4,TRUE,5),MATCH(YEAR($F$15),Appendix!$G$3:$L$3,0))</f>
        <v>0</v>
      </c>
      <c r="CB53" s="92">
        <f t="shared" si="32"/>
        <v>0</v>
      </c>
      <c r="CC53" s="47"/>
    </row>
    <row r="54" spans="1:81" x14ac:dyDescent="0.3">
      <c r="A54" s="64" t="s">
        <v>54</v>
      </c>
      <c r="B54" s="65"/>
      <c r="C54" s="65"/>
      <c r="D54" s="66"/>
      <c r="E54" s="66"/>
      <c r="F54" s="67"/>
      <c r="G54" s="67"/>
      <c r="H54" s="67"/>
      <c r="I54" s="67"/>
      <c r="J54" s="67"/>
      <c r="K54" s="67"/>
      <c r="L54" s="67"/>
      <c r="M54" s="67"/>
      <c r="N54" s="67"/>
      <c r="O54" s="67"/>
      <c r="P54" s="67"/>
      <c r="Q54" s="67"/>
      <c r="R54" s="67"/>
      <c r="S54" s="67"/>
      <c r="T54" s="57">
        <f t="shared" si="26"/>
        <v>0</v>
      </c>
      <c r="U54" s="57">
        <f t="shared" si="27"/>
        <v>0</v>
      </c>
      <c r="V54" s="58">
        <f t="shared" si="28"/>
        <v>0</v>
      </c>
      <c r="W54" s="58">
        <f t="shared" si="29"/>
        <v>0</v>
      </c>
      <c r="X54" s="58">
        <f t="shared" si="30"/>
        <v>0</v>
      </c>
      <c r="Y54" s="89">
        <f t="shared" si="12"/>
        <v>122</v>
      </c>
      <c r="Z54" s="90">
        <f>IF($F54&gt;'Wage Ceilings '!$C$7+SUMIF('Wage Ceilings '!$B$8:'Wage Ceilings '!$B$11,"&lt;="&amp;$F$15,'Wage Ceilings '!$D$8:'Wage Ceilings '!$D$11),'Wage Ceilings '!$C$7+SUMIF('Wage Ceilings '!$B$8:'Wage Ceilings '!$B$11,"&lt;="&amp;$F$15,'Wage Ceilings '!$D$8:'Wage Ceilings '!$D$11),$F54)</f>
        <v>0</v>
      </c>
      <c r="AA54" s="91" cm="1">
        <f t="array" ref="AA54">INDEX(Appendix!$G$4:$J$8,_xlfn.IFS(Y54&lt;56,1,Y54&lt;61,2,Y54&lt;66,3,Y54&lt;71,4,TRUE,5),MATCH(YEAR($F$15),Appendix!$G$3:$L$3,0))</f>
        <v>0</v>
      </c>
      <c r="AB54" s="92">
        <f t="shared" si="0"/>
        <v>0</v>
      </c>
      <c r="AC54" s="89">
        <f t="shared" si="13"/>
        <v>123</v>
      </c>
      <c r="AD54" s="90">
        <f>IF($G54&gt;'Wage Ceilings '!$C$7+SUMIF('Wage Ceilings '!$B$8:'Wage Ceilings '!$B$11,"&lt;="&amp;$G$15,'Wage Ceilings '!$D$8:'Wage Ceilings '!$D$11),'Wage Ceilings '!$C$7+SUMIF('Wage Ceilings '!$B$8:'Wage Ceilings '!$B$11,"&lt;="&amp;$G$15,'Wage Ceilings '!$D$8:'Wage Ceilings '!$D$11),$G54)</f>
        <v>0</v>
      </c>
      <c r="AE54" s="91" cm="1">
        <f t="array" ref="AE54">INDEX(Appendix!$G$4:$J$8,_xlfn.IFS(AC54&lt;56,1,AC54&lt;61,2,AC54&lt;66,3,AC54&lt;71,4,TRUE,5),MATCH(YEAR($F$15),Appendix!$G$3:$L$3,0))</f>
        <v>0</v>
      </c>
      <c r="AF54" s="92">
        <f t="shared" si="1"/>
        <v>0</v>
      </c>
      <c r="AG54" s="89">
        <f t="shared" si="14"/>
        <v>123</v>
      </c>
      <c r="AH54" s="90">
        <f>IF($H54&gt;'Wage Ceilings '!$C$7+SUMIF('Wage Ceilings '!$B$8:'Wage Ceilings '!$B$11,"&lt;="&amp;$H$15,'Wage Ceilings '!$D$8:'Wage Ceilings '!$D$11),'Wage Ceilings '!$C$7+SUMIF('Wage Ceilings '!$B$8:'Wage Ceilings '!$B$11,"&lt;="&amp;$H$15,'Wage Ceilings '!$D$8:'Wage Ceilings '!$D$11),$H54)</f>
        <v>0</v>
      </c>
      <c r="AI54" s="91" cm="1">
        <f t="array" ref="AI54">INDEX(Appendix!$G$4:$J$8,_xlfn.IFS(AG54&lt;56,1,AG54&lt;61,2,AG54&lt;66,3,AG54&lt;71,4,TRUE,5),MATCH(YEAR($F$15),Appendix!$G$3:$L$3,0))</f>
        <v>0</v>
      </c>
      <c r="AJ54" s="92">
        <f t="shared" si="2"/>
        <v>0</v>
      </c>
      <c r="AK54" s="89">
        <f t="shared" si="15"/>
        <v>123</v>
      </c>
      <c r="AL54" s="90">
        <f>IF($I54&gt;'Wage Ceilings '!$C$7+SUMIF('Wage Ceilings '!$B$8:'Wage Ceilings '!$B$11,"&lt;="&amp;$I$15,'Wage Ceilings '!$D$8:'Wage Ceilings '!$D$11),'Wage Ceilings '!$C$7+SUMIF('Wage Ceilings '!$B$8:'Wage Ceilings '!$B$11,"&lt;="&amp;$I$15,'Wage Ceilings '!$D$8:'Wage Ceilings '!$D$11),$I54)</f>
        <v>0</v>
      </c>
      <c r="AM54" s="91" cm="1">
        <f t="array" ref="AM54">INDEX(Appendix!$G$4:$J$8,_xlfn.IFS(AK54&lt;56,1,AK54&lt;61,2,AK54&lt;66,3,AK54&lt;71,4,TRUE,5),MATCH(YEAR($F$15),Appendix!$G$3:$L$3,0))</f>
        <v>0</v>
      </c>
      <c r="AN54" s="92">
        <f t="shared" si="3"/>
        <v>0</v>
      </c>
      <c r="AO54" s="89">
        <f t="shared" si="16"/>
        <v>123</v>
      </c>
      <c r="AP54" s="90">
        <f>IF($J54&gt;'Wage Ceilings '!$C$7+SUMIF('Wage Ceilings '!$B$8:'Wage Ceilings '!$B$11,"&lt;="&amp;$J$15,'Wage Ceilings '!$D$8:'Wage Ceilings '!$D$11),'Wage Ceilings '!$C$7+SUMIF('Wage Ceilings '!$B$8:'Wage Ceilings '!$B$11,"&lt;="&amp;$J$15,'Wage Ceilings '!$D$8:'Wage Ceilings '!$D$11),$J54)</f>
        <v>0</v>
      </c>
      <c r="AQ54" s="91" cm="1">
        <f t="array" ref="AQ54">INDEX(Appendix!$G$4:$J$8,_xlfn.IFS(AO54&lt;56,1,AO54&lt;61,2,AO54&lt;66,3,AO54&lt;71,4,TRUE,5),MATCH(YEAR($F$15),Appendix!$G$3:$L$3,0))</f>
        <v>0</v>
      </c>
      <c r="AR54" s="92">
        <f t="shared" si="4"/>
        <v>0</v>
      </c>
      <c r="AS54" s="89">
        <f t="shared" si="31"/>
        <v>123</v>
      </c>
      <c r="AT54" s="90">
        <f>IF($K54&gt;'Wage Ceilings '!$C$7+SUMIF('Wage Ceilings '!$B$8:'Wage Ceilings '!$B$11,"&lt;="&amp;$K$15,'Wage Ceilings '!$D$8:'Wage Ceilings '!$D$11),'Wage Ceilings '!$C$7+SUMIF('Wage Ceilings '!$B$8:'Wage Ceilings '!$B$11,"&lt;="&amp;$K$15,'Wage Ceilings '!$D$8:'Wage Ceilings '!$D$11),$K54)</f>
        <v>0</v>
      </c>
      <c r="AU54" s="91" cm="1">
        <f t="array" ref="AU54">INDEX(Appendix!$G$4:$J$8,_xlfn.IFS(AS54&lt;56,1,AS54&lt;61,2,AS54&lt;66,3,AS54&lt;71,4,TRUE,5),MATCH(YEAR($F$15),Appendix!$G$3:$L$3,0))</f>
        <v>0</v>
      </c>
      <c r="AV54" s="92">
        <f t="shared" si="5"/>
        <v>0</v>
      </c>
      <c r="AW54" s="89" t="str">
        <f t="shared" si="17"/>
        <v>NA</v>
      </c>
      <c r="AX54" s="92">
        <f>IF(L54&gt;=('Wage Ceilings '!$C$3-SUM(Z54,AD54,AH54,AL54,AP54,AT54,BB54,BF54,BJ54,BN54,BR54,BV54)),('Wage Ceilings '!$C$3-SUM(Z54,AD54,AH54,AL54,AP54,AT54,BB54,BF54,BJ54,BN54,BR54,BV54)),L54)</f>
        <v>0</v>
      </c>
      <c r="AY54" s="91" cm="1">
        <f t="array" ref="AY54">INDEX(Appendix!$G$4:$J$8,_xlfn.IFS(AW54&lt;56,1,AW54&lt;61,2,AW54&lt;66,3,AW54&lt;71,4,TRUE,5),MATCH(YEAR($F$15),Appendix!$G$3:$L$3,0))</f>
        <v>0</v>
      </c>
      <c r="AZ54" s="92">
        <f t="shared" si="6"/>
        <v>0</v>
      </c>
      <c r="BA54" s="89">
        <f t="shared" si="18"/>
        <v>123</v>
      </c>
      <c r="BB54" s="90">
        <f>IF($M54&gt;'Wage Ceilings '!$C$7+SUMIF('Wage Ceilings '!$B$8:'Wage Ceilings '!$B$11,"&lt;="&amp;$M$15,'Wage Ceilings '!$D$8:'Wage Ceilings '!$D$11),'Wage Ceilings '!$C$7+SUMIF('Wage Ceilings '!$B$8:'Wage Ceilings '!$B$11,"&lt;="&amp;$M$15,'Wage Ceilings '!$D$8:'Wage Ceilings '!$D$11),$M54)</f>
        <v>0</v>
      </c>
      <c r="BC54" s="91" cm="1">
        <f t="array" ref="BC54">INDEX(Appendix!$G$4:$J$8,_xlfn.IFS(BA54&lt;56,1,BA54&lt;61,2,BA54&lt;66,3,BA54&lt;71,4,TRUE,5),MATCH(YEAR($F$15),Appendix!$G$3:$L$3,0))</f>
        <v>0</v>
      </c>
      <c r="BD54" s="92">
        <f t="shared" si="19"/>
        <v>0</v>
      </c>
      <c r="BE54" s="89">
        <f t="shared" si="20"/>
        <v>123</v>
      </c>
      <c r="BF54" s="90">
        <f>IF($N54&gt;'Wage Ceilings '!$C$7+SUMIF('Wage Ceilings '!$B$8:'Wage Ceilings '!$B$11,"&lt;="&amp;$N$15,'Wage Ceilings '!$D$8:'Wage Ceilings '!$D$11),'Wage Ceilings '!$C$7+SUMIF('Wage Ceilings '!$B$8:'Wage Ceilings '!$B$11,"&lt;="&amp;$N$15,'Wage Ceilings '!$D$8:'Wage Ceilings '!$D$11),$N54)</f>
        <v>0</v>
      </c>
      <c r="BG54" s="91" cm="1">
        <f t="array" ref="BG54">INDEX(Appendix!$G$4:$J$8,_xlfn.IFS(BE54&lt;56,1,BE54&lt;61,2,BE54&lt;66,3,BE54&lt;71,4,TRUE,5),MATCH(YEAR($F$15),Appendix!$G$3:$L$3,0))</f>
        <v>0</v>
      </c>
      <c r="BH54" s="92">
        <f t="shared" si="7"/>
        <v>0</v>
      </c>
      <c r="BI54" s="89">
        <f t="shared" si="21"/>
        <v>123</v>
      </c>
      <c r="BJ54" s="90">
        <f>IF($O54&gt;'Wage Ceilings '!$C$7+SUMIF('Wage Ceilings '!$B$8:'Wage Ceilings '!$B$11,"&lt;="&amp;$O$15,'Wage Ceilings '!$D$8:'Wage Ceilings '!$D$11),'Wage Ceilings '!$C$7+SUMIF('Wage Ceilings '!$B$8:'Wage Ceilings '!$B$11,"&lt;="&amp;$O$15,'Wage Ceilings '!$D$8:'Wage Ceilings '!$D$11),$O54)</f>
        <v>0</v>
      </c>
      <c r="BK54" s="91" cm="1">
        <f t="array" ref="BK54">INDEX(Appendix!$G$4:$J$8,_xlfn.IFS(BI54&lt;56,1,BI54&lt;61,2,BI54&lt;66,3,BI54&lt;71,4,TRUE,5),MATCH(YEAR($F$15),Appendix!$G$3:$L$3,0))</f>
        <v>0</v>
      </c>
      <c r="BL54" s="92">
        <f t="shared" si="8"/>
        <v>0</v>
      </c>
      <c r="BM54" s="89">
        <f t="shared" si="22"/>
        <v>123</v>
      </c>
      <c r="BN54" s="90">
        <f>IF($P54&gt;'Wage Ceilings '!$C$7+SUMIF('Wage Ceilings '!$B$8:'Wage Ceilings '!$B$11,"&lt;="&amp;$P$15,'Wage Ceilings '!$D$8:'Wage Ceilings '!$D$11),'Wage Ceilings '!$C$7+SUMIF('Wage Ceilings '!$B$8:'Wage Ceilings '!$B$11,"&lt;="&amp;$P$15,'Wage Ceilings '!$D$8:'Wage Ceilings '!$D$11),$P54)</f>
        <v>0</v>
      </c>
      <c r="BO54" s="91" cm="1">
        <f t="array" ref="BO54">INDEX(Appendix!$G$4:$J$8,_xlfn.IFS(BM54&lt;56,1,BM54&lt;61,2,BM54&lt;66,3,BM54&lt;71,4,TRUE,5),MATCH(YEAR($F$15),Appendix!$G$3:$L$3,0))</f>
        <v>0</v>
      </c>
      <c r="BP54" s="92">
        <f t="shared" si="9"/>
        <v>0</v>
      </c>
      <c r="BQ54" s="89">
        <f t="shared" si="23"/>
        <v>123</v>
      </c>
      <c r="BR54" s="90">
        <f>IF($Q54&gt;'Wage Ceilings '!$C$7+SUMIF('Wage Ceilings '!$B$8:'Wage Ceilings '!$B$11,"&lt;="&amp;$Q$15,'Wage Ceilings '!$D$8:'Wage Ceilings '!$D$11),'Wage Ceilings '!$C$7+SUMIF('Wage Ceilings '!$B$8:'Wage Ceilings '!$B$11,"&lt;="&amp;$Q$15,'Wage Ceilings '!$D$8:'Wage Ceilings '!$D$11),$Q54)</f>
        <v>0</v>
      </c>
      <c r="BS54" s="91" cm="1">
        <f t="array" ref="BS54">INDEX(Appendix!$G$4:$J$8,_xlfn.IFS(BQ54&lt;56,1,BQ54&lt;61,2,BQ54&lt;66,3,BQ54&lt;71,4,TRUE,5),MATCH(YEAR($F$15),Appendix!$G$3:$L$3,0))</f>
        <v>0</v>
      </c>
      <c r="BT54" s="92">
        <f t="shared" si="10"/>
        <v>0</v>
      </c>
      <c r="BU54" s="89">
        <f t="shared" si="24"/>
        <v>123</v>
      </c>
      <c r="BV54" s="90">
        <f>IF($R54&gt;'Wage Ceilings '!$C$7+SUMIF('Wage Ceilings '!$B$8:'Wage Ceilings '!$B$11,"&lt;="&amp;$R$15,'Wage Ceilings '!$D$8:'Wage Ceilings '!$D$11),'Wage Ceilings '!$C$7+SUMIF('Wage Ceilings '!$B$8:'Wage Ceilings '!$B$11,"&lt;="&amp;$R$15,'Wage Ceilings '!$D$8:'Wage Ceilings '!$D$11),$R54)</f>
        <v>0</v>
      </c>
      <c r="BW54" s="91" cm="1">
        <f t="array" ref="BW54">INDEX(Appendix!$G$4:$J$8,_xlfn.IFS(BU54&lt;56,1,BU54&lt;61,2,BU54&lt;66,3,BU54&lt;71,4,TRUE,5),MATCH(YEAR($F$15),Appendix!$G$3:$L$3,0))</f>
        <v>0</v>
      </c>
      <c r="BX54" s="92">
        <f t="shared" si="11"/>
        <v>0</v>
      </c>
      <c r="BY54" s="89" t="str">
        <f t="shared" si="25"/>
        <v>NA</v>
      </c>
      <c r="BZ54" s="92">
        <f>IF(S54&gt;=('Wage Ceilings '!$C$3-SUM(Z54,AD54,AH54,AL54,AP54,AX54,AT54,BB54,BF54,BJ54,BN54,BR54,BV54)),('Wage Ceilings '!$C$3-SUM(Z54,AD54,AH54,AL54,AP54,AX54,AT54,BB54,BF54,BJ54,BN54,BR54,BV54)),S54)</f>
        <v>0</v>
      </c>
      <c r="CA54" s="91" cm="1">
        <f t="array" ref="CA54">INDEX(Appendix!$G$4:$J$8,_xlfn.IFS(BY54&lt;56,1,BY54&lt;61,2,BY54&lt;66,3,BY54&lt;71,4,TRUE,5),MATCH(YEAR($F$15),Appendix!$G$3:$L$3,0))</f>
        <v>0</v>
      </c>
      <c r="CB54" s="92">
        <f t="shared" si="32"/>
        <v>0</v>
      </c>
      <c r="CC54" s="47"/>
    </row>
    <row r="55" spans="1:81" x14ac:dyDescent="0.3">
      <c r="A55" s="64" t="s">
        <v>55</v>
      </c>
      <c r="B55" s="65"/>
      <c r="C55" s="65"/>
      <c r="D55" s="66"/>
      <c r="E55" s="66"/>
      <c r="F55" s="67"/>
      <c r="G55" s="67"/>
      <c r="H55" s="67"/>
      <c r="I55" s="67"/>
      <c r="J55" s="67"/>
      <c r="K55" s="67"/>
      <c r="L55" s="67"/>
      <c r="M55" s="67"/>
      <c r="N55" s="67"/>
      <c r="O55" s="67"/>
      <c r="P55" s="67"/>
      <c r="Q55" s="67"/>
      <c r="R55" s="67"/>
      <c r="S55" s="67"/>
      <c r="T55" s="57">
        <f t="shared" si="26"/>
        <v>0</v>
      </c>
      <c r="U55" s="57">
        <f t="shared" si="27"/>
        <v>0</v>
      </c>
      <c r="V55" s="58">
        <f t="shared" si="28"/>
        <v>0</v>
      </c>
      <c r="W55" s="58">
        <f t="shared" si="29"/>
        <v>0</v>
      </c>
      <c r="X55" s="58">
        <f t="shared" si="30"/>
        <v>0</v>
      </c>
      <c r="Y55" s="89">
        <f t="shared" si="12"/>
        <v>122</v>
      </c>
      <c r="Z55" s="90">
        <f>IF($F55&gt;'Wage Ceilings '!$C$7+SUMIF('Wage Ceilings '!$B$8:'Wage Ceilings '!$B$11,"&lt;="&amp;$F$15,'Wage Ceilings '!$D$8:'Wage Ceilings '!$D$11),'Wage Ceilings '!$C$7+SUMIF('Wage Ceilings '!$B$8:'Wage Ceilings '!$B$11,"&lt;="&amp;$F$15,'Wage Ceilings '!$D$8:'Wage Ceilings '!$D$11),$F55)</f>
        <v>0</v>
      </c>
      <c r="AA55" s="91" cm="1">
        <f t="array" ref="AA55">INDEX(Appendix!$G$4:$J$8,_xlfn.IFS(Y55&lt;56,1,Y55&lt;61,2,Y55&lt;66,3,Y55&lt;71,4,TRUE,5),MATCH(YEAR($F$15),Appendix!$G$3:$L$3,0))</f>
        <v>0</v>
      </c>
      <c r="AB55" s="92">
        <f t="shared" si="0"/>
        <v>0</v>
      </c>
      <c r="AC55" s="89">
        <f t="shared" si="13"/>
        <v>123</v>
      </c>
      <c r="AD55" s="90">
        <f>IF($G55&gt;'Wage Ceilings '!$C$7+SUMIF('Wage Ceilings '!$B$8:'Wage Ceilings '!$B$11,"&lt;="&amp;$G$15,'Wage Ceilings '!$D$8:'Wage Ceilings '!$D$11),'Wage Ceilings '!$C$7+SUMIF('Wage Ceilings '!$B$8:'Wage Ceilings '!$B$11,"&lt;="&amp;$G$15,'Wage Ceilings '!$D$8:'Wage Ceilings '!$D$11),$G55)</f>
        <v>0</v>
      </c>
      <c r="AE55" s="91" cm="1">
        <f t="array" ref="AE55">INDEX(Appendix!$G$4:$J$8,_xlfn.IFS(AC55&lt;56,1,AC55&lt;61,2,AC55&lt;66,3,AC55&lt;71,4,TRUE,5),MATCH(YEAR($F$15),Appendix!$G$3:$L$3,0))</f>
        <v>0</v>
      </c>
      <c r="AF55" s="92">
        <f t="shared" si="1"/>
        <v>0</v>
      </c>
      <c r="AG55" s="89">
        <f t="shared" si="14"/>
        <v>123</v>
      </c>
      <c r="AH55" s="90">
        <f>IF($H55&gt;'Wage Ceilings '!$C$7+SUMIF('Wage Ceilings '!$B$8:'Wage Ceilings '!$B$11,"&lt;="&amp;$H$15,'Wage Ceilings '!$D$8:'Wage Ceilings '!$D$11),'Wage Ceilings '!$C$7+SUMIF('Wage Ceilings '!$B$8:'Wage Ceilings '!$B$11,"&lt;="&amp;$H$15,'Wage Ceilings '!$D$8:'Wage Ceilings '!$D$11),$H55)</f>
        <v>0</v>
      </c>
      <c r="AI55" s="91" cm="1">
        <f t="array" ref="AI55">INDEX(Appendix!$G$4:$J$8,_xlfn.IFS(AG55&lt;56,1,AG55&lt;61,2,AG55&lt;66,3,AG55&lt;71,4,TRUE,5),MATCH(YEAR($F$15),Appendix!$G$3:$L$3,0))</f>
        <v>0</v>
      </c>
      <c r="AJ55" s="92">
        <f t="shared" si="2"/>
        <v>0</v>
      </c>
      <c r="AK55" s="89">
        <f t="shared" si="15"/>
        <v>123</v>
      </c>
      <c r="AL55" s="90">
        <f>IF($I55&gt;'Wage Ceilings '!$C$7+SUMIF('Wage Ceilings '!$B$8:'Wage Ceilings '!$B$11,"&lt;="&amp;$I$15,'Wage Ceilings '!$D$8:'Wage Ceilings '!$D$11),'Wage Ceilings '!$C$7+SUMIF('Wage Ceilings '!$B$8:'Wage Ceilings '!$B$11,"&lt;="&amp;$I$15,'Wage Ceilings '!$D$8:'Wage Ceilings '!$D$11),$I55)</f>
        <v>0</v>
      </c>
      <c r="AM55" s="91" cm="1">
        <f t="array" ref="AM55">INDEX(Appendix!$G$4:$J$8,_xlfn.IFS(AK55&lt;56,1,AK55&lt;61,2,AK55&lt;66,3,AK55&lt;71,4,TRUE,5),MATCH(YEAR($F$15),Appendix!$G$3:$L$3,0))</f>
        <v>0</v>
      </c>
      <c r="AN55" s="92">
        <f t="shared" si="3"/>
        <v>0</v>
      </c>
      <c r="AO55" s="89">
        <f t="shared" si="16"/>
        <v>123</v>
      </c>
      <c r="AP55" s="90">
        <f>IF($J55&gt;'Wage Ceilings '!$C$7+SUMIF('Wage Ceilings '!$B$8:'Wage Ceilings '!$B$11,"&lt;="&amp;$J$15,'Wage Ceilings '!$D$8:'Wage Ceilings '!$D$11),'Wage Ceilings '!$C$7+SUMIF('Wage Ceilings '!$B$8:'Wage Ceilings '!$B$11,"&lt;="&amp;$J$15,'Wage Ceilings '!$D$8:'Wage Ceilings '!$D$11),$J55)</f>
        <v>0</v>
      </c>
      <c r="AQ55" s="91" cm="1">
        <f t="array" ref="AQ55">INDEX(Appendix!$G$4:$J$8,_xlfn.IFS(AO55&lt;56,1,AO55&lt;61,2,AO55&lt;66,3,AO55&lt;71,4,TRUE,5),MATCH(YEAR($F$15),Appendix!$G$3:$L$3,0))</f>
        <v>0</v>
      </c>
      <c r="AR55" s="92">
        <f t="shared" si="4"/>
        <v>0</v>
      </c>
      <c r="AS55" s="89">
        <f t="shared" si="31"/>
        <v>123</v>
      </c>
      <c r="AT55" s="90">
        <f>IF($K55&gt;'Wage Ceilings '!$C$7+SUMIF('Wage Ceilings '!$B$8:'Wage Ceilings '!$B$11,"&lt;="&amp;$K$15,'Wage Ceilings '!$D$8:'Wage Ceilings '!$D$11),'Wage Ceilings '!$C$7+SUMIF('Wage Ceilings '!$B$8:'Wage Ceilings '!$B$11,"&lt;="&amp;$K$15,'Wage Ceilings '!$D$8:'Wage Ceilings '!$D$11),$K55)</f>
        <v>0</v>
      </c>
      <c r="AU55" s="91" cm="1">
        <f t="array" ref="AU55">INDEX(Appendix!$G$4:$J$8,_xlfn.IFS(AS55&lt;56,1,AS55&lt;61,2,AS55&lt;66,3,AS55&lt;71,4,TRUE,5),MATCH(YEAR($F$15),Appendix!$G$3:$L$3,0))</f>
        <v>0</v>
      </c>
      <c r="AV55" s="92">
        <f t="shared" si="5"/>
        <v>0</v>
      </c>
      <c r="AW55" s="89" t="str">
        <f t="shared" si="17"/>
        <v>NA</v>
      </c>
      <c r="AX55" s="92">
        <f>IF(L55&gt;=('Wage Ceilings '!$C$3-SUM(Z55,AD55,AH55,AL55,AP55,AT55,BB55,BF55,BJ55,BN55,BR55,BV55)),('Wage Ceilings '!$C$3-SUM(Z55,AD55,AH55,AL55,AP55,AT55,BB55,BF55,BJ55,BN55,BR55,BV55)),L55)</f>
        <v>0</v>
      </c>
      <c r="AY55" s="91" cm="1">
        <f t="array" ref="AY55">INDEX(Appendix!$G$4:$J$8,_xlfn.IFS(AW55&lt;56,1,AW55&lt;61,2,AW55&lt;66,3,AW55&lt;71,4,TRUE,5),MATCH(YEAR($F$15),Appendix!$G$3:$L$3,0))</f>
        <v>0</v>
      </c>
      <c r="AZ55" s="92">
        <f t="shared" si="6"/>
        <v>0</v>
      </c>
      <c r="BA55" s="89">
        <f t="shared" si="18"/>
        <v>123</v>
      </c>
      <c r="BB55" s="90">
        <f>IF($M55&gt;'Wage Ceilings '!$C$7+SUMIF('Wage Ceilings '!$B$8:'Wage Ceilings '!$B$11,"&lt;="&amp;$M$15,'Wage Ceilings '!$D$8:'Wage Ceilings '!$D$11),'Wage Ceilings '!$C$7+SUMIF('Wage Ceilings '!$B$8:'Wage Ceilings '!$B$11,"&lt;="&amp;$M$15,'Wage Ceilings '!$D$8:'Wage Ceilings '!$D$11),$M55)</f>
        <v>0</v>
      </c>
      <c r="BC55" s="91" cm="1">
        <f t="array" ref="BC55">INDEX(Appendix!$G$4:$J$8,_xlfn.IFS(BA55&lt;56,1,BA55&lt;61,2,BA55&lt;66,3,BA55&lt;71,4,TRUE,5),MATCH(YEAR($F$15),Appendix!$G$3:$L$3,0))</f>
        <v>0</v>
      </c>
      <c r="BD55" s="92">
        <f t="shared" si="19"/>
        <v>0</v>
      </c>
      <c r="BE55" s="89">
        <f t="shared" si="20"/>
        <v>123</v>
      </c>
      <c r="BF55" s="90">
        <f>IF($N55&gt;'Wage Ceilings '!$C$7+SUMIF('Wage Ceilings '!$B$8:'Wage Ceilings '!$B$11,"&lt;="&amp;$N$15,'Wage Ceilings '!$D$8:'Wage Ceilings '!$D$11),'Wage Ceilings '!$C$7+SUMIF('Wage Ceilings '!$B$8:'Wage Ceilings '!$B$11,"&lt;="&amp;$N$15,'Wage Ceilings '!$D$8:'Wage Ceilings '!$D$11),$N55)</f>
        <v>0</v>
      </c>
      <c r="BG55" s="91" cm="1">
        <f t="array" ref="BG55">INDEX(Appendix!$G$4:$J$8,_xlfn.IFS(BE55&lt;56,1,BE55&lt;61,2,BE55&lt;66,3,BE55&lt;71,4,TRUE,5),MATCH(YEAR($F$15),Appendix!$G$3:$L$3,0))</f>
        <v>0</v>
      </c>
      <c r="BH55" s="92">
        <f t="shared" si="7"/>
        <v>0</v>
      </c>
      <c r="BI55" s="89">
        <f t="shared" si="21"/>
        <v>123</v>
      </c>
      <c r="BJ55" s="90">
        <f>IF($O55&gt;'Wage Ceilings '!$C$7+SUMIF('Wage Ceilings '!$B$8:'Wage Ceilings '!$B$11,"&lt;="&amp;$O$15,'Wage Ceilings '!$D$8:'Wage Ceilings '!$D$11),'Wage Ceilings '!$C$7+SUMIF('Wage Ceilings '!$B$8:'Wage Ceilings '!$B$11,"&lt;="&amp;$O$15,'Wage Ceilings '!$D$8:'Wage Ceilings '!$D$11),$O55)</f>
        <v>0</v>
      </c>
      <c r="BK55" s="91" cm="1">
        <f t="array" ref="BK55">INDEX(Appendix!$G$4:$J$8,_xlfn.IFS(BI55&lt;56,1,BI55&lt;61,2,BI55&lt;66,3,BI55&lt;71,4,TRUE,5),MATCH(YEAR($F$15),Appendix!$G$3:$L$3,0))</f>
        <v>0</v>
      </c>
      <c r="BL55" s="92">
        <f t="shared" si="8"/>
        <v>0</v>
      </c>
      <c r="BM55" s="89">
        <f t="shared" si="22"/>
        <v>123</v>
      </c>
      <c r="BN55" s="90">
        <f>IF($P55&gt;'Wage Ceilings '!$C$7+SUMIF('Wage Ceilings '!$B$8:'Wage Ceilings '!$B$11,"&lt;="&amp;$P$15,'Wage Ceilings '!$D$8:'Wage Ceilings '!$D$11),'Wage Ceilings '!$C$7+SUMIF('Wage Ceilings '!$B$8:'Wage Ceilings '!$B$11,"&lt;="&amp;$P$15,'Wage Ceilings '!$D$8:'Wage Ceilings '!$D$11),$P55)</f>
        <v>0</v>
      </c>
      <c r="BO55" s="91" cm="1">
        <f t="array" ref="BO55">INDEX(Appendix!$G$4:$J$8,_xlfn.IFS(BM55&lt;56,1,BM55&lt;61,2,BM55&lt;66,3,BM55&lt;71,4,TRUE,5),MATCH(YEAR($F$15),Appendix!$G$3:$L$3,0))</f>
        <v>0</v>
      </c>
      <c r="BP55" s="92">
        <f t="shared" si="9"/>
        <v>0</v>
      </c>
      <c r="BQ55" s="89">
        <f t="shared" si="23"/>
        <v>123</v>
      </c>
      <c r="BR55" s="90">
        <f>IF($Q55&gt;'Wage Ceilings '!$C$7+SUMIF('Wage Ceilings '!$B$8:'Wage Ceilings '!$B$11,"&lt;="&amp;$Q$15,'Wage Ceilings '!$D$8:'Wage Ceilings '!$D$11),'Wage Ceilings '!$C$7+SUMIF('Wage Ceilings '!$B$8:'Wage Ceilings '!$B$11,"&lt;="&amp;$Q$15,'Wage Ceilings '!$D$8:'Wage Ceilings '!$D$11),$Q55)</f>
        <v>0</v>
      </c>
      <c r="BS55" s="91" cm="1">
        <f t="array" ref="BS55">INDEX(Appendix!$G$4:$J$8,_xlfn.IFS(BQ55&lt;56,1,BQ55&lt;61,2,BQ55&lt;66,3,BQ55&lt;71,4,TRUE,5),MATCH(YEAR($F$15),Appendix!$G$3:$L$3,0))</f>
        <v>0</v>
      </c>
      <c r="BT55" s="92">
        <f t="shared" si="10"/>
        <v>0</v>
      </c>
      <c r="BU55" s="89">
        <f t="shared" si="24"/>
        <v>123</v>
      </c>
      <c r="BV55" s="90">
        <f>IF($R55&gt;'Wage Ceilings '!$C$7+SUMIF('Wage Ceilings '!$B$8:'Wage Ceilings '!$B$11,"&lt;="&amp;$R$15,'Wage Ceilings '!$D$8:'Wage Ceilings '!$D$11),'Wage Ceilings '!$C$7+SUMIF('Wage Ceilings '!$B$8:'Wage Ceilings '!$B$11,"&lt;="&amp;$R$15,'Wage Ceilings '!$D$8:'Wage Ceilings '!$D$11),$R55)</f>
        <v>0</v>
      </c>
      <c r="BW55" s="91" cm="1">
        <f t="array" ref="BW55">INDEX(Appendix!$G$4:$J$8,_xlfn.IFS(BU55&lt;56,1,BU55&lt;61,2,BU55&lt;66,3,BU55&lt;71,4,TRUE,5),MATCH(YEAR($F$15),Appendix!$G$3:$L$3,0))</f>
        <v>0</v>
      </c>
      <c r="BX55" s="92">
        <f t="shared" si="11"/>
        <v>0</v>
      </c>
      <c r="BY55" s="89" t="str">
        <f t="shared" si="25"/>
        <v>NA</v>
      </c>
      <c r="BZ55" s="92">
        <f>IF(S55&gt;=('Wage Ceilings '!$C$3-SUM(Z55,AD55,AH55,AL55,AP55,AX55,AT55,BB55,BF55,BJ55,BN55,BR55,BV55)),('Wage Ceilings '!$C$3-SUM(Z55,AD55,AH55,AL55,AP55,AX55,AT55,BB55,BF55,BJ55,BN55,BR55,BV55)),S55)</f>
        <v>0</v>
      </c>
      <c r="CA55" s="91" cm="1">
        <f t="array" ref="CA55">INDEX(Appendix!$G$4:$J$8,_xlfn.IFS(BY55&lt;56,1,BY55&lt;61,2,BY55&lt;66,3,BY55&lt;71,4,TRUE,5),MATCH(YEAR($F$15),Appendix!$G$3:$L$3,0))</f>
        <v>0</v>
      </c>
      <c r="CB55" s="92">
        <f t="shared" si="32"/>
        <v>0</v>
      </c>
      <c r="CC55" s="47"/>
    </row>
    <row r="56" spans="1:81" x14ac:dyDescent="0.3">
      <c r="A56" s="64" t="s">
        <v>56</v>
      </c>
      <c r="B56" s="65"/>
      <c r="C56" s="65"/>
      <c r="D56" s="66"/>
      <c r="E56" s="66"/>
      <c r="F56" s="67"/>
      <c r="G56" s="67"/>
      <c r="H56" s="67"/>
      <c r="I56" s="67"/>
      <c r="J56" s="67"/>
      <c r="K56" s="67"/>
      <c r="L56" s="67"/>
      <c r="M56" s="67"/>
      <c r="N56" s="67"/>
      <c r="O56" s="67"/>
      <c r="P56" s="67"/>
      <c r="Q56" s="67"/>
      <c r="R56" s="67"/>
      <c r="S56" s="67"/>
      <c r="T56" s="57">
        <f t="shared" si="26"/>
        <v>0</v>
      </c>
      <c r="U56" s="57">
        <f t="shared" si="27"/>
        <v>0</v>
      </c>
      <c r="V56" s="58">
        <f t="shared" si="28"/>
        <v>0</v>
      </c>
      <c r="W56" s="58">
        <f t="shared" si="29"/>
        <v>0</v>
      </c>
      <c r="X56" s="58">
        <f t="shared" si="30"/>
        <v>0</v>
      </c>
      <c r="Y56" s="89">
        <f t="shared" si="12"/>
        <v>122</v>
      </c>
      <c r="Z56" s="90">
        <f>IF($F56&gt;'Wage Ceilings '!$C$7+SUMIF('Wage Ceilings '!$B$8:'Wage Ceilings '!$B$11,"&lt;="&amp;$F$15,'Wage Ceilings '!$D$8:'Wage Ceilings '!$D$11),'Wage Ceilings '!$C$7+SUMIF('Wage Ceilings '!$B$8:'Wage Ceilings '!$B$11,"&lt;="&amp;$F$15,'Wage Ceilings '!$D$8:'Wage Ceilings '!$D$11),$F56)</f>
        <v>0</v>
      </c>
      <c r="AA56" s="91" cm="1">
        <f t="array" ref="AA56">INDEX(Appendix!$G$4:$J$8,_xlfn.IFS(Y56&lt;56,1,Y56&lt;61,2,Y56&lt;66,3,Y56&lt;71,4,TRUE,5),MATCH(YEAR($F$15),Appendix!$G$3:$L$3,0))</f>
        <v>0</v>
      </c>
      <c r="AB56" s="92">
        <f t="shared" si="0"/>
        <v>0</v>
      </c>
      <c r="AC56" s="89">
        <f t="shared" si="13"/>
        <v>123</v>
      </c>
      <c r="AD56" s="90">
        <f>IF($G56&gt;'Wage Ceilings '!$C$7+SUMIF('Wage Ceilings '!$B$8:'Wage Ceilings '!$B$11,"&lt;="&amp;$G$15,'Wage Ceilings '!$D$8:'Wage Ceilings '!$D$11),'Wage Ceilings '!$C$7+SUMIF('Wage Ceilings '!$B$8:'Wage Ceilings '!$B$11,"&lt;="&amp;$G$15,'Wage Ceilings '!$D$8:'Wage Ceilings '!$D$11),$G56)</f>
        <v>0</v>
      </c>
      <c r="AE56" s="91" cm="1">
        <f t="array" ref="AE56">INDEX(Appendix!$G$4:$J$8,_xlfn.IFS(AC56&lt;56,1,AC56&lt;61,2,AC56&lt;66,3,AC56&lt;71,4,TRUE,5),MATCH(YEAR($F$15),Appendix!$G$3:$L$3,0))</f>
        <v>0</v>
      </c>
      <c r="AF56" s="92">
        <f t="shared" si="1"/>
        <v>0</v>
      </c>
      <c r="AG56" s="89">
        <f t="shared" si="14"/>
        <v>123</v>
      </c>
      <c r="AH56" s="90">
        <f>IF($H56&gt;'Wage Ceilings '!$C$7+SUMIF('Wage Ceilings '!$B$8:'Wage Ceilings '!$B$11,"&lt;="&amp;$H$15,'Wage Ceilings '!$D$8:'Wage Ceilings '!$D$11),'Wage Ceilings '!$C$7+SUMIF('Wage Ceilings '!$B$8:'Wage Ceilings '!$B$11,"&lt;="&amp;$H$15,'Wage Ceilings '!$D$8:'Wage Ceilings '!$D$11),$H56)</f>
        <v>0</v>
      </c>
      <c r="AI56" s="91" cm="1">
        <f t="array" ref="AI56">INDEX(Appendix!$G$4:$J$8,_xlfn.IFS(AG56&lt;56,1,AG56&lt;61,2,AG56&lt;66,3,AG56&lt;71,4,TRUE,5),MATCH(YEAR($F$15),Appendix!$G$3:$L$3,0))</f>
        <v>0</v>
      </c>
      <c r="AJ56" s="92">
        <f t="shared" si="2"/>
        <v>0</v>
      </c>
      <c r="AK56" s="89">
        <f t="shared" si="15"/>
        <v>123</v>
      </c>
      <c r="AL56" s="90">
        <f>IF($I56&gt;'Wage Ceilings '!$C$7+SUMIF('Wage Ceilings '!$B$8:'Wage Ceilings '!$B$11,"&lt;="&amp;$I$15,'Wage Ceilings '!$D$8:'Wage Ceilings '!$D$11),'Wage Ceilings '!$C$7+SUMIF('Wage Ceilings '!$B$8:'Wage Ceilings '!$B$11,"&lt;="&amp;$I$15,'Wage Ceilings '!$D$8:'Wage Ceilings '!$D$11),$I56)</f>
        <v>0</v>
      </c>
      <c r="AM56" s="91" cm="1">
        <f t="array" ref="AM56">INDEX(Appendix!$G$4:$J$8,_xlfn.IFS(AK56&lt;56,1,AK56&lt;61,2,AK56&lt;66,3,AK56&lt;71,4,TRUE,5),MATCH(YEAR($F$15),Appendix!$G$3:$L$3,0))</f>
        <v>0</v>
      </c>
      <c r="AN56" s="92">
        <f t="shared" si="3"/>
        <v>0</v>
      </c>
      <c r="AO56" s="89">
        <f t="shared" si="16"/>
        <v>123</v>
      </c>
      <c r="AP56" s="90">
        <f>IF($J56&gt;'Wage Ceilings '!$C$7+SUMIF('Wage Ceilings '!$B$8:'Wage Ceilings '!$B$11,"&lt;="&amp;$J$15,'Wage Ceilings '!$D$8:'Wage Ceilings '!$D$11),'Wage Ceilings '!$C$7+SUMIF('Wage Ceilings '!$B$8:'Wage Ceilings '!$B$11,"&lt;="&amp;$J$15,'Wage Ceilings '!$D$8:'Wage Ceilings '!$D$11),$J56)</f>
        <v>0</v>
      </c>
      <c r="AQ56" s="91" cm="1">
        <f t="array" ref="AQ56">INDEX(Appendix!$G$4:$J$8,_xlfn.IFS(AO56&lt;56,1,AO56&lt;61,2,AO56&lt;66,3,AO56&lt;71,4,TRUE,5),MATCH(YEAR($F$15),Appendix!$G$3:$L$3,0))</f>
        <v>0</v>
      </c>
      <c r="AR56" s="92">
        <f t="shared" si="4"/>
        <v>0</v>
      </c>
      <c r="AS56" s="89">
        <f t="shared" si="31"/>
        <v>123</v>
      </c>
      <c r="AT56" s="90">
        <f>IF($K56&gt;'Wage Ceilings '!$C$7+SUMIF('Wage Ceilings '!$B$8:'Wage Ceilings '!$B$11,"&lt;="&amp;$K$15,'Wage Ceilings '!$D$8:'Wage Ceilings '!$D$11),'Wage Ceilings '!$C$7+SUMIF('Wage Ceilings '!$B$8:'Wage Ceilings '!$B$11,"&lt;="&amp;$K$15,'Wage Ceilings '!$D$8:'Wage Ceilings '!$D$11),$K56)</f>
        <v>0</v>
      </c>
      <c r="AU56" s="91" cm="1">
        <f t="array" ref="AU56">INDEX(Appendix!$G$4:$J$8,_xlfn.IFS(AS56&lt;56,1,AS56&lt;61,2,AS56&lt;66,3,AS56&lt;71,4,TRUE,5),MATCH(YEAR($F$15),Appendix!$G$3:$L$3,0))</f>
        <v>0</v>
      </c>
      <c r="AV56" s="92">
        <f t="shared" si="5"/>
        <v>0</v>
      </c>
      <c r="AW56" s="89" t="str">
        <f t="shared" si="17"/>
        <v>NA</v>
      </c>
      <c r="AX56" s="92">
        <f>IF(L56&gt;=('Wage Ceilings '!$C$3-SUM(Z56,AD56,AH56,AL56,AP56,AT56,BB56,BF56,BJ56,BN56,BR56,BV56)),('Wage Ceilings '!$C$3-SUM(Z56,AD56,AH56,AL56,AP56,AT56,BB56,BF56,BJ56,BN56,BR56,BV56)),L56)</f>
        <v>0</v>
      </c>
      <c r="AY56" s="91" cm="1">
        <f t="array" ref="AY56">INDEX(Appendix!$G$4:$J$8,_xlfn.IFS(AW56&lt;56,1,AW56&lt;61,2,AW56&lt;66,3,AW56&lt;71,4,TRUE,5),MATCH(YEAR($F$15),Appendix!$G$3:$L$3,0))</f>
        <v>0</v>
      </c>
      <c r="AZ56" s="92">
        <f t="shared" si="6"/>
        <v>0</v>
      </c>
      <c r="BA56" s="89">
        <f t="shared" si="18"/>
        <v>123</v>
      </c>
      <c r="BB56" s="90">
        <f>IF($M56&gt;'Wage Ceilings '!$C$7+SUMIF('Wage Ceilings '!$B$8:'Wage Ceilings '!$B$11,"&lt;="&amp;$M$15,'Wage Ceilings '!$D$8:'Wage Ceilings '!$D$11),'Wage Ceilings '!$C$7+SUMIF('Wage Ceilings '!$B$8:'Wage Ceilings '!$B$11,"&lt;="&amp;$M$15,'Wage Ceilings '!$D$8:'Wage Ceilings '!$D$11),$M56)</f>
        <v>0</v>
      </c>
      <c r="BC56" s="91" cm="1">
        <f t="array" ref="BC56">INDEX(Appendix!$G$4:$J$8,_xlfn.IFS(BA56&lt;56,1,BA56&lt;61,2,BA56&lt;66,3,BA56&lt;71,4,TRUE,5),MATCH(YEAR($F$15),Appendix!$G$3:$L$3,0))</f>
        <v>0</v>
      </c>
      <c r="BD56" s="92">
        <f t="shared" si="19"/>
        <v>0</v>
      </c>
      <c r="BE56" s="89">
        <f t="shared" si="20"/>
        <v>123</v>
      </c>
      <c r="BF56" s="90">
        <f>IF($N56&gt;'Wage Ceilings '!$C$7+SUMIF('Wage Ceilings '!$B$8:'Wage Ceilings '!$B$11,"&lt;="&amp;$N$15,'Wage Ceilings '!$D$8:'Wage Ceilings '!$D$11),'Wage Ceilings '!$C$7+SUMIF('Wage Ceilings '!$B$8:'Wage Ceilings '!$B$11,"&lt;="&amp;$N$15,'Wage Ceilings '!$D$8:'Wage Ceilings '!$D$11),$N56)</f>
        <v>0</v>
      </c>
      <c r="BG56" s="91" cm="1">
        <f t="array" ref="BG56">INDEX(Appendix!$G$4:$J$8,_xlfn.IFS(BE56&lt;56,1,BE56&lt;61,2,BE56&lt;66,3,BE56&lt;71,4,TRUE,5),MATCH(YEAR($F$15),Appendix!$G$3:$L$3,0))</f>
        <v>0</v>
      </c>
      <c r="BH56" s="92">
        <f t="shared" si="7"/>
        <v>0</v>
      </c>
      <c r="BI56" s="89">
        <f t="shared" si="21"/>
        <v>123</v>
      </c>
      <c r="BJ56" s="90">
        <f>IF($O56&gt;'Wage Ceilings '!$C$7+SUMIF('Wage Ceilings '!$B$8:'Wage Ceilings '!$B$11,"&lt;="&amp;$O$15,'Wage Ceilings '!$D$8:'Wage Ceilings '!$D$11),'Wage Ceilings '!$C$7+SUMIF('Wage Ceilings '!$B$8:'Wage Ceilings '!$B$11,"&lt;="&amp;$O$15,'Wage Ceilings '!$D$8:'Wage Ceilings '!$D$11),$O56)</f>
        <v>0</v>
      </c>
      <c r="BK56" s="91" cm="1">
        <f t="array" ref="BK56">INDEX(Appendix!$G$4:$J$8,_xlfn.IFS(BI56&lt;56,1,BI56&lt;61,2,BI56&lt;66,3,BI56&lt;71,4,TRUE,5),MATCH(YEAR($F$15),Appendix!$G$3:$L$3,0))</f>
        <v>0</v>
      </c>
      <c r="BL56" s="92">
        <f t="shared" si="8"/>
        <v>0</v>
      </c>
      <c r="BM56" s="89">
        <f t="shared" si="22"/>
        <v>123</v>
      </c>
      <c r="BN56" s="90">
        <f>IF($P56&gt;'Wage Ceilings '!$C$7+SUMIF('Wage Ceilings '!$B$8:'Wage Ceilings '!$B$11,"&lt;="&amp;$P$15,'Wage Ceilings '!$D$8:'Wage Ceilings '!$D$11),'Wage Ceilings '!$C$7+SUMIF('Wage Ceilings '!$B$8:'Wage Ceilings '!$B$11,"&lt;="&amp;$P$15,'Wage Ceilings '!$D$8:'Wage Ceilings '!$D$11),$P56)</f>
        <v>0</v>
      </c>
      <c r="BO56" s="91" cm="1">
        <f t="array" ref="BO56">INDEX(Appendix!$G$4:$J$8,_xlfn.IFS(BM56&lt;56,1,BM56&lt;61,2,BM56&lt;66,3,BM56&lt;71,4,TRUE,5),MATCH(YEAR($F$15),Appendix!$G$3:$L$3,0))</f>
        <v>0</v>
      </c>
      <c r="BP56" s="92">
        <f t="shared" si="9"/>
        <v>0</v>
      </c>
      <c r="BQ56" s="89">
        <f t="shared" si="23"/>
        <v>123</v>
      </c>
      <c r="BR56" s="90">
        <f>IF($Q56&gt;'Wage Ceilings '!$C$7+SUMIF('Wage Ceilings '!$B$8:'Wage Ceilings '!$B$11,"&lt;="&amp;$Q$15,'Wage Ceilings '!$D$8:'Wage Ceilings '!$D$11),'Wage Ceilings '!$C$7+SUMIF('Wage Ceilings '!$B$8:'Wage Ceilings '!$B$11,"&lt;="&amp;$Q$15,'Wage Ceilings '!$D$8:'Wage Ceilings '!$D$11),$Q56)</f>
        <v>0</v>
      </c>
      <c r="BS56" s="91" cm="1">
        <f t="array" ref="BS56">INDEX(Appendix!$G$4:$J$8,_xlfn.IFS(BQ56&lt;56,1,BQ56&lt;61,2,BQ56&lt;66,3,BQ56&lt;71,4,TRUE,5),MATCH(YEAR($F$15),Appendix!$G$3:$L$3,0))</f>
        <v>0</v>
      </c>
      <c r="BT56" s="92">
        <f t="shared" si="10"/>
        <v>0</v>
      </c>
      <c r="BU56" s="89">
        <f t="shared" si="24"/>
        <v>123</v>
      </c>
      <c r="BV56" s="90">
        <f>IF($R56&gt;'Wage Ceilings '!$C$7+SUMIF('Wage Ceilings '!$B$8:'Wage Ceilings '!$B$11,"&lt;="&amp;$R$15,'Wage Ceilings '!$D$8:'Wage Ceilings '!$D$11),'Wage Ceilings '!$C$7+SUMIF('Wage Ceilings '!$B$8:'Wage Ceilings '!$B$11,"&lt;="&amp;$R$15,'Wage Ceilings '!$D$8:'Wage Ceilings '!$D$11),$R56)</f>
        <v>0</v>
      </c>
      <c r="BW56" s="91" cm="1">
        <f t="array" ref="BW56">INDEX(Appendix!$G$4:$J$8,_xlfn.IFS(BU56&lt;56,1,BU56&lt;61,2,BU56&lt;66,3,BU56&lt;71,4,TRUE,5),MATCH(YEAR($F$15),Appendix!$G$3:$L$3,0))</f>
        <v>0</v>
      </c>
      <c r="BX56" s="92">
        <f t="shared" si="11"/>
        <v>0</v>
      </c>
      <c r="BY56" s="89" t="str">
        <f t="shared" si="25"/>
        <v>NA</v>
      </c>
      <c r="BZ56" s="92">
        <f>IF(S56&gt;=('Wage Ceilings '!$C$3-SUM(Z56,AD56,AH56,AL56,AP56,AX56,AT56,BB56,BF56,BJ56,BN56,BR56,BV56)),('Wage Ceilings '!$C$3-SUM(Z56,AD56,AH56,AL56,AP56,AX56,AT56,BB56,BF56,BJ56,BN56,BR56,BV56)),S56)</f>
        <v>0</v>
      </c>
      <c r="CA56" s="91" cm="1">
        <f t="array" ref="CA56">INDEX(Appendix!$G$4:$J$8,_xlfn.IFS(BY56&lt;56,1,BY56&lt;61,2,BY56&lt;66,3,BY56&lt;71,4,TRUE,5),MATCH(YEAR($F$15),Appendix!$G$3:$L$3,0))</f>
        <v>0</v>
      </c>
      <c r="CB56" s="92">
        <f t="shared" si="32"/>
        <v>0</v>
      </c>
      <c r="CC56" s="47"/>
    </row>
    <row r="57" spans="1:81" x14ac:dyDescent="0.3">
      <c r="A57" s="64" t="s">
        <v>57</v>
      </c>
      <c r="B57" s="65"/>
      <c r="C57" s="65"/>
      <c r="D57" s="66"/>
      <c r="E57" s="66"/>
      <c r="F57" s="67"/>
      <c r="G57" s="67"/>
      <c r="H57" s="67"/>
      <c r="I57" s="67"/>
      <c r="J57" s="67"/>
      <c r="K57" s="67"/>
      <c r="L57" s="67"/>
      <c r="M57" s="67"/>
      <c r="N57" s="67"/>
      <c r="O57" s="67"/>
      <c r="P57" s="67"/>
      <c r="Q57" s="67"/>
      <c r="R57" s="67"/>
      <c r="S57" s="67"/>
      <c r="T57" s="57">
        <f t="shared" si="26"/>
        <v>0</v>
      </c>
      <c r="U57" s="57">
        <f t="shared" si="27"/>
        <v>0</v>
      </c>
      <c r="V57" s="58">
        <f t="shared" si="28"/>
        <v>0</v>
      </c>
      <c r="W57" s="58">
        <f t="shared" si="29"/>
        <v>0</v>
      </c>
      <c r="X57" s="58">
        <f t="shared" si="30"/>
        <v>0</v>
      </c>
      <c r="Y57" s="89">
        <f t="shared" si="12"/>
        <v>122</v>
      </c>
      <c r="Z57" s="90">
        <f>IF($F57&gt;'Wage Ceilings '!$C$7+SUMIF('Wage Ceilings '!$B$8:'Wage Ceilings '!$B$11,"&lt;="&amp;$F$15,'Wage Ceilings '!$D$8:'Wage Ceilings '!$D$11),'Wage Ceilings '!$C$7+SUMIF('Wage Ceilings '!$B$8:'Wage Ceilings '!$B$11,"&lt;="&amp;$F$15,'Wage Ceilings '!$D$8:'Wage Ceilings '!$D$11),$F57)</f>
        <v>0</v>
      </c>
      <c r="AA57" s="91" cm="1">
        <f t="array" ref="AA57">INDEX(Appendix!$G$4:$J$8,_xlfn.IFS(Y57&lt;56,1,Y57&lt;61,2,Y57&lt;66,3,Y57&lt;71,4,TRUE,5),MATCH(YEAR($F$15),Appendix!$G$3:$L$3,0))</f>
        <v>0</v>
      </c>
      <c r="AB57" s="92">
        <f t="shared" si="0"/>
        <v>0</v>
      </c>
      <c r="AC57" s="89">
        <f t="shared" si="13"/>
        <v>123</v>
      </c>
      <c r="AD57" s="90">
        <f>IF($G57&gt;'Wage Ceilings '!$C$7+SUMIF('Wage Ceilings '!$B$8:'Wage Ceilings '!$B$11,"&lt;="&amp;$G$15,'Wage Ceilings '!$D$8:'Wage Ceilings '!$D$11),'Wage Ceilings '!$C$7+SUMIF('Wage Ceilings '!$B$8:'Wage Ceilings '!$B$11,"&lt;="&amp;$G$15,'Wage Ceilings '!$D$8:'Wage Ceilings '!$D$11),$G57)</f>
        <v>0</v>
      </c>
      <c r="AE57" s="91" cm="1">
        <f t="array" ref="AE57">INDEX(Appendix!$G$4:$J$8,_xlfn.IFS(AC57&lt;56,1,AC57&lt;61,2,AC57&lt;66,3,AC57&lt;71,4,TRUE,5),MATCH(YEAR($F$15),Appendix!$G$3:$L$3,0))</f>
        <v>0</v>
      </c>
      <c r="AF57" s="92">
        <f t="shared" si="1"/>
        <v>0</v>
      </c>
      <c r="AG57" s="89">
        <f t="shared" si="14"/>
        <v>123</v>
      </c>
      <c r="AH57" s="90">
        <f>IF($H57&gt;'Wage Ceilings '!$C$7+SUMIF('Wage Ceilings '!$B$8:'Wage Ceilings '!$B$11,"&lt;="&amp;$H$15,'Wage Ceilings '!$D$8:'Wage Ceilings '!$D$11),'Wage Ceilings '!$C$7+SUMIF('Wage Ceilings '!$B$8:'Wage Ceilings '!$B$11,"&lt;="&amp;$H$15,'Wage Ceilings '!$D$8:'Wage Ceilings '!$D$11),$H57)</f>
        <v>0</v>
      </c>
      <c r="AI57" s="91" cm="1">
        <f t="array" ref="AI57">INDEX(Appendix!$G$4:$J$8,_xlfn.IFS(AG57&lt;56,1,AG57&lt;61,2,AG57&lt;66,3,AG57&lt;71,4,TRUE,5),MATCH(YEAR($F$15),Appendix!$G$3:$L$3,0))</f>
        <v>0</v>
      </c>
      <c r="AJ57" s="92">
        <f t="shared" si="2"/>
        <v>0</v>
      </c>
      <c r="AK57" s="89">
        <f t="shared" si="15"/>
        <v>123</v>
      </c>
      <c r="AL57" s="90">
        <f>IF($I57&gt;'Wage Ceilings '!$C$7+SUMIF('Wage Ceilings '!$B$8:'Wage Ceilings '!$B$11,"&lt;="&amp;$I$15,'Wage Ceilings '!$D$8:'Wage Ceilings '!$D$11),'Wage Ceilings '!$C$7+SUMIF('Wage Ceilings '!$B$8:'Wage Ceilings '!$B$11,"&lt;="&amp;$I$15,'Wage Ceilings '!$D$8:'Wage Ceilings '!$D$11),$I57)</f>
        <v>0</v>
      </c>
      <c r="AM57" s="91" cm="1">
        <f t="array" ref="AM57">INDEX(Appendix!$G$4:$J$8,_xlfn.IFS(AK57&lt;56,1,AK57&lt;61,2,AK57&lt;66,3,AK57&lt;71,4,TRUE,5),MATCH(YEAR($F$15),Appendix!$G$3:$L$3,0))</f>
        <v>0</v>
      </c>
      <c r="AN57" s="92">
        <f t="shared" si="3"/>
        <v>0</v>
      </c>
      <c r="AO57" s="89">
        <f t="shared" si="16"/>
        <v>123</v>
      </c>
      <c r="AP57" s="90">
        <f>IF($J57&gt;'Wage Ceilings '!$C$7+SUMIF('Wage Ceilings '!$B$8:'Wage Ceilings '!$B$11,"&lt;="&amp;$J$15,'Wage Ceilings '!$D$8:'Wage Ceilings '!$D$11),'Wage Ceilings '!$C$7+SUMIF('Wage Ceilings '!$B$8:'Wage Ceilings '!$B$11,"&lt;="&amp;$J$15,'Wage Ceilings '!$D$8:'Wage Ceilings '!$D$11),$J57)</f>
        <v>0</v>
      </c>
      <c r="AQ57" s="91" cm="1">
        <f t="array" ref="AQ57">INDEX(Appendix!$G$4:$J$8,_xlfn.IFS(AO57&lt;56,1,AO57&lt;61,2,AO57&lt;66,3,AO57&lt;71,4,TRUE,5),MATCH(YEAR($F$15),Appendix!$G$3:$L$3,0))</f>
        <v>0</v>
      </c>
      <c r="AR57" s="92">
        <f t="shared" si="4"/>
        <v>0</v>
      </c>
      <c r="AS57" s="89">
        <f t="shared" si="31"/>
        <v>123</v>
      </c>
      <c r="AT57" s="90">
        <f>IF($K57&gt;'Wage Ceilings '!$C$7+SUMIF('Wage Ceilings '!$B$8:'Wage Ceilings '!$B$11,"&lt;="&amp;$K$15,'Wage Ceilings '!$D$8:'Wage Ceilings '!$D$11),'Wage Ceilings '!$C$7+SUMIF('Wage Ceilings '!$B$8:'Wage Ceilings '!$B$11,"&lt;="&amp;$K$15,'Wage Ceilings '!$D$8:'Wage Ceilings '!$D$11),$K57)</f>
        <v>0</v>
      </c>
      <c r="AU57" s="91" cm="1">
        <f t="array" ref="AU57">INDEX(Appendix!$G$4:$J$8,_xlfn.IFS(AS57&lt;56,1,AS57&lt;61,2,AS57&lt;66,3,AS57&lt;71,4,TRUE,5),MATCH(YEAR($F$15),Appendix!$G$3:$L$3,0))</f>
        <v>0</v>
      </c>
      <c r="AV57" s="92">
        <f t="shared" si="5"/>
        <v>0</v>
      </c>
      <c r="AW57" s="89" t="str">
        <f t="shared" si="17"/>
        <v>NA</v>
      </c>
      <c r="AX57" s="92">
        <f>IF(L57&gt;=('Wage Ceilings '!$C$3-SUM(Z57,AD57,AH57,AL57,AP57,AT57,BB57,BF57,BJ57,BN57,BR57,BV57)),('Wage Ceilings '!$C$3-SUM(Z57,AD57,AH57,AL57,AP57,AT57,BB57,BF57,BJ57,BN57,BR57,BV57)),L57)</f>
        <v>0</v>
      </c>
      <c r="AY57" s="91" cm="1">
        <f t="array" ref="AY57">INDEX(Appendix!$G$4:$J$8,_xlfn.IFS(AW57&lt;56,1,AW57&lt;61,2,AW57&lt;66,3,AW57&lt;71,4,TRUE,5),MATCH(YEAR($F$15),Appendix!$G$3:$L$3,0))</f>
        <v>0</v>
      </c>
      <c r="AZ57" s="92">
        <f t="shared" si="6"/>
        <v>0</v>
      </c>
      <c r="BA57" s="89">
        <f t="shared" si="18"/>
        <v>123</v>
      </c>
      <c r="BB57" s="90">
        <f>IF($M57&gt;'Wage Ceilings '!$C$7+SUMIF('Wage Ceilings '!$B$8:'Wage Ceilings '!$B$11,"&lt;="&amp;$M$15,'Wage Ceilings '!$D$8:'Wage Ceilings '!$D$11),'Wage Ceilings '!$C$7+SUMIF('Wage Ceilings '!$B$8:'Wage Ceilings '!$B$11,"&lt;="&amp;$M$15,'Wage Ceilings '!$D$8:'Wage Ceilings '!$D$11),$M57)</f>
        <v>0</v>
      </c>
      <c r="BC57" s="91" cm="1">
        <f t="array" ref="BC57">INDEX(Appendix!$G$4:$J$8,_xlfn.IFS(BA57&lt;56,1,BA57&lt;61,2,BA57&lt;66,3,BA57&lt;71,4,TRUE,5),MATCH(YEAR($F$15),Appendix!$G$3:$L$3,0))</f>
        <v>0</v>
      </c>
      <c r="BD57" s="92">
        <f t="shared" si="19"/>
        <v>0</v>
      </c>
      <c r="BE57" s="89">
        <f t="shared" si="20"/>
        <v>123</v>
      </c>
      <c r="BF57" s="90">
        <f>IF($N57&gt;'Wage Ceilings '!$C$7+SUMIF('Wage Ceilings '!$B$8:'Wage Ceilings '!$B$11,"&lt;="&amp;$N$15,'Wage Ceilings '!$D$8:'Wage Ceilings '!$D$11),'Wage Ceilings '!$C$7+SUMIF('Wage Ceilings '!$B$8:'Wage Ceilings '!$B$11,"&lt;="&amp;$N$15,'Wage Ceilings '!$D$8:'Wage Ceilings '!$D$11),$N57)</f>
        <v>0</v>
      </c>
      <c r="BG57" s="91" cm="1">
        <f t="array" ref="BG57">INDEX(Appendix!$G$4:$J$8,_xlfn.IFS(BE57&lt;56,1,BE57&lt;61,2,BE57&lt;66,3,BE57&lt;71,4,TRUE,5),MATCH(YEAR($F$15),Appendix!$G$3:$L$3,0))</f>
        <v>0</v>
      </c>
      <c r="BH57" s="92">
        <f t="shared" si="7"/>
        <v>0</v>
      </c>
      <c r="BI57" s="89">
        <f t="shared" si="21"/>
        <v>123</v>
      </c>
      <c r="BJ57" s="90">
        <f>IF($O57&gt;'Wage Ceilings '!$C$7+SUMIF('Wage Ceilings '!$B$8:'Wage Ceilings '!$B$11,"&lt;="&amp;$O$15,'Wage Ceilings '!$D$8:'Wage Ceilings '!$D$11),'Wage Ceilings '!$C$7+SUMIF('Wage Ceilings '!$B$8:'Wage Ceilings '!$B$11,"&lt;="&amp;$O$15,'Wage Ceilings '!$D$8:'Wage Ceilings '!$D$11),$O57)</f>
        <v>0</v>
      </c>
      <c r="BK57" s="91" cm="1">
        <f t="array" ref="BK57">INDEX(Appendix!$G$4:$J$8,_xlfn.IFS(BI57&lt;56,1,BI57&lt;61,2,BI57&lt;66,3,BI57&lt;71,4,TRUE,5),MATCH(YEAR($F$15),Appendix!$G$3:$L$3,0))</f>
        <v>0</v>
      </c>
      <c r="BL57" s="92">
        <f t="shared" si="8"/>
        <v>0</v>
      </c>
      <c r="BM57" s="89">
        <f t="shared" si="22"/>
        <v>123</v>
      </c>
      <c r="BN57" s="90">
        <f>IF($P57&gt;'Wage Ceilings '!$C$7+SUMIF('Wage Ceilings '!$B$8:'Wage Ceilings '!$B$11,"&lt;="&amp;$P$15,'Wage Ceilings '!$D$8:'Wage Ceilings '!$D$11),'Wage Ceilings '!$C$7+SUMIF('Wage Ceilings '!$B$8:'Wage Ceilings '!$B$11,"&lt;="&amp;$P$15,'Wage Ceilings '!$D$8:'Wage Ceilings '!$D$11),$P57)</f>
        <v>0</v>
      </c>
      <c r="BO57" s="91" cm="1">
        <f t="array" ref="BO57">INDEX(Appendix!$G$4:$J$8,_xlfn.IFS(BM57&lt;56,1,BM57&lt;61,2,BM57&lt;66,3,BM57&lt;71,4,TRUE,5),MATCH(YEAR($F$15),Appendix!$G$3:$L$3,0))</f>
        <v>0</v>
      </c>
      <c r="BP57" s="92">
        <f t="shared" si="9"/>
        <v>0</v>
      </c>
      <c r="BQ57" s="89">
        <f t="shared" si="23"/>
        <v>123</v>
      </c>
      <c r="BR57" s="90">
        <f>IF($Q57&gt;'Wage Ceilings '!$C$7+SUMIF('Wage Ceilings '!$B$8:'Wage Ceilings '!$B$11,"&lt;="&amp;$Q$15,'Wage Ceilings '!$D$8:'Wage Ceilings '!$D$11),'Wage Ceilings '!$C$7+SUMIF('Wage Ceilings '!$B$8:'Wage Ceilings '!$B$11,"&lt;="&amp;$Q$15,'Wage Ceilings '!$D$8:'Wage Ceilings '!$D$11),$Q57)</f>
        <v>0</v>
      </c>
      <c r="BS57" s="91" cm="1">
        <f t="array" ref="BS57">INDEX(Appendix!$G$4:$J$8,_xlfn.IFS(BQ57&lt;56,1,BQ57&lt;61,2,BQ57&lt;66,3,BQ57&lt;71,4,TRUE,5),MATCH(YEAR($F$15),Appendix!$G$3:$L$3,0))</f>
        <v>0</v>
      </c>
      <c r="BT57" s="92">
        <f t="shared" si="10"/>
        <v>0</v>
      </c>
      <c r="BU57" s="89">
        <f t="shared" si="24"/>
        <v>123</v>
      </c>
      <c r="BV57" s="90">
        <f>IF($R57&gt;'Wage Ceilings '!$C$7+SUMIF('Wage Ceilings '!$B$8:'Wage Ceilings '!$B$11,"&lt;="&amp;$R$15,'Wage Ceilings '!$D$8:'Wage Ceilings '!$D$11),'Wage Ceilings '!$C$7+SUMIF('Wage Ceilings '!$B$8:'Wage Ceilings '!$B$11,"&lt;="&amp;$R$15,'Wage Ceilings '!$D$8:'Wage Ceilings '!$D$11),$R57)</f>
        <v>0</v>
      </c>
      <c r="BW57" s="91" cm="1">
        <f t="array" ref="BW57">INDEX(Appendix!$G$4:$J$8,_xlfn.IFS(BU57&lt;56,1,BU57&lt;61,2,BU57&lt;66,3,BU57&lt;71,4,TRUE,5),MATCH(YEAR($F$15),Appendix!$G$3:$L$3,0))</f>
        <v>0</v>
      </c>
      <c r="BX57" s="92">
        <f t="shared" si="11"/>
        <v>0</v>
      </c>
      <c r="BY57" s="89" t="str">
        <f t="shared" si="25"/>
        <v>NA</v>
      </c>
      <c r="BZ57" s="92">
        <f>IF(S57&gt;=('Wage Ceilings '!$C$3-SUM(Z57,AD57,AH57,AL57,AP57,AX57,AT57,BB57,BF57,BJ57,BN57,BR57,BV57)),('Wage Ceilings '!$C$3-SUM(Z57,AD57,AH57,AL57,AP57,AX57,AT57,BB57,BF57,BJ57,BN57,BR57,BV57)),S57)</f>
        <v>0</v>
      </c>
      <c r="CA57" s="91" cm="1">
        <f t="array" ref="CA57">INDEX(Appendix!$G$4:$J$8,_xlfn.IFS(BY57&lt;56,1,BY57&lt;61,2,BY57&lt;66,3,BY57&lt;71,4,TRUE,5),MATCH(YEAR($F$15),Appendix!$G$3:$L$3,0))</f>
        <v>0</v>
      </c>
      <c r="CB57" s="92">
        <f t="shared" si="32"/>
        <v>0</v>
      </c>
      <c r="CC57" s="47"/>
    </row>
    <row r="58" spans="1:81" x14ac:dyDescent="0.3">
      <c r="A58" s="64" t="s">
        <v>58</v>
      </c>
      <c r="B58" s="65"/>
      <c r="C58" s="65"/>
      <c r="D58" s="66"/>
      <c r="E58" s="66"/>
      <c r="F58" s="67"/>
      <c r="G58" s="67"/>
      <c r="H58" s="67"/>
      <c r="I58" s="67"/>
      <c r="J58" s="67"/>
      <c r="K58" s="67"/>
      <c r="L58" s="67"/>
      <c r="M58" s="67"/>
      <c r="N58" s="67"/>
      <c r="O58" s="67"/>
      <c r="P58" s="67"/>
      <c r="Q58" s="67"/>
      <c r="R58" s="67"/>
      <c r="S58" s="67"/>
      <c r="T58" s="57">
        <f t="shared" si="26"/>
        <v>0</v>
      </c>
      <c r="U58" s="57">
        <f t="shared" si="27"/>
        <v>0</v>
      </c>
      <c r="V58" s="58">
        <f t="shared" si="28"/>
        <v>0</v>
      </c>
      <c r="W58" s="58">
        <f t="shared" si="29"/>
        <v>0</v>
      </c>
      <c r="X58" s="58">
        <f t="shared" si="30"/>
        <v>0</v>
      </c>
      <c r="Y58" s="89">
        <f t="shared" si="12"/>
        <v>122</v>
      </c>
      <c r="Z58" s="90">
        <f>IF($F58&gt;'Wage Ceilings '!$C$7+SUMIF('Wage Ceilings '!$B$8:'Wage Ceilings '!$B$11,"&lt;="&amp;$F$15,'Wage Ceilings '!$D$8:'Wage Ceilings '!$D$11),'Wage Ceilings '!$C$7+SUMIF('Wage Ceilings '!$B$8:'Wage Ceilings '!$B$11,"&lt;="&amp;$F$15,'Wage Ceilings '!$D$8:'Wage Ceilings '!$D$11),$F58)</f>
        <v>0</v>
      </c>
      <c r="AA58" s="91" cm="1">
        <f t="array" ref="AA58">INDEX(Appendix!$G$4:$J$8,_xlfn.IFS(Y58&lt;56,1,Y58&lt;61,2,Y58&lt;66,3,Y58&lt;71,4,TRUE,5),MATCH(YEAR($F$15),Appendix!$G$3:$L$3,0))</f>
        <v>0</v>
      </c>
      <c r="AB58" s="92">
        <f t="shared" si="0"/>
        <v>0</v>
      </c>
      <c r="AC58" s="89">
        <f t="shared" si="13"/>
        <v>123</v>
      </c>
      <c r="AD58" s="90">
        <f>IF($G58&gt;'Wage Ceilings '!$C$7+SUMIF('Wage Ceilings '!$B$8:'Wage Ceilings '!$B$11,"&lt;="&amp;$G$15,'Wage Ceilings '!$D$8:'Wage Ceilings '!$D$11),'Wage Ceilings '!$C$7+SUMIF('Wage Ceilings '!$B$8:'Wage Ceilings '!$B$11,"&lt;="&amp;$G$15,'Wage Ceilings '!$D$8:'Wage Ceilings '!$D$11),$G58)</f>
        <v>0</v>
      </c>
      <c r="AE58" s="91" cm="1">
        <f t="array" ref="AE58">INDEX(Appendix!$G$4:$J$8,_xlfn.IFS(AC58&lt;56,1,AC58&lt;61,2,AC58&lt;66,3,AC58&lt;71,4,TRUE,5),MATCH(YEAR($F$15),Appendix!$G$3:$L$3,0))</f>
        <v>0</v>
      </c>
      <c r="AF58" s="92">
        <f t="shared" si="1"/>
        <v>0</v>
      </c>
      <c r="AG58" s="89">
        <f t="shared" si="14"/>
        <v>123</v>
      </c>
      <c r="AH58" s="90">
        <f>IF($H58&gt;'Wage Ceilings '!$C$7+SUMIF('Wage Ceilings '!$B$8:'Wage Ceilings '!$B$11,"&lt;="&amp;$H$15,'Wage Ceilings '!$D$8:'Wage Ceilings '!$D$11),'Wage Ceilings '!$C$7+SUMIF('Wage Ceilings '!$B$8:'Wage Ceilings '!$B$11,"&lt;="&amp;$H$15,'Wage Ceilings '!$D$8:'Wage Ceilings '!$D$11),$H58)</f>
        <v>0</v>
      </c>
      <c r="AI58" s="91" cm="1">
        <f t="array" ref="AI58">INDEX(Appendix!$G$4:$J$8,_xlfn.IFS(AG58&lt;56,1,AG58&lt;61,2,AG58&lt;66,3,AG58&lt;71,4,TRUE,5),MATCH(YEAR($F$15),Appendix!$G$3:$L$3,0))</f>
        <v>0</v>
      </c>
      <c r="AJ58" s="92">
        <f t="shared" si="2"/>
        <v>0</v>
      </c>
      <c r="AK58" s="89">
        <f t="shared" si="15"/>
        <v>123</v>
      </c>
      <c r="AL58" s="90">
        <f>IF($I58&gt;'Wage Ceilings '!$C$7+SUMIF('Wage Ceilings '!$B$8:'Wage Ceilings '!$B$11,"&lt;="&amp;$I$15,'Wage Ceilings '!$D$8:'Wage Ceilings '!$D$11),'Wage Ceilings '!$C$7+SUMIF('Wage Ceilings '!$B$8:'Wage Ceilings '!$B$11,"&lt;="&amp;$I$15,'Wage Ceilings '!$D$8:'Wage Ceilings '!$D$11),$I58)</f>
        <v>0</v>
      </c>
      <c r="AM58" s="91" cm="1">
        <f t="array" ref="AM58">INDEX(Appendix!$G$4:$J$8,_xlfn.IFS(AK58&lt;56,1,AK58&lt;61,2,AK58&lt;66,3,AK58&lt;71,4,TRUE,5),MATCH(YEAR($F$15),Appendix!$G$3:$L$3,0))</f>
        <v>0</v>
      </c>
      <c r="AN58" s="92">
        <f t="shared" si="3"/>
        <v>0</v>
      </c>
      <c r="AO58" s="89">
        <f t="shared" si="16"/>
        <v>123</v>
      </c>
      <c r="AP58" s="90">
        <f>IF($J58&gt;'Wage Ceilings '!$C$7+SUMIF('Wage Ceilings '!$B$8:'Wage Ceilings '!$B$11,"&lt;="&amp;$J$15,'Wage Ceilings '!$D$8:'Wage Ceilings '!$D$11),'Wage Ceilings '!$C$7+SUMIF('Wage Ceilings '!$B$8:'Wage Ceilings '!$B$11,"&lt;="&amp;$J$15,'Wage Ceilings '!$D$8:'Wage Ceilings '!$D$11),$J58)</f>
        <v>0</v>
      </c>
      <c r="AQ58" s="91" cm="1">
        <f t="array" ref="AQ58">INDEX(Appendix!$G$4:$J$8,_xlfn.IFS(AO58&lt;56,1,AO58&lt;61,2,AO58&lt;66,3,AO58&lt;71,4,TRUE,5),MATCH(YEAR($F$15),Appendix!$G$3:$L$3,0))</f>
        <v>0</v>
      </c>
      <c r="AR58" s="92">
        <f t="shared" si="4"/>
        <v>0</v>
      </c>
      <c r="AS58" s="89">
        <f t="shared" si="31"/>
        <v>123</v>
      </c>
      <c r="AT58" s="90">
        <f>IF($K58&gt;'Wage Ceilings '!$C$7+SUMIF('Wage Ceilings '!$B$8:'Wage Ceilings '!$B$11,"&lt;="&amp;$K$15,'Wage Ceilings '!$D$8:'Wage Ceilings '!$D$11),'Wage Ceilings '!$C$7+SUMIF('Wage Ceilings '!$B$8:'Wage Ceilings '!$B$11,"&lt;="&amp;$K$15,'Wage Ceilings '!$D$8:'Wage Ceilings '!$D$11),$K58)</f>
        <v>0</v>
      </c>
      <c r="AU58" s="91" cm="1">
        <f t="array" ref="AU58">INDEX(Appendix!$G$4:$J$8,_xlfn.IFS(AS58&lt;56,1,AS58&lt;61,2,AS58&lt;66,3,AS58&lt;71,4,TRUE,5),MATCH(YEAR($F$15),Appendix!$G$3:$L$3,0))</f>
        <v>0</v>
      </c>
      <c r="AV58" s="92">
        <f t="shared" si="5"/>
        <v>0</v>
      </c>
      <c r="AW58" s="89" t="str">
        <f t="shared" si="17"/>
        <v>NA</v>
      </c>
      <c r="AX58" s="92">
        <f>IF(L58&gt;=('Wage Ceilings '!$C$3-SUM(Z58,AD58,AH58,AL58,AP58,AT58,BB58,BF58,BJ58,BN58,BR58,BV58)),('Wage Ceilings '!$C$3-SUM(Z58,AD58,AH58,AL58,AP58,AT58,BB58,BF58,BJ58,BN58,BR58,BV58)),L58)</f>
        <v>0</v>
      </c>
      <c r="AY58" s="91" cm="1">
        <f t="array" ref="AY58">INDEX(Appendix!$G$4:$J$8,_xlfn.IFS(AW58&lt;56,1,AW58&lt;61,2,AW58&lt;66,3,AW58&lt;71,4,TRUE,5),MATCH(YEAR($F$15),Appendix!$G$3:$L$3,0))</f>
        <v>0</v>
      </c>
      <c r="AZ58" s="92">
        <f t="shared" si="6"/>
        <v>0</v>
      </c>
      <c r="BA58" s="89">
        <f t="shared" si="18"/>
        <v>123</v>
      </c>
      <c r="BB58" s="90">
        <f>IF($M58&gt;'Wage Ceilings '!$C$7+SUMIF('Wage Ceilings '!$B$8:'Wage Ceilings '!$B$11,"&lt;="&amp;$M$15,'Wage Ceilings '!$D$8:'Wage Ceilings '!$D$11),'Wage Ceilings '!$C$7+SUMIF('Wage Ceilings '!$B$8:'Wage Ceilings '!$B$11,"&lt;="&amp;$M$15,'Wage Ceilings '!$D$8:'Wage Ceilings '!$D$11),$M58)</f>
        <v>0</v>
      </c>
      <c r="BC58" s="91" cm="1">
        <f t="array" ref="BC58">INDEX(Appendix!$G$4:$J$8,_xlfn.IFS(BA58&lt;56,1,BA58&lt;61,2,BA58&lt;66,3,BA58&lt;71,4,TRUE,5),MATCH(YEAR($F$15),Appendix!$G$3:$L$3,0))</f>
        <v>0</v>
      </c>
      <c r="BD58" s="92">
        <f t="shared" si="19"/>
        <v>0</v>
      </c>
      <c r="BE58" s="89">
        <f t="shared" si="20"/>
        <v>123</v>
      </c>
      <c r="BF58" s="90">
        <f>IF($N58&gt;'Wage Ceilings '!$C$7+SUMIF('Wage Ceilings '!$B$8:'Wage Ceilings '!$B$11,"&lt;="&amp;$N$15,'Wage Ceilings '!$D$8:'Wage Ceilings '!$D$11),'Wage Ceilings '!$C$7+SUMIF('Wage Ceilings '!$B$8:'Wage Ceilings '!$B$11,"&lt;="&amp;$N$15,'Wage Ceilings '!$D$8:'Wage Ceilings '!$D$11),$N58)</f>
        <v>0</v>
      </c>
      <c r="BG58" s="91" cm="1">
        <f t="array" ref="BG58">INDEX(Appendix!$G$4:$J$8,_xlfn.IFS(BE58&lt;56,1,BE58&lt;61,2,BE58&lt;66,3,BE58&lt;71,4,TRUE,5),MATCH(YEAR($F$15),Appendix!$G$3:$L$3,0))</f>
        <v>0</v>
      </c>
      <c r="BH58" s="92">
        <f t="shared" si="7"/>
        <v>0</v>
      </c>
      <c r="BI58" s="89">
        <f t="shared" si="21"/>
        <v>123</v>
      </c>
      <c r="BJ58" s="90">
        <f>IF($O58&gt;'Wage Ceilings '!$C$7+SUMIF('Wage Ceilings '!$B$8:'Wage Ceilings '!$B$11,"&lt;="&amp;$O$15,'Wage Ceilings '!$D$8:'Wage Ceilings '!$D$11),'Wage Ceilings '!$C$7+SUMIF('Wage Ceilings '!$B$8:'Wage Ceilings '!$B$11,"&lt;="&amp;$O$15,'Wage Ceilings '!$D$8:'Wage Ceilings '!$D$11),$O58)</f>
        <v>0</v>
      </c>
      <c r="BK58" s="91" cm="1">
        <f t="array" ref="BK58">INDEX(Appendix!$G$4:$J$8,_xlfn.IFS(BI58&lt;56,1,BI58&lt;61,2,BI58&lt;66,3,BI58&lt;71,4,TRUE,5),MATCH(YEAR($F$15),Appendix!$G$3:$L$3,0))</f>
        <v>0</v>
      </c>
      <c r="BL58" s="92">
        <f t="shared" si="8"/>
        <v>0</v>
      </c>
      <c r="BM58" s="89">
        <f t="shared" si="22"/>
        <v>123</v>
      </c>
      <c r="BN58" s="90">
        <f>IF($P58&gt;'Wage Ceilings '!$C$7+SUMIF('Wage Ceilings '!$B$8:'Wage Ceilings '!$B$11,"&lt;="&amp;$P$15,'Wage Ceilings '!$D$8:'Wage Ceilings '!$D$11),'Wage Ceilings '!$C$7+SUMIF('Wage Ceilings '!$B$8:'Wage Ceilings '!$B$11,"&lt;="&amp;$P$15,'Wage Ceilings '!$D$8:'Wage Ceilings '!$D$11),$P58)</f>
        <v>0</v>
      </c>
      <c r="BO58" s="91" cm="1">
        <f t="array" ref="BO58">INDEX(Appendix!$G$4:$J$8,_xlfn.IFS(BM58&lt;56,1,BM58&lt;61,2,BM58&lt;66,3,BM58&lt;71,4,TRUE,5),MATCH(YEAR($F$15),Appendix!$G$3:$L$3,0))</f>
        <v>0</v>
      </c>
      <c r="BP58" s="92">
        <f t="shared" si="9"/>
        <v>0</v>
      </c>
      <c r="BQ58" s="89">
        <f t="shared" si="23"/>
        <v>123</v>
      </c>
      <c r="BR58" s="90">
        <f>IF($Q58&gt;'Wage Ceilings '!$C$7+SUMIF('Wage Ceilings '!$B$8:'Wage Ceilings '!$B$11,"&lt;="&amp;$Q$15,'Wage Ceilings '!$D$8:'Wage Ceilings '!$D$11),'Wage Ceilings '!$C$7+SUMIF('Wage Ceilings '!$B$8:'Wage Ceilings '!$B$11,"&lt;="&amp;$Q$15,'Wage Ceilings '!$D$8:'Wage Ceilings '!$D$11),$Q58)</f>
        <v>0</v>
      </c>
      <c r="BS58" s="91" cm="1">
        <f t="array" ref="BS58">INDEX(Appendix!$G$4:$J$8,_xlfn.IFS(BQ58&lt;56,1,BQ58&lt;61,2,BQ58&lt;66,3,BQ58&lt;71,4,TRUE,5),MATCH(YEAR($F$15),Appendix!$G$3:$L$3,0))</f>
        <v>0</v>
      </c>
      <c r="BT58" s="92">
        <f t="shared" si="10"/>
        <v>0</v>
      </c>
      <c r="BU58" s="89">
        <f t="shared" si="24"/>
        <v>123</v>
      </c>
      <c r="BV58" s="90">
        <f>IF($R58&gt;'Wage Ceilings '!$C$7+SUMIF('Wage Ceilings '!$B$8:'Wage Ceilings '!$B$11,"&lt;="&amp;$R$15,'Wage Ceilings '!$D$8:'Wage Ceilings '!$D$11),'Wage Ceilings '!$C$7+SUMIF('Wage Ceilings '!$B$8:'Wage Ceilings '!$B$11,"&lt;="&amp;$R$15,'Wage Ceilings '!$D$8:'Wage Ceilings '!$D$11),$R58)</f>
        <v>0</v>
      </c>
      <c r="BW58" s="91" cm="1">
        <f t="array" ref="BW58">INDEX(Appendix!$G$4:$J$8,_xlfn.IFS(BU58&lt;56,1,BU58&lt;61,2,BU58&lt;66,3,BU58&lt;71,4,TRUE,5),MATCH(YEAR($F$15),Appendix!$G$3:$L$3,0))</f>
        <v>0</v>
      </c>
      <c r="BX58" s="92">
        <f t="shared" si="11"/>
        <v>0</v>
      </c>
      <c r="BY58" s="89" t="str">
        <f t="shared" si="25"/>
        <v>NA</v>
      </c>
      <c r="BZ58" s="92">
        <f>IF(S58&gt;=('Wage Ceilings '!$C$3-SUM(Z58,AD58,AH58,AL58,AP58,AX58,AT58,BB58,BF58,BJ58,BN58,BR58,BV58)),('Wage Ceilings '!$C$3-SUM(Z58,AD58,AH58,AL58,AP58,AX58,AT58,BB58,BF58,BJ58,BN58,BR58,BV58)),S58)</f>
        <v>0</v>
      </c>
      <c r="CA58" s="91" cm="1">
        <f t="array" ref="CA58">INDEX(Appendix!$G$4:$J$8,_xlfn.IFS(BY58&lt;56,1,BY58&lt;61,2,BY58&lt;66,3,BY58&lt;71,4,TRUE,5),MATCH(YEAR($F$15),Appendix!$G$3:$L$3,0))</f>
        <v>0</v>
      </c>
      <c r="CB58" s="92">
        <f t="shared" si="32"/>
        <v>0</v>
      </c>
      <c r="CC58" s="47"/>
    </row>
    <row r="59" spans="1:81" x14ac:dyDescent="0.3">
      <c r="A59" s="64" t="s">
        <v>59</v>
      </c>
      <c r="B59" s="65"/>
      <c r="C59" s="65"/>
      <c r="D59" s="66"/>
      <c r="E59" s="66"/>
      <c r="F59" s="67"/>
      <c r="G59" s="67"/>
      <c r="H59" s="67"/>
      <c r="I59" s="67"/>
      <c r="J59" s="67"/>
      <c r="K59" s="67"/>
      <c r="L59" s="67"/>
      <c r="M59" s="67"/>
      <c r="N59" s="67"/>
      <c r="O59" s="67"/>
      <c r="P59" s="67"/>
      <c r="Q59" s="67"/>
      <c r="R59" s="67"/>
      <c r="S59" s="67"/>
      <c r="T59" s="57">
        <f t="shared" si="26"/>
        <v>0</v>
      </c>
      <c r="U59" s="57">
        <f t="shared" si="27"/>
        <v>0</v>
      </c>
      <c r="V59" s="58">
        <f t="shared" si="28"/>
        <v>0</v>
      </c>
      <c r="W59" s="58">
        <f t="shared" si="29"/>
        <v>0</v>
      </c>
      <c r="X59" s="58">
        <f t="shared" si="30"/>
        <v>0</v>
      </c>
      <c r="Y59" s="89">
        <f t="shared" si="12"/>
        <v>122</v>
      </c>
      <c r="Z59" s="90">
        <f>IF($F59&gt;'Wage Ceilings '!$C$7+SUMIF('Wage Ceilings '!$B$8:'Wage Ceilings '!$B$11,"&lt;="&amp;$F$15,'Wage Ceilings '!$D$8:'Wage Ceilings '!$D$11),'Wage Ceilings '!$C$7+SUMIF('Wage Ceilings '!$B$8:'Wage Ceilings '!$B$11,"&lt;="&amp;$F$15,'Wage Ceilings '!$D$8:'Wage Ceilings '!$D$11),$F59)</f>
        <v>0</v>
      </c>
      <c r="AA59" s="91" cm="1">
        <f t="array" ref="AA59">INDEX(Appendix!$G$4:$J$8,_xlfn.IFS(Y59&lt;56,1,Y59&lt;61,2,Y59&lt;66,3,Y59&lt;71,4,TRUE,5),MATCH(YEAR($F$15),Appendix!$G$3:$L$3,0))</f>
        <v>0</v>
      </c>
      <c r="AB59" s="92">
        <f t="shared" si="0"/>
        <v>0</v>
      </c>
      <c r="AC59" s="89">
        <f t="shared" si="13"/>
        <v>123</v>
      </c>
      <c r="AD59" s="90">
        <f>IF($G59&gt;'Wage Ceilings '!$C$7+SUMIF('Wage Ceilings '!$B$8:'Wage Ceilings '!$B$11,"&lt;="&amp;$G$15,'Wage Ceilings '!$D$8:'Wage Ceilings '!$D$11),'Wage Ceilings '!$C$7+SUMIF('Wage Ceilings '!$B$8:'Wage Ceilings '!$B$11,"&lt;="&amp;$G$15,'Wage Ceilings '!$D$8:'Wage Ceilings '!$D$11),$G59)</f>
        <v>0</v>
      </c>
      <c r="AE59" s="91" cm="1">
        <f t="array" ref="AE59">INDEX(Appendix!$G$4:$J$8,_xlfn.IFS(AC59&lt;56,1,AC59&lt;61,2,AC59&lt;66,3,AC59&lt;71,4,TRUE,5),MATCH(YEAR($F$15),Appendix!$G$3:$L$3,0))</f>
        <v>0</v>
      </c>
      <c r="AF59" s="92">
        <f t="shared" si="1"/>
        <v>0</v>
      </c>
      <c r="AG59" s="89">
        <f t="shared" si="14"/>
        <v>123</v>
      </c>
      <c r="AH59" s="90">
        <f>IF($H59&gt;'Wage Ceilings '!$C$7+SUMIF('Wage Ceilings '!$B$8:'Wage Ceilings '!$B$11,"&lt;="&amp;$H$15,'Wage Ceilings '!$D$8:'Wage Ceilings '!$D$11),'Wage Ceilings '!$C$7+SUMIF('Wage Ceilings '!$B$8:'Wage Ceilings '!$B$11,"&lt;="&amp;$H$15,'Wage Ceilings '!$D$8:'Wage Ceilings '!$D$11),$H59)</f>
        <v>0</v>
      </c>
      <c r="AI59" s="91" cm="1">
        <f t="array" ref="AI59">INDEX(Appendix!$G$4:$J$8,_xlfn.IFS(AG59&lt;56,1,AG59&lt;61,2,AG59&lt;66,3,AG59&lt;71,4,TRUE,5),MATCH(YEAR($F$15),Appendix!$G$3:$L$3,0))</f>
        <v>0</v>
      </c>
      <c r="AJ59" s="92">
        <f t="shared" si="2"/>
        <v>0</v>
      </c>
      <c r="AK59" s="89">
        <f t="shared" si="15"/>
        <v>123</v>
      </c>
      <c r="AL59" s="90">
        <f>IF($I59&gt;'Wage Ceilings '!$C$7+SUMIF('Wage Ceilings '!$B$8:'Wage Ceilings '!$B$11,"&lt;="&amp;$I$15,'Wage Ceilings '!$D$8:'Wage Ceilings '!$D$11),'Wage Ceilings '!$C$7+SUMIF('Wage Ceilings '!$B$8:'Wage Ceilings '!$B$11,"&lt;="&amp;$I$15,'Wage Ceilings '!$D$8:'Wage Ceilings '!$D$11),$I59)</f>
        <v>0</v>
      </c>
      <c r="AM59" s="91" cm="1">
        <f t="array" ref="AM59">INDEX(Appendix!$G$4:$J$8,_xlfn.IFS(AK59&lt;56,1,AK59&lt;61,2,AK59&lt;66,3,AK59&lt;71,4,TRUE,5),MATCH(YEAR($F$15),Appendix!$G$3:$L$3,0))</f>
        <v>0</v>
      </c>
      <c r="AN59" s="92">
        <f t="shared" si="3"/>
        <v>0</v>
      </c>
      <c r="AO59" s="89">
        <f t="shared" si="16"/>
        <v>123</v>
      </c>
      <c r="AP59" s="90">
        <f>IF($J59&gt;'Wage Ceilings '!$C$7+SUMIF('Wage Ceilings '!$B$8:'Wage Ceilings '!$B$11,"&lt;="&amp;$J$15,'Wage Ceilings '!$D$8:'Wage Ceilings '!$D$11),'Wage Ceilings '!$C$7+SUMIF('Wage Ceilings '!$B$8:'Wage Ceilings '!$B$11,"&lt;="&amp;$J$15,'Wage Ceilings '!$D$8:'Wage Ceilings '!$D$11),$J59)</f>
        <v>0</v>
      </c>
      <c r="AQ59" s="91" cm="1">
        <f t="array" ref="AQ59">INDEX(Appendix!$G$4:$J$8,_xlfn.IFS(AO59&lt;56,1,AO59&lt;61,2,AO59&lt;66,3,AO59&lt;71,4,TRUE,5),MATCH(YEAR($F$15),Appendix!$G$3:$L$3,0))</f>
        <v>0</v>
      </c>
      <c r="AR59" s="92">
        <f t="shared" si="4"/>
        <v>0</v>
      </c>
      <c r="AS59" s="89">
        <f t="shared" si="31"/>
        <v>123</v>
      </c>
      <c r="AT59" s="90">
        <f>IF($K59&gt;'Wage Ceilings '!$C$7+SUMIF('Wage Ceilings '!$B$8:'Wage Ceilings '!$B$11,"&lt;="&amp;$K$15,'Wage Ceilings '!$D$8:'Wage Ceilings '!$D$11),'Wage Ceilings '!$C$7+SUMIF('Wage Ceilings '!$B$8:'Wage Ceilings '!$B$11,"&lt;="&amp;$K$15,'Wage Ceilings '!$D$8:'Wage Ceilings '!$D$11),$K59)</f>
        <v>0</v>
      </c>
      <c r="AU59" s="91" cm="1">
        <f t="array" ref="AU59">INDEX(Appendix!$G$4:$J$8,_xlfn.IFS(AS59&lt;56,1,AS59&lt;61,2,AS59&lt;66,3,AS59&lt;71,4,TRUE,5),MATCH(YEAR($F$15),Appendix!$G$3:$L$3,0))</f>
        <v>0</v>
      </c>
      <c r="AV59" s="92">
        <f t="shared" si="5"/>
        <v>0</v>
      </c>
      <c r="AW59" s="89" t="str">
        <f t="shared" si="17"/>
        <v>NA</v>
      </c>
      <c r="AX59" s="92">
        <f>IF(L59&gt;=('Wage Ceilings '!$C$3-SUM(Z59,AD59,AH59,AL59,AP59,AT59,BB59,BF59,BJ59,BN59,BR59,BV59)),('Wage Ceilings '!$C$3-SUM(Z59,AD59,AH59,AL59,AP59,AT59,BB59,BF59,BJ59,BN59,BR59,BV59)),L59)</f>
        <v>0</v>
      </c>
      <c r="AY59" s="91" cm="1">
        <f t="array" ref="AY59">INDEX(Appendix!$G$4:$J$8,_xlfn.IFS(AW59&lt;56,1,AW59&lt;61,2,AW59&lt;66,3,AW59&lt;71,4,TRUE,5),MATCH(YEAR($F$15),Appendix!$G$3:$L$3,0))</f>
        <v>0</v>
      </c>
      <c r="AZ59" s="92">
        <f t="shared" si="6"/>
        <v>0</v>
      </c>
      <c r="BA59" s="89">
        <f t="shared" si="18"/>
        <v>123</v>
      </c>
      <c r="BB59" s="90">
        <f>IF($M59&gt;'Wage Ceilings '!$C$7+SUMIF('Wage Ceilings '!$B$8:'Wage Ceilings '!$B$11,"&lt;="&amp;$M$15,'Wage Ceilings '!$D$8:'Wage Ceilings '!$D$11),'Wage Ceilings '!$C$7+SUMIF('Wage Ceilings '!$B$8:'Wage Ceilings '!$B$11,"&lt;="&amp;$M$15,'Wage Ceilings '!$D$8:'Wage Ceilings '!$D$11),$M59)</f>
        <v>0</v>
      </c>
      <c r="BC59" s="91" cm="1">
        <f t="array" ref="BC59">INDEX(Appendix!$G$4:$J$8,_xlfn.IFS(BA59&lt;56,1,BA59&lt;61,2,BA59&lt;66,3,BA59&lt;71,4,TRUE,5),MATCH(YEAR($F$15),Appendix!$G$3:$L$3,0))</f>
        <v>0</v>
      </c>
      <c r="BD59" s="92">
        <f t="shared" si="19"/>
        <v>0</v>
      </c>
      <c r="BE59" s="89">
        <f t="shared" si="20"/>
        <v>123</v>
      </c>
      <c r="BF59" s="90">
        <f>IF($N59&gt;'Wage Ceilings '!$C$7+SUMIF('Wage Ceilings '!$B$8:'Wage Ceilings '!$B$11,"&lt;="&amp;$N$15,'Wage Ceilings '!$D$8:'Wage Ceilings '!$D$11),'Wage Ceilings '!$C$7+SUMIF('Wage Ceilings '!$B$8:'Wage Ceilings '!$B$11,"&lt;="&amp;$N$15,'Wage Ceilings '!$D$8:'Wage Ceilings '!$D$11),$N59)</f>
        <v>0</v>
      </c>
      <c r="BG59" s="91" cm="1">
        <f t="array" ref="BG59">INDEX(Appendix!$G$4:$J$8,_xlfn.IFS(BE59&lt;56,1,BE59&lt;61,2,BE59&lt;66,3,BE59&lt;71,4,TRUE,5),MATCH(YEAR($F$15),Appendix!$G$3:$L$3,0))</f>
        <v>0</v>
      </c>
      <c r="BH59" s="92">
        <f t="shared" si="7"/>
        <v>0</v>
      </c>
      <c r="BI59" s="89">
        <f t="shared" si="21"/>
        <v>123</v>
      </c>
      <c r="BJ59" s="90">
        <f>IF($O59&gt;'Wage Ceilings '!$C$7+SUMIF('Wage Ceilings '!$B$8:'Wage Ceilings '!$B$11,"&lt;="&amp;$O$15,'Wage Ceilings '!$D$8:'Wage Ceilings '!$D$11),'Wage Ceilings '!$C$7+SUMIF('Wage Ceilings '!$B$8:'Wage Ceilings '!$B$11,"&lt;="&amp;$O$15,'Wage Ceilings '!$D$8:'Wage Ceilings '!$D$11),$O59)</f>
        <v>0</v>
      </c>
      <c r="BK59" s="91" cm="1">
        <f t="array" ref="BK59">INDEX(Appendix!$G$4:$J$8,_xlfn.IFS(BI59&lt;56,1,BI59&lt;61,2,BI59&lt;66,3,BI59&lt;71,4,TRUE,5),MATCH(YEAR($F$15),Appendix!$G$3:$L$3,0))</f>
        <v>0</v>
      </c>
      <c r="BL59" s="92">
        <f t="shared" si="8"/>
        <v>0</v>
      </c>
      <c r="BM59" s="89">
        <f t="shared" si="22"/>
        <v>123</v>
      </c>
      <c r="BN59" s="90">
        <f>IF($P59&gt;'Wage Ceilings '!$C$7+SUMIF('Wage Ceilings '!$B$8:'Wage Ceilings '!$B$11,"&lt;="&amp;$P$15,'Wage Ceilings '!$D$8:'Wage Ceilings '!$D$11),'Wage Ceilings '!$C$7+SUMIF('Wage Ceilings '!$B$8:'Wage Ceilings '!$B$11,"&lt;="&amp;$P$15,'Wage Ceilings '!$D$8:'Wage Ceilings '!$D$11),$P59)</f>
        <v>0</v>
      </c>
      <c r="BO59" s="91" cm="1">
        <f t="array" ref="BO59">INDEX(Appendix!$G$4:$J$8,_xlfn.IFS(BM59&lt;56,1,BM59&lt;61,2,BM59&lt;66,3,BM59&lt;71,4,TRUE,5),MATCH(YEAR($F$15),Appendix!$G$3:$L$3,0))</f>
        <v>0</v>
      </c>
      <c r="BP59" s="92">
        <f t="shared" si="9"/>
        <v>0</v>
      </c>
      <c r="BQ59" s="89">
        <f t="shared" si="23"/>
        <v>123</v>
      </c>
      <c r="BR59" s="90">
        <f>IF($Q59&gt;'Wage Ceilings '!$C$7+SUMIF('Wage Ceilings '!$B$8:'Wage Ceilings '!$B$11,"&lt;="&amp;$Q$15,'Wage Ceilings '!$D$8:'Wage Ceilings '!$D$11),'Wage Ceilings '!$C$7+SUMIF('Wage Ceilings '!$B$8:'Wage Ceilings '!$B$11,"&lt;="&amp;$Q$15,'Wage Ceilings '!$D$8:'Wage Ceilings '!$D$11),$Q59)</f>
        <v>0</v>
      </c>
      <c r="BS59" s="91" cm="1">
        <f t="array" ref="BS59">INDEX(Appendix!$G$4:$J$8,_xlfn.IFS(BQ59&lt;56,1,BQ59&lt;61,2,BQ59&lt;66,3,BQ59&lt;71,4,TRUE,5),MATCH(YEAR($F$15),Appendix!$G$3:$L$3,0))</f>
        <v>0</v>
      </c>
      <c r="BT59" s="92">
        <f t="shared" si="10"/>
        <v>0</v>
      </c>
      <c r="BU59" s="89">
        <f t="shared" si="24"/>
        <v>123</v>
      </c>
      <c r="BV59" s="90">
        <f>IF($R59&gt;'Wage Ceilings '!$C$7+SUMIF('Wage Ceilings '!$B$8:'Wage Ceilings '!$B$11,"&lt;="&amp;$R$15,'Wage Ceilings '!$D$8:'Wage Ceilings '!$D$11),'Wage Ceilings '!$C$7+SUMIF('Wage Ceilings '!$B$8:'Wage Ceilings '!$B$11,"&lt;="&amp;$R$15,'Wage Ceilings '!$D$8:'Wage Ceilings '!$D$11),$R59)</f>
        <v>0</v>
      </c>
      <c r="BW59" s="91" cm="1">
        <f t="array" ref="BW59">INDEX(Appendix!$G$4:$J$8,_xlfn.IFS(BU59&lt;56,1,BU59&lt;61,2,BU59&lt;66,3,BU59&lt;71,4,TRUE,5),MATCH(YEAR($F$15),Appendix!$G$3:$L$3,0))</f>
        <v>0</v>
      </c>
      <c r="BX59" s="92">
        <f t="shared" si="11"/>
        <v>0</v>
      </c>
      <c r="BY59" s="89" t="str">
        <f t="shared" si="25"/>
        <v>NA</v>
      </c>
      <c r="BZ59" s="92">
        <f>IF(S59&gt;=('Wage Ceilings '!$C$3-SUM(Z59,AD59,AH59,AL59,AP59,AX59,AT59,BB59,BF59,BJ59,BN59,BR59,BV59)),('Wage Ceilings '!$C$3-SUM(Z59,AD59,AH59,AL59,AP59,AX59,AT59,BB59,BF59,BJ59,BN59,BR59,BV59)),S59)</f>
        <v>0</v>
      </c>
      <c r="CA59" s="91" cm="1">
        <f t="array" ref="CA59">INDEX(Appendix!$G$4:$J$8,_xlfn.IFS(BY59&lt;56,1,BY59&lt;61,2,BY59&lt;66,3,BY59&lt;71,4,TRUE,5),MATCH(YEAR($F$15),Appendix!$G$3:$L$3,0))</f>
        <v>0</v>
      </c>
      <c r="CB59" s="92">
        <f t="shared" si="32"/>
        <v>0</v>
      </c>
      <c r="CC59" s="47"/>
    </row>
    <row r="60" spans="1:81" x14ac:dyDescent="0.3">
      <c r="A60" s="64" t="s">
        <v>60</v>
      </c>
      <c r="B60" s="65"/>
      <c r="C60" s="65"/>
      <c r="D60" s="66"/>
      <c r="E60" s="66"/>
      <c r="F60" s="67"/>
      <c r="G60" s="67"/>
      <c r="H60" s="67"/>
      <c r="I60" s="67"/>
      <c r="J60" s="67"/>
      <c r="K60" s="67"/>
      <c r="L60" s="67"/>
      <c r="M60" s="67"/>
      <c r="N60" s="67"/>
      <c r="O60" s="67"/>
      <c r="P60" s="67"/>
      <c r="Q60" s="67"/>
      <c r="R60" s="67"/>
      <c r="S60" s="67"/>
      <c r="T60" s="57">
        <f t="shared" si="26"/>
        <v>0</v>
      </c>
      <c r="U60" s="57">
        <f t="shared" si="27"/>
        <v>0</v>
      </c>
      <c r="V60" s="58">
        <f t="shared" si="28"/>
        <v>0</v>
      </c>
      <c r="W60" s="58">
        <f t="shared" si="29"/>
        <v>0</v>
      </c>
      <c r="X60" s="58">
        <f t="shared" si="30"/>
        <v>0</v>
      </c>
      <c r="Y60" s="89">
        <f t="shared" si="12"/>
        <v>122</v>
      </c>
      <c r="Z60" s="90">
        <f>IF($F60&gt;'Wage Ceilings '!$C$7+SUMIF('Wage Ceilings '!$B$8:'Wage Ceilings '!$B$11,"&lt;="&amp;$F$15,'Wage Ceilings '!$D$8:'Wage Ceilings '!$D$11),'Wage Ceilings '!$C$7+SUMIF('Wage Ceilings '!$B$8:'Wage Ceilings '!$B$11,"&lt;="&amp;$F$15,'Wage Ceilings '!$D$8:'Wage Ceilings '!$D$11),$F60)</f>
        <v>0</v>
      </c>
      <c r="AA60" s="91" cm="1">
        <f t="array" ref="AA60">INDEX(Appendix!$G$4:$J$8,_xlfn.IFS(Y60&lt;56,1,Y60&lt;61,2,Y60&lt;66,3,Y60&lt;71,4,TRUE,5),MATCH(YEAR($F$15),Appendix!$G$3:$L$3,0))</f>
        <v>0</v>
      </c>
      <c r="AB60" s="92">
        <f t="shared" si="0"/>
        <v>0</v>
      </c>
      <c r="AC60" s="89">
        <f t="shared" si="13"/>
        <v>123</v>
      </c>
      <c r="AD60" s="90">
        <f>IF($G60&gt;'Wage Ceilings '!$C$7+SUMIF('Wage Ceilings '!$B$8:'Wage Ceilings '!$B$11,"&lt;="&amp;$G$15,'Wage Ceilings '!$D$8:'Wage Ceilings '!$D$11),'Wage Ceilings '!$C$7+SUMIF('Wage Ceilings '!$B$8:'Wage Ceilings '!$B$11,"&lt;="&amp;$G$15,'Wage Ceilings '!$D$8:'Wage Ceilings '!$D$11),$G60)</f>
        <v>0</v>
      </c>
      <c r="AE60" s="91" cm="1">
        <f t="array" ref="AE60">INDEX(Appendix!$G$4:$J$8,_xlfn.IFS(AC60&lt;56,1,AC60&lt;61,2,AC60&lt;66,3,AC60&lt;71,4,TRUE,5),MATCH(YEAR($F$15),Appendix!$G$3:$L$3,0))</f>
        <v>0</v>
      </c>
      <c r="AF60" s="92">
        <f t="shared" si="1"/>
        <v>0</v>
      </c>
      <c r="AG60" s="89">
        <f t="shared" si="14"/>
        <v>123</v>
      </c>
      <c r="AH60" s="90">
        <f>IF($H60&gt;'Wage Ceilings '!$C$7+SUMIF('Wage Ceilings '!$B$8:'Wage Ceilings '!$B$11,"&lt;="&amp;$H$15,'Wage Ceilings '!$D$8:'Wage Ceilings '!$D$11),'Wage Ceilings '!$C$7+SUMIF('Wage Ceilings '!$B$8:'Wage Ceilings '!$B$11,"&lt;="&amp;$H$15,'Wage Ceilings '!$D$8:'Wage Ceilings '!$D$11),$H60)</f>
        <v>0</v>
      </c>
      <c r="AI60" s="91" cm="1">
        <f t="array" ref="AI60">INDEX(Appendix!$G$4:$J$8,_xlfn.IFS(AG60&lt;56,1,AG60&lt;61,2,AG60&lt;66,3,AG60&lt;71,4,TRUE,5),MATCH(YEAR($F$15),Appendix!$G$3:$L$3,0))</f>
        <v>0</v>
      </c>
      <c r="AJ60" s="92">
        <f t="shared" si="2"/>
        <v>0</v>
      </c>
      <c r="AK60" s="89">
        <f t="shared" si="15"/>
        <v>123</v>
      </c>
      <c r="AL60" s="90">
        <f>IF($I60&gt;'Wage Ceilings '!$C$7+SUMIF('Wage Ceilings '!$B$8:'Wage Ceilings '!$B$11,"&lt;="&amp;$I$15,'Wage Ceilings '!$D$8:'Wage Ceilings '!$D$11),'Wage Ceilings '!$C$7+SUMIF('Wage Ceilings '!$B$8:'Wage Ceilings '!$B$11,"&lt;="&amp;$I$15,'Wage Ceilings '!$D$8:'Wage Ceilings '!$D$11),$I60)</f>
        <v>0</v>
      </c>
      <c r="AM60" s="91" cm="1">
        <f t="array" ref="AM60">INDEX(Appendix!$G$4:$J$8,_xlfn.IFS(AK60&lt;56,1,AK60&lt;61,2,AK60&lt;66,3,AK60&lt;71,4,TRUE,5),MATCH(YEAR($F$15),Appendix!$G$3:$L$3,0))</f>
        <v>0</v>
      </c>
      <c r="AN60" s="92">
        <f t="shared" si="3"/>
        <v>0</v>
      </c>
      <c r="AO60" s="89">
        <f t="shared" si="16"/>
        <v>123</v>
      </c>
      <c r="AP60" s="90">
        <f>IF($J60&gt;'Wage Ceilings '!$C$7+SUMIF('Wage Ceilings '!$B$8:'Wage Ceilings '!$B$11,"&lt;="&amp;$J$15,'Wage Ceilings '!$D$8:'Wage Ceilings '!$D$11),'Wage Ceilings '!$C$7+SUMIF('Wage Ceilings '!$B$8:'Wage Ceilings '!$B$11,"&lt;="&amp;$J$15,'Wage Ceilings '!$D$8:'Wage Ceilings '!$D$11),$J60)</f>
        <v>0</v>
      </c>
      <c r="AQ60" s="91" cm="1">
        <f t="array" ref="AQ60">INDEX(Appendix!$G$4:$J$8,_xlfn.IFS(AO60&lt;56,1,AO60&lt;61,2,AO60&lt;66,3,AO60&lt;71,4,TRUE,5),MATCH(YEAR($F$15),Appendix!$G$3:$L$3,0))</f>
        <v>0</v>
      </c>
      <c r="AR60" s="92">
        <f t="shared" si="4"/>
        <v>0</v>
      </c>
      <c r="AS60" s="89">
        <f t="shared" si="31"/>
        <v>123</v>
      </c>
      <c r="AT60" s="90">
        <f>IF($K60&gt;'Wage Ceilings '!$C$7+SUMIF('Wage Ceilings '!$B$8:'Wage Ceilings '!$B$11,"&lt;="&amp;$K$15,'Wage Ceilings '!$D$8:'Wage Ceilings '!$D$11),'Wage Ceilings '!$C$7+SUMIF('Wage Ceilings '!$B$8:'Wage Ceilings '!$B$11,"&lt;="&amp;$K$15,'Wage Ceilings '!$D$8:'Wage Ceilings '!$D$11),$K60)</f>
        <v>0</v>
      </c>
      <c r="AU60" s="91" cm="1">
        <f t="array" ref="AU60">INDEX(Appendix!$G$4:$J$8,_xlfn.IFS(AS60&lt;56,1,AS60&lt;61,2,AS60&lt;66,3,AS60&lt;71,4,TRUE,5),MATCH(YEAR($F$15),Appendix!$G$3:$L$3,0))</f>
        <v>0</v>
      </c>
      <c r="AV60" s="92">
        <f t="shared" si="5"/>
        <v>0</v>
      </c>
      <c r="AW60" s="89" t="str">
        <f t="shared" si="17"/>
        <v>NA</v>
      </c>
      <c r="AX60" s="92">
        <f>IF(L60&gt;=('Wage Ceilings '!$C$3-SUM(Z60,AD60,AH60,AL60,AP60,AT60,BB60,BF60,BJ60,BN60,BR60,BV60)),('Wage Ceilings '!$C$3-SUM(Z60,AD60,AH60,AL60,AP60,AT60,BB60,BF60,BJ60,BN60,BR60,BV60)),L60)</f>
        <v>0</v>
      </c>
      <c r="AY60" s="91" cm="1">
        <f t="array" ref="AY60">INDEX(Appendix!$G$4:$J$8,_xlfn.IFS(AW60&lt;56,1,AW60&lt;61,2,AW60&lt;66,3,AW60&lt;71,4,TRUE,5),MATCH(YEAR($F$15),Appendix!$G$3:$L$3,0))</f>
        <v>0</v>
      </c>
      <c r="AZ60" s="92">
        <f t="shared" si="6"/>
        <v>0</v>
      </c>
      <c r="BA60" s="89">
        <f t="shared" si="18"/>
        <v>123</v>
      </c>
      <c r="BB60" s="90">
        <f>IF($M60&gt;'Wage Ceilings '!$C$7+SUMIF('Wage Ceilings '!$B$8:'Wage Ceilings '!$B$11,"&lt;="&amp;$M$15,'Wage Ceilings '!$D$8:'Wage Ceilings '!$D$11),'Wage Ceilings '!$C$7+SUMIF('Wage Ceilings '!$B$8:'Wage Ceilings '!$B$11,"&lt;="&amp;$M$15,'Wage Ceilings '!$D$8:'Wage Ceilings '!$D$11),$M60)</f>
        <v>0</v>
      </c>
      <c r="BC60" s="91" cm="1">
        <f t="array" ref="BC60">INDEX(Appendix!$G$4:$J$8,_xlfn.IFS(BA60&lt;56,1,BA60&lt;61,2,BA60&lt;66,3,BA60&lt;71,4,TRUE,5),MATCH(YEAR($F$15),Appendix!$G$3:$L$3,0))</f>
        <v>0</v>
      </c>
      <c r="BD60" s="92">
        <f t="shared" si="19"/>
        <v>0</v>
      </c>
      <c r="BE60" s="89">
        <f t="shared" si="20"/>
        <v>123</v>
      </c>
      <c r="BF60" s="90">
        <f>IF($N60&gt;'Wage Ceilings '!$C$7+SUMIF('Wage Ceilings '!$B$8:'Wage Ceilings '!$B$11,"&lt;="&amp;$N$15,'Wage Ceilings '!$D$8:'Wage Ceilings '!$D$11),'Wage Ceilings '!$C$7+SUMIF('Wage Ceilings '!$B$8:'Wage Ceilings '!$B$11,"&lt;="&amp;$N$15,'Wage Ceilings '!$D$8:'Wage Ceilings '!$D$11),$N60)</f>
        <v>0</v>
      </c>
      <c r="BG60" s="91" cm="1">
        <f t="array" ref="BG60">INDEX(Appendix!$G$4:$J$8,_xlfn.IFS(BE60&lt;56,1,BE60&lt;61,2,BE60&lt;66,3,BE60&lt;71,4,TRUE,5),MATCH(YEAR($F$15),Appendix!$G$3:$L$3,0))</f>
        <v>0</v>
      </c>
      <c r="BH60" s="92">
        <f t="shared" si="7"/>
        <v>0</v>
      </c>
      <c r="BI60" s="89">
        <f t="shared" si="21"/>
        <v>123</v>
      </c>
      <c r="BJ60" s="90">
        <f>IF($O60&gt;'Wage Ceilings '!$C$7+SUMIF('Wage Ceilings '!$B$8:'Wage Ceilings '!$B$11,"&lt;="&amp;$O$15,'Wage Ceilings '!$D$8:'Wage Ceilings '!$D$11),'Wage Ceilings '!$C$7+SUMIF('Wage Ceilings '!$B$8:'Wage Ceilings '!$B$11,"&lt;="&amp;$O$15,'Wage Ceilings '!$D$8:'Wage Ceilings '!$D$11),$O60)</f>
        <v>0</v>
      </c>
      <c r="BK60" s="91" cm="1">
        <f t="array" ref="BK60">INDEX(Appendix!$G$4:$J$8,_xlfn.IFS(BI60&lt;56,1,BI60&lt;61,2,BI60&lt;66,3,BI60&lt;71,4,TRUE,5),MATCH(YEAR($F$15),Appendix!$G$3:$L$3,0))</f>
        <v>0</v>
      </c>
      <c r="BL60" s="92">
        <f t="shared" si="8"/>
        <v>0</v>
      </c>
      <c r="BM60" s="89">
        <f t="shared" si="22"/>
        <v>123</v>
      </c>
      <c r="BN60" s="90">
        <f>IF($P60&gt;'Wage Ceilings '!$C$7+SUMIF('Wage Ceilings '!$B$8:'Wage Ceilings '!$B$11,"&lt;="&amp;$P$15,'Wage Ceilings '!$D$8:'Wage Ceilings '!$D$11),'Wage Ceilings '!$C$7+SUMIF('Wage Ceilings '!$B$8:'Wage Ceilings '!$B$11,"&lt;="&amp;$P$15,'Wage Ceilings '!$D$8:'Wage Ceilings '!$D$11),$P60)</f>
        <v>0</v>
      </c>
      <c r="BO60" s="91" cm="1">
        <f t="array" ref="BO60">INDEX(Appendix!$G$4:$J$8,_xlfn.IFS(BM60&lt;56,1,BM60&lt;61,2,BM60&lt;66,3,BM60&lt;71,4,TRUE,5),MATCH(YEAR($F$15),Appendix!$G$3:$L$3,0))</f>
        <v>0</v>
      </c>
      <c r="BP60" s="92">
        <f t="shared" si="9"/>
        <v>0</v>
      </c>
      <c r="BQ60" s="89">
        <f t="shared" si="23"/>
        <v>123</v>
      </c>
      <c r="BR60" s="90">
        <f>IF($Q60&gt;'Wage Ceilings '!$C$7+SUMIF('Wage Ceilings '!$B$8:'Wage Ceilings '!$B$11,"&lt;="&amp;$Q$15,'Wage Ceilings '!$D$8:'Wage Ceilings '!$D$11),'Wage Ceilings '!$C$7+SUMIF('Wage Ceilings '!$B$8:'Wage Ceilings '!$B$11,"&lt;="&amp;$Q$15,'Wage Ceilings '!$D$8:'Wage Ceilings '!$D$11),$Q60)</f>
        <v>0</v>
      </c>
      <c r="BS60" s="91" cm="1">
        <f t="array" ref="BS60">INDEX(Appendix!$G$4:$J$8,_xlfn.IFS(BQ60&lt;56,1,BQ60&lt;61,2,BQ60&lt;66,3,BQ60&lt;71,4,TRUE,5),MATCH(YEAR($F$15),Appendix!$G$3:$L$3,0))</f>
        <v>0</v>
      </c>
      <c r="BT60" s="92">
        <f t="shared" si="10"/>
        <v>0</v>
      </c>
      <c r="BU60" s="89">
        <f t="shared" si="24"/>
        <v>123</v>
      </c>
      <c r="BV60" s="90">
        <f>IF($R60&gt;'Wage Ceilings '!$C$7+SUMIF('Wage Ceilings '!$B$8:'Wage Ceilings '!$B$11,"&lt;="&amp;$R$15,'Wage Ceilings '!$D$8:'Wage Ceilings '!$D$11),'Wage Ceilings '!$C$7+SUMIF('Wage Ceilings '!$B$8:'Wage Ceilings '!$B$11,"&lt;="&amp;$R$15,'Wage Ceilings '!$D$8:'Wage Ceilings '!$D$11),$R60)</f>
        <v>0</v>
      </c>
      <c r="BW60" s="91" cm="1">
        <f t="array" ref="BW60">INDEX(Appendix!$G$4:$J$8,_xlfn.IFS(BU60&lt;56,1,BU60&lt;61,2,BU60&lt;66,3,BU60&lt;71,4,TRUE,5),MATCH(YEAR($F$15),Appendix!$G$3:$L$3,0))</f>
        <v>0</v>
      </c>
      <c r="BX60" s="92">
        <f t="shared" si="11"/>
        <v>0</v>
      </c>
      <c r="BY60" s="89" t="str">
        <f t="shared" si="25"/>
        <v>NA</v>
      </c>
      <c r="BZ60" s="92">
        <f>IF(S60&gt;=('Wage Ceilings '!$C$3-SUM(Z60,AD60,AH60,AL60,AP60,AX60,AT60,BB60,BF60,BJ60,BN60,BR60,BV60)),('Wage Ceilings '!$C$3-SUM(Z60,AD60,AH60,AL60,AP60,AX60,AT60,BB60,BF60,BJ60,BN60,BR60,BV60)),S60)</f>
        <v>0</v>
      </c>
      <c r="CA60" s="91" cm="1">
        <f t="array" ref="CA60">INDEX(Appendix!$G$4:$J$8,_xlfn.IFS(BY60&lt;56,1,BY60&lt;61,2,BY60&lt;66,3,BY60&lt;71,4,TRUE,5),MATCH(YEAR($F$15),Appendix!$G$3:$L$3,0))</f>
        <v>0</v>
      </c>
      <c r="CB60" s="92">
        <f t="shared" si="32"/>
        <v>0</v>
      </c>
      <c r="CC60" s="47"/>
    </row>
    <row r="61" spans="1:81" x14ac:dyDescent="0.3">
      <c r="A61" s="64" t="s">
        <v>61</v>
      </c>
      <c r="B61" s="65"/>
      <c r="C61" s="65"/>
      <c r="D61" s="66"/>
      <c r="E61" s="66"/>
      <c r="F61" s="67"/>
      <c r="G61" s="67"/>
      <c r="H61" s="67"/>
      <c r="I61" s="67"/>
      <c r="J61" s="67"/>
      <c r="K61" s="67"/>
      <c r="L61" s="67"/>
      <c r="M61" s="67"/>
      <c r="N61" s="67"/>
      <c r="O61" s="67"/>
      <c r="P61" s="67"/>
      <c r="Q61" s="67"/>
      <c r="R61" s="67"/>
      <c r="S61" s="67"/>
      <c r="T61" s="57">
        <f t="shared" si="26"/>
        <v>0</v>
      </c>
      <c r="U61" s="57">
        <f t="shared" si="27"/>
        <v>0</v>
      </c>
      <c r="V61" s="58">
        <f t="shared" si="28"/>
        <v>0</v>
      </c>
      <c r="W61" s="58">
        <f t="shared" si="29"/>
        <v>0</v>
      </c>
      <c r="X61" s="58">
        <f t="shared" si="30"/>
        <v>0</v>
      </c>
      <c r="Y61" s="89">
        <f t="shared" si="12"/>
        <v>122</v>
      </c>
      <c r="Z61" s="90">
        <f>IF($F61&gt;'Wage Ceilings '!$C$7+SUMIF('Wage Ceilings '!$B$8:'Wage Ceilings '!$B$11,"&lt;="&amp;$F$15,'Wage Ceilings '!$D$8:'Wage Ceilings '!$D$11),'Wage Ceilings '!$C$7+SUMIF('Wage Ceilings '!$B$8:'Wage Ceilings '!$B$11,"&lt;="&amp;$F$15,'Wage Ceilings '!$D$8:'Wage Ceilings '!$D$11),$F61)</f>
        <v>0</v>
      </c>
      <c r="AA61" s="91" cm="1">
        <f t="array" ref="AA61">INDEX(Appendix!$G$4:$J$8,_xlfn.IFS(Y61&lt;56,1,Y61&lt;61,2,Y61&lt;66,3,Y61&lt;71,4,TRUE,5),MATCH(YEAR($F$15),Appendix!$G$3:$L$3,0))</f>
        <v>0</v>
      </c>
      <c r="AB61" s="92">
        <f t="shared" si="0"/>
        <v>0</v>
      </c>
      <c r="AC61" s="89">
        <f t="shared" si="13"/>
        <v>123</v>
      </c>
      <c r="AD61" s="90">
        <f>IF($G61&gt;'Wage Ceilings '!$C$7+SUMIF('Wage Ceilings '!$B$8:'Wage Ceilings '!$B$11,"&lt;="&amp;$G$15,'Wage Ceilings '!$D$8:'Wage Ceilings '!$D$11),'Wage Ceilings '!$C$7+SUMIF('Wage Ceilings '!$B$8:'Wage Ceilings '!$B$11,"&lt;="&amp;$G$15,'Wage Ceilings '!$D$8:'Wage Ceilings '!$D$11),$G61)</f>
        <v>0</v>
      </c>
      <c r="AE61" s="91" cm="1">
        <f t="array" ref="AE61">INDEX(Appendix!$G$4:$J$8,_xlfn.IFS(AC61&lt;56,1,AC61&lt;61,2,AC61&lt;66,3,AC61&lt;71,4,TRUE,5),MATCH(YEAR($F$15),Appendix!$G$3:$L$3,0))</f>
        <v>0</v>
      </c>
      <c r="AF61" s="92">
        <f t="shared" si="1"/>
        <v>0</v>
      </c>
      <c r="AG61" s="89">
        <f t="shared" si="14"/>
        <v>123</v>
      </c>
      <c r="AH61" s="90">
        <f>IF($H61&gt;'Wage Ceilings '!$C$7+SUMIF('Wage Ceilings '!$B$8:'Wage Ceilings '!$B$11,"&lt;="&amp;$H$15,'Wage Ceilings '!$D$8:'Wage Ceilings '!$D$11),'Wage Ceilings '!$C$7+SUMIF('Wage Ceilings '!$B$8:'Wage Ceilings '!$B$11,"&lt;="&amp;$H$15,'Wage Ceilings '!$D$8:'Wage Ceilings '!$D$11),$H61)</f>
        <v>0</v>
      </c>
      <c r="AI61" s="91" cm="1">
        <f t="array" ref="AI61">INDEX(Appendix!$G$4:$J$8,_xlfn.IFS(AG61&lt;56,1,AG61&lt;61,2,AG61&lt;66,3,AG61&lt;71,4,TRUE,5),MATCH(YEAR($F$15),Appendix!$G$3:$L$3,0))</f>
        <v>0</v>
      </c>
      <c r="AJ61" s="92">
        <f t="shared" si="2"/>
        <v>0</v>
      </c>
      <c r="AK61" s="89">
        <f t="shared" si="15"/>
        <v>123</v>
      </c>
      <c r="AL61" s="90">
        <f>IF($I61&gt;'Wage Ceilings '!$C$7+SUMIF('Wage Ceilings '!$B$8:'Wage Ceilings '!$B$11,"&lt;="&amp;$I$15,'Wage Ceilings '!$D$8:'Wage Ceilings '!$D$11),'Wage Ceilings '!$C$7+SUMIF('Wage Ceilings '!$B$8:'Wage Ceilings '!$B$11,"&lt;="&amp;$I$15,'Wage Ceilings '!$D$8:'Wage Ceilings '!$D$11),$I61)</f>
        <v>0</v>
      </c>
      <c r="AM61" s="91" cm="1">
        <f t="array" ref="AM61">INDEX(Appendix!$G$4:$J$8,_xlfn.IFS(AK61&lt;56,1,AK61&lt;61,2,AK61&lt;66,3,AK61&lt;71,4,TRUE,5),MATCH(YEAR($F$15),Appendix!$G$3:$L$3,0))</f>
        <v>0</v>
      </c>
      <c r="AN61" s="92">
        <f t="shared" si="3"/>
        <v>0</v>
      </c>
      <c r="AO61" s="89">
        <f t="shared" si="16"/>
        <v>123</v>
      </c>
      <c r="AP61" s="90">
        <f>IF($J61&gt;'Wage Ceilings '!$C$7+SUMIF('Wage Ceilings '!$B$8:'Wage Ceilings '!$B$11,"&lt;="&amp;$J$15,'Wage Ceilings '!$D$8:'Wage Ceilings '!$D$11),'Wage Ceilings '!$C$7+SUMIF('Wage Ceilings '!$B$8:'Wage Ceilings '!$B$11,"&lt;="&amp;$J$15,'Wage Ceilings '!$D$8:'Wage Ceilings '!$D$11),$J61)</f>
        <v>0</v>
      </c>
      <c r="AQ61" s="91" cm="1">
        <f t="array" ref="AQ61">INDEX(Appendix!$G$4:$J$8,_xlfn.IFS(AO61&lt;56,1,AO61&lt;61,2,AO61&lt;66,3,AO61&lt;71,4,TRUE,5),MATCH(YEAR($F$15),Appendix!$G$3:$L$3,0))</f>
        <v>0</v>
      </c>
      <c r="AR61" s="92">
        <f t="shared" si="4"/>
        <v>0</v>
      </c>
      <c r="AS61" s="89">
        <f t="shared" si="31"/>
        <v>123</v>
      </c>
      <c r="AT61" s="90">
        <f>IF($K61&gt;'Wage Ceilings '!$C$7+SUMIF('Wage Ceilings '!$B$8:'Wage Ceilings '!$B$11,"&lt;="&amp;$K$15,'Wage Ceilings '!$D$8:'Wage Ceilings '!$D$11),'Wage Ceilings '!$C$7+SUMIF('Wage Ceilings '!$B$8:'Wage Ceilings '!$B$11,"&lt;="&amp;$K$15,'Wage Ceilings '!$D$8:'Wage Ceilings '!$D$11),$K61)</f>
        <v>0</v>
      </c>
      <c r="AU61" s="91" cm="1">
        <f t="array" ref="AU61">INDEX(Appendix!$G$4:$J$8,_xlfn.IFS(AS61&lt;56,1,AS61&lt;61,2,AS61&lt;66,3,AS61&lt;71,4,TRUE,5),MATCH(YEAR($F$15),Appendix!$G$3:$L$3,0))</f>
        <v>0</v>
      </c>
      <c r="AV61" s="92">
        <f t="shared" si="5"/>
        <v>0</v>
      </c>
      <c r="AW61" s="89" t="str">
        <f t="shared" si="17"/>
        <v>NA</v>
      </c>
      <c r="AX61" s="92">
        <f>IF(L61&gt;=('Wage Ceilings '!$C$3-SUM(Z61,AD61,AH61,AL61,AP61,AT61,BB61,BF61,BJ61,BN61,BR61,BV61)),('Wage Ceilings '!$C$3-SUM(Z61,AD61,AH61,AL61,AP61,AT61,BB61,BF61,BJ61,BN61,BR61,BV61)),L61)</f>
        <v>0</v>
      </c>
      <c r="AY61" s="91" cm="1">
        <f t="array" ref="AY61">INDEX(Appendix!$G$4:$J$8,_xlfn.IFS(AW61&lt;56,1,AW61&lt;61,2,AW61&lt;66,3,AW61&lt;71,4,TRUE,5),MATCH(YEAR($F$15),Appendix!$G$3:$L$3,0))</f>
        <v>0</v>
      </c>
      <c r="AZ61" s="92">
        <f t="shared" si="6"/>
        <v>0</v>
      </c>
      <c r="BA61" s="89">
        <f t="shared" si="18"/>
        <v>123</v>
      </c>
      <c r="BB61" s="90">
        <f>IF($M61&gt;'Wage Ceilings '!$C$7+SUMIF('Wage Ceilings '!$B$8:'Wage Ceilings '!$B$11,"&lt;="&amp;$M$15,'Wage Ceilings '!$D$8:'Wage Ceilings '!$D$11),'Wage Ceilings '!$C$7+SUMIF('Wage Ceilings '!$B$8:'Wage Ceilings '!$B$11,"&lt;="&amp;$M$15,'Wage Ceilings '!$D$8:'Wage Ceilings '!$D$11),$M61)</f>
        <v>0</v>
      </c>
      <c r="BC61" s="91" cm="1">
        <f t="array" ref="BC61">INDEX(Appendix!$G$4:$J$8,_xlfn.IFS(BA61&lt;56,1,BA61&lt;61,2,BA61&lt;66,3,BA61&lt;71,4,TRUE,5),MATCH(YEAR($F$15),Appendix!$G$3:$L$3,0))</f>
        <v>0</v>
      </c>
      <c r="BD61" s="92">
        <f t="shared" si="19"/>
        <v>0</v>
      </c>
      <c r="BE61" s="89">
        <f t="shared" si="20"/>
        <v>123</v>
      </c>
      <c r="BF61" s="90">
        <f>IF($N61&gt;'Wage Ceilings '!$C$7+SUMIF('Wage Ceilings '!$B$8:'Wage Ceilings '!$B$11,"&lt;="&amp;$N$15,'Wage Ceilings '!$D$8:'Wage Ceilings '!$D$11),'Wage Ceilings '!$C$7+SUMIF('Wage Ceilings '!$B$8:'Wage Ceilings '!$B$11,"&lt;="&amp;$N$15,'Wage Ceilings '!$D$8:'Wage Ceilings '!$D$11),$N61)</f>
        <v>0</v>
      </c>
      <c r="BG61" s="91" cm="1">
        <f t="array" ref="BG61">INDEX(Appendix!$G$4:$J$8,_xlfn.IFS(BE61&lt;56,1,BE61&lt;61,2,BE61&lt;66,3,BE61&lt;71,4,TRUE,5),MATCH(YEAR($F$15),Appendix!$G$3:$L$3,0))</f>
        <v>0</v>
      </c>
      <c r="BH61" s="92">
        <f t="shared" si="7"/>
        <v>0</v>
      </c>
      <c r="BI61" s="89">
        <f t="shared" si="21"/>
        <v>123</v>
      </c>
      <c r="BJ61" s="90">
        <f>IF($O61&gt;'Wage Ceilings '!$C$7+SUMIF('Wage Ceilings '!$B$8:'Wage Ceilings '!$B$11,"&lt;="&amp;$O$15,'Wage Ceilings '!$D$8:'Wage Ceilings '!$D$11),'Wage Ceilings '!$C$7+SUMIF('Wage Ceilings '!$B$8:'Wage Ceilings '!$B$11,"&lt;="&amp;$O$15,'Wage Ceilings '!$D$8:'Wage Ceilings '!$D$11),$O61)</f>
        <v>0</v>
      </c>
      <c r="BK61" s="91" cm="1">
        <f t="array" ref="BK61">INDEX(Appendix!$G$4:$J$8,_xlfn.IFS(BI61&lt;56,1,BI61&lt;61,2,BI61&lt;66,3,BI61&lt;71,4,TRUE,5),MATCH(YEAR($F$15),Appendix!$G$3:$L$3,0))</f>
        <v>0</v>
      </c>
      <c r="BL61" s="92">
        <f t="shared" si="8"/>
        <v>0</v>
      </c>
      <c r="BM61" s="89">
        <f t="shared" si="22"/>
        <v>123</v>
      </c>
      <c r="BN61" s="90">
        <f>IF($P61&gt;'Wage Ceilings '!$C$7+SUMIF('Wage Ceilings '!$B$8:'Wage Ceilings '!$B$11,"&lt;="&amp;$P$15,'Wage Ceilings '!$D$8:'Wage Ceilings '!$D$11),'Wage Ceilings '!$C$7+SUMIF('Wage Ceilings '!$B$8:'Wage Ceilings '!$B$11,"&lt;="&amp;$P$15,'Wage Ceilings '!$D$8:'Wage Ceilings '!$D$11),$P61)</f>
        <v>0</v>
      </c>
      <c r="BO61" s="91" cm="1">
        <f t="array" ref="BO61">INDEX(Appendix!$G$4:$J$8,_xlfn.IFS(BM61&lt;56,1,BM61&lt;61,2,BM61&lt;66,3,BM61&lt;71,4,TRUE,5),MATCH(YEAR($F$15),Appendix!$G$3:$L$3,0))</f>
        <v>0</v>
      </c>
      <c r="BP61" s="92">
        <f t="shared" si="9"/>
        <v>0</v>
      </c>
      <c r="BQ61" s="89">
        <f t="shared" si="23"/>
        <v>123</v>
      </c>
      <c r="BR61" s="90">
        <f>IF($Q61&gt;'Wage Ceilings '!$C$7+SUMIF('Wage Ceilings '!$B$8:'Wage Ceilings '!$B$11,"&lt;="&amp;$Q$15,'Wage Ceilings '!$D$8:'Wage Ceilings '!$D$11),'Wage Ceilings '!$C$7+SUMIF('Wage Ceilings '!$B$8:'Wage Ceilings '!$B$11,"&lt;="&amp;$Q$15,'Wage Ceilings '!$D$8:'Wage Ceilings '!$D$11),$Q61)</f>
        <v>0</v>
      </c>
      <c r="BS61" s="91" cm="1">
        <f t="array" ref="BS61">INDEX(Appendix!$G$4:$J$8,_xlfn.IFS(BQ61&lt;56,1,BQ61&lt;61,2,BQ61&lt;66,3,BQ61&lt;71,4,TRUE,5),MATCH(YEAR($F$15),Appendix!$G$3:$L$3,0))</f>
        <v>0</v>
      </c>
      <c r="BT61" s="92">
        <f t="shared" si="10"/>
        <v>0</v>
      </c>
      <c r="BU61" s="89">
        <f t="shared" si="24"/>
        <v>123</v>
      </c>
      <c r="BV61" s="90">
        <f>IF($R61&gt;'Wage Ceilings '!$C$7+SUMIF('Wage Ceilings '!$B$8:'Wage Ceilings '!$B$11,"&lt;="&amp;$R$15,'Wage Ceilings '!$D$8:'Wage Ceilings '!$D$11),'Wage Ceilings '!$C$7+SUMIF('Wage Ceilings '!$B$8:'Wage Ceilings '!$B$11,"&lt;="&amp;$R$15,'Wage Ceilings '!$D$8:'Wage Ceilings '!$D$11),$R61)</f>
        <v>0</v>
      </c>
      <c r="BW61" s="91" cm="1">
        <f t="array" ref="BW61">INDEX(Appendix!$G$4:$J$8,_xlfn.IFS(BU61&lt;56,1,BU61&lt;61,2,BU61&lt;66,3,BU61&lt;71,4,TRUE,5),MATCH(YEAR($F$15),Appendix!$G$3:$L$3,0))</f>
        <v>0</v>
      </c>
      <c r="BX61" s="92">
        <f t="shared" si="11"/>
        <v>0</v>
      </c>
      <c r="BY61" s="89" t="str">
        <f t="shared" si="25"/>
        <v>NA</v>
      </c>
      <c r="BZ61" s="92">
        <f>IF(S61&gt;=('Wage Ceilings '!$C$3-SUM(Z61,AD61,AH61,AL61,AP61,AX61,AT61,BB61,BF61,BJ61,BN61,BR61,BV61)),('Wage Ceilings '!$C$3-SUM(Z61,AD61,AH61,AL61,AP61,AX61,AT61,BB61,BF61,BJ61,BN61,BR61,BV61)),S61)</f>
        <v>0</v>
      </c>
      <c r="CA61" s="91" cm="1">
        <f t="array" ref="CA61">INDEX(Appendix!$G$4:$J$8,_xlfn.IFS(BY61&lt;56,1,BY61&lt;61,2,BY61&lt;66,3,BY61&lt;71,4,TRUE,5),MATCH(YEAR($F$15),Appendix!$G$3:$L$3,0))</f>
        <v>0</v>
      </c>
      <c r="CB61" s="92">
        <f t="shared" si="32"/>
        <v>0</v>
      </c>
      <c r="CC61" s="47"/>
    </row>
    <row r="62" spans="1:81" x14ac:dyDescent="0.3">
      <c r="A62" s="64" t="s">
        <v>62</v>
      </c>
      <c r="B62" s="65"/>
      <c r="C62" s="65"/>
      <c r="D62" s="66"/>
      <c r="E62" s="66"/>
      <c r="F62" s="67"/>
      <c r="G62" s="67"/>
      <c r="H62" s="67"/>
      <c r="I62" s="67"/>
      <c r="J62" s="67"/>
      <c r="K62" s="67"/>
      <c r="L62" s="67"/>
      <c r="M62" s="67"/>
      <c r="N62" s="67"/>
      <c r="O62" s="67"/>
      <c r="P62" s="67"/>
      <c r="Q62" s="67"/>
      <c r="R62" s="67"/>
      <c r="S62" s="67"/>
      <c r="T62" s="57">
        <f t="shared" si="26"/>
        <v>0</v>
      </c>
      <c r="U62" s="57">
        <f t="shared" si="27"/>
        <v>0</v>
      </c>
      <c r="V62" s="58">
        <f t="shared" si="28"/>
        <v>0</v>
      </c>
      <c r="W62" s="58">
        <f t="shared" si="29"/>
        <v>0</v>
      </c>
      <c r="X62" s="58">
        <f t="shared" si="30"/>
        <v>0</v>
      </c>
      <c r="Y62" s="89">
        <f t="shared" si="12"/>
        <v>122</v>
      </c>
      <c r="Z62" s="90">
        <f>IF($F62&gt;'Wage Ceilings '!$C$7+SUMIF('Wage Ceilings '!$B$8:'Wage Ceilings '!$B$11,"&lt;="&amp;$F$15,'Wage Ceilings '!$D$8:'Wage Ceilings '!$D$11),'Wage Ceilings '!$C$7+SUMIF('Wage Ceilings '!$B$8:'Wage Ceilings '!$B$11,"&lt;="&amp;$F$15,'Wage Ceilings '!$D$8:'Wage Ceilings '!$D$11),$F62)</f>
        <v>0</v>
      </c>
      <c r="AA62" s="91" cm="1">
        <f t="array" ref="AA62">INDEX(Appendix!$G$4:$J$8,_xlfn.IFS(Y62&lt;56,1,Y62&lt;61,2,Y62&lt;66,3,Y62&lt;71,4,TRUE,5),MATCH(YEAR($F$15),Appendix!$G$3:$L$3,0))</f>
        <v>0</v>
      </c>
      <c r="AB62" s="92">
        <f t="shared" si="0"/>
        <v>0</v>
      </c>
      <c r="AC62" s="89">
        <f t="shared" si="13"/>
        <v>123</v>
      </c>
      <c r="AD62" s="90">
        <f>IF($G62&gt;'Wage Ceilings '!$C$7+SUMIF('Wage Ceilings '!$B$8:'Wage Ceilings '!$B$11,"&lt;="&amp;$G$15,'Wage Ceilings '!$D$8:'Wage Ceilings '!$D$11),'Wage Ceilings '!$C$7+SUMIF('Wage Ceilings '!$B$8:'Wage Ceilings '!$B$11,"&lt;="&amp;$G$15,'Wage Ceilings '!$D$8:'Wage Ceilings '!$D$11),$G62)</f>
        <v>0</v>
      </c>
      <c r="AE62" s="91" cm="1">
        <f t="array" ref="AE62">INDEX(Appendix!$G$4:$J$8,_xlfn.IFS(AC62&lt;56,1,AC62&lt;61,2,AC62&lt;66,3,AC62&lt;71,4,TRUE,5),MATCH(YEAR($F$15),Appendix!$G$3:$L$3,0))</f>
        <v>0</v>
      </c>
      <c r="AF62" s="92">
        <f t="shared" si="1"/>
        <v>0</v>
      </c>
      <c r="AG62" s="89">
        <f t="shared" si="14"/>
        <v>123</v>
      </c>
      <c r="AH62" s="90">
        <f>IF($H62&gt;'Wage Ceilings '!$C$7+SUMIF('Wage Ceilings '!$B$8:'Wage Ceilings '!$B$11,"&lt;="&amp;$H$15,'Wage Ceilings '!$D$8:'Wage Ceilings '!$D$11),'Wage Ceilings '!$C$7+SUMIF('Wage Ceilings '!$B$8:'Wage Ceilings '!$B$11,"&lt;="&amp;$H$15,'Wage Ceilings '!$D$8:'Wage Ceilings '!$D$11),$H62)</f>
        <v>0</v>
      </c>
      <c r="AI62" s="91" cm="1">
        <f t="array" ref="AI62">INDEX(Appendix!$G$4:$J$8,_xlfn.IFS(AG62&lt;56,1,AG62&lt;61,2,AG62&lt;66,3,AG62&lt;71,4,TRUE,5),MATCH(YEAR($F$15),Appendix!$G$3:$L$3,0))</f>
        <v>0</v>
      </c>
      <c r="AJ62" s="92">
        <f t="shared" si="2"/>
        <v>0</v>
      </c>
      <c r="AK62" s="89">
        <f t="shared" si="15"/>
        <v>123</v>
      </c>
      <c r="AL62" s="90">
        <f>IF($I62&gt;'Wage Ceilings '!$C$7+SUMIF('Wage Ceilings '!$B$8:'Wage Ceilings '!$B$11,"&lt;="&amp;$I$15,'Wage Ceilings '!$D$8:'Wage Ceilings '!$D$11),'Wage Ceilings '!$C$7+SUMIF('Wage Ceilings '!$B$8:'Wage Ceilings '!$B$11,"&lt;="&amp;$I$15,'Wage Ceilings '!$D$8:'Wage Ceilings '!$D$11),$I62)</f>
        <v>0</v>
      </c>
      <c r="AM62" s="91" cm="1">
        <f t="array" ref="AM62">INDEX(Appendix!$G$4:$J$8,_xlfn.IFS(AK62&lt;56,1,AK62&lt;61,2,AK62&lt;66,3,AK62&lt;71,4,TRUE,5),MATCH(YEAR($F$15),Appendix!$G$3:$L$3,0))</f>
        <v>0</v>
      </c>
      <c r="AN62" s="92">
        <f t="shared" si="3"/>
        <v>0</v>
      </c>
      <c r="AO62" s="89">
        <f t="shared" si="16"/>
        <v>123</v>
      </c>
      <c r="AP62" s="90">
        <f>IF($J62&gt;'Wage Ceilings '!$C$7+SUMIF('Wage Ceilings '!$B$8:'Wage Ceilings '!$B$11,"&lt;="&amp;$J$15,'Wage Ceilings '!$D$8:'Wage Ceilings '!$D$11),'Wage Ceilings '!$C$7+SUMIF('Wage Ceilings '!$B$8:'Wage Ceilings '!$B$11,"&lt;="&amp;$J$15,'Wage Ceilings '!$D$8:'Wage Ceilings '!$D$11),$J62)</f>
        <v>0</v>
      </c>
      <c r="AQ62" s="91" cm="1">
        <f t="array" ref="AQ62">INDEX(Appendix!$G$4:$J$8,_xlfn.IFS(AO62&lt;56,1,AO62&lt;61,2,AO62&lt;66,3,AO62&lt;71,4,TRUE,5),MATCH(YEAR($F$15),Appendix!$G$3:$L$3,0))</f>
        <v>0</v>
      </c>
      <c r="AR62" s="92">
        <f t="shared" si="4"/>
        <v>0</v>
      </c>
      <c r="AS62" s="89">
        <f t="shared" si="31"/>
        <v>123</v>
      </c>
      <c r="AT62" s="90">
        <f>IF($K62&gt;'Wage Ceilings '!$C$7+SUMIF('Wage Ceilings '!$B$8:'Wage Ceilings '!$B$11,"&lt;="&amp;$K$15,'Wage Ceilings '!$D$8:'Wage Ceilings '!$D$11),'Wage Ceilings '!$C$7+SUMIF('Wage Ceilings '!$B$8:'Wage Ceilings '!$B$11,"&lt;="&amp;$K$15,'Wage Ceilings '!$D$8:'Wage Ceilings '!$D$11),$K62)</f>
        <v>0</v>
      </c>
      <c r="AU62" s="91" cm="1">
        <f t="array" ref="AU62">INDEX(Appendix!$G$4:$J$8,_xlfn.IFS(AS62&lt;56,1,AS62&lt;61,2,AS62&lt;66,3,AS62&lt;71,4,TRUE,5),MATCH(YEAR($F$15),Appendix!$G$3:$L$3,0))</f>
        <v>0</v>
      </c>
      <c r="AV62" s="92">
        <f t="shared" si="5"/>
        <v>0</v>
      </c>
      <c r="AW62" s="89" t="str">
        <f t="shared" si="17"/>
        <v>NA</v>
      </c>
      <c r="AX62" s="92">
        <f>IF(L62&gt;=('Wage Ceilings '!$C$3-SUM(Z62,AD62,AH62,AL62,AP62,AT62,BB62,BF62,BJ62,BN62,BR62,BV62)),('Wage Ceilings '!$C$3-SUM(Z62,AD62,AH62,AL62,AP62,AT62,BB62,BF62,BJ62,BN62,BR62,BV62)),L62)</f>
        <v>0</v>
      </c>
      <c r="AY62" s="91" cm="1">
        <f t="array" ref="AY62">INDEX(Appendix!$G$4:$J$8,_xlfn.IFS(AW62&lt;56,1,AW62&lt;61,2,AW62&lt;66,3,AW62&lt;71,4,TRUE,5),MATCH(YEAR($F$15),Appendix!$G$3:$L$3,0))</f>
        <v>0</v>
      </c>
      <c r="AZ62" s="92">
        <f t="shared" si="6"/>
        <v>0</v>
      </c>
      <c r="BA62" s="89">
        <f t="shared" si="18"/>
        <v>123</v>
      </c>
      <c r="BB62" s="90">
        <f>IF($M62&gt;'Wage Ceilings '!$C$7+SUMIF('Wage Ceilings '!$B$8:'Wage Ceilings '!$B$11,"&lt;="&amp;$M$15,'Wage Ceilings '!$D$8:'Wage Ceilings '!$D$11),'Wage Ceilings '!$C$7+SUMIF('Wage Ceilings '!$B$8:'Wage Ceilings '!$B$11,"&lt;="&amp;$M$15,'Wage Ceilings '!$D$8:'Wage Ceilings '!$D$11),$M62)</f>
        <v>0</v>
      </c>
      <c r="BC62" s="91" cm="1">
        <f t="array" ref="BC62">INDEX(Appendix!$G$4:$J$8,_xlfn.IFS(BA62&lt;56,1,BA62&lt;61,2,BA62&lt;66,3,BA62&lt;71,4,TRUE,5),MATCH(YEAR($F$15),Appendix!$G$3:$L$3,0))</f>
        <v>0</v>
      </c>
      <c r="BD62" s="92">
        <f t="shared" si="19"/>
        <v>0</v>
      </c>
      <c r="BE62" s="89">
        <f t="shared" si="20"/>
        <v>123</v>
      </c>
      <c r="BF62" s="90">
        <f>IF($N62&gt;'Wage Ceilings '!$C$7+SUMIF('Wage Ceilings '!$B$8:'Wage Ceilings '!$B$11,"&lt;="&amp;$N$15,'Wage Ceilings '!$D$8:'Wage Ceilings '!$D$11),'Wage Ceilings '!$C$7+SUMIF('Wage Ceilings '!$B$8:'Wage Ceilings '!$B$11,"&lt;="&amp;$N$15,'Wage Ceilings '!$D$8:'Wage Ceilings '!$D$11),$N62)</f>
        <v>0</v>
      </c>
      <c r="BG62" s="91" cm="1">
        <f t="array" ref="BG62">INDEX(Appendix!$G$4:$J$8,_xlfn.IFS(BE62&lt;56,1,BE62&lt;61,2,BE62&lt;66,3,BE62&lt;71,4,TRUE,5),MATCH(YEAR($F$15),Appendix!$G$3:$L$3,0))</f>
        <v>0</v>
      </c>
      <c r="BH62" s="92">
        <f t="shared" si="7"/>
        <v>0</v>
      </c>
      <c r="BI62" s="89">
        <f t="shared" si="21"/>
        <v>123</v>
      </c>
      <c r="BJ62" s="90">
        <f>IF($O62&gt;'Wage Ceilings '!$C$7+SUMIF('Wage Ceilings '!$B$8:'Wage Ceilings '!$B$11,"&lt;="&amp;$O$15,'Wage Ceilings '!$D$8:'Wage Ceilings '!$D$11),'Wage Ceilings '!$C$7+SUMIF('Wage Ceilings '!$B$8:'Wage Ceilings '!$B$11,"&lt;="&amp;$O$15,'Wage Ceilings '!$D$8:'Wage Ceilings '!$D$11),$O62)</f>
        <v>0</v>
      </c>
      <c r="BK62" s="91" cm="1">
        <f t="array" ref="BK62">INDEX(Appendix!$G$4:$J$8,_xlfn.IFS(BI62&lt;56,1,BI62&lt;61,2,BI62&lt;66,3,BI62&lt;71,4,TRUE,5),MATCH(YEAR($F$15),Appendix!$G$3:$L$3,0))</f>
        <v>0</v>
      </c>
      <c r="BL62" s="92">
        <f t="shared" si="8"/>
        <v>0</v>
      </c>
      <c r="BM62" s="89">
        <f t="shared" si="22"/>
        <v>123</v>
      </c>
      <c r="BN62" s="90">
        <f>IF($P62&gt;'Wage Ceilings '!$C$7+SUMIF('Wage Ceilings '!$B$8:'Wage Ceilings '!$B$11,"&lt;="&amp;$P$15,'Wage Ceilings '!$D$8:'Wage Ceilings '!$D$11),'Wage Ceilings '!$C$7+SUMIF('Wage Ceilings '!$B$8:'Wage Ceilings '!$B$11,"&lt;="&amp;$P$15,'Wage Ceilings '!$D$8:'Wage Ceilings '!$D$11),$P62)</f>
        <v>0</v>
      </c>
      <c r="BO62" s="91" cm="1">
        <f t="array" ref="BO62">INDEX(Appendix!$G$4:$J$8,_xlfn.IFS(BM62&lt;56,1,BM62&lt;61,2,BM62&lt;66,3,BM62&lt;71,4,TRUE,5),MATCH(YEAR($F$15),Appendix!$G$3:$L$3,0))</f>
        <v>0</v>
      </c>
      <c r="BP62" s="92">
        <f t="shared" si="9"/>
        <v>0</v>
      </c>
      <c r="BQ62" s="89">
        <f t="shared" si="23"/>
        <v>123</v>
      </c>
      <c r="BR62" s="90">
        <f>IF($Q62&gt;'Wage Ceilings '!$C$7+SUMIF('Wage Ceilings '!$B$8:'Wage Ceilings '!$B$11,"&lt;="&amp;$Q$15,'Wage Ceilings '!$D$8:'Wage Ceilings '!$D$11),'Wage Ceilings '!$C$7+SUMIF('Wage Ceilings '!$B$8:'Wage Ceilings '!$B$11,"&lt;="&amp;$Q$15,'Wage Ceilings '!$D$8:'Wage Ceilings '!$D$11),$Q62)</f>
        <v>0</v>
      </c>
      <c r="BS62" s="91" cm="1">
        <f t="array" ref="BS62">INDEX(Appendix!$G$4:$J$8,_xlfn.IFS(BQ62&lt;56,1,BQ62&lt;61,2,BQ62&lt;66,3,BQ62&lt;71,4,TRUE,5),MATCH(YEAR($F$15),Appendix!$G$3:$L$3,0))</f>
        <v>0</v>
      </c>
      <c r="BT62" s="92">
        <f t="shared" si="10"/>
        <v>0</v>
      </c>
      <c r="BU62" s="89">
        <f t="shared" si="24"/>
        <v>123</v>
      </c>
      <c r="BV62" s="90">
        <f>IF($R62&gt;'Wage Ceilings '!$C$7+SUMIF('Wage Ceilings '!$B$8:'Wage Ceilings '!$B$11,"&lt;="&amp;$R$15,'Wage Ceilings '!$D$8:'Wage Ceilings '!$D$11),'Wage Ceilings '!$C$7+SUMIF('Wage Ceilings '!$B$8:'Wage Ceilings '!$B$11,"&lt;="&amp;$R$15,'Wage Ceilings '!$D$8:'Wage Ceilings '!$D$11),$R62)</f>
        <v>0</v>
      </c>
      <c r="BW62" s="91" cm="1">
        <f t="array" ref="BW62">INDEX(Appendix!$G$4:$J$8,_xlfn.IFS(BU62&lt;56,1,BU62&lt;61,2,BU62&lt;66,3,BU62&lt;71,4,TRUE,5),MATCH(YEAR($F$15),Appendix!$G$3:$L$3,0))</f>
        <v>0</v>
      </c>
      <c r="BX62" s="92">
        <f t="shared" si="11"/>
        <v>0</v>
      </c>
      <c r="BY62" s="89" t="str">
        <f t="shared" si="25"/>
        <v>NA</v>
      </c>
      <c r="BZ62" s="92">
        <f>IF(S62&gt;=('Wage Ceilings '!$C$3-SUM(Z62,AD62,AH62,AL62,AP62,AX62,AT62,BB62,BF62,BJ62,BN62,BR62,BV62)),('Wage Ceilings '!$C$3-SUM(Z62,AD62,AH62,AL62,AP62,AX62,AT62,BB62,BF62,BJ62,BN62,BR62,BV62)),S62)</f>
        <v>0</v>
      </c>
      <c r="CA62" s="91" cm="1">
        <f t="array" ref="CA62">INDEX(Appendix!$G$4:$J$8,_xlfn.IFS(BY62&lt;56,1,BY62&lt;61,2,BY62&lt;66,3,BY62&lt;71,4,TRUE,5),MATCH(YEAR($F$15),Appendix!$G$3:$L$3,0))</f>
        <v>0</v>
      </c>
      <c r="CB62" s="92">
        <f t="shared" si="32"/>
        <v>0</v>
      </c>
      <c r="CC62" s="47"/>
    </row>
    <row r="63" spans="1:81" x14ac:dyDescent="0.3">
      <c r="A63" s="64" t="s">
        <v>63</v>
      </c>
      <c r="B63" s="65"/>
      <c r="C63" s="65"/>
      <c r="D63" s="66"/>
      <c r="E63" s="66"/>
      <c r="F63" s="67"/>
      <c r="G63" s="67"/>
      <c r="H63" s="67"/>
      <c r="I63" s="67"/>
      <c r="J63" s="67"/>
      <c r="K63" s="67"/>
      <c r="L63" s="67"/>
      <c r="M63" s="67"/>
      <c r="N63" s="67"/>
      <c r="O63" s="67"/>
      <c r="P63" s="67"/>
      <c r="Q63" s="67"/>
      <c r="R63" s="67"/>
      <c r="S63" s="67"/>
      <c r="T63" s="57">
        <f t="shared" si="26"/>
        <v>0</v>
      </c>
      <c r="U63" s="57">
        <f t="shared" si="27"/>
        <v>0</v>
      </c>
      <c r="V63" s="58">
        <f t="shared" si="28"/>
        <v>0</v>
      </c>
      <c r="W63" s="58">
        <f t="shared" si="29"/>
        <v>0</v>
      </c>
      <c r="X63" s="58">
        <f t="shared" si="30"/>
        <v>0</v>
      </c>
      <c r="Y63" s="89">
        <f t="shared" si="12"/>
        <v>122</v>
      </c>
      <c r="Z63" s="90">
        <f>IF($F63&gt;'Wage Ceilings '!$C$7+SUMIF('Wage Ceilings '!$B$8:'Wage Ceilings '!$B$11,"&lt;="&amp;$F$15,'Wage Ceilings '!$D$8:'Wage Ceilings '!$D$11),'Wage Ceilings '!$C$7+SUMIF('Wage Ceilings '!$B$8:'Wage Ceilings '!$B$11,"&lt;="&amp;$F$15,'Wage Ceilings '!$D$8:'Wage Ceilings '!$D$11),$F63)</f>
        <v>0</v>
      </c>
      <c r="AA63" s="91" cm="1">
        <f t="array" ref="AA63">INDEX(Appendix!$G$4:$J$8,_xlfn.IFS(Y63&lt;56,1,Y63&lt;61,2,Y63&lt;66,3,Y63&lt;71,4,TRUE,5),MATCH(YEAR($F$15),Appendix!$G$3:$L$3,0))</f>
        <v>0</v>
      </c>
      <c r="AB63" s="92">
        <f t="shared" si="0"/>
        <v>0</v>
      </c>
      <c r="AC63" s="89">
        <f t="shared" si="13"/>
        <v>123</v>
      </c>
      <c r="AD63" s="90">
        <f>IF($G63&gt;'Wage Ceilings '!$C$7+SUMIF('Wage Ceilings '!$B$8:'Wage Ceilings '!$B$11,"&lt;="&amp;$G$15,'Wage Ceilings '!$D$8:'Wage Ceilings '!$D$11),'Wage Ceilings '!$C$7+SUMIF('Wage Ceilings '!$B$8:'Wage Ceilings '!$B$11,"&lt;="&amp;$G$15,'Wage Ceilings '!$D$8:'Wage Ceilings '!$D$11),$G63)</f>
        <v>0</v>
      </c>
      <c r="AE63" s="91" cm="1">
        <f t="array" ref="AE63">INDEX(Appendix!$G$4:$J$8,_xlfn.IFS(AC63&lt;56,1,AC63&lt;61,2,AC63&lt;66,3,AC63&lt;71,4,TRUE,5),MATCH(YEAR($F$15),Appendix!$G$3:$L$3,0))</f>
        <v>0</v>
      </c>
      <c r="AF63" s="92">
        <f t="shared" si="1"/>
        <v>0</v>
      </c>
      <c r="AG63" s="89">
        <f t="shared" si="14"/>
        <v>123</v>
      </c>
      <c r="AH63" s="90">
        <f>IF($H63&gt;'Wage Ceilings '!$C$7+SUMIF('Wage Ceilings '!$B$8:'Wage Ceilings '!$B$11,"&lt;="&amp;$H$15,'Wage Ceilings '!$D$8:'Wage Ceilings '!$D$11),'Wage Ceilings '!$C$7+SUMIF('Wage Ceilings '!$B$8:'Wage Ceilings '!$B$11,"&lt;="&amp;$H$15,'Wage Ceilings '!$D$8:'Wage Ceilings '!$D$11),$H63)</f>
        <v>0</v>
      </c>
      <c r="AI63" s="91" cm="1">
        <f t="array" ref="AI63">INDEX(Appendix!$G$4:$J$8,_xlfn.IFS(AG63&lt;56,1,AG63&lt;61,2,AG63&lt;66,3,AG63&lt;71,4,TRUE,5),MATCH(YEAR($F$15),Appendix!$G$3:$L$3,0))</f>
        <v>0</v>
      </c>
      <c r="AJ63" s="92">
        <f t="shared" si="2"/>
        <v>0</v>
      </c>
      <c r="AK63" s="89">
        <f t="shared" si="15"/>
        <v>123</v>
      </c>
      <c r="AL63" s="90">
        <f>IF($I63&gt;'Wage Ceilings '!$C$7+SUMIF('Wage Ceilings '!$B$8:'Wage Ceilings '!$B$11,"&lt;="&amp;$I$15,'Wage Ceilings '!$D$8:'Wage Ceilings '!$D$11),'Wage Ceilings '!$C$7+SUMIF('Wage Ceilings '!$B$8:'Wage Ceilings '!$B$11,"&lt;="&amp;$I$15,'Wage Ceilings '!$D$8:'Wage Ceilings '!$D$11),$I63)</f>
        <v>0</v>
      </c>
      <c r="AM63" s="91" cm="1">
        <f t="array" ref="AM63">INDEX(Appendix!$G$4:$J$8,_xlfn.IFS(AK63&lt;56,1,AK63&lt;61,2,AK63&lt;66,3,AK63&lt;71,4,TRUE,5),MATCH(YEAR($F$15),Appendix!$G$3:$L$3,0))</f>
        <v>0</v>
      </c>
      <c r="AN63" s="92">
        <f t="shared" si="3"/>
        <v>0</v>
      </c>
      <c r="AO63" s="89">
        <f t="shared" si="16"/>
        <v>123</v>
      </c>
      <c r="AP63" s="90">
        <f>IF($J63&gt;'Wage Ceilings '!$C$7+SUMIF('Wage Ceilings '!$B$8:'Wage Ceilings '!$B$11,"&lt;="&amp;$J$15,'Wage Ceilings '!$D$8:'Wage Ceilings '!$D$11),'Wage Ceilings '!$C$7+SUMIF('Wage Ceilings '!$B$8:'Wage Ceilings '!$B$11,"&lt;="&amp;$J$15,'Wage Ceilings '!$D$8:'Wage Ceilings '!$D$11),$J63)</f>
        <v>0</v>
      </c>
      <c r="AQ63" s="91" cm="1">
        <f t="array" ref="AQ63">INDEX(Appendix!$G$4:$J$8,_xlfn.IFS(AO63&lt;56,1,AO63&lt;61,2,AO63&lt;66,3,AO63&lt;71,4,TRUE,5),MATCH(YEAR($F$15),Appendix!$G$3:$L$3,0))</f>
        <v>0</v>
      </c>
      <c r="AR63" s="92">
        <f t="shared" si="4"/>
        <v>0</v>
      </c>
      <c r="AS63" s="89">
        <f t="shared" si="31"/>
        <v>123</v>
      </c>
      <c r="AT63" s="90">
        <f>IF($K63&gt;'Wage Ceilings '!$C$7+SUMIF('Wage Ceilings '!$B$8:'Wage Ceilings '!$B$11,"&lt;="&amp;$K$15,'Wage Ceilings '!$D$8:'Wage Ceilings '!$D$11),'Wage Ceilings '!$C$7+SUMIF('Wage Ceilings '!$B$8:'Wage Ceilings '!$B$11,"&lt;="&amp;$K$15,'Wage Ceilings '!$D$8:'Wage Ceilings '!$D$11),$K63)</f>
        <v>0</v>
      </c>
      <c r="AU63" s="91" cm="1">
        <f t="array" ref="AU63">INDEX(Appendix!$G$4:$J$8,_xlfn.IFS(AS63&lt;56,1,AS63&lt;61,2,AS63&lt;66,3,AS63&lt;71,4,TRUE,5),MATCH(YEAR($F$15),Appendix!$G$3:$L$3,0))</f>
        <v>0</v>
      </c>
      <c r="AV63" s="92">
        <f t="shared" si="5"/>
        <v>0</v>
      </c>
      <c r="AW63" s="89" t="str">
        <f t="shared" si="17"/>
        <v>NA</v>
      </c>
      <c r="AX63" s="92">
        <f>IF(L63&gt;=('Wage Ceilings '!$C$3-SUM(Z63,AD63,AH63,AL63,AP63,AT63,BB63,BF63,BJ63,BN63,BR63,BV63)),('Wage Ceilings '!$C$3-SUM(Z63,AD63,AH63,AL63,AP63,AT63,BB63,BF63,BJ63,BN63,BR63,BV63)),L63)</f>
        <v>0</v>
      </c>
      <c r="AY63" s="91" cm="1">
        <f t="array" ref="AY63">INDEX(Appendix!$G$4:$J$8,_xlfn.IFS(AW63&lt;56,1,AW63&lt;61,2,AW63&lt;66,3,AW63&lt;71,4,TRUE,5),MATCH(YEAR($F$15),Appendix!$G$3:$L$3,0))</f>
        <v>0</v>
      </c>
      <c r="AZ63" s="92">
        <f t="shared" si="6"/>
        <v>0</v>
      </c>
      <c r="BA63" s="89">
        <f t="shared" si="18"/>
        <v>123</v>
      </c>
      <c r="BB63" s="90">
        <f>IF($M63&gt;'Wage Ceilings '!$C$7+SUMIF('Wage Ceilings '!$B$8:'Wage Ceilings '!$B$11,"&lt;="&amp;$M$15,'Wage Ceilings '!$D$8:'Wage Ceilings '!$D$11),'Wage Ceilings '!$C$7+SUMIF('Wage Ceilings '!$B$8:'Wage Ceilings '!$B$11,"&lt;="&amp;$M$15,'Wage Ceilings '!$D$8:'Wage Ceilings '!$D$11),$M63)</f>
        <v>0</v>
      </c>
      <c r="BC63" s="91" cm="1">
        <f t="array" ref="BC63">INDEX(Appendix!$G$4:$J$8,_xlfn.IFS(BA63&lt;56,1,BA63&lt;61,2,BA63&lt;66,3,BA63&lt;71,4,TRUE,5),MATCH(YEAR($F$15),Appendix!$G$3:$L$3,0))</f>
        <v>0</v>
      </c>
      <c r="BD63" s="92">
        <f t="shared" si="19"/>
        <v>0</v>
      </c>
      <c r="BE63" s="89">
        <f t="shared" si="20"/>
        <v>123</v>
      </c>
      <c r="BF63" s="90">
        <f>IF($N63&gt;'Wage Ceilings '!$C$7+SUMIF('Wage Ceilings '!$B$8:'Wage Ceilings '!$B$11,"&lt;="&amp;$N$15,'Wage Ceilings '!$D$8:'Wage Ceilings '!$D$11),'Wage Ceilings '!$C$7+SUMIF('Wage Ceilings '!$B$8:'Wage Ceilings '!$B$11,"&lt;="&amp;$N$15,'Wage Ceilings '!$D$8:'Wage Ceilings '!$D$11),$N63)</f>
        <v>0</v>
      </c>
      <c r="BG63" s="91" cm="1">
        <f t="array" ref="BG63">INDEX(Appendix!$G$4:$J$8,_xlfn.IFS(BE63&lt;56,1,BE63&lt;61,2,BE63&lt;66,3,BE63&lt;71,4,TRUE,5),MATCH(YEAR($F$15),Appendix!$G$3:$L$3,0))</f>
        <v>0</v>
      </c>
      <c r="BH63" s="92">
        <f t="shared" si="7"/>
        <v>0</v>
      </c>
      <c r="BI63" s="89">
        <f t="shared" si="21"/>
        <v>123</v>
      </c>
      <c r="BJ63" s="90">
        <f>IF($O63&gt;'Wage Ceilings '!$C$7+SUMIF('Wage Ceilings '!$B$8:'Wage Ceilings '!$B$11,"&lt;="&amp;$O$15,'Wage Ceilings '!$D$8:'Wage Ceilings '!$D$11),'Wage Ceilings '!$C$7+SUMIF('Wage Ceilings '!$B$8:'Wage Ceilings '!$B$11,"&lt;="&amp;$O$15,'Wage Ceilings '!$D$8:'Wage Ceilings '!$D$11),$O63)</f>
        <v>0</v>
      </c>
      <c r="BK63" s="91" cm="1">
        <f t="array" ref="BK63">INDEX(Appendix!$G$4:$J$8,_xlfn.IFS(BI63&lt;56,1,BI63&lt;61,2,BI63&lt;66,3,BI63&lt;71,4,TRUE,5),MATCH(YEAR($F$15),Appendix!$G$3:$L$3,0))</f>
        <v>0</v>
      </c>
      <c r="BL63" s="92">
        <f t="shared" si="8"/>
        <v>0</v>
      </c>
      <c r="BM63" s="89">
        <f t="shared" si="22"/>
        <v>123</v>
      </c>
      <c r="BN63" s="90">
        <f>IF($P63&gt;'Wage Ceilings '!$C$7+SUMIF('Wage Ceilings '!$B$8:'Wage Ceilings '!$B$11,"&lt;="&amp;$P$15,'Wage Ceilings '!$D$8:'Wage Ceilings '!$D$11),'Wage Ceilings '!$C$7+SUMIF('Wage Ceilings '!$B$8:'Wage Ceilings '!$B$11,"&lt;="&amp;$P$15,'Wage Ceilings '!$D$8:'Wage Ceilings '!$D$11),$P63)</f>
        <v>0</v>
      </c>
      <c r="BO63" s="91" cm="1">
        <f t="array" ref="BO63">INDEX(Appendix!$G$4:$J$8,_xlfn.IFS(BM63&lt;56,1,BM63&lt;61,2,BM63&lt;66,3,BM63&lt;71,4,TRUE,5),MATCH(YEAR($F$15),Appendix!$G$3:$L$3,0))</f>
        <v>0</v>
      </c>
      <c r="BP63" s="92">
        <f t="shared" si="9"/>
        <v>0</v>
      </c>
      <c r="BQ63" s="89">
        <f t="shared" si="23"/>
        <v>123</v>
      </c>
      <c r="BR63" s="90">
        <f>IF($Q63&gt;'Wage Ceilings '!$C$7+SUMIF('Wage Ceilings '!$B$8:'Wage Ceilings '!$B$11,"&lt;="&amp;$Q$15,'Wage Ceilings '!$D$8:'Wage Ceilings '!$D$11),'Wage Ceilings '!$C$7+SUMIF('Wage Ceilings '!$B$8:'Wage Ceilings '!$B$11,"&lt;="&amp;$Q$15,'Wage Ceilings '!$D$8:'Wage Ceilings '!$D$11),$Q63)</f>
        <v>0</v>
      </c>
      <c r="BS63" s="91" cm="1">
        <f t="array" ref="BS63">INDEX(Appendix!$G$4:$J$8,_xlfn.IFS(BQ63&lt;56,1,BQ63&lt;61,2,BQ63&lt;66,3,BQ63&lt;71,4,TRUE,5),MATCH(YEAR($F$15),Appendix!$G$3:$L$3,0))</f>
        <v>0</v>
      </c>
      <c r="BT63" s="92">
        <f t="shared" si="10"/>
        <v>0</v>
      </c>
      <c r="BU63" s="89">
        <f t="shared" si="24"/>
        <v>123</v>
      </c>
      <c r="BV63" s="90">
        <f>IF($R63&gt;'Wage Ceilings '!$C$7+SUMIF('Wage Ceilings '!$B$8:'Wage Ceilings '!$B$11,"&lt;="&amp;$R$15,'Wage Ceilings '!$D$8:'Wage Ceilings '!$D$11),'Wage Ceilings '!$C$7+SUMIF('Wage Ceilings '!$B$8:'Wage Ceilings '!$B$11,"&lt;="&amp;$R$15,'Wage Ceilings '!$D$8:'Wage Ceilings '!$D$11),$R63)</f>
        <v>0</v>
      </c>
      <c r="BW63" s="91" cm="1">
        <f t="array" ref="BW63">INDEX(Appendix!$G$4:$J$8,_xlfn.IFS(BU63&lt;56,1,BU63&lt;61,2,BU63&lt;66,3,BU63&lt;71,4,TRUE,5),MATCH(YEAR($F$15),Appendix!$G$3:$L$3,0))</f>
        <v>0</v>
      </c>
      <c r="BX63" s="92">
        <f t="shared" si="11"/>
        <v>0</v>
      </c>
      <c r="BY63" s="89" t="str">
        <f t="shared" si="25"/>
        <v>NA</v>
      </c>
      <c r="BZ63" s="92">
        <f>IF(S63&gt;=('Wage Ceilings '!$C$3-SUM(Z63,AD63,AH63,AL63,AP63,AX63,AT63,BB63,BF63,BJ63,BN63,BR63,BV63)),('Wage Ceilings '!$C$3-SUM(Z63,AD63,AH63,AL63,AP63,AX63,AT63,BB63,BF63,BJ63,BN63,BR63,BV63)),S63)</f>
        <v>0</v>
      </c>
      <c r="CA63" s="91" cm="1">
        <f t="array" ref="CA63">INDEX(Appendix!$G$4:$J$8,_xlfn.IFS(BY63&lt;56,1,BY63&lt;61,2,BY63&lt;66,3,BY63&lt;71,4,TRUE,5),MATCH(YEAR($F$15),Appendix!$G$3:$L$3,0))</f>
        <v>0</v>
      </c>
      <c r="CB63" s="92">
        <f t="shared" si="32"/>
        <v>0</v>
      </c>
      <c r="CC63" s="47"/>
    </row>
    <row r="64" spans="1:81" x14ac:dyDescent="0.3">
      <c r="A64" s="64" t="s">
        <v>64</v>
      </c>
      <c r="B64" s="65"/>
      <c r="C64" s="65"/>
      <c r="D64" s="66"/>
      <c r="E64" s="66"/>
      <c r="F64" s="67"/>
      <c r="G64" s="67"/>
      <c r="H64" s="67"/>
      <c r="I64" s="67"/>
      <c r="J64" s="67"/>
      <c r="K64" s="67"/>
      <c r="L64" s="67"/>
      <c r="M64" s="67"/>
      <c r="N64" s="67"/>
      <c r="O64" s="67"/>
      <c r="P64" s="67"/>
      <c r="Q64" s="67"/>
      <c r="R64" s="67"/>
      <c r="S64" s="67"/>
      <c r="T64" s="57">
        <f t="shared" si="26"/>
        <v>0</v>
      </c>
      <c r="U64" s="57">
        <f t="shared" si="27"/>
        <v>0</v>
      </c>
      <c r="V64" s="58">
        <f t="shared" si="28"/>
        <v>0</v>
      </c>
      <c r="W64" s="58">
        <f t="shared" si="29"/>
        <v>0</v>
      </c>
      <c r="X64" s="58">
        <f t="shared" si="30"/>
        <v>0</v>
      </c>
      <c r="Y64" s="89">
        <f t="shared" si="12"/>
        <v>122</v>
      </c>
      <c r="Z64" s="90">
        <f>IF($F64&gt;'Wage Ceilings '!$C$7+SUMIF('Wage Ceilings '!$B$8:'Wage Ceilings '!$B$11,"&lt;="&amp;$F$15,'Wage Ceilings '!$D$8:'Wage Ceilings '!$D$11),'Wage Ceilings '!$C$7+SUMIF('Wage Ceilings '!$B$8:'Wage Ceilings '!$B$11,"&lt;="&amp;$F$15,'Wage Ceilings '!$D$8:'Wage Ceilings '!$D$11),$F64)</f>
        <v>0</v>
      </c>
      <c r="AA64" s="91" cm="1">
        <f t="array" ref="AA64">INDEX(Appendix!$G$4:$J$8,_xlfn.IFS(Y64&lt;56,1,Y64&lt;61,2,Y64&lt;66,3,Y64&lt;71,4,TRUE,5),MATCH(YEAR($F$15),Appendix!$G$3:$L$3,0))</f>
        <v>0</v>
      </c>
      <c r="AB64" s="92">
        <f t="shared" si="0"/>
        <v>0</v>
      </c>
      <c r="AC64" s="89">
        <f t="shared" si="13"/>
        <v>123</v>
      </c>
      <c r="AD64" s="90">
        <f>IF($G64&gt;'Wage Ceilings '!$C$7+SUMIF('Wage Ceilings '!$B$8:'Wage Ceilings '!$B$11,"&lt;="&amp;$G$15,'Wage Ceilings '!$D$8:'Wage Ceilings '!$D$11),'Wage Ceilings '!$C$7+SUMIF('Wage Ceilings '!$B$8:'Wage Ceilings '!$B$11,"&lt;="&amp;$G$15,'Wage Ceilings '!$D$8:'Wage Ceilings '!$D$11),$G64)</f>
        <v>0</v>
      </c>
      <c r="AE64" s="91" cm="1">
        <f t="array" ref="AE64">INDEX(Appendix!$G$4:$J$8,_xlfn.IFS(AC64&lt;56,1,AC64&lt;61,2,AC64&lt;66,3,AC64&lt;71,4,TRUE,5),MATCH(YEAR($F$15),Appendix!$G$3:$L$3,0))</f>
        <v>0</v>
      </c>
      <c r="AF64" s="92">
        <f t="shared" si="1"/>
        <v>0</v>
      </c>
      <c r="AG64" s="89">
        <f t="shared" si="14"/>
        <v>123</v>
      </c>
      <c r="AH64" s="90">
        <f>IF($H64&gt;'Wage Ceilings '!$C$7+SUMIF('Wage Ceilings '!$B$8:'Wage Ceilings '!$B$11,"&lt;="&amp;$H$15,'Wage Ceilings '!$D$8:'Wage Ceilings '!$D$11),'Wage Ceilings '!$C$7+SUMIF('Wage Ceilings '!$B$8:'Wage Ceilings '!$B$11,"&lt;="&amp;$H$15,'Wage Ceilings '!$D$8:'Wage Ceilings '!$D$11),$H64)</f>
        <v>0</v>
      </c>
      <c r="AI64" s="91" cm="1">
        <f t="array" ref="AI64">INDEX(Appendix!$G$4:$J$8,_xlfn.IFS(AG64&lt;56,1,AG64&lt;61,2,AG64&lt;66,3,AG64&lt;71,4,TRUE,5),MATCH(YEAR($F$15),Appendix!$G$3:$L$3,0))</f>
        <v>0</v>
      </c>
      <c r="AJ64" s="92">
        <f t="shared" si="2"/>
        <v>0</v>
      </c>
      <c r="AK64" s="89">
        <f t="shared" si="15"/>
        <v>123</v>
      </c>
      <c r="AL64" s="90">
        <f>IF($I64&gt;'Wage Ceilings '!$C$7+SUMIF('Wage Ceilings '!$B$8:'Wage Ceilings '!$B$11,"&lt;="&amp;$I$15,'Wage Ceilings '!$D$8:'Wage Ceilings '!$D$11),'Wage Ceilings '!$C$7+SUMIF('Wage Ceilings '!$B$8:'Wage Ceilings '!$B$11,"&lt;="&amp;$I$15,'Wage Ceilings '!$D$8:'Wage Ceilings '!$D$11),$I64)</f>
        <v>0</v>
      </c>
      <c r="AM64" s="91" cm="1">
        <f t="array" ref="AM64">INDEX(Appendix!$G$4:$J$8,_xlfn.IFS(AK64&lt;56,1,AK64&lt;61,2,AK64&lt;66,3,AK64&lt;71,4,TRUE,5),MATCH(YEAR($F$15),Appendix!$G$3:$L$3,0))</f>
        <v>0</v>
      </c>
      <c r="AN64" s="92">
        <f t="shared" si="3"/>
        <v>0</v>
      </c>
      <c r="AO64" s="89">
        <f t="shared" si="16"/>
        <v>123</v>
      </c>
      <c r="AP64" s="90">
        <f>IF($J64&gt;'Wage Ceilings '!$C$7+SUMIF('Wage Ceilings '!$B$8:'Wage Ceilings '!$B$11,"&lt;="&amp;$J$15,'Wage Ceilings '!$D$8:'Wage Ceilings '!$D$11),'Wage Ceilings '!$C$7+SUMIF('Wage Ceilings '!$B$8:'Wage Ceilings '!$B$11,"&lt;="&amp;$J$15,'Wage Ceilings '!$D$8:'Wage Ceilings '!$D$11),$J64)</f>
        <v>0</v>
      </c>
      <c r="AQ64" s="91" cm="1">
        <f t="array" ref="AQ64">INDEX(Appendix!$G$4:$J$8,_xlfn.IFS(AO64&lt;56,1,AO64&lt;61,2,AO64&lt;66,3,AO64&lt;71,4,TRUE,5),MATCH(YEAR($F$15),Appendix!$G$3:$L$3,0))</f>
        <v>0</v>
      </c>
      <c r="AR64" s="92">
        <f t="shared" si="4"/>
        <v>0</v>
      </c>
      <c r="AS64" s="89">
        <f t="shared" si="31"/>
        <v>123</v>
      </c>
      <c r="AT64" s="90">
        <f>IF($K64&gt;'Wage Ceilings '!$C$7+SUMIF('Wage Ceilings '!$B$8:'Wage Ceilings '!$B$11,"&lt;="&amp;$K$15,'Wage Ceilings '!$D$8:'Wage Ceilings '!$D$11),'Wage Ceilings '!$C$7+SUMIF('Wage Ceilings '!$B$8:'Wage Ceilings '!$B$11,"&lt;="&amp;$K$15,'Wage Ceilings '!$D$8:'Wage Ceilings '!$D$11),$K64)</f>
        <v>0</v>
      </c>
      <c r="AU64" s="91" cm="1">
        <f t="array" ref="AU64">INDEX(Appendix!$G$4:$J$8,_xlfn.IFS(AS64&lt;56,1,AS64&lt;61,2,AS64&lt;66,3,AS64&lt;71,4,TRUE,5),MATCH(YEAR($F$15),Appendix!$G$3:$L$3,0))</f>
        <v>0</v>
      </c>
      <c r="AV64" s="92">
        <f t="shared" si="5"/>
        <v>0</v>
      </c>
      <c r="AW64" s="89" t="str">
        <f t="shared" si="17"/>
        <v>NA</v>
      </c>
      <c r="AX64" s="92">
        <f>IF(L64&gt;=('Wage Ceilings '!$C$3-SUM(Z64,AD64,AH64,AL64,AP64,AT64,BB64,BF64,BJ64,BN64,BR64,BV64)),('Wage Ceilings '!$C$3-SUM(Z64,AD64,AH64,AL64,AP64,AT64,BB64,BF64,BJ64,BN64,BR64,BV64)),L64)</f>
        <v>0</v>
      </c>
      <c r="AY64" s="91" cm="1">
        <f t="array" ref="AY64">INDEX(Appendix!$G$4:$J$8,_xlfn.IFS(AW64&lt;56,1,AW64&lt;61,2,AW64&lt;66,3,AW64&lt;71,4,TRUE,5),MATCH(YEAR($F$15),Appendix!$G$3:$L$3,0))</f>
        <v>0</v>
      </c>
      <c r="AZ64" s="92">
        <f t="shared" si="6"/>
        <v>0</v>
      </c>
      <c r="BA64" s="89">
        <f t="shared" si="18"/>
        <v>123</v>
      </c>
      <c r="BB64" s="90">
        <f>IF($M64&gt;'Wage Ceilings '!$C$7+SUMIF('Wage Ceilings '!$B$8:'Wage Ceilings '!$B$11,"&lt;="&amp;$M$15,'Wage Ceilings '!$D$8:'Wage Ceilings '!$D$11),'Wage Ceilings '!$C$7+SUMIF('Wage Ceilings '!$B$8:'Wage Ceilings '!$B$11,"&lt;="&amp;$M$15,'Wage Ceilings '!$D$8:'Wage Ceilings '!$D$11),$M64)</f>
        <v>0</v>
      </c>
      <c r="BC64" s="91" cm="1">
        <f t="array" ref="BC64">INDEX(Appendix!$G$4:$J$8,_xlfn.IFS(BA64&lt;56,1,BA64&lt;61,2,BA64&lt;66,3,BA64&lt;71,4,TRUE,5),MATCH(YEAR($F$15),Appendix!$G$3:$L$3,0))</f>
        <v>0</v>
      </c>
      <c r="BD64" s="92">
        <f t="shared" si="19"/>
        <v>0</v>
      </c>
      <c r="BE64" s="89">
        <f t="shared" si="20"/>
        <v>123</v>
      </c>
      <c r="BF64" s="90">
        <f>IF($N64&gt;'Wage Ceilings '!$C$7+SUMIF('Wage Ceilings '!$B$8:'Wage Ceilings '!$B$11,"&lt;="&amp;$N$15,'Wage Ceilings '!$D$8:'Wage Ceilings '!$D$11),'Wage Ceilings '!$C$7+SUMIF('Wage Ceilings '!$B$8:'Wage Ceilings '!$B$11,"&lt;="&amp;$N$15,'Wage Ceilings '!$D$8:'Wage Ceilings '!$D$11),$N64)</f>
        <v>0</v>
      </c>
      <c r="BG64" s="91" cm="1">
        <f t="array" ref="BG64">INDEX(Appendix!$G$4:$J$8,_xlfn.IFS(BE64&lt;56,1,BE64&lt;61,2,BE64&lt;66,3,BE64&lt;71,4,TRUE,5),MATCH(YEAR($F$15),Appendix!$G$3:$L$3,0))</f>
        <v>0</v>
      </c>
      <c r="BH64" s="92">
        <f t="shared" si="7"/>
        <v>0</v>
      </c>
      <c r="BI64" s="89">
        <f t="shared" si="21"/>
        <v>123</v>
      </c>
      <c r="BJ64" s="90">
        <f>IF($O64&gt;'Wage Ceilings '!$C$7+SUMIF('Wage Ceilings '!$B$8:'Wage Ceilings '!$B$11,"&lt;="&amp;$O$15,'Wage Ceilings '!$D$8:'Wage Ceilings '!$D$11),'Wage Ceilings '!$C$7+SUMIF('Wage Ceilings '!$B$8:'Wage Ceilings '!$B$11,"&lt;="&amp;$O$15,'Wage Ceilings '!$D$8:'Wage Ceilings '!$D$11),$O64)</f>
        <v>0</v>
      </c>
      <c r="BK64" s="91" cm="1">
        <f t="array" ref="BK64">INDEX(Appendix!$G$4:$J$8,_xlfn.IFS(BI64&lt;56,1,BI64&lt;61,2,BI64&lt;66,3,BI64&lt;71,4,TRUE,5),MATCH(YEAR($F$15),Appendix!$G$3:$L$3,0))</f>
        <v>0</v>
      </c>
      <c r="BL64" s="92">
        <f t="shared" si="8"/>
        <v>0</v>
      </c>
      <c r="BM64" s="89">
        <f t="shared" si="22"/>
        <v>123</v>
      </c>
      <c r="BN64" s="90">
        <f>IF($P64&gt;'Wage Ceilings '!$C$7+SUMIF('Wage Ceilings '!$B$8:'Wage Ceilings '!$B$11,"&lt;="&amp;$P$15,'Wage Ceilings '!$D$8:'Wage Ceilings '!$D$11),'Wage Ceilings '!$C$7+SUMIF('Wage Ceilings '!$B$8:'Wage Ceilings '!$B$11,"&lt;="&amp;$P$15,'Wage Ceilings '!$D$8:'Wage Ceilings '!$D$11),$P64)</f>
        <v>0</v>
      </c>
      <c r="BO64" s="91" cm="1">
        <f t="array" ref="BO64">INDEX(Appendix!$G$4:$J$8,_xlfn.IFS(BM64&lt;56,1,BM64&lt;61,2,BM64&lt;66,3,BM64&lt;71,4,TRUE,5),MATCH(YEAR($F$15),Appendix!$G$3:$L$3,0))</f>
        <v>0</v>
      </c>
      <c r="BP64" s="92">
        <f t="shared" si="9"/>
        <v>0</v>
      </c>
      <c r="BQ64" s="89">
        <f t="shared" si="23"/>
        <v>123</v>
      </c>
      <c r="BR64" s="90">
        <f>IF($Q64&gt;'Wage Ceilings '!$C$7+SUMIF('Wage Ceilings '!$B$8:'Wage Ceilings '!$B$11,"&lt;="&amp;$Q$15,'Wage Ceilings '!$D$8:'Wage Ceilings '!$D$11),'Wage Ceilings '!$C$7+SUMIF('Wage Ceilings '!$B$8:'Wage Ceilings '!$B$11,"&lt;="&amp;$Q$15,'Wage Ceilings '!$D$8:'Wage Ceilings '!$D$11),$Q64)</f>
        <v>0</v>
      </c>
      <c r="BS64" s="91" cm="1">
        <f t="array" ref="BS64">INDEX(Appendix!$G$4:$J$8,_xlfn.IFS(BQ64&lt;56,1,BQ64&lt;61,2,BQ64&lt;66,3,BQ64&lt;71,4,TRUE,5),MATCH(YEAR($F$15),Appendix!$G$3:$L$3,0))</f>
        <v>0</v>
      </c>
      <c r="BT64" s="92">
        <f t="shared" si="10"/>
        <v>0</v>
      </c>
      <c r="BU64" s="89">
        <f t="shared" si="24"/>
        <v>123</v>
      </c>
      <c r="BV64" s="90">
        <f>IF($R64&gt;'Wage Ceilings '!$C$7+SUMIF('Wage Ceilings '!$B$8:'Wage Ceilings '!$B$11,"&lt;="&amp;$R$15,'Wage Ceilings '!$D$8:'Wage Ceilings '!$D$11),'Wage Ceilings '!$C$7+SUMIF('Wage Ceilings '!$B$8:'Wage Ceilings '!$B$11,"&lt;="&amp;$R$15,'Wage Ceilings '!$D$8:'Wage Ceilings '!$D$11),$R64)</f>
        <v>0</v>
      </c>
      <c r="BW64" s="91" cm="1">
        <f t="array" ref="BW64">INDEX(Appendix!$G$4:$J$8,_xlfn.IFS(BU64&lt;56,1,BU64&lt;61,2,BU64&lt;66,3,BU64&lt;71,4,TRUE,5),MATCH(YEAR($F$15),Appendix!$G$3:$L$3,0))</f>
        <v>0</v>
      </c>
      <c r="BX64" s="92">
        <f t="shared" si="11"/>
        <v>0</v>
      </c>
      <c r="BY64" s="89" t="str">
        <f t="shared" si="25"/>
        <v>NA</v>
      </c>
      <c r="BZ64" s="92">
        <f>IF(S64&gt;=('Wage Ceilings '!$C$3-SUM(Z64,AD64,AH64,AL64,AP64,AX64,AT64,BB64,BF64,BJ64,BN64,BR64,BV64)),('Wage Ceilings '!$C$3-SUM(Z64,AD64,AH64,AL64,AP64,AX64,AT64,BB64,BF64,BJ64,BN64,BR64,BV64)),S64)</f>
        <v>0</v>
      </c>
      <c r="CA64" s="91" cm="1">
        <f t="array" ref="CA64">INDEX(Appendix!$G$4:$J$8,_xlfn.IFS(BY64&lt;56,1,BY64&lt;61,2,BY64&lt;66,3,BY64&lt;71,4,TRUE,5),MATCH(YEAR($F$15),Appendix!$G$3:$L$3,0))</f>
        <v>0</v>
      </c>
      <c r="CB64" s="92">
        <f t="shared" si="32"/>
        <v>0</v>
      </c>
      <c r="CC64" s="47"/>
    </row>
    <row r="65" spans="1:81" x14ac:dyDescent="0.3">
      <c r="A65" s="64" t="s">
        <v>65</v>
      </c>
      <c r="B65" s="65"/>
      <c r="C65" s="65"/>
      <c r="D65" s="66"/>
      <c r="E65" s="66"/>
      <c r="F65" s="67"/>
      <c r="G65" s="67"/>
      <c r="H65" s="67"/>
      <c r="I65" s="67"/>
      <c r="J65" s="67"/>
      <c r="K65" s="67"/>
      <c r="L65" s="67"/>
      <c r="M65" s="67"/>
      <c r="N65" s="67"/>
      <c r="O65" s="67"/>
      <c r="P65" s="67"/>
      <c r="Q65" s="67"/>
      <c r="R65" s="67"/>
      <c r="S65" s="67"/>
      <c r="T65" s="57">
        <f t="shared" si="26"/>
        <v>0</v>
      </c>
      <c r="U65" s="57">
        <f t="shared" si="27"/>
        <v>0</v>
      </c>
      <c r="V65" s="58">
        <f t="shared" si="28"/>
        <v>0</v>
      </c>
      <c r="W65" s="58">
        <f t="shared" si="29"/>
        <v>0</v>
      </c>
      <c r="X65" s="58">
        <f t="shared" si="30"/>
        <v>0</v>
      </c>
      <c r="Y65" s="89">
        <f t="shared" si="12"/>
        <v>122</v>
      </c>
      <c r="Z65" s="90">
        <f>IF($F65&gt;'Wage Ceilings '!$C$7+SUMIF('Wage Ceilings '!$B$8:'Wage Ceilings '!$B$11,"&lt;="&amp;$F$15,'Wage Ceilings '!$D$8:'Wage Ceilings '!$D$11),'Wage Ceilings '!$C$7+SUMIF('Wage Ceilings '!$B$8:'Wage Ceilings '!$B$11,"&lt;="&amp;$F$15,'Wage Ceilings '!$D$8:'Wage Ceilings '!$D$11),$F65)</f>
        <v>0</v>
      </c>
      <c r="AA65" s="91" cm="1">
        <f t="array" ref="AA65">INDEX(Appendix!$G$4:$J$8,_xlfn.IFS(Y65&lt;56,1,Y65&lt;61,2,Y65&lt;66,3,Y65&lt;71,4,TRUE,5),MATCH(YEAR($F$15),Appendix!$G$3:$L$3,0))</f>
        <v>0</v>
      </c>
      <c r="AB65" s="92">
        <f t="shared" si="0"/>
        <v>0</v>
      </c>
      <c r="AC65" s="89">
        <f t="shared" si="13"/>
        <v>123</v>
      </c>
      <c r="AD65" s="90">
        <f>IF($G65&gt;'Wage Ceilings '!$C$7+SUMIF('Wage Ceilings '!$B$8:'Wage Ceilings '!$B$11,"&lt;="&amp;$G$15,'Wage Ceilings '!$D$8:'Wage Ceilings '!$D$11),'Wage Ceilings '!$C$7+SUMIF('Wage Ceilings '!$B$8:'Wage Ceilings '!$B$11,"&lt;="&amp;$G$15,'Wage Ceilings '!$D$8:'Wage Ceilings '!$D$11),$G65)</f>
        <v>0</v>
      </c>
      <c r="AE65" s="91" cm="1">
        <f t="array" ref="AE65">INDEX(Appendix!$G$4:$J$8,_xlfn.IFS(AC65&lt;56,1,AC65&lt;61,2,AC65&lt;66,3,AC65&lt;71,4,TRUE,5),MATCH(YEAR($F$15),Appendix!$G$3:$L$3,0))</f>
        <v>0</v>
      </c>
      <c r="AF65" s="92">
        <f t="shared" si="1"/>
        <v>0</v>
      </c>
      <c r="AG65" s="89">
        <f t="shared" si="14"/>
        <v>123</v>
      </c>
      <c r="AH65" s="90">
        <f>IF($H65&gt;'Wage Ceilings '!$C$7+SUMIF('Wage Ceilings '!$B$8:'Wage Ceilings '!$B$11,"&lt;="&amp;$H$15,'Wage Ceilings '!$D$8:'Wage Ceilings '!$D$11),'Wage Ceilings '!$C$7+SUMIF('Wage Ceilings '!$B$8:'Wage Ceilings '!$B$11,"&lt;="&amp;$H$15,'Wage Ceilings '!$D$8:'Wage Ceilings '!$D$11),$H65)</f>
        <v>0</v>
      </c>
      <c r="AI65" s="91" cm="1">
        <f t="array" ref="AI65">INDEX(Appendix!$G$4:$J$8,_xlfn.IFS(AG65&lt;56,1,AG65&lt;61,2,AG65&lt;66,3,AG65&lt;71,4,TRUE,5),MATCH(YEAR($F$15),Appendix!$G$3:$L$3,0))</f>
        <v>0</v>
      </c>
      <c r="AJ65" s="92">
        <f t="shared" si="2"/>
        <v>0</v>
      </c>
      <c r="AK65" s="89">
        <f t="shared" si="15"/>
        <v>123</v>
      </c>
      <c r="AL65" s="90">
        <f>IF($I65&gt;'Wage Ceilings '!$C$7+SUMIF('Wage Ceilings '!$B$8:'Wage Ceilings '!$B$11,"&lt;="&amp;$I$15,'Wage Ceilings '!$D$8:'Wage Ceilings '!$D$11),'Wage Ceilings '!$C$7+SUMIF('Wage Ceilings '!$B$8:'Wage Ceilings '!$B$11,"&lt;="&amp;$I$15,'Wage Ceilings '!$D$8:'Wage Ceilings '!$D$11),$I65)</f>
        <v>0</v>
      </c>
      <c r="AM65" s="91" cm="1">
        <f t="array" ref="AM65">INDEX(Appendix!$G$4:$J$8,_xlfn.IFS(AK65&lt;56,1,AK65&lt;61,2,AK65&lt;66,3,AK65&lt;71,4,TRUE,5),MATCH(YEAR($F$15),Appendix!$G$3:$L$3,0))</f>
        <v>0</v>
      </c>
      <c r="AN65" s="92">
        <f t="shared" si="3"/>
        <v>0</v>
      </c>
      <c r="AO65" s="89">
        <f t="shared" si="16"/>
        <v>123</v>
      </c>
      <c r="AP65" s="90">
        <f>IF($J65&gt;'Wage Ceilings '!$C$7+SUMIF('Wage Ceilings '!$B$8:'Wage Ceilings '!$B$11,"&lt;="&amp;$J$15,'Wage Ceilings '!$D$8:'Wage Ceilings '!$D$11),'Wage Ceilings '!$C$7+SUMIF('Wage Ceilings '!$B$8:'Wage Ceilings '!$B$11,"&lt;="&amp;$J$15,'Wage Ceilings '!$D$8:'Wage Ceilings '!$D$11),$J65)</f>
        <v>0</v>
      </c>
      <c r="AQ65" s="91" cm="1">
        <f t="array" ref="AQ65">INDEX(Appendix!$G$4:$J$8,_xlfn.IFS(AO65&lt;56,1,AO65&lt;61,2,AO65&lt;66,3,AO65&lt;71,4,TRUE,5),MATCH(YEAR($F$15),Appendix!$G$3:$L$3,0))</f>
        <v>0</v>
      </c>
      <c r="AR65" s="92">
        <f t="shared" si="4"/>
        <v>0</v>
      </c>
      <c r="AS65" s="89">
        <f t="shared" si="31"/>
        <v>123</v>
      </c>
      <c r="AT65" s="90">
        <f>IF($K65&gt;'Wage Ceilings '!$C$7+SUMIF('Wage Ceilings '!$B$8:'Wage Ceilings '!$B$11,"&lt;="&amp;$K$15,'Wage Ceilings '!$D$8:'Wage Ceilings '!$D$11),'Wage Ceilings '!$C$7+SUMIF('Wage Ceilings '!$B$8:'Wage Ceilings '!$B$11,"&lt;="&amp;$K$15,'Wage Ceilings '!$D$8:'Wage Ceilings '!$D$11),$K65)</f>
        <v>0</v>
      </c>
      <c r="AU65" s="91" cm="1">
        <f t="array" ref="AU65">INDEX(Appendix!$G$4:$J$8,_xlfn.IFS(AS65&lt;56,1,AS65&lt;61,2,AS65&lt;66,3,AS65&lt;71,4,TRUE,5),MATCH(YEAR($F$15),Appendix!$G$3:$L$3,0))</f>
        <v>0</v>
      </c>
      <c r="AV65" s="92">
        <f t="shared" si="5"/>
        <v>0</v>
      </c>
      <c r="AW65" s="89" t="str">
        <f t="shared" si="17"/>
        <v>NA</v>
      </c>
      <c r="AX65" s="92">
        <f>IF(L65&gt;=('Wage Ceilings '!$C$3-SUM(Z65,AD65,AH65,AL65,AP65,AT65,BB65,BF65,BJ65,BN65,BR65,BV65)),('Wage Ceilings '!$C$3-SUM(Z65,AD65,AH65,AL65,AP65,AT65,BB65,BF65,BJ65,BN65,BR65,BV65)),L65)</f>
        <v>0</v>
      </c>
      <c r="AY65" s="91" cm="1">
        <f t="array" ref="AY65">INDEX(Appendix!$G$4:$J$8,_xlfn.IFS(AW65&lt;56,1,AW65&lt;61,2,AW65&lt;66,3,AW65&lt;71,4,TRUE,5),MATCH(YEAR($F$15),Appendix!$G$3:$L$3,0))</f>
        <v>0</v>
      </c>
      <c r="AZ65" s="92">
        <f t="shared" si="6"/>
        <v>0</v>
      </c>
      <c r="BA65" s="89">
        <f t="shared" si="18"/>
        <v>123</v>
      </c>
      <c r="BB65" s="90">
        <f>IF($M65&gt;'Wage Ceilings '!$C$7+SUMIF('Wage Ceilings '!$B$8:'Wage Ceilings '!$B$11,"&lt;="&amp;$M$15,'Wage Ceilings '!$D$8:'Wage Ceilings '!$D$11),'Wage Ceilings '!$C$7+SUMIF('Wage Ceilings '!$B$8:'Wage Ceilings '!$B$11,"&lt;="&amp;$M$15,'Wage Ceilings '!$D$8:'Wage Ceilings '!$D$11),$M65)</f>
        <v>0</v>
      </c>
      <c r="BC65" s="91" cm="1">
        <f t="array" ref="BC65">INDEX(Appendix!$G$4:$J$8,_xlfn.IFS(BA65&lt;56,1,BA65&lt;61,2,BA65&lt;66,3,BA65&lt;71,4,TRUE,5),MATCH(YEAR($F$15),Appendix!$G$3:$L$3,0))</f>
        <v>0</v>
      </c>
      <c r="BD65" s="92">
        <f t="shared" si="19"/>
        <v>0</v>
      </c>
      <c r="BE65" s="89">
        <f t="shared" si="20"/>
        <v>123</v>
      </c>
      <c r="BF65" s="90">
        <f>IF($N65&gt;'Wage Ceilings '!$C$7+SUMIF('Wage Ceilings '!$B$8:'Wage Ceilings '!$B$11,"&lt;="&amp;$N$15,'Wage Ceilings '!$D$8:'Wage Ceilings '!$D$11),'Wage Ceilings '!$C$7+SUMIF('Wage Ceilings '!$B$8:'Wage Ceilings '!$B$11,"&lt;="&amp;$N$15,'Wage Ceilings '!$D$8:'Wage Ceilings '!$D$11),$N65)</f>
        <v>0</v>
      </c>
      <c r="BG65" s="91" cm="1">
        <f t="array" ref="BG65">INDEX(Appendix!$G$4:$J$8,_xlfn.IFS(BE65&lt;56,1,BE65&lt;61,2,BE65&lt;66,3,BE65&lt;71,4,TRUE,5),MATCH(YEAR($F$15),Appendix!$G$3:$L$3,0))</f>
        <v>0</v>
      </c>
      <c r="BH65" s="92">
        <f t="shared" si="7"/>
        <v>0</v>
      </c>
      <c r="BI65" s="89">
        <f t="shared" si="21"/>
        <v>123</v>
      </c>
      <c r="BJ65" s="90">
        <f>IF($O65&gt;'Wage Ceilings '!$C$7+SUMIF('Wage Ceilings '!$B$8:'Wage Ceilings '!$B$11,"&lt;="&amp;$O$15,'Wage Ceilings '!$D$8:'Wage Ceilings '!$D$11),'Wage Ceilings '!$C$7+SUMIF('Wage Ceilings '!$B$8:'Wage Ceilings '!$B$11,"&lt;="&amp;$O$15,'Wage Ceilings '!$D$8:'Wage Ceilings '!$D$11),$O65)</f>
        <v>0</v>
      </c>
      <c r="BK65" s="91" cm="1">
        <f t="array" ref="BK65">INDEX(Appendix!$G$4:$J$8,_xlfn.IFS(BI65&lt;56,1,BI65&lt;61,2,BI65&lt;66,3,BI65&lt;71,4,TRUE,5),MATCH(YEAR($F$15),Appendix!$G$3:$L$3,0))</f>
        <v>0</v>
      </c>
      <c r="BL65" s="92">
        <f t="shared" si="8"/>
        <v>0</v>
      </c>
      <c r="BM65" s="89">
        <f t="shared" si="22"/>
        <v>123</v>
      </c>
      <c r="BN65" s="90">
        <f>IF($P65&gt;'Wage Ceilings '!$C$7+SUMIF('Wage Ceilings '!$B$8:'Wage Ceilings '!$B$11,"&lt;="&amp;$P$15,'Wage Ceilings '!$D$8:'Wage Ceilings '!$D$11),'Wage Ceilings '!$C$7+SUMIF('Wage Ceilings '!$B$8:'Wage Ceilings '!$B$11,"&lt;="&amp;$P$15,'Wage Ceilings '!$D$8:'Wage Ceilings '!$D$11),$P65)</f>
        <v>0</v>
      </c>
      <c r="BO65" s="91" cm="1">
        <f t="array" ref="BO65">INDEX(Appendix!$G$4:$J$8,_xlfn.IFS(BM65&lt;56,1,BM65&lt;61,2,BM65&lt;66,3,BM65&lt;71,4,TRUE,5),MATCH(YEAR($F$15),Appendix!$G$3:$L$3,0))</f>
        <v>0</v>
      </c>
      <c r="BP65" s="92">
        <f t="shared" si="9"/>
        <v>0</v>
      </c>
      <c r="BQ65" s="89">
        <f t="shared" si="23"/>
        <v>123</v>
      </c>
      <c r="BR65" s="90">
        <f>IF($Q65&gt;'Wage Ceilings '!$C$7+SUMIF('Wage Ceilings '!$B$8:'Wage Ceilings '!$B$11,"&lt;="&amp;$Q$15,'Wage Ceilings '!$D$8:'Wage Ceilings '!$D$11),'Wage Ceilings '!$C$7+SUMIF('Wage Ceilings '!$B$8:'Wage Ceilings '!$B$11,"&lt;="&amp;$Q$15,'Wage Ceilings '!$D$8:'Wage Ceilings '!$D$11),$Q65)</f>
        <v>0</v>
      </c>
      <c r="BS65" s="91" cm="1">
        <f t="array" ref="BS65">INDEX(Appendix!$G$4:$J$8,_xlfn.IFS(BQ65&lt;56,1,BQ65&lt;61,2,BQ65&lt;66,3,BQ65&lt;71,4,TRUE,5),MATCH(YEAR($F$15),Appendix!$G$3:$L$3,0))</f>
        <v>0</v>
      </c>
      <c r="BT65" s="92">
        <f t="shared" si="10"/>
        <v>0</v>
      </c>
      <c r="BU65" s="89">
        <f t="shared" si="24"/>
        <v>123</v>
      </c>
      <c r="BV65" s="90">
        <f>IF($R65&gt;'Wage Ceilings '!$C$7+SUMIF('Wage Ceilings '!$B$8:'Wage Ceilings '!$B$11,"&lt;="&amp;$R$15,'Wage Ceilings '!$D$8:'Wage Ceilings '!$D$11),'Wage Ceilings '!$C$7+SUMIF('Wage Ceilings '!$B$8:'Wage Ceilings '!$B$11,"&lt;="&amp;$R$15,'Wage Ceilings '!$D$8:'Wage Ceilings '!$D$11),$R65)</f>
        <v>0</v>
      </c>
      <c r="BW65" s="91" cm="1">
        <f t="array" ref="BW65">INDEX(Appendix!$G$4:$J$8,_xlfn.IFS(BU65&lt;56,1,BU65&lt;61,2,BU65&lt;66,3,BU65&lt;71,4,TRUE,5),MATCH(YEAR($F$15),Appendix!$G$3:$L$3,0))</f>
        <v>0</v>
      </c>
      <c r="BX65" s="92">
        <f t="shared" si="11"/>
        <v>0</v>
      </c>
      <c r="BY65" s="89" t="str">
        <f t="shared" si="25"/>
        <v>NA</v>
      </c>
      <c r="BZ65" s="92">
        <f>IF(S65&gt;=('Wage Ceilings '!$C$3-SUM(Z65,AD65,AH65,AL65,AP65,AX65,AT65,BB65,BF65,BJ65,BN65,BR65,BV65)),('Wage Ceilings '!$C$3-SUM(Z65,AD65,AH65,AL65,AP65,AX65,AT65,BB65,BF65,BJ65,BN65,BR65,BV65)),S65)</f>
        <v>0</v>
      </c>
      <c r="CA65" s="91" cm="1">
        <f t="array" ref="CA65">INDEX(Appendix!$G$4:$J$8,_xlfn.IFS(BY65&lt;56,1,BY65&lt;61,2,BY65&lt;66,3,BY65&lt;71,4,TRUE,5),MATCH(YEAR($F$15),Appendix!$G$3:$L$3,0))</f>
        <v>0</v>
      </c>
      <c r="CB65" s="92">
        <f t="shared" si="32"/>
        <v>0</v>
      </c>
      <c r="CC65" s="47"/>
    </row>
    <row r="66" spans="1:81" x14ac:dyDescent="0.3">
      <c r="A66" s="64" t="s">
        <v>66</v>
      </c>
      <c r="B66" s="65"/>
      <c r="C66" s="65"/>
      <c r="D66" s="66"/>
      <c r="E66" s="66"/>
      <c r="F66" s="67"/>
      <c r="G66" s="67"/>
      <c r="H66" s="67"/>
      <c r="I66" s="67"/>
      <c r="J66" s="67"/>
      <c r="K66" s="67"/>
      <c r="L66" s="67"/>
      <c r="M66" s="67"/>
      <c r="N66" s="67"/>
      <c r="O66" s="67"/>
      <c r="P66" s="67"/>
      <c r="Q66" s="67"/>
      <c r="R66" s="67"/>
      <c r="S66" s="67"/>
      <c r="T66" s="57">
        <f t="shared" si="26"/>
        <v>0</v>
      </c>
      <c r="U66" s="57">
        <f t="shared" si="27"/>
        <v>0</v>
      </c>
      <c r="V66" s="58">
        <f t="shared" si="28"/>
        <v>0</v>
      </c>
      <c r="W66" s="58">
        <f t="shared" si="29"/>
        <v>0</v>
      </c>
      <c r="X66" s="58">
        <f t="shared" si="30"/>
        <v>0</v>
      </c>
      <c r="Y66" s="89">
        <f t="shared" si="12"/>
        <v>122</v>
      </c>
      <c r="Z66" s="90">
        <f>IF($F66&gt;'Wage Ceilings '!$C$7+SUMIF('Wage Ceilings '!$B$8:'Wage Ceilings '!$B$11,"&lt;="&amp;$F$15,'Wage Ceilings '!$D$8:'Wage Ceilings '!$D$11),'Wage Ceilings '!$C$7+SUMIF('Wage Ceilings '!$B$8:'Wage Ceilings '!$B$11,"&lt;="&amp;$F$15,'Wage Ceilings '!$D$8:'Wage Ceilings '!$D$11),$F66)</f>
        <v>0</v>
      </c>
      <c r="AA66" s="91" cm="1">
        <f t="array" ref="AA66">INDEX(Appendix!$G$4:$J$8,_xlfn.IFS(Y66&lt;56,1,Y66&lt;61,2,Y66&lt;66,3,Y66&lt;71,4,TRUE,5),MATCH(YEAR($F$15),Appendix!$G$3:$L$3,0))</f>
        <v>0</v>
      </c>
      <c r="AB66" s="92">
        <f t="shared" si="0"/>
        <v>0</v>
      </c>
      <c r="AC66" s="89">
        <f t="shared" si="13"/>
        <v>123</v>
      </c>
      <c r="AD66" s="90">
        <f>IF($G66&gt;'Wage Ceilings '!$C$7+SUMIF('Wage Ceilings '!$B$8:'Wage Ceilings '!$B$11,"&lt;="&amp;$G$15,'Wage Ceilings '!$D$8:'Wage Ceilings '!$D$11),'Wage Ceilings '!$C$7+SUMIF('Wage Ceilings '!$B$8:'Wage Ceilings '!$B$11,"&lt;="&amp;$G$15,'Wage Ceilings '!$D$8:'Wage Ceilings '!$D$11),$G66)</f>
        <v>0</v>
      </c>
      <c r="AE66" s="91" cm="1">
        <f t="array" ref="AE66">INDEX(Appendix!$G$4:$J$8,_xlfn.IFS(AC66&lt;56,1,AC66&lt;61,2,AC66&lt;66,3,AC66&lt;71,4,TRUE,5),MATCH(YEAR($F$15),Appendix!$G$3:$L$3,0))</f>
        <v>0</v>
      </c>
      <c r="AF66" s="92">
        <f t="shared" si="1"/>
        <v>0</v>
      </c>
      <c r="AG66" s="89">
        <f t="shared" si="14"/>
        <v>123</v>
      </c>
      <c r="AH66" s="90">
        <f>IF($H66&gt;'Wage Ceilings '!$C$7+SUMIF('Wage Ceilings '!$B$8:'Wage Ceilings '!$B$11,"&lt;="&amp;$H$15,'Wage Ceilings '!$D$8:'Wage Ceilings '!$D$11),'Wage Ceilings '!$C$7+SUMIF('Wage Ceilings '!$B$8:'Wage Ceilings '!$B$11,"&lt;="&amp;$H$15,'Wage Ceilings '!$D$8:'Wage Ceilings '!$D$11),$H66)</f>
        <v>0</v>
      </c>
      <c r="AI66" s="91" cm="1">
        <f t="array" ref="AI66">INDEX(Appendix!$G$4:$J$8,_xlfn.IFS(AG66&lt;56,1,AG66&lt;61,2,AG66&lt;66,3,AG66&lt;71,4,TRUE,5),MATCH(YEAR($F$15),Appendix!$G$3:$L$3,0))</f>
        <v>0</v>
      </c>
      <c r="AJ66" s="92">
        <f t="shared" si="2"/>
        <v>0</v>
      </c>
      <c r="AK66" s="89">
        <f t="shared" si="15"/>
        <v>123</v>
      </c>
      <c r="AL66" s="90">
        <f>IF($I66&gt;'Wage Ceilings '!$C$7+SUMIF('Wage Ceilings '!$B$8:'Wage Ceilings '!$B$11,"&lt;="&amp;$I$15,'Wage Ceilings '!$D$8:'Wage Ceilings '!$D$11),'Wage Ceilings '!$C$7+SUMIF('Wage Ceilings '!$B$8:'Wage Ceilings '!$B$11,"&lt;="&amp;$I$15,'Wage Ceilings '!$D$8:'Wage Ceilings '!$D$11),$I66)</f>
        <v>0</v>
      </c>
      <c r="AM66" s="91" cm="1">
        <f t="array" ref="AM66">INDEX(Appendix!$G$4:$J$8,_xlfn.IFS(AK66&lt;56,1,AK66&lt;61,2,AK66&lt;66,3,AK66&lt;71,4,TRUE,5),MATCH(YEAR($F$15),Appendix!$G$3:$L$3,0))</f>
        <v>0</v>
      </c>
      <c r="AN66" s="92">
        <f t="shared" si="3"/>
        <v>0</v>
      </c>
      <c r="AO66" s="89">
        <f t="shared" si="16"/>
        <v>123</v>
      </c>
      <c r="AP66" s="90">
        <f>IF($J66&gt;'Wage Ceilings '!$C$7+SUMIF('Wage Ceilings '!$B$8:'Wage Ceilings '!$B$11,"&lt;="&amp;$J$15,'Wage Ceilings '!$D$8:'Wage Ceilings '!$D$11),'Wage Ceilings '!$C$7+SUMIF('Wage Ceilings '!$B$8:'Wage Ceilings '!$B$11,"&lt;="&amp;$J$15,'Wage Ceilings '!$D$8:'Wage Ceilings '!$D$11),$J66)</f>
        <v>0</v>
      </c>
      <c r="AQ66" s="91" cm="1">
        <f t="array" ref="AQ66">INDEX(Appendix!$G$4:$J$8,_xlfn.IFS(AO66&lt;56,1,AO66&lt;61,2,AO66&lt;66,3,AO66&lt;71,4,TRUE,5),MATCH(YEAR($F$15),Appendix!$G$3:$L$3,0))</f>
        <v>0</v>
      </c>
      <c r="AR66" s="92">
        <f t="shared" si="4"/>
        <v>0</v>
      </c>
      <c r="AS66" s="89">
        <f t="shared" si="31"/>
        <v>123</v>
      </c>
      <c r="AT66" s="90">
        <f>IF($K66&gt;'Wage Ceilings '!$C$7+SUMIF('Wage Ceilings '!$B$8:'Wage Ceilings '!$B$11,"&lt;="&amp;$K$15,'Wage Ceilings '!$D$8:'Wage Ceilings '!$D$11),'Wage Ceilings '!$C$7+SUMIF('Wage Ceilings '!$B$8:'Wage Ceilings '!$B$11,"&lt;="&amp;$K$15,'Wage Ceilings '!$D$8:'Wage Ceilings '!$D$11),$K66)</f>
        <v>0</v>
      </c>
      <c r="AU66" s="91" cm="1">
        <f t="array" ref="AU66">INDEX(Appendix!$G$4:$J$8,_xlfn.IFS(AS66&lt;56,1,AS66&lt;61,2,AS66&lt;66,3,AS66&lt;71,4,TRUE,5),MATCH(YEAR($F$15),Appendix!$G$3:$L$3,0))</f>
        <v>0</v>
      </c>
      <c r="AV66" s="92">
        <f t="shared" si="5"/>
        <v>0</v>
      </c>
      <c r="AW66" s="89" t="str">
        <f t="shared" si="17"/>
        <v>NA</v>
      </c>
      <c r="AX66" s="92">
        <f>IF(L66&gt;=('Wage Ceilings '!$C$3-SUM(Z66,AD66,AH66,AL66,AP66,AT66,BB66,BF66,BJ66,BN66,BR66,BV66)),('Wage Ceilings '!$C$3-SUM(Z66,AD66,AH66,AL66,AP66,AT66,BB66,BF66,BJ66,BN66,BR66,BV66)),L66)</f>
        <v>0</v>
      </c>
      <c r="AY66" s="91" cm="1">
        <f t="array" ref="AY66">INDEX(Appendix!$G$4:$J$8,_xlfn.IFS(AW66&lt;56,1,AW66&lt;61,2,AW66&lt;66,3,AW66&lt;71,4,TRUE,5),MATCH(YEAR($F$15),Appendix!$G$3:$L$3,0))</f>
        <v>0</v>
      </c>
      <c r="AZ66" s="92">
        <f t="shared" si="6"/>
        <v>0</v>
      </c>
      <c r="BA66" s="89">
        <f t="shared" si="18"/>
        <v>123</v>
      </c>
      <c r="BB66" s="90">
        <f>IF($M66&gt;'Wage Ceilings '!$C$7+SUMIF('Wage Ceilings '!$B$8:'Wage Ceilings '!$B$11,"&lt;="&amp;$M$15,'Wage Ceilings '!$D$8:'Wage Ceilings '!$D$11),'Wage Ceilings '!$C$7+SUMIF('Wage Ceilings '!$B$8:'Wage Ceilings '!$B$11,"&lt;="&amp;$M$15,'Wage Ceilings '!$D$8:'Wage Ceilings '!$D$11),$M66)</f>
        <v>0</v>
      </c>
      <c r="BC66" s="91" cm="1">
        <f t="array" ref="BC66">INDEX(Appendix!$G$4:$J$8,_xlfn.IFS(BA66&lt;56,1,BA66&lt;61,2,BA66&lt;66,3,BA66&lt;71,4,TRUE,5),MATCH(YEAR($F$15),Appendix!$G$3:$L$3,0))</f>
        <v>0</v>
      </c>
      <c r="BD66" s="92">
        <f t="shared" si="19"/>
        <v>0</v>
      </c>
      <c r="BE66" s="89">
        <f t="shared" si="20"/>
        <v>123</v>
      </c>
      <c r="BF66" s="90">
        <f>IF($N66&gt;'Wage Ceilings '!$C$7+SUMIF('Wage Ceilings '!$B$8:'Wage Ceilings '!$B$11,"&lt;="&amp;$N$15,'Wage Ceilings '!$D$8:'Wage Ceilings '!$D$11),'Wage Ceilings '!$C$7+SUMIF('Wage Ceilings '!$B$8:'Wage Ceilings '!$B$11,"&lt;="&amp;$N$15,'Wage Ceilings '!$D$8:'Wage Ceilings '!$D$11),$N66)</f>
        <v>0</v>
      </c>
      <c r="BG66" s="91" cm="1">
        <f t="array" ref="BG66">INDEX(Appendix!$G$4:$J$8,_xlfn.IFS(BE66&lt;56,1,BE66&lt;61,2,BE66&lt;66,3,BE66&lt;71,4,TRUE,5),MATCH(YEAR($F$15),Appendix!$G$3:$L$3,0))</f>
        <v>0</v>
      </c>
      <c r="BH66" s="92">
        <f t="shared" si="7"/>
        <v>0</v>
      </c>
      <c r="BI66" s="89">
        <f t="shared" si="21"/>
        <v>123</v>
      </c>
      <c r="BJ66" s="90">
        <f>IF($O66&gt;'Wage Ceilings '!$C$7+SUMIF('Wage Ceilings '!$B$8:'Wage Ceilings '!$B$11,"&lt;="&amp;$O$15,'Wage Ceilings '!$D$8:'Wage Ceilings '!$D$11),'Wage Ceilings '!$C$7+SUMIF('Wage Ceilings '!$B$8:'Wage Ceilings '!$B$11,"&lt;="&amp;$O$15,'Wage Ceilings '!$D$8:'Wage Ceilings '!$D$11),$O66)</f>
        <v>0</v>
      </c>
      <c r="BK66" s="91" cm="1">
        <f t="array" ref="BK66">INDEX(Appendix!$G$4:$J$8,_xlfn.IFS(BI66&lt;56,1,BI66&lt;61,2,BI66&lt;66,3,BI66&lt;71,4,TRUE,5),MATCH(YEAR($F$15),Appendix!$G$3:$L$3,0))</f>
        <v>0</v>
      </c>
      <c r="BL66" s="92">
        <f t="shared" si="8"/>
        <v>0</v>
      </c>
      <c r="BM66" s="89">
        <f t="shared" si="22"/>
        <v>123</v>
      </c>
      <c r="BN66" s="90">
        <f>IF($P66&gt;'Wage Ceilings '!$C$7+SUMIF('Wage Ceilings '!$B$8:'Wage Ceilings '!$B$11,"&lt;="&amp;$P$15,'Wage Ceilings '!$D$8:'Wage Ceilings '!$D$11),'Wage Ceilings '!$C$7+SUMIF('Wage Ceilings '!$B$8:'Wage Ceilings '!$B$11,"&lt;="&amp;$P$15,'Wage Ceilings '!$D$8:'Wage Ceilings '!$D$11),$P66)</f>
        <v>0</v>
      </c>
      <c r="BO66" s="91" cm="1">
        <f t="array" ref="BO66">INDEX(Appendix!$G$4:$J$8,_xlfn.IFS(BM66&lt;56,1,BM66&lt;61,2,BM66&lt;66,3,BM66&lt;71,4,TRUE,5),MATCH(YEAR($F$15),Appendix!$G$3:$L$3,0))</f>
        <v>0</v>
      </c>
      <c r="BP66" s="92">
        <f t="shared" si="9"/>
        <v>0</v>
      </c>
      <c r="BQ66" s="89">
        <f t="shared" si="23"/>
        <v>123</v>
      </c>
      <c r="BR66" s="90">
        <f>IF($Q66&gt;'Wage Ceilings '!$C$7+SUMIF('Wage Ceilings '!$B$8:'Wage Ceilings '!$B$11,"&lt;="&amp;$Q$15,'Wage Ceilings '!$D$8:'Wage Ceilings '!$D$11),'Wage Ceilings '!$C$7+SUMIF('Wage Ceilings '!$B$8:'Wage Ceilings '!$B$11,"&lt;="&amp;$Q$15,'Wage Ceilings '!$D$8:'Wage Ceilings '!$D$11),$Q66)</f>
        <v>0</v>
      </c>
      <c r="BS66" s="91" cm="1">
        <f t="array" ref="BS66">INDEX(Appendix!$G$4:$J$8,_xlfn.IFS(BQ66&lt;56,1,BQ66&lt;61,2,BQ66&lt;66,3,BQ66&lt;71,4,TRUE,5),MATCH(YEAR($F$15),Appendix!$G$3:$L$3,0))</f>
        <v>0</v>
      </c>
      <c r="BT66" s="92">
        <f t="shared" si="10"/>
        <v>0</v>
      </c>
      <c r="BU66" s="89">
        <f t="shared" si="24"/>
        <v>123</v>
      </c>
      <c r="BV66" s="90">
        <f>IF($R66&gt;'Wage Ceilings '!$C$7+SUMIF('Wage Ceilings '!$B$8:'Wage Ceilings '!$B$11,"&lt;="&amp;$R$15,'Wage Ceilings '!$D$8:'Wage Ceilings '!$D$11),'Wage Ceilings '!$C$7+SUMIF('Wage Ceilings '!$B$8:'Wage Ceilings '!$B$11,"&lt;="&amp;$R$15,'Wage Ceilings '!$D$8:'Wage Ceilings '!$D$11),$R66)</f>
        <v>0</v>
      </c>
      <c r="BW66" s="91" cm="1">
        <f t="array" ref="BW66">INDEX(Appendix!$G$4:$J$8,_xlfn.IFS(BU66&lt;56,1,BU66&lt;61,2,BU66&lt;66,3,BU66&lt;71,4,TRUE,5),MATCH(YEAR($F$15),Appendix!$G$3:$L$3,0))</f>
        <v>0</v>
      </c>
      <c r="BX66" s="92">
        <f t="shared" si="11"/>
        <v>0</v>
      </c>
      <c r="BY66" s="89" t="str">
        <f t="shared" si="25"/>
        <v>NA</v>
      </c>
      <c r="BZ66" s="92">
        <f>IF(S66&gt;=('Wage Ceilings '!$C$3-SUM(Z66,AD66,AH66,AL66,AP66,AX66,AT66,BB66,BF66,BJ66,BN66,BR66,BV66)),('Wage Ceilings '!$C$3-SUM(Z66,AD66,AH66,AL66,AP66,AX66,AT66,BB66,BF66,BJ66,BN66,BR66,BV66)),S66)</f>
        <v>0</v>
      </c>
      <c r="CA66" s="91" cm="1">
        <f t="array" ref="CA66">INDEX(Appendix!$G$4:$J$8,_xlfn.IFS(BY66&lt;56,1,BY66&lt;61,2,BY66&lt;66,3,BY66&lt;71,4,TRUE,5),MATCH(YEAR($F$15),Appendix!$G$3:$L$3,0))</f>
        <v>0</v>
      </c>
      <c r="CB66" s="92">
        <f t="shared" si="32"/>
        <v>0</v>
      </c>
      <c r="CC66" s="47"/>
    </row>
    <row r="67" spans="1:81" x14ac:dyDescent="0.3">
      <c r="A67" s="64" t="s">
        <v>67</v>
      </c>
      <c r="B67" s="65"/>
      <c r="C67" s="65"/>
      <c r="D67" s="66"/>
      <c r="E67" s="66"/>
      <c r="F67" s="67"/>
      <c r="G67" s="67"/>
      <c r="H67" s="67"/>
      <c r="I67" s="67"/>
      <c r="J67" s="67"/>
      <c r="K67" s="67"/>
      <c r="L67" s="67"/>
      <c r="M67" s="67"/>
      <c r="N67" s="67"/>
      <c r="O67" s="67"/>
      <c r="P67" s="67"/>
      <c r="Q67" s="67"/>
      <c r="R67" s="67"/>
      <c r="S67" s="67"/>
      <c r="T67" s="57">
        <f t="shared" si="26"/>
        <v>0</v>
      </c>
      <c r="U67" s="57">
        <f t="shared" si="27"/>
        <v>0</v>
      </c>
      <c r="V67" s="58">
        <f t="shared" si="28"/>
        <v>0</v>
      </c>
      <c r="W67" s="58">
        <f t="shared" si="29"/>
        <v>0</v>
      </c>
      <c r="X67" s="58">
        <f t="shared" si="30"/>
        <v>0</v>
      </c>
      <c r="Y67" s="89">
        <f t="shared" si="12"/>
        <v>122</v>
      </c>
      <c r="Z67" s="90">
        <f>IF($F67&gt;'Wage Ceilings '!$C$7+SUMIF('Wage Ceilings '!$B$8:'Wage Ceilings '!$B$11,"&lt;="&amp;$F$15,'Wage Ceilings '!$D$8:'Wage Ceilings '!$D$11),'Wage Ceilings '!$C$7+SUMIF('Wage Ceilings '!$B$8:'Wage Ceilings '!$B$11,"&lt;="&amp;$F$15,'Wage Ceilings '!$D$8:'Wage Ceilings '!$D$11),$F67)</f>
        <v>0</v>
      </c>
      <c r="AA67" s="91" cm="1">
        <f t="array" ref="AA67">INDEX(Appendix!$G$4:$J$8,_xlfn.IFS(Y67&lt;56,1,Y67&lt;61,2,Y67&lt;66,3,Y67&lt;71,4,TRUE,5),MATCH(YEAR($F$15),Appendix!$G$3:$L$3,0))</f>
        <v>0</v>
      </c>
      <c r="AB67" s="92">
        <f t="shared" si="0"/>
        <v>0</v>
      </c>
      <c r="AC67" s="89">
        <f t="shared" si="13"/>
        <v>123</v>
      </c>
      <c r="AD67" s="90">
        <f>IF($G67&gt;'Wage Ceilings '!$C$7+SUMIF('Wage Ceilings '!$B$8:'Wage Ceilings '!$B$11,"&lt;="&amp;$G$15,'Wage Ceilings '!$D$8:'Wage Ceilings '!$D$11),'Wage Ceilings '!$C$7+SUMIF('Wage Ceilings '!$B$8:'Wage Ceilings '!$B$11,"&lt;="&amp;$G$15,'Wage Ceilings '!$D$8:'Wage Ceilings '!$D$11),$G67)</f>
        <v>0</v>
      </c>
      <c r="AE67" s="91" cm="1">
        <f t="array" ref="AE67">INDEX(Appendix!$G$4:$J$8,_xlfn.IFS(AC67&lt;56,1,AC67&lt;61,2,AC67&lt;66,3,AC67&lt;71,4,TRUE,5),MATCH(YEAR($F$15),Appendix!$G$3:$L$3,0))</f>
        <v>0</v>
      </c>
      <c r="AF67" s="92">
        <f t="shared" si="1"/>
        <v>0</v>
      </c>
      <c r="AG67" s="89">
        <f t="shared" si="14"/>
        <v>123</v>
      </c>
      <c r="AH67" s="90">
        <f>IF($H67&gt;'Wage Ceilings '!$C$7+SUMIF('Wage Ceilings '!$B$8:'Wage Ceilings '!$B$11,"&lt;="&amp;$H$15,'Wage Ceilings '!$D$8:'Wage Ceilings '!$D$11),'Wage Ceilings '!$C$7+SUMIF('Wage Ceilings '!$B$8:'Wage Ceilings '!$B$11,"&lt;="&amp;$H$15,'Wage Ceilings '!$D$8:'Wage Ceilings '!$D$11),$H67)</f>
        <v>0</v>
      </c>
      <c r="AI67" s="91" cm="1">
        <f t="array" ref="AI67">INDEX(Appendix!$G$4:$J$8,_xlfn.IFS(AG67&lt;56,1,AG67&lt;61,2,AG67&lt;66,3,AG67&lt;71,4,TRUE,5),MATCH(YEAR($F$15),Appendix!$G$3:$L$3,0))</f>
        <v>0</v>
      </c>
      <c r="AJ67" s="92">
        <f t="shared" si="2"/>
        <v>0</v>
      </c>
      <c r="AK67" s="89">
        <f t="shared" si="15"/>
        <v>123</v>
      </c>
      <c r="AL67" s="90">
        <f>IF($I67&gt;'Wage Ceilings '!$C$7+SUMIF('Wage Ceilings '!$B$8:'Wage Ceilings '!$B$11,"&lt;="&amp;$I$15,'Wage Ceilings '!$D$8:'Wage Ceilings '!$D$11),'Wage Ceilings '!$C$7+SUMIF('Wage Ceilings '!$B$8:'Wage Ceilings '!$B$11,"&lt;="&amp;$I$15,'Wage Ceilings '!$D$8:'Wage Ceilings '!$D$11),$I67)</f>
        <v>0</v>
      </c>
      <c r="AM67" s="91" cm="1">
        <f t="array" ref="AM67">INDEX(Appendix!$G$4:$J$8,_xlfn.IFS(AK67&lt;56,1,AK67&lt;61,2,AK67&lt;66,3,AK67&lt;71,4,TRUE,5),MATCH(YEAR($F$15),Appendix!$G$3:$L$3,0))</f>
        <v>0</v>
      </c>
      <c r="AN67" s="92">
        <f t="shared" si="3"/>
        <v>0</v>
      </c>
      <c r="AO67" s="89">
        <f t="shared" si="16"/>
        <v>123</v>
      </c>
      <c r="AP67" s="90">
        <f>IF($J67&gt;'Wage Ceilings '!$C$7+SUMIF('Wage Ceilings '!$B$8:'Wage Ceilings '!$B$11,"&lt;="&amp;$J$15,'Wage Ceilings '!$D$8:'Wage Ceilings '!$D$11),'Wage Ceilings '!$C$7+SUMIF('Wage Ceilings '!$B$8:'Wage Ceilings '!$B$11,"&lt;="&amp;$J$15,'Wage Ceilings '!$D$8:'Wage Ceilings '!$D$11),$J67)</f>
        <v>0</v>
      </c>
      <c r="AQ67" s="91" cm="1">
        <f t="array" ref="AQ67">INDEX(Appendix!$G$4:$J$8,_xlfn.IFS(AO67&lt;56,1,AO67&lt;61,2,AO67&lt;66,3,AO67&lt;71,4,TRUE,5),MATCH(YEAR($F$15),Appendix!$G$3:$L$3,0))</f>
        <v>0</v>
      </c>
      <c r="AR67" s="92">
        <f t="shared" si="4"/>
        <v>0</v>
      </c>
      <c r="AS67" s="89">
        <f t="shared" si="31"/>
        <v>123</v>
      </c>
      <c r="AT67" s="90">
        <f>IF($K67&gt;'Wage Ceilings '!$C$7+SUMIF('Wage Ceilings '!$B$8:'Wage Ceilings '!$B$11,"&lt;="&amp;$K$15,'Wage Ceilings '!$D$8:'Wage Ceilings '!$D$11),'Wage Ceilings '!$C$7+SUMIF('Wage Ceilings '!$B$8:'Wage Ceilings '!$B$11,"&lt;="&amp;$K$15,'Wage Ceilings '!$D$8:'Wage Ceilings '!$D$11),$K67)</f>
        <v>0</v>
      </c>
      <c r="AU67" s="91" cm="1">
        <f t="array" ref="AU67">INDEX(Appendix!$G$4:$J$8,_xlfn.IFS(AS67&lt;56,1,AS67&lt;61,2,AS67&lt;66,3,AS67&lt;71,4,TRUE,5),MATCH(YEAR($F$15),Appendix!$G$3:$L$3,0))</f>
        <v>0</v>
      </c>
      <c r="AV67" s="92">
        <f t="shared" si="5"/>
        <v>0</v>
      </c>
      <c r="AW67" s="89" t="str">
        <f t="shared" si="17"/>
        <v>NA</v>
      </c>
      <c r="AX67" s="92">
        <f>IF(L67&gt;=('Wage Ceilings '!$C$3-SUM(Z67,AD67,AH67,AL67,AP67,AT67,BB67,BF67,BJ67,BN67,BR67,BV67)),('Wage Ceilings '!$C$3-SUM(Z67,AD67,AH67,AL67,AP67,AT67,BB67,BF67,BJ67,BN67,BR67,BV67)),L67)</f>
        <v>0</v>
      </c>
      <c r="AY67" s="91" cm="1">
        <f t="array" ref="AY67">INDEX(Appendix!$G$4:$J$8,_xlfn.IFS(AW67&lt;56,1,AW67&lt;61,2,AW67&lt;66,3,AW67&lt;71,4,TRUE,5),MATCH(YEAR($F$15),Appendix!$G$3:$L$3,0))</f>
        <v>0</v>
      </c>
      <c r="AZ67" s="92">
        <f t="shared" si="6"/>
        <v>0</v>
      </c>
      <c r="BA67" s="89">
        <f t="shared" si="18"/>
        <v>123</v>
      </c>
      <c r="BB67" s="90">
        <f>IF($M67&gt;'Wage Ceilings '!$C$7+SUMIF('Wage Ceilings '!$B$8:'Wage Ceilings '!$B$11,"&lt;="&amp;$M$15,'Wage Ceilings '!$D$8:'Wage Ceilings '!$D$11),'Wage Ceilings '!$C$7+SUMIF('Wage Ceilings '!$B$8:'Wage Ceilings '!$B$11,"&lt;="&amp;$M$15,'Wage Ceilings '!$D$8:'Wage Ceilings '!$D$11),$M67)</f>
        <v>0</v>
      </c>
      <c r="BC67" s="91" cm="1">
        <f t="array" ref="BC67">INDEX(Appendix!$G$4:$J$8,_xlfn.IFS(BA67&lt;56,1,BA67&lt;61,2,BA67&lt;66,3,BA67&lt;71,4,TRUE,5),MATCH(YEAR($F$15),Appendix!$G$3:$L$3,0))</f>
        <v>0</v>
      </c>
      <c r="BD67" s="92">
        <f t="shared" si="19"/>
        <v>0</v>
      </c>
      <c r="BE67" s="89">
        <f t="shared" si="20"/>
        <v>123</v>
      </c>
      <c r="BF67" s="90">
        <f>IF($N67&gt;'Wage Ceilings '!$C$7+SUMIF('Wage Ceilings '!$B$8:'Wage Ceilings '!$B$11,"&lt;="&amp;$N$15,'Wage Ceilings '!$D$8:'Wage Ceilings '!$D$11),'Wage Ceilings '!$C$7+SUMIF('Wage Ceilings '!$B$8:'Wage Ceilings '!$B$11,"&lt;="&amp;$N$15,'Wage Ceilings '!$D$8:'Wage Ceilings '!$D$11),$N67)</f>
        <v>0</v>
      </c>
      <c r="BG67" s="91" cm="1">
        <f t="array" ref="BG67">INDEX(Appendix!$G$4:$J$8,_xlfn.IFS(BE67&lt;56,1,BE67&lt;61,2,BE67&lt;66,3,BE67&lt;71,4,TRUE,5),MATCH(YEAR($F$15),Appendix!$G$3:$L$3,0))</f>
        <v>0</v>
      </c>
      <c r="BH67" s="92">
        <f t="shared" si="7"/>
        <v>0</v>
      </c>
      <c r="BI67" s="89">
        <f t="shared" si="21"/>
        <v>123</v>
      </c>
      <c r="BJ67" s="90">
        <f>IF($O67&gt;'Wage Ceilings '!$C$7+SUMIF('Wage Ceilings '!$B$8:'Wage Ceilings '!$B$11,"&lt;="&amp;$O$15,'Wage Ceilings '!$D$8:'Wage Ceilings '!$D$11),'Wage Ceilings '!$C$7+SUMIF('Wage Ceilings '!$B$8:'Wage Ceilings '!$B$11,"&lt;="&amp;$O$15,'Wage Ceilings '!$D$8:'Wage Ceilings '!$D$11),$O67)</f>
        <v>0</v>
      </c>
      <c r="BK67" s="91" cm="1">
        <f t="array" ref="BK67">INDEX(Appendix!$G$4:$J$8,_xlfn.IFS(BI67&lt;56,1,BI67&lt;61,2,BI67&lt;66,3,BI67&lt;71,4,TRUE,5),MATCH(YEAR($F$15),Appendix!$G$3:$L$3,0))</f>
        <v>0</v>
      </c>
      <c r="BL67" s="92">
        <f t="shared" si="8"/>
        <v>0</v>
      </c>
      <c r="BM67" s="89">
        <f t="shared" si="22"/>
        <v>123</v>
      </c>
      <c r="BN67" s="90">
        <f>IF($P67&gt;'Wage Ceilings '!$C$7+SUMIF('Wage Ceilings '!$B$8:'Wage Ceilings '!$B$11,"&lt;="&amp;$P$15,'Wage Ceilings '!$D$8:'Wage Ceilings '!$D$11),'Wage Ceilings '!$C$7+SUMIF('Wage Ceilings '!$B$8:'Wage Ceilings '!$B$11,"&lt;="&amp;$P$15,'Wage Ceilings '!$D$8:'Wage Ceilings '!$D$11),$P67)</f>
        <v>0</v>
      </c>
      <c r="BO67" s="91" cm="1">
        <f t="array" ref="BO67">INDEX(Appendix!$G$4:$J$8,_xlfn.IFS(BM67&lt;56,1,BM67&lt;61,2,BM67&lt;66,3,BM67&lt;71,4,TRUE,5),MATCH(YEAR($F$15),Appendix!$G$3:$L$3,0))</f>
        <v>0</v>
      </c>
      <c r="BP67" s="92">
        <f t="shared" si="9"/>
        <v>0</v>
      </c>
      <c r="BQ67" s="89">
        <f t="shared" si="23"/>
        <v>123</v>
      </c>
      <c r="BR67" s="90">
        <f>IF($Q67&gt;'Wage Ceilings '!$C$7+SUMIF('Wage Ceilings '!$B$8:'Wage Ceilings '!$B$11,"&lt;="&amp;$Q$15,'Wage Ceilings '!$D$8:'Wage Ceilings '!$D$11),'Wage Ceilings '!$C$7+SUMIF('Wage Ceilings '!$B$8:'Wage Ceilings '!$B$11,"&lt;="&amp;$Q$15,'Wage Ceilings '!$D$8:'Wage Ceilings '!$D$11),$Q67)</f>
        <v>0</v>
      </c>
      <c r="BS67" s="91" cm="1">
        <f t="array" ref="BS67">INDEX(Appendix!$G$4:$J$8,_xlfn.IFS(BQ67&lt;56,1,BQ67&lt;61,2,BQ67&lt;66,3,BQ67&lt;71,4,TRUE,5),MATCH(YEAR($F$15),Appendix!$G$3:$L$3,0))</f>
        <v>0</v>
      </c>
      <c r="BT67" s="92">
        <f t="shared" si="10"/>
        <v>0</v>
      </c>
      <c r="BU67" s="89">
        <f t="shared" si="24"/>
        <v>123</v>
      </c>
      <c r="BV67" s="90">
        <f>IF($R67&gt;'Wage Ceilings '!$C$7+SUMIF('Wage Ceilings '!$B$8:'Wage Ceilings '!$B$11,"&lt;="&amp;$R$15,'Wage Ceilings '!$D$8:'Wage Ceilings '!$D$11),'Wage Ceilings '!$C$7+SUMIF('Wage Ceilings '!$B$8:'Wage Ceilings '!$B$11,"&lt;="&amp;$R$15,'Wage Ceilings '!$D$8:'Wage Ceilings '!$D$11),$R67)</f>
        <v>0</v>
      </c>
      <c r="BW67" s="91" cm="1">
        <f t="array" ref="BW67">INDEX(Appendix!$G$4:$J$8,_xlfn.IFS(BU67&lt;56,1,BU67&lt;61,2,BU67&lt;66,3,BU67&lt;71,4,TRUE,5),MATCH(YEAR($F$15),Appendix!$G$3:$L$3,0))</f>
        <v>0</v>
      </c>
      <c r="BX67" s="92">
        <f t="shared" si="11"/>
        <v>0</v>
      </c>
      <c r="BY67" s="89" t="str">
        <f t="shared" si="25"/>
        <v>NA</v>
      </c>
      <c r="BZ67" s="92">
        <f>IF(S67&gt;=('Wage Ceilings '!$C$3-SUM(Z67,AD67,AH67,AL67,AP67,AX67,AT67,BB67,BF67,BJ67,BN67,BR67,BV67)),('Wage Ceilings '!$C$3-SUM(Z67,AD67,AH67,AL67,AP67,AX67,AT67,BB67,BF67,BJ67,BN67,BR67,BV67)),S67)</f>
        <v>0</v>
      </c>
      <c r="CA67" s="91" cm="1">
        <f t="array" ref="CA67">INDEX(Appendix!$G$4:$J$8,_xlfn.IFS(BY67&lt;56,1,BY67&lt;61,2,BY67&lt;66,3,BY67&lt;71,4,TRUE,5),MATCH(YEAR($F$15),Appendix!$G$3:$L$3,0))</f>
        <v>0</v>
      </c>
      <c r="CB67" s="92">
        <f t="shared" si="32"/>
        <v>0</v>
      </c>
      <c r="CC67" s="47"/>
    </row>
    <row r="68" spans="1:81" x14ac:dyDescent="0.3">
      <c r="A68" s="64" t="s">
        <v>118</v>
      </c>
      <c r="B68" s="65"/>
      <c r="C68" s="65"/>
      <c r="D68" s="66"/>
      <c r="E68" s="66"/>
      <c r="F68" s="67"/>
      <c r="G68" s="67"/>
      <c r="H68" s="67"/>
      <c r="I68" s="67"/>
      <c r="J68" s="67"/>
      <c r="K68" s="67"/>
      <c r="L68" s="67"/>
      <c r="M68" s="67"/>
      <c r="N68" s="67"/>
      <c r="O68" s="67"/>
      <c r="P68" s="67"/>
      <c r="Q68" s="67"/>
      <c r="R68" s="67"/>
      <c r="S68" s="67"/>
      <c r="T68" s="57">
        <f t="shared" si="26"/>
        <v>0</v>
      </c>
      <c r="U68" s="57">
        <f t="shared" si="27"/>
        <v>0</v>
      </c>
      <c r="V68" s="58">
        <f t="shared" si="28"/>
        <v>0</v>
      </c>
      <c r="W68" s="58">
        <f t="shared" si="29"/>
        <v>0</v>
      </c>
      <c r="X68" s="58">
        <f t="shared" si="30"/>
        <v>0</v>
      </c>
      <c r="Y68" s="89">
        <f t="shared" si="12"/>
        <v>122</v>
      </c>
      <c r="Z68" s="90">
        <f>IF($F68&gt;'Wage Ceilings '!$C$7+SUMIF('Wage Ceilings '!$B$8:'Wage Ceilings '!$B$11,"&lt;="&amp;$F$15,'Wage Ceilings '!$D$8:'Wage Ceilings '!$D$11),'Wage Ceilings '!$C$7+SUMIF('Wage Ceilings '!$B$8:'Wage Ceilings '!$B$11,"&lt;="&amp;$F$15,'Wage Ceilings '!$D$8:'Wage Ceilings '!$D$11),$F68)</f>
        <v>0</v>
      </c>
      <c r="AA68" s="91" cm="1">
        <f t="array" ref="AA68">INDEX(Appendix!$G$4:$J$8,_xlfn.IFS(Y68&lt;56,1,Y68&lt;61,2,Y68&lt;66,3,Y68&lt;71,4,TRUE,5),MATCH(YEAR($F$15),Appendix!$G$3:$L$3,0))</f>
        <v>0</v>
      </c>
      <c r="AB68" s="92">
        <f t="shared" si="0"/>
        <v>0</v>
      </c>
      <c r="AC68" s="89">
        <f t="shared" si="13"/>
        <v>123</v>
      </c>
      <c r="AD68" s="90">
        <f>IF($G68&gt;'Wage Ceilings '!$C$7+SUMIF('Wage Ceilings '!$B$8:'Wage Ceilings '!$B$11,"&lt;="&amp;$G$15,'Wage Ceilings '!$D$8:'Wage Ceilings '!$D$11),'Wage Ceilings '!$C$7+SUMIF('Wage Ceilings '!$B$8:'Wage Ceilings '!$B$11,"&lt;="&amp;$G$15,'Wage Ceilings '!$D$8:'Wage Ceilings '!$D$11),$G68)</f>
        <v>0</v>
      </c>
      <c r="AE68" s="91" cm="1">
        <f t="array" ref="AE68">INDEX(Appendix!$G$4:$J$8,_xlfn.IFS(AC68&lt;56,1,AC68&lt;61,2,AC68&lt;66,3,AC68&lt;71,4,TRUE,5),MATCH(YEAR($F$15),Appendix!$G$3:$L$3,0))</f>
        <v>0</v>
      </c>
      <c r="AF68" s="92">
        <f t="shared" si="1"/>
        <v>0</v>
      </c>
      <c r="AG68" s="89">
        <f t="shared" si="14"/>
        <v>123</v>
      </c>
      <c r="AH68" s="90">
        <f>IF($H68&gt;'Wage Ceilings '!$C$7+SUMIF('Wage Ceilings '!$B$8:'Wage Ceilings '!$B$11,"&lt;="&amp;$H$15,'Wage Ceilings '!$D$8:'Wage Ceilings '!$D$11),'Wage Ceilings '!$C$7+SUMIF('Wage Ceilings '!$B$8:'Wage Ceilings '!$B$11,"&lt;="&amp;$H$15,'Wage Ceilings '!$D$8:'Wage Ceilings '!$D$11),$H68)</f>
        <v>0</v>
      </c>
      <c r="AI68" s="91" cm="1">
        <f t="array" ref="AI68">INDEX(Appendix!$G$4:$J$8,_xlfn.IFS(AG68&lt;56,1,AG68&lt;61,2,AG68&lt;66,3,AG68&lt;71,4,TRUE,5),MATCH(YEAR($F$15),Appendix!$G$3:$L$3,0))</f>
        <v>0</v>
      </c>
      <c r="AJ68" s="92">
        <f t="shared" si="2"/>
        <v>0</v>
      </c>
      <c r="AK68" s="89">
        <f t="shared" si="15"/>
        <v>123</v>
      </c>
      <c r="AL68" s="90">
        <f>IF($I68&gt;'Wage Ceilings '!$C$7+SUMIF('Wage Ceilings '!$B$8:'Wage Ceilings '!$B$11,"&lt;="&amp;$I$15,'Wage Ceilings '!$D$8:'Wage Ceilings '!$D$11),'Wage Ceilings '!$C$7+SUMIF('Wage Ceilings '!$B$8:'Wage Ceilings '!$B$11,"&lt;="&amp;$I$15,'Wage Ceilings '!$D$8:'Wage Ceilings '!$D$11),$I68)</f>
        <v>0</v>
      </c>
      <c r="AM68" s="91" cm="1">
        <f t="array" ref="AM68">INDEX(Appendix!$G$4:$J$8,_xlfn.IFS(AK68&lt;56,1,AK68&lt;61,2,AK68&lt;66,3,AK68&lt;71,4,TRUE,5),MATCH(YEAR($F$15),Appendix!$G$3:$L$3,0))</f>
        <v>0</v>
      </c>
      <c r="AN68" s="92">
        <f t="shared" si="3"/>
        <v>0</v>
      </c>
      <c r="AO68" s="89">
        <f t="shared" si="16"/>
        <v>123</v>
      </c>
      <c r="AP68" s="90">
        <f>IF($J68&gt;'Wage Ceilings '!$C$7+SUMIF('Wage Ceilings '!$B$8:'Wage Ceilings '!$B$11,"&lt;="&amp;$J$15,'Wage Ceilings '!$D$8:'Wage Ceilings '!$D$11),'Wage Ceilings '!$C$7+SUMIF('Wage Ceilings '!$B$8:'Wage Ceilings '!$B$11,"&lt;="&amp;$J$15,'Wage Ceilings '!$D$8:'Wage Ceilings '!$D$11),$J68)</f>
        <v>0</v>
      </c>
      <c r="AQ68" s="91" cm="1">
        <f t="array" ref="AQ68">INDEX(Appendix!$G$4:$J$8,_xlfn.IFS(AO68&lt;56,1,AO68&lt;61,2,AO68&lt;66,3,AO68&lt;71,4,TRUE,5),MATCH(YEAR($F$15),Appendix!$G$3:$L$3,0))</f>
        <v>0</v>
      </c>
      <c r="AR68" s="92">
        <f t="shared" si="4"/>
        <v>0</v>
      </c>
      <c r="AS68" s="89">
        <f t="shared" si="31"/>
        <v>123</v>
      </c>
      <c r="AT68" s="90">
        <f>IF($K68&gt;'Wage Ceilings '!$C$7+SUMIF('Wage Ceilings '!$B$8:'Wage Ceilings '!$B$11,"&lt;="&amp;$K$15,'Wage Ceilings '!$D$8:'Wage Ceilings '!$D$11),'Wage Ceilings '!$C$7+SUMIF('Wage Ceilings '!$B$8:'Wage Ceilings '!$B$11,"&lt;="&amp;$K$15,'Wage Ceilings '!$D$8:'Wage Ceilings '!$D$11),$K68)</f>
        <v>0</v>
      </c>
      <c r="AU68" s="91" cm="1">
        <f t="array" ref="AU68">INDEX(Appendix!$G$4:$J$8,_xlfn.IFS(AS68&lt;56,1,AS68&lt;61,2,AS68&lt;66,3,AS68&lt;71,4,TRUE,5),MATCH(YEAR($F$15),Appendix!$G$3:$L$3,0))</f>
        <v>0</v>
      </c>
      <c r="AV68" s="92">
        <f t="shared" si="5"/>
        <v>0</v>
      </c>
      <c r="AW68" s="89" t="str">
        <f t="shared" si="17"/>
        <v>NA</v>
      </c>
      <c r="AX68" s="92">
        <f>IF(L68&gt;=('Wage Ceilings '!$C$3-SUM(Z68,AD68,AH68,AL68,AP68,AT68,BB68,BF68,BJ68,BN68,BR68,BV68)),('Wage Ceilings '!$C$3-SUM(Z68,AD68,AH68,AL68,AP68,AT68,BB68,BF68,BJ68,BN68,BR68,BV68)),L68)</f>
        <v>0</v>
      </c>
      <c r="AY68" s="91" cm="1">
        <f t="array" ref="AY68">INDEX(Appendix!$G$4:$J$8,_xlfn.IFS(AW68&lt;56,1,AW68&lt;61,2,AW68&lt;66,3,AW68&lt;71,4,TRUE,5),MATCH(YEAR($F$15),Appendix!$G$3:$L$3,0))</f>
        <v>0</v>
      </c>
      <c r="AZ68" s="92">
        <f t="shared" si="6"/>
        <v>0</v>
      </c>
      <c r="BA68" s="89">
        <f t="shared" si="18"/>
        <v>123</v>
      </c>
      <c r="BB68" s="90">
        <f>IF($M68&gt;'Wage Ceilings '!$C$7+SUMIF('Wage Ceilings '!$B$8:'Wage Ceilings '!$B$11,"&lt;="&amp;$M$15,'Wage Ceilings '!$D$8:'Wage Ceilings '!$D$11),'Wage Ceilings '!$C$7+SUMIF('Wage Ceilings '!$B$8:'Wage Ceilings '!$B$11,"&lt;="&amp;$M$15,'Wage Ceilings '!$D$8:'Wage Ceilings '!$D$11),$M68)</f>
        <v>0</v>
      </c>
      <c r="BC68" s="91" cm="1">
        <f t="array" ref="BC68">INDEX(Appendix!$G$4:$J$8,_xlfn.IFS(BA68&lt;56,1,BA68&lt;61,2,BA68&lt;66,3,BA68&lt;71,4,TRUE,5),MATCH(YEAR($F$15),Appendix!$G$3:$L$3,0))</f>
        <v>0</v>
      </c>
      <c r="BD68" s="92">
        <f t="shared" si="19"/>
        <v>0</v>
      </c>
      <c r="BE68" s="89">
        <f t="shared" si="20"/>
        <v>123</v>
      </c>
      <c r="BF68" s="90">
        <f>IF($N68&gt;'Wage Ceilings '!$C$7+SUMIF('Wage Ceilings '!$B$8:'Wage Ceilings '!$B$11,"&lt;="&amp;$N$15,'Wage Ceilings '!$D$8:'Wage Ceilings '!$D$11),'Wage Ceilings '!$C$7+SUMIF('Wage Ceilings '!$B$8:'Wage Ceilings '!$B$11,"&lt;="&amp;$N$15,'Wage Ceilings '!$D$8:'Wage Ceilings '!$D$11),$N68)</f>
        <v>0</v>
      </c>
      <c r="BG68" s="91" cm="1">
        <f t="array" ref="BG68">INDEX(Appendix!$G$4:$J$8,_xlfn.IFS(BE68&lt;56,1,BE68&lt;61,2,BE68&lt;66,3,BE68&lt;71,4,TRUE,5),MATCH(YEAR($F$15),Appendix!$G$3:$L$3,0))</f>
        <v>0</v>
      </c>
      <c r="BH68" s="92">
        <f t="shared" si="7"/>
        <v>0</v>
      </c>
      <c r="BI68" s="89">
        <f t="shared" si="21"/>
        <v>123</v>
      </c>
      <c r="BJ68" s="90">
        <f>IF($O68&gt;'Wage Ceilings '!$C$7+SUMIF('Wage Ceilings '!$B$8:'Wage Ceilings '!$B$11,"&lt;="&amp;$O$15,'Wage Ceilings '!$D$8:'Wage Ceilings '!$D$11),'Wage Ceilings '!$C$7+SUMIF('Wage Ceilings '!$B$8:'Wage Ceilings '!$B$11,"&lt;="&amp;$O$15,'Wage Ceilings '!$D$8:'Wage Ceilings '!$D$11),$O68)</f>
        <v>0</v>
      </c>
      <c r="BK68" s="91" cm="1">
        <f t="array" ref="BK68">INDEX(Appendix!$G$4:$J$8,_xlfn.IFS(BI68&lt;56,1,BI68&lt;61,2,BI68&lt;66,3,BI68&lt;71,4,TRUE,5),MATCH(YEAR($F$15),Appendix!$G$3:$L$3,0))</f>
        <v>0</v>
      </c>
      <c r="BL68" s="92">
        <f t="shared" si="8"/>
        <v>0</v>
      </c>
      <c r="BM68" s="89">
        <f t="shared" si="22"/>
        <v>123</v>
      </c>
      <c r="BN68" s="90">
        <f>IF($P68&gt;'Wage Ceilings '!$C$7+SUMIF('Wage Ceilings '!$B$8:'Wage Ceilings '!$B$11,"&lt;="&amp;$P$15,'Wage Ceilings '!$D$8:'Wage Ceilings '!$D$11),'Wage Ceilings '!$C$7+SUMIF('Wage Ceilings '!$B$8:'Wage Ceilings '!$B$11,"&lt;="&amp;$P$15,'Wage Ceilings '!$D$8:'Wage Ceilings '!$D$11),$P68)</f>
        <v>0</v>
      </c>
      <c r="BO68" s="91" cm="1">
        <f t="array" ref="BO68">INDEX(Appendix!$G$4:$J$8,_xlfn.IFS(BM68&lt;56,1,BM68&lt;61,2,BM68&lt;66,3,BM68&lt;71,4,TRUE,5),MATCH(YEAR($F$15),Appendix!$G$3:$L$3,0))</f>
        <v>0</v>
      </c>
      <c r="BP68" s="92">
        <f t="shared" si="9"/>
        <v>0</v>
      </c>
      <c r="BQ68" s="89">
        <f t="shared" si="23"/>
        <v>123</v>
      </c>
      <c r="BR68" s="90">
        <f>IF($Q68&gt;'Wage Ceilings '!$C$7+SUMIF('Wage Ceilings '!$B$8:'Wage Ceilings '!$B$11,"&lt;="&amp;$Q$15,'Wage Ceilings '!$D$8:'Wage Ceilings '!$D$11),'Wage Ceilings '!$C$7+SUMIF('Wage Ceilings '!$B$8:'Wage Ceilings '!$B$11,"&lt;="&amp;$Q$15,'Wage Ceilings '!$D$8:'Wage Ceilings '!$D$11),$Q68)</f>
        <v>0</v>
      </c>
      <c r="BS68" s="91" cm="1">
        <f t="array" ref="BS68">INDEX(Appendix!$G$4:$J$8,_xlfn.IFS(BQ68&lt;56,1,BQ68&lt;61,2,BQ68&lt;66,3,BQ68&lt;71,4,TRUE,5),MATCH(YEAR($F$15),Appendix!$G$3:$L$3,0))</f>
        <v>0</v>
      </c>
      <c r="BT68" s="92">
        <f t="shared" si="10"/>
        <v>0</v>
      </c>
      <c r="BU68" s="89">
        <f t="shared" si="24"/>
        <v>123</v>
      </c>
      <c r="BV68" s="90">
        <f>IF($R68&gt;'Wage Ceilings '!$C$7+SUMIF('Wage Ceilings '!$B$8:'Wage Ceilings '!$B$11,"&lt;="&amp;$R$15,'Wage Ceilings '!$D$8:'Wage Ceilings '!$D$11),'Wage Ceilings '!$C$7+SUMIF('Wage Ceilings '!$B$8:'Wage Ceilings '!$B$11,"&lt;="&amp;$R$15,'Wage Ceilings '!$D$8:'Wage Ceilings '!$D$11),$R68)</f>
        <v>0</v>
      </c>
      <c r="BW68" s="91" cm="1">
        <f t="array" ref="BW68">INDEX(Appendix!$G$4:$J$8,_xlfn.IFS(BU68&lt;56,1,BU68&lt;61,2,BU68&lt;66,3,BU68&lt;71,4,TRUE,5),MATCH(YEAR($F$15),Appendix!$G$3:$L$3,0))</f>
        <v>0</v>
      </c>
      <c r="BX68" s="92">
        <f t="shared" si="11"/>
        <v>0</v>
      </c>
      <c r="BY68" s="89" t="str">
        <f t="shared" si="25"/>
        <v>NA</v>
      </c>
      <c r="BZ68" s="92">
        <f>IF(S68&gt;=('Wage Ceilings '!$C$3-SUM(Z68,AD68,AH68,AL68,AP68,AX68,AT68,BB68,BF68,BJ68,BN68,BR68,BV68)),('Wage Ceilings '!$C$3-SUM(Z68,AD68,AH68,AL68,AP68,AX68,AT68,BB68,BF68,BJ68,BN68,BR68,BV68)),S68)</f>
        <v>0</v>
      </c>
      <c r="CA68" s="91" cm="1">
        <f t="array" ref="CA68">INDEX(Appendix!$G$4:$J$8,_xlfn.IFS(BY68&lt;56,1,BY68&lt;61,2,BY68&lt;66,3,BY68&lt;71,4,TRUE,5),MATCH(YEAR($F$15),Appendix!$G$3:$L$3,0))</f>
        <v>0</v>
      </c>
      <c r="CB68" s="92">
        <f t="shared" si="32"/>
        <v>0</v>
      </c>
      <c r="CC68" s="47"/>
    </row>
    <row r="69" spans="1:81" x14ac:dyDescent="0.3">
      <c r="A69" s="64" t="s">
        <v>119</v>
      </c>
      <c r="B69" s="65"/>
      <c r="C69" s="65"/>
      <c r="D69" s="66"/>
      <c r="E69" s="66"/>
      <c r="F69" s="67"/>
      <c r="G69" s="67"/>
      <c r="H69" s="67"/>
      <c r="I69" s="67"/>
      <c r="J69" s="67"/>
      <c r="K69" s="67"/>
      <c r="L69" s="67"/>
      <c r="M69" s="67"/>
      <c r="N69" s="67"/>
      <c r="O69" s="67"/>
      <c r="P69" s="67"/>
      <c r="Q69" s="67"/>
      <c r="R69" s="67"/>
      <c r="S69" s="67"/>
      <c r="T69" s="57">
        <f t="shared" si="26"/>
        <v>0</v>
      </c>
      <c r="U69" s="57">
        <f t="shared" si="27"/>
        <v>0</v>
      </c>
      <c r="V69" s="58">
        <f t="shared" si="28"/>
        <v>0</v>
      </c>
      <c r="W69" s="58">
        <f t="shared" si="29"/>
        <v>0</v>
      </c>
      <c r="X69" s="58">
        <f t="shared" si="30"/>
        <v>0</v>
      </c>
      <c r="Y69" s="89">
        <f t="shared" si="12"/>
        <v>122</v>
      </c>
      <c r="Z69" s="90">
        <f>IF($F69&gt;'Wage Ceilings '!$C$7+SUMIF('Wage Ceilings '!$B$8:'Wage Ceilings '!$B$11,"&lt;="&amp;$F$15,'Wage Ceilings '!$D$8:'Wage Ceilings '!$D$11),'Wage Ceilings '!$C$7+SUMIF('Wage Ceilings '!$B$8:'Wage Ceilings '!$B$11,"&lt;="&amp;$F$15,'Wage Ceilings '!$D$8:'Wage Ceilings '!$D$11),$F69)</f>
        <v>0</v>
      </c>
      <c r="AA69" s="91" cm="1">
        <f t="array" ref="AA69">INDEX(Appendix!$G$4:$J$8,_xlfn.IFS(Y69&lt;56,1,Y69&lt;61,2,Y69&lt;66,3,Y69&lt;71,4,TRUE,5),MATCH(YEAR($F$15),Appendix!$G$3:$L$3,0))</f>
        <v>0</v>
      </c>
      <c r="AB69" s="92">
        <f t="shared" si="0"/>
        <v>0</v>
      </c>
      <c r="AC69" s="89">
        <f t="shared" si="13"/>
        <v>123</v>
      </c>
      <c r="AD69" s="90">
        <f>IF($G69&gt;'Wage Ceilings '!$C$7+SUMIF('Wage Ceilings '!$B$8:'Wage Ceilings '!$B$11,"&lt;="&amp;$G$15,'Wage Ceilings '!$D$8:'Wage Ceilings '!$D$11),'Wage Ceilings '!$C$7+SUMIF('Wage Ceilings '!$B$8:'Wage Ceilings '!$B$11,"&lt;="&amp;$G$15,'Wage Ceilings '!$D$8:'Wage Ceilings '!$D$11),$G69)</f>
        <v>0</v>
      </c>
      <c r="AE69" s="91" cm="1">
        <f t="array" ref="AE69">INDEX(Appendix!$G$4:$J$8,_xlfn.IFS(AC69&lt;56,1,AC69&lt;61,2,AC69&lt;66,3,AC69&lt;71,4,TRUE,5),MATCH(YEAR($F$15),Appendix!$G$3:$L$3,0))</f>
        <v>0</v>
      </c>
      <c r="AF69" s="92">
        <f t="shared" si="1"/>
        <v>0</v>
      </c>
      <c r="AG69" s="89">
        <f t="shared" si="14"/>
        <v>123</v>
      </c>
      <c r="AH69" s="90">
        <f>IF($H69&gt;'Wage Ceilings '!$C$7+SUMIF('Wage Ceilings '!$B$8:'Wage Ceilings '!$B$11,"&lt;="&amp;$H$15,'Wage Ceilings '!$D$8:'Wage Ceilings '!$D$11),'Wage Ceilings '!$C$7+SUMIF('Wage Ceilings '!$B$8:'Wage Ceilings '!$B$11,"&lt;="&amp;$H$15,'Wage Ceilings '!$D$8:'Wage Ceilings '!$D$11),$H69)</f>
        <v>0</v>
      </c>
      <c r="AI69" s="91" cm="1">
        <f t="array" ref="AI69">INDEX(Appendix!$G$4:$J$8,_xlfn.IFS(AG69&lt;56,1,AG69&lt;61,2,AG69&lt;66,3,AG69&lt;71,4,TRUE,5),MATCH(YEAR($F$15),Appendix!$G$3:$L$3,0))</f>
        <v>0</v>
      </c>
      <c r="AJ69" s="92">
        <f t="shared" si="2"/>
        <v>0</v>
      </c>
      <c r="AK69" s="89">
        <f t="shared" si="15"/>
        <v>123</v>
      </c>
      <c r="AL69" s="90">
        <f>IF($I69&gt;'Wage Ceilings '!$C$7+SUMIF('Wage Ceilings '!$B$8:'Wage Ceilings '!$B$11,"&lt;="&amp;$I$15,'Wage Ceilings '!$D$8:'Wage Ceilings '!$D$11),'Wage Ceilings '!$C$7+SUMIF('Wage Ceilings '!$B$8:'Wage Ceilings '!$B$11,"&lt;="&amp;$I$15,'Wage Ceilings '!$D$8:'Wage Ceilings '!$D$11),$I69)</f>
        <v>0</v>
      </c>
      <c r="AM69" s="91" cm="1">
        <f t="array" ref="AM69">INDEX(Appendix!$G$4:$J$8,_xlfn.IFS(AK69&lt;56,1,AK69&lt;61,2,AK69&lt;66,3,AK69&lt;71,4,TRUE,5),MATCH(YEAR($F$15),Appendix!$G$3:$L$3,0))</f>
        <v>0</v>
      </c>
      <c r="AN69" s="92">
        <f t="shared" si="3"/>
        <v>0</v>
      </c>
      <c r="AO69" s="89">
        <f t="shared" si="16"/>
        <v>123</v>
      </c>
      <c r="AP69" s="90">
        <f>IF($J69&gt;'Wage Ceilings '!$C$7+SUMIF('Wage Ceilings '!$B$8:'Wage Ceilings '!$B$11,"&lt;="&amp;$J$15,'Wage Ceilings '!$D$8:'Wage Ceilings '!$D$11),'Wage Ceilings '!$C$7+SUMIF('Wage Ceilings '!$B$8:'Wage Ceilings '!$B$11,"&lt;="&amp;$J$15,'Wage Ceilings '!$D$8:'Wage Ceilings '!$D$11),$J69)</f>
        <v>0</v>
      </c>
      <c r="AQ69" s="91" cm="1">
        <f t="array" ref="AQ69">INDEX(Appendix!$G$4:$J$8,_xlfn.IFS(AO69&lt;56,1,AO69&lt;61,2,AO69&lt;66,3,AO69&lt;71,4,TRUE,5),MATCH(YEAR($F$15),Appendix!$G$3:$L$3,0))</f>
        <v>0</v>
      </c>
      <c r="AR69" s="92">
        <f t="shared" si="4"/>
        <v>0</v>
      </c>
      <c r="AS69" s="89">
        <f t="shared" si="31"/>
        <v>123</v>
      </c>
      <c r="AT69" s="90">
        <f>IF($K69&gt;'Wage Ceilings '!$C$7+SUMIF('Wage Ceilings '!$B$8:'Wage Ceilings '!$B$11,"&lt;="&amp;$K$15,'Wage Ceilings '!$D$8:'Wage Ceilings '!$D$11),'Wage Ceilings '!$C$7+SUMIF('Wage Ceilings '!$B$8:'Wage Ceilings '!$B$11,"&lt;="&amp;$K$15,'Wage Ceilings '!$D$8:'Wage Ceilings '!$D$11),$K69)</f>
        <v>0</v>
      </c>
      <c r="AU69" s="91" cm="1">
        <f t="array" ref="AU69">INDEX(Appendix!$G$4:$J$8,_xlfn.IFS(AS69&lt;56,1,AS69&lt;61,2,AS69&lt;66,3,AS69&lt;71,4,TRUE,5),MATCH(YEAR($F$15),Appendix!$G$3:$L$3,0))</f>
        <v>0</v>
      </c>
      <c r="AV69" s="92">
        <f t="shared" si="5"/>
        <v>0</v>
      </c>
      <c r="AW69" s="89" t="str">
        <f t="shared" si="17"/>
        <v>NA</v>
      </c>
      <c r="AX69" s="92">
        <f>IF(L69&gt;=('Wage Ceilings '!$C$3-SUM(Z69,AD69,AH69,AL69,AP69,AT69,BB69,BF69,BJ69,BN69,BR69,BV69)),('Wage Ceilings '!$C$3-SUM(Z69,AD69,AH69,AL69,AP69,AT69,BB69,BF69,BJ69,BN69,BR69,BV69)),L69)</f>
        <v>0</v>
      </c>
      <c r="AY69" s="91" cm="1">
        <f t="array" ref="AY69">INDEX(Appendix!$G$4:$J$8,_xlfn.IFS(AW69&lt;56,1,AW69&lt;61,2,AW69&lt;66,3,AW69&lt;71,4,TRUE,5),MATCH(YEAR($F$15),Appendix!$G$3:$L$3,0))</f>
        <v>0</v>
      </c>
      <c r="AZ69" s="92">
        <f t="shared" si="6"/>
        <v>0</v>
      </c>
      <c r="BA69" s="89">
        <f t="shared" si="18"/>
        <v>123</v>
      </c>
      <c r="BB69" s="90">
        <f>IF($M69&gt;'Wage Ceilings '!$C$7+SUMIF('Wage Ceilings '!$B$8:'Wage Ceilings '!$B$11,"&lt;="&amp;$M$15,'Wage Ceilings '!$D$8:'Wage Ceilings '!$D$11),'Wage Ceilings '!$C$7+SUMIF('Wage Ceilings '!$B$8:'Wage Ceilings '!$B$11,"&lt;="&amp;$M$15,'Wage Ceilings '!$D$8:'Wage Ceilings '!$D$11),$M69)</f>
        <v>0</v>
      </c>
      <c r="BC69" s="91" cm="1">
        <f t="array" ref="BC69">INDEX(Appendix!$G$4:$J$8,_xlfn.IFS(BA69&lt;56,1,BA69&lt;61,2,BA69&lt;66,3,BA69&lt;71,4,TRUE,5),MATCH(YEAR($F$15),Appendix!$G$3:$L$3,0))</f>
        <v>0</v>
      </c>
      <c r="BD69" s="92">
        <f t="shared" si="19"/>
        <v>0</v>
      </c>
      <c r="BE69" s="89">
        <f t="shared" si="20"/>
        <v>123</v>
      </c>
      <c r="BF69" s="90">
        <f>IF($N69&gt;'Wage Ceilings '!$C$7+SUMIF('Wage Ceilings '!$B$8:'Wage Ceilings '!$B$11,"&lt;="&amp;$N$15,'Wage Ceilings '!$D$8:'Wage Ceilings '!$D$11),'Wage Ceilings '!$C$7+SUMIF('Wage Ceilings '!$B$8:'Wage Ceilings '!$B$11,"&lt;="&amp;$N$15,'Wage Ceilings '!$D$8:'Wage Ceilings '!$D$11),$N69)</f>
        <v>0</v>
      </c>
      <c r="BG69" s="91" cm="1">
        <f t="array" ref="BG69">INDEX(Appendix!$G$4:$J$8,_xlfn.IFS(BE69&lt;56,1,BE69&lt;61,2,BE69&lt;66,3,BE69&lt;71,4,TRUE,5),MATCH(YEAR($F$15),Appendix!$G$3:$L$3,0))</f>
        <v>0</v>
      </c>
      <c r="BH69" s="92">
        <f t="shared" si="7"/>
        <v>0</v>
      </c>
      <c r="BI69" s="89">
        <f t="shared" si="21"/>
        <v>123</v>
      </c>
      <c r="BJ69" s="90">
        <f>IF($O69&gt;'Wage Ceilings '!$C$7+SUMIF('Wage Ceilings '!$B$8:'Wage Ceilings '!$B$11,"&lt;="&amp;$O$15,'Wage Ceilings '!$D$8:'Wage Ceilings '!$D$11),'Wage Ceilings '!$C$7+SUMIF('Wage Ceilings '!$B$8:'Wage Ceilings '!$B$11,"&lt;="&amp;$O$15,'Wage Ceilings '!$D$8:'Wage Ceilings '!$D$11),$O69)</f>
        <v>0</v>
      </c>
      <c r="BK69" s="91" cm="1">
        <f t="array" ref="BK69">INDEX(Appendix!$G$4:$J$8,_xlfn.IFS(BI69&lt;56,1,BI69&lt;61,2,BI69&lt;66,3,BI69&lt;71,4,TRUE,5),MATCH(YEAR($F$15),Appendix!$G$3:$L$3,0))</f>
        <v>0</v>
      </c>
      <c r="BL69" s="92">
        <f t="shared" si="8"/>
        <v>0</v>
      </c>
      <c r="BM69" s="89">
        <f t="shared" si="22"/>
        <v>123</v>
      </c>
      <c r="BN69" s="90">
        <f>IF($P69&gt;'Wage Ceilings '!$C$7+SUMIF('Wage Ceilings '!$B$8:'Wage Ceilings '!$B$11,"&lt;="&amp;$P$15,'Wage Ceilings '!$D$8:'Wage Ceilings '!$D$11),'Wage Ceilings '!$C$7+SUMIF('Wage Ceilings '!$B$8:'Wage Ceilings '!$B$11,"&lt;="&amp;$P$15,'Wage Ceilings '!$D$8:'Wage Ceilings '!$D$11),$P69)</f>
        <v>0</v>
      </c>
      <c r="BO69" s="91" cm="1">
        <f t="array" ref="BO69">INDEX(Appendix!$G$4:$J$8,_xlfn.IFS(BM69&lt;56,1,BM69&lt;61,2,BM69&lt;66,3,BM69&lt;71,4,TRUE,5),MATCH(YEAR($F$15),Appendix!$G$3:$L$3,0))</f>
        <v>0</v>
      </c>
      <c r="BP69" s="92">
        <f t="shared" si="9"/>
        <v>0</v>
      </c>
      <c r="BQ69" s="89">
        <f t="shared" si="23"/>
        <v>123</v>
      </c>
      <c r="BR69" s="90">
        <f>IF($Q69&gt;'Wage Ceilings '!$C$7+SUMIF('Wage Ceilings '!$B$8:'Wage Ceilings '!$B$11,"&lt;="&amp;$Q$15,'Wage Ceilings '!$D$8:'Wage Ceilings '!$D$11),'Wage Ceilings '!$C$7+SUMIF('Wage Ceilings '!$B$8:'Wage Ceilings '!$B$11,"&lt;="&amp;$Q$15,'Wage Ceilings '!$D$8:'Wage Ceilings '!$D$11),$Q69)</f>
        <v>0</v>
      </c>
      <c r="BS69" s="91" cm="1">
        <f t="array" ref="BS69">INDEX(Appendix!$G$4:$J$8,_xlfn.IFS(BQ69&lt;56,1,BQ69&lt;61,2,BQ69&lt;66,3,BQ69&lt;71,4,TRUE,5),MATCH(YEAR($F$15),Appendix!$G$3:$L$3,0))</f>
        <v>0</v>
      </c>
      <c r="BT69" s="92">
        <f t="shared" si="10"/>
        <v>0</v>
      </c>
      <c r="BU69" s="89">
        <f t="shared" si="24"/>
        <v>123</v>
      </c>
      <c r="BV69" s="90">
        <f>IF($R69&gt;'Wage Ceilings '!$C$7+SUMIF('Wage Ceilings '!$B$8:'Wage Ceilings '!$B$11,"&lt;="&amp;$R$15,'Wage Ceilings '!$D$8:'Wage Ceilings '!$D$11),'Wage Ceilings '!$C$7+SUMIF('Wage Ceilings '!$B$8:'Wage Ceilings '!$B$11,"&lt;="&amp;$R$15,'Wage Ceilings '!$D$8:'Wage Ceilings '!$D$11),$R69)</f>
        <v>0</v>
      </c>
      <c r="BW69" s="91" cm="1">
        <f t="array" ref="BW69">INDEX(Appendix!$G$4:$J$8,_xlfn.IFS(BU69&lt;56,1,BU69&lt;61,2,BU69&lt;66,3,BU69&lt;71,4,TRUE,5),MATCH(YEAR($F$15),Appendix!$G$3:$L$3,0))</f>
        <v>0</v>
      </c>
      <c r="BX69" s="92">
        <f t="shared" si="11"/>
        <v>0</v>
      </c>
      <c r="BY69" s="89" t="str">
        <f t="shared" si="25"/>
        <v>NA</v>
      </c>
      <c r="BZ69" s="92">
        <f>IF(S69&gt;=('Wage Ceilings '!$C$3-SUM(Z69,AD69,AH69,AL69,AP69,AX69,AT69,BB69,BF69,BJ69,BN69,BR69,BV69)),('Wage Ceilings '!$C$3-SUM(Z69,AD69,AH69,AL69,AP69,AX69,AT69,BB69,BF69,BJ69,BN69,BR69,BV69)),S69)</f>
        <v>0</v>
      </c>
      <c r="CA69" s="91" cm="1">
        <f t="array" ref="CA69">INDEX(Appendix!$G$4:$J$8,_xlfn.IFS(BY69&lt;56,1,BY69&lt;61,2,BY69&lt;66,3,BY69&lt;71,4,TRUE,5),MATCH(YEAR($F$15),Appendix!$G$3:$L$3,0))</f>
        <v>0</v>
      </c>
      <c r="CB69" s="92">
        <f t="shared" si="32"/>
        <v>0</v>
      </c>
      <c r="CC69" s="47"/>
    </row>
    <row r="70" spans="1:81" x14ac:dyDescent="0.3">
      <c r="A70" s="64" t="s">
        <v>120</v>
      </c>
      <c r="B70" s="65"/>
      <c r="C70" s="65"/>
      <c r="D70" s="66"/>
      <c r="E70" s="66"/>
      <c r="F70" s="67"/>
      <c r="G70" s="67"/>
      <c r="H70" s="67"/>
      <c r="I70" s="67"/>
      <c r="J70" s="67"/>
      <c r="K70" s="67"/>
      <c r="L70" s="67"/>
      <c r="M70" s="67"/>
      <c r="N70" s="67"/>
      <c r="O70" s="67"/>
      <c r="P70" s="67"/>
      <c r="Q70" s="67"/>
      <c r="R70" s="67"/>
      <c r="S70" s="67"/>
      <c r="T70" s="57">
        <f t="shared" si="26"/>
        <v>0</v>
      </c>
      <c r="U70" s="57">
        <f t="shared" si="27"/>
        <v>0</v>
      </c>
      <c r="V70" s="58">
        <f t="shared" si="28"/>
        <v>0</v>
      </c>
      <c r="W70" s="58">
        <f t="shared" si="29"/>
        <v>0</v>
      </c>
      <c r="X70" s="58">
        <f t="shared" si="30"/>
        <v>0</v>
      </c>
      <c r="Y70" s="89">
        <f t="shared" si="12"/>
        <v>122</v>
      </c>
      <c r="Z70" s="90">
        <f>IF($F70&gt;'Wage Ceilings '!$C$7+SUMIF('Wage Ceilings '!$B$8:'Wage Ceilings '!$B$11,"&lt;="&amp;$F$15,'Wage Ceilings '!$D$8:'Wage Ceilings '!$D$11),'Wage Ceilings '!$C$7+SUMIF('Wage Ceilings '!$B$8:'Wage Ceilings '!$B$11,"&lt;="&amp;$F$15,'Wage Ceilings '!$D$8:'Wage Ceilings '!$D$11),$F70)</f>
        <v>0</v>
      </c>
      <c r="AA70" s="91" cm="1">
        <f t="array" ref="AA70">INDEX(Appendix!$G$4:$J$8,_xlfn.IFS(Y70&lt;56,1,Y70&lt;61,2,Y70&lt;66,3,Y70&lt;71,4,TRUE,5),MATCH(YEAR($F$15),Appendix!$G$3:$L$3,0))</f>
        <v>0</v>
      </c>
      <c r="AB70" s="92">
        <f t="shared" si="0"/>
        <v>0</v>
      </c>
      <c r="AC70" s="89">
        <f t="shared" si="13"/>
        <v>123</v>
      </c>
      <c r="AD70" s="90">
        <f>IF($G70&gt;'Wage Ceilings '!$C$7+SUMIF('Wage Ceilings '!$B$8:'Wage Ceilings '!$B$11,"&lt;="&amp;$G$15,'Wage Ceilings '!$D$8:'Wage Ceilings '!$D$11),'Wage Ceilings '!$C$7+SUMIF('Wage Ceilings '!$B$8:'Wage Ceilings '!$B$11,"&lt;="&amp;$G$15,'Wage Ceilings '!$D$8:'Wage Ceilings '!$D$11),$G70)</f>
        <v>0</v>
      </c>
      <c r="AE70" s="91" cm="1">
        <f t="array" ref="AE70">INDEX(Appendix!$G$4:$J$8,_xlfn.IFS(AC70&lt;56,1,AC70&lt;61,2,AC70&lt;66,3,AC70&lt;71,4,TRUE,5),MATCH(YEAR($F$15),Appendix!$G$3:$L$3,0))</f>
        <v>0</v>
      </c>
      <c r="AF70" s="92">
        <f t="shared" si="1"/>
        <v>0</v>
      </c>
      <c r="AG70" s="89">
        <f t="shared" si="14"/>
        <v>123</v>
      </c>
      <c r="AH70" s="90">
        <f>IF($H70&gt;'Wage Ceilings '!$C$7+SUMIF('Wage Ceilings '!$B$8:'Wage Ceilings '!$B$11,"&lt;="&amp;$H$15,'Wage Ceilings '!$D$8:'Wage Ceilings '!$D$11),'Wage Ceilings '!$C$7+SUMIF('Wage Ceilings '!$B$8:'Wage Ceilings '!$B$11,"&lt;="&amp;$H$15,'Wage Ceilings '!$D$8:'Wage Ceilings '!$D$11),$H70)</f>
        <v>0</v>
      </c>
      <c r="AI70" s="91" cm="1">
        <f t="array" ref="AI70">INDEX(Appendix!$G$4:$J$8,_xlfn.IFS(AG70&lt;56,1,AG70&lt;61,2,AG70&lt;66,3,AG70&lt;71,4,TRUE,5),MATCH(YEAR($F$15),Appendix!$G$3:$L$3,0))</f>
        <v>0</v>
      </c>
      <c r="AJ70" s="92">
        <f t="shared" si="2"/>
        <v>0</v>
      </c>
      <c r="AK70" s="89">
        <f t="shared" si="15"/>
        <v>123</v>
      </c>
      <c r="AL70" s="90">
        <f>IF($I70&gt;'Wage Ceilings '!$C$7+SUMIF('Wage Ceilings '!$B$8:'Wage Ceilings '!$B$11,"&lt;="&amp;$I$15,'Wage Ceilings '!$D$8:'Wage Ceilings '!$D$11),'Wage Ceilings '!$C$7+SUMIF('Wage Ceilings '!$B$8:'Wage Ceilings '!$B$11,"&lt;="&amp;$I$15,'Wage Ceilings '!$D$8:'Wage Ceilings '!$D$11),$I70)</f>
        <v>0</v>
      </c>
      <c r="AM70" s="91" cm="1">
        <f t="array" ref="AM70">INDEX(Appendix!$G$4:$J$8,_xlfn.IFS(AK70&lt;56,1,AK70&lt;61,2,AK70&lt;66,3,AK70&lt;71,4,TRUE,5),MATCH(YEAR($F$15),Appendix!$G$3:$L$3,0))</f>
        <v>0</v>
      </c>
      <c r="AN70" s="92">
        <f t="shared" si="3"/>
        <v>0</v>
      </c>
      <c r="AO70" s="89">
        <f t="shared" si="16"/>
        <v>123</v>
      </c>
      <c r="AP70" s="90">
        <f>IF($J70&gt;'Wage Ceilings '!$C$7+SUMIF('Wage Ceilings '!$B$8:'Wage Ceilings '!$B$11,"&lt;="&amp;$J$15,'Wage Ceilings '!$D$8:'Wage Ceilings '!$D$11),'Wage Ceilings '!$C$7+SUMIF('Wage Ceilings '!$B$8:'Wage Ceilings '!$B$11,"&lt;="&amp;$J$15,'Wage Ceilings '!$D$8:'Wage Ceilings '!$D$11),$J70)</f>
        <v>0</v>
      </c>
      <c r="AQ70" s="91" cm="1">
        <f t="array" ref="AQ70">INDEX(Appendix!$G$4:$J$8,_xlfn.IFS(AO70&lt;56,1,AO70&lt;61,2,AO70&lt;66,3,AO70&lt;71,4,TRUE,5),MATCH(YEAR($F$15),Appendix!$G$3:$L$3,0))</f>
        <v>0</v>
      </c>
      <c r="AR70" s="92">
        <f t="shared" si="4"/>
        <v>0</v>
      </c>
      <c r="AS70" s="89">
        <f t="shared" si="31"/>
        <v>123</v>
      </c>
      <c r="AT70" s="90">
        <f>IF($K70&gt;'Wage Ceilings '!$C$7+SUMIF('Wage Ceilings '!$B$8:'Wage Ceilings '!$B$11,"&lt;="&amp;$K$15,'Wage Ceilings '!$D$8:'Wage Ceilings '!$D$11),'Wage Ceilings '!$C$7+SUMIF('Wage Ceilings '!$B$8:'Wage Ceilings '!$B$11,"&lt;="&amp;$K$15,'Wage Ceilings '!$D$8:'Wage Ceilings '!$D$11),$K70)</f>
        <v>0</v>
      </c>
      <c r="AU70" s="91" cm="1">
        <f t="array" ref="AU70">INDEX(Appendix!$G$4:$J$8,_xlfn.IFS(AS70&lt;56,1,AS70&lt;61,2,AS70&lt;66,3,AS70&lt;71,4,TRUE,5),MATCH(YEAR($F$15),Appendix!$G$3:$L$3,0))</f>
        <v>0</v>
      </c>
      <c r="AV70" s="92">
        <f t="shared" si="5"/>
        <v>0</v>
      </c>
      <c r="AW70" s="89" t="str">
        <f t="shared" si="17"/>
        <v>NA</v>
      </c>
      <c r="AX70" s="92">
        <f>IF(L70&gt;=('Wage Ceilings '!$C$3-SUM(Z70,AD70,AH70,AL70,AP70,AT70,BB70,BF70,BJ70,BN70,BR70,BV70)),('Wage Ceilings '!$C$3-SUM(Z70,AD70,AH70,AL70,AP70,AT70,BB70,BF70,BJ70,BN70,BR70,BV70)),L70)</f>
        <v>0</v>
      </c>
      <c r="AY70" s="91" cm="1">
        <f t="array" ref="AY70">INDEX(Appendix!$G$4:$J$8,_xlfn.IFS(AW70&lt;56,1,AW70&lt;61,2,AW70&lt;66,3,AW70&lt;71,4,TRUE,5),MATCH(YEAR($F$15),Appendix!$G$3:$L$3,0))</f>
        <v>0</v>
      </c>
      <c r="AZ70" s="92">
        <f t="shared" si="6"/>
        <v>0</v>
      </c>
      <c r="BA70" s="89">
        <f t="shared" si="18"/>
        <v>123</v>
      </c>
      <c r="BB70" s="90">
        <f>IF($M70&gt;'Wage Ceilings '!$C$7+SUMIF('Wage Ceilings '!$B$8:'Wage Ceilings '!$B$11,"&lt;="&amp;$M$15,'Wage Ceilings '!$D$8:'Wage Ceilings '!$D$11),'Wage Ceilings '!$C$7+SUMIF('Wage Ceilings '!$B$8:'Wage Ceilings '!$B$11,"&lt;="&amp;$M$15,'Wage Ceilings '!$D$8:'Wage Ceilings '!$D$11),$M70)</f>
        <v>0</v>
      </c>
      <c r="BC70" s="91" cm="1">
        <f t="array" ref="BC70">INDEX(Appendix!$G$4:$J$8,_xlfn.IFS(BA70&lt;56,1,BA70&lt;61,2,BA70&lt;66,3,BA70&lt;71,4,TRUE,5),MATCH(YEAR($F$15),Appendix!$G$3:$L$3,0))</f>
        <v>0</v>
      </c>
      <c r="BD70" s="92">
        <f t="shared" si="19"/>
        <v>0</v>
      </c>
      <c r="BE70" s="89">
        <f t="shared" si="20"/>
        <v>123</v>
      </c>
      <c r="BF70" s="90">
        <f>IF($N70&gt;'Wage Ceilings '!$C$7+SUMIF('Wage Ceilings '!$B$8:'Wage Ceilings '!$B$11,"&lt;="&amp;$N$15,'Wage Ceilings '!$D$8:'Wage Ceilings '!$D$11),'Wage Ceilings '!$C$7+SUMIF('Wage Ceilings '!$B$8:'Wage Ceilings '!$B$11,"&lt;="&amp;$N$15,'Wage Ceilings '!$D$8:'Wage Ceilings '!$D$11),$N70)</f>
        <v>0</v>
      </c>
      <c r="BG70" s="91" cm="1">
        <f t="array" ref="BG70">INDEX(Appendix!$G$4:$J$8,_xlfn.IFS(BE70&lt;56,1,BE70&lt;61,2,BE70&lt;66,3,BE70&lt;71,4,TRUE,5),MATCH(YEAR($F$15),Appendix!$G$3:$L$3,0))</f>
        <v>0</v>
      </c>
      <c r="BH70" s="92">
        <f t="shared" si="7"/>
        <v>0</v>
      </c>
      <c r="BI70" s="89">
        <f t="shared" si="21"/>
        <v>123</v>
      </c>
      <c r="BJ70" s="90">
        <f>IF($O70&gt;'Wage Ceilings '!$C$7+SUMIF('Wage Ceilings '!$B$8:'Wage Ceilings '!$B$11,"&lt;="&amp;$O$15,'Wage Ceilings '!$D$8:'Wage Ceilings '!$D$11),'Wage Ceilings '!$C$7+SUMIF('Wage Ceilings '!$B$8:'Wage Ceilings '!$B$11,"&lt;="&amp;$O$15,'Wage Ceilings '!$D$8:'Wage Ceilings '!$D$11),$O70)</f>
        <v>0</v>
      </c>
      <c r="BK70" s="91" cm="1">
        <f t="array" ref="BK70">INDEX(Appendix!$G$4:$J$8,_xlfn.IFS(BI70&lt;56,1,BI70&lt;61,2,BI70&lt;66,3,BI70&lt;71,4,TRUE,5),MATCH(YEAR($F$15),Appendix!$G$3:$L$3,0))</f>
        <v>0</v>
      </c>
      <c r="BL70" s="92">
        <f t="shared" si="8"/>
        <v>0</v>
      </c>
      <c r="BM70" s="89">
        <f t="shared" si="22"/>
        <v>123</v>
      </c>
      <c r="BN70" s="90">
        <f>IF($P70&gt;'Wage Ceilings '!$C$7+SUMIF('Wage Ceilings '!$B$8:'Wage Ceilings '!$B$11,"&lt;="&amp;$P$15,'Wage Ceilings '!$D$8:'Wage Ceilings '!$D$11),'Wage Ceilings '!$C$7+SUMIF('Wage Ceilings '!$B$8:'Wage Ceilings '!$B$11,"&lt;="&amp;$P$15,'Wage Ceilings '!$D$8:'Wage Ceilings '!$D$11),$P70)</f>
        <v>0</v>
      </c>
      <c r="BO70" s="91" cm="1">
        <f t="array" ref="BO70">INDEX(Appendix!$G$4:$J$8,_xlfn.IFS(BM70&lt;56,1,BM70&lt;61,2,BM70&lt;66,3,BM70&lt;71,4,TRUE,5),MATCH(YEAR($F$15),Appendix!$G$3:$L$3,0))</f>
        <v>0</v>
      </c>
      <c r="BP70" s="92">
        <f t="shared" si="9"/>
        <v>0</v>
      </c>
      <c r="BQ70" s="89">
        <f t="shared" si="23"/>
        <v>123</v>
      </c>
      <c r="BR70" s="90">
        <f>IF($Q70&gt;'Wage Ceilings '!$C$7+SUMIF('Wage Ceilings '!$B$8:'Wage Ceilings '!$B$11,"&lt;="&amp;$Q$15,'Wage Ceilings '!$D$8:'Wage Ceilings '!$D$11),'Wage Ceilings '!$C$7+SUMIF('Wage Ceilings '!$B$8:'Wage Ceilings '!$B$11,"&lt;="&amp;$Q$15,'Wage Ceilings '!$D$8:'Wage Ceilings '!$D$11),$Q70)</f>
        <v>0</v>
      </c>
      <c r="BS70" s="91" cm="1">
        <f t="array" ref="BS70">INDEX(Appendix!$G$4:$J$8,_xlfn.IFS(BQ70&lt;56,1,BQ70&lt;61,2,BQ70&lt;66,3,BQ70&lt;71,4,TRUE,5),MATCH(YEAR($F$15),Appendix!$G$3:$L$3,0))</f>
        <v>0</v>
      </c>
      <c r="BT70" s="92">
        <f t="shared" si="10"/>
        <v>0</v>
      </c>
      <c r="BU70" s="89">
        <f t="shared" si="24"/>
        <v>123</v>
      </c>
      <c r="BV70" s="90">
        <f>IF($R70&gt;'Wage Ceilings '!$C$7+SUMIF('Wage Ceilings '!$B$8:'Wage Ceilings '!$B$11,"&lt;="&amp;$R$15,'Wage Ceilings '!$D$8:'Wage Ceilings '!$D$11),'Wage Ceilings '!$C$7+SUMIF('Wage Ceilings '!$B$8:'Wage Ceilings '!$B$11,"&lt;="&amp;$R$15,'Wage Ceilings '!$D$8:'Wage Ceilings '!$D$11),$R70)</f>
        <v>0</v>
      </c>
      <c r="BW70" s="91" cm="1">
        <f t="array" ref="BW70">INDEX(Appendix!$G$4:$J$8,_xlfn.IFS(BU70&lt;56,1,BU70&lt;61,2,BU70&lt;66,3,BU70&lt;71,4,TRUE,5),MATCH(YEAR($F$15),Appendix!$G$3:$L$3,0))</f>
        <v>0</v>
      </c>
      <c r="BX70" s="92">
        <f t="shared" si="11"/>
        <v>0</v>
      </c>
      <c r="BY70" s="89" t="str">
        <f t="shared" si="25"/>
        <v>NA</v>
      </c>
      <c r="BZ70" s="92">
        <f>IF(S70&gt;=('Wage Ceilings '!$C$3-SUM(Z70,AD70,AH70,AL70,AP70,AX70,AT70,BB70,BF70,BJ70,BN70,BR70,BV70)),('Wage Ceilings '!$C$3-SUM(Z70,AD70,AH70,AL70,AP70,AX70,AT70,BB70,BF70,BJ70,BN70,BR70,BV70)),S70)</f>
        <v>0</v>
      </c>
      <c r="CA70" s="91" cm="1">
        <f t="array" ref="CA70">INDEX(Appendix!$G$4:$J$8,_xlfn.IFS(BY70&lt;56,1,BY70&lt;61,2,BY70&lt;66,3,BY70&lt;71,4,TRUE,5),MATCH(YEAR($F$15),Appendix!$G$3:$L$3,0))</f>
        <v>0</v>
      </c>
      <c r="CB70" s="92">
        <f t="shared" si="32"/>
        <v>0</v>
      </c>
      <c r="CC70" s="47"/>
    </row>
    <row r="71" spans="1:81" x14ac:dyDescent="0.3">
      <c r="A71" s="64" t="s">
        <v>121</v>
      </c>
      <c r="B71" s="65"/>
      <c r="C71" s="65"/>
      <c r="D71" s="66"/>
      <c r="E71" s="66"/>
      <c r="F71" s="67"/>
      <c r="G71" s="67"/>
      <c r="H71" s="67"/>
      <c r="I71" s="67"/>
      <c r="J71" s="67"/>
      <c r="K71" s="67"/>
      <c r="L71" s="67"/>
      <c r="M71" s="67"/>
      <c r="N71" s="67"/>
      <c r="O71" s="67"/>
      <c r="P71" s="67"/>
      <c r="Q71" s="67"/>
      <c r="R71" s="67"/>
      <c r="S71" s="67"/>
      <c r="T71" s="57">
        <f t="shared" si="26"/>
        <v>0</v>
      </c>
      <c r="U71" s="57">
        <f t="shared" si="27"/>
        <v>0</v>
      </c>
      <c r="V71" s="58">
        <f t="shared" si="28"/>
        <v>0</v>
      </c>
      <c r="W71" s="58">
        <f t="shared" si="29"/>
        <v>0</v>
      </c>
      <c r="X71" s="58">
        <f t="shared" si="30"/>
        <v>0</v>
      </c>
      <c r="Y71" s="89">
        <f t="shared" si="12"/>
        <v>122</v>
      </c>
      <c r="Z71" s="90">
        <f>IF($F71&gt;'Wage Ceilings '!$C$7+SUMIF('Wage Ceilings '!$B$8:'Wage Ceilings '!$B$11,"&lt;="&amp;$F$15,'Wage Ceilings '!$D$8:'Wage Ceilings '!$D$11),'Wage Ceilings '!$C$7+SUMIF('Wage Ceilings '!$B$8:'Wage Ceilings '!$B$11,"&lt;="&amp;$F$15,'Wage Ceilings '!$D$8:'Wage Ceilings '!$D$11),$F71)</f>
        <v>0</v>
      </c>
      <c r="AA71" s="91" cm="1">
        <f t="array" ref="AA71">INDEX(Appendix!$G$4:$J$8,_xlfn.IFS(Y71&lt;56,1,Y71&lt;61,2,Y71&lt;66,3,Y71&lt;71,4,TRUE,5),MATCH(YEAR($F$15),Appendix!$G$3:$L$3,0))</f>
        <v>0</v>
      </c>
      <c r="AB71" s="92">
        <f t="shared" si="0"/>
        <v>0</v>
      </c>
      <c r="AC71" s="89">
        <f t="shared" si="13"/>
        <v>123</v>
      </c>
      <c r="AD71" s="90">
        <f>IF($G71&gt;'Wage Ceilings '!$C$7+SUMIF('Wage Ceilings '!$B$8:'Wage Ceilings '!$B$11,"&lt;="&amp;$G$15,'Wage Ceilings '!$D$8:'Wage Ceilings '!$D$11),'Wage Ceilings '!$C$7+SUMIF('Wage Ceilings '!$B$8:'Wage Ceilings '!$B$11,"&lt;="&amp;$G$15,'Wage Ceilings '!$D$8:'Wage Ceilings '!$D$11),$G71)</f>
        <v>0</v>
      </c>
      <c r="AE71" s="91" cm="1">
        <f t="array" ref="AE71">INDEX(Appendix!$G$4:$J$8,_xlfn.IFS(AC71&lt;56,1,AC71&lt;61,2,AC71&lt;66,3,AC71&lt;71,4,TRUE,5),MATCH(YEAR($F$15),Appendix!$G$3:$L$3,0))</f>
        <v>0</v>
      </c>
      <c r="AF71" s="92">
        <f t="shared" si="1"/>
        <v>0</v>
      </c>
      <c r="AG71" s="89">
        <f t="shared" si="14"/>
        <v>123</v>
      </c>
      <c r="AH71" s="90">
        <f>IF($H71&gt;'Wage Ceilings '!$C$7+SUMIF('Wage Ceilings '!$B$8:'Wage Ceilings '!$B$11,"&lt;="&amp;$H$15,'Wage Ceilings '!$D$8:'Wage Ceilings '!$D$11),'Wage Ceilings '!$C$7+SUMIF('Wage Ceilings '!$B$8:'Wage Ceilings '!$B$11,"&lt;="&amp;$H$15,'Wage Ceilings '!$D$8:'Wage Ceilings '!$D$11),$H71)</f>
        <v>0</v>
      </c>
      <c r="AI71" s="91" cm="1">
        <f t="array" ref="AI71">INDEX(Appendix!$G$4:$J$8,_xlfn.IFS(AG71&lt;56,1,AG71&lt;61,2,AG71&lt;66,3,AG71&lt;71,4,TRUE,5),MATCH(YEAR($F$15),Appendix!$G$3:$L$3,0))</f>
        <v>0</v>
      </c>
      <c r="AJ71" s="92">
        <f t="shared" si="2"/>
        <v>0</v>
      </c>
      <c r="AK71" s="89">
        <f t="shared" si="15"/>
        <v>123</v>
      </c>
      <c r="AL71" s="90">
        <f>IF($I71&gt;'Wage Ceilings '!$C$7+SUMIF('Wage Ceilings '!$B$8:'Wage Ceilings '!$B$11,"&lt;="&amp;$I$15,'Wage Ceilings '!$D$8:'Wage Ceilings '!$D$11),'Wage Ceilings '!$C$7+SUMIF('Wage Ceilings '!$B$8:'Wage Ceilings '!$B$11,"&lt;="&amp;$I$15,'Wage Ceilings '!$D$8:'Wage Ceilings '!$D$11),$I71)</f>
        <v>0</v>
      </c>
      <c r="AM71" s="91" cm="1">
        <f t="array" ref="AM71">INDEX(Appendix!$G$4:$J$8,_xlfn.IFS(AK71&lt;56,1,AK71&lt;61,2,AK71&lt;66,3,AK71&lt;71,4,TRUE,5),MATCH(YEAR($F$15),Appendix!$G$3:$L$3,0))</f>
        <v>0</v>
      </c>
      <c r="AN71" s="92">
        <f t="shared" si="3"/>
        <v>0</v>
      </c>
      <c r="AO71" s="89">
        <f t="shared" si="16"/>
        <v>123</v>
      </c>
      <c r="AP71" s="90">
        <f>IF($J71&gt;'Wage Ceilings '!$C$7+SUMIF('Wage Ceilings '!$B$8:'Wage Ceilings '!$B$11,"&lt;="&amp;$J$15,'Wage Ceilings '!$D$8:'Wage Ceilings '!$D$11),'Wage Ceilings '!$C$7+SUMIF('Wage Ceilings '!$B$8:'Wage Ceilings '!$B$11,"&lt;="&amp;$J$15,'Wage Ceilings '!$D$8:'Wage Ceilings '!$D$11),$J71)</f>
        <v>0</v>
      </c>
      <c r="AQ71" s="91" cm="1">
        <f t="array" ref="AQ71">INDEX(Appendix!$G$4:$J$8,_xlfn.IFS(AO71&lt;56,1,AO71&lt;61,2,AO71&lt;66,3,AO71&lt;71,4,TRUE,5),MATCH(YEAR($F$15),Appendix!$G$3:$L$3,0))</f>
        <v>0</v>
      </c>
      <c r="AR71" s="92">
        <f t="shared" si="4"/>
        <v>0</v>
      </c>
      <c r="AS71" s="89">
        <f t="shared" si="31"/>
        <v>123</v>
      </c>
      <c r="AT71" s="90">
        <f>IF($K71&gt;'Wage Ceilings '!$C$7+SUMIF('Wage Ceilings '!$B$8:'Wage Ceilings '!$B$11,"&lt;="&amp;$K$15,'Wage Ceilings '!$D$8:'Wage Ceilings '!$D$11),'Wage Ceilings '!$C$7+SUMIF('Wage Ceilings '!$B$8:'Wage Ceilings '!$B$11,"&lt;="&amp;$K$15,'Wage Ceilings '!$D$8:'Wage Ceilings '!$D$11),$K71)</f>
        <v>0</v>
      </c>
      <c r="AU71" s="91" cm="1">
        <f t="array" ref="AU71">INDEX(Appendix!$G$4:$J$8,_xlfn.IFS(AS71&lt;56,1,AS71&lt;61,2,AS71&lt;66,3,AS71&lt;71,4,TRUE,5),MATCH(YEAR($F$15),Appendix!$G$3:$L$3,0))</f>
        <v>0</v>
      </c>
      <c r="AV71" s="92">
        <f t="shared" si="5"/>
        <v>0</v>
      </c>
      <c r="AW71" s="89" t="str">
        <f t="shared" si="17"/>
        <v>NA</v>
      </c>
      <c r="AX71" s="92">
        <f>IF(L71&gt;=('Wage Ceilings '!$C$3-SUM(Z71,AD71,AH71,AL71,AP71,AT71,BB71,BF71,BJ71,BN71,BR71,BV71)),('Wage Ceilings '!$C$3-SUM(Z71,AD71,AH71,AL71,AP71,AT71,BB71,BF71,BJ71,BN71,BR71,BV71)),L71)</f>
        <v>0</v>
      </c>
      <c r="AY71" s="91" cm="1">
        <f t="array" ref="AY71">INDEX(Appendix!$G$4:$J$8,_xlfn.IFS(AW71&lt;56,1,AW71&lt;61,2,AW71&lt;66,3,AW71&lt;71,4,TRUE,5),MATCH(YEAR($F$15),Appendix!$G$3:$L$3,0))</f>
        <v>0</v>
      </c>
      <c r="AZ71" s="92">
        <f t="shared" si="6"/>
        <v>0</v>
      </c>
      <c r="BA71" s="89">
        <f t="shared" si="18"/>
        <v>123</v>
      </c>
      <c r="BB71" s="90">
        <f>IF($M71&gt;'Wage Ceilings '!$C$7+SUMIF('Wage Ceilings '!$B$8:'Wage Ceilings '!$B$11,"&lt;="&amp;$M$15,'Wage Ceilings '!$D$8:'Wage Ceilings '!$D$11),'Wage Ceilings '!$C$7+SUMIF('Wage Ceilings '!$B$8:'Wage Ceilings '!$B$11,"&lt;="&amp;$M$15,'Wage Ceilings '!$D$8:'Wage Ceilings '!$D$11),$M71)</f>
        <v>0</v>
      </c>
      <c r="BC71" s="91" cm="1">
        <f t="array" ref="BC71">INDEX(Appendix!$G$4:$J$8,_xlfn.IFS(BA71&lt;56,1,BA71&lt;61,2,BA71&lt;66,3,BA71&lt;71,4,TRUE,5),MATCH(YEAR($F$15),Appendix!$G$3:$L$3,0))</f>
        <v>0</v>
      </c>
      <c r="BD71" s="92">
        <f t="shared" si="19"/>
        <v>0</v>
      </c>
      <c r="BE71" s="89">
        <f t="shared" si="20"/>
        <v>123</v>
      </c>
      <c r="BF71" s="90">
        <f>IF($N71&gt;'Wage Ceilings '!$C$7+SUMIF('Wage Ceilings '!$B$8:'Wage Ceilings '!$B$11,"&lt;="&amp;$N$15,'Wage Ceilings '!$D$8:'Wage Ceilings '!$D$11),'Wage Ceilings '!$C$7+SUMIF('Wage Ceilings '!$B$8:'Wage Ceilings '!$B$11,"&lt;="&amp;$N$15,'Wage Ceilings '!$D$8:'Wage Ceilings '!$D$11),$N71)</f>
        <v>0</v>
      </c>
      <c r="BG71" s="91" cm="1">
        <f t="array" ref="BG71">INDEX(Appendix!$G$4:$J$8,_xlfn.IFS(BE71&lt;56,1,BE71&lt;61,2,BE71&lt;66,3,BE71&lt;71,4,TRUE,5),MATCH(YEAR($F$15),Appendix!$G$3:$L$3,0))</f>
        <v>0</v>
      </c>
      <c r="BH71" s="92">
        <f t="shared" si="7"/>
        <v>0</v>
      </c>
      <c r="BI71" s="89">
        <f t="shared" si="21"/>
        <v>123</v>
      </c>
      <c r="BJ71" s="90">
        <f>IF($O71&gt;'Wage Ceilings '!$C$7+SUMIF('Wage Ceilings '!$B$8:'Wage Ceilings '!$B$11,"&lt;="&amp;$O$15,'Wage Ceilings '!$D$8:'Wage Ceilings '!$D$11),'Wage Ceilings '!$C$7+SUMIF('Wage Ceilings '!$B$8:'Wage Ceilings '!$B$11,"&lt;="&amp;$O$15,'Wage Ceilings '!$D$8:'Wage Ceilings '!$D$11),$O71)</f>
        <v>0</v>
      </c>
      <c r="BK71" s="91" cm="1">
        <f t="array" ref="BK71">INDEX(Appendix!$G$4:$J$8,_xlfn.IFS(BI71&lt;56,1,BI71&lt;61,2,BI71&lt;66,3,BI71&lt;71,4,TRUE,5),MATCH(YEAR($F$15),Appendix!$G$3:$L$3,0))</f>
        <v>0</v>
      </c>
      <c r="BL71" s="92">
        <f t="shared" si="8"/>
        <v>0</v>
      </c>
      <c r="BM71" s="89">
        <f t="shared" si="22"/>
        <v>123</v>
      </c>
      <c r="BN71" s="90">
        <f>IF($P71&gt;'Wage Ceilings '!$C$7+SUMIF('Wage Ceilings '!$B$8:'Wage Ceilings '!$B$11,"&lt;="&amp;$P$15,'Wage Ceilings '!$D$8:'Wage Ceilings '!$D$11),'Wage Ceilings '!$C$7+SUMIF('Wage Ceilings '!$B$8:'Wage Ceilings '!$B$11,"&lt;="&amp;$P$15,'Wage Ceilings '!$D$8:'Wage Ceilings '!$D$11),$P71)</f>
        <v>0</v>
      </c>
      <c r="BO71" s="91" cm="1">
        <f t="array" ref="BO71">INDEX(Appendix!$G$4:$J$8,_xlfn.IFS(BM71&lt;56,1,BM71&lt;61,2,BM71&lt;66,3,BM71&lt;71,4,TRUE,5),MATCH(YEAR($F$15),Appendix!$G$3:$L$3,0))</f>
        <v>0</v>
      </c>
      <c r="BP71" s="92">
        <f t="shared" si="9"/>
        <v>0</v>
      </c>
      <c r="BQ71" s="89">
        <f t="shared" si="23"/>
        <v>123</v>
      </c>
      <c r="BR71" s="90">
        <f>IF($Q71&gt;'Wage Ceilings '!$C$7+SUMIF('Wage Ceilings '!$B$8:'Wage Ceilings '!$B$11,"&lt;="&amp;$Q$15,'Wage Ceilings '!$D$8:'Wage Ceilings '!$D$11),'Wage Ceilings '!$C$7+SUMIF('Wage Ceilings '!$B$8:'Wage Ceilings '!$B$11,"&lt;="&amp;$Q$15,'Wage Ceilings '!$D$8:'Wage Ceilings '!$D$11),$Q71)</f>
        <v>0</v>
      </c>
      <c r="BS71" s="91" cm="1">
        <f t="array" ref="BS71">INDEX(Appendix!$G$4:$J$8,_xlfn.IFS(BQ71&lt;56,1,BQ71&lt;61,2,BQ71&lt;66,3,BQ71&lt;71,4,TRUE,5),MATCH(YEAR($F$15),Appendix!$G$3:$L$3,0))</f>
        <v>0</v>
      </c>
      <c r="BT71" s="92">
        <f t="shared" si="10"/>
        <v>0</v>
      </c>
      <c r="BU71" s="89">
        <f t="shared" si="24"/>
        <v>123</v>
      </c>
      <c r="BV71" s="90">
        <f>IF($R71&gt;'Wage Ceilings '!$C$7+SUMIF('Wage Ceilings '!$B$8:'Wage Ceilings '!$B$11,"&lt;="&amp;$R$15,'Wage Ceilings '!$D$8:'Wage Ceilings '!$D$11),'Wage Ceilings '!$C$7+SUMIF('Wage Ceilings '!$B$8:'Wage Ceilings '!$B$11,"&lt;="&amp;$R$15,'Wage Ceilings '!$D$8:'Wage Ceilings '!$D$11),$R71)</f>
        <v>0</v>
      </c>
      <c r="BW71" s="91" cm="1">
        <f t="array" ref="BW71">INDEX(Appendix!$G$4:$J$8,_xlfn.IFS(BU71&lt;56,1,BU71&lt;61,2,BU71&lt;66,3,BU71&lt;71,4,TRUE,5),MATCH(YEAR($F$15),Appendix!$G$3:$L$3,0))</f>
        <v>0</v>
      </c>
      <c r="BX71" s="92">
        <f t="shared" si="11"/>
        <v>0</v>
      </c>
      <c r="BY71" s="89" t="str">
        <f t="shared" si="25"/>
        <v>NA</v>
      </c>
      <c r="BZ71" s="92">
        <f>IF(S71&gt;=('Wage Ceilings '!$C$3-SUM(Z71,AD71,AH71,AL71,AP71,AX71,AT71,BB71,BF71,BJ71,BN71,BR71,BV71)),('Wage Ceilings '!$C$3-SUM(Z71,AD71,AH71,AL71,AP71,AX71,AT71,BB71,BF71,BJ71,BN71,BR71,BV71)),S71)</f>
        <v>0</v>
      </c>
      <c r="CA71" s="91" cm="1">
        <f t="array" ref="CA71">INDEX(Appendix!$G$4:$J$8,_xlfn.IFS(BY71&lt;56,1,BY71&lt;61,2,BY71&lt;66,3,BY71&lt;71,4,TRUE,5),MATCH(YEAR($F$15),Appendix!$G$3:$L$3,0))</f>
        <v>0</v>
      </c>
      <c r="CB71" s="92">
        <f t="shared" si="32"/>
        <v>0</v>
      </c>
      <c r="CC71" s="47"/>
    </row>
    <row r="72" spans="1:81" x14ac:dyDescent="0.3">
      <c r="A72" s="64" t="s">
        <v>122</v>
      </c>
      <c r="B72" s="65"/>
      <c r="C72" s="65"/>
      <c r="D72" s="66"/>
      <c r="E72" s="66"/>
      <c r="F72" s="67"/>
      <c r="G72" s="67"/>
      <c r="H72" s="67"/>
      <c r="I72" s="67"/>
      <c r="J72" s="67"/>
      <c r="K72" s="67"/>
      <c r="L72" s="67"/>
      <c r="M72" s="67"/>
      <c r="N72" s="67"/>
      <c r="O72" s="67"/>
      <c r="P72" s="67"/>
      <c r="Q72" s="67"/>
      <c r="R72" s="67"/>
      <c r="S72" s="67"/>
      <c r="T72" s="57">
        <f t="shared" si="26"/>
        <v>0</v>
      </c>
      <c r="U72" s="57">
        <f t="shared" si="27"/>
        <v>0</v>
      </c>
      <c r="V72" s="58">
        <f t="shared" si="28"/>
        <v>0</v>
      </c>
      <c r="W72" s="58">
        <f t="shared" si="29"/>
        <v>0</v>
      </c>
      <c r="X72" s="58">
        <f t="shared" si="30"/>
        <v>0</v>
      </c>
      <c r="Y72" s="89">
        <f t="shared" si="12"/>
        <v>122</v>
      </c>
      <c r="Z72" s="90">
        <f>IF($F72&gt;'Wage Ceilings '!$C$7+SUMIF('Wage Ceilings '!$B$8:'Wage Ceilings '!$B$11,"&lt;="&amp;$F$15,'Wage Ceilings '!$D$8:'Wage Ceilings '!$D$11),'Wage Ceilings '!$C$7+SUMIF('Wage Ceilings '!$B$8:'Wage Ceilings '!$B$11,"&lt;="&amp;$F$15,'Wage Ceilings '!$D$8:'Wage Ceilings '!$D$11),$F72)</f>
        <v>0</v>
      </c>
      <c r="AA72" s="91" cm="1">
        <f t="array" ref="AA72">INDEX(Appendix!$G$4:$J$8,_xlfn.IFS(Y72&lt;56,1,Y72&lt;61,2,Y72&lt;66,3,Y72&lt;71,4,TRUE,5),MATCH(YEAR($F$15),Appendix!$G$3:$L$3,0))</f>
        <v>0</v>
      </c>
      <c r="AB72" s="92">
        <f t="shared" si="0"/>
        <v>0</v>
      </c>
      <c r="AC72" s="89">
        <f t="shared" si="13"/>
        <v>123</v>
      </c>
      <c r="AD72" s="90">
        <f>IF($G72&gt;'Wage Ceilings '!$C$7+SUMIF('Wage Ceilings '!$B$8:'Wage Ceilings '!$B$11,"&lt;="&amp;$G$15,'Wage Ceilings '!$D$8:'Wage Ceilings '!$D$11),'Wage Ceilings '!$C$7+SUMIF('Wage Ceilings '!$B$8:'Wage Ceilings '!$B$11,"&lt;="&amp;$G$15,'Wage Ceilings '!$D$8:'Wage Ceilings '!$D$11),$G72)</f>
        <v>0</v>
      </c>
      <c r="AE72" s="91" cm="1">
        <f t="array" ref="AE72">INDEX(Appendix!$G$4:$J$8,_xlfn.IFS(AC72&lt;56,1,AC72&lt;61,2,AC72&lt;66,3,AC72&lt;71,4,TRUE,5),MATCH(YEAR($F$15),Appendix!$G$3:$L$3,0))</f>
        <v>0</v>
      </c>
      <c r="AF72" s="92">
        <f t="shared" si="1"/>
        <v>0</v>
      </c>
      <c r="AG72" s="89">
        <f t="shared" si="14"/>
        <v>123</v>
      </c>
      <c r="AH72" s="90">
        <f>IF($H72&gt;'Wage Ceilings '!$C$7+SUMIF('Wage Ceilings '!$B$8:'Wage Ceilings '!$B$11,"&lt;="&amp;$H$15,'Wage Ceilings '!$D$8:'Wage Ceilings '!$D$11),'Wage Ceilings '!$C$7+SUMIF('Wage Ceilings '!$B$8:'Wage Ceilings '!$B$11,"&lt;="&amp;$H$15,'Wage Ceilings '!$D$8:'Wage Ceilings '!$D$11),$H72)</f>
        <v>0</v>
      </c>
      <c r="AI72" s="91" cm="1">
        <f t="array" ref="AI72">INDEX(Appendix!$G$4:$J$8,_xlfn.IFS(AG72&lt;56,1,AG72&lt;61,2,AG72&lt;66,3,AG72&lt;71,4,TRUE,5),MATCH(YEAR($F$15),Appendix!$G$3:$L$3,0))</f>
        <v>0</v>
      </c>
      <c r="AJ72" s="92">
        <f t="shared" si="2"/>
        <v>0</v>
      </c>
      <c r="AK72" s="89">
        <f t="shared" si="15"/>
        <v>123</v>
      </c>
      <c r="AL72" s="90">
        <f>IF($I72&gt;'Wage Ceilings '!$C$7+SUMIF('Wage Ceilings '!$B$8:'Wage Ceilings '!$B$11,"&lt;="&amp;$I$15,'Wage Ceilings '!$D$8:'Wage Ceilings '!$D$11),'Wage Ceilings '!$C$7+SUMIF('Wage Ceilings '!$B$8:'Wage Ceilings '!$B$11,"&lt;="&amp;$I$15,'Wage Ceilings '!$D$8:'Wage Ceilings '!$D$11),$I72)</f>
        <v>0</v>
      </c>
      <c r="AM72" s="91" cm="1">
        <f t="array" ref="AM72">INDEX(Appendix!$G$4:$J$8,_xlfn.IFS(AK72&lt;56,1,AK72&lt;61,2,AK72&lt;66,3,AK72&lt;71,4,TRUE,5),MATCH(YEAR($F$15),Appendix!$G$3:$L$3,0))</f>
        <v>0</v>
      </c>
      <c r="AN72" s="92">
        <f t="shared" si="3"/>
        <v>0</v>
      </c>
      <c r="AO72" s="89">
        <f t="shared" si="16"/>
        <v>123</v>
      </c>
      <c r="AP72" s="90">
        <f>IF($J72&gt;'Wage Ceilings '!$C$7+SUMIF('Wage Ceilings '!$B$8:'Wage Ceilings '!$B$11,"&lt;="&amp;$J$15,'Wage Ceilings '!$D$8:'Wage Ceilings '!$D$11),'Wage Ceilings '!$C$7+SUMIF('Wage Ceilings '!$B$8:'Wage Ceilings '!$B$11,"&lt;="&amp;$J$15,'Wage Ceilings '!$D$8:'Wage Ceilings '!$D$11),$J72)</f>
        <v>0</v>
      </c>
      <c r="AQ72" s="91" cm="1">
        <f t="array" ref="AQ72">INDEX(Appendix!$G$4:$J$8,_xlfn.IFS(AO72&lt;56,1,AO72&lt;61,2,AO72&lt;66,3,AO72&lt;71,4,TRUE,5),MATCH(YEAR($F$15),Appendix!$G$3:$L$3,0))</f>
        <v>0</v>
      </c>
      <c r="AR72" s="92">
        <f t="shared" si="4"/>
        <v>0</v>
      </c>
      <c r="AS72" s="89">
        <f t="shared" si="31"/>
        <v>123</v>
      </c>
      <c r="AT72" s="90">
        <f>IF($K72&gt;'Wage Ceilings '!$C$7+SUMIF('Wage Ceilings '!$B$8:'Wage Ceilings '!$B$11,"&lt;="&amp;$K$15,'Wage Ceilings '!$D$8:'Wage Ceilings '!$D$11),'Wage Ceilings '!$C$7+SUMIF('Wage Ceilings '!$B$8:'Wage Ceilings '!$B$11,"&lt;="&amp;$K$15,'Wage Ceilings '!$D$8:'Wage Ceilings '!$D$11),$K72)</f>
        <v>0</v>
      </c>
      <c r="AU72" s="91" cm="1">
        <f t="array" ref="AU72">INDEX(Appendix!$G$4:$J$8,_xlfn.IFS(AS72&lt;56,1,AS72&lt;61,2,AS72&lt;66,3,AS72&lt;71,4,TRUE,5),MATCH(YEAR($F$15),Appendix!$G$3:$L$3,0))</f>
        <v>0</v>
      </c>
      <c r="AV72" s="92">
        <f t="shared" si="5"/>
        <v>0</v>
      </c>
      <c r="AW72" s="89" t="str">
        <f t="shared" si="17"/>
        <v>NA</v>
      </c>
      <c r="AX72" s="92">
        <f>IF(L72&gt;=('Wage Ceilings '!$C$3-SUM(Z72,AD72,AH72,AL72,AP72,AT72,BB72,BF72,BJ72,BN72,BR72,BV72)),('Wage Ceilings '!$C$3-SUM(Z72,AD72,AH72,AL72,AP72,AT72,BB72,BF72,BJ72,BN72,BR72,BV72)),L72)</f>
        <v>0</v>
      </c>
      <c r="AY72" s="91" cm="1">
        <f t="array" ref="AY72">INDEX(Appendix!$G$4:$J$8,_xlfn.IFS(AW72&lt;56,1,AW72&lt;61,2,AW72&lt;66,3,AW72&lt;71,4,TRUE,5),MATCH(YEAR($F$15),Appendix!$G$3:$L$3,0))</f>
        <v>0</v>
      </c>
      <c r="AZ72" s="92">
        <f t="shared" si="6"/>
        <v>0</v>
      </c>
      <c r="BA72" s="89">
        <f t="shared" si="18"/>
        <v>123</v>
      </c>
      <c r="BB72" s="90">
        <f>IF($M72&gt;'Wage Ceilings '!$C$7+SUMIF('Wage Ceilings '!$B$8:'Wage Ceilings '!$B$11,"&lt;="&amp;$M$15,'Wage Ceilings '!$D$8:'Wage Ceilings '!$D$11),'Wage Ceilings '!$C$7+SUMIF('Wage Ceilings '!$B$8:'Wage Ceilings '!$B$11,"&lt;="&amp;$M$15,'Wage Ceilings '!$D$8:'Wage Ceilings '!$D$11),$M72)</f>
        <v>0</v>
      </c>
      <c r="BC72" s="91" cm="1">
        <f t="array" ref="BC72">INDEX(Appendix!$G$4:$J$8,_xlfn.IFS(BA72&lt;56,1,BA72&lt;61,2,BA72&lt;66,3,BA72&lt;71,4,TRUE,5),MATCH(YEAR($F$15),Appendix!$G$3:$L$3,0))</f>
        <v>0</v>
      </c>
      <c r="BD72" s="92">
        <f t="shared" si="19"/>
        <v>0</v>
      </c>
      <c r="BE72" s="89">
        <f t="shared" si="20"/>
        <v>123</v>
      </c>
      <c r="BF72" s="90">
        <f>IF($N72&gt;'Wage Ceilings '!$C$7+SUMIF('Wage Ceilings '!$B$8:'Wage Ceilings '!$B$11,"&lt;="&amp;$N$15,'Wage Ceilings '!$D$8:'Wage Ceilings '!$D$11),'Wage Ceilings '!$C$7+SUMIF('Wage Ceilings '!$B$8:'Wage Ceilings '!$B$11,"&lt;="&amp;$N$15,'Wage Ceilings '!$D$8:'Wage Ceilings '!$D$11),$N72)</f>
        <v>0</v>
      </c>
      <c r="BG72" s="91" cm="1">
        <f t="array" ref="BG72">INDEX(Appendix!$G$4:$J$8,_xlfn.IFS(BE72&lt;56,1,BE72&lt;61,2,BE72&lt;66,3,BE72&lt;71,4,TRUE,5),MATCH(YEAR($F$15),Appendix!$G$3:$L$3,0))</f>
        <v>0</v>
      </c>
      <c r="BH72" s="92">
        <f t="shared" si="7"/>
        <v>0</v>
      </c>
      <c r="BI72" s="89">
        <f t="shared" si="21"/>
        <v>123</v>
      </c>
      <c r="BJ72" s="90">
        <f>IF($O72&gt;'Wage Ceilings '!$C$7+SUMIF('Wage Ceilings '!$B$8:'Wage Ceilings '!$B$11,"&lt;="&amp;$O$15,'Wage Ceilings '!$D$8:'Wage Ceilings '!$D$11),'Wage Ceilings '!$C$7+SUMIF('Wage Ceilings '!$B$8:'Wage Ceilings '!$B$11,"&lt;="&amp;$O$15,'Wage Ceilings '!$D$8:'Wage Ceilings '!$D$11),$O72)</f>
        <v>0</v>
      </c>
      <c r="BK72" s="91" cm="1">
        <f t="array" ref="BK72">INDEX(Appendix!$G$4:$J$8,_xlfn.IFS(BI72&lt;56,1,BI72&lt;61,2,BI72&lt;66,3,BI72&lt;71,4,TRUE,5),MATCH(YEAR($F$15),Appendix!$G$3:$L$3,0))</f>
        <v>0</v>
      </c>
      <c r="BL72" s="92">
        <f t="shared" si="8"/>
        <v>0</v>
      </c>
      <c r="BM72" s="89">
        <f t="shared" si="22"/>
        <v>123</v>
      </c>
      <c r="BN72" s="90">
        <f>IF($P72&gt;'Wage Ceilings '!$C$7+SUMIF('Wage Ceilings '!$B$8:'Wage Ceilings '!$B$11,"&lt;="&amp;$P$15,'Wage Ceilings '!$D$8:'Wage Ceilings '!$D$11),'Wage Ceilings '!$C$7+SUMIF('Wage Ceilings '!$B$8:'Wage Ceilings '!$B$11,"&lt;="&amp;$P$15,'Wage Ceilings '!$D$8:'Wage Ceilings '!$D$11),$P72)</f>
        <v>0</v>
      </c>
      <c r="BO72" s="91" cm="1">
        <f t="array" ref="BO72">INDEX(Appendix!$G$4:$J$8,_xlfn.IFS(BM72&lt;56,1,BM72&lt;61,2,BM72&lt;66,3,BM72&lt;71,4,TRUE,5),MATCH(YEAR($F$15),Appendix!$G$3:$L$3,0))</f>
        <v>0</v>
      </c>
      <c r="BP72" s="92">
        <f t="shared" si="9"/>
        <v>0</v>
      </c>
      <c r="BQ72" s="89">
        <f t="shared" si="23"/>
        <v>123</v>
      </c>
      <c r="BR72" s="90">
        <f>IF($Q72&gt;'Wage Ceilings '!$C$7+SUMIF('Wage Ceilings '!$B$8:'Wage Ceilings '!$B$11,"&lt;="&amp;$Q$15,'Wage Ceilings '!$D$8:'Wage Ceilings '!$D$11),'Wage Ceilings '!$C$7+SUMIF('Wage Ceilings '!$B$8:'Wage Ceilings '!$B$11,"&lt;="&amp;$Q$15,'Wage Ceilings '!$D$8:'Wage Ceilings '!$D$11),$Q72)</f>
        <v>0</v>
      </c>
      <c r="BS72" s="91" cm="1">
        <f t="array" ref="BS72">INDEX(Appendix!$G$4:$J$8,_xlfn.IFS(BQ72&lt;56,1,BQ72&lt;61,2,BQ72&lt;66,3,BQ72&lt;71,4,TRUE,5),MATCH(YEAR($F$15),Appendix!$G$3:$L$3,0))</f>
        <v>0</v>
      </c>
      <c r="BT72" s="92">
        <f t="shared" si="10"/>
        <v>0</v>
      </c>
      <c r="BU72" s="89">
        <f t="shared" si="24"/>
        <v>123</v>
      </c>
      <c r="BV72" s="90">
        <f>IF($R72&gt;'Wage Ceilings '!$C$7+SUMIF('Wage Ceilings '!$B$8:'Wage Ceilings '!$B$11,"&lt;="&amp;$R$15,'Wage Ceilings '!$D$8:'Wage Ceilings '!$D$11),'Wage Ceilings '!$C$7+SUMIF('Wage Ceilings '!$B$8:'Wage Ceilings '!$B$11,"&lt;="&amp;$R$15,'Wage Ceilings '!$D$8:'Wage Ceilings '!$D$11),$R72)</f>
        <v>0</v>
      </c>
      <c r="BW72" s="91" cm="1">
        <f t="array" ref="BW72">INDEX(Appendix!$G$4:$J$8,_xlfn.IFS(BU72&lt;56,1,BU72&lt;61,2,BU72&lt;66,3,BU72&lt;71,4,TRUE,5),MATCH(YEAR($F$15),Appendix!$G$3:$L$3,0))</f>
        <v>0</v>
      </c>
      <c r="BX72" s="92">
        <f t="shared" si="11"/>
        <v>0</v>
      </c>
      <c r="BY72" s="89" t="str">
        <f t="shared" si="25"/>
        <v>NA</v>
      </c>
      <c r="BZ72" s="92">
        <f>IF(S72&gt;=('Wage Ceilings '!$C$3-SUM(Z72,AD72,AH72,AL72,AP72,AX72,AT72,BB72,BF72,BJ72,BN72,BR72,BV72)),('Wage Ceilings '!$C$3-SUM(Z72,AD72,AH72,AL72,AP72,AX72,AT72,BB72,BF72,BJ72,BN72,BR72,BV72)),S72)</f>
        <v>0</v>
      </c>
      <c r="CA72" s="91" cm="1">
        <f t="array" ref="CA72">INDEX(Appendix!$G$4:$J$8,_xlfn.IFS(BY72&lt;56,1,BY72&lt;61,2,BY72&lt;66,3,BY72&lt;71,4,TRUE,5),MATCH(YEAR($F$15),Appendix!$G$3:$L$3,0))</f>
        <v>0</v>
      </c>
      <c r="CB72" s="92">
        <f t="shared" si="32"/>
        <v>0</v>
      </c>
      <c r="CC72" s="47"/>
    </row>
    <row r="73" spans="1:81" x14ac:dyDescent="0.3">
      <c r="A73" s="64" t="s">
        <v>123</v>
      </c>
      <c r="B73" s="65"/>
      <c r="C73" s="65"/>
      <c r="D73" s="66"/>
      <c r="E73" s="66"/>
      <c r="F73" s="67"/>
      <c r="G73" s="67"/>
      <c r="H73" s="67"/>
      <c r="I73" s="67"/>
      <c r="J73" s="67"/>
      <c r="K73" s="67"/>
      <c r="L73" s="67"/>
      <c r="M73" s="67"/>
      <c r="N73" s="67"/>
      <c r="O73" s="67"/>
      <c r="P73" s="67"/>
      <c r="Q73" s="67"/>
      <c r="R73" s="67"/>
      <c r="S73" s="67"/>
      <c r="T73" s="57">
        <f t="shared" si="26"/>
        <v>0</v>
      </c>
      <c r="U73" s="57">
        <f t="shared" si="27"/>
        <v>0</v>
      </c>
      <c r="V73" s="58">
        <f t="shared" si="28"/>
        <v>0</v>
      </c>
      <c r="W73" s="58">
        <f t="shared" si="29"/>
        <v>0</v>
      </c>
      <c r="X73" s="58">
        <f t="shared" si="30"/>
        <v>0</v>
      </c>
      <c r="Y73" s="89">
        <f t="shared" si="12"/>
        <v>122</v>
      </c>
      <c r="Z73" s="90">
        <f>IF($F73&gt;'Wage Ceilings '!$C$7+SUMIF('Wage Ceilings '!$B$8:'Wage Ceilings '!$B$11,"&lt;="&amp;$F$15,'Wage Ceilings '!$D$8:'Wage Ceilings '!$D$11),'Wage Ceilings '!$C$7+SUMIF('Wage Ceilings '!$B$8:'Wage Ceilings '!$B$11,"&lt;="&amp;$F$15,'Wage Ceilings '!$D$8:'Wage Ceilings '!$D$11),$F73)</f>
        <v>0</v>
      </c>
      <c r="AA73" s="91" cm="1">
        <f t="array" ref="AA73">INDEX(Appendix!$G$4:$J$8,_xlfn.IFS(Y73&lt;56,1,Y73&lt;61,2,Y73&lt;66,3,Y73&lt;71,4,TRUE,5),MATCH(YEAR($F$15),Appendix!$G$3:$L$3,0))</f>
        <v>0</v>
      </c>
      <c r="AB73" s="92">
        <f t="shared" si="0"/>
        <v>0</v>
      </c>
      <c r="AC73" s="89">
        <f t="shared" si="13"/>
        <v>123</v>
      </c>
      <c r="AD73" s="90">
        <f>IF($G73&gt;'Wage Ceilings '!$C$7+SUMIF('Wage Ceilings '!$B$8:'Wage Ceilings '!$B$11,"&lt;="&amp;$G$15,'Wage Ceilings '!$D$8:'Wage Ceilings '!$D$11),'Wage Ceilings '!$C$7+SUMIF('Wage Ceilings '!$B$8:'Wage Ceilings '!$B$11,"&lt;="&amp;$G$15,'Wage Ceilings '!$D$8:'Wage Ceilings '!$D$11),$G73)</f>
        <v>0</v>
      </c>
      <c r="AE73" s="91" cm="1">
        <f t="array" ref="AE73">INDEX(Appendix!$G$4:$J$8,_xlfn.IFS(AC73&lt;56,1,AC73&lt;61,2,AC73&lt;66,3,AC73&lt;71,4,TRUE,5),MATCH(YEAR($F$15),Appendix!$G$3:$L$3,0))</f>
        <v>0</v>
      </c>
      <c r="AF73" s="92">
        <f t="shared" si="1"/>
        <v>0</v>
      </c>
      <c r="AG73" s="89">
        <f t="shared" si="14"/>
        <v>123</v>
      </c>
      <c r="AH73" s="90">
        <f>IF($H73&gt;'Wage Ceilings '!$C$7+SUMIF('Wage Ceilings '!$B$8:'Wage Ceilings '!$B$11,"&lt;="&amp;$H$15,'Wage Ceilings '!$D$8:'Wage Ceilings '!$D$11),'Wage Ceilings '!$C$7+SUMIF('Wage Ceilings '!$B$8:'Wage Ceilings '!$B$11,"&lt;="&amp;$H$15,'Wage Ceilings '!$D$8:'Wage Ceilings '!$D$11),$H73)</f>
        <v>0</v>
      </c>
      <c r="AI73" s="91" cm="1">
        <f t="array" ref="AI73">INDEX(Appendix!$G$4:$J$8,_xlfn.IFS(AG73&lt;56,1,AG73&lt;61,2,AG73&lt;66,3,AG73&lt;71,4,TRUE,5),MATCH(YEAR($F$15),Appendix!$G$3:$L$3,0))</f>
        <v>0</v>
      </c>
      <c r="AJ73" s="92">
        <f t="shared" si="2"/>
        <v>0</v>
      </c>
      <c r="AK73" s="89">
        <f t="shared" si="15"/>
        <v>123</v>
      </c>
      <c r="AL73" s="90">
        <f>IF($I73&gt;'Wage Ceilings '!$C$7+SUMIF('Wage Ceilings '!$B$8:'Wage Ceilings '!$B$11,"&lt;="&amp;$I$15,'Wage Ceilings '!$D$8:'Wage Ceilings '!$D$11),'Wage Ceilings '!$C$7+SUMIF('Wage Ceilings '!$B$8:'Wage Ceilings '!$B$11,"&lt;="&amp;$I$15,'Wage Ceilings '!$D$8:'Wage Ceilings '!$D$11),$I73)</f>
        <v>0</v>
      </c>
      <c r="AM73" s="91" cm="1">
        <f t="array" ref="AM73">INDEX(Appendix!$G$4:$J$8,_xlfn.IFS(AK73&lt;56,1,AK73&lt;61,2,AK73&lt;66,3,AK73&lt;71,4,TRUE,5),MATCH(YEAR($F$15),Appendix!$G$3:$L$3,0))</f>
        <v>0</v>
      </c>
      <c r="AN73" s="92">
        <f t="shared" si="3"/>
        <v>0</v>
      </c>
      <c r="AO73" s="89">
        <f t="shared" si="16"/>
        <v>123</v>
      </c>
      <c r="AP73" s="90">
        <f>IF($J73&gt;'Wage Ceilings '!$C$7+SUMIF('Wage Ceilings '!$B$8:'Wage Ceilings '!$B$11,"&lt;="&amp;$J$15,'Wage Ceilings '!$D$8:'Wage Ceilings '!$D$11),'Wage Ceilings '!$C$7+SUMIF('Wage Ceilings '!$B$8:'Wage Ceilings '!$B$11,"&lt;="&amp;$J$15,'Wage Ceilings '!$D$8:'Wage Ceilings '!$D$11),$J73)</f>
        <v>0</v>
      </c>
      <c r="AQ73" s="91" cm="1">
        <f t="array" ref="AQ73">INDEX(Appendix!$G$4:$J$8,_xlfn.IFS(AO73&lt;56,1,AO73&lt;61,2,AO73&lt;66,3,AO73&lt;71,4,TRUE,5),MATCH(YEAR($F$15),Appendix!$G$3:$L$3,0))</f>
        <v>0</v>
      </c>
      <c r="AR73" s="92">
        <f t="shared" si="4"/>
        <v>0</v>
      </c>
      <c r="AS73" s="89">
        <f t="shared" si="31"/>
        <v>123</v>
      </c>
      <c r="AT73" s="90">
        <f>IF($K73&gt;'Wage Ceilings '!$C$7+SUMIF('Wage Ceilings '!$B$8:'Wage Ceilings '!$B$11,"&lt;="&amp;$K$15,'Wage Ceilings '!$D$8:'Wage Ceilings '!$D$11),'Wage Ceilings '!$C$7+SUMIF('Wage Ceilings '!$B$8:'Wage Ceilings '!$B$11,"&lt;="&amp;$K$15,'Wage Ceilings '!$D$8:'Wage Ceilings '!$D$11),$K73)</f>
        <v>0</v>
      </c>
      <c r="AU73" s="91" cm="1">
        <f t="array" ref="AU73">INDEX(Appendix!$G$4:$J$8,_xlfn.IFS(AS73&lt;56,1,AS73&lt;61,2,AS73&lt;66,3,AS73&lt;71,4,TRUE,5),MATCH(YEAR($F$15),Appendix!$G$3:$L$3,0))</f>
        <v>0</v>
      </c>
      <c r="AV73" s="92">
        <f t="shared" si="5"/>
        <v>0</v>
      </c>
      <c r="AW73" s="89" t="str">
        <f t="shared" si="17"/>
        <v>NA</v>
      </c>
      <c r="AX73" s="92">
        <f>IF(L73&gt;=('Wage Ceilings '!$C$3-SUM(Z73,AD73,AH73,AL73,AP73,AT73,BB73,BF73,BJ73,BN73,BR73,BV73)),('Wage Ceilings '!$C$3-SUM(Z73,AD73,AH73,AL73,AP73,AT73,BB73,BF73,BJ73,BN73,BR73,BV73)),L73)</f>
        <v>0</v>
      </c>
      <c r="AY73" s="91" cm="1">
        <f t="array" ref="AY73">INDEX(Appendix!$G$4:$J$8,_xlfn.IFS(AW73&lt;56,1,AW73&lt;61,2,AW73&lt;66,3,AW73&lt;71,4,TRUE,5),MATCH(YEAR($F$15),Appendix!$G$3:$L$3,0))</f>
        <v>0</v>
      </c>
      <c r="AZ73" s="92">
        <f t="shared" si="6"/>
        <v>0</v>
      </c>
      <c r="BA73" s="89">
        <f t="shared" si="18"/>
        <v>123</v>
      </c>
      <c r="BB73" s="90">
        <f>IF($M73&gt;'Wage Ceilings '!$C$7+SUMIF('Wage Ceilings '!$B$8:'Wage Ceilings '!$B$11,"&lt;="&amp;$M$15,'Wage Ceilings '!$D$8:'Wage Ceilings '!$D$11),'Wage Ceilings '!$C$7+SUMIF('Wage Ceilings '!$B$8:'Wage Ceilings '!$B$11,"&lt;="&amp;$M$15,'Wage Ceilings '!$D$8:'Wage Ceilings '!$D$11),$M73)</f>
        <v>0</v>
      </c>
      <c r="BC73" s="91" cm="1">
        <f t="array" ref="BC73">INDEX(Appendix!$G$4:$J$8,_xlfn.IFS(BA73&lt;56,1,BA73&lt;61,2,BA73&lt;66,3,BA73&lt;71,4,TRUE,5),MATCH(YEAR($F$15),Appendix!$G$3:$L$3,0))</f>
        <v>0</v>
      </c>
      <c r="BD73" s="92">
        <f t="shared" si="19"/>
        <v>0</v>
      </c>
      <c r="BE73" s="89">
        <f t="shared" si="20"/>
        <v>123</v>
      </c>
      <c r="BF73" s="90">
        <f>IF($N73&gt;'Wage Ceilings '!$C$7+SUMIF('Wage Ceilings '!$B$8:'Wage Ceilings '!$B$11,"&lt;="&amp;$N$15,'Wage Ceilings '!$D$8:'Wage Ceilings '!$D$11),'Wage Ceilings '!$C$7+SUMIF('Wage Ceilings '!$B$8:'Wage Ceilings '!$B$11,"&lt;="&amp;$N$15,'Wage Ceilings '!$D$8:'Wage Ceilings '!$D$11),$N73)</f>
        <v>0</v>
      </c>
      <c r="BG73" s="91" cm="1">
        <f t="array" ref="BG73">INDEX(Appendix!$G$4:$J$8,_xlfn.IFS(BE73&lt;56,1,BE73&lt;61,2,BE73&lt;66,3,BE73&lt;71,4,TRUE,5),MATCH(YEAR($F$15),Appendix!$G$3:$L$3,0))</f>
        <v>0</v>
      </c>
      <c r="BH73" s="92">
        <f t="shared" si="7"/>
        <v>0</v>
      </c>
      <c r="BI73" s="89">
        <f t="shared" si="21"/>
        <v>123</v>
      </c>
      <c r="BJ73" s="90">
        <f>IF($O73&gt;'Wage Ceilings '!$C$7+SUMIF('Wage Ceilings '!$B$8:'Wage Ceilings '!$B$11,"&lt;="&amp;$O$15,'Wage Ceilings '!$D$8:'Wage Ceilings '!$D$11),'Wage Ceilings '!$C$7+SUMIF('Wage Ceilings '!$B$8:'Wage Ceilings '!$B$11,"&lt;="&amp;$O$15,'Wage Ceilings '!$D$8:'Wage Ceilings '!$D$11),$O73)</f>
        <v>0</v>
      </c>
      <c r="BK73" s="91" cm="1">
        <f t="array" ref="BK73">INDEX(Appendix!$G$4:$J$8,_xlfn.IFS(BI73&lt;56,1,BI73&lt;61,2,BI73&lt;66,3,BI73&lt;71,4,TRUE,5),MATCH(YEAR($F$15),Appendix!$G$3:$L$3,0))</f>
        <v>0</v>
      </c>
      <c r="BL73" s="92">
        <f t="shared" si="8"/>
        <v>0</v>
      </c>
      <c r="BM73" s="89">
        <f t="shared" si="22"/>
        <v>123</v>
      </c>
      <c r="BN73" s="90">
        <f>IF($P73&gt;'Wage Ceilings '!$C$7+SUMIF('Wage Ceilings '!$B$8:'Wage Ceilings '!$B$11,"&lt;="&amp;$P$15,'Wage Ceilings '!$D$8:'Wage Ceilings '!$D$11),'Wage Ceilings '!$C$7+SUMIF('Wage Ceilings '!$B$8:'Wage Ceilings '!$B$11,"&lt;="&amp;$P$15,'Wage Ceilings '!$D$8:'Wage Ceilings '!$D$11),$P73)</f>
        <v>0</v>
      </c>
      <c r="BO73" s="91" cm="1">
        <f t="array" ref="BO73">INDEX(Appendix!$G$4:$J$8,_xlfn.IFS(BM73&lt;56,1,BM73&lt;61,2,BM73&lt;66,3,BM73&lt;71,4,TRUE,5),MATCH(YEAR($F$15),Appendix!$G$3:$L$3,0))</f>
        <v>0</v>
      </c>
      <c r="BP73" s="92">
        <f t="shared" si="9"/>
        <v>0</v>
      </c>
      <c r="BQ73" s="89">
        <f t="shared" si="23"/>
        <v>123</v>
      </c>
      <c r="BR73" s="90">
        <f>IF($Q73&gt;'Wage Ceilings '!$C$7+SUMIF('Wage Ceilings '!$B$8:'Wage Ceilings '!$B$11,"&lt;="&amp;$Q$15,'Wage Ceilings '!$D$8:'Wage Ceilings '!$D$11),'Wage Ceilings '!$C$7+SUMIF('Wage Ceilings '!$B$8:'Wage Ceilings '!$B$11,"&lt;="&amp;$Q$15,'Wage Ceilings '!$D$8:'Wage Ceilings '!$D$11),$Q73)</f>
        <v>0</v>
      </c>
      <c r="BS73" s="91" cm="1">
        <f t="array" ref="BS73">INDEX(Appendix!$G$4:$J$8,_xlfn.IFS(BQ73&lt;56,1,BQ73&lt;61,2,BQ73&lt;66,3,BQ73&lt;71,4,TRUE,5),MATCH(YEAR($F$15),Appendix!$G$3:$L$3,0))</f>
        <v>0</v>
      </c>
      <c r="BT73" s="92">
        <f t="shared" si="10"/>
        <v>0</v>
      </c>
      <c r="BU73" s="89">
        <f t="shared" si="24"/>
        <v>123</v>
      </c>
      <c r="BV73" s="90">
        <f>IF($R73&gt;'Wage Ceilings '!$C$7+SUMIF('Wage Ceilings '!$B$8:'Wage Ceilings '!$B$11,"&lt;="&amp;$R$15,'Wage Ceilings '!$D$8:'Wage Ceilings '!$D$11),'Wage Ceilings '!$C$7+SUMIF('Wage Ceilings '!$B$8:'Wage Ceilings '!$B$11,"&lt;="&amp;$R$15,'Wage Ceilings '!$D$8:'Wage Ceilings '!$D$11),$R73)</f>
        <v>0</v>
      </c>
      <c r="BW73" s="91" cm="1">
        <f t="array" ref="BW73">INDEX(Appendix!$G$4:$J$8,_xlfn.IFS(BU73&lt;56,1,BU73&lt;61,2,BU73&lt;66,3,BU73&lt;71,4,TRUE,5),MATCH(YEAR($F$15),Appendix!$G$3:$L$3,0))</f>
        <v>0</v>
      </c>
      <c r="BX73" s="92">
        <f t="shared" si="11"/>
        <v>0</v>
      </c>
      <c r="BY73" s="89" t="str">
        <f t="shared" si="25"/>
        <v>NA</v>
      </c>
      <c r="BZ73" s="92">
        <f>IF(S73&gt;=('Wage Ceilings '!$C$3-SUM(Z73,AD73,AH73,AL73,AP73,AX73,AT73,BB73,BF73,BJ73,BN73,BR73,BV73)),('Wage Ceilings '!$C$3-SUM(Z73,AD73,AH73,AL73,AP73,AX73,AT73,BB73,BF73,BJ73,BN73,BR73,BV73)),S73)</f>
        <v>0</v>
      </c>
      <c r="CA73" s="91" cm="1">
        <f t="array" ref="CA73">INDEX(Appendix!$G$4:$J$8,_xlfn.IFS(BY73&lt;56,1,BY73&lt;61,2,BY73&lt;66,3,BY73&lt;71,4,TRUE,5),MATCH(YEAR($F$15),Appendix!$G$3:$L$3,0))</f>
        <v>0</v>
      </c>
      <c r="CB73" s="92">
        <f t="shared" si="32"/>
        <v>0</v>
      </c>
      <c r="CC73" s="47"/>
    </row>
    <row r="74" spans="1:81" x14ac:dyDescent="0.3">
      <c r="A74" s="64" t="s">
        <v>124</v>
      </c>
      <c r="B74" s="65"/>
      <c r="C74" s="65"/>
      <c r="D74" s="66"/>
      <c r="E74" s="66"/>
      <c r="F74" s="67"/>
      <c r="G74" s="67"/>
      <c r="H74" s="67"/>
      <c r="I74" s="67"/>
      <c r="J74" s="67"/>
      <c r="K74" s="67"/>
      <c r="L74" s="67"/>
      <c r="M74" s="67"/>
      <c r="N74" s="67"/>
      <c r="O74" s="67"/>
      <c r="P74" s="67"/>
      <c r="Q74" s="67"/>
      <c r="R74" s="67"/>
      <c r="S74" s="67"/>
      <c r="T74" s="57">
        <f t="shared" si="26"/>
        <v>0</v>
      </c>
      <c r="U74" s="57">
        <f t="shared" si="27"/>
        <v>0</v>
      </c>
      <c r="V74" s="58">
        <f t="shared" si="28"/>
        <v>0</v>
      </c>
      <c r="W74" s="58">
        <f t="shared" si="29"/>
        <v>0</v>
      </c>
      <c r="X74" s="58">
        <f t="shared" si="30"/>
        <v>0</v>
      </c>
      <c r="Y74" s="89">
        <f t="shared" si="12"/>
        <v>122</v>
      </c>
      <c r="Z74" s="90">
        <f>IF($F74&gt;'Wage Ceilings '!$C$7+SUMIF('Wage Ceilings '!$B$8:'Wage Ceilings '!$B$11,"&lt;="&amp;$F$15,'Wage Ceilings '!$D$8:'Wage Ceilings '!$D$11),'Wage Ceilings '!$C$7+SUMIF('Wage Ceilings '!$B$8:'Wage Ceilings '!$B$11,"&lt;="&amp;$F$15,'Wage Ceilings '!$D$8:'Wage Ceilings '!$D$11),$F74)</f>
        <v>0</v>
      </c>
      <c r="AA74" s="91" cm="1">
        <f t="array" ref="AA74">INDEX(Appendix!$G$4:$J$8,_xlfn.IFS(Y74&lt;56,1,Y74&lt;61,2,Y74&lt;66,3,Y74&lt;71,4,TRUE,5),MATCH(YEAR($F$15),Appendix!$G$3:$L$3,0))</f>
        <v>0</v>
      </c>
      <c r="AB74" s="92">
        <f t="shared" si="0"/>
        <v>0</v>
      </c>
      <c r="AC74" s="89">
        <f t="shared" si="13"/>
        <v>123</v>
      </c>
      <c r="AD74" s="90">
        <f>IF($G74&gt;'Wage Ceilings '!$C$7+SUMIF('Wage Ceilings '!$B$8:'Wage Ceilings '!$B$11,"&lt;="&amp;$G$15,'Wage Ceilings '!$D$8:'Wage Ceilings '!$D$11),'Wage Ceilings '!$C$7+SUMIF('Wage Ceilings '!$B$8:'Wage Ceilings '!$B$11,"&lt;="&amp;$G$15,'Wage Ceilings '!$D$8:'Wage Ceilings '!$D$11),$G74)</f>
        <v>0</v>
      </c>
      <c r="AE74" s="91" cm="1">
        <f t="array" ref="AE74">INDEX(Appendix!$G$4:$J$8,_xlfn.IFS(AC74&lt;56,1,AC74&lt;61,2,AC74&lt;66,3,AC74&lt;71,4,TRUE,5),MATCH(YEAR($F$15),Appendix!$G$3:$L$3,0))</f>
        <v>0</v>
      </c>
      <c r="AF74" s="92">
        <f t="shared" si="1"/>
        <v>0</v>
      </c>
      <c r="AG74" s="89">
        <f t="shared" si="14"/>
        <v>123</v>
      </c>
      <c r="AH74" s="90">
        <f>IF($H74&gt;'Wage Ceilings '!$C$7+SUMIF('Wage Ceilings '!$B$8:'Wage Ceilings '!$B$11,"&lt;="&amp;$H$15,'Wage Ceilings '!$D$8:'Wage Ceilings '!$D$11),'Wage Ceilings '!$C$7+SUMIF('Wage Ceilings '!$B$8:'Wage Ceilings '!$B$11,"&lt;="&amp;$H$15,'Wage Ceilings '!$D$8:'Wage Ceilings '!$D$11),$H74)</f>
        <v>0</v>
      </c>
      <c r="AI74" s="91" cm="1">
        <f t="array" ref="AI74">INDEX(Appendix!$G$4:$J$8,_xlfn.IFS(AG74&lt;56,1,AG74&lt;61,2,AG74&lt;66,3,AG74&lt;71,4,TRUE,5),MATCH(YEAR($F$15),Appendix!$G$3:$L$3,0))</f>
        <v>0</v>
      </c>
      <c r="AJ74" s="92">
        <f t="shared" si="2"/>
        <v>0</v>
      </c>
      <c r="AK74" s="89">
        <f t="shared" si="15"/>
        <v>123</v>
      </c>
      <c r="AL74" s="90">
        <f>IF($I74&gt;'Wage Ceilings '!$C$7+SUMIF('Wage Ceilings '!$B$8:'Wage Ceilings '!$B$11,"&lt;="&amp;$I$15,'Wage Ceilings '!$D$8:'Wage Ceilings '!$D$11),'Wage Ceilings '!$C$7+SUMIF('Wage Ceilings '!$B$8:'Wage Ceilings '!$B$11,"&lt;="&amp;$I$15,'Wage Ceilings '!$D$8:'Wage Ceilings '!$D$11),$I74)</f>
        <v>0</v>
      </c>
      <c r="AM74" s="91" cm="1">
        <f t="array" ref="AM74">INDEX(Appendix!$G$4:$J$8,_xlfn.IFS(AK74&lt;56,1,AK74&lt;61,2,AK74&lt;66,3,AK74&lt;71,4,TRUE,5),MATCH(YEAR($F$15),Appendix!$G$3:$L$3,0))</f>
        <v>0</v>
      </c>
      <c r="AN74" s="92">
        <f t="shared" si="3"/>
        <v>0</v>
      </c>
      <c r="AO74" s="89">
        <f t="shared" si="16"/>
        <v>123</v>
      </c>
      <c r="AP74" s="90">
        <f>IF($J74&gt;'Wage Ceilings '!$C$7+SUMIF('Wage Ceilings '!$B$8:'Wage Ceilings '!$B$11,"&lt;="&amp;$J$15,'Wage Ceilings '!$D$8:'Wage Ceilings '!$D$11),'Wage Ceilings '!$C$7+SUMIF('Wage Ceilings '!$B$8:'Wage Ceilings '!$B$11,"&lt;="&amp;$J$15,'Wage Ceilings '!$D$8:'Wage Ceilings '!$D$11),$J74)</f>
        <v>0</v>
      </c>
      <c r="AQ74" s="91" cm="1">
        <f t="array" ref="AQ74">INDEX(Appendix!$G$4:$J$8,_xlfn.IFS(AO74&lt;56,1,AO74&lt;61,2,AO74&lt;66,3,AO74&lt;71,4,TRUE,5),MATCH(YEAR($F$15),Appendix!$G$3:$L$3,0))</f>
        <v>0</v>
      </c>
      <c r="AR74" s="92">
        <f t="shared" si="4"/>
        <v>0</v>
      </c>
      <c r="AS74" s="89">
        <f t="shared" si="31"/>
        <v>123</v>
      </c>
      <c r="AT74" s="90">
        <f>IF($K74&gt;'Wage Ceilings '!$C$7+SUMIF('Wage Ceilings '!$B$8:'Wage Ceilings '!$B$11,"&lt;="&amp;$K$15,'Wage Ceilings '!$D$8:'Wage Ceilings '!$D$11),'Wage Ceilings '!$C$7+SUMIF('Wage Ceilings '!$B$8:'Wage Ceilings '!$B$11,"&lt;="&amp;$K$15,'Wage Ceilings '!$D$8:'Wage Ceilings '!$D$11),$K74)</f>
        <v>0</v>
      </c>
      <c r="AU74" s="91" cm="1">
        <f t="array" ref="AU74">INDEX(Appendix!$G$4:$J$8,_xlfn.IFS(AS74&lt;56,1,AS74&lt;61,2,AS74&lt;66,3,AS74&lt;71,4,TRUE,5),MATCH(YEAR($F$15),Appendix!$G$3:$L$3,0))</f>
        <v>0</v>
      </c>
      <c r="AV74" s="92">
        <f t="shared" si="5"/>
        <v>0</v>
      </c>
      <c r="AW74" s="89" t="str">
        <f t="shared" si="17"/>
        <v>NA</v>
      </c>
      <c r="AX74" s="92">
        <f>IF(L74&gt;=('Wage Ceilings '!$C$3-SUM(Z74,AD74,AH74,AL74,AP74,AT74,BB74,BF74,BJ74,BN74,BR74,BV74)),('Wage Ceilings '!$C$3-SUM(Z74,AD74,AH74,AL74,AP74,AT74,BB74,BF74,BJ74,BN74,BR74,BV74)),L74)</f>
        <v>0</v>
      </c>
      <c r="AY74" s="91" cm="1">
        <f t="array" ref="AY74">INDEX(Appendix!$G$4:$J$8,_xlfn.IFS(AW74&lt;56,1,AW74&lt;61,2,AW74&lt;66,3,AW74&lt;71,4,TRUE,5),MATCH(YEAR($F$15),Appendix!$G$3:$L$3,0))</f>
        <v>0</v>
      </c>
      <c r="AZ74" s="92">
        <f t="shared" si="6"/>
        <v>0</v>
      </c>
      <c r="BA74" s="89">
        <f t="shared" si="18"/>
        <v>123</v>
      </c>
      <c r="BB74" s="90">
        <f>IF($M74&gt;'Wage Ceilings '!$C$7+SUMIF('Wage Ceilings '!$B$8:'Wage Ceilings '!$B$11,"&lt;="&amp;$M$15,'Wage Ceilings '!$D$8:'Wage Ceilings '!$D$11),'Wage Ceilings '!$C$7+SUMIF('Wage Ceilings '!$B$8:'Wage Ceilings '!$B$11,"&lt;="&amp;$M$15,'Wage Ceilings '!$D$8:'Wage Ceilings '!$D$11),$M74)</f>
        <v>0</v>
      </c>
      <c r="BC74" s="91" cm="1">
        <f t="array" ref="BC74">INDEX(Appendix!$G$4:$J$8,_xlfn.IFS(BA74&lt;56,1,BA74&lt;61,2,BA74&lt;66,3,BA74&lt;71,4,TRUE,5),MATCH(YEAR($F$15),Appendix!$G$3:$L$3,0))</f>
        <v>0</v>
      </c>
      <c r="BD74" s="92">
        <f t="shared" si="19"/>
        <v>0</v>
      </c>
      <c r="BE74" s="89">
        <f t="shared" si="20"/>
        <v>123</v>
      </c>
      <c r="BF74" s="90">
        <f>IF($N74&gt;'Wage Ceilings '!$C$7+SUMIF('Wage Ceilings '!$B$8:'Wage Ceilings '!$B$11,"&lt;="&amp;$N$15,'Wage Ceilings '!$D$8:'Wage Ceilings '!$D$11),'Wage Ceilings '!$C$7+SUMIF('Wage Ceilings '!$B$8:'Wage Ceilings '!$B$11,"&lt;="&amp;$N$15,'Wage Ceilings '!$D$8:'Wage Ceilings '!$D$11),$N74)</f>
        <v>0</v>
      </c>
      <c r="BG74" s="91" cm="1">
        <f t="array" ref="BG74">INDEX(Appendix!$G$4:$J$8,_xlfn.IFS(BE74&lt;56,1,BE74&lt;61,2,BE74&lt;66,3,BE74&lt;71,4,TRUE,5),MATCH(YEAR($F$15),Appendix!$G$3:$L$3,0))</f>
        <v>0</v>
      </c>
      <c r="BH74" s="92">
        <f t="shared" si="7"/>
        <v>0</v>
      </c>
      <c r="BI74" s="89">
        <f t="shared" si="21"/>
        <v>123</v>
      </c>
      <c r="BJ74" s="90">
        <f>IF($O74&gt;'Wage Ceilings '!$C$7+SUMIF('Wage Ceilings '!$B$8:'Wage Ceilings '!$B$11,"&lt;="&amp;$O$15,'Wage Ceilings '!$D$8:'Wage Ceilings '!$D$11),'Wage Ceilings '!$C$7+SUMIF('Wage Ceilings '!$B$8:'Wage Ceilings '!$B$11,"&lt;="&amp;$O$15,'Wage Ceilings '!$D$8:'Wage Ceilings '!$D$11),$O74)</f>
        <v>0</v>
      </c>
      <c r="BK74" s="91" cm="1">
        <f t="array" ref="BK74">INDEX(Appendix!$G$4:$J$8,_xlfn.IFS(BI74&lt;56,1,BI74&lt;61,2,BI74&lt;66,3,BI74&lt;71,4,TRUE,5),MATCH(YEAR($F$15),Appendix!$G$3:$L$3,0))</f>
        <v>0</v>
      </c>
      <c r="BL74" s="92">
        <f t="shared" si="8"/>
        <v>0</v>
      </c>
      <c r="BM74" s="89">
        <f t="shared" si="22"/>
        <v>123</v>
      </c>
      <c r="BN74" s="90">
        <f>IF($P74&gt;'Wage Ceilings '!$C$7+SUMIF('Wage Ceilings '!$B$8:'Wage Ceilings '!$B$11,"&lt;="&amp;$P$15,'Wage Ceilings '!$D$8:'Wage Ceilings '!$D$11),'Wage Ceilings '!$C$7+SUMIF('Wage Ceilings '!$B$8:'Wage Ceilings '!$B$11,"&lt;="&amp;$P$15,'Wage Ceilings '!$D$8:'Wage Ceilings '!$D$11),$P74)</f>
        <v>0</v>
      </c>
      <c r="BO74" s="91" cm="1">
        <f t="array" ref="BO74">INDEX(Appendix!$G$4:$J$8,_xlfn.IFS(BM74&lt;56,1,BM74&lt;61,2,BM74&lt;66,3,BM74&lt;71,4,TRUE,5),MATCH(YEAR($F$15),Appendix!$G$3:$L$3,0))</f>
        <v>0</v>
      </c>
      <c r="BP74" s="92">
        <f t="shared" si="9"/>
        <v>0</v>
      </c>
      <c r="BQ74" s="89">
        <f t="shared" si="23"/>
        <v>123</v>
      </c>
      <c r="BR74" s="90">
        <f>IF($Q74&gt;'Wage Ceilings '!$C$7+SUMIF('Wage Ceilings '!$B$8:'Wage Ceilings '!$B$11,"&lt;="&amp;$Q$15,'Wage Ceilings '!$D$8:'Wage Ceilings '!$D$11),'Wage Ceilings '!$C$7+SUMIF('Wage Ceilings '!$B$8:'Wage Ceilings '!$B$11,"&lt;="&amp;$Q$15,'Wage Ceilings '!$D$8:'Wage Ceilings '!$D$11),$Q74)</f>
        <v>0</v>
      </c>
      <c r="BS74" s="91" cm="1">
        <f t="array" ref="BS74">INDEX(Appendix!$G$4:$J$8,_xlfn.IFS(BQ74&lt;56,1,BQ74&lt;61,2,BQ74&lt;66,3,BQ74&lt;71,4,TRUE,5),MATCH(YEAR($F$15),Appendix!$G$3:$L$3,0))</f>
        <v>0</v>
      </c>
      <c r="BT74" s="92">
        <f t="shared" si="10"/>
        <v>0</v>
      </c>
      <c r="BU74" s="89">
        <f t="shared" si="24"/>
        <v>123</v>
      </c>
      <c r="BV74" s="90">
        <f>IF($R74&gt;'Wage Ceilings '!$C$7+SUMIF('Wage Ceilings '!$B$8:'Wage Ceilings '!$B$11,"&lt;="&amp;$R$15,'Wage Ceilings '!$D$8:'Wage Ceilings '!$D$11),'Wage Ceilings '!$C$7+SUMIF('Wage Ceilings '!$B$8:'Wage Ceilings '!$B$11,"&lt;="&amp;$R$15,'Wage Ceilings '!$D$8:'Wage Ceilings '!$D$11),$R74)</f>
        <v>0</v>
      </c>
      <c r="BW74" s="91" cm="1">
        <f t="array" ref="BW74">INDEX(Appendix!$G$4:$J$8,_xlfn.IFS(BU74&lt;56,1,BU74&lt;61,2,BU74&lt;66,3,BU74&lt;71,4,TRUE,5),MATCH(YEAR($F$15),Appendix!$G$3:$L$3,0))</f>
        <v>0</v>
      </c>
      <c r="BX74" s="92">
        <f t="shared" si="11"/>
        <v>0</v>
      </c>
      <c r="BY74" s="89" t="str">
        <f t="shared" si="25"/>
        <v>NA</v>
      </c>
      <c r="BZ74" s="92">
        <f>IF(S74&gt;=('Wage Ceilings '!$C$3-SUM(Z74,AD74,AH74,AL74,AP74,AX74,AT74,BB74,BF74,BJ74,BN74,BR74,BV74)),('Wage Ceilings '!$C$3-SUM(Z74,AD74,AH74,AL74,AP74,AX74,AT74,BB74,BF74,BJ74,BN74,BR74,BV74)),S74)</f>
        <v>0</v>
      </c>
      <c r="CA74" s="91" cm="1">
        <f t="array" ref="CA74">INDEX(Appendix!$G$4:$J$8,_xlfn.IFS(BY74&lt;56,1,BY74&lt;61,2,BY74&lt;66,3,BY74&lt;71,4,TRUE,5),MATCH(YEAR($F$15),Appendix!$G$3:$L$3,0))</f>
        <v>0</v>
      </c>
      <c r="CB74" s="92">
        <f t="shared" si="32"/>
        <v>0</v>
      </c>
      <c r="CC74" s="47"/>
    </row>
    <row r="75" spans="1:81" x14ac:dyDescent="0.3">
      <c r="A75" s="64" t="s">
        <v>125</v>
      </c>
      <c r="B75" s="65"/>
      <c r="C75" s="65"/>
      <c r="D75" s="66"/>
      <c r="E75" s="66"/>
      <c r="F75" s="67"/>
      <c r="G75" s="67"/>
      <c r="H75" s="67"/>
      <c r="I75" s="67"/>
      <c r="J75" s="67"/>
      <c r="K75" s="67"/>
      <c r="L75" s="67"/>
      <c r="M75" s="67"/>
      <c r="N75" s="67"/>
      <c r="O75" s="67"/>
      <c r="P75" s="67"/>
      <c r="Q75" s="67"/>
      <c r="R75" s="67"/>
      <c r="S75" s="67"/>
      <c r="T75" s="57">
        <f t="shared" si="26"/>
        <v>0</v>
      </c>
      <c r="U75" s="57">
        <f t="shared" si="27"/>
        <v>0</v>
      </c>
      <c r="V75" s="58">
        <f t="shared" si="28"/>
        <v>0</v>
      </c>
      <c r="W75" s="58">
        <f t="shared" si="29"/>
        <v>0</v>
      </c>
      <c r="X75" s="58">
        <f t="shared" si="30"/>
        <v>0</v>
      </c>
      <c r="Y75" s="89">
        <f t="shared" si="12"/>
        <v>122</v>
      </c>
      <c r="Z75" s="90">
        <f>IF($F75&gt;'Wage Ceilings '!$C$7+SUMIF('Wage Ceilings '!$B$8:'Wage Ceilings '!$B$11,"&lt;="&amp;$F$15,'Wage Ceilings '!$D$8:'Wage Ceilings '!$D$11),'Wage Ceilings '!$C$7+SUMIF('Wage Ceilings '!$B$8:'Wage Ceilings '!$B$11,"&lt;="&amp;$F$15,'Wage Ceilings '!$D$8:'Wage Ceilings '!$D$11),$F75)</f>
        <v>0</v>
      </c>
      <c r="AA75" s="91" cm="1">
        <f t="array" ref="AA75">INDEX(Appendix!$G$4:$J$8,_xlfn.IFS(Y75&lt;56,1,Y75&lt;61,2,Y75&lt;66,3,Y75&lt;71,4,TRUE,5),MATCH(YEAR($F$15),Appendix!$G$3:$L$3,0))</f>
        <v>0</v>
      </c>
      <c r="AB75" s="92">
        <f t="shared" si="0"/>
        <v>0</v>
      </c>
      <c r="AC75" s="89">
        <f t="shared" si="13"/>
        <v>123</v>
      </c>
      <c r="AD75" s="90">
        <f>IF($G75&gt;'Wage Ceilings '!$C$7+SUMIF('Wage Ceilings '!$B$8:'Wage Ceilings '!$B$11,"&lt;="&amp;$G$15,'Wage Ceilings '!$D$8:'Wage Ceilings '!$D$11),'Wage Ceilings '!$C$7+SUMIF('Wage Ceilings '!$B$8:'Wage Ceilings '!$B$11,"&lt;="&amp;$G$15,'Wage Ceilings '!$D$8:'Wage Ceilings '!$D$11),$G75)</f>
        <v>0</v>
      </c>
      <c r="AE75" s="91" cm="1">
        <f t="array" ref="AE75">INDEX(Appendix!$G$4:$J$8,_xlfn.IFS(AC75&lt;56,1,AC75&lt;61,2,AC75&lt;66,3,AC75&lt;71,4,TRUE,5),MATCH(YEAR($F$15),Appendix!$G$3:$L$3,0))</f>
        <v>0</v>
      </c>
      <c r="AF75" s="92">
        <f t="shared" si="1"/>
        <v>0</v>
      </c>
      <c r="AG75" s="89">
        <f t="shared" si="14"/>
        <v>123</v>
      </c>
      <c r="AH75" s="90">
        <f>IF($H75&gt;'Wage Ceilings '!$C$7+SUMIF('Wage Ceilings '!$B$8:'Wage Ceilings '!$B$11,"&lt;="&amp;$H$15,'Wage Ceilings '!$D$8:'Wage Ceilings '!$D$11),'Wage Ceilings '!$C$7+SUMIF('Wage Ceilings '!$B$8:'Wage Ceilings '!$B$11,"&lt;="&amp;$H$15,'Wage Ceilings '!$D$8:'Wage Ceilings '!$D$11),$H75)</f>
        <v>0</v>
      </c>
      <c r="AI75" s="91" cm="1">
        <f t="array" ref="AI75">INDEX(Appendix!$G$4:$J$8,_xlfn.IFS(AG75&lt;56,1,AG75&lt;61,2,AG75&lt;66,3,AG75&lt;71,4,TRUE,5),MATCH(YEAR($F$15),Appendix!$G$3:$L$3,0))</f>
        <v>0</v>
      </c>
      <c r="AJ75" s="92">
        <f t="shared" si="2"/>
        <v>0</v>
      </c>
      <c r="AK75" s="89">
        <f t="shared" si="15"/>
        <v>123</v>
      </c>
      <c r="AL75" s="90">
        <f>IF($I75&gt;'Wage Ceilings '!$C$7+SUMIF('Wage Ceilings '!$B$8:'Wage Ceilings '!$B$11,"&lt;="&amp;$I$15,'Wage Ceilings '!$D$8:'Wage Ceilings '!$D$11),'Wage Ceilings '!$C$7+SUMIF('Wage Ceilings '!$B$8:'Wage Ceilings '!$B$11,"&lt;="&amp;$I$15,'Wage Ceilings '!$D$8:'Wage Ceilings '!$D$11),$I75)</f>
        <v>0</v>
      </c>
      <c r="AM75" s="91" cm="1">
        <f t="array" ref="AM75">INDEX(Appendix!$G$4:$J$8,_xlfn.IFS(AK75&lt;56,1,AK75&lt;61,2,AK75&lt;66,3,AK75&lt;71,4,TRUE,5),MATCH(YEAR($F$15),Appendix!$G$3:$L$3,0))</f>
        <v>0</v>
      </c>
      <c r="AN75" s="92">
        <f t="shared" si="3"/>
        <v>0</v>
      </c>
      <c r="AO75" s="89">
        <f t="shared" si="16"/>
        <v>123</v>
      </c>
      <c r="AP75" s="90">
        <f>IF($J75&gt;'Wage Ceilings '!$C$7+SUMIF('Wage Ceilings '!$B$8:'Wage Ceilings '!$B$11,"&lt;="&amp;$J$15,'Wage Ceilings '!$D$8:'Wage Ceilings '!$D$11),'Wage Ceilings '!$C$7+SUMIF('Wage Ceilings '!$B$8:'Wage Ceilings '!$B$11,"&lt;="&amp;$J$15,'Wage Ceilings '!$D$8:'Wage Ceilings '!$D$11),$J75)</f>
        <v>0</v>
      </c>
      <c r="AQ75" s="91" cm="1">
        <f t="array" ref="AQ75">INDEX(Appendix!$G$4:$J$8,_xlfn.IFS(AO75&lt;56,1,AO75&lt;61,2,AO75&lt;66,3,AO75&lt;71,4,TRUE,5),MATCH(YEAR($F$15),Appendix!$G$3:$L$3,0))</f>
        <v>0</v>
      </c>
      <c r="AR75" s="92">
        <f t="shared" si="4"/>
        <v>0</v>
      </c>
      <c r="AS75" s="89">
        <f t="shared" si="31"/>
        <v>123</v>
      </c>
      <c r="AT75" s="90">
        <f>IF($K75&gt;'Wage Ceilings '!$C$7+SUMIF('Wage Ceilings '!$B$8:'Wage Ceilings '!$B$11,"&lt;="&amp;$K$15,'Wage Ceilings '!$D$8:'Wage Ceilings '!$D$11),'Wage Ceilings '!$C$7+SUMIF('Wage Ceilings '!$B$8:'Wage Ceilings '!$B$11,"&lt;="&amp;$K$15,'Wage Ceilings '!$D$8:'Wage Ceilings '!$D$11),$K75)</f>
        <v>0</v>
      </c>
      <c r="AU75" s="91" cm="1">
        <f t="array" ref="AU75">INDEX(Appendix!$G$4:$J$8,_xlfn.IFS(AS75&lt;56,1,AS75&lt;61,2,AS75&lt;66,3,AS75&lt;71,4,TRUE,5),MATCH(YEAR($F$15),Appendix!$G$3:$L$3,0))</f>
        <v>0</v>
      </c>
      <c r="AV75" s="92">
        <f t="shared" si="5"/>
        <v>0</v>
      </c>
      <c r="AW75" s="89" t="str">
        <f t="shared" si="17"/>
        <v>NA</v>
      </c>
      <c r="AX75" s="92">
        <f>IF(L75&gt;=('Wage Ceilings '!$C$3-SUM(Z75,AD75,AH75,AL75,AP75,AT75,BB75,BF75,BJ75,BN75,BR75,BV75)),('Wage Ceilings '!$C$3-SUM(Z75,AD75,AH75,AL75,AP75,AT75,BB75,BF75,BJ75,BN75,BR75,BV75)),L75)</f>
        <v>0</v>
      </c>
      <c r="AY75" s="91" cm="1">
        <f t="array" ref="AY75">INDEX(Appendix!$G$4:$J$8,_xlfn.IFS(AW75&lt;56,1,AW75&lt;61,2,AW75&lt;66,3,AW75&lt;71,4,TRUE,5),MATCH(YEAR($F$15),Appendix!$G$3:$L$3,0))</f>
        <v>0</v>
      </c>
      <c r="AZ75" s="92">
        <f t="shared" si="6"/>
        <v>0</v>
      </c>
      <c r="BA75" s="89">
        <f t="shared" si="18"/>
        <v>123</v>
      </c>
      <c r="BB75" s="90">
        <f>IF($M75&gt;'Wage Ceilings '!$C$7+SUMIF('Wage Ceilings '!$B$8:'Wage Ceilings '!$B$11,"&lt;="&amp;$M$15,'Wage Ceilings '!$D$8:'Wage Ceilings '!$D$11),'Wage Ceilings '!$C$7+SUMIF('Wage Ceilings '!$B$8:'Wage Ceilings '!$B$11,"&lt;="&amp;$M$15,'Wage Ceilings '!$D$8:'Wage Ceilings '!$D$11),$M75)</f>
        <v>0</v>
      </c>
      <c r="BC75" s="91" cm="1">
        <f t="array" ref="BC75">INDEX(Appendix!$G$4:$J$8,_xlfn.IFS(BA75&lt;56,1,BA75&lt;61,2,BA75&lt;66,3,BA75&lt;71,4,TRUE,5),MATCH(YEAR($F$15),Appendix!$G$3:$L$3,0))</f>
        <v>0</v>
      </c>
      <c r="BD75" s="92">
        <f t="shared" si="19"/>
        <v>0</v>
      </c>
      <c r="BE75" s="89">
        <f t="shared" si="20"/>
        <v>123</v>
      </c>
      <c r="BF75" s="90">
        <f>IF($N75&gt;'Wage Ceilings '!$C$7+SUMIF('Wage Ceilings '!$B$8:'Wage Ceilings '!$B$11,"&lt;="&amp;$N$15,'Wage Ceilings '!$D$8:'Wage Ceilings '!$D$11),'Wage Ceilings '!$C$7+SUMIF('Wage Ceilings '!$B$8:'Wage Ceilings '!$B$11,"&lt;="&amp;$N$15,'Wage Ceilings '!$D$8:'Wage Ceilings '!$D$11),$N75)</f>
        <v>0</v>
      </c>
      <c r="BG75" s="91" cm="1">
        <f t="array" ref="BG75">INDEX(Appendix!$G$4:$J$8,_xlfn.IFS(BE75&lt;56,1,BE75&lt;61,2,BE75&lt;66,3,BE75&lt;71,4,TRUE,5),MATCH(YEAR($F$15),Appendix!$G$3:$L$3,0))</f>
        <v>0</v>
      </c>
      <c r="BH75" s="92">
        <f t="shared" si="7"/>
        <v>0</v>
      </c>
      <c r="BI75" s="89">
        <f t="shared" si="21"/>
        <v>123</v>
      </c>
      <c r="BJ75" s="90">
        <f>IF($O75&gt;'Wage Ceilings '!$C$7+SUMIF('Wage Ceilings '!$B$8:'Wage Ceilings '!$B$11,"&lt;="&amp;$O$15,'Wage Ceilings '!$D$8:'Wage Ceilings '!$D$11),'Wage Ceilings '!$C$7+SUMIF('Wage Ceilings '!$B$8:'Wage Ceilings '!$B$11,"&lt;="&amp;$O$15,'Wage Ceilings '!$D$8:'Wage Ceilings '!$D$11),$O75)</f>
        <v>0</v>
      </c>
      <c r="BK75" s="91" cm="1">
        <f t="array" ref="BK75">INDEX(Appendix!$G$4:$J$8,_xlfn.IFS(BI75&lt;56,1,BI75&lt;61,2,BI75&lt;66,3,BI75&lt;71,4,TRUE,5),MATCH(YEAR($F$15),Appendix!$G$3:$L$3,0))</f>
        <v>0</v>
      </c>
      <c r="BL75" s="92">
        <f t="shared" si="8"/>
        <v>0</v>
      </c>
      <c r="BM75" s="89">
        <f t="shared" si="22"/>
        <v>123</v>
      </c>
      <c r="BN75" s="90">
        <f>IF($P75&gt;'Wage Ceilings '!$C$7+SUMIF('Wage Ceilings '!$B$8:'Wage Ceilings '!$B$11,"&lt;="&amp;$P$15,'Wage Ceilings '!$D$8:'Wage Ceilings '!$D$11),'Wage Ceilings '!$C$7+SUMIF('Wage Ceilings '!$B$8:'Wage Ceilings '!$B$11,"&lt;="&amp;$P$15,'Wage Ceilings '!$D$8:'Wage Ceilings '!$D$11),$P75)</f>
        <v>0</v>
      </c>
      <c r="BO75" s="91" cm="1">
        <f t="array" ref="BO75">INDEX(Appendix!$G$4:$J$8,_xlfn.IFS(BM75&lt;56,1,BM75&lt;61,2,BM75&lt;66,3,BM75&lt;71,4,TRUE,5),MATCH(YEAR($F$15),Appendix!$G$3:$L$3,0))</f>
        <v>0</v>
      </c>
      <c r="BP75" s="92">
        <f t="shared" si="9"/>
        <v>0</v>
      </c>
      <c r="BQ75" s="89">
        <f t="shared" si="23"/>
        <v>123</v>
      </c>
      <c r="BR75" s="90">
        <f>IF($Q75&gt;'Wage Ceilings '!$C$7+SUMIF('Wage Ceilings '!$B$8:'Wage Ceilings '!$B$11,"&lt;="&amp;$Q$15,'Wage Ceilings '!$D$8:'Wage Ceilings '!$D$11),'Wage Ceilings '!$C$7+SUMIF('Wage Ceilings '!$B$8:'Wage Ceilings '!$B$11,"&lt;="&amp;$Q$15,'Wage Ceilings '!$D$8:'Wage Ceilings '!$D$11),$Q75)</f>
        <v>0</v>
      </c>
      <c r="BS75" s="91" cm="1">
        <f t="array" ref="BS75">INDEX(Appendix!$G$4:$J$8,_xlfn.IFS(BQ75&lt;56,1,BQ75&lt;61,2,BQ75&lt;66,3,BQ75&lt;71,4,TRUE,5),MATCH(YEAR($F$15),Appendix!$G$3:$L$3,0))</f>
        <v>0</v>
      </c>
      <c r="BT75" s="92">
        <f t="shared" si="10"/>
        <v>0</v>
      </c>
      <c r="BU75" s="89">
        <f t="shared" si="24"/>
        <v>123</v>
      </c>
      <c r="BV75" s="90">
        <f>IF($R75&gt;'Wage Ceilings '!$C$7+SUMIF('Wage Ceilings '!$B$8:'Wage Ceilings '!$B$11,"&lt;="&amp;$R$15,'Wage Ceilings '!$D$8:'Wage Ceilings '!$D$11),'Wage Ceilings '!$C$7+SUMIF('Wage Ceilings '!$B$8:'Wage Ceilings '!$B$11,"&lt;="&amp;$R$15,'Wage Ceilings '!$D$8:'Wage Ceilings '!$D$11),$R75)</f>
        <v>0</v>
      </c>
      <c r="BW75" s="91" cm="1">
        <f t="array" ref="BW75">INDEX(Appendix!$G$4:$J$8,_xlfn.IFS(BU75&lt;56,1,BU75&lt;61,2,BU75&lt;66,3,BU75&lt;71,4,TRUE,5),MATCH(YEAR($F$15),Appendix!$G$3:$L$3,0))</f>
        <v>0</v>
      </c>
      <c r="BX75" s="92">
        <f t="shared" si="11"/>
        <v>0</v>
      </c>
      <c r="BY75" s="89" t="str">
        <f t="shared" si="25"/>
        <v>NA</v>
      </c>
      <c r="BZ75" s="92">
        <f>IF(S75&gt;=('Wage Ceilings '!$C$3-SUM(Z75,AD75,AH75,AL75,AP75,AX75,AT75,BB75,BF75,BJ75,BN75,BR75,BV75)),('Wage Ceilings '!$C$3-SUM(Z75,AD75,AH75,AL75,AP75,AX75,AT75,BB75,BF75,BJ75,BN75,BR75,BV75)),S75)</f>
        <v>0</v>
      </c>
      <c r="CA75" s="91" cm="1">
        <f t="array" ref="CA75">INDEX(Appendix!$G$4:$J$8,_xlfn.IFS(BY75&lt;56,1,BY75&lt;61,2,BY75&lt;66,3,BY75&lt;71,4,TRUE,5),MATCH(YEAR($F$15),Appendix!$G$3:$L$3,0))</f>
        <v>0</v>
      </c>
      <c r="CB75" s="92">
        <f t="shared" si="32"/>
        <v>0</v>
      </c>
      <c r="CC75" s="47"/>
    </row>
    <row r="76" spans="1:81" x14ac:dyDescent="0.3">
      <c r="A76" s="64" t="s">
        <v>126</v>
      </c>
      <c r="B76" s="65"/>
      <c r="C76" s="65"/>
      <c r="D76" s="66"/>
      <c r="E76" s="66"/>
      <c r="F76" s="67"/>
      <c r="G76" s="67"/>
      <c r="H76" s="67"/>
      <c r="I76" s="67"/>
      <c r="J76" s="67"/>
      <c r="K76" s="67"/>
      <c r="L76" s="67"/>
      <c r="M76" s="67"/>
      <c r="N76" s="67"/>
      <c r="O76" s="67"/>
      <c r="P76" s="67"/>
      <c r="Q76" s="67"/>
      <c r="R76" s="67"/>
      <c r="S76" s="67"/>
      <c r="T76" s="57">
        <f t="shared" si="26"/>
        <v>0</v>
      </c>
      <c r="U76" s="57">
        <f t="shared" si="27"/>
        <v>0</v>
      </c>
      <c r="V76" s="58">
        <f t="shared" si="28"/>
        <v>0</v>
      </c>
      <c r="W76" s="58">
        <f t="shared" si="29"/>
        <v>0</v>
      </c>
      <c r="X76" s="58">
        <f t="shared" si="30"/>
        <v>0</v>
      </c>
      <c r="Y76" s="89">
        <f t="shared" si="12"/>
        <v>122</v>
      </c>
      <c r="Z76" s="90">
        <f>IF($F76&gt;'Wage Ceilings '!$C$7+SUMIF('Wage Ceilings '!$B$8:'Wage Ceilings '!$B$11,"&lt;="&amp;$F$15,'Wage Ceilings '!$D$8:'Wage Ceilings '!$D$11),'Wage Ceilings '!$C$7+SUMIF('Wage Ceilings '!$B$8:'Wage Ceilings '!$B$11,"&lt;="&amp;$F$15,'Wage Ceilings '!$D$8:'Wage Ceilings '!$D$11),$F76)</f>
        <v>0</v>
      </c>
      <c r="AA76" s="91" cm="1">
        <f t="array" ref="AA76">INDEX(Appendix!$G$4:$J$8,_xlfn.IFS(Y76&lt;56,1,Y76&lt;61,2,Y76&lt;66,3,Y76&lt;71,4,TRUE,5),MATCH(YEAR($F$15),Appendix!$G$3:$L$3,0))</f>
        <v>0</v>
      </c>
      <c r="AB76" s="92">
        <f t="shared" si="0"/>
        <v>0</v>
      </c>
      <c r="AC76" s="89">
        <f t="shared" si="13"/>
        <v>123</v>
      </c>
      <c r="AD76" s="90">
        <f>IF($G76&gt;'Wage Ceilings '!$C$7+SUMIF('Wage Ceilings '!$B$8:'Wage Ceilings '!$B$11,"&lt;="&amp;$G$15,'Wage Ceilings '!$D$8:'Wage Ceilings '!$D$11),'Wage Ceilings '!$C$7+SUMIF('Wage Ceilings '!$B$8:'Wage Ceilings '!$B$11,"&lt;="&amp;$G$15,'Wage Ceilings '!$D$8:'Wage Ceilings '!$D$11),$G76)</f>
        <v>0</v>
      </c>
      <c r="AE76" s="91" cm="1">
        <f t="array" ref="AE76">INDEX(Appendix!$G$4:$J$8,_xlfn.IFS(AC76&lt;56,1,AC76&lt;61,2,AC76&lt;66,3,AC76&lt;71,4,TRUE,5),MATCH(YEAR($F$15),Appendix!$G$3:$L$3,0))</f>
        <v>0</v>
      </c>
      <c r="AF76" s="92">
        <f t="shared" si="1"/>
        <v>0</v>
      </c>
      <c r="AG76" s="89">
        <f t="shared" si="14"/>
        <v>123</v>
      </c>
      <c r="AH76" s="90">
        <f>IF($H76&gt;'Wage Ceilings '!$C$7+SUMIF('Wage Ceilings '!$B$8:'Wage Ceilings '!$B$11,"&lt;="&amp;$H$15,'Wage Ceilings '!$D$8:'Wage Ceilings '!$D$11),'Wage Ceilings '!$C$7+SUMIF('Wage Ceilings '!$B$8:'Wage Ceilings '!$B$11,"&lt;="&amp;$H$15,'Wage Ceilings '!$D$8:'Wage Ceilings '!$D$11),$H76)</f>
        <v>0</v>
      </c>
      <c r="AI76" s="91" cm="1">
        <f t="array" ref="AI76">INDEX(Appendix!$G$4:$J$8,_xlfn.IFS(AG76&lt;56,1,AG76&lt;61,2,AG76&lt;66,3,AG76&lt;71,4,TRUE,5),MATCH(YEAR($F$15),Appendix!$G$3:$L$3,0))</f>
        <v>0</v>
      </c>
      <c r="AJ76" s="92">
        <f t="shared" si="2"/>
        <v>0</v>
      </c>
      <c r="AK76" s="89">
        <f t="shared" si="15"/>
        <v>123</v>
      </c>
      <c r="AL76" s="90">
        <f>IF($I76&gt;'Wage Ceilings '!$C$7+SUMIF('Wage Ceilings '!$B$8:'Wage Ceilings '!$B$11,"&lt;="&amp;$I$15,'Wage Ceilings '!$D$8:'Wage Ceilings '!$D$11),'Wage Ceilings '!$C$7+SUMIF('Wage Ceilings '!$B$8:'Wage Ceilings '!$B$11,"&lt;="&amp;$I$15,'Wage Ceilings '!$D$8:'Wage Ceilings '!$D$11),$I76)</f>
        <v>0</v>
      </c>
      <c r="AM76" s="91" cm="1">
        <f t="array" ref="AM76">INDEX(Appendix!$G$4:$J$8,_xlfn.IFS(AK76&lt;56,1,AK76&lt;61,2,AK76&lt;66,3,AK76&lt;71,4,TRUE,5),MATCH(YEAR($F$15),Appendix!$G$3:$L$3,0))</f>
        <v>0</v>
      </c>
      <c r="AN76" s="92">
        <f t="shared" si="3"/>
        <v>0</v>
      </c>
      <c r="AO76" s="89">
        <f t="shared" si="16"/>
        <v>123</v>
      </c>
      <c r="AP76" s="90">
        <f>IF($J76&gt;'Wage Ceilings '!$C$7+SUMIF('Wage Ceilings '!$B$8:'Wage Ceilings '!$B$11,"&lt;="&amp;$J$15,'Wage Ceilings '!$D$8:'Wage Ceilings '!$D$11),'Wage Ceilings '!$C$7+SUMIF('Wage Ceilings '!$B$8:'Wage Ceilings '!$B$11,"&lt;="&amp;$J$15,'Wage Ceilings '!$D$8:'Wage Ceilings '!$D$11),$J76)</f>
        <v>0</v>
      </c>
      <c r="AQ76" s="91" cm="1">
        <f t="array" ref="AQ76">INDEX(Appendix!$G$4:$J$8,_xlfn.IFS(AO76&lt;56,1,AO76&lt;61,2,AO76&lt;66,3,AO76&lt;71,4,TRUE,5),MATCH(YEAR($F$15),Appendix!$G$3:$L$3,0))</f>
        <v>0</v>
      </c>
      <c r="AR76" s="92">
        <f t="shared" si="4"/>
        <v>0</v>
      </c>
      <c r="AS76" s="89">
        <f t="shared" si="31"/>
        <v>123</v>
      </c>
      <c r="AT76" s="90">
        <f>IF($K76&gt;'Wage Ceilings '!$C$7+SUMIF('Wage Ceilings '!$B$8:'Wage Ceilings '!$B$11,"&lt;="&amp;$K$15,'Wage Ceilings '!$D$8:'Wage Ceilings '!$D$11),'Wage Ceilings '!$C$7+SUMIF('Wage Ceilings '!$B$8:'Wage Ceilings '!$B$11,"&lt;="&amp;$K$15,'Wage Ceilings '!$D$8:'Wage Ceilings '!$D$11),$K76)</f>
        <v>0</v>
      </c>
      <c r="AU76" s="91" cm="1">
        <f t="array" ref="AU76">INDEX(Appendix!$G$4:$J$8,_xlfn.IFS(AS76&lt;56,1,AS76&lt;61,2,AS76&lt;66,3,AS76&lt;71,4,TRUE,5),MATCH(YEAR($F$15),Appendix!$G$3:$L$3,0))</f>
        <v>0</v>
      </c>
      <c r="AV76" s="92">
        <f t="shared" si="5"/>
        <v>0</v>
      </c>
      <c r="AW76" s="89" t="str">
        <f t="shared" si="17"/>
        <v>NA</v>
      </c>
      <c r="AX76" s="92">
        <f>IF(L76&gt;=('Wage Ceilings '!$C$3-SUM(Z76,AD76,AH76,AL76,AP76,AT76,BB76,BF76,BJ76,BN76,BR76,BV76)),('Wage Ceilings '!$C$3-SUM(Z76,AD76,AH76,AL76,AP76,AT76,BB76,BF76,BJ76,BN76,BR76,BV76)),L76)</f>
        <v>0</v>
      </c>
      <c r="AY76" s="91" cm="1">
        <f t="array" ref="AY76">INDEX(Appendix!$G$4:$J$8,_xlfn.IFS(AW76&lt;56,1,AW76&lt;61,2,AW76&lt;66,3,AW76&lt;71,4,TRUE,5),MATCH(YEAR($F$15),Appendix!$G$3:$L$3,0))</f>
        <v>0</v>
      </c>
      <c r="AZ76" s="92">
        <f t="shared" si="6"/>
        <v>0</v>
      </c>
      <c r="BA76" s="89">
        <f t="shared" si="18"/>
        <v>123</v>
      </c>
      <c r="BB76" s="90">
        <f>IF($M76&gt;'Wage Ceilings '!$C$7+SUMIF('Wage Ceilings '!$B$8:'Wage Ceilings '!$B$11,"&lt;="&amp;$M$15,'Wage Ceilings '!$D$8:'Wage Ceilings '!$D$11),'Wage Ceilings '!$C$7+SUMIF('Wage Ceilings '!$B$8:'Wage Ceilings '!$B$11,"&lt;="&amp;$M$15,'Wage Ceilings '!$D$8:'Wage Ceilings '!$D$11),$M76)</f>
        <v>0</v>
      </c>
      <c r="BC76" s="91" cm="1">
        <f t="array" ref="BC76">INDEX(Appendix!$G$4:$J$8,_xlfn.IFS(BA76&lt;56,1,BA76&lt;61,2,BA76&lt;66,3,BA76&lt;71,4,TRUE,5),MATCH(YEAR($F$15),Appendix!$G$3:$L$3,0))</f>
        <v>0</v>
      </c>
      <c r="BD76" s="92">
        <f t="shared" si="19"/>
        <v>0</v>
      </c>
      <c r="BE76" s="89">
        <f t="shared" si="20"/>
        <v>123</v>
      </c>
      <c r="BF76" s="90">
        <f>IF($N76&gt;'Wage Ceilings '!$C$7+SUMIF('Wage Ceilings '!$B$8:'Wage Ceilings '!$B$11,"&lt;="&amp;$N$15,'Wage Ceilings '!$D$8:'Wage Ceilings '!$D$11),'Wage Ceilings '!$C$7+SUMIF('Wage Ceilings '!$B$8:'Wage Ceilings '!$B$11,"&lt;="&amp;$N$15,'Wage Ceilings '!$D$8:'Wage Ceilings '!$D$11),$N76)</f>
        <v>0</v>
      </c>
      <c r="BG76" s="91" cm="1">
        <f t="array" ref="BG76">INDEX(Appendix!$G$4:$J$8,_xlfn.IFS(BE76&lt;56,1,BE76&lt;61,2,BE76&lt;66,3,BE76&lt;71,4,TRUE,5),MATCH(YEAR($F$15),Appendix!$G$3:$L$3,0))</f>
        <v>0</v>
      </c>
      <c r="BH76" s="92">
        <f t="shared" si="7"/>
        <v>0</v>
      </c>
      <c r="BI76" s="89">
        <f t="shared" si="21"/>
        <v>123</v>
      </c>
      <c r="BJ76" s="90">
        <f>IF($O76&gt;'Wage Ceilings '!$C$7+SUMIF('Wage Ceilings '!$B$8:'Wage Ceilings '!$B$11,"&lt;="&amp;$O$15,'Wage Ceilings '!$D$8:'Wage Ceilings '!$D$11),'Wage Ceilings '!$C$7+SUMIF('Wage Ceilings '!$B$8:'Wage Ceilings '!$B$11,"&lt;="&amp;$O$15,'Wage Ceilings '!$D$8:'Wage Ceilings '!$D$11),$O76)</f>
        <v>0</v>
      </c>
      <c r="BK76" s="91" cm="1">
        <f t="array" ref="BK76">INDEX(Appendix!$G$4:$J$8,_xlfn.IFS(BI76&lt;56,1,BI76&lt;61,2,BI76&lt;66,3,BI76&lt;71,4,TRUE,5),MATCH(YEAR($F$15),Appendix!$G$3:$L$3,0))</f>
        <v>0</v>
      </c>
      <c r="BL76" s="92">
        <f t="shared" si="8"/>
        <v>0</v>
      </c>
      <c r="BM76" s="89">
        <f t="shared" si="22"/>
        <v>123</v>
      </c>
      <c r="BN76" s="90">
        <f>IF($P76&gt;'Wage Ceilings '!$C$7+SUMIF('Wage Ceilings '!$B$8:'Wage Ceilings '!$B$11,"&lt;="&amp;$P$15,'Wage Ceilings '!$D$8:'Wage Ceilings '!$D$11),'Wage Ceilings '!$C$7+SUMIF('Wage Ceilings '!$B$8:'Wage Ceilings '!$B$11,"&lt;="&amp;$P$15,'Wage Ceilings '!$D$8:'Wage Ceilings '!$D$11),$P76)</f>
        <v>0</v>
      </c>
      <c r="BO76" s="91" cm="1">
        <f t="array" ref="BO76">INDEX(Appendix!$G$4:$J$8,_xlfn.IFS(BM76&lt;56,1,BM76&lt;61,2,BM76&lt;66,3,BM76&lt;71,4,TRUE,5),MATCH(YEAR($F$15),Appendix!$G$3:$L$3,0))</f>
        <v>0</v>
      </c>
      <c r="BP76" s="92">
        <f t="shared" si="9"/>
        <v>0</v>
      </c>
      <c r="BQ76" s="89">
        <f t="shared" si="23"/>
        <v>123</v>
      </c>
      <c r="BR76" s="90">
        <f>IF($Q76&gt;'Wage Ceilings '!$C$7+SUMIF('Wage Ceilings '!$B$8:'Wage Ceilings '!$B$11,"&lt;="&amp;$Q$15,'Wage Ceilings '!$D$8:'Wage Ceilings '!$D$11),'Wage Ceilings '!$C$7+SUMIF('Wage Ceilings '!$B$8:'Wage Ceilings '!$B$11,"&lt;="&amp;$Q$15,'Wage Ceilings '!$D$8:'Wage Ceilings '!$D$11),$Q76)</f>
        <v>0</v>
      </c>
      <c r="BS76" s="91" cm="1">
        <f t="array" ref="BS76">INDEX(Appendix!$G$4:$J$8,_xlfn.IFS(BQ76&lt;56,1,BQ76&lt;61,2,BQ76&lt;66,3,BQ76&lt;71,4,TRUE,5),MATCH(YEAR($F$15),Appendix!$G$3:$L$3,0))</f>
        <v>0</v>
      </c>
      <c r="BT76" s="92">
        <f t="shared" si="10"/>
        <v>0</v>
      </c>
      <c r="BU76" s="89">
        <f t="shared" si="24"/>
        <v>123</v>
      </c>
      <c r="BV76" s="90">
        <f>IF($R76&gt;'Wage Ceilings '!$C$7+SUMIF('Wage Ceilings '!$B$8:'Wage Ceilings '!$B$11,"&lt;="&amp;$R$15,'Wage Ceilings '!$D$8:'Wage Ceilings '!$D$11),'Wage Ceilings '!$C$7+SUMIF('Wage Ceilings '!$B$8:'Wage Ceilings '!$B$11,"&lt;="&amp;$R$15,'Wage Ceilings '!$D$8:'Wage Ceilings '!$D$11),$R76)</f>
        <v>0</v>
      </c>
      <c r="BW76" s="91" cm="1">
        <f t="array" ref="BW76">INDEX(Appendix!$G$4:$J$8,_xlfn.IFS(BU76&lt;56,1,BU76&lt;61,2,BU76&lt;66,3,BU76&lt;71,4,TRUE,5),MATCH(YEAR($F$15),Appendix!$G$3:$L$3,0))</f>
        <v>0</v>
      </c>
      <c r="BX76" s="92">
        <f t="shared" si="11"/>
        <v>0</v>
      </c>
      <c r="BY76" s="89" t="str">
        <f t="shared" si="25"/>
        <v>NA</v>
      </c>
      <c r="BZ76" s="92">
        <f>IF(S76&gt;=('Wage Ceilings '!$C$3-SUM(Z76,AD76,AH76,AL76,AP76,AX76,AT76,BB76,BF76,BJ76,BN76,BR76,BV76)),('Wage Ceilings '!$C$3-SUM(Z76,AD76,AH76,AL76,AP76,AX76,AT76,BB76,BF76,BJ76,BN76,BR76,BV76)),S76)</f>
        <v>0</v>
      </c>
      <c r="CA76" s="91" cm="1">
        <f t="array" ref="CA76">INDEX(Appendix!$G$4:$J$8,_xlfn.IFS(BY76&lt;56,1,BY76&lt;61,2,BY76&lt;66,3,BY76&lt;71,4,TRUE,5),MATCH(YEAR($F$15),Appendix!$G$3:$L$3,0))</f>
        <v>0</v>
      </c>
      <c r="CB76" s="92">
        <f t="shared" si="32"/>
        <v>0</v>
      </c>
      <c r="CC76" s="47"/>
    </row>
    <row r="77" spans="1:81" x14ac:dyDescent="0.3">
      <c r="A77" s="64" t="s">
        <v>127</v>
      </c>
      <c r="B77" s="65"/>
      <c r="C77" s="65"/>
      <c r="D77" s="66"/>
      <c r="E77" s="66"/>
      <c r="F77" s="67"/>
      <c r="G77" s="67"/>
      <c r="H77" s="67"/>
      <c r="I77" s="67"/>
      <c r="J77" s="67"/>
      <c r="K77" s="67"/>
      <c r="L77" s="67"/>
      <c r="M77" s="67"/>
      <c r="N77" s="67"/>
      <c r="O77" s="67"/>
      <c r="P77" s="67"/>
      <c r="Q77" s="67"/>
      <c r="R77" s="67"/>
      <c r="S77" s="67"/>
      <c r="T77" s="57">
        <f t="shared" si="26"/>
        <v>0</v>
      </c>
      <c r="U77" s="57">
        <f t="shared" si="27"/>
        <v>0</v>
      </c>
      <c r="V77" s="58">
        <f t="shared" si="28"/>
        <v>0</v>
      </c>
      <c r="W77" s="58">
        <f t="shared" si="29"/>
        <v>0</v>
      </c>
      <c r="X77" s="58">
        <f t="shared" si="30"/>
        <v>0</v>
      </c>
      <c r="Y77" s="89">
        <f t="shared" si="12"/>
        <v>122</v>
      </c>
      <c r="Z77" s="90">
        <f>IF($F77&gt;'Wage Ceilings '!$C$7+SUMIF('Wage Ceilings '!$B$8:'Wage Ceilings '!$B$11,"&lt;="&amp;$F$15,'Wage Ceilings '!$D$8:'Wage Ceilings '!$D$11),'Wage Ceilings '!$C$7+SUMIF('Wage Ceilings '!$B$8:'Wage Ceilings '!$B$11,"&lt;="&amp;$F$15,'Wage Ceilings '!$D$8:'Wage Ceilings '!$D$11),$F77)</f>
        <v>0</v>
      </c>
      <c r="AA77" s="91" cm="1">
        <f t="array" ref="AA77">INDEX(Appendix!$G$4:$J$8,_xlfn.IFS(Y77&lt;56,1,Y77&lt;61,2,Y77&lt;66,3,Y77&lt;71,4,TRUE,5),MATCH(YEAR($F$15),Appendix!$G$3:$L$3,0))</f>
        <v>0</v>
      </c>
      <c r="AB77" s="92">
        <f t="shared" si="0"/>
        <v>0</v>
      </c>
      <c r="AC77" s="89">
        <f t="shared" si="13"/>
        <v>123</v>
      </c>
      <c r="AD77" s="90">
        <f>IF($G77&gt;'Wage Ceilings '!$C$7+SUMIF('Wage Ceilings '!$B$8:'Wage Ceilings '!$B$11,"&lt;="&amp;$G$15,'Wage Ceilings '!$D$8:'Wage Ceilings '!$D$11),'Wage Ceilings '!$C$7+SUMIF('Wage Ceilings '!$B$8:'Wage Ceilings '!$B$11,"&lt;="&amp;$G$15,'Wage Ceilings '!$D$8:'Wage Ceilings '!$D$11),$G77)</f>
        <v>0</v>
      </c>
      <c r="AE77" s="91" cm="1">
        <f t="array" ref="AE77">INDEX(Appendix!$G$4:$J$8,_xlfn.IFS(AC77&lt;56,1,AC77&lt;61,2,AC77&lt;66,3,AC77&lt;71,4,TRUE,5),MATCH(YEAR($F$15),Appendix!$G$3:$L$3,0))</f>
        <v>0</v>
      </c>
      <c r="AF77" s="92">
        <f t="shared" si="1"/>
        <v>0</v>
      </c>
      <c r="AG77" s="89">
        <f t="shared" si="14"/>
        <v>123</v>
      </c>
      <c r="AH77" s="90">
        <f>IF($H77&gt;'Wage Ceilings '!$C$7+SUMIF('Wage Ceilings '!$B$8:'Wage Ceilings '!$B$11,"&lt;="&amp;$H$15,'Wage Ceilings '!$D$8:'Wage Ceilings '!$D$11),'Wage Ceilings '!$C$7+SUMIF('Wage Ceilings '!$B$8:'Wage Ceilings '!$B$11,"&lt;="&amp;$H$15,'Wage Ceilings '!$D$8:'Wage Ceilings '!$D$11),$H77)</f>
        <v>0</v>
      </c>
      <c r="AI77" s="91" cm="1">
        <f t="array" ref="AI77">INDEX(Appendix!$G$4:$J$8,_xlfn.IFS(AG77&lt;56,1,AG77&lt;61,2,AG77&lt;66,3,AG77&lt;71,4,TRUE,5),MATCH(YEAR($F$15),Appendix!$G$3:$L$3,0))</f>
        <v>0</v>
      </c>
      <c r="AJ77" s="92">
        <f t="shared" si="2"/>
        <v>0</v>
      </c>
      <c r="AK77" s="89">
        <f t="shared" si="15"/>
        <v>123</v>
      </c>
      <c r="AL77" s="90">
        <f>IF($I77&gt;'Wage Ceilings '!$C$7+SUMIF('Wage Ceilings '!$B$8:'Wage Ceilings '!$B$11,"&lt;="&amp;$I$15,'Wage Ceilings '!$D$8:'Wage Ceilings '!$D$11),'Wage Ceilings '!$C$7+SUMIF('Wage Ceilings '!$B$8:'Wage Ceilings '!$B$11,"&lt;="&amp;$I$15,'Wage Ceilings '!$D$8:'Wage Ceilings '!$D$11),$I77)</f>
        <v>0</v>
      </c>
      <c r="AM77" s="91" cm="1">
        <f t="array" ref="AM77">INDEX(Appendix!$G$4:$J$8,_xlfn.IFS(AK77&lt;56,1,AK77&lt;61,2,AK77&lt;66,3,AK77&lt;71,4,TRUE,5),MATCH(YEAR($F$15),Appendix!$G$3:$L$3,0))</f>
        <v>0</v>
      </c>
      <c r="AN77" s="92">
        <f t="shared" si="3"/>
        <v>0</v>
      </c>
      <c r="AO77" s="89">
        <f t="shared" si="16"/>
        <v>123</v>
      </c>
      <c r="AP77" s="90">
        <f>IF($J77&gt;'Wage Ceilings '!$C$7+SUMIF('Wage Ceilings '!$B$8:'Wage Ceilings '!$B$11,"&lt;="&amp;$J$15,'Wage Ceilings '!$D$8:'Wage Ceilings '!$D$11),'Wage Ceilings '!$C$7+SUMIF('Wage Ceilings '!$B$8:'Wage Ceilings '!$B$11,"&lt;="&amp;$J$15,'Wage Ceilings '!$D$8:'Wage Ceilings '!$D$11),$J77)</f>
        <v>0</v>
      </c>
      <c r="AQ77" s="91" cm="1">
        <f t="array" ref="AQ77">INDEX(Appendix!$G$4:$J$8,_xlfn.IFS(AO77&lt;56,1,AO77&lt;61,2,AO77&lt;66,3,AO77&lt;71,4,TRUE,5),MATCH(YEAR($F$15),Appendix!$G$3:$L$3,0))</f>
        <v>0</v>
      </c>
      <c r="AR77" s="92">
        <f t="shared" si="4"/>
        <v>0</v>
      </c>
      <c r="AS77" s="89">
        <f t="shared" si="31"/>
        <v>123</v>
      </c>
      <c r="AT77" s="90">
        <f>IF($K77&gt;'Wage Ceilings '!$C$7+SUMIF('Wage Ceilings '!$B$8:'Wage Ceilings '!$B$11,"&lt;="&amp;$K$15,'Wage Ceilings '!$D$8:'Wage Ceilings '!$D$11),'Wage Ceilings '!$C$7+SUMIF('Wage Ceilings '!$B$8:'Wage Ceilings '!$B$11,"&lt;="&amp;$K$15,'Wage Ceilings '!$D$8:'Wage Ceilings '!$D$11),$K77)</f>
        <v>0</v>
      </c>
      <c r="AU77" s="91" cm="1">
        <f t="array" ref="AU77">INDEX(Appendix!$G$4:$J$8,_xlfn.IFS(AS77&lt;56,1,AS77&lt;61,2,AS77&lt;66,3,AS77&lt;71,4,TRUE,5),MATCH(YEAR($F$15),Appendix!$G$3:$L$3,0))</f>
        <v>0</v>
      </c>
      <c r="AV77" s="92">
        <f t="shared" si="5"/>
        <v>0</v>
      </c>
      <c r="AW77" s="89" t="str">
        <f t="shared" si="17"/>
        <v>NA</v>
      </c>
      <c r="AX77" s="92">
        <f>IF(L77&gt;=('Wage Ceilings '!$C$3-SUM(Z77,AD77,AH77,AL77,AP77,AT77,BB77,BF77,BJ77,BN77,BR77,BV77)),('Wage Ceilings '!$C$3-SUM(Z77,AD77,AH77,AL77,AP77,AT77,BB77,BF77,BJ77,BN77,BR77,BV77)),L77)</f>
        <v>0</v>
      </c>
      <c r="AY77" s="91" cm="1">
        <f t="array" ref="AY77">INDEX(Appendix!$G$4:$J$8,_xlfn.IFS(AW77&lt;56,1,AW77&lt;61,2,AW77&lt;66,3,AW77&lt;71,4,TRUE,5),MATCH(YEAR($F$15),Appendix!$G$3:$L$3,0))</f>
        <v>0</v>
      </c>
      <c r="AZ77" s="92">
        <f t="shared" si="6"/>
        <v>0</v>
      </c>
      <c r="BA77" s="89">
        <f t="shared" si="18"/>
        <v>123</v>
      </c>
      <c r="BB77" s="90">
        <f>IF($M77&gt;'Wage Ceilings '!$C$7+SUMIF('Wage Ceilings '!$B$8:'Wage Ceilings '!$B$11,"&lt;="&amp;$M$15,'Wage Ceilings '!$D$8:'Wage Ceilings '!$D$11),'Wage Ceilings '!$C$7+SUMIF('Wage Ceilings '!$B$8:'Wage Ceilings '!$B$11,"&lt;="&amp;$M$15,'Wage Ceilings '!$D$8:'Wage Ceilings '!$D$11),$M77)</f>
        <v>0</v>
      </c>
      <c r="BC77" s="91" cm="1">
        <f t="array" ref="BC77">INDEX(Appendix!$G$4:$J$8,_xlfn.IFS(BA77&lt;56,1,BA77&lt;61,2,BA77&lt;66,3,BA77&lt;71,4,TRUE,5),MATCH(YEAR($F$15),Appendix!$G$3:$L$3,0))</f>
        <v>0</v>
      </c>
      <c r="BD77" s="92">
        <f t="shared" si="19"/>
        <v>0</v>
      </c>
      <c r="BE77" s="89">
        <f t="shared" si="20"/>
        <v>123</v>
      </c>
      <c r="BF77" s="90">
        <f>IF($N77&gt;'Wage Ceilings '!$C$7+SUMIF('Wage Ceilings '!$B$8:'Wage Ceilings '!$B$11,"&lt;="&amp;$N$15,'Wage Ceilings '!$D$8:'Wage Ceilings '!$D$11),'Wage Ceilings '!$C$7+SUMIF('Wage Ceilings '!$B$8:'Wage Ceilings '!$B$11,"&lt;="&amp;$N$15,'Wage Ceilings '!$D$8:'Wage Ceilings '!$D$11),$N77)</f>
        <v>0</v>
      </c>
      <c r="BG77" s="91" cm="1">
        <f t="array" ref="BG77">INDEX(Appendix!$G$4:$J$8,_xlfn.IFS(BE77&lt;56,1,BE77&lt;61,2,BE77&lt;66,3,BE77&lt;71,4,TRUE,5),MATCH(YEAR($F$15),Appendix!$G$3:$L$3,0))</f>
        <v>0</v>
      </c>
      <c r="BH77" s="92">
        <f t="shared" si="7"/>
        <v>0</v>
      </c>
      <c r="BI77" s="89">
        <f t="shared" si="21"/>
        <v>123</v>
      </c>
      <c r="BJ77" s="90">
        <f>IF($O77&gt;'Wage Ceilings '!$C$7+SUMIF('Wage Ceilings '!$B$8:'Wage Ceilings '!$B$11,"&lt;="&amp;$O$15,'Wage Ceilings '!$D$8:'Wage Ceilings '!$D$11),'Wage Ceilings '!$C$7+SUMIF('Wage Ceilings '!$B$8:'Wage Ceilings '!$B$11,"&lt;="&amp;$O$15,'Wage Ceilings '!$D$8:'Wage Ceilings '!$D$11),$O77)</f>
        <v>0</v>
      </c>
      <c r="BK77" s="91" cm="1">
        <f t="array" ref="BK77">INDEX(Appendix!$G$4:$J$8,_xlfn.IFS(BI77&lt;56,1,BI77&lt;61,2,BI77&lt;66,3,BI77&lt;71,4,TRUE,5),MATCH(YEAR($F$15),Appendix!$G$3:$L$3,0))</f>
        <v>0</v>
      </c>
      <c r="BL77" s="92">
        <f t="shared" si="8"/>
        <v>0</v>
      </c>
      <c r="BM77" s="89">
        <f t="shared" si="22"/>
        <v>123</v>
      </c>
      <c r="BN77" s="90">
        <f>IF($P77&gt;'Wage Ceilings '!$C$7+SUMIF('Wage Ceilings '!$B$8:'Wage Ceilings '!$B$11,"&lt;="&amp;$P$15,'Wage Ceilings '!$D$8:'Wage Ceilings '!$D$11),'Wage Ceilings '!$C$7+SUMIF('Wage Ceilings '!$B$8:'Wage Ceilings '!$B$11,"&lt;="&amp;$P$15,'Wage Ceilings '!$D$8:'Wage Ceilings '!$D$11),$P77)</f>
        <v>0</v>
      </c>
      <c r="BO77" s="91" cm="1">
        <f t="array" ref="BO77">INDEX(Appendix!$G$4:$J$8,_xlfn.IFS(BM77&lt;56,1,BM77&lt;61,2,BM77&lt;66,3,BM77&lt;71,4,TRUE,5),MATCH(YEAR($F$15),Appendix!$G$3:$L$3,0))</f>
        <v>0</v>
      </c>
      <c r="BP77" s="92">
        <f t="shared" si="9"/>
        <v>0</v>
      </c>
      <c r="BQ77" s="89">
        <f t="shared" si="23"/>
        <v>123</v>
      </c>
      <c r="BR77" s="90">
        <f>IF($Q77&gt;'Wage Ceilings '!$C$7+SUMIF('Wage Ceilings '!$B$8:'Wage Ceilings '!$B$11,"&lt;="&amp;$Q$15,'Wage Ceilings '!$D$8:'Wage Ceilings '!$D$11),'Wage Ceilings '!$C$7+SUMIF('Wage Ceilings '!$B$8:'Wage Ceilings '!$B$11,"&lt;="&amp;$Q$15,'Wage Ceilings '!$D$8:'Wage Ceilings '!$D$11),$Q77)</f>
        <v>0</v>
      </c>
      <c r="BS77" s="91" cm="1">
        <f t="array" ref="BS77">INDEX(Appendix!$G$4:$J$8,_xlfn.IFS(BQ77&lt;56,1,BQ77&lt;61,2,BQ77&lt;66,3,BQ77&lt;71,4,TRUE,5),MATCH(YEAR($F$15),Appendix!$G$3:$L$3,0))</f>
        <v>0</v>
      </c>
      <c r="BT77" s="92">
        <f t="shared" si="10"/>
        <v>0</v>
      </c>
      <c r="BU77" s="89">
        <f t="shared" si="24"/>
        <v>123</v>
      </c>
      <c r="BV77" s="90">
        <f>IF($R77&gt;'Wage Ceilings '!$C$7+SUMIF('Wage Ceilings '!$B$8:'Wage Ceilings '!$B$11,"&lt;="&amp;$R$15,'Wage Ceilings '!$D$8:'Wage Ceilings '!$D$11),'Wage Ceilings '!$C$7+SUMIF('Wage Ceilings '!$B$8:'Wage Ceilings '!$B$11,"&lt;="&amp;$R$15,'Wage Ceilings '!$D$8:'Wage Ceilings '!$D$11),$R77)</f>
        <v>0</v>
      </c>
      <c r="BW77" s="91" cm="1">
        <f t="array" ref="BW77">INDEX(Appendix!$G$4:$J$8,_xlfn.IFS(BU77&lt;56,1,BU77&lt;61,2,BU77&lt;66,3,BU77&lt;71,4,TRUE,5),MATCH(YEAR($F$15),Appendix!$G$3:$L$3,0))</f>
        <v>0</v>
      </c>
      <c r="BX77" s="92">
        <f t="shared" si="11"/>
        <v>0</v>
      </c>
      <c r="BY77" s="89" t="str">
        <f t="shared" si="25"/>
        <v>NA</v>
      </c>
      <c r="BZ77" s="92">
        <f>IF(S77&gt;=('Wage Ceilings '!$C$3-SUM(Z77,AD77,AH77,AL77,AP77,AX77,AT77,BB77,BF77,BJ77,BN77,BR77,BV77)),('Wage Ceilings '!$C$3-SUM(Z77,AD77,AH77,AL77,AP77,AX77,AT77,BB77,BF77,BJ77,BN77,BR77,BV77)),S77)</f>
        <v>0</v>
      </c>
      <c r="CA77" s="91" cm="1">
        <f t="array" ref="CA77">INDEX(Appendix!$G$4:$J$8,_xlfn.IFS(BY77&lt;56,1,BY77&lt;61,2,BY77&lt;66,3,BY77&lt;71,4,TRUE,5),MATCH(YEAR($F$15),Appendix!$G$3:$L$3,0))</f>
        <v>0</v>
      </c>
      <c r="CB77" s="92">
        <f t="shared" si="32"/>
        <v>0</v>
      </c>
      <c r="CC77" s="47"/>
    </row>
    <row r="78" spans="1:81" x14ac:dyDescent="0.3">
      <c r="A78" s="64" t="s">
        <v>128</v>
      </c>
      <c r="B78" s="65"/>
      <c r="C78" s="65"/>
      <c r="D78" s="66"/>
      <c r="E78" s="66"/>
      <c r="F78" s="67"/>
      <c r="G78" s="67"/>
      <c r="H78" s="67"/>
      <c r="I78" s="67"/>
      <c r="J78" s="67"/>
      <c r="K78" s="67"/>
      <c r="L78" s="67"/>
      <c r="M78" s="67"/>
      <c r="N78" s="67"/>
      <c r="O78" s="67"/>
      <c r="P78" s="67"/>
      <c r="Q78" s="67"/>
      <c r="R78" s="67"/>
      <c r="S78" s="67"/>
      <c r="T78" s="57">
        <f t="shared" si="26"/>
        <v>0</v>
      </c>
      <c r="U78" s="57">
        <f t="shared" si="27"/>
        <v>0</v>
      </c>
      <c r="V78" s="58">
        <f t="shared" si="28"/>
        <v>0</v>
      </c>
      <c r="W78" s="58">
        <f t="shared" si="29"/>
        <v>0</v>
      </c>
      <c r="X78" s="58">
        <f t="shared" si="30"/>
        <v>0</v>
      </c>
      <c r="Y78" s="89">
        <f t="shared" si="12"/>
        <v>122</v>
      </c>
      <c r="Z78" s="90">
        <f>IF($F78&gt;'Wage Ceilings '!$C$7+SUMIF('Wage Ceilings '!$B$8:'Wage Ceilings '!$B$11,"&lt;="&amp;$F$15,'Wage Ceilings '!$D$8:'Wage Ceilings '!$D$11),'Wage Ceilings '!$C$7+SUMIF('Wage Ceilings '!$B$8:'Wage Ceilings '!$B$11,"&lt;="&amp;$F$15,'Wage Ceilings '!$D$8:'Wage Ceilings '!$D$11),$F78)</f>
        <v>0</v>
      </c>
      <c r="AA78" s="91" cm="1">
        <f t="array" ref="AA78">INDEX(Appendix!$G$4:$J$8,_xlfn.IFS(Y78&lt;56,1,Y78&lt;61,2,Y78&lt;66,3,Y78&lt;71,4,TRUE,5),MATCH(YEAR($F$15),Appendix!$G$3:$L$3,0))</f>
        <v>0</v>
      </c>
      <c r="AB78" s="92">
        <f t="shared" si="0"/>
        <v>0</v>
      </c>
      <c r="AC78" s="89">
        <f t="shared" si="13"/>
        <v>123</v>
      </c>
      <c r="AD78" s="90">
        <f>IF($G78&gt;'Wage Ceilings '!$C$7+SUMIF('Wage Ceilings '!$B$8:'Wage Ceilings '!$B$11,"&lt;="&amp;$G$15,'Wage Ceilings '!$D$8:'Wage Ceilings '!$D$11),'Wage Ceilings '!$C$7+SUMIF('Wage Ceilings '!$B$8:'Wage Ceilings '!$B$11,"&lt;="&amp;$G$15,'Wage Ceilings '!$D$8:'Wage Ceilings '!$D$11),$G78)</f>
        <v>0</v>
      </c>
      <c r="AE78" s="91" cm="1">
        <f t="array" ref="AE78">INDEX(Appendix!$G$4:$J$8,_xlfn.IFS(AC78&lt;56,1,AC78&lt;61,2,AC78&lt;66,3,AC78&lt;71,4,TRUE,5),MATCH(YEAR($F$15),Appendix!$G$3:$L$3,0))</f>
        <v>0</v>
      </c>
      <c r="AF78" s="92">
        <f t="shared" si="1"/>
        <v>0</v>
      </c>
      <c r="AG78" s="89">
        <f t="shared" si="14"/>
        <v>123</v>
      </c>
      <c r="AH78" s="90">
        <f>IF($H78&gt;'Wage Ceilings '!$C$7+SUMIF('Wage Ceilings '!$B$8:'Wage Ceilings '!$B$11,"&lt;="&amp;$H$15,'Wage Ceilings '!$D$8:'Wage Ceilings '!$D$11),'Wage Ceilings '!$C$7+SUMIF('Wage Ceilings '!$B$8:'Wage Ceilings '!$B$11,"&lt;="&amp;$H$15,'Wage Ceilings '!$D$8:'Wage Ceilings '!$D$11),$H78)</f>
        <v>0</v>
      </c>
      <c r="AI78" s="91" cm="1">
        <f t="array" ref="AI78">INDEX(Appendix!$G$4:$J$8,_xlfn.IFS(AG78&lt;56,1,AG78&lt;61,2,AG78&lt;66,3,AG78&lt;71,4,TRUE,5),MATCH(YEAR($F$15),Appendix!$G$3:$L$3,0))</f>
        <v>0</v>
      </c>
      <c r="AJ78" s="92">
        <f t="shared" si="2"/>
        <v>0</v>
      </c>
      <c r="AK78" s="89">
        <f t="shared" si="15"/>
        <v>123</v>
      </c>
      <c r="AL78" s="90">
        <f>IF($I78&gt;'Wage Ceilings '!$C$7+SUMIF('Wage Ceilings '!$B$8:'Wage Ceilings '!$B$11,"&lt;="&amp;$I$15,'Wage Ceilings '!$D$8:'Wage Ceilings '!$D$11),'Wage Ceilings '!$C$7+SUMIF('Wage Ceilings '!$B$8:'Wage Ceilings '!$B$11,"&lt;="&amp;$I$15,'Wage Ceilings '!$D$8:'Wage Ceilings '!$D$11),$I78)</f>
        <v>0</v>
      </c>
      <c r="AM78" s="91" cm="1">
        <f t="array" ref="AM78">INDEX(Appendix!$G$4:$J$8,_xlfn.IFS(AK78&lt;56,1,AK78&lt;61,2,AK78&lt;66,3,AK78&lt;71,4,TRUE,5),MATCH(YEAR($F$15),Appendix!$G$3:$L$3,0))</f>
        <v>0</v>
      </c>
      <c r="AN78" s="92">
        <f t="shared" si="3"/>
        <v>0</v>
      </c>
      <c r="AO78" s="89">
        <f t="shared" si="16"/>
        <v>123</v>
      </c>
      <c r="AP78" s="90">
        <f>IF($J78&gt;'Wage Ceilings '!$C$7+SUMIF('Wage Ceilings '!$B$8:'Wage Ceilings '!$B$11,"&lt;="&amp;$J$15,'Wage Ceilings '!$D$8:'Wage Ceilings '!$D$11),'Wage Ceilings '!$C$7+SUMIF('Wage Ceilings '!$B$8:'Wage Ceilings '!$B$11,"&lt;="&amp;$J$15,'Wage Ceilings '!$D$8:'Wage Ceilings '!$D$11),$J78)</f>
        <v>0</v>
      </c>
      <c r="AQ78" s="91" cm="1">
        <f t="array" ref="AQ78">INDEX(Appendix!$G$4:$J$8,_xlfn.IFS(AO78&lt;56,1,AO78&lt;61,2,AO78&lt;66,3,AO78&lt;71,4,TRUE,5),MATCH(YEAR($F$15),Appendix!$G$3:$L$3,0))</f>
        <v>0</v>
      </c>
      <c r="AR78" s="92">
        <f t="shared" si="4"/>
        <v>0</v>
      </c>
      <c r="AS78" s="89">
        <f t="shared" si="31"/>
        <v>123</v>
      </c>
      <c r="AT78" s="90">
        <f>IF($K78&gt;'Wage Ceilings '!$C$7+SUMIF('Wage Ceilings '!$B$8:'Wage Ceilings '!$B$11,"&lt;="&amp;$K$15,'Wage Ceilings '!$D$8:'Wage Ceilings '!$D$11),'Wage Ceilings '!$C$7+SUMIF('Wage Ceilings '!$B$8:'Wage Ceilings '!$B$11,"&lt;="&amp;$K$15,'Wage Ceilings '!$D$8:'Wage Ceilings '!$D$11),$K78)</f>
        <v>0</v>
      </c>
      <c r="AU78" s="91" cm="1">
        <f t="array" ref="AU78">INDEX(Appendix!$G$4:$J$8,_xlfn.IFS(AS78&lt;56,1,AS78&lt;61,2,AS78&lt;66,3,AS78&lt;71,4,TRUE,5),MATCH(YEAR($F$15),Appendix!$G$3:$L$3,0))</f>
        <v>0</v>
      </c>
      <c r="AV78" s="92">
        <f t="shared" si="5"/>
        <v>0</v>
      </c>
      <c r="AW78" s="89" t="str">
        <f t="shared" si="17"/>
        <v>NA</v>
      </c>
      <c r="AX78" s="92">
        <f>IF(L78&gt;=('Wage Ceilings '!$C$3-SUM(Z78,AD78,AH78,AL78,AP78,AT78,BB78,BF78,BJ78,BN78,BR78,BV78)),('Wage Ceilings '!$C$3-SUM(Z78,AD78,AH78,AL78,AP78,AT78,BB78,BF78,BJ78,BN78,BR78,BV78)),L78)</f>
        <v>0</v>
      </c>
      <c r="AY78" s="91" cm="1">
        <f t="array" ref="AY78">INDEX(Appendix!$G$4:$J$8,_xlfn.IFS(AW78&lt;56,1,AW78&lt;61,2,AW78&lt;66,3,AW78&lt;71,4,TRUE,5),MATCH(YEAR($F$15),Appendix!$G$3:$L$3,0))</f>
        <v>0</v>
      </c>
      <c r="AZ78" s="92">
        <f t="shared" si="6"/>
        <v>0</v>
      </c>
      <c r="BA78" s="89">
        <f t="shared" si="18"/>
        <v>123</v>
      </c>
      <c r="BB78" s="90">
        <f>IF($M78&gt;'Wage Ceilings '!$C$7+SUMIF('Wage Ceilings '!$B$8:'Wage Ceilings '!$B$11,"&lt;="&amp;$M$15,'Wage Ceilings '!$D$8:'Wage Ceilings '!$D$11),'Wage Ceilings '!$C$7+SUMIF('Wage Ceilings '!$B$8:'Wage Ceilings '!$B$11,"&lt;="&amp;$M$15,'Wage Ceilings '!$D$8:'Wage Ceilings '!$D$11),$M78)</f>
        <v>0</v>
      </c>
      <c r="BC78" s="91" cm="1">
        <f t="array" ref="BC78">INDEX(Appendix!$G$4:$J$8,_xlfn.IFS(BA78&lt;56,1,BA78&lt;61,2,BA78&lt;66,3,BA78&lt;71,4,TRUE,5),MATCH(YEAR($F$15),Appendix!$G$3:$L$3,0))</f>
        <v>0</v>
      </c>
      <c r="BD78" s="92">
        <f t="shared" si="19"/>
        <v>0</v>
      </c>
      <c r="BE78" s="89">
        <f t="shared" si="20"/>
        <v>123</v>
      </c>
      <c r="BF78" s="90">
        <f>IF($N78&gt;'Wage Ceilings '!$C$7+SUMIF('Wage Ceilings '!$B$8:'Wage Ceilings '!$B$11,"&lt;="&amp;$N$15,'Wage Ceilings '!$D$8:'Wage Ceilings '!$D$11),'Wage Ceilings '!$C$7+SUMIF('Wage Ceilings '!$B$8:'Wage Ceilings '!$B$11,"&lt;="&amp;$N$15,'Wage Ceilings '!$D$8:'Wage Ceilings '!$D$11),$N78)</f>
        <v>0</v>
      </c>
      <c r="BG78" s="91" cm="1">
        <f t="array" ref="BG78">INDEX(Appendix!$G$4:$J$8,_xlfn.IFS(BE78&lt;56,1,BE78&lt;61,2,BE78&lt;66,3,BE78&lt;71,4,TRUE,5),MATCH(YEAR($F$15),Appendix!$G$3:$L$3,0))</f>
        <v>0</v>
      </c>
      <c r="BH78" s="92">
        <f t="shared" si="7"/>
        <v>0</v>
      </c>
      <c r="BI78" s="89">
        <f t="shared" si="21"/>
        <v>123</v>
      </c>
      <c r="BJ78" s="90">
        <f>IF($O78&gt;'Wage Ceilings '!$C$7+SUMIF('Wage Ceilings '!$B$8:'Wage Ceilings '!$B$11,"&lt;="&amp;$O$15,'Wage Ceilings '!$D$8:'Wage Ceilings '!$D$11),'Wage Ceilings '!$C$7+SUMIF('Wage Ceilings '!$B$8:'Wage Ceilings '!$B$11,"&lt;="&amp;$O$15,'Wage Ceilings '!$D$8:'Wage Ceilings '!$D$11),$O78)</f>
        <v>0</v>
      </c>
      <c r="BK78" s="91" cm="1">
        <f t="array" ref="BK78">INDEX(Appendix!$G$4:$J$8,_xlfn.IFS(BI78&lt;56,1,BI78&lt;61,2,BI78&lt;66,3,BI78&lt;71,4,TRUE,5),MATCH(YEAR($F$15),Appendix!$G$3:$L$3,0))</f>
        <v>0</v>
      </c>
      <c r="BL78" s="92">
        <f t="shared" si="8"/>
        <v>0</v>
      </c>
      <c r="BM78" s="89">
        <f t="shared" si="22"/>
        <v>123</v>
      </c>
      <c r="BN78" s="90">
        <f>IF($P78&gt;'Wage Ceilings '!$C$7+SUMIF('Wage Ceilings '!$B$8:'Wage Ceilings '!$B$11,"&lt;="&amp;$P$15,'Wage Ceilings '!$D$8:'Wage Ceilings '!$D$11),'Wage Ceilings '!$C$7+SUMIF('Wage Ceilings '!$B$8:'Wage Ceilings '!$B$11,"&lt;="&amp;$P$15,'Wage Ceilings '!$D$8:'Wage Ceilings '!$D$11),$P78)</f>
        <v>0</v>
      </c>
      <c r="BO78" s="91" cm="1">
        <f t="array" ref="BO78">INDEX(Appendix!$G$4:$J$8,_xlfn.IFS(BM78&lt;56,1,BM78&lt;61,2,BM78&lt;66,3,BM78&lt;71,4,TRUE,5),MATCH(YEAR($F$15),Appendix!$G$3:$L$3,0))</f>
        <v>0</v>
      </c>
      <c r="BP78" s="92">
        <f t="shared" si="9"/>
        <v>0</v>
      </c>
      <c r="BQ78" s="89">
        <f t="shared" si="23"/>
        <v>123</v>
      </c>
      <c r="BR78" s="90">
        <f>IF($Q78&gt;'Wage Ceilings '!$C$7+SUMIF('Wage Ceilings '!$B$8:'Wage Ceilings '!$B$11,"&lt;="&amp;$Q$15,'Wage Ceilings '!$D$8:'Wage Ceilings '!$D$11),'Wage Ceilings '!$C$7+SUMIF('Wage Ceilings '!$B$8:'Wage Ceilings '!$B$11,"&lt;="&amp;$Q$15,'Wage Ceilings '!$D$8:'Wage Ceilings '!$D$11),$Q78)</f>
        <v>0</v>
      </c>
      <c r="BS78" s="91" cm="1">
        <f t="array" ref="BS78">INDEX(Appendix!$G$4:$J$8,_xlfn.IFS(BQ78&lt;56,1,BQ78&lt;61,2,BQ78&lt;66,3,BQ78&lt;71,4,TRUE,5),MATCH(YEAR($F$15),Appendix!$G$3:$L$3,0))</f>
        <v>0</v>
      </c>
      <c r="BT78" s="92">
        <f t="shared" si="10"/>
        <v>0</v>
      </c>
      <c r="BU78" s="89">
        <f t="shared" si="24"/>
        <v>123</v>
      </c>
      <c r="BV78" s="90">
        <f>IF($R78&gt;'Wage Ceilings '!$C$7+SUMIF('Wage Ceilings '!$B$8:'Wage Ceilings '!$B$11,"&lt;="&amp;$R$15,'Wage Ceilings '!$D$8:'Wage Ceilings '!$D$11),'Wage Ceilings '!$C$7+SUMIF('Wage Ceilings '!$B$8:'Wage Ceilings '!$B$11,"&lt;="&amp;$R$15,'Wage Ceilings '!$D$8:'Wage Ceilings '!$D$11),$R78)</f>
        <v>0</v>
      </c>
      <c r="BW78" s="91" cm="1">
        <f t="array" ref="BW78">INDEX(Appendix!$G$4:$J$8,_xlfn.IFS(BU78&lt;56,1,BU78&lt;61,2,BU78&lt;66,3,BU78&lt;71,4,TRUE,5),MATCH(YEAR($F$15),Appendix!$G$3:$L$3,0))</f>
        <v>0</v>
      </c>
      <c r="BX78" s="92">
        <f t="shared" si="11"/>
        <v>0</v>
      </c>
      <c r="BY78" s="89" t="str">
        <f t="shared" si="25"/>
        <v>NA</v>
      </c>
      <c r="BZ78" s="92">
        <f>IF(S78&gt;=('Wage Ceilings '!$C$3-SUM(Z78,AD78,AH78,AL78,AP78,AX78,AT78,BB78,BF78,BJ78,BN78,BR78,BV78)),('Wage Ceilings '!$C$3-SUM(Z78,AD78,AH78,AL78,AP78,AX78,AT78,BB78,BF78,BJ78,BN78,BR78,BV78)),S78)</f>
        <v>0</v>
      </c>
      <c r="CA78" s="91" cm="1">
        <f t="array" ref="CA78">INDEX(Appendix!$G$4:$J$8,_xlfn.IFS(BY78&lt;56,1,BY78&lt;61,2,BY78&lt;66,3,BY78&lt;71,4,TRUE,5),MATCH(YEAR($F$15),Appendix!$G$3:$L$3,0))</f>
        <v>0</v>
      </c>
      <c r="CB78" s="92">
        <f t="shared" si="32"/>
        <v>0</v>
      </c>
      <c r="CC78" s="47"/>
    </row>
    <row r="79" spans="1:81" x14ac:dyDescent="0.3">
      <c r="A79" s="64" t="s">
        <v>129</v>
      </c>
      <c r="B79" s="65"/>
      <c r="C79" s="65"/>
      <c r="D79" s="66"/>
      <c r="E79" s="66"/>
      <c r="F79" s="67"/>
      <c r="G79" s="67"/>
      <c r="H79" s="67"/>
      <c r="I79" s="67"/>
      <c r="J79" s="67"/>
      <c r="K79" s="67"/>
      <c r="L79" s="67"/>
      <c r="M79" s="67"/>
      <c r="N79" s="67"/>
      <c r="O79" s="67"/>
      <c r="P79" s="67"/>
      <c r="Q79" s="67"/>
      <c r="R79" s="67"/>
      <c r="S79" s="67"/>
      <c r="T79" s="57">
        <f t="shared" si="26"/>
        <v>0</v>
      </c>
      <c r="U79" s="57">
        <f t="shared" si="27"/>
        <v>0</v>
      </c>
      <c r="V79" s="58">
        <f t="shared" si="28"/>
        <v>0</v>
      </c>
      <c r="W79" s="58">
        <f t="shared" si="29"/>
        <v>0</v>
      </c>
      <c r="X79" s="58">
        <f t="shared" si="30"/>
        <v>0</v>
      </c>
      <c r="Y79" s="89">
        <f t="shared" si="12"/>
        <v>122</v>
      </c>
      <c r="Z79" s="90">
        <f>IF($F79&gt;'Wage Ceilings '!$C$7+SUMIF('Wage Ceilings '!$B$8:'Wage Ceilings '!$B$11,"&lt;="&amp;$F$15,'Wage Ceilings '!$D$8:'Wage Ceilings '!$D$11),'Wage Ceilings '!$C$7+SUMIF('Wage Ceilings '!$B$8:'Wage Ceilings '!$B$11,"&lt;="&amp;$F$15,'Wage Ceilings '!$D$8:'Wage Ceilings '!$D$11),$F79)</f>
        <v>0</v>
      </c>
      <c r="AA79" s="91" cm="1">
        <f t="array" ref="AA79">INDEX(Appendix!$G$4:$J$8,_xlfn.IFS(Y79&lt;56,1,Y79&lt;61,2,Y79&lt;66,3,Y79&lt;71,4,TRUE,5),MATCH(YEAR($F$15),Appendix!$G$3:$L$3,0))</f>
        <v>0</v>
      </c>
      <c r="AB79" s="92">
        <f t="shared" si="0"/>
        <v>0</v>
      </c>
      <c r="AC79" s="89">
        <f t="shared" si="13"/>
        <v>123</v>
      </c>
      <c r="AD79" s="90">
        <f>IF($G79&gt;'Wage Ceilings '!$C$7+SUMIF('Wage Ceilings '!$B$8:'Wage Ceilings '!$B$11,"&lt;="&amp;$G$15,'Wage Ceilings '!$D$8:'Wage Ceilings '!$D$11),'Wage Ceilings '!$C$7+SUMIF('Wage Ceilings '!$B$8:'Wage Ceilings '!$B$11,"&lt;="&amp;$G$15,'Wage Ceilings '!$D$8:'Wage Ceilings '!$D$11),$G79)</f>
        <v>0</v>
      </c>
      <c r="AE79" s="91" cm="1">
        <f t="array" ref="AE79">INDEX(Appendix!$G$4:$J$8,_xlfn.IFS(AC79&lt;56,1,AC79&lt;61,2,AC79&lt;66,3,AC79&lt;71,4,TRUE,5),MATCH(YEAR($F$15),Appendix!$G$3:$L$3,0))</f>
        <v>0</v>
      </c>
      <c r="AF79" s="92">
        <f t="shared" si="1"/>
        <v>0</v>
      </c>
      <c r="AG79" s="89">
        <f t="shared" si="14"/>
        <v>123</v>
      </c>
      <c r="AH79" s="90">
        <f>IF($H79&gt;'Wage Ceilings '!$C$7+SUMIF('Wage Ceilings '!$B$8:'Wage Ceilings '!$B$11,"&lt;="&amp;$H$15,'Wage Ceilings '!$D$8:'Wage Ceilings '!$D$11),'Wage Ceilings '!$C$7+SUMIF('Wage Ceilings '!$B$8:'Wage Ceilings '!$B$11,"&lt;="&amp;$H$15,'Wage Ceilings '!$D$8:'Wage Ceilings '!$D$11),$H79)</f>
        <v>0</v>
      </c>
      <c r="AI79" s="91" cm="1">
        <f t="array" ref="AI79">INDEX(Appendix!$G$4:$J$8,_xlfn.IFS(AG79&lt;56,1,AG79&lt;61,2,AG79&lt;66,3,AG79&lt;71,4,TRUE,5),MATCH(YEAR($F$15),Appendix!$G$3:$L$3,0))</f>
        <v>0</v>
      </c>
      <c r="AJ79" s="92">
        <f t="shared" si="2"/>
        <v>0</v>
      </c>
      <c r="AK79" s="89">
        <f t="shared" si="15"/>
        <v>123</v>
      </c>
      <c r="AL79" s="90">
        <f>IF($I79&gt;'Wage Ceilings '!$C$7+SUMIF('Wage Ceilings '!$B$8:'Wage Ceilings '!$B$11,"&lt;="&amp;$I$15,'Wage Ceilings '!$D$8:'Wage Ceilings '!$D$11),'Wage Ceilings '!$C$7+SUMIF('Wage Ceilings '!$B$8:'Wage Ceilings '!$B$11,"&lt;="&amp;$I$15,'Wage Ceilings '!$D$8:'Wage Ceilings '!$D$11),$I79)</f>
        <v>0</v>
      </c>
      <c r="AM79" s="91" cm="1">
        <f t="array" ref="AM79">INDEX(Appendix!$G$4:$J$8,_xlfn.IFS(AK79&lt;56,1,AK79&lt;61,2,AK79&lt;66,3,AK79&lt;71,4,TRUE,5),MATCH(YEAR($F$15),Appendix!$G$3:$L$3,0))</f>
        <v>0</v>
      </c>
      <c r="AN79" s="92">
        <f t="shared" si="3"/>
        <v>0</v>
      </c>
      <c r="AO79" s="89">
        <f t="shared" si="16"/>
        <v>123</v>
      </c>
      <c r="AP79" s="90">
        <f>IF($J79&gt;'Wage Ceilings '!$C$7+SUMIF('Wage Ceilings '!$B$8:'Wage Ceilings '!$B$11,"&lt;="&amp;$J$15,'Wage Ceilings '!$D$8:'Wage Ceilings '!$D$11),'Wage Ceilings '!$C$7+SUMIF('Wage Ceilings '!$B$8:'Wage Ceilings '!$B$11,"&lt;="&amp;$J$15,'Wage Ceilings '!$D$8:'Wage Ceilings '!$D$11),$J79)</f>
        <v>0</v>
      </c>
      <c r="AQ79" s="91" cm="1">
        <f t="array" ref="AQ79">INDEX(Appendix!$G$4:$J$8,_xlfn.IFS(AO79&lt;56,1,AO79&lt;61,2,AO79&lt;66,3,AO79&lt;71,4,TRUE,5),MATCH(YEAR($F$15),Appendix!$G$3:$L$3,0))</f>
        <v>0</v>
      </c>
      <c r="AR79" s="92">
        <f t="shared" si="4"/>
        <v>0</v>
      </c>
      <c r="AS79" s="89">
        <f t="shared" si="31"/>
        <v>123</v>
      </c>
      <c r="AT79" s="90">
        <f>IF($K79&gt;'Wage Ceilings '!$C$7+SUMIF('Wage Ceilings '!$B$8:'Wage Ceilings '!$B$11,"&lt;="&amp;$K$15,'Wage Ceilings '!$D$8:'Wage Ceilings '!$D$11),'Wage Ceilings '!$C$7+SUMIF('Wage Ceilings '!$B$8:'Wage Ceilings '!$B$11,"&lt;="&amp;$K$15,'Wage Ceilings '!$D$8:'Wage Ceilings '!$D$11),$K79)</f>
        <v>0</v>
      </c>
      <c r="AU79" s="91" cm="1">
        <f t="array" ref="AU79">INDEX(Appendix!$G$4:$J$8,_xlfn.IFS(AS79&lt;56,1,AS79&lt;61,2,AS79&lt;66,3,AS79&lt;71,4,TRUE,5),MATCH(YEAR($F$15),Appendix!$G$3:$L$3,0))</f>
        <v>0</v>
      </c>
      <c r="AV79" s="92">
        <f t="shared" si="5"/>
        <v>0</v>
      </c>
      <c r="AW79" s="89" t="str">
        <f t="shared" si="17"/>
        <v>NA</v>
      </c>
      <c r="AX79" s="92">
        <f>IF(L79&gt;=('Wage Ceilings '!$C$3-SUM(Z79,AD79,AH79,AL79,AP79,AT79,BB79,BF79,BJ79,BN79,BR79,BV79)),('Wage Ceilings '!$C$3-SUM(Z79,AD79,AH79,AL79,AP79,AT79,BB79,BF79,BJ79,BN79,BR79,BV79)),L79)</f>
        <v>0</v>
      </c>
      <c r="AY79" s="91" cm="1">
        <f t="array" ref="AY79">INDEX(Appendix!$G$4:$J$8,_xlfn.IFS(AW79&lt;56,1,AW79&lt;61,2,AW79&lt;66,3,AW79&lt;71,4,TRUE,5),MATCH(YEAR($F$15),Appendix!$G$3:$L$3,0))</f>
        <v>0</v>
      </c>
      <c r="AZ79" s="92">
        <f t="shared" si="6"/>
        <v>0</v>
      </c>
      <c r="BA79" s="89">
        <f t="shared" si="18"/>
        <v>123</v>
      </c>
      <c r="BB79" s="90">
        <f>IF($M79&gt;'Wage Ceilings '!$C$7+SUMIF('Wage Ceilings '!$B$8:'Wage Ceilings '!$B$11,"&lt;="&amp;$M$15,'Wage Ceilings '!$D$8:'Wage Ceilings '!$D$11),'Wage Ceilings '!$C$7+SUMIF('Wage Ceilings '!$B$8:'Wage Ceilings '!$B$11,"&lt;="&amp;$M$15,'Wage Ceilings '!$D$8:'Wage Ceilings '!$D$11),$M79)</f>
        <v>0</v>
      </c>
      <c r="BC79" s="91" cm="1">
        <f t="array" ref="BC79">INDEX(Appendix!$G$4:$J$8,_xlfn.IFS(BA79&lt;56,1,BA79&lt;61,2,BA79&lt;66,3,BA79&lt;71,4,TRUE,5),MATCH(YEAR($F$15),Appendix!$G$3:$L$3,0))</f>
        <v>0</v>
      </c>
      <c r="BD79" s="92">
        <f t="shared" si="19"/>
        <v>0</v>
      </c>
      <c r="BE79" s="89">
        <f t="shared" si="20"/>
        <v>123</v>
      </c>
      <c r="BF79" s="90">
        <f>IF($N79&gt;'Wage Ceilings '!$C$7+SUMIF('Wage Ceilings '!$B$8:'Wage Ceilings '!$B$11,"&lt;="&amp;$N$15,'Wage Ceilings '!$D$8:'Wage Ceilings '!$D$11),'Wage Ceilings '!$C$7+SUMIF('Wage Ceilings '!$B$8:'Wage Ceilings '!$B$11,"&lt;="&amp;$N$15,'Wage Ceilings '!$D$8:'Wage Ceilings '!$D$11),$N79)</f>
        <v>0</v>
      </c>
      <c r="BG79" s="91" cm="1">
        <f t="array" ref="BG79">INDEX(Appendix!$G$4:$J$8,_xlfn.IFS(BE79&lt;56,1,BE79&lt;61,2,BE79&lt;66,3,BE79&lt;71,4,TRUE,5),MATCH(YEAR($F$15),Appendix!$G$3:$L$3,0))</f>
        <v>0</v>
      </c>
      <c r="BH79" s="92">
        <f t="shared" si="7"/>
        <v>0</v>
      </c>
      <c r="BI79" s="89">
        <f t="shared" si="21"/>
        <v>123</v>
      </c>
      <c r="BJ79" s="90">
        <f>IF($O79&gt;'Wage Ceilings '!$C$7+SUMIF('Wage Ceilings '!$B$8:'Wage Ceilings '!$B$11,"&lt;="&amp;$O$15,'Wage Ceilings '!$D$8:'Wage Ceilings '!$D$11),'Wage Ceilings '!$C$7+SUMIF('Wage Ceilings '!$B$8:'Wage Ceilings '!$B$11,"&lt;="&amp;$O$15,'Wage Ceilings '!$D$8:'Wage Ceilings '!$D$11),$O79)</f>
        <v>0</v>
      </c>
      <c r="BK79" s="91" cm="1">
        <f t="array" ref="BK79">INDEX(Appendix!$G$4:$J$8,_xlfn.IFS(BI79&lt;56,1,BI79&lt;61,2,BI79&lt;66,3,BI79&lt;71,4,TRUE,5),MATCH(YEAR($F$15),Appendix!$G$3:$L$3,0))</f>
        <v>0</v>
      </c>
      <c r="BL79" s="92">
        <f t="shared" si="8"/>
        <v>0</v>
      </c>
      <c r="BM79" s="89">
        <f t="shared" si="22"/>
        <v>123</v>
      </c>
      <c r="BN79" s="90">
        <f>IF($P79&gt;'Wage Ceilings '!$C$7+SUMIF('Wage Ceilings '!$B$8:'Wage Ceilings '!$B$11,"&lt;="&amp;$P$15,'Wage Ceilings '!$D$8:'Wage Ceilings '!$D$11),'Wage Ceilings '!$C$7+SUMIF('Wage Ceilings '!$B$8:'Wage Ceilings '!$B$11,"&lt;="&amp;$P$15,'Wage Ceilings '!$D$8:'Wage Ceilings '!$D$11),$P79)</f>
        <v>0</v>
      </c>
      <c r="BO79" s="91" cm="1">
        <f t="array" ref="BO79">INDEX(Appendix!$G$4:$J$8,_xlfn.IFS(BM79&lt;56,1,BM79&lt;61,2,BM79&lt;66,3,BM79&lt;71,4,TRUE,5),MATCH(YEAR($F$15),Appendix!$G$3:$L$3,0))</f>
        <v>0</v>
      </c>
      <c r="BP79" s="92">
        <f t="shared" si="9"/>
        <v>0</v>
      </c>
      <c r="BQ79" s="89">
        <f t="shared" si="23"/>
        <v>123</v>
      </c>
      <c r="BR79" s="90">
        <f>IF($Q79&gt;'Wage Ceilings '!$C$7+SUMIF('Wage Ceilings '!$B$8:'Wage Ceilings '!$B$11,"&lt;="&amp;$Q$15,'Wage Ceilings '!$D$8:'Wage Ceilings '!$D$11),'Wage Ceilings '!$C$7+SUMIF('Wage Ceilings '!$B$8:'Wage Ceilings '!$B$11,"&lt;="&amp;$Q$15,'Wage Ceilings '!$D$8:'Wage Ceilings '!$D$11),$Q79)</f>
        <v>0</v>
      </c>
      <c r="BS79" s="91" cm="1">
        <f t="array" ref="BS79">INDEX(Appendix!$G$4:$J$8,_xlfn.IFS(BQ79&lt;56,1,BQ79&lt;61,2,BQ79&lt;66,3,BQ79&lt;71,4,TRUE,5),MATCH(YEAR($F$15),Appendix!$G$3:$L$3,0))</f>
        <v>0</v>
      </c>
      <c r="BT79" s="92">
        <f t="shared" si="10"/>
        <v>0</v>
      </c>
      <c r="BU79" s="89">
        <f t="shared" si="24"/>
        <v>123</v>
      </c>
      <c r="BV79" s="90">
        <f>IF($R79&gt;'Wage Ceilings '!$C$7+SUMIF('Wage Ceilings '!$B$8:'Wage Ceilings '!$B$11,"&lt;="&amp;$R$15,'Wage Ceilings '!$D$8:'Wage Ceilings '!$D$11),'Wage Ceilings '!$C$7+SUMIF('Wage Ceilings '!$B$8:'Wage Ceilings '!$B$11,"&lt;="&amp;$R$15,'Wage Ceilings '!$D$8:'Wage Ceilings '!$D$11),$R79)</f>
        <v>0</v>
      </c>
      <c r="BW79" s="91" cm="1">
        <f t="array" ref="BW79">INDEX(Appendix!$G$4:$J$8,_xlfn.IFS(BU79&lt;56,1,BU79&lt;61,2,BU79&lt;66,3,BU79&lt;71,4,TRUE,5),MATCH(YEAR($F$15),Appendix!$G$3:$L$3,0))</f>
        <v>0</v>
      </c>
      <c r="BX79" s="92">
        <f t="shared" si="11"/>
        <v>0</v>
      </c>
      <c r="BY79" s="89" t="str">
        <f t="shared" si="25"/>
        <v>NA</v>
      </c>
      <c r="BZ79" s="92">
        <f>IF(S79&gt;=('Wage Ceilings '!$C$3-SUM(Z79,AD79,AH79,AL79,AP79,AX79,AT79,BB79,BF79,BJ79,BN79,BR79,BV79)),('Wage Ceilings '!$C$3-SUM(Z79,AD79,AH79,AL79,AP79,AX79,AT79,BB79,BF79,BJ79,BN79,BR79,BV79)),S79)</f>
        <v>0</v>
      </c>
      <c r="CA79" s="91" cm="1">
        <f t="array" ref="CA79">INDEX(Appendix!$G$4:$J$8,_xlfn.IFS(BY79&lt;56,1,BY79&lt;61,2,BY79&lt;66,3,BY79&lt;71,4,TRUE,5),MATCH(YEAR($F$15),Appendix!$G$3:$L$3,0))</f>
        <v>0</v>
      </c>
      <c r="CB79" s="92">
        <f t="shared" si="32"/>
        <v>0</v>
      </c>
      <c r="CC79" s="47"/>
    </row>
    <row r="80" spans="1:81" x14ac:dyDescent="0.3">
      <c r="A80" s="64" t="s">
        <v>130</v>
      </c>
      <c r="B80" s="65"/>
      <c r="C80" s="65"/>
      <c r="D80" s="66"/>
      <c r="E80" s="66"/>
      <c r="F80" s="67"/>
      <c r="G80" s="67"/>
      <c r="H80" s="67"/>
      <c r="I80" s="67"/>
      <c r="J80" s="67"/>
      <c r="K80" s="67"/>
      <c r="L80" s="67"/>
      <c r="M80" s="67"/>
      <c r="N80" s="67"/>
      <c r="O80" s="67"/>
      <c r="P80" s="67"/>
      <c r="Q80" s="67"/>
      <c r="R80" s="67"/>
      <c r="S80" s="67"/>
      <c r="T80" s="57">
        <f t="shared" si="26"/>
        <v>0</v>
      </c>
      <c r="U80" s="57">
        <f t="shared" si="27"/>
        <v>0</v>
      </c>
      <c r="V80" s="58">
        <f t="shared" si="28"/>
        <v>0</v>
      </c>
      <c r="W80" s="58">
        <f t="shared" si="29"/>
        <v>0</v>
      </c>
      <c r="X80" s="58">
        <f t="shared" si="30"/>
        <v>0</v>
      </c>
      <c r="Y80" s="89">
        <f t="shared" si="12"/>
        <v>122</v>
      </c>
      <c r="Z80" s="90">
        <f>IF($F80&gt;'Wage Ceilings '!$C$7+SUMIF('Wage Ceilings '!$B$8:'Wage Ceilings '!$B$11,"&lt;="&amp;$F$15,'Wage Ceilings '!$D$8:'Wage Ceilings '!$D$11),'Wage Ceilings '!$C$7+SUMIF('Wage Ceilings '!$B$8:'Wage Ceilings '!$B$11,"&lt;="&amp;$F$15,'Wage Ceilings '!$D$8:'Wage Ceilings '!$D$11),$F80)</f>
        <v>0</v>
      </c>
      <c r="AA80" s="91" cm="1">
        <f t="array" ref="AA80">INDEX(Appendix!$G$4:$J$8,_xlfn.IFS(Y80&lt;56,1,Y80&lt;61,2,Y80&lt;66,3,Y80&lt;71,4,TRUE,5),MATCH(YEAR($F$15),Appendix!$G$3:$L$3,0))</f>
        <v>0</v>
      </c>
      <c r="AB80" s="92">
        <f t="shared" si="0"/>
        <v>0</v>
      </c>
      <c r="AC80" s="89">
        <f t="shared" si="13"/>
        <v>123</v>
      </c>
      <c r="AD80" s="90">
        <f>IF($G80&gt;'Wage Ceilings '!$C$7+SUMIF('Wage Ceilings '!$B$8:'Wage Ceilings '!$B$11,"&lt;="&amp;$G$15,'Wage Ceilings '!$D$8:'Wage Ceilings '!$D$11),'Wage Ceilings '!$C$7+SUMIF('Wage Ceilings '!$B$8:'Wage Ceilings '!$B$11,"&lt;="&amp;$G$15,'Wage Ceilings '!$D$8:'Wage Ceilings '!$D$11),$G80)</f>
        <v>0</v>
      </c>
      <c r="AE80" s="91" cm="1">
        <f t="array" ref="AE80">INDEX(Appendix!$G$4:$J$8,_xlfn.IFS(AC80&lt;56,1,AC80&lt;61,2,AC80&lt;66,3,AC80&lt;71,4,TRUE,5),MATCH(YEAR($F$15),Appendix!$G$3:$L$3,0))</f>
        <v>0</v>
      </c>
      <c r="AF80" s="92">
        <f t="shared" si="1"/>
        <v>0</v>
      </c>
      <c r="AG80" s="89">
        <f t="shared" si="14"/>
        <v>123</v>
      </c>
      <c r="AH80" s="90">
        <f>IF($H80&gt;'Wage Ceilings '!$C$7+SUMIF('Wage Ceilings '!$B$8:'Wage Ceilings '!$B$11,"&lt;="&amp;$H$15,'Wage Ceilings '!$D$8:'Wage Ceilings '!$D$11),'Wage Ceilings '!$C$7+SUMIF('Wage Ceilings '!$B$8:'Wage Ceilings '!$B$11,"&lt;="&amp;$H$15,'Wage Ceilings '!$D$8:'Wage Ceilings '!$D$11),$H80)</f>
        <v>0</v>
      </c>
      <c r="AI80" s="91" cm="1">
        <f t="array" ref="AI80">INDEX(Appendix!$G$4:$J$8,_xlfn.IFS(AG80&lt;56,1,AG80&lt;61,2,AG80&lt;66,3,AG80&lt;71,4,TRUE,5),MATCH(YEAR($F$15),Appendix!$G$3:$L$3,0))</f>
        <v>0</v>
      </c>
      <c r="AJ80" s="92">
        <f t="shared" si="2"/>
        <v>0</v>
      </c>
      <c r="AK80" s="89">
        <f t="shared" si="15"/>
        <v>123</v>
      </c>
      <c r="AL80" s="90">
        <f>IF($I80&gt;'Wage Ceilings '!$C$7+SUMIF('Wage Ceilings '!$B$8:'Wage Ceilings '!$B$11,"&lt;="&amp;$I$15,'Wage Ceilings '!$D$8:'Wage Ceilings '!$D$11),'Wage Ceilings '!$C$7+SUMIF('Wage Ceilings '!$B$8:'Wage Ceilings '!$B$11,"&lt;="&amp;$I$15,'Wage Ceilings '!$D$8:'Wage Ceilings '!$D$11),$I80)</f>
        <v>0</v>
      </c>
      <c r="AM80" s="91" cm="1">
        <f t="array" ref="AM80">INDEX(Appendix!$G$4:$J$8,_xlfn.IFS(AK80&lt;56,1,AK80&lt;61,2,AK80&lt;66,3,AK80&lt;71,4,TRUE,5),MATCH(YEAR($F$15),Appendix!$G$3:$L$3,0))</f>
        <v>0</v>
      </c>
      <c r="AN80" s="92">
        <f t="shared" si="3"/>
        <v>0</v>
      </c>
      <c r="AO80" s="89">
        <f t="shared" si="16"/>
        <v>123</v>
      </c>
      <c r="AP80" s="90">
        <f>IF($J80&gt;'Wage Ceilings '!$C$7+SUMIF('Wage Ceilings '!$B$8:'Wage Ceilings '!$B$11,"&lt;="&amp;$J$15,'Wage Ceilings '!$D$8:'Wage Ceilings '!$D$11),'Wage Ceilings '!$C$7+SUMIF('Wage Ceilings '!$B$8:'Wage Ceilings '!$B$11,"&lt;="&amp;$J$15,'Wage Ceilings '!$D$8:'Wage Ceilings '!$D$11),$J80)</f>
        <v>0</v>
      </c>
      <c r="AQ80" s="91" cm="1">
        <f t="array" ref="AQ80">INDEX(Appendix!$G$4:$J$8,_xlfn.IFS(AO80&lt;56,1,AO80&lt;61,2,AO80&lt;66,3,AO80&lt;71,4,TRUE,5),MATCH(YEAR($F$15),Appendix!$G$3:$L$3,0))</f>
        <v>0</v>
      </c>
      <c r="AR80" s="92">
        <f t="shared" si="4"/>
        <v>0</v>
      </c>
      <c r="AS80" s="89">
        <f t="shared" si="31"/>
        <v>123</v>
      </c>
      <c r="AT80" s="90">
        <f>IF($K80&gt;'Wage Ceilings '!$C$7+SUMIF('Wage Ceilings '!$B$8:'Wage Ceilings '!$B$11,"&lt;="&amp;$K$15,'Wage Ceilings '!$D$8:'Wage Ceilings '!$D$11),'Wage Ceilings '!$C$7+SUMIF('Wage Ceilings '!$B$8:'Wage Ceilings '!$B$11,"&lt;="&amp;$K$15,'Wage Ceilings '!$D$8:'Wage Ceilings '!$D$11),$K80)</f>
        <v>0</v>
      </c>
      <c r="AU80" s="91" cm="1">
        <f t="array" ref="AU80">INDEX(Appendix!$G$4:$J$8,_xlfn.IFS(AS80&lt;56,1,AS80&lt;61,2,AS80&lt;66,3,AS80&lt;71,4,TRUE,5),MATCH(YEAR($F$15),Appendix!$G$3:$L$3,0))</f>
        <v>0</v>
      </c>
      <c r="AV80" s="92">
        <f t="shared" si="5"/>
        <v>0</v>
      </c>
      <c r="AW80" s="89" t="str">
        <f t="shared" si="17"/>
        <v>NA</v>
      </c>
      <c r="AX80" s="92">
        <f>IF(L80&gt;=('Wage Ceilings '!$C$3-SUM(Z80,AD80,AH80,AL80,AP80,AT80,BB80,BF80,BJ80,BN80,BR80,BV80)),('Wage Ceilings '!$C$3-SUM(Z80,AD80,AH80,AL80,AP80,AT80,BB80,BF80,BJ80,BN80,BR80,BV80)),L80)</f>
        <v>0</v>
      </c>
      <c r="AY80" s="91" cm="1">
        <f t="array" ref="AY80">INDEX(Appendix!$G$4:$J$8,_xlfn.IFS(AW80&lt;56,1,AW80&lt;61,2,AW80&lt;66,3,AW80&lt;71,4,TRUE,5),MATCH(YEAR($F$15),Appendix!$G$3:$L$3,0))</f>
        <v>0</v>
      </c>
      <c r="AZ80" s="92">
        <f t="shared" si="6"/>
        <v>0</v>
      </c>
      <c r="BA80" s="89">
        <f t="shared" si="18"/>
        <v>123</v>
      </c>
      <c r="BB80" s="90">
        <f>IF($M80&gt;'Wage Ceilings '!$C$7+SUMIF('Wage Ceilings '!$B$8:'Wage Ceilings '!$B$11,"&lt;="&amp;$M$15,'Wage Ceilings '!$D$8:'Wage Ceilings '!$D$11),'Wage Ceilings '!$C$7+SUMIF('Wage Ceilings '!$B$8:'Wage Ceilings '!$B$11,"&lt;="&amp;$M$15,'Wage Ceilings '!$D$8:'Wage Ceilings '!$D$11),$M80)</f>
        <v>0</v>
      </c>
      <c r="BC80" s="91" cm="1">
        <f t="array" ref="BC80">INDEX(Appendix!$G$4:$J$8,_xlfn.IFS(BA80&lt;56,1,BA80&lt;61,2,BA80&lt;66,3,BA80&lt;71,4,TRUE,5),MATCH(YEAR($F$15),Appendix!$G$3:$L$3,0))</f>
        <v>0</v>
      </c>
      <c r="BD80" s="92">
        <f t="shared" si="19"/>
        <v>0</v>
      </c>
      <c r="BE80" s="89">
        <f t="shared" si="20"/>
        <v>123</v>
      </c>
      <c r="BF80" s="90">
        <f>IF($N80&gt;'Wage Ceilings '!$C$7+SUMIF('Wage Ceilings '!$B$8:'Wage Ceilings '!$B$11,"&lt;="&amp;$N$15,'Wage Ceilings '!$D$8:'Wage Ceilings '!$D$11),'Wage Ceilings '!$C$7+SUMIF('Wage Ceilings '!$B$8:'Wage Ceilings '!$B$11,"&lt;="&amp;$N$15,'Wage Ceilings '!$D$8:'Wage Ceilings '!$D$11),$N80)</f>
        <v>0</v>
      </c>
      <c r="BG80" s="91" cm="1">
        <f t="array" ref="BG80">INDEX(Appendix!$G$4:$J$8,_xlfn.IFS(BE80&lt;56,1,BE80&lt;61,2,BE80&lt;66,3,BE80&lt;71,4,TRUE,5),MATCH(YEAR($F$15),Appendix!$G$3:$L$3,0))</f>
        <v>0</v>
      </c>
      <c r="BH80" s="92">
        <f t="shared" si="7"/>
        <v>0</v>
      </c>
      <c r="BI80" s="89">
        <f t="shared" si="21"/>
        <v>123</v>
      </c>
      <c r="BJ80" s="90">
        <f>IF($O80&gt;'Wage Ceilings '!$C$7+SUMIF('Wage Ceilings '!$B$8:'Wage Ceilings '!$B$11,"&lt;="&amp;$O$15,'Wage Ceilings '!$D$8:'Wage Ceilings '!$D$11),'Wage Ceilings '!$C$7+SUMIF('Wage Ceilings '!$B$8:'Wage Ceilings '!$B$11,"&lt;="&amp;$O$15,'Wage Ceilings '!$D$8:'Wage Ceilings '!$D$11),$O80)</f>
        <v>0</v>
      </c>
      <c r="BK80" s="91" cm="1">
        <f t="array" ref="BK80">INDEX(Appendix!$G$4:$J$8,_xlfn.IFS(BI80&lt;56,1,BI80&lt;61,2,BI80&lt;66,3,BI80&lt;71,4,TRUE,5),MATCH(YEAR($F$15),Appendix!$G$3:$L$3,0))</f>
        <v>0</v>
      </c>
      <c r="BL80" s="92">
        <f t="shared" si="8"/>
        <v>0</v>
      </c>
      <c r="BM80" s="89">
        <f t="shared" si="22"/>
        <v>123</v>
      </c>
      <c r="BN80" s="90">
        <f>IF($P80&gt;'Wage Ceilings '!$C$7+SUMIF('Wage Ceilings '!$B$8:'Wage Ceilings '!$B$11,"&lt;="&amp;$P$15,'Wage Ceilings '!$D$8:'Wage Ceilings '!$D$11),'Wage Ceilings '!$C$7+SUMIF('Wage Ceilings '!$B$8:'Wage Ceilings '!$B$11,"&lt;="&amp;$P$15,'Wage Ceilings '!$D$8:'Wage Ceilings '!$D$11),$P80)</f>
        <v>0</v>
      </c>
      <c r="BO80" s="91" cm="1">
        <f t="array" ref="BO80">INDEX(Appendix!$G$4:$J$8,_xlfn.IFS(BM80&lt;56,1,BM80&lt;61,2,BM80&lt;66,3,BM80&lt;71,4,TRUE,5),MATCH(YEAR($F$15),Appendix!$G$3:$L$3,0))</f>
        <v>0</v>
      </c>
      <c r="BP80" s="92">
        <f t="shared" si="9"/>
        <v>0</v>
      </c>
      <c r="BQ80" s="89">
        <f t="shared" si="23"/>
        <v>123</v>
      </c>
      <c r="BR80" s="90">
        <f>IF($Q80&gt;'Wage Ceilings '!$C$7+SUMIF('Wage Ceilings '!$B$8:'Wage Ceilings '!$B$11,"&lt;="&amp;$Q$15,'Wage Ceilings '!$D$8:'Wage Ceilings '!$D$11),'Wage Ceilings '!$C$7+SUMIF('Wage Ceilings '!$B$8:'Wage Ceilings '!$B$11,"&lt;="&amp;$Q$15,'Wage Ceilings '!$D$8:'Wage Ceilings '!$D$11),$Q80)</f>
        <v>0</v>
      </c>
      <c r="BS80" s="91" cm="1">
        <f t="array" ref="BS80">INDEX(Appendix!$G$4:$J$8,_xlfn.IFS(BQ80&lt;56,1,BQ80&lt;61,2,BQ80&lt;66,3,BQ80&lt;71,4,TRUE,5),MATCH(YEAR($F$15),Appendix!$G$3:$L$3,0))</f>
        <v>0</v>
      </c>
      <c r="BT80" s="92">
        <f t="shared" si="10"/>
        <v>0</v>
      </c>
      <c r="BU80" s="89">
        <f t="shared" si="24"/>
        <v>123</v>
      </c>
      <c r="BV80" s="90">
        <f>IF($R80&gt;'Wage Ceilings '!$C$7+SUMIF('Wage Ceilings '!$B$8:'Wage Ceilings '!$B$11,"&lt;="&amp;$R$15,'Wage Ceilings '!$D$8:'Wage Ceilings '!$D$11),'Wage Ceilings '!$C$7+SUMIF('Wage Ceilings '!$B$8:'Wage Ceilings '!$B$11,"&lt;="&amp;$R$15,'Wage Ceilings '!$D$8:'Wage Ceilings '!$D$11),$R80)</f>
        <v>0</v>
      </c>
      <c r="BW80" s="91" cm="1">
        <f t="array" ref="BW80">INDEX(Appendix!$G$4:$J$8,_xlfn.IFS(BU80&lt;56,1,BU80&lt;61,2,BU80&lt;66,3,BU80&lt;71,4,TRUE,5),MATCH(YEAR($F$15),Appendix!$G$3:$L$3,0))</f>
        <v>0</v>
      </c>
      <c r="BX80" s="92">
        <f t="shared" si="11"/>
        <v>0</v>
      </c>
      <c r="BY80" s="89" t="str">
        <f t="shared" si="25"/>
        <v>NA</v>
      </c>
      <c r="BZ80" s="92">
        <f>IF(S80&gt;=('Wage Ceilings '!$C$3-SUM(Z80,AD80,AH80,AL80,AP80,AX80,AT80,BB80,BF80,BJ80,BN80,BR80,BV80)),('Wage Ceilings '!$C$3-SUM(Z80,AD80,AH80,AL80,AP80,AX80,AT80,BB80,BF80,BJ80,BN80,BR80,BV80)),S80)</f>
        <v>0</v>
      </c>
      <c r="CA80" s="91" cm="1">
        <f t="array" ref="CA80">INDEX(Appendix!$G$4:$J$8,_xlfn.IFS(BY80&lt;56,1,BY80&lt;61,2,BY80&lt;66,3,BY80&lt;71,4,TRUE,5),MATCH(YEAR($F$15),Appendix!$G$3:$L$3,0))</f>
        <v>0</v>
      </c>
      <c r="CB80" s="92">
        <f t="shared" si="32"/>
        <v>0</v>
      </c>
      <c r="CC80" s="47"/>
    </row>
    <row r="81" spans="1:81" x14ac:dyDescent="0.3">
      <c r="A81" s="64" t="s">
        <v>131</v>
      </c>
      <c r="B81" s="65"/>
      <c r="C81" s="65"/>
      <c r="D81" s="66"/>
      <c r="E81" s="66"/>
      <c r="F81" s="67"/>
      <c r="G81" s="67"/>
      <c r="H81" s="67"/>
      <c r="I81" s="67"/>
      <c r="J81" s="67"/>
      <c r="K81" s="67"/>
      <c r="L81" s="67"/>
      <c r="M81" s="67"/>
      <c r="N81" s="67"/>
      <c r="O81" s="67"/>
      <c r="P81" s="67"/>
      <c r="Q81" s="67"/>
      <c r="R81" s="67"/>
      <c r="S81" s="67"/>
      <c r="T81" s="57">
        <f t="shared" si="26"/>
        <v>0</v>
      </c>
      <c r="U81" s="57">
        <f t="shared" si="27"/>
        <v>0</v>
      </c>
      <c r="V81" s="58">
        <f t="shared" si="28"/>
        <v>0</v>
      </c>
      <c r="W81" s="58">
        <f t="shared" si="29"/>
        <v>0</v>
      </c>
      <c r="X81" s="58">
        <f t="shared" si="30"/>
        <v>0</v>
      </c>
      <c r="Y81" s="89">
        <f t="shared" si="12"/>
        <v>122</v>
      </c>
      <c r="Z81" s="90">
        <f>IF($F81&gt;'Wage Ceilings '!$C$7+SUMIF('Wage Ceilings '!$B$8:'Wage Ceilings '!$B$11,"&lt;="&amp;$F$15,'Wage Ceilings '!$D$8:'Wage Ceilings '!$D$11),'Wage Ceilings '!$C$7+SUMIF('Wage Ceilings '!$B$8:'Wage Ceilings '!$B$11,"&lt;="&amp;$F$15,'Wage Ceilings '!$D$8:'Wage Ceilings '!$D$11),$F81)</f>
        <v>0</v>
      </c>
      <c r="AA81" s="91" cm="1">
        <f t="array" ref="AA81">INDEX(Appendix!$G$4:$J$8,_xlfn.IFS(Y81&lt;56,1,Y81&lt;61,2,Y81&lt;66,3,Y81&lt;71,4,TRUE,5),MATCH(YEAR($F$15),Appendix!$G$3:$L$3,0))</f>
        <v>0</v>
      </c>
      <c r="AB81" s="92">
        <f t="shared" ref="AB81:AB117" si="33">Z81*AA81</f>
        <v>0</v>
      </c>
      <c r="AC81" s="89">
        <f t="shared" si="13"/>
        <v>123</v>
      </c>
      <c r="AD81" s="90">
        <f>IF($G81&gt;'Wage Ceilings '!$C$7+SUMIF('Wage Ceilings '!$B$8:'Wage Ceilings '!$B$11,"&lt;="&amp;$G$15,'Wage Ceilings '!$D$8:'Wage Ceilings '!$D$11),'Wage Ceilings '!$C$7+SUMIF('Wage Ceilings '!$B$8:'Wage Ceilings '!$B$11,"&lt;="&amp;$G$15,'Wage Ceilings '!$D$8:'Wage Ceilings '!$D$11),$G81)</f>
        <v>0</v>
      </c>
      <c r="AE81" s="91" cm="1">
        <f t="array" ref="AE81">INDEX(Appendix!$G$4:$J$8,_xlfn.IFS(AC81&lt;56,1,AC81&lt;61,2,AC81&lt;66,3,AC81&lt;71,4,TRUE,5),MATCH(YEAR($F$15),Appendix!$G$3:$L$3,0))</f>
        <v>0</v>
      </c>
      <c r="AF81" s="92">
        <f t="shared" ref="AF81:AF117" si="34">AD81*AE81</f>
        <v>0</v>
      </c>
      <c r="AG81" s="89">
        <f t="shared" si="14"/>
        <v>123</v>
      </c>
      <c r="AH81" s="90">
        <f>IF($H81&gt;'Wage Ceilings '!$C$7+SUMIF('Wage Ceilings '!$B$8:'Wage Ceilings '!$B$11,"&lt;="&amp;$H$15,'Wage Ceilings '!$D$8:'Wage Ceilings '!$D$11),'Wage Ceilings '!$C$7+SUMIF('Wage Ceilings '!$B$8:'Wage Ceilings '!$B$11,"&lt;="&amp;$H$15,'Wage Ceilings '!$D$8:'Wage Ceilings '!$D$11),$H81)</f>
        <v>0</v>
      </c>
      <c r="AI81" s="91" cm="1">
        <f t="array" ref="AI81">INDEX(Appendix!$G$4:$J$8,_xlfn.IFS(AG81&lt;56,1,AG81&lt;61,2,AG81&lt;66,3,AG81&lt;71,4,TRUE,5),MATCH(YEAR($F$15),Appendix!$G$3:$L$3,0))</f>
        <v>0</v>
      </c>
      <c r="AJ81" s="92">
        <f t="shared" ref="AJ81:AJ117" si="35">AH81*AI81</f>
        <v>0</v>
      </c>
      <c r="AK81" s="89">
        <f t="shared" si="15"/>
        <v>123</v>
      </c>
      <c r="AL81" s="90">
        <f>IF($I81&gt;'Wage Ceilings '!$C$7+SUMIF('Wage Ceilings '!$B$8:'Wage Ceilings '!$B$11,"&lt;="&amp;$I$15,'Wage Ceilings '!$D$8:'Wage Ceilings '!$D$11),'Wage Ceilings '!$C$7+SUMIF('Wage Ceilings '!$B$8:'Wage Ceilings '!$B$11,"&lt;="&amp;$I$15,'Wage Ceilings '!$D$8:'Wage Ceilings '!$D$11),$I81)</f>
        <v>0</v>
      </c>
      <c r="AM81" s="91" cm="1">
        <f t="array" ref="AM81">INDEX(Appendix!$G$4:$J$8,_xlfn.IFS(AK81&lt;56,1,AK81&lt;61,2,AK81&lt;66,3,AK81&lt;71,4,TRUE,5),MATCH(YEAR($F$15),Appendix!$G$3:$L$3,0))</f>
        <v>0</v>
      </c>
      <c r="AN81" s="92">
        <f t="shared" ref="AN81:AN117" si="36">AL81*AM81</f>
        <v>0</v>
      </c>
      <c r="AO81" s="89">
        <f t="shared" si="16"/>
        <v>123</v>
      </c>
      <c r="AP81" s="90">
        <f>IF($J81&gt;'Wage Ceilings '!$C$7+SUMIF('Wage Ceilings '!$B$8:'Wage Ceilings '!$B$11,"&lt;="&amp;$J$15,'Wage Ceilings '!$D$8:'Wage Ceilings '!$D$11),'Wage Ceilings '!$C$7+SUMIF('Wage Ceilings '!$B$8:'Wage Ceilings '!$B$11,"&lt;="&amp;$J$15,'Wage Ceilings '!$D$8:'Wage Ceilings '!$D$11),$J81)</f>
        <v>0</v>
      </c>
      <c r="AQ81" s="91" cm="1">
        <f t="array" ref="AQ81">INDEX(Appendix!$G$4:$J$8,_xlfn.IFS(AO81&lt;56,1,AO81&lt;61,2,AO81&lt;66,3,AO81&lt;71,4,TRUE,5),MATCH(YEAR($F$15),Appendix!$G$3:$L$3,0))</f>
        <v>0</v>
      </c>
      <c r="AR81" s="92">
        <f t="shared" ref="AR81:AR117" si="37">AP81*AQ81</f>
        <v>0</v>
      </c>
      <c r="AS81" s="89">
        <f t="shared" si="31"/>
        <v>123</v>
      </c>
      <c r="AT81" s="90">
        <f>IF($K81&gt;'Wage Ceilings '!$C$7+SUMIF('Wage Ceilings '!$B$8:'Wage Ceilings '!$B$11,"&lt;="&amp;$K$15,'Wage Ceilings '!$D$8:'Wage Ceilings '!$D$11),'Wage Ceilings '!$C$7+SUMIF('Wage Ceilings '!$B$8:'Wage Ceilings '!$B$11,"&lt;="&amp;$K$15,'Wage Ceilings '!$D$8:'Wage Ceilings '!$D$11),$K81)</f>
        <v>0</v>
      </c>
      <c r="AU81" s="91" cm="1">
        <f t="array" ref="AU81">INDEX(Appendix!$G$4:$J$8,_xlfn.IFS(AS81&lt;56,1,AS81&lt;61,2,AS81&lt;66,3,AS81&lt;71,4,TRUE,5),MATCH(YEAR($F$15),Appendix!$G$3:$L$3,0))</f>
        <v>0</v>
      </c>
      <c r="AV81" s="92">
        <f t="shared" ref="AV81:AV117" si="38">AT81*AU81</f>
        <v>0</v>
      </c>
      <c r="AW81" s="89" t="str">
        <f t="shared" si="17"/>
        <v>NA</v>
      </c>
      <c r="AX81" s="92">
        <f>IF(L81&gt;=('Wage Ceilings '!$C$3-SUM(Z81,AD81,AH81,AL81,AP81,AT81,BB81,BF81,BJ81,BN81,BR81,BV81)),('Wage Ceilings '!$C$3-SUM(Z81,AD81,AH81,AL81,AP81,AT81,BB81,BF81,BJ81,BN81,BR81,BV81)),L81)</f>
        <v>0</v>
      </c>
      <c r="AY81" s="91" cm="1">
        <f t="array" ref="AY81">INDEX(Appendix!$G$4:$J$8,_xlfn.IFS(AW81&lt;56,1,AW81&lt;61,2,AW81&lt;66,3,AW81&lt;71,4,TRUE,5),MATCH(YEAR($F$15),Appendix!$G$3:$L$3,0))</f>
        <v>0</v>
      </c>
      <c r="AZ81" s="92">
        <f t="shared" ref="AZ81:AZ117" si="39">AX81*AY81</f>
        <v>0</v>
      </c>
      <c r="BA81" s="89">
        <f t="shared" si="18"/>
        <v>123</v>
      </c>
      <c r="BB81" s="90">
        <f>IF($M81&gt;'Wage Ceilings '!$C$7+SUMIF('Wage Ceilings '!$B$8:'Wage Ceilings '!$B$11,"&lt;="&amp;$M$15,'Wage Ceilings '!$D$8:'Wage Ceilings '!$D$11),'Wage Ceilings '!$C$7+SUMIF('Wage Ceilings '!$B$8:'Wage Ceilings '!$B$11,"&lt;="&amp;$M$15,'Wage Ceilings '!$D$8:'Wage Ceilings '!$D$11),$M81)</f>
        <v>0</v>
      </c>
      <c r="BC81" s="91" cm="1">
        <f t="array" ref="BC81">INDEX(Appendix!$G$4:$J$8,_xlfn.IFS(BA81&lt;56,1,BA81&lt;61,2,BA81&lt;66,3,BA81&lt;71,4,TRUE,5),MATCH(YEAR($F$15),Appendix!$G$3:$L$3,0))</f>
        <v>0</v>
      </c>
      <c r="BD81" s="92">
        <f t="shared" si="19"/>
        <v>0</v>
      </c>
      <c r="BE81" s="89">
        <f t="shared" si="20"/>
        <v>123</v>
      </c>
      <c r="BF81" s="90">
        <f>IF($N81&gt;'Wage Ceilings '!$C$7+SUMIF('Wage Ceilings '!$B$8:'Wage Ceilings '!$B$11,"&lt;="&amp;$N$15,'Wage Ceilings '!$D$8:'Wage Ceilings '!$D$11),'Wage Ceilings '!$C$7+SUMIF('Wage Ceilings '!$B$8:'Wage Ceilings '!$B$11,"&lt;="&amp;$N$15,'Wage Ceilings '!$D$8:'Wage Ceilings '!$D$11),$N81)</f>
        <v>0</v>
      </c>
      <c r="BG81" s="91" cm="1">
        <f t="array" ref="BG81">INDEX(Appendix!$G$4:$J$8,_xlfn.IFS(BE81&lt;56,1,BE81&lt;61,2,BE81&lt;66,3,BE81&lt;71,4,TRUE,5),MATCH(YEAR($F$15),Appendix!$G$3:$L$3,0))</f>
        <v>0</v>
      </c>
      <c r="BH81" s="92">
        <f t="shared" ref="BH81:BH117" si="40">BF81*BG81</f>
        <v>0</v>
      </c>
      <c r="BI81" s="89">
        <f t="shared" si="21"/>
        <v>123</v>
      </c>
      <c r="BJ81" s="90">
        <f>IF($O81&gt;'Wage Ceilings '!$C$7+SUMIF('Wage Ceilings '!$B$8:'Wage Ceilings '!$B$11,"&lt;="&amp;$O$15,'Wage Ceilings '!$D$8:'Wage Ceilings '!$D$11),'Wage Ceilings '!$C$7+SUMIF('Wage Ceilings '!$B$8:'Wage Ceilings '!$B$11,"&lt;="&amp;$O$15,'Wage Ceilings '!$D$8:'Wage Ceilings '!$D$11),$O81)</f>
        <v>0</v>
      </c>
      <c r="BK81" s="91" cm="1">
        <f t="array" ref="BK81">INDEX(Appendix!$G$4:$J$8,_xlfn.IFS(BI81&lt;56,1,BI81&lt;61,2,BI81&lt;66,3,BI81&lt;71,4,TRUE,5),MATCH(YEAR($F$15),Appendix!$G$3:$L$3,0))</f>
        <v>0</v>
      </c>
      <c r="BL81" s="92">
        <f t="shared" ref="BL81:BL117" si="41">BJ81*BK81</f>
        <v>0</v>
      </c>
      <c r="BM81" s="89">
        <f t="shared" si="22"/>
        <v>123</v>
      </c>
      <c r="BN81" s="90">
        <f>IF($P81&gt;'Wage Ceilings '!$C$7+SUMIF('Wage Ceilings '!$B$8:'Wage Ceilings '!$B$11,"&lt;="&amp;$P$15,'Wage Ceilings '!$D$8:'Wage Ceilings '!$D$11),'Wage Ceilings '!$C$7+SUMIF('Wage Ceilings '!$B$8:'Wage Ceilings '!$B$11,"&lt;="&amp;$P$15,'Wage Ceilings '!$D$8:'Wage Ceilings '!$D$11),$P81)</f>
        <v>0</v>
      </c>
      <c r="BO81" s="91" cm="1">
        <f t="array" ref="BO81">INDEX(Appendix!$G$4:$J$8,_xlfn.IFS(BM81&lt;56,1,BM81&lt;61,2,BM81&lt;66,3,BM81&lt;71,4,TRUE,5),MATCH(YEAR($F$15),Appendix!$G$3:$L$3,0))</f>
        <v>0</v>
      </c>
      <c r="BP81" s="92">
        <f t="shared" ref="BP81:BP117" si="42">BN81*BO81</f>
        <v>0</v>
      </c>
      <c r="BQ81" s="89">
        <f t="shared" si="23"/>
        <v>123</v>
      </c>
      <c r="BR81" s="90">
        <f>IF($Q81&gt;'Wage Ceilings '!$C$7+SUMIF('Wage Ceilings '!$B$8:'Wage Ceilings '!$B$11,"&lt;="&amp;$Q$15,'Wage Ceilings '!$D$8:'Wage Ceilings '!$D$11),'Wage Ceilings '!$C$7+SUMIF('Wage Ceilings '!$B$8:'Wage Ceilings '!$B$11,"&lt;="&amp;$Q$15,'Wage Ceilings '!$D$8:'Wage Ceilings '!$D$11),$Q81)</f>
        <v>0</v>
      </c>
      <c r="BS81" s="91" cm="1">
        <f t="array" ref="BS81">INDEX(Appendix!$G$4:$J$8,_xlfn.IFS(BQ81&lt;56,1,BQ81&lt;61,2,BQ81&lt;66,3,BQ81&lt;71,4,TRUE,5),MATCH(YEAR($F$15),Appendix!$G$3:$L$3,0))</f>
        <v>0</v>
      </c>
      <c r="BT81" s="92">
        <f t="shared" ref="BT81:BT117" si="43">BR81*BS81</f>
        <v>0</v>
      </c>
      <c r="BU81" s="89">
        <f t="shared" si="24"/>
        <v>123</v>
      </c>
      <c r="BV81" s="90">
        <f>IF($R81&gt;'Wage Ceilings '!$C$7+SUMIF('Wage Ceilings '!$B$8:'Wage Ceilings '!$B$11,"&lt;="&amp;$R$15,'Wage Ceilings '!$D$8:'Wage Ceilings '!$D$11),'Wage Ceilings '!$C$7+SUMIF('Wage Ceilings '!$B$8:'Wage Ceilings '!$B$11,"&lt;="&amp;$R$15,'Wage Ceilings '!$D$8:'Wage Ceilings '!$D$11),$R81)</f>
        <v>0</v>
      </c>
      <c r="BW81" s="91" cm="1">
        <f t="array" ref="BW81">INDEX(Appendix!$G$4:$J$8,_xlfn.IFS(BU81&lt;56,1,BU81&lt;61,2,BU81&lt;66,3,BU81&lt;71,4,TRUE,5),MATCH(YEAR($F$15),Appendix!$G$3:$L$3,0))</f>
        <v>0</v>
      </c>
      <c r="BX81" s="92">
        <f t="shared" ref="BX81:BX117" si="44">BV81*BW81</f>
        <v>0</v>
      </c>
      <c r="BY81" s="89" t="str">
        <f t="shared" si="25"/>
        <v>NA</v>
      </c>
      <c r="BZ81" s="92">
        <f>IF(S81&gt;=('Wage Ceilings '!$C$3-SUM(Z81,AD81,AH81,AL81,AP81,AX81,AT81,BB81,BF81,BJ81,BN81,BR81,BV81)),('Wage Ceilings '!$C$3-SUM(Z81,AD81,AH81,AL81,AP81,AX81,AT81,BB81,BF81,BJ81,BN81,BR81,BV81)),S81)</f>
        <v>0</v>
      </c>
      <c r="CA81" s="91" cm="1">
        <f t="array" ref="CA81">INDEX(Appendix!$G$4:$J$8,_xlfn.IFS(BY81&lt;56,1,BY81&lt;61,2,BY81&lt;66,3,BY81&lt;71,4,TRUE,5),MATCH(YEAR($F$15),Appendix!$G$3:$L$3,0))</f>
        <v>0</v>
      </c>
      <c r="CB81" s="92">
        <f t="shared" si="32"/>
        <v>0</v>
      </c>
      <c r="CC81" s="47"/>
    </row>
    <row r="82" spans="1:81" x14ac:dyDescent="0.3">
      <c r="A82" s="64" t="s">
        <v>132</v>
      </c>
      <c r="B82" s="65"/>
      <c r="C82" s="65"/>
      <c r="D82" s="66"/>
      <c r="E82" s="66"/>
      <c r="F82" s="67"/>
      <c r="G82" s="67"/>
      <c r="H82" s="67"/>
      <c r="I82" s="67"/>
      <c r="J82" s="67"/>
      <c r="K82" s="67"/>
      <c r="L82" s="67"/>
      <c r="M82" s="67"/>
      <c r="N82" s="67"/>
      <c r="O82" s="67"/>
      <c r="P82" s="67"/>
      <c r="Q82" s="67"/>
      <c r="R82" s="67"/>
      <c r="S82" s="67"/>
      <c r="T82" s="57">
        <f t="shared" si="26"/>
        <v>0</v>
      </c>
      <c r="U82" s="57">
        <f t="shared" si="27"/>
        <v>0</v>
      </c>
      <c r="V82" s="58">
        <f t="shared" si="28"/>
        <v>0</v>
      </c>
      <c r="W82" s="58">
        <f t="shared" si="29"/>
        <v>0</v>
      </c>
      <c r="X82" s="58">
        <f t="shared" si="30"/>
        <v>0</v>
      </c>
      <c r="Y82" s="89">
        <f t="shared" ref="Y82:Y117" si="45">FLOOR((DATEDIF($B82-DAY($B82)+1,F$15,"m")-1)/12,1)</f>
        <v>122</v>
      </c>
      <c r="Z82" s="90">
        <f>IF($F82&gt;'Wage Ceilings '!$C$7+SUMIF('Wage Ceilings '!$B$8:'Wage Ceilings '!$B$11,"&lt;="&amp;$F$15,'Wage Ceilings '!$D$8:'Wage Ceilings '!$D$11),'Wage Ceilings '!$C$7+SUMIF('Wage Ceilings '!$B$8:'Wage Ceilings '!$B$11,"&lt;="&amp;$F$15,'Wage Ceilings '!$D$8:'Wage Ceilings '!$D$11),$F82)</f>
        <v>0</v>
      </c>
      <c r="AA82" s="91" cm="1">
        <f t="array" ref="AA82">INDEX(Appendix!$G$4:$J$8,_xlfn.IFS(Y82&lt;56,1,Y82&lt;61,2,Y82&lt;66,3,Y82&lt;71,4,TRUE,5),MATCH(YEAR($F$15),Appendix!$G$3:$L$3,0))</f>
        <v>0</v>
      </c>
      <c r="AB82" s="92">
        <f t="shared" si="33"/>
        <v>0</v>
      </c>
      <c r="AC82" s="89">
        <f t="shared" ref="AC82:AC117" si="46">FLOOR((DATEDIF($B82-DAY($B82)+1,G$15,"m")-1)/12,1)</f>
        <v>123</v>
      </c>
      <c r="AD82" s="90">
        <f>IF($G82&gt;'Wage Ceilings '!$C$7+SUMIF('Wage Ceilings '!$B$8:'Wage Ceilings '!$B$11,"&lt;="&amp;$G$15,'Wage Ceilings '!$D$8:'Wage Ceilings '!$D$11),'Wage Ceilings '!$C$7+SUMIF('Wage Ceilings '!$B$8:'Wage Ceilings '!$B$11,"&lt;="&amp;$G$15,'Wage Ceilings '!$D$8:'Wage Ceilings '!$D$11),$G82)</f>
        <v>0</v>
      </c>
      <c r="AE82" s="91" cm="1">
        <f t="array" ref="AE82">INDEX(Appendix!$G$4:$J$8,_xlfn.IFS(AC82&lt;56,1,AC82&lt;61,2,AC82&lt;66,3,AC82&lt;71,4,TRUE,5),MATCH(YEAR($F$15),Appendix!$G$3:$L$3,0))</f>
        <v>0</v>
      </c>
      <c r="AF82" s="92">
        <f t="shared" si="34"/>
        <v>0</v>
      </c>
      <c r="AG82" s="89">
        <f t="shared" ref="AG82:AG117" si="47">FLOOR((DATEDIF($B82-DAY($B82)+1,H$15,"m")-1)/12,1)</f>
        <v>123</v>
      </c>
      <c r="AH82" s="90">
        <f>IF($H82&gt;'Wage Ceilings '!$C$7+SUMIF('Wage Ceilings '!$B$8:'Wage Ceilings '!$B$11,"&lt;="&amp;$H$15,'Wage Ceilings '!$D$8:'Wage Ceilings '!$D$11),'Wage Ceilings '!$C$7+SUMIF('Wage Ceilings '!$B$8:'Wage Ceilings '!$B$11,"&lt;="&amp;$H$15,'Wage Ceilings '!$D$8:'Wage Ceilings '!$D$11),$H82)</f>
        <v>0</v>
      </c>
      <c r="AI82" s="91" cm="1">
        <f t="array" ref="AI82">INDEX(Appendix!$G$4:$J$8,_xlfn.IFS(AG82&lt;56,1,AG82&lt;61,2,AG82&lt;66,3,AG82&lt;71,4,TRUE,5),MATCH(YEAR($F$15),Appendix!$G$3:$L$3,0))</f>
        <v>0</v>
      </c>
      <c r="AJ82" s="92">
        <f t="shared" si="35"/>
        <v>0</v>
      </c>
      <c r="AK82" s="89">
        <f t="shared" ref="AK82:AK117" si="48">FLOOR((DATEDIF($B82-DAY($B82)+1,I$15,"m")-1)/12,1)</f>
        <v>123</v>
      </c>
      <c r="AL82" s="90">
        <f>IF($I82&gt;'Wage Ceilings '!$C$7+SUMIF('Wage Ceilings '!$B$8:'Wage Ceilings '!$B$11,"&lt;="&amp;$I$15,'Wage Ceilings '!$D$8:'Wage Ceilings '!$D$11),'Wage Ceilings '!$C$7+SUMIF('Wage Ceilings '!$B$8:'Wage Ceilings '!$B$11,"&lt;="&amp;$I$15,'Wage Ceilings '!$D$8:'Wage Ceilings '!$D$11),$I82)</f>
        <v>0</v>
      </c>
      <c r="AM82" s="91" cm="1">
        <f t="array" ref="AM82">INDEX(Appendix!$G$4:$J$8,_xlfn.IFS(AK82&lt;56,1,AK82&lt;61,2,AK82&lt;66,3,AK82&lt;71,4,TRUE,5),MATCH(YEAR($F$15),Appendix!$G$3:$L$3,0))</f>
        <v>0</v>
      </c>
      <c r="AN82" s="92">
        <f t="shared" si="36"/>
        <v>0</v>
      </c>
      <c r="AO82" s="89">
        <f t="shared" ref="AO82:AO117" si="49">FLOOR((DATEDIF($B82-DAY($B82)+1,J$15,"m")-1)/12,1)</f>
        <v>123</v>
      </c>
      <c r="AP82" s="90">
        <f>IF($J82&gt;'Wage Ceilings '!$C$7+SUMIF('Wage Ceilings '!$B$8:'Wage Ceilings '!$B$11,"&lt;="&amp;$J$15,'Wage Ceilings '!$D$8:'Wage Ceilings '!$D$11),'Wage Ceilings '!$C$7+SUMIF('Wage Ceilings '!$B$8:'Wage Ceilings '!$B$11,"&lt;="&amp;$J$15,'Wage Ceilings '!$D$8:'Wage Ceilings '!$D$11),$J82)</f>
        <v>0</v>
      </c>
      <c r="AQ82" s="91" cm="1">
        <f t="array" ref="AQ82">INDEX(Appendix!$G$4:$J$8,_xlfn.IFS(AO82&lt;56,1,AO82&lt;61,2,AO82&lt;66,3,AO82&lt;71,4,TRUE,5),MATCH(YEAR($F$15),Appendix!$G$3:$L$3,0))</f>
        <v>0</v>
      </c>
      <c r="AR82" s="92">
        <f t="shared" si="37"/>
        <v>0</v>
      </c>
      <c r="AS82" s="89">
        <f t="shared" si="31"/>
        <v>123</v>
      </c>
      <c r="AT82" s="90">
        <f>IF($K82&gt;'Wage Ceilings '!$C$7+SUMIF('Wage Ceilings '!$B$8:'Wage Ceilings '!$B$11,"&lt;="&amp;$K$15,'Wage Ceilings '!$D$8:'Wage Ceilings '!$D$11),'Wage Ceilings '!$C$7+SUMIF('Wage Ceilings '!$B$8:'Wage Ceilings '!$B$11,"&lt;="&amp;$K$15,'Wage Ceilings '!$D$8:'Wage Ceilings '!$D$11),$K82)</f>
        <v>0</v>
      </c>
      <c r="AU82" s="91" cm="1">
        <f t="array" ref="AU82">INDEX(Appendix!$G$4:$J$8,_xlfn.IFS(AS82&lt;56,1,AS82&lt;61,2,AS82&lt;66,3,AS82&lt;71,4,TRUE,5),MATCH(YEAR($F$15),Appendix!$G$3:$L$3,0))</f>
        <v>0</v>
      </c>
      <c r="AV82" s="92">
        <f t="shared" si="38"/>
        <v>0</v>
      </c>
      <c r="AW82" s="89" t="str">
        <f t="shared" ref="AW82:AW117" si="50">IFERROR(IF(C82="Yes", FLOOR((DATEDIF($B82-DAY($B82)+1,$D82,"m")-1)/12,1), "NA"),"NA")</f>
        <v>NA</v>
      </c>
      <c r="AX82" s="92">
        <f>IF(L82&gt;=('Wage Ceilings '!$C$3-SUM(Z82,AD82,AH82,AL82,AP82,AT82,BB82,BF82,BJ82,BN82,BR82,BV82)),('Wage Ceilings '!$C$3-SUM(Z82,AD82,AH82,AL82,AP82,AT82,BB82,BF82,BJ82,BN82,BR82,BV82)),L82)</f>
        <v>0</v>
      </c>
      <c r="AY82" s="91" cm="1">
        <f t="array" ref="AY82">INDEX(Appendix!$G$4:$J$8,_xlfn.IFS(AW82&lt;56,1,AW82&lt;61,2,AW82&lt;66,3,AW82&lt;71,4,TRUE,5),MATCH(YEAR($F$15),Appendix!$G$3:$L$3,0))</f>
        <v>0</v>
      </c>
      <c r="AZ82" s="92">
        <f t="shared" si="39"/>
        <v>0</v>
      </c>
      <c r="BA82" s="89">
        <f t="shared" ref="BA82:BA117" si="51">FLOOR((DATEDIF($B82-DAY($B82)+1,M$15,"m")-1)/12,1)</f>
        <v>123</v>
      </c>
      <c r="BB82" s="90">
        <f>IF($M82&gt;'Wage Ceilings '!$C$7+SUMIF('Wage Ceilings '!$B$8:'Wage Ceilings '!$B$11,"&lt;="&amp;$M$15,'Wage Ceilings '!$D$8:'Wage Ceilings '!$D$11),'Wage Ceilings '!$C$7+SUMIF('Wage Ceilings '!$B$8:'Wage Ceilings '!$B$11,"&lt;="&amp;$M$15,'Wage Ceilings '!$D$8:'Wage Ceilings '!$D$11),$M82)</f>
        <v>0</v>
      </c>
      <c r="BC82" s="91" cm="1">
        <f t="array" ref="BC82">INDEX(Appendix!$G$4:$J$8,_xlfn.IFS(BA82&lt;56,1,BA82&lt;61,2,BA82&lt;66,3,BA82&lt;71,4,TRUE,5),MATCH(YEAR($F$15),Appendix!$G$3:$L$3,0))</f>
        <v>0</v>
      </c>
      <c r="BD82" s="92">
        <f t="shared" ref="BD82:BD117" si="52">BB82*BC82</f>
        <v>0</v>
      </c>
      <c r="BE82" s="89">
        <f t="shared" ref="BE82:BE117" si="53">FLOOR((DATEDIF($B82-DAY($B82)+1,N$15,"m")-1)/12,1)</f>
        <v>123</v>
      </c>
      <c r="BF82" s="90">
        <f>IF($N82&gt;'Wage Ceilings '!$C$7+SUMIF('Wage Ceilings '!$B$8:'Wage Ceilings '!$B$11,"&lt;="&amp;$N$15,'Wage Ceilings '!$D$8:'Wage Ceilings '!$D$11),'Wage Ceilings '!$C$7+SUMIF('Wage Ceilings '!$B$8:'Wage Ceilings '!$B$11,"&lt;="&amp;$N$15,'Wage Ceilings '!$D$8:'Wage Ceilings '!$D$11),$N82)</f>
        <v>0</v>
      </c>
      <c r="BG82" s="91" cm="1">
        <f t="array" ref="BG82">INDEX(Appendix!$G$4:$J$8,_xlfn.IFS(BE82&lt;56,1,BE82&lt;61,2,BE82&lt;66,3,BE82&lt;71,4,TRUE,5),MATCH(YEAR($F$15),Appendix!$G$3:$L$3,0))</f>
        <v>0</v>
      </c>
      <c r="BH82" s="92">
        <f t="shared" si="40"/>
        <v>0</v>
      </c>
      <c r="BI82" s="89">
        <f t="shared" ref="BI82:BI117" si="54">FLOOR((DATEDIF($B82-DAY($B82)+1,O$15,"m")-1)/12,1)</f>
        <v>123</v>
      </c>
      <c r="BJ82" s="90">
        <f>IF($O82&gt;'Wage Ceilings '!$C$7+SUMIF('Wage Ceilings '!$B$8:'Wage Ceilings '!$B$11,"&lt;="&amp;$O$15,'Wage Ceilings '!$D$8:'Wage Ceilings '!$D$11),'Wage Ceilings '!$C$7+SUMIF('Wage Ceilings '!$B$8:'Wage Ceilings '!$B$11,"&lt;="&amp;$O$15,'Wage Ceilings '!$D$8:'Wage Ceilings '!$D$11),$O82)</f>
        <v>0</v>
      </c>
      <c r="BK82" s="91" cm="1">
        <f t="array" ref="BK82">INDEX(Appendix!$G$4:$J$8,_xlfn.IFS(BI82&lt;56,1,BI82&lt;61,2,BI82&lt;66,3,BI82&lt;71,4,TRUE,5),MATCH(YEAR($F$15),Appendix!$G$3:$L$3,0))</f>
        <v>0</v>
      </c>
      <c r="BL82" s="92">
        <f t="shared" si="41"/>
        <v>0</v>
      </c>
      <c r="BM82" s="89">
        <f t="shared" ref="BM82:BM117" si="55">FLOOR((DATEDIF($B82-DAY($B82)+1,P$15,"m")-1)/12,1)</f>
        <v>123</v>
      </c>
      <c r="BN82" s="90">
        <f>IF($P82&gt;'Wage Ceilings '!$C$7+SUMIF('Wage Ceilings '!$B$8:'Wage Ceilings '!$B$11,"&lt;="&amp;$P$15,'Wage Ceilings '!$D$8:'Wage Ceilings '!$D$11),'Wage Ceilings '!$C$7+SUMIF('Wage Ceilings '!$B$8:'Wage Ceilings '!$B$11,"&lt;="&amp;$P$15,'Wage Ceilings '!$D$8:'Wage Ceilings '!$D$11),$P82)</f>
        <v>0</v>
      </c>
      <c r="BO82" s="91" cm="1">
        <f t="array" ref="BO82">INDEX(Appendix!$G$4:$J$8,_xlfn.IFS(BM82&lt;56,1,BM82&lt;61,2,BM82&lt;66,3,BM82&lt;71,4,TRUE,5),MATCH(YEAR($F$15),Appendix!$G$3:$L$3,0))</f>
        <v>0</v>
      </c>
      <c r="BP82" s="92">
        <f t="shared" si="42"/>
        <v>0</v>
      </c>
      <c r="BQ82" s="89">
        <f t="shared" ref="BQ82:BQ117" si="56">FLOOR((DATEDIF($B82-DAY($B82)+1,Q$15,"m")-1)/12,1)</f>
        <v>123</v>
      </c>
      <c r="BR82" s="90">
        <f>IF($Q82&gt;'Wage Ceilings '!$C$7+SUMIF('Wage Ceilings '!$B$8:'Wage Ceilings '!$B$11,"&lt;="&amp;$Q$15,'Wage Ceilings '!$D$8:'Wage Ceilings '!$D$11),'Wage Ceilings '!$C$7+SUMIF('Wage Ceilings '!$B$8:'Wage Ceilings '!$B$11,"&lt;="&amp;$Q$15,'Wage Ceilings '!$D$8:'Wage Ceilings '!$D$11),$Q82)</f>
        <v>0</v>
      </c>
      <c r="BS82" s="91" cm="1">
        <f t="array" ref="BS82">INDEX(Appendix!$G$4:$J$8,_xlfn.IFS(BQ82&lt;56,1,BQ82&lt;61,2,BQ82&lt;66,3,BQ82&lt;71,4,TRUE,5),MATCH(YEAR($F$15),Appendix!$G$3:$L$3,0))</f>
        <v>0</v>
      </c>
      <c r="BT82" s="92">
        <f t="shared" si="43"/>
        <v>0</v>
      </c>
      <c r="BU82" s="89">
        <f t="shared" ref="BU82:BU117" si="57">FLOOR((DATEDIF($B82-DAY($B82)+1,R$15,"m")-1)/12,1)</f>
        <v>123</v>
      </c>
      <c r="BV82" s="90">
        <f>IF($R82&gt;'Wage Ceilings '!$C$7+SUMIF('Wage Ceilings '!$B$8:'Wage Ceilings '!$B$11,"&lt;="&amp;$R$15,'Wage Ceilings '!$D$8:'Wage Ceilings '!$D$11),'Wage Ceilings '!$C$7+SUMIF('Wage Ceilings '!$B$8:'Wage Ceilings '!$B$11,"&lt;="&amp;$R$15,'Wage Ceilings '!$D$8:'Wage Ceilings '!$D$11),$R82)</f>
        <v>0</v>
      </c>
      <c r="BW82" s="91" cm="1">
        <f t="array" ref="BW82">INDEX(Appendix!$G$4:$J$8,_xlfn.IFS(BU82&lt;56,1,BU82&lt;61,2,BU82&lt;66,3,BU82&lt;71,4,TRUE,5),MATCH(YEAR($F$15),Appendix!$G$3:$L$3,0))</f>
        <v>0</v>
      </c>
      <c r="BX82" s="92">
        <f t="shared" si="44"/>
        <v>0</v>
      </c>
      <c r="BY82" s="89" t="str">
        <f t="shared" ref="BY82:BY117" si="58">IFERROR(IF(C82="Yes", FLOOR((DATEDIF($B82-DAY($B82)+1,$E82,"m")-1)/12,1), "NA"),"NA")</f>
        <v>NA</v>
      </c>
      <c r="BZ82" s="92">
        <f>IF(S82&gt;=('Wage Ceilings '!$C$3-SUM(Z82,AD82,AH82,AL82,AP82,AX82,AT82,BB82,BF82,BJ82,BN82,BR82,BV82)),('Wage Ceilings '!$C$3-SUM(Z82,AD82,AH82,AL82,AP82,AX82,AT82,BB82,BF82,BJ82,BN82,BR82,BV82)),S82)</f>
        <v>0</v>
      </c>
      <c r="CA82" s="91" cm="1">
        <f t="array" ref="CA82">INDEX(Appendix!$G$4:$J$8,_xlfn.IFS(BY82&lt;56,1,BY82&lt;61,2,BY82&lt;66,3,BY82&lt;71,4,TRUE,5),MATCH(YEAR($F$15),Appendix!$G$3:$L$3,0))</f>
        <v>0</v>
      </c>
      <c r="CB82" s="92">
        <f t="shared" si="32"/>
        <v>0</v>
      </c>
      <c r="CC82" s="47"/>
    </row>
    <row r="83" spans="1:81" x14ac:dyDescent="0.3">
      <c r="A83" s="64" t="s">
        <v>133</v>
      </c>
      <c r="B83" s="65"/>
      <c r="C83" s="65"/>
      <c r="D83" s="66"/>
      <c r="E83" s="66"/>
      <c r="F83" s="67"/>
      <c r="G83" s="67"/>
      <c r="H83" s="67"/>
      <c r="I83" s="67"/>
      <c r="J83" s="67"/>
      <c r="K83" s="67"/>
      <c r="L83" s="67"/>
      <c r="M83" s="67"/>
      <c r="N83" s="67"/>
      <c r="O83" s="67"/>
      <c r="P83" s="67"/>
      <c r="Q83" s="67"/>
      <c r="R83" s="67"/>
      <c r="S83" s="67"/>
      <c r="T83" s="57">
        <f t="shared" ref="T83:T117" si="59">SUM(AB83,AF83,AJ83,AN83,AR83,AV83)</f>
        <v>0</v>
      </c>
      <c r="U83" s="57">
        <f t="shared" ref="U83:U117" si="60">SUM(BD83,BH83,BL83,BP83,BT83,BX83)</f>
        <v>0</v>
      </c>
      <c r="V83" s="58">
        <f t="shared" ref="V83:V117" si="61">AZ83</f>
        <v>0</v>
      </c>
      <c r="W83" s="58">
        <f t="shared" ref="W83:W117" si="62">CB83</f>
        <v>0</v>
      </c>
      <c r="X83" s="58">
        <f t="shared" ref="X83:X117" si="63">SUM(T83:W83)</f>
        <v>0</v>
      </c>
      <c r="Y83" s="89">
        <f t="shared" si="45"/>
        <v>122</v>
      </c>
      <c r="Z83" s="90">
        <f>IF($F83&gt;'Wage Ceilings '!$C$7+SUMIF('Wage Ceilings '!$B$8:'Wage Ceilings '!$B$11,"&lt;="&amp;$F$15,'Wage Ceilings '!$D$8:'Wage Ceilings '!$D$11),'Wage Ceilings '!$C$7+SUMIF('Wage Ceilings '!$B$8:'Wage Ceilings '!$B$11,"&lt;="&amp;$F$15,'Wage Ceilings '!$D$8:'Wage Ceilings '!$D$11),$F83)</f>
        <v>0</v>
      </c>
      <c r="AA83" s="91" cm="1">
        <f t="array" ref="AA83">INDEX(Appendix!$G$4:$J$8,_xlfn.IFS(Y83&lt;56,1,Y83&lt;61,2,Y83&lt;66,3,Y83&lt;71,4,TRUE,5),MATCH(YEAR($F$15),Appendix!$G$3:$L$3,0))</f>
        <v>0</v>
      </c>
      <c r="AB83" s="92">
        <f t="shared" si="33"/>
        <v>0</v>
      </c>
      <c r="AC83" s="89">
        <f t="shared" si="46"/>
        <v>123</v>
      </c>
      <c r="AD83" s="90">
        <f>IF($G83&gt;'Wage Ceilings '!$C$7+SUMIF('Wage Ceilings '!$B$8:'Wage Ceilings '!$B$11,"&lt;="&amp;$G$15,'Wage Ceilings '!$D$8:'Wage Ceilings '!$D$11),'Wage Ceilings '!$C$7+SUMIF('Wage Ceilings '!$B$8:'Wage Ceilings '!$B$11,"&lt;="&amp;$G$15,'Wage Ceilings '!$D$8:'Wage Ceilings '!$D$11),$G83)</f>
        <v>0</v>
      </c>
      <c r="AE83" s="91" cm="1">
        <f t="array" ref="AE83">INDEX(Appendix!$G$4:$J$8,_xlfn.IFS(AC83&lt;56,1,AC83&lt;61,2,AC83&lt;66,3,AC83&lt;71,4,TRUE,5),MATCH(YEAR($F$15),Appendix!$G$3:$L$3,0))</f>
        <v>0</v>
      </c>
      <c r="AF83" s="92">
        <f t="shared" si="34"/>
        <v>0</v>
      </c>
      <c r="AG83" s="89">
        <f t="shared" si="47"/>
        <v>123</v>
      </c>
      <c r="AH83" s="90">
        <f>IF($H83&gt;'Wage Ceilings '!$C$7+SUMIF('Wage Ceilings '!$B$8:'Wage Ceilings '!$B$11,"&lt;="&amp;$H$15,'Wage Ceilings '!$D$8:'Wage Ceilings '!$D$11),'Wage Ceilings '!$C$7+SUMIF('Wage Ceilings '!$B$8:'Wage Ceilings '!$B$11,"&lt;="&amp;$H$15,'Wage Ceilings '!$D$8:'Wage Ceilings '!$D$11),$H83)</f>
        <v>0</v>
      </c>
      <c r="AI83" s="91" cm="1">
        <f t="array" ref="AI83">INDEX(Appendix!$G$4:$J$8,_xlfn.IFS(AG83&lt;56,1,AG83&lt;61,2,AG83&lt;66,3,AG83&lt;71,4,TRUE,5),MATCH(YEAR($F$15),Appendix!$G$3:$L$3,0))</f>
        <v>0</v>
      </c>
      <c r="AJ83" s="92">
        <f t="shared" si="35"/>
        <v>0</v>
      </c>
      <c r="AK83" s="89">
        <f t="shared" si="48"/>
        <v>123</v>
      </c>
      <c r="AL83" s="90">
        <f>IF($I83&gt;'Wage Ceilings '!$C$7+SUMIF('Wage Ceilings '!$B$8:'Wage Ceilings '!$B$11,"&lt;="&amp;$I$15,'Wage Ceilings '!$D$8:'Wage Ceilings '!$D$11),'Wage Ceilings '!$C$7+SUMIF('Wage Ceilings '!$B$8:'Wage Ceilings '!$B$11,"&lt;="&amp;$I$15,'Wage Ceilings '!$D$8:'Wage Ceilings '!$D$11),$I83)</f>
        <v>0</v>
      </c>
      <c r="AM83" s="91" cm="1">
        <f t="array" ref="AM83">INDEX(Appendix!$G$4:$J$8,_xlfn.IFS(AK83&lt;56,1,AK83&lt;61,2,AK83&lt;66,3,AK83&lt;71,4,TRUE,5),MATCH(YEAR($F$15),Appendix!$G$3:$L$3,0))</f>
        <v>0</v>
      </c>
      <c r="AN83" s="92">
        <f t="shared" si="36"/>
        <v>0</v>
      </c>
      <c r="AO83" s="89">
        <f t="shared" si="49"/>
        <v>123</v>
      </c>
      <c r="AP83" s="90">
        <f>IF($J83&gt;'Wage Ceilings '!$C$7+SUMIF('Wage Ceilings '!$B$8:'Wage Ceilings '!$B$11,"&lt;="&amp;$J$15,'Wage Ceilings '!$D$8:'Wage Ceilings '!$D$11),'Wage Ceilings '!$C$7+SUMIF('Wage Ceilings '!$B$8:'Wage Ceilings '!$B$11,"&lt;="&amp;$J$15,'Wage Ceilings '!$D$8:'Wage Ceilings '!$D$11),$J83)</f>
        <v>0</v>
      </c>
      <c r="AQ83" s="91" cm="1">
        <f t="array" ref="AQ83">INDEX(Appendix!$G$4:$J$8,_xlfn.IFS(AO83&lt;56,1,AO83&lt;61,2,AO83&lt;66,3,AO83&lt;71,4,TRUE,5),MATCH(YEAR($F$15),Appendix!$G$3:$L$3,0))</f>
        <v>0</v>
      </c>
      <c r="AR83" s="92">
        <f t="shared" si="37"/>
        <v>0</v>
      </c>
      <c r="AS83" s="89">
        <f t="shared" ref="AS83:AS117" si="64">FLOOR((DATEDIF($B83-DAY($B83)+1,K$15,"m")-1)/12,1)</f>
        <v>123</v>
      </c>
      <c r="AT83" s="90">
        <f>IF($K83&gt;'Wage Ceilings '!$C$7+SUMIF('Wage Ceilings '!$B$8:'Wage Ceilings '!$B$11,"&lt;="&amp;$K$15,'Wage Ceilings '!$D$8:'Wage Ceilings '!$D$11),'Wage Ceilings '!$C$7+SUMIF('Wage Ceilings '!$B$8:'Wage Ceilings '!$B$11,"&lt;="&amp;$K$15,'Wage Ceilings '!$D$8:'Wage Ceilings '!$D$11),$K83)</f>
        <v>0</v>
      </c>
      <c r="AU83" s="91" cm="1">
        <f t="array" ref="AU83">INDEX(Appendix!$G$4:$J$8,_xlfn.IFS(AS83&lt;56,1,AS83&lt;61,2,AS83&lt;66,3,AS83&lt;71,4,TRUE,5),MATCH(YEAR($F$15),Appendix!$G$3:$L$3,0))</f>
        <v>0</v>
      </c>
      <c r="AV83" s="92">
        <f t="shared" si="38"/>
        <v>0</v>
      </c>
      <c r="AW83" s="89" t="str">
        <f t="shared" si="50"/>
        <v>NA</v>
      </c>
      <c r="AX83" s="92">
        <f>IF(L83&gt;=('Wage Ceilings '!$C$3-SUM(Z83,AD83,AH83,AL83,AP83,AT83,BB83,BF83,BJ83,BN83,BR83,BV83)),('Wage Ceilings '!$C$3-SUM(Z83,AD83,AH83,AL83,AP83,AT83,BB83,BF83,BJ83,BN83,BR83,BV83)),L83)</f>
        <v>0</v>
      </c>
      <c r="AY83" s="91" cm="1">
        <f t="array" ref="AY83">INDEX(Appendix!$G$4:$J$8,_xlfn.IFS(AW83&lt;56,1,AW83&lt;61,2,AW83&lt;66,3,AW83&lt;71,4,TRUE,5),MATCH(YEAR($F$15),Appendix!$G$3:$L$3,0))</f>
        <v>0</v>
      </c>
      <c r="AZ83" s="92">
        <f t="shared" si="39"/>
        <v>0</v>
      </c>
      <c r="BA83" s="89">
        <f t="shared" si="51"/>
        <v>123</v>
      </c>
      <c r="BB83" s="90">
        <f>IF($M83&gt;'Wage Ceilings '!$C$7+SUMIF('Wage Ceilings '!$B$8:'Wage Ceilings '!$B$11,"&lt;="&amp;$M$15,'Wage Ceilings '!$D$8:'Wage Ceilings '!$D$11),'Wage Ceilings '!$C$7+SUMIF('Wage Ceilings '!$B$8:'Wage Ceilings '!$B$11,"&lt;="&amp;$M$15,'Wage Ceilings '!$D$8:'Wage Ceilings '!$D$11),$M83)</f>
        <v>0</v>
      </c>
      <c r="BC83" s="91" cm="1">
        <f t="array" ref="BC83">INDEX(Appendix!$G$4:$J$8,_xlfn.IFS(BA83&lt;56,1,BA83&lt;61,2,BA83&lt;66,3,BA83&lt;71,4,TRUE,5),MATCH(YEAR($F$15),Appendix!$G$3:$L$3,0))</f>
        <v>0</v>
      </c>
      <c r="BD83" s="92">
        <f t="shared" si="52"/>
        <v>0</v>
      </c>
      <c r="BE83" s="89">
        <f t="shared" si="53"/>
        <v>123</v>
      </c>
      <c r="BF83" s="90">
        <f>IF($N83&gt;'Wage Ceilings '!$C$7+SUMIF('Wage Ceilings '!$B$8:'Wage Ceilings '!$B$11,"&lt;="&amp;$N$15,'Wage Ceilings '!$D$8:'Wage Ceilings '!$D$11),'Wage Ceilings '!$C$7+SUMIF('Wage Ceilings '!$B$8:'Wage Ceilings '!$B$11,"&lt;="&amp;$N$15,'Wage Ceilings '!$D$8:'Wage Ceilings '!$D$11),$N83)</f>
        <v>0</v>
      </c>
      <c r="BG83" s="91" cm="1">
        <f t="array" ref="BG83">INDEX(Appendix!$G$4:$J$8,_xlfn.IFS(BE83&lt;56,1,BE83&lt;61,2,BE83&lt;66,3,BE83&lt;71,4,TRUE,5),MATCH(YEAR($F$15),Appendix!$G$3:$L$3,0))</f>
        <v>0</v>
      </c>
      <c r="BH83" s="92">
        <f t="shared" si="40"/>
        <v>0</v>
      </c>
      <c r="BI83" s="89">
        <f t="shared" si="54"/>
        <v>123</v>
      </c>
      <c r="BJ83" s="90">
        <f>IF($O83&gt;'Wage Ceilings '!$C$7+SUMIF('Wage Ceilings '!$B$8:'Wage Ceilings '!$B$11,"&lt;="&amp;$O$15,'Wage Ceilings '!$D$8:'Wage Ceilings '!$D$11),'Wage Ceilings '!$C$7+SUMIF('Wage Ceilings '!$B$8:'Wage Ceilings '!$B$11,"&lt;="&amp;$O$15,'Wage Ceilings '!$D$8:'Wage Ceilings '!$D$11),$O83)</f>
        <v>0</v>
      </c>
      <c r="BK83" s="91" cm="1">
        <f t="array" ref="BK83">INDEX(Appendix!$G$4:$J$8,_xlfn.IFS(BI83&lt;56,1,BI83&lt;61,2,BI83&lt;66,3,BI83&lt;71,4,TRUE,5),MATCH(YEAR($F$15),Appendix!$G$3:$L$3,0))</f>
        <v>0</v>
      </c>
      <c r="BL83" s="92">
        <f t="shared" si="41"/>
        <v>0</v>
      </c>
      <c r="BM83" s="89">
        <f t="shared" si="55"/>
        <v>123</v>
      </c>
      <c r="BN83" s="90">
        <f>IF($P83&gt;'Wage Ceilings '!$C$7+SUMIF('Wage Ceilings '!$B$8:'Wage Ceilings '!$B$11,"&lt;="&amp;$P$15,'Wage Ceilings '!$D$8:'Wage Ceilings '!$D$11),'Wage Ceilings '!$C$7+SUMIF('Wage Ceilings '!$B$8:'Wage Ceilings '!$B$11,"&lt;="&amp;$P$15,'Wage Ceilings '!$D$8:'Wage Ceilings '!$D$11),$P83)</f>
        <v>0</v>
      </c>
      <c r="BO83" s="91" cm="1">
        <f t="array" ref="BO83">INDEX(Appendix!$G$4:$J$8,_xlfn.IFS(BM83&lt;56,1,BM83&lt;61,2,BM83&lt;66,3,BM83&lt;71,4,TRUE,5),MATCH(YEAR($F$15),Appendix!$G$3:$L$3,0))</f>
        <v>0</v>
      </c>
      <c r="BP83" s="92">
        <f t="shared" si="42"/>
        <v>0</v>
      </c>
      <c r="BQ83" s="89">
        <f t="shared" si="56"/>
        <v>123</v>
      </c>
      <c r="BR83" s="90">
        <f>IF($Q83&gt;'Wage Ceilings '!$C$7+SUMIF('Wage Ceilings '!$B$8:'Wage Ceilings '!$B$11,"&lt;="&amp;$Q$15,'Wage Ceilings '!$D$8:'Wage Ceilings '!$D$11),'Wage Ceilings '!$C$7+SUMIF('Wage Ceilings '!$B$8:'Wage Ceilings '!$B$11,"&lt;="&amp;$Q$15,'Wage Ceilings '!$D$8:'Wage Ceilings '!$D$11),$Q83)</f>
        <v>0</v>
      </c>
      <c r="BS83" s="91" cm="1">
        <f t="array" ref="BS83">INDEX(Appendix!$G$4:$J$8,_xlfn.IFS(BQ83&lt;56,1,BQ83&lt;61,2,BQ83&lt;66,3,BQ83&lt;71,4,TRUE,5),MATCH(YEAR($F$15),Appendix!$G$3:$L$3,0))</f>
        <v>0</v>
      </c>
      <c r="BT83" s="92">
        <f t="shared" si="43"/>
        <v>0</v>
      </c>
      <c r="BU83" s="89">
        <f t="shared" si="57"/>
        <v>123</v>
      </c>
      <c r="BV83" s="90">
        <f>IF($R83&gt;'Wage Ceilings '!$C$7+SUMIF('Wage Ceilings '!$B$8:'Wage Ceilings '!$B$11,"&lt;="&amp;$R$15,'Wage Ceilings '!$D$8:'Wage Ceilings '!$D$11),'Wage Ceilings '!$C$7+SUMIF('Wage Ceilings '!$B$8:'Wage Ceilings '!$B$11,"&lt;="&amp;$R$15,'Wage Ceilings '!$D$8:'Wage Ceilings '!$D$11),$R83)</f>
        <v>0</v>
      </c>
      <c r="BW83" s="91" cm="1">
        <f t="array" ref="BW83">INDEX(Appendix!$G$4:$J$8,_xlfn.IFS(BU83&lt;56,1,BU83&lt;61,2,BU83&lt;66,3,BU83&lt;71,4,TRUE,5),MATCH(YEAR($F$15),Appendix!$G$3:$L$3,0))</f>
        <v>0</v>
      </c>
      <c r="BX83" s="92">
        <f t="shared" si="44"/>
        <v>0</v>
      </c>
      <c r="BY83" s="89" t="str">
        <f t="shared" si="58"/>
        <v>NA</v>
      </c>
      <c r="BZ83" s="92">
        <f>IF(S83&gt;=('Wage Ceilings '!$C$3-SUM(Z83,AD83,AH83,AL83,AP83,AX83,AT83,BB83,BF83,BJ83,BN83,BR83,BV83)),('Wage Ceilings '!$C$3-SUM(Z83,AD83,AH83,AL83,AP83,AX83,AT83,BB83,BF83,BJ83,BN83,BR83,BV83)),S83)</f>
        <v>0</v>
      </c>
      <c r="CA83" s="91" cm="1">
        <f t="array" ref="CA83">INDEX(Appendix!$G$4:$J$8,_xlfn.IFS(BY83&lt;56,1,BY83&lt;61,2,BY83&lt;66,3,BY83&lt;71,4,TRUE,5),MATCH(YEAR($F$15),Appendix!$G$3:$L$3,0))</f>
        <v>0</v>
      </c>
      <c r="CB83" s="92">
        <f t="shared" ref="CB83:CB117" si="65">BZ83*CA83</f>
        <v>0</v>
      </c>
      <c r="CC83" s="47"/>
    </row>
    <row r="84" spans="1:81" x14ac:dyDescent="0.3">
      <c r="A84" s="64" t="s">
        <v>134</v>
      </c>
      <c r="B84" s="65"/>
      <c r="C84" s="65"/>
      <c r="D84" s="66"/>
      <c r="E84" s="66"/>
      <c r="F84" s="67"/>
      <c r="G84" s="67"/>
      <c r="H84" s="67"/>
      <c r="I84" s="67"/>
      <c r="J84" s="67"/>
      <c r="K84" s="67"/>
      <c r="L84" s="67"/>
      <c r="M84" s="67"/>
      <c r="N84" s="67"/>
      <c r="O84" s="67"/>
      <c r="P84" s="67"/>
      <c r="Q84" s="67"/>
      <c r="R84" s="67"/>
      <c r="S84" s="67"/>
      <c r="T84" s="57">
        <f t="shared" si="59"/>
        <v>0</v>
      </c>
      <c r="U84" s="57">
        <f t="shared" si="60"/>
        <v>0</v>
      </c>
      <c r="V84" s="58">
        <f t="shared" si="61"/>
        <v>0</v>
      </c>
      <c r="W84" s="58">
        <f t="shared" si="62"/>
        <v>0</v>
      </c>
      <c r="X84" s="58">
        <f t="shared" si="63"/>
        <v>0</v>
      </c>
      <c r="Y84" s="89">
        <f t="shared" si="45"/>
        <v>122</v>
      </c>
      <c r="Z84" s="90">
        <f>IF($F84&gt;'Wage Ceilings '!$C$7+SUMIF('Wage Ceilings '!$B$8:'Wage Ceilings '!$B$11,"&lt;="&amp;$F$15,'Wage Ceilings '!$D$8:'Wage Ceilings '!$D$11),'Wage Ceilings '!$C$7+SUMIF('Wage Ceilings '!$B$8:'Wage Ceilings '!$B$11,"&lt;="&amp;$F$15,'Wage Ceilings '!$D$8:'Wage Ceilings '!$D$11),$F84)</f>
        <v>0</v>
      </c>
      <c r="AA84" s="91" cm="1">
        <f t="array" ref="AA84">INDEX(Appendix!$G$4:$J$8,_xlfn.IFS(Y84&lt;56,1,Y84&lt;61,2,Y84&lt;66,3,Y84&lt;71,4,TRUE,5),MATCH(YEAR($F$15),Appendix!$G$3:$L$3,0))</f>
        <v>0</v>
      </c>
      <c r="AB84" s="92">
        <f t="shared" si="33"/>
        <v>0</v>
      </c>
      <c r="AC84" s="89">
        <f t="shared" si="46"/>
        <v>123</v>
      </c>
      <c r="AD84" s="90">
        <f>IF($G84&gt;'Wage Ceilings '!$C$7+SUMIF('Wage Ceilings '!$B$8:'Wage Ceilings '!$B$11,"&lt;="&amp;$G$15,'Wage Ceilings '!$D$8:'Wage Ceilings '!$D$11),'Wage Ceilings '!$C$7+SUMIF('Wage Ceilings '!$B$8:'Wage Ceilings '!$B$11,"&lt;="&amp;$G$15,'Wage Ceilings '!$D$8:'Wage Ceilings '!$D$11),$G84)</f>
        <v>0</v>
      </c>
      <c r="AE84" s="91" cm="1">
        <f t="array" ref="AE84">INDEX(Appendix!$G$4:$J$8,_xlfn.IFS(AC84&lt;56,1,AC84&lt;61,2,AC84&lt;66,3,AC84&lt;71,4,TRUE,5),MATCH(YEAR($F$15),Appendix!$G$3:$L$3,0))</f>
        <v>0</v>
      </c>
      <c r="AF84" s="92">
        <f t="shared" si="34"/>
        <v>0</v>
      </c>
      <c r="AG84" s="89">
        <f t="shared" si="47"/>
        <v>123</v>
      </c>
      <c r="AH84" s="90">
        <f>IF($H84&gt;'Wage Ceilings '!$C$7+SUMIF('Wage Ceilings '!$B$8:'Wage Ceilings '!$B$11,"&lt;="&amp;$H$15,'Wage Ceilings '!$D$8:'Wage Ceilings '!$D$11),'Wage Ceilings '!$C$7+SUMIF('Wage Ceilings '!$B$8:'Wage Ceilings '!$B$11,"&lt;="&amp;$H$15,'Wage Ceilings '!$D$8:'Wage Ceilings '!$D$11),$H84)</f>
        <v>0</v>
      </c>
      <c r="AI84" s="91" cm="1">
        <f t="array" ref="AI84">INDEX(Appendix!$G$4:$J$8,_xlfn.IFS(AG84&lt;56,1,AG84&lt;61,2,AG84&lt;66,3,AG84&lt;71,4,TRUE,5),MATCH(YEAR($F$15),Appendix!$G$3:$L$3,0))</f>
        <v>0</v>
      </c>
      <c r="AJ84" s="92">
        <f t="shared" si="35"/>
        <v>0</v>
      </c>
      <c r="AK84" s="89">
        <f t="shared" si="48"/>
        <v>123</v>
      </c>
      <c r="AL84" s="90">
        <f>IF($I84&gt;'Wage Ceilings '!$C$7+SUMIF('Wage Ceilings '!$B$8:'Wage Ceilings '!$B$11,"&lt;="&amp;$I$15,'Wage Ceilings '!$D$8:'Wage Ceilings '!$D$11),'Wage Ceilings '!$C$7+SUMIF('Wage Ceilings '!$B$8:'Wage Ceilings '!$B$11,"&lt;="&amp;$I$15,'Wage Ceilings '!$D$8:'Wage Ceilings '!$D$11),$I84)</f>
        <v>0</v>
      </c>
      <c r="AM84" s="91" cm="1">
        <f t="array" ref="AM84">INDEX(Appendix!$G$4:$J$8,_xlfn.IFS(AK84&lt;56,1,AK84&lt;61,2,AK84&lt;66,3,AK84&lt;71,4,TRUE,5),MATCH(YEAR($F$15),Appendix!$G$3:$L$3,0))</f>
        <v>0</v>
      </c>
      <c r="AN84" s="92">
        <f t="shared" si="36"/>
        <v>0</v>
      </c>
      <c r="AO84" s="89">
        <f t="shared" si="49"/>
        <v>123</v>
      </c>
      <c r="AP84" s="90">
        <f>IF($J84&gt;'Wage Ceilings '!$C$7+SUMIF('Wage Ceilings '!$B$8:'Wage Ceilings '!$B$11,"&lt;="&amp;$J$15,'Wage Ceilings '!$D$8:'Wage Ceilings '!$D$11),'Wage Ceilings '!$C$7+SUMIF('Wage Ceilings '!$B$8:'Wage Ceilings '!$B$11,"&lt;="&amp;$J$15,'Wage Ceilings '!$D$8:'Wage Ceilings '!$D$11),$J84)</f>
        <v>0</v>
      </c>
      <c r="AQ84" s="91" cm="1">
        <f t="array" ref="AQ84">INDEX(Appendix!$G$4:$J$8,_xlfn.IFS(AO84&lt;56,1,AO84&lt;61,2,AO84&lt;66,3,AO84&lt;71,4,TRUE,5),MATCH(YEAR($F$15),Appendix!$G$3:$L$3,0))</f>
        <v>0</v>
      </c>
      <c r="AR84" s="92">
        <f t="shared" si="37"/>
        <v>0</v>
      </c>
      <c r="AS84" s="89">
        <f t="shared" si="64"/>
        <v>123</v>
      </c>
      <c r="AT84" s="90">
        <f>IF($K84&gt;'Wage Ceilings '!$C$7+SUMIF('Wage Ceilings '!$B$8:'Wage Ceilings '!$B$11,"&lt;="&amp;$K$15,'Wage Ceilings '!$D$8:'Wage Ceilings '!$D$11),'Wage Ceilings '!$C$7+SUMIF('Wage Ceilings '!$B$8:'Wage Ceilings '!$B$11,"&lt;="&amp;$K$15,'Wage Ceilings '!$D$8:'Wage Ceilings '!$D$11),$K84)</f>
        <v>0</v>
      </c>
      <c r="AU84" s="91" cm="1">
        <f t="array" ref="AU84">INDEX(Appendix!$G$4:$J$8,_xlfn.IFS(AS84&lt;56,1,AS84&lt;61,2,AS84&lt;66,3,AS84&lt;71,4,TRUE,5),MATCH(YEAR($F$15),Appendix!$G$3:$L$3,0))</f>
        <v>0</v>
      </c>
      <c r="AV84" s="92">
        <f t="shared" si="38"/>
        <v>0</v>
      </c>
      <c r="AW84" s="89" t="str">
        <f t="shared" si="50"/>
        <v>NA</v>
      </c>
      <c r="AX84" s="92">
        <f>IF(L84&gt;=('Wage Ceilings '!$C$3-SUM(Z84,AD84,AH84,AL84,AP84,AT84,BB84,BF84,BJ84,BN84,BR84,BV84)),('Wage Ceilings '!$C$3-SUM(Z84,AD84,AH84,AL84,AP84,AT84,BB84,BF84,BJ84,BN84,BR84,BV84)),L84)</f>
        <v>0</v>
      </c>
      <c r="AY84" s="91" cm="1">
        <f t="array" ref="AY84">INDEX(Appendix!$G$4:$J$8,_xlfn.IFS(AW84&lt;56,1,AW84&lt;61,2,AW84&lt;66,3,AW84&lt;71,4,TRUE,5),MATCH(YEAR($F$15),Appendix!$G$3:$L$3,0))</f>
        <v>0</v>
      </c>
      <c r="AZ84" s="92">
        <f t="shared" si="39"/>
        <v>0</v>
      </c>
      <c r="BA84" s="89">
        <f t="shared" si="51"/>
        <v>123</v>
      </c>
      <c r="BB84" s="90">
        <f>IF($M84&gt;'Wage Ceilings '!$C$7+SUMIF('Wage Ceilings '!$B$8:'Wage Ceilings '!$B$11,"&lt;="&amp;$M$15,'Wage Ceilings '!$D$8:'Wage Ceilings '!$D$11),'Wage Ceilings '!$C$7+SUMIF('Wage Ceilings '!$B$8:'Wage Ceilings '!$B$11,"&lt;="&amp;$M$15,'Wage Ceilings '!$D$8:'Wage Ceilings '!$D$11),$M84)</f>
        <v>0</v>
      </c>
      <c r="BC84" s="91" cm="1">
        <f t="array" ref="BC84">INDEX(Appendix!$G$4:$J$8,_xlfn.IFS(BA84&lt;56,1,BA84&lt;61,2,BA84&lt;66,3,BA84&lt;71,4,TRUE,5),MATCH(YEAR($F$15),Appendix!$G$3:$L$3,0))</f>
        <v>0</v>
      </c>
      <c r="BD84" s="92">
        <f t="shared" si="52"/>
        <v>0</v>
      </c>
      <c r="BE84" s="89">
        <f t="shared" si="53"/>
        <v>123</v>
      </c>
      <c r="BF84" s="90">
        <f>IF($N84&gt;'Wage Ceilings '!$C$7+SUMIF('Wage Ceilings '!$B$8:'Wage Ceilings '!$B$11,"&lt;="&amp;$N$15,'Wage Ceilings '!$D$8:'Wage Ceilings '!$D$11),'Wage Ceilings '!$C$7+SUMIF('Wage Ceilings '!$B$8:'Wage Ceilings '!$B$11,"&lt;="&amp;$N$15,'Wage Ceilings '!$D$8:'Wage Ceilings '!$D$11),$N84)</f>
        <v>0</v>
      </c>
      <c r="BG84" s="91" cm="1">
        <f t="array" ref="BG84">INDEX(Appendix!$G$4:$J$8,_xlfn.IFS(BE84&lt;56,1,BE84&lt;61,2,BE84&lt;66,3,BE84&lt;71,4,TRUE,5),MATCH(YEAR($F$15),Appendix!$G$3:$L$3,0))</f>
        <v>0</v>
      </c>
      <c r="BH84" s="92">
        <f t="shared" si="40"/>
        <v>0</v>
      </c>
      <c r="BI84" s="89">
        <f t="shared" si="54"/>
        <v>123</v>
      </c>
      <c r="BJ84" s="90">
        <f>IF($O84&gt;'Wage Ceilings '!$C$7+SUMIF('Wage Ceilings '!$B$8:'Wage Ceilings '!$B$11,"&lt;="&amp;$O$15,'Wage Ceilings '!$D$8:'Wage Ceilings '!$D$11),'Wage Ceilings '!$C$7+SUMIF('Wage Ceilings '!$B$8:'Wage Ceilings '!$B$11,"&lt;="&amp;$O$15,'Wage Ceilings '!$D$8:'Wage Ceilings '!$D$11),$O84)</f>
        <v>0</v>
      </c>
      <c r="BK84" s="91" cm="1">
        <f t="array" ref="BK84">INDEX(Appendix!$G$4:$J$8,_xlfn.IFS(BI84&lt;56,1,BI84&lt;61,2,BI84&lt;66,3,BI84&lt;71,4,TRUE,5),MATCH(YEAR($F$15),Appendix!$G$3:$L$3,0))</f>
        <v>0</v>
      </c>
      <c r="BL84" s="92">
        <f t="shared" si="41"/>
        <v>0</v>
      </c>
      <c r="BM84" s="89">
        <f t="shared" si="55"/>
        <v>123</v>
      </c>
      <c r="BN84" s="90">
        <f>IF($P84&gt;'Wage Ceilings '!$C$7+SUMIF('Wage Ceilings '!$B$8:'Wage Ceilings '!$B$11,"&lt;="&amp;$P$15,'Wage Ceilings '!$D$8:'Wage Ceilings '!$D$11),'Wage Ceilings '!$C$7+SUMIF('Wage Ceilings '!$B$8:'Wage Ceilings '!$B$11,"&lt;="&amp;$P$15,'Wage Ceilings '!$D$8:'Wage Ceilings '!$D$11),$P84)</f>
        <v>0</v>
      </c>
      <c r="BO84" s="91" cm="1">
        <f t="array" ref="BO84">INDEX(Appendix!$G$4:$J$8,_xlfn.IFS(BM84&lt;56,1,BM84&lt;61,2,BM84&lt;66,3,BM84&lt;71,4,TRUE,5),MATCH(YEAR($F$15),Appendix!$G$3:$L$3,0))</f>
        <v>0</v>
      </c>
      <c r="BP84" s="92">
        <f t="shared" si="42"/>
        <v>0</v>
      </c>
      <c r="BQ84" s="89">
        <f t="shared" si="56"/>
        <v>123</v>
      </c>
      <c r="BR84" s="90">
        <f>IF($Q84&gt;'Wage Ceilings '!$C$7+SUMIF('Wage Ceilings '!$B$8:'Wage Ceilings '!$B$11,"&lt;="&amp;$Q$15,'Wage Ceilings '!$D$8:'Wage Ceilings '!$D$11),'Wage Ceilings '!$C$7+SUMIF('Wage Ceilings '!$B$8:'Wage Ceilings '!$B$11,"&lt;="&amp;$Q$15,'Wage Ceilings '!$D$8:'Wage Ceilings '!$D$11),$Q84)</f>
        <v>0</v>
      </c>
      <c r="BS84" s="91" cm="1">
        <f t="array" ref="BS84">INDEX(Appendix!$G$4:$J$8,_xlfn.IFS(BQ84&lt;56,1,BQ84&lt;61,2,BQ84&lt;66,3,BQ84&lt;71,4,TRUE,5),MATCH(YEAR($F$15),Appendix!$G$3:$L$3,0))</f>
        <v>0</v>
      </c>
      <c r="BT84" s="92">
        <f t="shared" si="43"/>
        <v>0</v>
      </c>
      <c r="BU84" s="89">
        <f t="shared" si="57"/>
        <v>123</v>
      </c>
      <c r="BV84" s="90">
        <f>IF($R84&gt;'Wage Ceilings '!$C$7+SUMIF('Wage Ceilings '!$B$8:'Wage Ceilings '!$B$11,"&lt;="&amp;$R$15,'Wage Ceilings '!$D$8:'Wage Ceilings '!$D$11),'Wage Ceilings '!$C$7+SUMIF('Wage Ceilings '!$B$8:'Wage Ceilings '!$B$11,"&lt;="&amp;$R$15,'Wage Ceilings '!$D$8:'Wage Ceilings '!$D$11),$R84)</f>
        <v>0</v>
      </c>
      <c r="BW84" s="91" cm="1">
        <f t="array" ref="BW84">INDEX(Appendix!$G$4:$J$8,_xlfn.IFS(BU84&lt;56,1,BU84&lt;61,2,BU84&lt;66,3,BU84&lt;71,4,TRUE,5),MATCH(YEAR($F$15),Appendix!$G$3:$L$3,0))</f>
        <v>0</v>
      </c>
      <c r="BX84" s="92">
        <f t="shared" si="44"/>
        <v>0</v>
      </c>
      <c r="BY84" s="89" t="str">
        <f t="shared" si="58"/>
        <v>NA</v>
      </c>
      <c r="BZ84" s="92">
        <f>IF(S84&gt;=('Wage Ceilings '!$C$3-SUM(Z84,AD84,AH84,AL84,AP84,AX84,AT84,BB84,BF84,BJ84,BN84,BR84,BV84)),('Wage Ceilings '!$C$3-SUM(Z84,AD84,AH84,AL84,AP84,AX84,AT84,BB84,BF84,BJ84,BN84,BR84,BV84)),S84)</f>
        <v>0</v>
      </c>
      <c r="CA84" s="91" cm="1">
        <f t="array" ref="CA84">INDEX(Appendix!$G$4:$J$8,_xlfn.IFS(BY84&lt;56,1,BY84&lt;61,2,BY84&lt;66,3,BY84&lt;71,4,TRUE,5),MATCH(YEAR($F$15),Appendix!$G$3:$L$3,0))</f>
        <v>0</v>
      </c>
      <c r="CB84" s="92">
        <f t="shared" si="65"/>
        <v>0</v>
      </c>
      <c r="CC84" s="47"/>
    </row>
    <row r="85" spans="1:81" x14ac:dyDescent="0.3">
      <c r="A85" s="64" t="s">
        <v>135</v>
      </c>
      <c r="B85" s="65"/>
      <c r="C85" s="65"/>
      <c r="D85" s="66"/>
      <c r="E85" s="66"/>
      <c r="F85" s="67"/>
      <c r="G85" s="67"/>
      <c r="H85" s="67"/>
      <c r="I85" s="67"/>
      <c r="J85" s="67"/>
      <c r="K85" s="67"/>
      <c r="L85" s="67"/>
      <c r="M85" s="67"/>
      <c r="N85" s="67"/>
      <c r="O85" s="67"/>
      <c r="P85" s="67"/>
      <c r="Q85" s="67"/>
      <c r="R85" s="67"/>
      <c r="S85" s="67"/>
      <c r="T85" s="57">
        <f t="shared" si="59"/>
        <v>0</v>
      </c>
      <c r="U85" s="57">
        <f t="shared" si="60"/>
        <v>0</v>
      </c>
      <c r="V85" s="58">
        <f t="shared" si="61"/>
        <v>0</v>
      </c>
      <c r="W85" s="58">
        <f t="shared" si="62"/>
        <v>0</v>
      </c>
      <c r="X85" s="58">
        <f t="shared" si="63"/>
        <v>0</v>
      </c>
      <c r="Y85" s="89">
        <f t="shared" si="45"/>
        <v>122</v>
      </c>
      <c r="Z85" s="90">
        <f>IF($F85&gt;'Wage Ceilings '!$C$7+SUMIF('Wage Ceilings '!$B$8:'Wage Ceilings '!$B$11,"&lt;="&amp;$F$15,'Wage Ceilings '!$D$8:'Wage Ceilings '!$D$11),'Wage Ceilings '!$C$7+SUMIF('Wage Ceilings '!$B$8:'Wage Ceilings '!$B$11,"&lt;="&amp;$F$15,'Wage Ceilings '!$D$8:'Wage Ceilings '!$D$11),$F85)</f>
        <v>0</v>
      </c>
      <c r="AA85" s="91" cm="1">
        <f t="array" ref="AA85">INDEX(Appendix!$G$4:$J$8,_xlfn.IFS(Y85&lt;56,1,Y85&lt;61,2,Y85&lt;66,3,Y85&lt;71,4,TRUE,5),MATCH(YEAR($F$15),Appendix!$G$3:$L$3,0))</f>
        <v>0</v>
      </c>
      <c r="AB85" s="92">
        <f t="shared" si="33"/>
        <v>0</v>
      </c>
      <c r="AC85" s="89">
        <f t="shared" si="46"/>
        <v>123</v>
      </c>
      <c r="AD85" s="90">
        <f>IF($G85&gt;'Wage Ceilings '!$C$7+SUMIF('Wage Ceilings '!$B$8:'Wage Ceilings '!$B$11,"&lt;="&amp;$G$15,'Wage Ceilings '!$D$8:'Wage Ceilings '!$D$11),'Wage Ceilings '!$C$7+SUMIF('Wage Ceilings '!$B$8:'Wage Ceilings '!$B$11,"&lt;="&amp;$G$15,'Wage Ceilings '!$D$8:'Wage Ceilings '!$D$11),$G85)</f>
        <v>0</v>
      </c>
      <c r="AE85" s="91" cm="1">
        <f t="array" ref="AE85">INDEX(Appendix!$G$4:$J$8,_xlfn.IFS(AC85&lt;56,1,AC85&lt;61,2,AC85&lt;66,3,AC85&lt;71,4,TRUE,5),MATCH(YEAR($F$15),Appendix!$G$3:$L$3,0))</f>
        <v>0</v>
      </c>
      <c r="AF85" s="92">
        <f t="shared" si="34"/>
        <v>0</v>
      </c>
      <c r="AG85" s="89">
        <f t="shared" si="47"/>
        <v>123</v>
      </c>
      <c r="AH85" s="90">
        <f>IF($H85&gt;'Wage Ceilings '!$C$7+SUMIF('Wage Ceilings '!$B$8:'Wage Ceilings '!$B$11,"&lt;="&amp;$H$15,'Wage Ceilings '!$D$8:'Wage Ceilings '!$D$11),'Wage Ceilings '!$C$7+SUMIF('Wage Ceilings '!$B$8:'Wage Ceilings '!$B$11,"&lt;="&amp;$H$15,'Wage Ceilings '!$D$8:'Wage Ceilings '!$D$11),$H85)</f>
        <v>0</v>
      </c>
      <c r="AI85" s="91" cm="1">
        <f t="array" ref="AI85">INDEX(Appendix!$G$4:$J$8,_xlfn.IFS(AG85&lt;56,1,AG85&lt;61,2,AG85&lt;66,3,AG85&lt;71,4,TRUE,5),MATCH(YEAR($F$15),Appendix!$G$3:$L$3,0))</f>
        <v>0</v>
      </c>
      <c r="AJ85" s="92">
        <f t="shared" si="35"/>
        <v>0</v>
      </c>
      <c r="AK85" s="89">
        <f t="shared" si="48"/>
        <v>123</v>
      </c>
      <c r="AL85" s="90">
        <f>IF($I85&gt;'Wage Ceilings '!$C$7+SUMIF('Wage Ceilings '!$B$8:'Wage Ceilings '!$B$11,"&lt;="&amp;$I$15,'Wage Ceilings '!$D$8:'Wage Ceilings '!$D$11),'Wage Ceilings '!$C$7+SUMIF('Wage Ceilings '!$B$8:'Wage Ceilings '!$B$11,"&lt;="&amp;$I$15,'Wage Ceilings '!$D$8:'Wage Ceilings '!$D$11),$I85)</f>
        <v>0</v>
      </c>
      <c r="AM85" s="91" cm="1">
        <f t="array" ref="AM85">INDEX(Appendix!$G$4:$J$8,_xlfn.IFS(AK85&lt;56,1,AK85&lt;61,2,AK85&lt;66,3,AK85&lt;71,4,TRUE,5),MATCH(YEAR($F$15),Appendix!$G$3:$L$3,0))</f>
        <v>0</v>
      </c>
      <c r="AN85" s="92">
        <f t="shared" si="36"/>
        <v>0</v>
      </c>
      <c r="AO85" s="89">
        <f t="shared" si="49"/>
        <v>123</v>
      </c>
      <c r="AP85" s="90">
        <f>IF($J85&gt;'Wage Ceilings '!$C$7+SUMIF('Wage Ceilings '!$B$8:'Wage Ceilings '!$B$11,"&lt;="&amp;$J$15,'Wage Ceilings '!$D$8:'Wage Ceilings '!$D$11),'Wage Ceilings '!$C$7+SUMIF('Wage Ceilings '!$B$8:'Wage Ceilings '!$B$11,"&lt;="&amp;$J$15,'Wage Ceilings '!$D$8:'Wage Ceilings '!$D$11),$J85)</f>
        <v>0</v>
      </c>
      <c r="AQ85" s="91" cm="1">
        <f t="array" ref="AQ85">INDEX(Appendix!$G$4:$J$8,_xlfn.IFS(AO85&lt;56,1,AO85&lt;61,2,AO85&lt;66,3,AO85&lt;71,4,TRUE,5),MATCH(YEAR($F$15),Appendix!$G$3:$L$3,0))</f>
        <v>0</v>
      </c>
      <c r="AR85" s="92">
        <f t="shared" si="37"/>
        <v>0</v>
      </c>
      <c r="AS85" s="89">
        <f t="shared" si="64"/>
        <v>123</v>
      </c>
      <c r="AT85" s="90">
        <f>IF($K85&gt;'Wage Ceilings '!$C$7+SUMIF('Wage Ceilings '!$B$8:'Wage Ceilings '!$B$11,"&lt;="&amp;$K$15,'Wage Ceilings '!$D$8:'Wage Ceilings '!$D$11),'Wage Ceilings '!$C$7+SUMIF('Wage Ceilings '!$B$8:'Wage Ceilings '!$B$11,"&lt;="&amp;$K$15,'Wage Ceilings '!$D$8:'Wage Ceilings '!$D$11),$K85)</f>
        <v>0</v>
      </c>
      <c r="AU85" s="91" cm="1">
        <f t="array" ref="AU85">INDEX(Appendix!$G$4:$J$8,_xlfn.IFS(AS85&lt;56,1,AS85&lt;61,2,AS85&lt;66,3,AS85&lt;71,4,TRUE,5),MATCH(YEAR($F$15),Appendix!$G$3:$L$3,0))</f>
        <v>0</v>
      </c>
      <c r="AV85" s="92">
        <f t="shared" si="38"/>
        <v>0</v>
      </c>
      <c r="AW85" s="89" t="str">
        <f t="shared" si="50"/>
        <v>NA</v>
      </c>
      <c r="AX85" s="92">
        <f>IF(L85&gt;=('Wage Ceilings '!$C$3-SUM(Z85,AD85,AH85,AL85,AP85,AT85,BB85,BF85,BJ85,BN85,BR85,BV85)),('Wage Ceilings '!$C$3-SUM(Z85,AD85,AH85,AL85,AP85,AT85,BB85,BF85,BJ85,BN85,BR85,BV85)),L85)</f>
        <v>0</v>
      </c>
      <c r="AY85" s="91" cm="1">
        <f t="array" ref="AY85">INDEX(Appendix!$G$4:$J$8,_xlfn.IFS(AW85&lt;56,1,AW85&lt;61,2,AW85&lt;66,3,AW85&lt;71,4,TRUE,5),MATCH(YEAR($F$15),Appendix!$G$3:$L$3,0))</f>
        <v>0</v>
      </c>
      <c r="AZ85" s="92">
        <f t="shared" si="39"/>
        <v>0</v>
      </c>
      <c r="BA85" s="89">
        <f t="shared" si="51"/>
        <v>123</v>
      </c>
      <c r="BB85" s="90">
        <f>IF($M85&gt;'Wage Ceilings '!$C$7+SUMIF('Wage Ceilings '!$B$8:'Wage Ceilings '!$B$11,"&lt;="&amp;$M$15,'Wage Ceilings '!$D$8:'Wage Ceilings '!$D$11),'Wage Ceilings '!$C$7+SUMIF('Wage Ceilings '!$B$8:'Wage Ceilings '!$B$11,"&lt;="&amp;$M$15,'Wage Ceilings '!$D$8:'Wage Ceilings '!$D$11),$M85)</f>
        <v>0</v>
      </c>
      <c r="BC85" s="91" cm="1">
        <f t="array" ref="BC85">INDEX(Appendix!$G$4:$J$8,_xlfn.IFS(BA85&lt;56,1,BA85&lt;61,2,BA85&lt;66,3,BA85&lt;71,4,TRUE,5),MATCH(YEAR($F$15),Appendix!$G$3:$L$3,0))</f>
        <v>0</v>
      </c>
      <c r="BD85" s="92">
        <f t="shared" si="52"/>
        <v>0</v>
      </c>
      <c r="BE85" s="89">
        <f t="shared" si="53"/>
        <v>123</v>
      </c>
      <c r="BF85" s="90">
        <f>IF($N85&gt;'Wage Ceilings '!$C$7+SUMIF('Wage Ceilings '!$B$8:'Wage Ceilings '!$B$11,"&lt;="&amp;$N$15,'Wage Ceilings '!$D$8:'Wage Ceilings '!$D$11),'Wage Ceilings '!$C$7+SUMIF('Wage Ceilings '!$B$8:'Wage Ceilings '!$B$11,"&lt;="&amp;$N$15,'Wage Ceilings '!$D$8:'Wage Ceilings '!$D$11),$N85)</f>
        <v>0</v>
      </c>
      <c r="BG85" s="91" cm="1">
        <f t="array" ref="BG85">INDEX(Appendix!$G$4:$J$8,_xlfn.IFS(BE85&lt;56,1,BE85&lt;61,2,BE85&lt;66,3,BE85&lt;71,4,TRUE,5),MATCH(YEAR($F$15),Appendix!$G$3:$L$3,0))</f>
        <v>0</v>
      </c>
      <c r="BH85" s="92">
        <f t="shared" si="40"/>
        <v>0</v>
      </c>
      <c r="BI85" s="89">
        <f t="shared" si="54"/>
        <v>123</v>
      </c>
      <c r="BJ85" s="90">
        <f>IF($O85&gt;'Wage Ceilings '!$C$7+SUMIF('Wage Ceilings '!$B$8:'Wage Ceilings '!$B$11,"&lt;="&amp;$O$15,'Wage Ceilings '!$D$8:'Wage Ceilings '!$D$11),'Wage Ceilings '!$C$7+SUMIF('Wage Ceilings '!$B$8:'Wage Ceilings '!$B$11,"&lt;="&amp;$O$15,'Wage Ceilings '!$D$8:'Wage Ceilings '!$D$11),$O85)</f>
        <v>0</v>
      </c>
      <c r="BK85" s="91" cm="1">
        <f t="array" ref="BK85">INDEX(Appendix!$G$4:$J$8,_xlfn.IFS(BI85&lt;56,1,BI85&lt;61,2,BI85&lt;66,3,BI85&lt;71,4,TRUE,5),MATCH(YEAR($F$15),Appendix!$G$3:$L$3,0))</f>
        <v>0</v>
      </c>
      <c r="BL85" s="92">
        <f t="shared" si="41"/>
        <v>0</v>
      </c>
      <c r="BM85" s="89">
        <f t="shared" si="55"/>
        <v>123</v>
      </c>
      <c r="BN85" s="90">
        <f>IF($P85&gt;'Wage Ceilings '!$C$7+SUMIF('Wage Ceilings '!$B$8:'Wage Ceilings '!$B$11,"&lt;="&amp;$P$15,'Wage Ceilings '!$D$8:'Wage Ceilings '!$D$11),'Wage Ceilings '!$C$7+SUMIF('Wage Ceilings '!$B$8:'Wage Ceilings '!$B$11,"&lt;="&amp;$P$15,'Wage Ceilings '!$D$8:'Wage Ceilings '!$D$11),$P85)</f>
        <v>0</v>
      </c>
      <c r="BO85" s="91" cm="1">
        <f t="array" ref="BO85">INDEX(Appendix!$G$4:$J$8,_xlfn.IFS(BM85&lt;56,1,BM85&lt;61,2,BM85&lt;66,3,BM85&lt;71,4,TRUE,5),MATCH(YEAR($F$15),Appendix!$G$3:$L$3,0))</f>
        <v>0</v>
      </c>
      <c r="BP85" s="92">
        <f t="shared" si="42"/>
        <v>0</v>
      </c>
      <c r="BQ85" s="89">
        <f t="shared" si="56"/>
        <v>123</v>
      </c>
      <c r="BR85" s="90">
        <f>IF($Q85&gt;'Wage Ceilings '!$C$7+SUMIF('Wage Ceilings '!$B$8:'Wage Ceilings '!$B$11,"&lt;="&amp;$Q$15,'Wage Ceilings '!$D$8:'Wage Ceilings '!$D$11),'Wage Ceilings '!$C$7+SUMIF('Wage Ceilings '!$B$8:'Wage Ceilings '!$B$11,"&lt;="&amp;$Q$15,'Wage Ceilings '!$D$8:'Wage Ceilings '!$D$11),$Q85)</f>
        <v>0</v>
      </c>
      <c r="BS85" s="91" cm="1">
        <f t="array" ref="BS85">INDEX(Appendix!$G$4:$J$8,_xlfn.IFS(BQ85&lt;56,1,BQ85&lt;61,2,BQ85&lt;66,3,BQ85&lt;71,4,TRUE,5),MATCH(YEAR($F$15),Appendix!$G$3:$L$3,0))</f>
        <v>0</v>
      </c>
      <c r="BT85" s="92">
        <f t="shared" si="43"/>
        <v>0</v>
      </c>
      <c r="BU85" s="89">
        <f t="shared" si="57"/>
        <v>123</v>
      </c>
      <c r="BV85" s="90">
        <f>IF($R85&gt;'Wage Ceilings '!$C$7+SUMIF('Wage Ceilings '!$B$8:'Wage Ceilings '!$B$11,"&lt;="&amp;$R$15,'Wage Ceilings '!$D$8:'Wage Ceilings '!$D$11),'Wage Ceilings '!$C$7+SUMIF('Wage Ceilings '!$B$8:'Wage Ceilings '!$B$11,"&lt;="&amp;$R$15,'Wage Ceilings '!$D$8:'Wage Ceilings '!$D$11),$R85)</f>
        <v>0</v>
      </c>
      <c r="BW85" s="91" cm="1">
        <f t="array" ref="BW85">INDEX(Appendix!$G$4:$J$8,_xlfn.IFS(BU85&lt;56,1,BU85&lt;61,2,BU85&lt;66,3,BU85&lt;71,4,TRUE,5),MATCH(YEAR($F$15),Appendix!$G$3:$L$3,0))</f>
        <v>0</v>
      </c>
      <c r="BX85" s="92">
        <f t="shared" si="44"/>
        <v>0</v>
      </c>
      <c r="BY85" s="89" t="str">
        <f t="shared" si="58"/>
        <v>NA</v>
      </c>
      <c r="BZ85" s="92">
        <f>IF(S85&gt;=('Wage Ceilings '!$C$3-SUM(Z85,AD85,AH85,AL85,AP85,AX85,AT85,BB85,BF85,BJ85,BN85,BR85,BV85)),('Wage Ceilings '!$C$3-SUM(Z85,AD85,AH85,AL85,AP85,AX85,AT85,BB85,BF85,BJ85,BN85,BR85,BV85)),S85)</f>
        <v>0</v>
      </c>
      <c r="CA85" s="91" cm="1">
        <f t="array" ref="CA85">INDEX(Appendix!$G$4:$J$8,_xlfn.IFS(BY85&lt;56,1,BY85&lt;61,2,BY85&lt;66,3,BY85&lt;71,4,TRUE,5),MATCH(YEAR($F$15),Appendix!$G$3:$L$3,0))</f>
        <v>0</v>
      </c>
      <c r="CB85" s="92">
        <f t="shared" si="65"/>
        <v>0</v>
      </c>
      <c r="CC85" s="47"/>
    </row>
    <row r="86" spans="1:81" x14ac:dyDescent="0.3">
      <c r="A86" s="64" t="s">
        <v>136</v>
      </c>
      <c r="B86" s="65"/>
      <c r="C86" s="65"/>
      <c r="D86" s="66"/>
      <c r="E86" s="66"/>
      <c r="F86" s="67"/>
      <c r="G86" s="67"/>
      <c r="H86" s="67"/>
      <c r="I86" s="67"/>
      <c r="J86" s="67"/>
      <c r="K86" s="67"/>
      <c r="L86" s="67"/>
      <c r="M86" s="67"/>
      <c r="N86" s="67"/>
      <c r="O86" s="67"/>
      <c r="P86" s="67"/>
      <c r="Q86" s="67"/>
      <c r="R86" s="67"/>
      <c r="S86" s="67"/>
      <c r="T86" s="57">
        <f t="shared" si="59"/>
        <v>0</v>
      </c>
      <c r="U86" s="57">
        <f t="shared" si="60"/>
        <v>0</v>
      </c>
      <c r="V86" s="58">
        <f t="shared" si="61"/>
        <v>0</v>
      </c>
      <c r="W86" s="58">
        <f t="shared" si="62"/>
        <v>0</v>
      </c>
      <c r="X86" s="58">
        <f t="shared" si="63"/>
        <v>0</v>
      </c>
      <c r="Y86" s="89">
        <f t="shared" si="45"/>
        <v>122</v>
      </c>
      <c r="Z86" s="90">
        <f>IF($F86&gt;'Wage Ceilings '!$C$7+SUMIF('Wage Ceilings '!$B$8:'Wage Ceilings '!$B$11,"&lt;="&amp;$F$15,'Wage Ceilings '!$D$8:'Wage Ceilings '!$D$11),'Wage Ceilings '!$C$7+SUMIF('Wage Ceilings '!$B$8:'Wage Ceilings '!$B$11,"&lt;="&amp;$F$15,'Wage Ceilings '!$D$8:'Wage Ceilings '!$D$11),$F86)</f>
        <v>0</v>
      </c>
      <c r="AA86" s="91" cm="1">
        <f t="array" ref="AA86">INDEX(Appendix!$G$4:$J$8,_xlfn.IFS(Y86&lt;56,1,Y86&lt;61,2,Y86&lt;66,3,Y86&lt;71,4,TRUE,5),MATCH(YEAR($F$15),Appendix!$G$3:$L$3,0))</f>
        <v>0</v>
      </c>
      <c r="AB86" s="92">
        <f t="shared" si="33"/>
        <v>0</v>
      </c>
      <c r="AC86" s="89">
        <f t="shared" si="46"/>
        <v>123</v>
      </c>
      <c r="AD86" s="90">
        <f>IF($G86&gt;'Wage Ceilings '!$C$7+SUMIF('Wage Ceilings '!$B$8:'Wage Ceilings '!$B$11,"&lt;="&amp;$G$15,'Wage Ceilings '!$D$8:'Wage Ceilings '!$D$11),'Wage Ceilings '!$C$7+SUMIF('Wage Ceilings '!$B$8:'Wage Ceilings '!$B$11,"&lt;="&amp;$G$15,'Wage Ceilings '!$D$8:'Wage Ceilings '!$D$11),$G86)</f>
        <v>0</v>
      </c>
      <c r="AE86" s="91" cm="1">
        <f t="array" ref="AE86">INDEX(Appendix!$G$4:$J$8,_xlfn.IFS(AC86&lt;56,1,AC86&lt;61,2,AC86&lt;66,3,AC86&lt;71,4,TRUE,5),MATCH(YEAR($F$15),Appendix!$G$3:$L$3,0))</f>
        <v>0</v>
      </c>
      <c r="AF86" s="92">
        <f t="shared" si="34"/>
        <v>0</v>
      </c>
      <c r="AG86" s="89">
        <f t="shared" si="47"/>
        <v>123</v>
      </c>
      <c r="AH86" s="90">
        <f>IF($H86&gt;'Wage Ceilings '!$C$7+SUMIF('Wage Ceilings '!$B$8:'Wage Ceilings '!$B$11,"&lt;="&amp;$H$15,'Wage Ceilings '!$D$8:'Wage Ceilings '!$D$11),'Wage Ceilings '!$C$7+SUMIF('Wage Ceilings '!$B$8:'Wage Ceilings '!$B$11,"&lt;="&amp;$H$15,'Wage Ceilings '!$D$8:'Wage Ceilings '!$D$11),$H86)</f>
        <v>0</v>
      </c>
      <c r="AI86" s="91" cm="1">
        <f t="array" ref="AI86">INDEX(Appendix!$G$4:$J$8,_xlfn.IFS(AG86&lt;56,1,AG86&lt;61,2,AG86&lt;66,3,AG86&lt;71,4,TRUE,5),MATCH(YEAR($F$15),Appendix!$G$3:$L$3,0))</f>
        <v>0</v>
      </c>
      <c r="AJ86" s="92">
        <f t="shared" si="35"/>
        <v>0</v>
      </c>
      <c r="AK86" s="89">
        <f t="shared" si="48"/>
        <v>123</v>
      </c>
      <c r="AL86" s="90">
        <f>IF($I86&gt;'Wage Ceilings '!$C$7+SUMIF('Wage Ceilings '!$B$8:'Wage Ceilings '!$B$11,"&lt;="&amp;$I$15,'Wage Ceilings '!$D$8:'Wage Ceilings '!$D$11),'Wage Ceilings '!$C$7+SUMIF('Wage Ceilings '!$B$8:'Wage Ceilings '!$B$11,"&lt;="&amp;$I$15,'Wage Ceilings '!$D$8:'Wage Ceilings '!$D$11),$I86)</f>
        <v>0</v>
      </c>
      <c r="AM86" s="91" cm="1">
        <f t="array" ref="AM86">INDEX(Appendix!$G$4:$J$8,_xlfn.IFS(AK86&lt;56,1,AK86&lt;61,2,AK86&lt;66,3,AK86&lt;71,4,TRUE,5),MATCH(YEAR($F$15),Appendix!$G$3:$L$3,0))</f>
        <v>0</v>
      </c>
      <c r="AN86" s="92">
        <f t="shared" si="36"/>
        <v>0</v>
      </c>
      <c r="AO86" s="89">
        <f t="shared" si="49"/>
        <v>123</v>
      </c>
      <c r="AP86" s="90">
        <f>IF($J86&gt;'Wage Ceilings '!$C$7+SUMIF('Wage Ceilings '!$B$8:'Wage Ceilings '!$B$11,"&lt;="&amp;$J$15,'Wage Ceilings '!$D$8:'Wage Ceilings '!$D$11),'Wage Ceilings '!$C$7+SUMIF('Wage Ceilings '!$B$8:'Wage Ceilings '!$B$11,"&lt;="&amp;$J$15,'Wage Ceilings '!$D$8:'Wage Ceilings '!$D$11),$J86)</f>
        <v>0</v>
      </c>
      <c r="AQ86" s="91" cm="1">
        <f t="array" ref="AQ86">INDEX(Appendix!$G$4:$J$8,_xlfn.IFS(AO86&lt;56,1,AO86&lt;61,2,AO86&lt;66,3,AO86&lt;71,4,TRUE,5),MATCH(YEAR($F$15),Appendix!$G$3:$L$3,0))</f>
        <v>0</v>
      </c>
      <c r="AR86" s="92">
        <f t="shared" si="37"/>
        <v>0</v>
      </c>
      <c r="AS86" s="89">
        <f t="shared" si="64"/>
        <v>123</v>
      </c>
      <c r="AT86" s="90">
        <f>IF($K86&gt;'Wage Ceilings '!$C$7+SUMIF('Wage Ceilings '!$B$8:'Wage Ceilings '!$B$11,"&lt;="&amp;$K$15,'Wage Ceilings '!$D$8:'Wage Ceilings '!$D$11),'Wage Ceilings '!$C$7+SUMIF('Wage Ceilings '!$B$8:'Wage Ceilings '!$B$11,"&lt;="&amp;$K$15,'Wage Ceilings '!$D$8:'Wage Ceilings '!$D$11),$K86)</f>
        <v>0</v>
      </c>
      <c r="AU86" s="91" cm="1">
        <f t="array" ref="AU86">INDEX(Appendix!$G$4:$J$8,_xlfn.IFS(AS86&lt;56,1,AS86&lt;61,2,AS86&lt;66,3,AS86&lt;71,4,TRUE,5),MATCH(YEAR($F$15),Appendix!$G$3:$L$3,0))</f>
        <v>0</v>
      </c>
      <c r="AV86" s="92">
        <f t="shared" si="38"/>
        <v>0</v>
      </c>
      <c r="AW86" s="89" t="str">
        <f t="shared" si="50"/>
        <v>NA</v>
      </c>
      <c r="AX86" s="92">
        <f>IF(L86&gt;=('Wage Ceilings '!$C$3-SUM(Z86,AD86,AH86,AL86,AP86,AT86,BB86,BF86,BJ86,BN86,BR86,BV86)),('Wage Ceilings '!$C$3-SUM(Z86,AD86,AH86,AL86,AP86,AT86,BB86,BF86,BJ86,BN86,BR86,BV86)),L86)</f>
        <v>0</v>
      </c>
      <c r="AY86" s="91" cm="1">
        <f t="array" ref="AY86">INDEX(Appendix!$G$4:$J$8,_xlfn.IFS(AW86&lt;56,1,AW86&lt;61,2,AW86&lt;66,3,AW86&lt;71,4,TRUE,5),MATCH(YEAR($F$15),Appendix!$G$3:$L$3,0))</f>
        <v>0</v>
      </c>
      <c r="AZ86" s="92">
        <f t="shared" si="39"/>
        <v>0</v>
      </c>
      <c r="BA86" s="89">
        <f t="shared" si="51"/>
        <v>123</v>
      </c>
      <c r="BB86" s="90">
        <f>IF($M86&gt;'Wage Ceilings '!$C$7+SUMIF('Wage Ceilings '!$B$8:'Wage Ceilings '!$B$11,"&lt;="&amp;$M$15,'Wage Ceilings '!$D$8:'Wage Ceilings '!$D$11),'Wage Ceilings '!$C$7+SUMIF('Wage Ceilings '!$B$8:'Wage Ceilings '!$B$11,"&lt;="&amp;$M$15,'Wage Ceilings '!$D$8:'Wage Ceilings '!$D$11),$M86)</f>
        <v>0</v>
      </c>
      <c r="BC86" s="91" cm="1">
        <f t="array" ref="BC86">INDEX(Appendix!$G$4:$J$8,_xlfn.IFS(BA86&lt;56,1,BA86&lt;61,2,BA86&lt;66,3,BA86&lt;71,4,TRUE,5),MATCH(YEAR($F$15),Appendix!$G$3:$L$3,0))</f>
        <v>0</v>
      </c>
      <c r="BD86" s="92">
        <f t="shared" si="52"/>
        <v>0</v>
      </c>
      <c r="BE86" s="89">
        <f t="shared" si="53"/>
        <v>123</v>
      </c>
      <c r="BF86" s="90">
        <f>IF($N86&gt;'Wage Ceilings '!$C$7+SUMIF('Wage Ceilings '!$B$8:'Wage Ceilings '!$B$11,"&lt;="&amp;$N$15,'Wage Ceilings '!$D$8:'Wage Ceilings '!$D$11),'Wage Ceilings '!$C$7+SUMIF('Wage Ceilings '!$B$8:'Wage Ceilings '!$B$11,"&lt;="&amp;$N$15,'Wage Ceilings '!$D$8:'Wage Ceilings '!$D$11),$N86)</f>
        <v>0</v>
      </c>
      <c r="BG86" s="91" cm="1">
        <f t="array" ref="BG86">INDEX(Appendix!$G$4:$J$8,_xlfn.IFS(BE86&lt;56,1,BE86&lt;61,2,BE86&lt;66,3,BE86&lt;71,4,TRUE,5),MATCH(YEAR($F$15),Appendix!$G$3:$L$3,0))</f>
        <v>0</v>
      </c>
      <c r="BH86" s="92">
        <f t="shared" si="40"/>
        <v>0</v>
      </c>
      <c r="BI86" s="89">
        <f t="shared" si="54"/>
        <v>123</v>
      </c>
      <c r="BJ86" s="90">
        <f>IF($O86&gt;'Wage Ceilings '!$C$7+SUMIF('Wage Ceilings '!$B$8:'Wage Ceilings '!$B$11,"&lt;="&amp;$O$15,'Wage Ceilings '!$D$8:'Wage Ceilings '!$D$11),'Wage Ceilings '!$C$7+SUMIF('Wage Ceilings '!$B$8:'Wage Ceilings '!$B$11,"&lt;="&amp;$O$15,'Wage Ceilings '!$D$8:'Wage Ceilings '!$D$11),$O86)</f>
        <v>0</v>
      </c>
      <c r="BK86" s="91" cm="1">
        <f t="array" ref="BK86">INDEX(Appendix!$G$4:$J$8,_xlfn.IFS(BI86&lt;56,1,BI86&lt;61,2,BI86&lt;66,3,BI86&lt;71,4,TRUE,5),MATCH(YEAR($F$15),Appendix!$G$3:$L$3,0))</f>
        <v>0</v>
      </c>
      <c r="BL86" s="92">
        <f t="shared" si="41"/>
        <v>0</v>
      </c>
      <c r="BM86" s="89">
        <f t="shared" si="55"/>
        <v>123</v>
      </c>
      <c r="BN86" s="90">
        <f>IF($P86&gt;'Wage Ceilings '!$C$7+SUMIF('Wage Ceilings '!$B$8:'Wage Ceilings '!$B$11,"&lt;="&amp;$P$15,'Wage Ceilings '!$D$8:'Wage Ceilings '!$D$11),'Wage Ceilings '!$C$7+SUMIF('Wage Ceilings '!$B$8:'Wage Ceilings '!$B$11,"&lt;="&amp;$P$15,'Wage Ceilings '!$D$8:'Wage Ceilings '!$D$11),$P86)</f>
        <v>0</v>
      </c>
      <c r="BO86" s="91" cm="1">
        <f t="array" ref="BO86">INDEX(Appendix!$G$4:$J$8,_xlfn.IFS(BM86&lt;56,1,BM86&lt;61,2,BM86&lt;66,3,BM86&lt;71,4,TRUE,5),MATCH(YEAR($F$15),Appendix!$G$3:$L$3,0))</f>
        <v>0</v>
      </c>
      <c r="BP86" s="92">
        <f t="shared" si="42"/>
        <v>0</v>
      </c>
      <c r="BQ86" s="89">
        <f t="shared" si="56"/>
        <v>123</v>
      </c>
      <c r="BR86" s="90">
        <f>IF($Q86&gt;'Wage Ceilings '!$C$7+SUMIF('Wage Ceilings '!$B$8:'Wage Ceilings '!$B$11,"&lt;="&amp;$Q$15,'Wage Ceilings '!$D$8:'Wage Ceilings '!$D$11),'Wage Ceilings '!$C$7+SUMIF('Wage Ceilings '!$B$8:'Wage Ceilings '!$B$11,"&lt;="&amp;$Q$15,'Wage Ceilings '!$D$8:'Wage Ceilings '!$D$11),$Q86)</f>
        <v>0</v>
      </c>
      <c r="BS86" s="91" cm="1">
        <f t="array" ref="BS86">INDEX(Appendix!$G$4:$J$8,_xlfn.IFS(BQ86&lt;56,1,BQ86&lt;61,2,BQ86&lt;66,3,BQ86&lt;71,4,TRUE,5),MATCH(YEAR($F$15),Appendix!$G$3:$L$3,0))</f>
        <v>0</v>
      </c>
      <c r="BT86" s="92">
        <f t="shared" si="43"/>
        <v>0</v>
      </c>
      <c r="BU86" s="89">
        <f t="shared" si="57"/>
        <v>123</v>
      </c>
      <c r="BV86" s="90">
        <f>IF($R86&gt;'Wage Ceilings '!$C$7+SUMIF('Wage Ceilings '!$B$8:'Wage Ceilings '!$B$11,"&lt;="&amp;$R$15,'Wage Ceilings '!$D$8:'Wage Ceilings '!$D$11),'Wage Ceilings '!$C$7+SUMIF('Wage Ceilings '!$B$8:'Wage Ceilings '!$B$11,"&lt;="&amp;$R$15,'Wage Ceilings '!$D$8:'Wage Ceilings '!$D$11),$R86)</f>
        <v>0</v>
      </c>
      <c r="BW86" s="91" cm="1">
        <f t="array" ref="BW86">INDEX(Appendix!$G$4:$J$8,_xlfn.IFS(BU86&lt;56,1,BU86&lt;61,2,BU86&lt;66,3,BU86&lt;71,4,TRUE,5),MATCH(YEAR($F$15),Appendix!$G$3:$L$3,0))</f>
        <v>0</v>
      </c>
      <c r="BX86" s="92">
        <f t="shared" si="44"/>
        <v>0</v>
      </c>
      <c r="BY86" s="89" t="str">
        <f t="shared" si="58"/>
        <v>NA</v>
      </c>
      <c r="BZ86" s="92">
        <f>IF(S86&gt;=('Wage Ceilings '!$C$3-SUM(Z86,AD86,AH86,AL86,AP86,AX86,AT86,BB86,BF86,BJ86,BN86,BR86,BV86)),('Wage Ceilings '!$C$3-SUM(Z86,AD86,AH86,AL86,AP86,AX86,AT86,BB86,BF86,BJ86,BN86,BR86,BV86)),S86)</f>
        <v>0</v>
      </c>
      <c r="CA86" s="91" cm="1">
        <f t="array" ref="CA86">INDEX(Appendix!$G$4:$J$8,_xlfn.IFS(BY86&lt;56,1,BY86&lt;61,2,BY86&lt;66,3,BY86&lt;71,4,TRUE,5),MATCH(YEAR($F$15),Appendix!$G$3:$L$3,0))</f>
        <v>0</v>
      </c>
      <c r="CB86" s="92">
        <f t="shared" si="65"/>
        <v>0</v>
      </c>
      <c r="CC86" s="47"/>
    </row>
    <row r="87" spans="1:81" x14ac:dyDescent="0.3">
      <c r="A87" s="64" t="s">
        <v>137</v>
      </c>
      <c r="B87" s="65"/>
      <c r="C87" s="65"/>
      <c r="D87" s="66"/>
      <c r="E87" s="66"/>
      <c r="F87" s="67"/>
      <c r="G87" s="67"/>
      <c r="H87" s="67"/>
      <c r="I87" s="67"/>
      <c r="J87" s="67"/>
      <c r="K87" s="67"/>
      <c r="L87" s="67"/>
      <c r="M87" s="67"/>
      <c r="N87" s="67"/>
      <c r="O87" s="67"/>
      <c r="P87" s="67"/>
      <c r="Q87" s="67"/>
      <c r="R87" s="67"/>
      <c r="S87" s="67"/>
      <c r="T87" s="57">
        <f t="shared" si="59"/>
        <v>0</v>
      </c>
      <c r="U87" s="57">
        <f t="shared" si="60"/>
        <v>0</v>
      </c>
      <c r="V87" s="58">
        <f t="shared" si="61"/>
        <v>0</v>
      </c>
      <c r="W87" s="58">
        <f t="shared" si="62"/>
        <v>0</v>
      </c>
      <c r="X87" s="58">
        <f t="shared" si="63"/>
        <v>0</v>
      </c>
      <c r="Y87" s="89">
        <f t="shared" si="45"/>
        <v>122</v>
      </c>
      <c r="Z87" s="90">
        <f>IF($F87&gt;'Wage Ceilings '!$C$7+SUMIF('Wage Ceilings '!$B$8:'Wage Ceilings '!$B$11,"&lt;="&amp;$F$15,'Wage Ceilings '!$D$8:'Wage Ceilings '!$D$11),'Wage Ceilings '!$C$7+SUMIF('Wage Ceilings '!$B$8:'Wage Ceilings '!$B$11,"&lt;="&amp;$F$15,'Wage Ceilings '!$D$8:'Wage Ceilings '!$D$11),$F87)</f>
        <v>0</v>
      </c>
      <c r="AA87" s="91" cm="1">
        <f t="array" ref="AA87">INDEX(Appendix!$G$4:$J$8,_xlfn.IFS(Y87&lt;56,1,Y87&lt;61,2,Y87&lt;66,3,Y87&lt;71,4,TRUE,5),MATCH(YEAR($F$15),Appendix!$G$3:$L$3,0))</f>
        <v>0</v>
      </c>
      <c r="AB87" s="92">
        <f t="shared" si="33"/>
        <v>0</v>
      </c>
      <c r="AC87" s="89">
        <f t="shared" si="46"/>
        <v>123</v>
      </c>
      <c r="AD87" s="90">
        <f>IF($G87&gt;'Wage Ceilings '!$C$7+SUMIF('Wage Ceilings '!$B$8:'Wage Ceilings '!$B$11,"&lt;="&amp;$G$15,'Wage Ceilings '!$D$8:'Wage Ceilings '!$D$11),'Wage Ceilings '!$C$7+SUMIF('Wage Ceilings '!$B$8:'Wage Ceilings '!$B$11,"&lt;="&amp;$G$15,'Wage Ceilings '!$D$8:'Wage Ceilings '!$D$11),$G87)</f>
        <v>0</v>
      </c>
      <c r="AE87" s="91" cm="1">
        <f t="array" ref="AE87">INDEX(Appendix!$G$4:$J$8,_xlfn.IFS(AC87&lt;56,1,AC87&lt;61,2,AC87&lt;66,3,AC87&lt;71,4,TRUE,5),MATCH(YEAR($F$15),Appendix!$G$3:$L$3,0))</f>
        <v>0</v>
      </c>
      <c r="AF87" s="92">
        <f t="shared" si="34"/>
        <v>0</v>
      </c>
      <c r="AG87" s="89">
        <f t="shared" si="47"/>
        <v>123</v>
      </c>
      <c r="AH87" s="90">
        <f>IF($H87&gt;'Wage Ceilings '!$C$7+SUMIF('Wage Ceilings '!$B$8:'Wage Ceilings '!$B$11,"&lt;="&amp;$H$15,'Wage Ceilings '!$D$8:'Wage Ceilings '!$D$11),'Wage Ceilings '!$C$7+SUMIF('Wage Ceilings '!$B$8:'Wage Ceilings '!$B$11,"&lt;="&amp;$H$15,'Wage Ceilings '!$D$8:'Wage Ceilings '!$D$11),$H87)</f>
        <v>0</v>
      </c>
      <c r="AI87" s="91" cm="1">
        <f t="array" ref="AI87">INDEX(Appendix!$G$4:$J$8,_xlfn.IFS(AG87&lt;56,1,AG87&lt;61,2,AG87&lt;66,3,AG87&lt;71,4,TRUE,5),MATCH(YEAR($F$15),Appendix!$G$3:$L$3,0))</f>
        <v>0</v>
      </c>
      <c r="AJ87" s="92">
        <f t="shared" si="35"/>
        <v>0</v>
      </c>
      <c r="AK87" s="89">
        <f t="shared" si="48"/>
        <v>123</v>
      </c>
      <c r="AL87" s="90">
        <f>IF($I87&gt;'Wage Ceilings '!$C$7+SUMIF('Wage Ceilings '!$B$8:'Wage Ceilings '!$B$11,"&lt;="&amp;$I$15,'Wage Ceilings '!$D$8:'Wage Ceilings '!$D$11),'Wage Ceilings '!$C$7+SUMIF('Wage Ceilings '!$B$8:'Wage Ceilings '!$B$11,"&lt;="&amp;$I$15,'Wage Ceilings '!$D$8:'Wage Ceilings '!$D$11),$I87)</f>
        <v>0</v>
      </c>
      <c r="AM87" s="91" cm="1">
        <f t="array" ref="AM87">INDEX(Appendix!$G$4:$J$8,_xlfn.IFS(AK87&lt;56,1,AK87&lt;61,2,AK87&lt;66,3,AK87&lt;71,4,TRUE,5),MATCH(YEAR($F$15),Appendix!$G$3:$L$3,0))</f>
        <v>0</v>
      </c>
      <c r="AN87" s="92">
        <f t="shared" si="36"/>
        <v>0</v>
      </c>
      <c r="AO87" s="89">
        <f t="shared" si="49"/>
        <v>123</v>
      </c>
      <c r="AP87" s="90">
        <f>IF($J87&gt;'Wage Ceilings '!$C$7+SUMIF('Wage Ceilings '!$B$8:'Wage Ceilings '!$B$11,"&lt;="&amp;$J$15,'Wage Ceilings '!$D$8:'Wage Ceilings '!$D$11),'Wage Ceilings '!$C$7+SUMIF('Wage Ceilings '!$B$8:'Wage Ceilings '!$B$11,"&lt;="&amp;$J$15,'Wage Ceilings '!$D$8:'Wage Ceilings '!$D$11),$J87)</f>
        <v>0</v>
      </c>
      <c r="AQ87" s="91" cm="1">
        <f t="array" ref="AQ87">INDEX(Appendix!$G$4:$J$8,_xlfn.IFS(AO87&lt;56,1,AO87&lt;61,2,AO87&lt;66,3,AO87&lt;71,4,TRUE,5),MATCH(YEAR($F$15),Appendix!$G$3:$L$3,0))</f>
        <v>0</v>
      </c>
      <c r="AR87" s="92">
        <f t="shared" si="37"/>
        <v>0</v>
      </c>
      <c r="AS87" s="89">
        <f t="shared" si="64"/>
        <v>123</v>
      </c>
      <c r="AT87" s="90">
        <f>IF($K87&gt;'Wage Ceilings '!$C$7+SUMIF('Wage Ceilings '!$B$8:'Wage Ceilings '!$B$11,"&lt;="&amp;$K$15,'Wage Ceilings '!$D$8:'Wage Ceilings '!$D$11),'Wage Ceilings '!$C$7+SUMIF('Wage Ceilings '!$B$8:'Wage Ceilings '!$B$11,"&lt;="&amp;$K$15,'Wage Ceilings '!$D$8:'Wage Ceilings '!$D$11),$K87)</f>
        <v>0</v>
      </c>
      <c r="AU87" s="91" cm="1">
        <f t="array" ref="AU87">INDEX(Appendix!$G$4:$J$8,_xlfn.IFS(AS87&lt;56,1,AS87&lt;61,2,AS87&lt;66,3,AS87&lt;71,4,TRUE,5),MATCH(YEAR($F$15),Appendix!$G$3:$L$3,0))</f>
        <v>0</v>
      </c>
      <c r="AV87" s="92">
        <f t="shared" si="38"/>
        <v>0</v>
      </c>
      <c r="AW87" s="89" t="str">
        <f t="shared" si="50"/>
        <v>NA</v>
      </c>
      <c r="AX87" s="92">
        <f>IF(L87&gt;=('Wage Ceilings '!$C$3-SUM(Z87,AD87,AH87,AL87,AP87,AT87,BB87,BF87,BJ87,BN87,BR87,BV87)),('Wage Ceilings '!$C$3-SUM(Z87,AD87,AH87,AL87,AP87,AT87,BB87,BF87,BJ87,BN87,BR87,BV87)),L87)</f>
        <v>0</v>
      </c>
      <c r="AY87" s="91" cm="1">
        <f t="array" ref="AY87">INDEX(Appendix!$G$4:$J$8,_xlfn.IFS(AW87&lt;56,1,AW87&lt;61,2,AW87&lt;66,3,AW87&lt;71,4,TRUE,5),MATCH(YEAR($F$15),Appendix!$G$3:$L$3,0))</f>
        <v>0</v>
      </c>
      <c r="AZ87" s="92">
        <f t="shared" si="39"/>
        <v>0</v>
      </c>
      <c r="BA87" s="89">
        <f t="shared" si="51"/>
        <v>123</v>
      </c>
      <c r="BB87" s="90">
        <f>IF($M87&gt;'Wage Ceilings '!$C$7+SUMIF('Wage Ceilings '!$B$8:'Wage Ceilings '!$B$11,"&lt;="&amp;$M$15,'Wage Ceilings '!$D$8:'Wage Ceilings '!$D$11),'Wage Ceilings '!$C$7+SUMIF('Wage Ceilings '!$B$8:'Wage Ceilings '!$B$11,"&lt;="&amp;$M$15,'Wage Ceilings '!$D$8:'Wage Ceilings '!$D$11),$M87)</f>
        <v>0</v>
      </c>
      <c r="BC87" s="91" cm="1">
        <f t="array" ref="BC87">INDEX(Appendix!$G$4:$J$8,_xlfn.IFS(BA87&lt;56,1,BA87&lt;61,2,BA87&lt;66,3,BA87&lt;71,4,TRUE,5),MATCH(YEAR($F$15),Appendix!$G$3:$L$3,0))</f>
        <v>0</v>
      </c>
      <c r="BD87" s="92">
        <f t="shared" si="52"/>
        <v>0</v>
      </c>
      <c r="BE87" s="89">
        <f t="shared" si="53"/>
        <v>123</v>
      </c>
      <c r="BF87" s="90">
        <f>IF($N87&gt;'Wage Ceilings '!$C$7+SUMIF('Wage Ceilings '!$B$8:'Wage Ceilings '!$B$11,"&lt;="&amp;$N$15,'Wage Ceilings '!$D$8:'Wage Ceilings '!$D$11),'Wage Ceilings '!$C$7+SUMIF('Wage Ceilings '!$B$8:'Wage Ceilings '!$B$11,"&lt;="&amp;$N$15,'Wage Ceilings '!$D$8:'Wage Ceilings '!$D$11),$N87)</f>
        <v>0</v>
      </c>
      <c r="BG87" s="91" cm="1">
        <f t="array" ref="BG87">INDEX(Appendix!$G$4:$J$8,_xlfn.IFS(BE87&lt;56,1,BE87&lt;61,2,BE87&lt;66,3,BE87&lt;71,4,TRUE,5),MATCH(YEAR($F$15),Appendix!$G$3:$L$3,0))</f>
        <v>0</v>
      </c>
      <c r="BH87" s="92">
        <f t="shared" si="40"/>
        <v>0</v>
      </c>
      <c r="BI87" s="89">
        <f t="shared" si="54"/>
        <v>123</v>
      </c>
      <c r="BJ87" s="90">
        <f>IF($O87&gt;'Wage Ceilings '!$C$7+SUMIF('Wage Ceilings '!$B$8:'Wage Ceilings '!$B$11,"&lt;="&amp;$O$15,'Wage Ceilings '!$D$8:'Wage Ceilings '!$D$11),'Wage Ceilings '!$C$7+SUMIF('Wage Ceilings '!$B$8:'Wage Ceilings '!$B$11,"&lt;="&amp;$O$15,'Wage Ceilings '!$D$8:'Wage Ceilings '!$D$11),$O87)</f>
        <v>0</v>
      </c>
      <c r="BK87" s="91" cm="1">
        <f t="array" ref="BK87">INDEX(Appendix!$G$4:$J$8,_xlfn.IFS(BI87&lt;56,1,BI87&lt;61,2,BI87&lt;66,3,BI87&lt;71,4,TRUE,5),MATCH(YEAR($F$15),Appendix!$G$3:$L$3,0))</f>
        <v>0</v>
      </c>
      <c r="BL87" s="92">
        <f t="shared" si="41"/>
        <v>0</v>
      </c>
      <c r="BM87" s="89">
        <f t="shared" si="55"/>
        <v>123</v>
      </c>
      <c r="BN87" s="90">
        <f>IF($P87&gt;'Wage Ceilings '!$C$7+SUMIF('Wage Ceilings '!$B$8:'Wage Ceilings '!$B$11,"&lt;="&amp;$P$15,'Wage Ceilings '!$D$8:'Wage Ceilings '!$D$11),'Wage Ceilings '!$C$7+SUMIF('Wage Ceilings '!$B$8:'Wage Ceilings '!$B$11,"&lt;="&amp;$P$15,'Wage Ceilings '!$D$8:'Wage Ceilings '!$D$11),$P87)</f>
        <v>0</v>
      </c>
      <c r="BO87" s="91" cm="1">
        <f t="array" ref="BO87">INDEX(Appendix!$G$4:$J$8,_xlfn.IFS(BM87&lt;56,1,BM87&lt;61,2,BM87&lt;66,3,BM87&lt;71,4,TRUE,5),MATCH(YEAR($F$15),Appendix!$G$3:$L$3,0))</f>
        <v>0</v>
      </c>
      <c r="BP87" s="92">
        <f t="shared" si="42"/>
        <v>0</v>
      </c>
      <c r="BQ87" s="89">
        <f t="shared" si="56"/>
        <v>123</v>
      </c>
      <c r="BR87" s="90">
        <f>IF($Q87&gt;'Wage Ceilings '!$C$7+SUMIF('Wage Ceilings '!$B$8:'Wage Ceilings '!$B$11,"&lt;="&amp;$Q$15,'Wage Ceilings '!$D$8:'Wage Ceilings '!$D$11),'Wage Ceilings '!$C$7+SUMIF('Wage Ceilings '!$B$8:'Wage Ceilings '!$B$11,"&lt;="&amp;$Q$15,'Wage Ceilings '!$D$8:'Wage Ceilings '!$D$11),$Q87)</f>
        <v>0</v>
      </c>
      <c r="BS87" s="91" cm="1">
        <f t="array" ref="BS87">INDEX(Appendix!$G$4:$J$8,_xlfn.IFS(BQ87&lt;56,1,BQ87&lt;61,2,BQ87&lt;66,3,BQ87&lt;71,4,TRUE,5),MATCH(YEAR($F$15),Appendix!$G$3:$L$3,0))</f>
        <v>0</v>
      </c>
      <c r="BT87" s="92">
        <f t="shared" si="43"/>
        <v>0</v>
      </c>
      <c r="BU87" s="89">
        <f t="shared" si="57"/>
        <v>123</v>
      </c>
      <c r="BV87" s="90">
        <f>IF($R87&gt;'Wage Ceilings '!$C$7+SUMIF('Wage Ceilings '!$B$8:'Wage Ceilings '!$B$11,"&lt;="&amp;$R$15,'Wage Ceilings '!$D$8:'Wage Ceilings '!$D$11),'Wage Ceilings '!$C$7+SUMIF('Wage Ceilings '!$B$8:'Wage Ceilings '!$B$11,"&lt;="&amp;$R$15,'Wage Ceilings '!$D$8:'Wage Ceilings '!$D$11),$R87)</f>
        <v>0</v>
      </c>
      <c r="BW87" s="91" cm="1">
        <f t="array" ref="BW87">INDEX(Appendix!$G$4:$J$8,_xlfn.IFS(BU87&lt;56,1,BU87&lt;61,2,BU87&lt;66,3,BU87&lt;71,4,TRUE,5),MATCH(YEAR($F$15),Appendix!$G$3:$L$3,0))</f>
        <v>0</v>
      </c>
      <c r="BX87" s="92">
        <f t="shared" si="44"/>
        <v>0</v>
      </c>
      <c r="BY87" s="89" t="str">
        <f t="shared" si="58"/>
        <v>NA</v>
      </c>
      <c r="BZ87" s="92">
        <f>IF(S87&gt;=('Wage Ceilings '!$C$3-SUM(Z87,AD87,AH87,AL87,AP87,AX87,AT87,BB87,BF87,BJ87,BN87,BR87,BV87)),('Wage Ceilings '!$C$3-SUM(Z87,AD87,AH87,AL87,AP87,AX87,AT87,BB87,BF87,BJ87,BN87,BR87,BV87)),S87)</f>
        <v>0</v>
      </c>
      <c r="CA87" s="91" cm="1">
        <f t="array" ref="CA87">INDEX(Appendix!$G$4:$J$8,_xlfn.IFS(BY87&lt;56,1,BY87&lt;61,2,BY87&lt;66,3,BY87&lt;71,4,TRUE,5),MATCH(YEAR($F$15),Appendix!$G$3:$L$3,0))</f>
        <v>0</v>
      </c>
      <c r="CB87" s="92">
        <f t="shared" si="65"/>
        <v>0</v>
      </c>
      <c r="CC87" s="47"/>
    </row>
    <row r="88" spans="1:81" x14ac:dyDescent="0.3">
      <c r="A88" s="64" t="s">
        <v>138</v>
      </c>
      <c r="B88" s="65"/>
      <c r="C88" s="65"/>
      <c r="D88" s="66"/>
      <c r="E88" s="66"/>
      <c r="F88" s="67"/>
      <c r="G88" s="67"/>
      <c r="H88" s="67"/>
      <c r="I88" s="67"/>
      <c r="J88" s="67"/>
      <c r="K88" s="67"/>
      <c r="L88" s="67"/>
      <c r="M88" s="67"/>
      <c r="N88" s="67"/>
      <c r="O88" s="67"/>
      <c r="P88" s="67"/>
      <c r="Q88" s="67"/>
      <c r="R88" s="67"/>
      <c r="S88" s="67"/>
      <c r="T88" s="57">
        <f t="shared" si="59"/>
        <v>0</v>
      </c>
      <c r="U88" s="57">
        <f t="shared" si="60"/>
        <v>0</v>
      </c>
      <c r="V88" s="58">
        <f t="shared" si="61"/>
        <v>0</v>
      </c>
      <c r="W88" s="58">
        <f t="shared" si="62"/>
        <v>0</v>
      </c>
      <c r="X88" s="58">
        <f t="shared" si="63"/>
        <v>0</v>
      </c>
      <c r="Y88" s="89">
        <f t="shared" si="45"/>
        <v>122</v>
      </c>
      <c r="Z88" s="90">
        <f>IF($F88&gt;'Wage Ceilings '!$C$7+SUMIF('Wage Ceilings '!$B$8:'Wage Ceilings '!$B$11,"&lt;="&amp;$F$15,'Wage Ceilings '!$D$8:'Wage Ceilings '!$D$11),'Wage Ceilings '!$C$7+SUMIF('Wage Ceilings '!$B$8:'Wage Ceilings '!$B$11,"&lt;="&amp;$F$15,'Wage Ceilings '!$D$8:'Wage Ceilings '!$D$11),$F88)</f>
        <v>0</v>
      </c>
      <c r="AA88" s="91" cm="1">
        <f t="array" ref="AA88">INDEX(Appendix!$G$4:$J$8,_xlfn.IFS(Y88&lt;56,1,Y88&lt;61,2,Y88&lt;66,3,Y88&lt;71,4,TRUE,5),MATCH(YEAR($F$15),Appendix!$G$3:$L$3,0))</f>
        <v>0</v>
      </c>
      <c r="AB88" s="92">
        <f t="shared" si="33"/>
        <v>0</v>
      </c>
      <c r="AC88" s="89">
        <f t="shared" si="46"/>
        <v>123</v>
      </c>
      <c r="AD88" s="90">
        <f>IF($G88&gt;'Wage Ceilings '!$C$7+SUMIF('Wage Ceilings '!$B$8:'Wage Ceilings '!$B$11,"&lt;="&amp;$G$15,'Wage Ceilings '!$D$8:'Wage Ceilings '!$D$11),'Wage Ceilings '!$C$7+SUMIF('Wage Ceilings '!$B$8:'Wage Ceilings '!$B$11,"&lt;="&amp;$G$15,'Wage Ceilings '!$D$8:'Wage Ceilings '!$D$11),$G88)</f>
        <v>0</v>
      </c>
      <c r="AE88" s="91" cm="1">
        <f t="array" ref="AE88">INDEX(Appendix!$G$4:$J$8,_xlfn.IFS(AC88&lt;56,1,AC88&lt;61,2,AC88&lt;66,3,AC88&lt;71,4,TRUE,5),MATCH(YEAR($F$15),Appendix!$G$3:$L$3,0))</f>
        <v>0</v>
      </c>
      <c r="AF88" s="92">
        <f t="shared" si="34"/>
        <v>0</v>
      </c>
      <c r="AG88" s="89">
        <f t="shared" si="47"/>
        <v>123</v>
      </c>
      <c r="AH88" s="90">
        <f>IF($H88&gt;'Wage Ceilings '!$C$7+SUMIF('Wage Ceilings '!$B$8:'Wage Ceilings '!$B$11,"&lt;="&amp;$H$15,'Wage Ceilings '!$D$8:'Wage Ceilings '!$D$11),'Wage Ceilings '!$C$7+SUMIF('Wage Ceilings '!$B$8:'Wage Ceilings '!$B$11,"&lt;="&amp;$H$15,'Wage Ceilings '!$D$8:'Wage Ceilings '!$D$11),$H88)</f>
        <v>0</v>
      </c>
      <c r="AI88" s="91" cm="1">
        <f t="array" ref="AI88">INDEX(Appendix!$G$4:$J$8,_xlfn.IFS(AG88&lt;56,1,AG88&lt;61,2,AG88&lt;66,3,AG88&lt;71,4,TRUE,5),MATCH(YEAR($F$15),Appendix!$G$3:$L$3,0))</f>
        <v>0</v>
      </c>
      <c r="AJ88" s="92">
        <f t="shared" si="35"/>
        <v>0</v>
      </c>
      <c r="AK88" s="89">
        <f t="shared" si="48"/>
        <v>123</v>
      </c>
      <c r="AL88" s="90">
        <f>IF($I88&gt;'Wage Ceilings '!$C$7+SUMIF('Wage Ceilings '!$B$8:'Wage Ceilings '!$B$11,"&lt;="&amp;$I$15,'Wage Ceilings '!$D$8:'Wage Ceilings '!$D$11),'Wage Ceilings '!$C$7+SUMIF('Wage Ceilings '!$B$8:'Wage Ceilings '!$B$11,"&lt;="&amp;$I$15,'Wage Ceilings '!$D$8:'Wage Ceilings '!$D$11),$I88)</f>
        <v>0</v>
      </c>
      <c r="AM88" s="91" cm="1">
        <f t="array" ref="AM88">INDEX(Appendix!$G$4:$J$8,_xlfn.IFS(AK88&lt;56,1,AK88&lt;61,2,AK88&lt;66,3,AK88&lt;71,4,TRUE,5),MATCH(YEAR($F$15),Appendix!$G$3:$L$3,0))</f>
        <v>0</v>
      </c>
      <c r="AN88" s="92">
        <f t="shared" si="36"/>
        <v>0</v>
      </c>
      <c r="AO88" s="89">
        <f t="shared" si="49"/>
        <v>123</v>
      </c>
      <c r="AP88" s="90">
        <f>IF($J88&gt;'Wage Ceilings '!$C$7+SUMIF('Wage Ceilings '!$B$8:'Wage Ceilings '!$B$11,"&lt;="&amp;$J$15,'Wage Ceilings '!$D$8:'Wage Ceilings '!$D$11),'Wage Ceilings '!$C$7+SUMIF('Wage Ceilings '!$B$8:'Wage Ceilings '!$B$11,"&lt;="&amp;$J$15,'Wage Ceilings '!$D$8:'Wage Ceilings '!$D$11),$J88)</f>
        <v>0</v>
      </c>
      <c r="AQ88" s="91" cm="1">
        <f t="array" ref="AQ88">INDEX(Appendix!$G$4:$J$8,_xlfn.IFS(AO88&lt;56,1,AO88&lt;61,2,AO88&lt;66,3,AO88&lt;71,4,TRUE,5),MATCH(YEAR($F$15),Appendix!$G$3:$L$3,0))</f>
        <v>0</v>
      </c>
      <c r="AR88" s="92">
        <f t="shared" si="37"/>
        <v>0</v>
      </c>
      <c r="AS88" s="89">
        <f t="shared" si="64"/>
        <v>123</v>
      </c>
      <c r="AT88" s="90">
        <f>IF($K88&gt;'Wage Ceilings '!$C$7+SUMIF('Wage Ceilings '!$B$8:'Wage Ceilings '!$B$11,"&lt;="&amp;$K$15,'Wage Ceilings '!$D$8:'Wage Ceilings '!$D$11),'Wage Ceilings '!$C$7+SUMIF('Wage Ceilings '!$B$8:'Wage Ceilings '!$B$11,"&lt;="&amp;$K$15,'Wage Ceilings '!$D$8:'Wage Ceilings '!$D$11),$K88)</f>
        <v>0</v>
      </c>
      <c r="AU88" s="91" cm="1">
        <f t="array" ref="AU88">INDEX(Appendix!$G$4:$J$8,_xlfn.IFS(AS88&lt;56,1,AS88&lt;61,2,AS88&lt;66,3,AS88&lt;71,4,TRUE,5),MATCH(YEAR($F$15),Appendix!$G$3:$L$3,0))</f>
        <v>0</v>
      </c>
      <c r="AV88" s="92">
        <f t="shared" si="38"/>
        <v>0</v>
      </c>
      <c r="AW88" s="89" t="str">
        <f t="shared" si="50"/>
        <v>NA</v>
      </c>
      <c r="AX88" s="92">
        <f>IF(L88&gt;=('Wage Ceilings '!$C$3-SUM(Z88,AD88,AH88,AL88,AP88,AT88,BB88,BF88,BJ88,BN88,BR88,BV88)),('Wage Ceilings '!$C$3-SUM(Z88,AD88,AH88,AL88,AP88,AT88,BB88,BF88,BJ88,BN88,BR88,BV88)),L88)</f>
        <v>0</v>
      </c>
      <c r="AY88" s="91" cm="1">
        <f t="array" ref="AY88">INDEX(Appendix!$G$4:$J$8,_xlfn.IFS(AW88&lt;56,1,AW88&lt;61,2,AW88&lt;66,3,AW88&lt;71,4,TRUE,5),MATCH(YEAR($F$15),Appendix!$G$3:$L$3,0))</f>
        <v>0</v>
      </c>
      <c r="AZ88" s="92">
        <f t="shared" si="39"/>
        <v>0</v>
      </c>
      <c r="BA88" s="89">
        <f t="shared" si="51"/>
        <v>123</v>
      </c>
      <c r="BB88" s="90">
        <f>IF($M88&gt;'Wage Ceilings '!$C$7+SUMIF('Wage Ceilings '!$B$8:'Wage Ceilings '!$B$11,"&lt;="&amp;$M$15,'Wage Ceilings '!$D$8:'Wage Ceilings '!$D$11),'Wage Ceilings '!$C$7+SUMIF('Wage Ceilings '!$B$8:'Wage Ceilings '!$B$11,"&lt;="&amp;$M$15,'Wage Ceilings '!$D$8:'Wage Ceilings '!$D$11),$M88)</f>
        <v>0</v>
      </c>
      <c r="BC88" s="91" cm="1">
        <f t="array" ref="BC88">INDEX(Appendix!$G$4:$J$8,_xlfn.IFS(BA88&lt;56,1,BA88&lt;61,2,BA88&lt;66,3,BA88&lt;71,4,TRUE,5),MATCH(YEAR($F$15),Appendix!$G$3:$L$3,0))</f>
        <v>0</v>
      </c>
      <c r="BD88" s="92">
        <f t="shared" si="52"/>
        <v>0</v>
      </c>
      <c r="BE88" s="89">
        <f t="shared" si="53"/>
        <v>123</v>
      </c>
      <c r="BF88" s="90">
        <f>IF($N88&gt;'Wage Ceilings '!$C$7+SUMIF('Wage Ceilings '!$B$8:'Wage Ceilings '!$B$11,"&lt;="&amp;$N$15,'Wage Ceilings '!$D$8:'Wage Ceilings '!$D$11),'Wage Ceilings '!$C$7+SUMIF('Wage Ceilings '!$B$8:'Wage Ceilings '!$B$11,"&lt;="&amp;$N$15,'Wage Ceilings '!$D$8:'Wage Ceilings '!$D$11),$N88)</f>
        <v>0</v>
      </c>
      <c r="BG88" s="91" cm="1">
        <f t="array" ref="BG88">INDEX(Appendix!$G$4:$J$8,_xlfn.IFS(BE88&lt;56,1,BE88&lt;61,2,BE88&lt;66,3,BE88&lt;71,4,TRUE,5),MATCH(YEAR($F$15),Appendix!$G$3:$L$3,0))</f>
        <v>0</v>
      </c>
      <c r="BH88" s="92">
        <f t="shared" si="40"/>
        <v>0</v>
      </c>
      <c r="BI88" s="89">
        <f t="shared" si="54"/>
        <v>123</v>
      </c>
      <c r="BJ88" s="90">
        <f>IF($O88&gt;'Wage Ceilings '!$C$7+SUMIF('Wage Ceilings '!$B$8:'Wage Ceilings '!$B$11,"&lt;="&amp;$O$15,'Wage Ceilings '!$D$8:'Wage Ceilings '!$D$11),'Wage Ceilings '!$C$7+SUMIF('Wage Ceilings '!$B$8:'Wage Ceilings '!$B$11,"&lt;="&amp;$O$15,'Wage Ceilings '!$D$8:'Wage Ceilings '!$D$11),$O88)</f>
        <v>0</v>
      </c>
      <c r="BK88" s="91" cm="1">
        <f t="array" ref="BK88">INDEX(Appendix!$G$4:$J$8,_xlfn.IFS(BI88&lt;56,1,BI88&lt;61,2,BI88&lt;66,3,BI88&lt;71,4,TRUE,5),MATCH(YEAR($F$15),Appendix!$G$3:$L$3,0))</f>
        <v>0</v>
      </c>
      <c r="BL88" s="92">
        <f t="shared" si="41"/>
        <v>0</v>
      </c>
      <c r="BM88" s="89">
        <f t="shared" si="55"/>
        <v>123</v>
      </c>
      <c r="BN88" s="90">
        <f>IF($P88&gt;'Wage Ceilings '!$C$7+SUMIF('Wage Ceilings '!$B$8:'Wage Ceilings '!$B$11,"&lt;="&amp;$P$15,'Wage Ceilings '!$D$8:'Wage Ceilings '!$D$11),'Wage Ceilings '!$C$7+SUMIF('Wage Ceilings '!$B$8:'Wage Ceilings '!$B$11,"&lt;="&amp;$P$15,'Wage Ceilings '!$D$8:'Wage Ceilings '!$D$11),$P88)</f>
        <v>0</v>
      </c>
      <c r="BO88" s="91" cm="1">
        <f t="array" ref="BO88">INDEX(Appendix!$G$4:$J$8,_xlfn.IFS(BM88&lt;56,1,BM88&lt;61,2,BM88&lt;66,3,BM88&lt;71,4,TRUE,5),MATCH(YEAR($F$15),Appendix!$G$3:$L$3,0))</f>
        <v>0</v>
      </c>
      <c r="BP88" s="92">
        <f t="shared" si="42"/>
        <v>0</v>
      </c>
      <c r="BQ88" s="89">
        <f t="shared" si="56"/>
        <v>123</v>
      </c>
      <c r="BR88" s="90">
        <f>IF($Q88&gt;'Wage Ceilings '!$C$7+SUMIF('Wage Ceilings '!$B$8:'Wage Ceilings '!$B$11,"&lt;="&amp;$Q$15,'Wage Ceilings '!$D$8:'Wage Ceilings '!$D$11),'Wage Ceilings '!$C$7+SUMIF('Wage Ceilings '!$B$8:'Wage Ceilings '!$B$11,"&lt;="&amp;$Q$15,'Wage Ceilings '!$D$8:'Wage Ceilings '!$D$11),$Q88)</f>
        <v>0</v>
      </c>
      <c r="BS88" s="91" cm="1">
        <f t="array" ref="BS88">INDEX(Appendix!$G$4:$J$8,_xlfn.IFS(BQ88&lt;56,1,BQ88&lt;61,2,BQ88&lt;66,3,BQ88&lt;71,4,TRUE,5),MATCH(YEAR($F$15),Appendix!$G$3:$L$3,0))</f>
        <v>0</v>
      </c>
      <c r="BT88" s="92">
        <f t="shared" si="43"/>
        <v>0</v>
      </c>
      <c r="BU88" s="89">
        <f t="shared" si="57"/>
        <v>123</v>
      </c>
      <c r="BV88" s="90">
        <f>IF($R88&gt;'Wage Ceilings '!$C$7+SUMIF('Wage Ceilings '!$B$8:'Wage Ceilings '!$B$11,"&lt;="&amp;$R$15,'Wage Ceilings '!$D$8:'Wage Ceilings '!$D$11),'Wage Ceilings '!$C$7+SUMIF('Wage Ceilings '!$B$8:'Wage Ceilings '!$B$11,"&lt;="&amp;$R$15,'Wage Ceilings '!$D$8:'Wage Ceilings '!$D$11),$R88)</f>
        <v>0</v>
      </c>
      <c r="BW88" s="91" cm="1">
        <f t="array" ref="BW88">INDEX(Appendix!$G$4:$J$8,_xlfn.IFS(BU88&lt;56,1,BU88&lt;61,2,BU88&lt;66,3,BU88&lt;71,4,TRUE,5),MATCH(YEAR($F$15),Appendix!$G$3:$L$3,0))</f>
        <v>0</v>
      </c>
      <c r="BX88" s="92">
        <f t="shared" si="44"/>
        <v>0</v>
      </c>
      <c r="BY88" s="89" t="str">
        <f t="shared" si="58"/>
        <v>NA</v>
      </c>
      <c r="BZ88" s="92">
        <f>IF(S88&gt;=('Wage Ceilings '!$C$3-SUM(Z88,AD88,AH88,AL88,AP88,AX88,AT88,BB88,BF88,BJ88,BN88,BR88,BV88)),('Wage Ceilings '!$C$3-SUM(Z88,AD88,AH88,AL88,AP88,AX88,AT88,BB88,BF88,BJ88,BN88,BR88,BV88)),S88)</f>
        <v>0</v>
      </c>
      <c r="CA88" s="91" cm="1">
        <f t="array" ref="CA88">INDEX(Appendix!$G$4:$J$8,_xlfn.IFS(BY88&lt;56,1,BY88&lt;61,2,BY88&lt;66,3,BY88&lt;71,4,TRUE,5),MATCH(YEAR($F$15),Appendix!$G$3:$L$3,0))</f>
        <v>0</v>
      </c>
      <c r="CB88" s="92">
        <f t="shared" si="65"/>
        <v>0</v>
      </c>
      <c r="CC88" s="47"/>
    </row>
    <row r="89" spans="1:81" x14ac:dyDescent="0.3">
      <c r="A89" s="64" t="s">
        <v>139</v>
      </c>
      <c r="B89" s="65"/>
      <c r="C89" s="65"/>
      <c r="D89" s="66"/>
      <c r="E89" s="66"/>
      <c r="F89" s="67"/>
      <c r="G89" s="67"/>
      <c r="H89" s="67"/>
      <c r="I89" s="67"/>
      <c r="J89" s="67"/>
      <c r="K89" s="67"/>
      <c r="L89" s="67"/>
      <c r="M89" s="67"/>
      <c r="N89" s="67"/>
      <c r="O89" s="67"/>
      <c r="P89" s="67"/>
      <c r="Q89" s="67"/>
      <c r="R89" s="67"/>
      <c r="S89" s="67"/>
      <c r="T89" s="57">
        <f t="shared" si="59"/>
        <v>0</v>
      </c>
      <c r="U89" s="57">
        <f t="shared" si="60"/>
        <v>0</v>
      </c>
      <c r="V89" s="58">
        <f t="shared" si="61"/>
        <v>0</v>
      </c>
      <c r="W89" s="58">
        <f t="shared" si="62"/>
        <v>0</v>
      </c>
      <c r="X89" s="58">
        <f t="shared" si="63"/>
        <v>0</v>
      </c>
      <c r="Y89" s="89">
        <f t="shared" si="45"/>
        <v>122</v>
      </c>
      <c r="Z89" s="90">
        <f>IF($F89&gt;'Wage Ceilings '!$C$7+SUMIF('Wage Ceilings '!$B$8:'Wage Ceilings '!$B$11,"&lt;="&amp;$F$15,'Wage Ceilings '!$D$8:'Wage Ceilings '!$D$11),'Wage Ceilings '!$C$7+SUMIF('Wage Ceilings '!$B$8:'Wage Ceilings '!$B$11,"&lt;="&amp;$F$15,'Wage Ceilings '!$D$8:'Wage Ceilings '!$D$11),$F89)</f>
        <v>0</v>
      </c>
      <c r="AA89" s="91" cm="1">
        <f t="array" ref="AA89">INDEX(Appendix!$G$4:$J$8,_xlfn.IFS(Y89&lt;56,1,Y89&lt;61,2,Y89&lt;66,3,Y89&lt;71,4,TRUE,5),MATCH(YEAR($F$15),Appendix!$G$3:$L$3,0))</f>
        <v>0</v>
      </c>
      <c r="AB89" s="92">
        <f t="shared" si="33"/>
        <v>0</v>
      </c>
      <c r="AC89" s="89">
        <f t="shared" si="46"/>
        <v>123</v>
      </c>
      <c r="AD89" s="90">
        <f>IF($G89&gt;'Wage Ceilings '!$C$7+SUMIF('Wage Ceilings '!$B$8:'Wage Ceilings '!$B$11,"&lt;="&amp;$G$15,'Wage Ceilings '!$D$8:'Wage Ceilings '!$D$11),'Wage Ceilings '!$C$7+SUMIF('Wage Ceilings '!$B$8:'Wage Ceilings '!$B$11,"&lt;="&amp;$G$15,'Wage Ceilings '!$D$8:'Wage Ceilings '!$D$11),$G89)</f>
        <v>0</v>
      </c>
      <c r="AE89" s="91" cm="1">
        <f t="array" ref="AE89">INDEX(Appendix!$G$4:$J$8,_xlfn.IFS(AC89&lt;56,1,AC89&lt;61,2,AC89&lt;66,3,AC89&lt;71,4,TRUE,5),MATCH(YEAR($F$15),Appendix!$G$3:$L$3,0))</f>
        <v>0</v>
      </c>
      <c r="AF89" s="92">
        <f t="shared" si="34"/>
        <v>0</v>
      </c>
      <c r="AG89" s="89">
        <f t="shared" si="47"/>
        <v>123</v>
      </c>
      <c r="AH89" s="90">
        <f>IF($H89&gt;'Wage Ceilings '!$C$7+SUMIF('Wage Ceilings '!$B$8:'Wage Ceilings '!$B$11,"&lt;="&amp;$H$15,'Wage Ceilings '!$D$8:'Wage Ceilings '!$D$11),'Wage Ceilings '!$C$7+SUMIF('Wage Ceilings '!$B$8:'Wage Ceilings '!$B$11,"&lt;="&amp;$H$15,'Wage Ceilings '!$D$8:'Wage Ceilings '!$D$11),$H89)</f>
        <v>0</v>
      </c>
      <c r="AI89" s="91" cm="1">
        <f t="array" ref="AI89">INDEX(Appendix!$G$4:$J$8,_xlfn.IFS(AG89&lt;56,1,AG89&lt;61,2,AG89&lt;66,3,AG89&lt;71,4,TRUE,5),MATCH(YEAR($F$15),Appendix!$G$3:$L$3,0))</f>
        <v>0</v>
      </c>
      <c r="AJ89" s="92">
        <f t="shared" si="35"/>
        <v>0</v>
      </c>
      <c r="AK89" s="89">
        <f t="shared" si="48"/>
        <v>123</v>
      </c>
      <c r="AL89" s="90">
        <f>IF($I89&gt;'Wage Ceilings '!$C$7+SUMIF('Wage Ceilings '!$B$8:'Wage Ceilings '!$B$11,"&lt;="&amp;$I$15,'Wage Ceilings '!$D$8:'Wage Ceilings '!$D$11),'Wage Ceilings '!$C$7+SUMIF('Wage Ceilings '!$B$8:'Wage Ceilings '!$B$11,"&lt;="&amp;$I$15,'Wage Ceilings '!$D$8:'Wage Ceilings '!$D$11),$I89)</f>
        <v>0</v>
      </c>
      <c r="AM89" s="91" cm="1">
        <f t="array" ref="AM89">INDEX(Appendix!$G$4:$J$8,_xlfn.IFS(AK89&lt;56,1,AK89&lt;61,2,AK89&lt;66,3,AK89&lt;71,4,TRUE,5),MATCH(YEAR($F$15),Appendix!$G$3:$L$3,0))</f>
        <v>0</v>
      </c>
      <c r="AN89" s="92">
        <f t="shared" si="36"/>
        <v>0</v>
      </c>
      <c r="AO89" s="89">
        <f t="shared" si="49"/>
        <v>123</v>
      </c>
      <c r="AP89" s="90">
        <f>IF($J89&gt;'Wage Ceilings '!$C$7+SUMIF('Wage Ceilings '!$B$8:'Wage Ceilings '!$B$11,"&lt;="&amp;$J$15,'Wage Ceilings '!$D$8:'Wage Ceilings '!$D$11),'Wage Ceilings '!$C$7+SUMIF('Wage Ceilings '!$B$8:'Wage Ceilings '!$B$11,"&lt;="&amp;$J$15,'Wage Ceilings '!$D$8:'Wage Ceilings '!$D$11),$J89)</f>
        <v>0</v>
      </c>
      <c r="AQ89" s="91" cm="1">
        <f t="array" ref="AQ89">INDEX(Appendix!$G$4:$J$8,_xlfn.IFS(AO89&lt;56,1,AO89&lt;61,2,AO89&lt;66,3,AO89&lt;71,4,TRUE,5),MATCH(YEAR($F$15),Appendix!$G$3:$L$3,0))</f>
        <v>0</v>
      </c>
      <c r="AR89" s="92">
        <f t="shared" si="37"/>
        <v>0</v>
      </c>
      <c r="AS89" s="89">
        <f t="shared" si="64"/>
        <v>123</v>
      </c>
      <c r="AT89" s="90">
        <f>IF($K89&gt;'Wage Ceilings '!$C$7+SUMIF('Wage Ceilings '!$B$8:'Wage Ceilings '!$B$11,"&lt;="&amp;$K$15,'Wage Ceilings '!$D$8:'Wage Ceilings '!$D$11),'Wage Ceilings '!$C$7+SUMIF('Wage Ceilings '!$B$8:'Wage Ceilings '!$B$11,"&lt;="&amp;$K$15,'Wage Ceilings '!$D$8:'Wage Ceilings '!$D$11),$K89)</f>
        <v>0</v>
      </c>
      <c r="AU89" s="91" cm="1">
        <f t="array" ref="AU89">INDEX(Appendix!$G$4:$J$8,_xlfn.IFS(AS89&lt;56,1,AS89&lt;61,2,AS89&lt;66,3,AS89&lt;71,4,TRUE,5),MATCH(YEAR($F$15),Appendix!$G$3:$L$3,0))</f>
        <v>0</v>
      </c>
      <c r="AV89" s="92">
        <f t="shared" si="38"/>
        <v>0</v>
      </c>
      <c r="AW89" s="89" t="str">
        <f t="shared" si="50"/>
        <v>NA</v>
      </c>
      <c r="AX89" s="92">
        <f>IF(L89&gt;=('Wage Ceilings '!$C$3-SUM(Z89,AD89,AH89,AL89,AP89,AT89,BB89,BF89,BJ89,BN89,BR89,BV89)),('Wage Ceilings '!$C$3-SUM(Z89,AD89,AH89,AL89,AP89,AT89,BB89,BF89,BJ89,BN89,BR89,BV89)),L89)</f>
        <v>0</v>
      </c>
      <c r="AY89" s="91" cm="1">
        <f t="array" ref="AY89">INDEX(Appendix!$G$4:$J$8,_xlfn.IFS(AW89&lt;56,1,AW89&lt;61,2,AW89&lt;66,3,AW89&lt;71,4,TRUE,5),MATCH(YEAR($F$15),Appendix!$G$3:$L$3,0))</f>
        <v>0</v>
      </c>
      <c r="AZ89" s="92">
        <f t="shared" si="39"/>
        <v>0</v>
      </c>
      <c r="BA89" s="89">
        <f t="shared" si="51"/>
        <v>123</v>
      </c>
      <c r="BB89" s="90">
        <f>IF($M89&gt;'Wage Ceilings '!$C$7+SUMIF('Wage Ceilings '!$B$8:'Wage Ceilings '!$B$11,"&lt;="&amp;$M$15,'Wage Ceilings '!$D$8:'Wage Ceilings '!$D$11),'Wage Ceilings '!$C$7+SUMIF('Wage Ceilings '!$B$8:'Wage Ceilings '!$B$11,"&lt;="&amp;$M$15,'Wage Ceilings '!$D$8:'Wage Ceilings '!$D$11),$M89)</f>
        <v>0</v>
      </c>
      <c r="BC89" s="91" cm="1">
        <f t="array" ref="BC89">INDEX(Appendix!$G$4:$J$8,_xlfn.IFS(BA89&lt;56,1,BA89&lt;61,2,BA89&lt;66,3,BA89&lt;71,4,TRUE,5),MATCH(YEAR($F$15),Appendix!$G$3:$L$3,0))</f>
        <v>0</v>
      </c>
      <c r="BD89" s="92">
        <f t="shared" si="52"/>
        <v>0</v>
      </c>
      <c r="BE89" s="89">
        <f t="shared" si="53"/>
        <v>123</v>
      </c>
      <c r="BF89" s="90">
        <f>IF($N89&gt;'Wage Ceilings '!$C$7+SUMIF('Wage Ceilings '!$B$8:'Wage Ceilings '!$B$11,"&lt;="&amp;$N$15,'Wage Ceilings '!$D$8:'Wage Ceilings '!$D$11),'Wage Ceilings '!$C$7+SUMIF('Wage Ceilings '!$B$8:'Wage Ceilings '!$B$11,"&lt;="&amp;$N$15,'Wage Ceilings '!$D$8:'Wage Ceilings '!$D$11),$N89)</f>
        <v>0</v>
      </c>
      <c r="BG89" s="91" cm="1">
        <f t="array" ref="BG89">INDEX(Appendix!$G$4:$J$8,_xlfn.IFS(BE89&lt;56,1,BE89&lt;61,2,BE89&lt;66,3,BE89&lt;71,4,TRUE,5),MATCH(YEAR($F$15),Appendix!$G$3:$L$3,0))</f>
        <v>0</v>
      </c>
      <c r="BH89" s="92">
        <f t="shared" si="40"/>
        <v>0</v>
      </c>
      <c r="BI89" s="89">
        <f t="shared" si="54"/>
        <v>123</v>
      </c>
      <c r="BJ89" s="90">
        <f>IF($O89&gt;'Wage Ceilings '!$C$7+SUMIF('Wage Ceilings '!$B$8:'Wage Ceilings '!$B$11,"&lt;="&amp;$O$15,'Wage Ceilings '!$D$8:'Wage Ceilings '!$D$11),'Wage Ceilings '!$C$7+SUMIF('Wage Ceilings '!$B$8:'Wage Ceilings '!$B$11,"&lt;="&amp;$O$15,'Wage Ceilings '!$D$8:'Wage Ceilings '!$D$11),$O89)</f>
        <v>0</v>
      </c>
      <c r="BK89" s="91" cm="1">
        <f t="array" ref="BK89">INDEX(Appendix!$G$4:$J$8,_xlfn.IFS(BI89&lt;56,1,BI89&lt;61,2,BI89&lt;66,3,BI89&lt;71,4,TRUE,5),MATCH(YEAR($F$15),Appendix!$G$3:$L$3,0))</f>
        <v>0</v>
      </c>
      <c r="BL89" s="92">
        <f t="shared" si="41"/>
        <v>0</v>
      </c>
      <c r="BM89" s="89">
        <f t="shared" si="55"/>
        <v>123</v>
      </c>
      <c r="BN89" s="90">
        <f>IF($P89&gt;'Wage Ceilings '!$C$7+SUMIF('Wage Ceilings '!$B$8:'Wage Ceilings '!$B$11,"&lt;="&amp;$P$15,'Wage Ceilings '!$D$8:'Wage Ceilings '!$D$11),'Wage Ceilings '!$C$7+SUMIF('Wage Ceilings '!$B$8:'Wage Ceilings '!$B$11,"&lt;="&amp;$P$15,'Wage Ceilings '!$D$8:'Wage Ceilings '!$D$11),$P89)</f>
        <v>0</v>
      </c>
      <c r="BO89" s="91" cm="1">
        <f t="array" ref="BO89">INDEX(Appendix!$G$4:$J$8,_xlfn.IFS(BM89&lt;56,1,BM89&lt;61,2,BM89&lt;66,3,BM89&lt;71,4,TRUE,5),MATCH(YEAR($F$15),Appendix!$G$3:$L$3,0))</f>
        <v>0</v>
      </c>
      <c r="BP89" s="92">
        <f t="shared" si="42"/>
        <v>0</v>
      </c>
      <c r="BQ89" s="89">
        <f t="shared" si="56"/>
        <v>123</v>
      </c>
      <c r="BR89" s="90">
        <f>IF($Q89&gt;'Wage Ceilings '!$C$7+SUMIF('Wage Ceilings '!$B$8:'Wage Ceilings '!$B$11,"&lt;="&amp;$Q$15,'Wage Ceilings '!$D$8:'Wage Ceilings '!$D$11),'Wage Ceilings '!$C$7+SUMIF('Wage Ceilings '!$B$8:'Wage Ceilings '!$B$11,"&lt;="&amp;$Q$15,'Wage Ceilings '!$D$8:'Wage Ceilings '!$D$11),$Q89)</f>
        <v>0</v>
      </c>
      <c r="BS89" s="91" cm="1">
        <f t="array" ref="BS89">INDEX(Appendix!$G$4:$J$8,_xlfn.IFS(BQ89&lt;56,1,BQ89&lt;61,2,BQ89&lt;66,3,BQ89&lt;71,4,TRUE,5),MATCH(YEAR($F$15),Appendix!$G$3:$L$3,0))</f>
        <v>0</v>
      </c>
      <c r="BT89" s="92">
        <f t="shared" si="43"/>
        <v>0</v>
      </c>
      <c r="BU89" s="89">
        <f t="shared" si="57"/>
        <v>123</v>
      </c>
      <c r="BV89" s="90">
        <f>IF($R89&gt;'Wage Ceilings '!$C$7+SUMIF('Wage Ceilings '!$B$8:'Wage Ceilings '!$B$11,"&lt;="&amp;$R$15,'Wage Ceilings '!$D$8:'Wage Ceilings '!$D$11),'Wage Ceilings '!$C$7+SUMIF('Wage Ceilings '!$B$8:'Wage Ceilings '!$B$11,"&lt;="&amp;$R$15,'Wage Ceilings '!$D$8:'Wage Ceilings '!$D$11),$R89)</f>
        <v>0</v>
      </c>
      <c r="BW89" s="91" cm="1">
        <f t="array" ref="BW89">INDEX(Appendix!$G$4:$J$8,_xlfn.IFS(BU89&lt;56,1,BU89&lt;61,2,BU89&lt;66,3,BU89&lt;71,4,TRUE,5),MATCH(YEAR($F$15),Appendix!$G$3:$L$3,0))</f>
        <v>0</v>
      </c>
      <c r="BX89" s="92">
        <f t="shared" si="44"/>
        <v>0</v>
      </c>
      <c r="BY89" s="89" t="str">
        <f t="shared" si="58"/>
        <v>NA</v>
      </c>
      <c r="BZ89" s="92">
        <f>IF(S89&gt;=('Wage Ceilings '!$C$3-SUM(Z89,AD89,AH89,AL89,AP89,AX89,AT89,BB89,BF89,BJ89,BN89,BR89,BV89)),('Wage Ceilings '!$C$3-SUM(Z89,AD89,AH89,AL89,AP89,AX89,AT89,BB89,BF89,BJ89,BN89,BR89,BV89)),S89)</f>
        <v>0</v>
      </c>
      <c r="CA89" s="91" cm="1">
        <f t="array" ref="CA89">INDEX(Appendix!$G$4:$J$8,_xlfn.IFS(BY89&lt;56,1,BY89&lt;61,2,BY89&lt;66,3,BY89&lt;71,4,TRUE,5),MATCH(YEAR($F$15),Appendix!$G$3:$L$3,0))</f>
        <v>0</v>
      </c>
      <c r="CB89" s="92">
        <f t="shared" si="65"/>
        <v>0</v>
      </c>
      <c r="CC89" s="47"/>
    </row>
    <row r="90" spans="1:81" x14ac:dyDescent="0.3">
      <c r="A90" s="64" t="s">
        <v>140</v>
      </c>
      <c r="B90" s="65"/>
      <c r="C90" s="65"/>
      <c r="D90" s="66"/>
      <c r="E90" s="66"/>
      <c r="F90" s="67"/>
      <c r="G90" s="67"/>
      <c r="H90" s="67"/>
      <c r="I90" s="67"/>
      <c r="J90" s="67"/>
      <c r="K90" s="67"/>
      <c r="L90" s="67"/>
      <c r="M90" s="67"/>
      <c r="N90" s="67"/>
      <c r="O90" s="67"/>
      <c r="P90" s="67"/>
      <c r="Q90" s="67"/>
      <c r="R90" s="67"/>
      <c r="S90" s="67"/>
      <c r="T90" s="57">
        <f t="shared" si="59"/>
        <v>0</v>
      </c>
      <c r="U90" s="57">
        <f t="shared" si="60"/>
        <v>0</v>
      </c>
      <c r="V90" s="58">
        <f t="shared" si="61"/>
        <v>0</v>
      </c>
      <c r="W90" s="58">
        <f t="shared" si="62"/>
        <v>0</v>
      </c>
      <c r="X90" s="58">
        <f t="shared" si="63"/>
        <v>0</v>
      </c>
      <c r="Y90" s="89">
        <f t="shared" si="45"/>
        <v>122</v>
      </c>
      <c r="Z90" s="90">
        <f>IF($F90&gt;'Wage Ceilings '!$C$7+SUMIF('Wage Ceilings '!$B$8:'Wage Ceilings '!$B$11,"&lt;="&amp;$F$15,'Wage Ceilings '!$D$8:'Wage Ceilings '!$D$11),'Wage Ceilings '!$C$7+SUMIF('Wage Ceilings '!$B$8:'Wage Ceilings '!$B$11,"&lt;="&amp;$F$15,'Wage Ceilings '!$D$8:'Wage Ceilings '!$D$11),$F90)</f>
        <v>0</v>
      </c>
      <c r="AA90" s="91" cm="1">
        <f t="array" ref="AA90">INDEX(Appendix!$G$4:$J$8,_xlfn.IFS(Y90&lt;56,1,Y90&lt;61,2,Y90&lt;66,3,Y90&lt;71,4,TRUE,5),MATCH(YEAR($F$15),Appendix!$G$3:$L$3,0))</f>
        <v>0</v>
      </c>
      <c r="AB90" s="92">
        <f t="shared" si="33"/>
        <v>0</v>
      </c>
      <c r="AC90" s="89">
        <f t="shared" si="46"/>
        <v>123</v>
      </c>
      <c r="AD90" s="90">
        <f>IF($G90&gt;'Wage Ceilings '!$C$7+SUMIF('Wage Ceilings '!$B$8:'Wage Ceilings '!$B$11,"&lt;="&amp;$G$15,'Wage Ceilings '!$D$8:'Wage Ceilings '!$D$11),'Wage Ceilings '!$C$7+SUMIF('Wage Ceilings '!$B$8:'Wage Ceilings '!$B$11,"&lt;="&amp;$G$15,'Wage Ceilings '!$D$8:'Wage Ceilings '!$D$11),$G90)</f>
        <v>0</v>
      </c>
      <c r="AE90" s="91" cm="1">
        <f t="array" ref="AE90">INDEX(Appendix!$G$4:$J$8,_xlfn.IFS(AC90&lt;56,1,AC90&lt;61,2,AC90&lt;66,3,AC90&lt;71,4,TRUE,5),MATCH(YEAR($F$15),Appendix!$G$3:$L$3,0))</f>
        <v>0</v>
      </c>
      <c r="AF90" s="92">
        <f t="shared" si="34"/>
        <v>0</v>
      </c>
      <c r="AG90" s="89">
        <f t="shared" si="47"/>
        <v>123</v>
      </c>
      <c r="AH90" s="90">
        <f>IF($H90&gt;'Wage Ceilings '!$C$7+SUMIF('Wage Ceilings '!$B$8:'Wage Ceilings '!$B$11,"&lt;="&amp;$H$15,'Wage Ceilings '!$D$8:'Wage Ceilings '!$D$11),'Wage Ceilings '!$C$7+SUMIF('Wage Ceilings '!$B$8:'Wage Ceilings '!$B$11,"&lt;="&amp;$H$15,'Wage Ceilings '!$D$8:'Wage Ceilings '!$D$11),$H90)</f>
        <v>0</v>
      </c>
      <c r="AI90" s="91" cm="1">
        <f t="array" ref="AI90">INDEX(Appendix!$G$4:$J$8,_xlfn.IFS(AG90&lt;56,1,AG90&lt;61,2,AG90&lt;66,3,AG90&lt;71,4,TRUE,5),MATCH(YEAR($F$15),Appendix!$G$3:$L$3,0))</f>
        <v>0</v>
      </c>
      <c r="AJ90" s="92">
        <f t="shared" si="35"/>
        <v>0</v>
      </c>
      <c r="AK90" s="89">
        <f t="shared" si="48"/>
        <v>123</v>
      </c>
      <c r="AL90" s="90">
        <f>IF($I90&gt;'Wage Ceilings '!$C$7+SUMIF('Wage Ceilings '!$B$8:'Wage Ceilings '!$B$11,"&lt;="&amp;$I$15,'Wage Ceilings '!$D$8:'Wage Ceilings '!$D$11),'Wage Ceilings '!$C$7+SUMIF('Wage Ceilings '!$B$8:'Wage Ceilings '!$B$11,"&lt;="&amp;$I$15,'Wage Ceilings '!$D$8:'Wage Ceilings '!$D$11),$I90)</f>
        <v>0</v>
      </c>
      <c r="AM90" s="91" cm="1">
        <f t="array" ref="AM90">INDEX(Appendix!$G$4:$J$8,_xlfn.IFS(AK90&lt;56,1,AK90&lt;61,2,AK90&lt;66,3,AK90&lt;71,4,TRUE,5),MATCH(YEAR($F$15),Appendix!$G$3:$L$3,0))</f>
        <v>0</v>
      </c>
      <c r="AN90" s="92">
        <f t="shared" si="36"/>
        <v>0</v>
      </c>
      <c r="AO90" s="89">
        <f t="shared" si="49"/>
        <v>123</v>
      </c>
      <c r="AP90" s="90">
        <f>IF($J90&gt;'Wage Ceilings '!$C$7+SUMIF('Wage Ceilings '!$B$8:'Wage Ceilings '!$B$11,"&lt;="&amp;$J$15,'Wage Ceilings '!$D$8:'Wage Ceilings '!$D$11),'Wage Ceilings '!$C$7+SUMIF('Wage Ceilings '!$B$8:'Wage Ceilings '!$B$11,"&lt;="&amp;$J$15,'Wage Ceilings '!$D$8:'Wage Ceilings '!$D$11),$J90)</f>
        <v>0</v>
      </c>
      <c r="AQ90" s="91" cm="1">
        <f t="array" ref="AQ90">INDEX(Appendix!$G$4:$J$8,_xlfn.IFS(AO90&lt;56,1,AO90&lt;61,2,AO90&lt;66,3,AO90&lt;71,4,TRUE,5),MATCH(YEAR($F$15),Appendix!$G$3:$L$3,0))</f>
        <v>0</v>
      </c>
      <c r="AR90" s="92">
        <f t="shared" si="37"/>
        <v>0</v>
      </c>
      <c r="AS90" s="89">
        <f t="shared" si="64"/>
        <v>123</v>
      </c>
      <c r="AT90" s="90">
        <f>IF($K90&gt;'Wage Ceilings '!$C$7+SUMIF('Wage Ceilings '!$B$8:'Wage Ceilings '!$B$11,"&lt;="&amp;$K$15,'Wage Ceilings '!$D$8:'Wage Ceilings '!$D$11),'Wage Ceilings '!$C$7+SUMIF('Wage Ceilings '!$B$8:'Wage Ceilings '!$B$11,"&lt;="&amp;$K$15,'Wage Ceilings '!$D$8:'Wage Ceilings '!$D$11),$K90)</f>
        <v>0</v>
      </c>
      <c r="AU90" s="91" cm="1">
        <f t="array" ref="AU90">INDEX(Appendix!$G$4:$J$8,_xlfn.IFS(AS90&lt;56,1,AS90&lt;61,2,AS90&lt;66,3,AS90&lt;71,4,TRUE,5),MATCH(YEAR($F$15),Appendix!$G$3:$L$3,0))</f>
        <v>0</v>
      </c>
      <c r="AV90" s="92">
        <f t="shared" si="38"/>
        <v>0</v>
      </c>
      <c r="AW90" s="89" t="str">
        <f t="shared" si="50"/>
        <v>NA</v>
      </c>
      <c r="AX90" s="92">
        <f>IF(L90&gt;=('Wage Ceilings '!$C$3-SUM(Z90,AD90,AH90,AL90,AP90,AT90,BB90,BF90,BJ90,BN90,BR90,BV90)),('Wage Ceilings '!$C$3-SUM(Z90,AD90,AH90,AL90,AP90,AT90,BB90,BF90,BJ90,BN90,BR90,BV90)),L90)</f>
        <v>0</v>
      </c>
      <c r="AY90" s="91" cm="1">
        <f t="array" ref="AY90">INDEX(Appendix!$G$4:$J$8,_xlfn.IFS(AW90&lt;56,1,AW90&lt;61,2,AW90&lt;66,3,AW90&lt;71,4,TRUE,5),MATCH(YEAR($F$15),Appendix!$G$3:$L$3,0))</f>
        <v>0</v>
      </c>
      <c r="AZ90" s="92">
        <f t="shared" si="39"/>
        <v>0</v>
      </c>
      <c r="BA90" s="89">
        <f t="shared" si="51"/>
        <v>123</v>
      </c>
      <c r="BB90" s="90">
        <f>IF($M90&gt;'Wage Ceilings '!$C$7+SUMIF('Wage Ceilings '!$B$8:'Wage Ceilings '!$B$11,"&lt;="&amp;$M$15,'Wage Ceilings '!$D$8:'Wage Ceilings '!$D$11),'Wage Ceilings '!$C$7+SUMIF('Wage Ceilings '!$B$8:'Wage Ceilings '!$B$11,"&lt;="&amp;$M$15,'Wage Ceilings '!$D$8:'Wage Ceilings '!$D$11),$M90)</f>
        <v>0</v>
      </c>
      <c r="BC90" s="91" cm="1">
        <f t="array" ref="BC90">INDEX(Appendix!$G$4:$J$8,_xlfn.IFS(BA90&lt;56,1,BA90&lt;61,2,BA90&lt;66,3,BA90&lt;71,4,TRUE,5),MATCH(YEAR($F$15),Appendix!$G$3:$L$3,0))</f>
        <v>0</v>
      </c>
      <c r="BD90" s="92">
        <f t="shared" si="52"/>
        <v>0</v>
      </c>
      <c r="BE90" s="89">
        <f t="shared" si="53"/>
        <v>123</v>
      </c>
      <c r="BF90" s="90">
        <f>IF($N90&gt;'Wage Ceilings '!$C$7+SUMIF('Wage Ceilings '!$B$8:'Wage Ceilings '!$B$11,"&lt;="&amp;$N$15,'Wage Ceilings '!$D$8:'Wage Ceilings '!$D$11),'Wage Ceilings '!$C$7+SUMIF('Wage Ceilings '!$B$8:'Wage Ceilings '!$B$11,"&lt;="&amp;$N$15,'Wage Ceilings '!$D$8:'Wage Ceilings '!$D$11),$N90)</f>
        <v>0</v>
      </c>
      <c r="BG90" s="91" cm="1">
        <f t="array" ref="BG90">INDEX(Appendix!$G$4:$J$8,_xlfn.IFS(BE90&lt;56,1,BE90&lt;61,2,BE90&lt;66,3,BE90&lt;71,4,TRUE,5),MATCH(YEAR($F$15),Appendix!$G$3:$L$3,0))</f>
        <v>0</v>
      </c>
      <c r="BH90" s="92">
        <f t="shared" si="40"/>
        <v>0</v>
      </c>
      <c r="BI90" s="89">
        <f t="shared" si="54"/>
        <v>123</v>
      </c>
      <c r="BJ90" s="90">
        <f>IF($O90&gt;'Wage Ceilings '!$C$7+SUMIF('Wage Ceilings '!$B$8:'Wage Ceilings '!$B$11,"&lt;="&amp;$O$15,'Wage Ceilings '!$D$8:'Wage Ceilings '!$D$11),'Wage Ceilings '!$C$7+SUMIF('Wage Ceilings '!$B$8:'Wage Ceilings '!$B$11,"&lt;="&amp;$O$15,'Wage Ceilings '!$D$8:'Wage Ceilings '!$D$11),$O90)</f>
        <v>0</v>
      </c>
      <c r="BK90" s="91" cm="1">
        <f t="array" ref="BK90">INDEX(Appendix!$G$4:$J$8,_xlfn.IFS(BI90&lt;56,1,BI90&lt;61,2,BI90&lt;66,3,BI90&lt;71,4,TRUE,5),MATCH(YEAR($F$15),Appendix!$G$3:$L$3,0))</f>
        <v>0</v>
      </c>
      <c r="BL90" s="92">
        <f t="shared" si="41"/>
        <v>0</v>
      </c>
      <c r="BM90" s="89">
        <f t="shared" si="55"/>
        <v>123</v>
      </c>
      <c r="BN90" s="90">
        <f>IF($P90&gt;'Wage Ceilings '!$C$7+SUMIF('Wage Ceilings '!$B$8:'Wage Ceilings '!$B$11,"&lt;="&amp;$P$15,'Wage Ceilings '!$D$8:'Wage Ceilings '!$D$11),'Wage Ceilings '!$C$7+SUMIF('Wage Ceilings '!$B$8:'Wage Ceilings '!$B$11,"&lt;="&amp;$P$15,'Wage Ceilings '!$D$8:'Wage Ceilings '!$D$11),$P90)</f>
        <v>0</v>
      </c>
      <c r="BO90" s="91" cm="1">
        <f t="array" ref="BO90">INDEX(Appendix!$G$4:$J$8,_xlfn.IFS(BM90&lt;56,1,BM90&lt;61,2,BM90&lt;66,3,BM90&lt;71,4,TRUE,5),MATCH(YEAR($F$15),Appendix!$G$3:$L$3,0))</f>
        <v>0</v>
      </c>
      <c r="BP90" s="92">
        <f t="shared" si="42"/>
        <v>0</v>
      </c>
      <c r="BQ90" s="89">
        <f t="shared" si="56"/>
        <v>123</v>
      </c>
      <c r="BR90" s="90">
        <f>IF($Q90&gt;'Wage Ceilings '!$C$7+SUMIF('Wage Ceilings '!$B$8:'Wage Ceilings '!$B$11,"&lt;="&amp;$Q$15,'Wage Ceilings '!$D$8:'Wage Ceilings '!$D$11),'Wage Ceilings '!$C$7+SUMIF('Wage Ceilings '!$B$8:'Wage Ceilings '!$B$11,"&lt;="&amp;$Q$15,'Wage Ceilings '!$D$8:'Wage Ceilings '!$D$11),$Q90)</f>
        <v>0</v>
      </c>
      <c r="BS90" s="91" cm="1">
        <f t="array" ref="BS90">INDEX(Appendix!$G$4:$J$8,_xlfn.IFS(BQ90&lt;56,1,BQ90&lt;61,2,BQ90&lt;66,3,BQ90&lt;71,4,TRUE,5),MATCH(YEAR($F$15),Appendix!$G$3:$L$3,0))</f>
        <v>0</v>
      </c>
      <c r="BT90" s="92">
        <f t="shared" si="43"/>
        <v>0</v>
      </c>
      <c r="BU90" s="89">
        <f t="shared" si="57"/>
        <v>123</v>
      </c>
      <c r="BV90" s="90">
        <f>IF($R90&gt;'Wage Ceilings '!$C$7+SUMIF('Wage Ceilings '!$B$8:'Wage Ceilings '!$B$11,"&lt;="&amp;$R$15,'Wage Ceilings '!$D$8:'Wage Ceilings '!$D$11),'Wage Ceilings '!$C$7+SUMIF('Wage Ceilings '!$B$8:'Wage Ceilings '!$B$11,"&lt;="&amp;$R$15,'Wage Ceilings '!$D$8:'Wage Ceilings '!$D$11),$R90)</f>
        <v>0</v>
      </c>
      <c r="BW90" s="91" cm="1">
        <f t="array" ref="BW90">INDEX(Appendix!$G$4:$J$8,_xlfn.IFS(BU90&lt;56,1,BU90&lt;61,2,BU90&lt;66,3,BU90&lt;71,4,TRUE,5),MATCH(YEAR($F$15),Appendix!$G$3:$L$3,0))</f>
        <v>0</v>
      </c>
      <c r="BX90" s="92">
        <f t="shared" si="44"/>
        <v>0</v>
      </c>
      <c r="BY90" s="89" t="str">
        <f t="shared" si="58"/>
        <v>NA</v>
      </c>
      <c r="BZ90" s="92">
        <f>IF(S90&gt;=('Wage Ceilings '!$C$3-SUM(Z90,AD90,AH90,AL90,AP90,AX90,AT90,BB90,BF90,BJ90,BN90,BR90,BV90)),('Wage Ceilings '!$C$3-SUM(Z90,AD90,AH90,AL90,AP90,AX90,AT90,BB90,BF90,BJ90,BN90,BR90,BV90)),S90)</f>
        <v>0</v>
      </c>
      <c r="CA90" s="91" cm="1">
        <f t="array" ref="CA90">INDEX(Appendix!$G$4:$J$8,_xlfn.IFS(BY90&lt;56,1,BY90&lt;61,2,BY90&lt;66,3,BY90&lt;71,4,TRUE,5),MATCH(YEAR($F$15),Appendix!$G$3:$L$3,0))</f>
        <v>0</v>
      </c>
      <c r="CB90" s="92">
        <f t="shared" si="65"/>
        <v>0</v>
      </c>
      <c r="CC90" s="47"/>
    </row>
    <row r="91" spans="1:81" x14ac:dyDescent="0.3">
      <c r="A91" s="64" t="s">
        <v>141</v>
      </c>
      <c r="B91" s="65"/>
      <c r="C91" s="65"/>
      <c r="D91" s="66"/>
      <c r="E91" s="66"/>
      <c r="F91" s="67"/>
      <c r="G91" s="67"/>
      <c r="H91" s="67"/>
      <c r="I91" s="67"/>
      <c r="J91" s="67"/>
      <c r="K91" s="67"/>
      <c r="L91" s="67"/>
      <c r="M91" s="67"/>
      <c r="N91" s="67"/>
      <c r="O91" s="67"/>
      <c r="P91" s="67"/>
      <c r="Q91" s="67"/>
      <c r="R91" s="67"/>
      <c r="S91" s="67"/>
      <c r="T91" s="57">
        <f t="shared" si="59"/>
        <v>0</v>
      </c>
      <c r="U91" s="57">
        <f t="shared" si="60"/>
        <v>0</v>
      </c>
      <c r="V91" s="58">
        <f t="shared" si="61"/>
        <v>0</v>
      </c>
      <c r="W91" s="58">
        <f t="shared" si="62"/>
        <v>0</v>
      </c>
      <c r="X91" s="58">
        <f t="shared" si="63"/>
        <v>0</v>
      </c>
      <c r="Y91" s="89">
        <f t="shared" si="45"/>
        <v>122</v>
      </c>
      <c r="Z91" s="90">
        <f>IF($F91&gt;'Wage Ceilings '!$C$7+SUMIF('Wage Ceilings '!$B$8:'Wage Ceilings '!$B$11,"&lt;="&amp;$F$15,'Wage Ceilings '!$D$8:'Wage Ceilings '!$D$11),'Wage Ceilings '!$C$7+SUMIF('Wage Ceilings '!$B$8:'Wage Ceilings '!$B$11,"&lt;="&amp;$F$15,'Wage Ceilings '!$D$8:'Wage Ceilings '!$D$11),$F91)</f>
        <v>0</v>
      </c>
      <c r="AA91" s="91" cm="1">
        <f t="array" ref="AA91">INDEX(Appendix!$G$4:$J$8,_xlfn.IFS(Y91&lt;56,1,Y91&lt;61,2,Y91&lt;66,3,Y91&lt;71,4,TRUE,5),MATCH(YEAR($F$15),Appendix!$G$3:$L$3,0))</f>
        <v>0</v>
      </c>
      <c r="AB91" s="92">
        <f t="shared" si="33"/>
        <v>0</v>
      </c>
      <c r="AC91" s="89">
        <f t="shared" si="46"/>
        <v>123</v>
      </c>
      <c r="AD91" s="90">
        <f>IF($G91&gt;'Wage Ceilings '!$C$7+SUMIF('Wage Ceilings '!$B$8:'Wage Ceilings '!$B$11,"&lt;="&amp;$G$15,'Wage Ceilings '!$D$8:'Wage Ceilings '!$D$11),'Wage Ceilings '!$C$7+SUMIF('Wage Ceilings '!$B$8:'Wage Ceilings '!$B$11,"&lt;="&amp;$G$15,'Wage Ceilings '!$D$8:'Wage Ceilings '!$D$11),$G91)</f>
        <v>0</v>
      </c>
      <c r="AE91" s="91" cm="1">
        <f t="array" ref="AE91">INDEX(Appendix!$G$4:$J$8,_xlfn.IFS(AC91&lt;56,1,AC91&lt;61,2,AC91&lt;66,3,AC91&lt;71,4,TRUE,5),MATCH(YEAR($F$15),Appendix!$G$3:$L$3,0))</f>
        <v>0</v>
      </c>
      <c r="AF91" s="92">
        <f t="shared" si="34"/>
        <v>0</v>
      </c>
      <c r="AG91" s="89">
        <f t="shared" si="47"/>
        <v>123</v>
      </c>
      <c r="AH91" s="90">
        <f>IF($H91&gt;'Wage Ceilings '!$C$7+SUMIF('Wage Ceilings '!$B$8:'Wage Ceilings '!$B$11,"&lt;="&amp;$H$15,'Wage Ceilings '!$D$8:'Wage Ceilings '!$D$11),'Wage Ceilings '!$C$7+SUMIF('Wage Ceilings '!$B$8:'Wage Ceilings '!$B$11,"&lt;="&amp;$H$15,'Wage Ceilings '!$D$8:'Wage Ceilings '!$D$11),$H91)</f>
        <v>0</v>
      </c>
      <c r="AI91" s="91" cm="1">
        <f t="array" ref="AI91">INDEX(Appendix!$G$4:$J$8,_xlfn.IFS(AG91&lt;56,1,AG91&lt;61,2,AG91&lt;66,3,AG91&lt;71,4,TRUE,5),MATCH(YEAR($F$15),Appendix!$G$3:$L$3,0))</f>
        <v>0</v>
      </c>
      <c r="AJ91" s="92">
        <f t="shared" si="35"/>
        <v>0</v>
      </c>
      <c r="AK91" s="89">
        <f t="shared" si="48"/>
        <v>123</v>
      </c>
      <c r="AL91" s="90">
        <f>IF($I91&gt;'Wage Ceilings '!$C$7+SUMIF('Wage Ceilings '!$B$8:'Wage Ceilings '!$B$11,"&lt;="&amp;$I$15,'Wage Ceilings '!$D$8:'Wage Ceilings '!$D$11),'Wage Ceilings '!$C$7+SUMIF('Wage Ceilings '!$B$8:'Wage Ceilings '!$B$11,"&lt;="&amp;$I$15,'Wage Ceilings '!$D$8:'Wage Ceilings '!$D$11),$I91)</f>
        <v>0</v>
      </c>
      <c r="AM91" s="91" cm="1">
        <f t="array" ref="AM91">INDEX(Appendix!$G$4:$J$8,_xlfn.IFS(AK91&lt;56,1,AK91&lt;61,2,AK91&lt;66,3,AK91&lt;71,4,TRUE,5),MATCH(YEAR($F$15),Appendix!$G$3:$L$3,0))</f>
        <v>0</v>
      </c>
      <c r="AN91" s="92">
        <f t="shared" si="36"/>
        <v>0</v>
      </c>
      <c r="AO91" s="89">
        <f t="shared" si="49"/>
        <v>123</v>
      </c>
      <c r="AP91" s="90">
        <f>IF($J91&gt;'Wage Ceilings '!$C$7+SUMIF('Wage Ceilings '!$B$8:'Wage Ceilings '!$B$11,"&lt;="&amp;$J$15,'Wage Ceilings '!$D$8:'Wage Ceilings '!$D$11),'Wage Ceilings '!$C$7+SUMIF('Wage Ceilings '!$B$8:'Wage Ceilings '!$B$11,"&lt;="&amp;$J$15,'Wage Ceilings '!$D$8:'Wage Ceilings '!$D$11),$J91)</f>
        <v>0</v>
      </c>
      <c r="AQ91" s="91" cm="1">
        <f t="array" ref="AQ91">INDEX(Appendix!$G$4:$J$8,_xlfn.IFS(AO91&lt;56,1,AO91&lt;61,2,AO91&lt;66,3,AO91&lt;71,4,TRUE,5),MATCH(YEAR($F$15),Appendix!$G$3:$L$3,0))</f>
        <v>0</v>
      </c>
      <c r="AR91" s="92">
        <f t="shared" si="37"/>
        <v>0</v>
      </c>
      <c r="AS91" s="89">
        <f t="shared" si="64"/>
        <v>123</v>
      </c>
      <c r="AT91" s="90">
        <f>IF($K91&gt;'Wage Ceilings '!$C$7+SUMIF('Wage Ceilings '!$B$8:'Wage Ceilings '!$B$11,"&lt;="&amp;$K$15,'Wage Ceilings '!$D$8:'Wage Ceilings '!$D$11),'Wage Ceilings '!$C$7+SUMIF('Wage Ceilings '!$B$8:'Wage Ceilings '!$B$11,"&lt;="&amp;$K$15,'Wage Ceilings '!$D$8:'Wage Ceilings '!$D$11),$K91)</f>
        <v>0</v>
      </c>
      <c r="AU91" s="91" cm="1">
        <f t="array" ref="AU91">INDEX(Appendix!$G$4:$J$8,_xlfn.IFS(AS91&lt;56,1,AS91&lt;61,2,AS91&lt;66,3,AS91&lt;71,4,TRUE,5),MATCH(YEAR($F$15),Appendix!$G$3:$L$3,0))</f>
        <v>0</v>
      </c>
      <c r="AV91" s="92">
        <f t="shared" si="38"/>
        <v>0</v>
      </c>
      <c r="AW91" s="89" t="str">
        <f t="shared" si="50"/>
        <v>NA</v>
      </c>
      <c r="AX91" s="92">
        <f>IF(L91&gt;=('Wage Ceilings '!$C$3-SUM(Z91,AD91,AH91,AL91,AP91,AT91,BB91,BF91,BJ91,BN91,BR91,BV91)),('Wage Ceilings '!$C$3-SUM(Z91,AD91,AH91,AL91,AP91,AT91,BB91,BF91,BJ91,BN91,BR91,BV91)),L91)</f>
        <v>0</v>
      </c>
      <c r="AY91" s="91" cm="1">
        <f t="array" ref="AY91">INDEX(Appendix!$G$4:$J$8,_xlfn.IFS(AW91&lt;56,1,AW91&lt;61,2,AW91&lt;66,3,AW91&lt;71,4,TRUE,5),MATCH(YEAR($F$15),Appendix!$G$3:$L$3,0))</f>
        <v>0</v>
      </c>
      <c r="AZ91" s="92">
        <f t="shared" si="39"/>
        <v>0</v>
      </c>
      <c r="BA91" s="89">
        <f t="shared" si="51"/>
        <v>123</v>
      </c>
      <c r="BB91" s="90">
        <f>IF($M91&gt;'Wage Ceilings '!$C$7+SUMIF('Wage Ceilings '!$B$8:'Wage Ceilings '!$B$11,"&lt;="&amp;$M$15,'Wage Ceilings '!$D$8:'Wage Ceilings '!$D$11),'Wage Ceilings '!$C$7+SUMIF('Wage Ceilings '!$B$8:'Wage Ceilings '!$B$11,"&lt;="&amp;$M$15,'Wage Ceilings '!$D$8:'Wage Ceilings '!$D$11),$M91)</f>
        <v>0</v>
      </c>
      <c r="BC91" s="91" cm="1">
        <f t="array" ref="BC91">INDEX(Appendix!$G$4:$J$8,_xlfn.IFS(BA91&lt;56,1,BA91&lt;61,2,BA91&lt;66,3,BA91&lt;71,4,TRUE,5),MATCH(YEAR($F$15),Appendix!$G$3:$L$3,0))</f>
        <v>0</v>
      </c>
      <c r="BD91" s="92">
        <f t="shared" si="52"/>
        <v>0</v>
      </c>
      <c r="BE91" s="89">
        <f t="shared" si="53"/>
        <v>123</v>
      </c>
      <c r="BF91" s="90">
        <f>IF($N91&gt;'Wage Ceilings '!$C$7+SUMIF('Wage Ceilings '!$B$8:'Wage Ceilings '!$B$11,"&lt;="&amp;$N$15,'Wage Ceilings '!$D$8:'Wage Ceilings '!$D$11),'Wage Ceilings '!$C$7+SUMIF('Wage Ceilings '!$B$8:'Wage Ceilings '!$B$11,"&lt;="&amp;$N$15,'Wage Ceilings '!$D$8:'Wage Ceilings '!$D$11),$N91)</f>
        <v>0</v>
      </c>
      <c r="BG91" s="91" cm="1">
        <f t="array" ref="BG91">INDEX(Appendix!$G$4:$J$8,_xlfn.IFS(BE91&lt;56,1,BE91&lt;61,2,BE91&lt;66,3,BE91&lt;71,4,TRUE,5),MATCH(YEAR($F$15),Appendix!$G$3:$L$3,0))</f>
        <v>0</v>
      </c>
      <c r="BH91" s="92">
        <f t="shared" si="40"/>
        <v>0</v>
      </c>
      <c r="BI91" s="89">
        <f t="shared" si="54"/>
        <v>123</v>
      </c>
      <c r="BJ91" s="90">
        <f>IF($O91&gt;'Wage Ceilings '!$C$7+SUMIF('Wage Ceilings '!$B$8:'Wage Ceilings '!$B$11,"&lt;="&amp;$O$15,'Wage Ceilings '!$D$8:'Wage Ceilings '!$D$11),'Wage Ceilings '!$C$7+SUMIF('Wage Ceilings '!$B$8:'Wage Ceilings '!$B$11,"&lt;="&amp;$O$15,'Wage Ceilings '!$D$8:'Wage Ceilings '!$D$11),$O91)</f>
        <v>0</v>
      </c>
      <c r="BK91" s="91" cm="1">
        <f t="array" ref="BK91">INDEX(Appendix!$G$4:$J$8,_xlfn.IFS(BI91&lt;56,1,BI91&lt;61,2,BI91&lt;66,3,BI91&lt;71,4,TRUE,5),MATCH(YEAR($F$15),Appendix!$G$3:$L$3,0))</f>
        <v>0</v>
      </c>
      <c r="BL91" s="92">
        <f t="shared" si="41"/>
        <v>0</v>
      </c>
      <c r="BM91" s="89">
        <f t="shared" si="55"/>
        <v>123</v>
      </c>
      <c r="BN91" s="90">
        <f>IF($P91&gt;'Wage Ceilings '!$C$7+SUMIF('Wage Ceilings '!$B$8:'Wage Ceilings '!$B$11,"&lt;="&amp;$P$15,'Wage Ceilings '!$D$8:'Wage Ceilings '!$D$11),'Wage Ceilings '!$C$7+SUMIF('Wage Ceilings '!$B$8:'Wage Ceilings '!$B$11,"&lt;="&amp;$P$15,'Wage Ceilings '!$D$8:'Wage Ceilings '!$D$11),$P91)</f>
        <v>0</v>
      </c>
      <c r="BO91" s="91" cm="1">
        <f t="array" ref="BO91">INDEX(Appendix!$G$4:$J$8,_xlfn.IFS(BM91&lt;56,1,BM91&lt;61,2,BM91&lt;66,3,BM91&lt;71,4,TRUE,5),MATCH(YEAR($F$15),Appendix!$G$3:$L$3,0))</f>
        <v>0</v>
      </c>
      <c r="BP91" s="92">
        <f t="shared" si="42"/>
        <v>0</v>
      </c>
      <c r="BQ91" s="89">
        <f t="shared" si="56"/>
        <v>123</v>
      </c>
      <c r="BR91" s="90">
        <f>IF($Q91&gt;'Wage Ceilings '!$C$7+SUMIF('Wage Ceilings '!$B$8:'Wage Ceilings '!$B$11,"&lt;="&amp;$Q$15,'Wage Ceilings '!$D$8:'Wage Ceilings '!$D$11),'Wage Ceilings '!$C$7+SUMIF('Wage Ceilings '!$B$8:'Wage Ceilings '!$B$11,"&lt;="&amp;$Q$15,'Wage Ceilings '!$D$8:'Wage Ceilings '!$D$11),$Q91)</f>
        <v>0</v>
      </c>
      <c r="BS91" s="91" cm="1">
        <f t="array" ref="BS91">INDEX(Appendix!$G$4:$J$8,_xlfn.IFS(BQ91&lt;56,1,BQ91&lt;61,2,BQ91&lt;66,3,BQ91&lt;71,4,TRUE,5),MATCH(YEAR($F$15),Appendix!$G$3:$L$3,0))</f>
        <v>0</v>
      </c>
      <c r="BT91" s="92">
        <f t="shared" si="43"/>
        <v>0</v>
      </c>
      <c r="BU91" s="89">
        <f t="shared" si="57"/>
        <v>123</v>
      </c>
      <c r="BV91" s="90">
        <f>IF($R91&gt;'Wage Ceilings '!$C$7+SUMIF('Wage Ceilings '!$B$8:'Wage Ceilings '!$B$11,"&lt;="&amp;$R$15,'Wage Ceilings '!$D$8:'Wage Ceilings '!$D$11),'Wage Ceilings '!$C$7+SUMIF('Wage Ceilings '!$B$8:'Wage Ceilings '!$B$11,"&lt;="&amp;$R$15,'Wage Ceilings '!$D$8:'Wage Ceilings '!$D$11),$R91)</f>
        <v>0</v>
      </c>
      <c r="BW91" s="91" cm="1">
        <f t="array" ref="BW91">INDEX(Appendix!$G$4:$J$8,_xlfn.IFS(BU91&lt;56,1,BU91&lt;61,2,BU91&lt;66,3,BU91&lt;71,4,TRUE,5),MATCH(YEAR($F$15),Appendix!$G$3:$L$3,0))</f>
        <v>0</v>
      </c>
      <c r="BX91" s="92">
        <f t="shared" si="44"/>
        <v>0</v>
      </c>
      <c r="BY91" s="89" t="str">
        <f t="shared" si="58"/>
        <v>NA</v>
      </c>
      <c r="BZ91" s="92">
        <f>IF(S91&gt;=('Wage Ceilings '!$C$3-SUM(Z91,AD91,AH91,AL91,AP91,AX91,AT91,BB91,BF91,BJ91,BN91,BR91,BV91)),('Wage Ceilings '!$C$3-SUM(Z91,AD91,AH91,AL91,AP91,AX91,AT91,BB91,BF91,BJ91,BN91,BR91,BV91)),S91)</f>
        <v>0</v>
      </c>
      <c r="CA91" s="91" cm="1">
        <f t="array" ref="CA91">INDEX(Appendix!$G$4:$J$8,_xlfn.IFS(BY91&lt;56,1,BY91&lt;61,2,BY91&lt;66,3,BY91&lt;71,4,TRUE,5),MATCH(YEAR($F$15),Appendix!$G$3:$L$3,0))</f>
        <v>0</v>
      </c>
      <c r="CB91" s="92">
        <f t="shared" si="65"/>
        <v>0</v>
      </c>
      <c r="CC91" s="47"/>
    </row>
    <row r="92" spans="1:81" x14ac:dyDescent="0.3">
      <c r="A92" s="64" t="s">
        <v>142</v>
      </c>
      <c r="B92" s="65"/>
      <c r="C92" s="65"/>
      <c r="D92" s="66"/>
      <c r="E92" s="66"/>
      <c r="F92" s="67"/>
      <c r="G92" s="67"/>
      <c r="H92" s="67"/>
      <c r="I92" s="67"/>
      <c r="J92" s="67"/>
      <c r="K92" s="67"/>
      <c r="L92" s="67"/>
      <c r="M92" s="67"/>
      <c r="N92" s="67"/>
      <c r="O92" s="67"/>
      <c r="P92" s="67"/>
      <c r="Q92" s="67"/>
      <c r="R92" s="67"/>
      <c r="S92" s="67"/>
      <c r="T92" s="57">
        <f t="shared" si="59"/>
        <v>0</v>
      </c>
      <c r="U92" s="57">
        <f t="shared" si="60"/>
        <v>0</v>
      </c>
      <c r="V92" s="58">
        <f t="shared" si="61"/>
        <v>0</v>
      </c>
      <c r="W92" s="58">
        <f t="shared" si="62"/>
        <v>0</v>
      </c>
      <c r="X92" s="58">
        <f t="shared" si="63"/>
        <v>0</v>
      </c>
      <c r="Y92" s="89">
        <f t="shared" si="45"/>
        <v>122</v>
      </c>
      <c r="Z92" s="90">
        <f>IF($F92&gt;'Wage Ceilings '!$C$7+SUMIF('Wage Ceilings '!$B$8:'Wage Ceilings '!$B$11,"&lt;="&amp;$F$15,'Wage Ceilings '!$D$8:'Wage Ceilings '!$D$11),'Wage Ceilings '!$C$7+SUMIF('Wage Ceilings '!$B$8:'Wage Ceilings '!$B$11,"&lt;="&amp;$F$15,'Wage Ceilings '!$D$8:'Wage Ceilings '!$D$11),$F92)</f>
        <v>0</v>
      </c>
      <c r="AA92" s="91" cm="1">
        <f t="array" ref="AA92">INDEX(Appendix!$G$4:$J$8,_xlfn.IFS(Y92&lt;56,1,Y92&lt;61,2,Y92&lt;66,3,Y92&lt;71,4,TRUE,5),MATCH(YEAR($F$15),Appendix!$G$3:$L$3,0))</f>
        <v>0</v>
      </c>
      <c r="AB92" s="92">
        <f t="shared" si="33"/>
        <v>0</v>
      </c>
      <c r="AC92" s="89">
        <f t="shared" si="46"/>
        <v>123</v>
      </c>
      <c r="AD92" s="90">
        <f>IF($G92&gt;'Wage Ceilings '!$C$7+SUMIF('Wage Ceilings '!$B$8:'Wage Ceilings '!$B$11,"&lt;="&amp;$G$15,'Wage Ceilings '!$D$8:'Wage Ceilings '!$D$11),'Wage Ceilings '!$C$7+SUMIF('Wage Ceilings '!$B$8:'Wage Ceilings '!$B$11,"&lt;="&amp;$G$15,'Wage Ceilings '!$D$8:'Wage Ceilings '!$D$11),$G92)</f>
        <v>0</v>
      </c>
      <c r="AE92" s="91" cm="1">
        <f t="array" ref="AE92">INDEX(Appendix!$G$4:$J$8,_xlfn.IFS(AC92&lt;56,1,AC92&lt;61,2,AC92&lt;66,3,AC92&lt;71,4,TRUE,5),MATCH(YEAR($F$15),Appendix!$G$3:$L$3,0))</f>
        <v>0</v>
      </c>
      <c r="AF92" s="92">
        <f t="shared" si="34"/>
        <v>0</v>
      </c>
      <c r="AG92" s="89">
        <f t="shared" si="47"/>
        <v>123</v>
      </c>
      <c r="AH92" s="90">
        <f>IF($H92&gt;'Wage Ceilings '!$C$7+SUMIF('Wage Ceilings '!$B$8:'Wage Ceilings '!$B$11,"&lt;="&amp;$H$15,'Wage Ceilings '!$D$8:'Wage Ceilings '!$D$11),'Wage Ceilings '!$C$7+SUMIF('Wage Ceilings '!$B$8:'Wage Ceilings '!$B$11,"&lt;="&amp;$H$15,'Wage Ceilings '!$D$8:'Wage Ceilings '!$D$11),$H92)</f>
        <v>0</v>
      </c>
      <c r="AI92" s="91" cm="1">
        <f t="array" ref="AI92">INDEX(Appendix!$G$4:$J$8,_xlfn.IFS(AG92&lt;56,1,AG92&lt;61,2,AG92&lt;66,3,AG92&lt;71,4,TRUE,5),MATCH(YEAR($F$15),Appendix!$G$3:$L$3,0))</f>
        <v>0</v>
      </c>
      <c r="AJ92" s="92">
        <f t="shared" si="35"/>
        <v>0</v>
      </c>
      <c r="AK92" s="89">
        <f t="shared" si="48"/>
        <v>123</v>
      </c>
      <c r="AL92" s="90">
        <f>IF($I92&gt;'Wage Ceilings '!$C$7+SUMIF('Wage Ceilings '!$B$8:'Wage Ceilings '!$B$11,"&lt;="&amp;$I$15,'Wage Ceilings '!$D$8:'Wage Ceilings '!$D$11),'Wage Ceilings '!$C$7+SUMIF('Wage Ceilings '!$B$8:'Wage Ceilings '!$B$11,"&lt;="&amp;$I$15,'Wage Ceilings '!$D$8:'Wage Ceilings '!$D$11),$I92)</f>
        <v>0</v>
      </c>
      <c r="AM92" s="91" cm="1">
        <f t="array" ref="AM92">INDEX(Appendix!$G$4:$J$8,_xlfn.IFS(AK92&lt;56,1,AK92&lt;61,2,AK92&lt;66,3,AK92&lt;71,4,TRUE,5),MATCH(YEAR($F$15),Appendix!$G$3:$L$3,0))</f>
        <v>0</v>
      </c>
      <c r="AN92" s="92">
        <f t="shared" si="36"/>
        <v>0</v>
      </c>
      <c r="AO92" s="89">
        <f t="shared" si="49"/>
        <v>123</v>
      </c>
      <c r="AP92" s="90">
        <f>IF($J92&gt;'Wage Ceilings '!$C$7+SUMIF('Wage Ceilings '!$B$8:'Wage Ceilings '!$B$11,"&lt;="&amp;$J$15,'Wage Ceilings '!$D$8:'Wage Ceilings '!$D$11),'Wage Ceilings '!$C$7+SUMIF('Wage Ceilings '!$B$8:'Wage Ceilings '!$B$11,"&lt;="&amp;$J$15,'Wage Ceilings '!$D$8:'Wage Ceilings '!$D$11),$J92)</f>
        <v>0</v>
      </c>
      <c r="AQ92" s="91" cm="1">
        <f t="array" ref="AQ92">INDEX(Appendix!$G$4:$J$8,_xlfn.IFS(AO92&lt;56,1,AO92&lt;61,2,AO92&lt;66,3,AO92&lt;71,4,TRUE,5),MATCH(YEAR($F$15),Appendix!$G$3:$L$3,0))</f>
        <v>0</v>
      </c>
      <c r="AR92" s="92">
        <f t="shared" si="37"/>
        <v>0</v>
      </c>
      <c r="AS92" s="89">
        <f t="shared" si="64"/>
        <v>123</v>
      </c>
      <c r="AT92" s="90">
        <f>IF($K92&gt;'Wage Ceilings '!$C$7+SUMIF('Wage Ceilings '!$B$8:'Wage Ceilings '!$B$11,"&lt;="&amp;$K$15,'Wage Ceilings '!$D$8:'Wage Ceilings '!$D$11),'Wage Ceilings '!$C$7+SUMIF('Wage Ceilings '!$B$8:'Wage Ceilings '!$B$11,"&lt;="&amp;$K$15,'Wage Ceilings '!$D$8:'Wage Ceilings '!$D$11),$K92)</f>
        <v>0</v>
      </c>
      <c r="AU92" s="91" cm="1">
        <f t="array" ref="AU92">INDEX(Appendix!$G$4:$J$8,_xlfn.IFS(AS92&lt;56,1,AS92&lt;61,2,AS92&lt;66,3,AS92&lt;71,4,TRUE,5),MATCH(YEAR($F$15),Appendix!$G$3:$L$3,0))</f>
        <v>0</v>
      </c>
      <c r="AV92" s="92">
        <f t="shared" si="38"/>
        <v>0</v>
      </c>
      <c r="AW92" s="89" t="str">
        <f t="shared" si="50"/>
        <v>NA</v>
      </c>
      <c r="AX92" s="92">
        <f>IF(L92&gt;=('Wage Ceilings '!$C$3-SUM(Z92,AD92,AH92,AL92,AP92,AT92,BB92,BF92,BJ92,BN92,BR92,BV92)),('Wage Ceilings '!$C$3-SUM(Z92,AD92,AH92,AL92,AP92,AT92,BB92,BF92,BJ92,BN92,BR92,BV92)),L92)</f>
        <v>0</v>
      </c>
      <c r="AY92" s="91" cm="1">
        <f t="array" ref="AY92">INDEX(Appendix!$G$4:$J$8,_xlfn.IFS(AW92&lt;56,1,AW92&lt;61,2,AW92&lt;66,3,AW92&lt;71,4,TRUE,5),MATCH(YEAR($F$15),Appendix!$G$3:$L$3,0))</f>
        <v>0</v>
      </c>
      <c r="AZ92" s="92">
        <f t="shared" si="39"/>
        <v>0</v>
      </c>
      <c r="BA92" s="89">
        <f t="shared" si="51"/>
        <v>123</v>
      </c>
      <c r="BB92" s="90">
        <f>IF($M92&gt;'Wage Ceilings '!$C$7+SUMIF('Wage Ceilings '!$B$8:'Wage Ceilings '!$B$11,"&lt;="&amp;$M$15,'Wage Ceilings '!$D$8:'Wage Ceilings '!$D$11),'Wage Ceilings '!$C$7+SUMIF('Wage Ceilings '!$B$8:'Wage Ceilings '!$B$11,"&lt;="&amp;$M$15,'Wage Ceilings '!$D$8:'Wage Ceilings '!$D$11),$M92)</f>
        <v>0</v>
      </c>
      <c r="BC92" s="91" cm="1">
        <f t="array" ref="BC92">INDEX(Appendix!$G$4:$J$8,_xlfn.IFS(BA92&lt;56,1,BA92&lt;61,2,BA92&lt;66,3,BA92&lt;71,4,TRUE,5),MATCH(YEAR($F$15),Appendix!$G$3:$L$3,0))</f>
        <v>0</v>
      </c>
      <c r="BD92" s="92">
        <f t="shared" si="52"/>
        <v>0</v>
      </c>
      <c r="BE92" s="89">
        <f t="shared" si="53"/>
        <v>123</v>
      </c>
      <c r="BF92" s="90">
        <f>IF($N92&gt;'Wage Ceilings '!$C$7+SUMIF('Wage Ceilings '!$B$8:'Wage Ceilings '!$B$11,"&lt;="&amp;$N$15,'Wage Ceilings '!$D$8:'Wage Ceilings '!$D$11),'Wage Ceilings '!$C$7+SUMIF('Wage Ceilings '!$B$8:'Wage Ceilings '!$B$11,"&lt;="&amp;$N$15,'Wage Ceilings '!$D$8:'Wage Ceilings '!$D$11),$N92)</f>
        <v>0</v>
      </c>
      <c r="BG92" s="91" cm="1">
        <f t="array" ref="BG92">INDEX(Appendix!$G$4:$J$8,_xlfn.IFS(BE92&lt;56,1,BE92&lt;61,2,BE92&lt;66,3,BE92&lt;71,4,TRUE,5),MATCH(YEAR($F$15),Appendix!$G$3:$L$3,0))</f>
        <v>0</v>
      </c>
      <c r="BH92" s="92">
        <f t="shared" si="40"/>
        <v>0</v>
      </c>
      <c r="BI92" s="89">
        <f t="shared" si="54"/>
        <v>123</v>
      </c>
      <c r="BJ92" s="90">
        <f>IF($O92&gt;'Wage Ceilings '!$C$7+SUMIF('Wage Ceilings '!$B$8:'Wage Ceilings '!$B$11,"&lt;="&amp;$O$15,'Wage Ceilings '!$D$8:'Wage Ceilings '!$D$11),'Wage Ceilings '!$C$7+SUMIF('Wage Ceilings '!$B$8:'Wage Ceilings '!$B$11,"&lt;="&amp;$O$15,'Wage Ceilings '!$D$8:'Wage Ceilings '!$D$11),$O92)</f>
        <v>0</v>
      </c>
      <c r="BK92" s="91" cm="1">
        <f t="array" ref="BK92">INDEX(Appendix!$G$4:$J$8,_xlfn.IFS(BI92&lt;56,1,BI92&lt;61,2,BI92&lt;66,3,BI92&lt;71,4,TRUE,5),MATCH(YEAR($F$15),Appendix!$G$3:$L$3,0))</f>
        <v>0</v>
      </c>
      <c r="BL92" s="92">
        <f t="shared" si="41"/>
        <v>0</v>
      </c>
      <c r="BM92" s="89">
        <f t="shared" si="55"/>
        <v>123</v>
      </c>
      <c r="BN92" s="90">
        <f>IF($P92&gt;'Wage Ceilings '!$C$7+SUMIF('Wage Ceilings '!$B$8:'Wage Ceilings '!$B$11,"&lt;="&amp;$P$15,'Wage Ceilings '!$D$8:'Wage Ceilings '!$D$11),'Wage Ceilings '!$C$7+SUMIF('Wage Ceilings '!$B$8:'Wage Ceilings '!$B$11,"&lt;="&amp;$P$15,'Wage Ceilings '!$D$8:'Wage Ceilings '!$D$11),$P92)</f>
        <v>0</v>
      </c>
      <c r="BO92" s="91" cm="1">
        <f t="array" ref="BO92">INDEX(Appendix!$G$4:$J$8,_xlfn.IFS(BM92&lt;56,1,BM92&lt;61,2,BM92&lt;66,3,BM92&lt;71,4,TRUE,5),MATCH(YEAR($F$15),Appendix!$G$3:$L$3,0))</f>
        <v>0</v>
      </c>
      <c r="BP92" s="92">
        <f t="shared" si="42"/>
        <v>0</v>
      </c>
      <c r="BQ92" s="89">
        <f t="shared" si="56"/>
        <v>123</v>
      </c>
      <c r="BR92" s="90">
        <f>IF($Q92&gt;'Wage Ceilings '!$C$7+SUMIF('Wage Ceilings '!$B$8:'Wage Ceilings '!$B$11,"&lt;="&amp;$Q$15,'Wage Ceilings '!$D$8:'Wage Ceilings '!$D$11),'Wage Ceilings '!$C$7+SUMIF('Wage Ceilings '!$B$8:'Wage Ceilings '!$B$11,"&lt;="&amp;$Q$15,'Wage Ceilings '!$D$8:'Wage Ceilings '!$D$11),$Q92)</f>
        <v>0</v>
      </c>
      <c r="BS92" s="91" cm="1">
        <f t="array" ref="BS92">INDEX(Appendix!$G$4:$J$8,_xlfn.IFS(BQ92&lt;56,1,BQ92&lt;61,2,BQ92&lt;66,3,BQ92&lt;71,4,TRUE,5),MATCH(YEAR($F$15),Appendix!$G$3:$L$3,0))</f>
        <v>0</v>
      </c>
      <c r="BT92" s="92">
        <f t="shared" si="43"/>
        <v>0</v>
      </c>
      <c r="BU92" s="89">
        <f t="shared" si="57"/>
        <v>123</v>
      </c>
      <c r="BV92" s="90">
        <f>IF($R92&gt;'Wage Ceilings '!$C$7+SUMIF('Wage Ceilings '!$B$8:'Wage Ceilings '!$B$11,"&lt;="&amp;$R$15,'Wage Ceilings '!$D$8:'Wage Ceilings '!$D$11),'Wage Ceilings '!$C$7+SUMIF('Wage Ceilings '!$B$8:'Wage Ceilings '!$B$11,"&lt;="&amp;$R$15,'Wage Ceilings '!$D$8:'Wage Ceilings '!$D$11),$R92)</f>
        <v>0</v>
      </c>
      <c r="BW92" s="91" cm="1">
        <f t="array" ref="BW92">INDEX(Appendix!$G$4:$J$8,_xlfn.IFS(BU92&lt;56,1,BU92&lt;61,2,BU92&lt;66,3,BU92&lt;71,4,TRUE,5),MATCH(YEAR($F$15),Appendix!$G$3:$L$3,0))</f>
        <v>0</v>
      </c>
      <c r="BX92" s="92">
        <f t="shared" si="44"/>
        <v>0</v>
      </c>
      <c r="BY92" s="89" t="str">
        <f t="shared" si="58"/>
        <v>NA</v>
      </c>
      <c r="BZ92" s="92">
        <f>IF(S92&gt;=('Wage Ceilings '!$C$3-SUM(Z92,AD92,AH92,AL92,AP92,AX92,AT92,BB92,BF92,BJ92,BN92,BR92,BV92)),('Wage Ceilings '!$C$3-SUM(Z92,AD92,AH92,AL92,AP92,AX92,AT92,BB92,BF92,BJ92,BN92,BR92,BV92)),S92)</f>
        <v>0</v>
      </c>
      <c r="CA92" s="91" cm="1">
        <f t="array" ref="CA92">INDEX(Appendix!$G$4:$J$8,_xlfn.IFS(BY92&lt;56,1,BY92&lt;61,2,BY92&lt;66,3,BY92&lt;71,4,TRUE,5),MATCH(YEAR($F$15),Appendix!$G$3:$L$3,0))</f>
        <v>0</v>
      </c>
      <c r="CB92" s="92">
        <f t="shared" si="65"/>
        <v>0</v>
      </c>
      <c r="CC92" s="47"/>
    </row>
    <row r="93" spans="1:81" x14ac:dyDescent="0.3">
      <c r="A93" s="64" t="s">
        <v>143</v>
      </c>
      <c r="B93" s="65"/>
      <c r="C93" s="65"/>
      <c r="D93" s="66"/>
      <c r="E93" s="66"/>
      <c r="F93" s="67"/>
      <c r="G93" s="67"/>
      <c r="H93" s="67"/>
      <c r="I93" s="67"/>
      <c r="J93" s="67"/>
      <c r="K93" s="67"/>
      <c r="L93" s="67"/>
      <c r="M93" s="67"/>
      <c r="N93" s="67"/>
      <c r="O93" s="67"/>
      <c r="P93" s="67"/>
      <c r="Q93" s="67"/>
      <c r="R93" s="67"/>
      <c r="S93" s="67"/>
      <c r="T93" s="57">
        <f t="shared" si="59"/>
        <v>0</v>
      </c>
      <c r="U93" s="57">
        <f t="shared" si="60"/>
        <v>0</v>
      </c>
      <c r="V93" s="58">
        <f t="shared" si="61"/>
        <v>0</v>
      </c>
      <c r="W93" s="58">
        <f t="shared" si="62"/>
        <v>0</v>
      </c>
      <c r="X93" s="58">
        <f t="shared" si="63"/>
        <v>0</v>
      </c>
      <c r="Y93" s="89">
        <f t="shared" si="45"/>
        <v>122</v>
      </c>
      <c r="Z93" s="90">
        <f>IF($F93&gt;'Wage Ceilings '!$C$7+SUMIF('Wage Ceilings '!$B$8:'Wage Ceilings '!$B$11,"&lt;="&amp;$F$15,'Wage Ceilings '!$D$8:'Wage Ceilings '!$D$11),'Wage Ceilings '!$C$7+SUMIF('Wage Ceilings '!$B$8:'Wage Ceilings '!$B$11,"&lt;="&amp;$F$15,'Wage Ceilings '!$D$8:'Wage Ceilings '!$D$11),$F93)</f>
        <v>0</v>
      </c>
      <c r="AA93" s="91" cm="1">
        <f t="array" ref="AA93">INDEX(Appendix!$G$4:$J$8,_xlfn.IFS(Y93&lt;56,1,Y93&lt;61,2,Y93&lt;66,3,Y93&lt;71,4,TRUE,5),MATCH(YEAR($F$15),Appendix!$G$3:$L$3,0))</f>
        <v>0</v>
      </c>
      <c r="AB93" s="92">
        <f t="shared" si="33"/>
        <v>0</v>
      </c>
      <c r="AC93" s="89">
        <f t="shared" si="46"/>
        <v>123</v>
      </c>
      <c r="AD93" s="90">
        <f>IF($G93&gt;'Wage Ceilings '!$C$7+SUMIF('Wage Ceilings '!$B$8:'Wage Ceilings '!$B$11,"&lt;="&amp;$G$15,'Wage Ceilings '!$D$8:'Wage Ceilings '!$D$11),'Wage Ceilings '!$C$7+SUMIF('Wage Ceilings '!$B$8:'Wage Ceilings '!$B$11,"&lt;="&amp;$G$15,'Wage Ceilings '!$D$8:'Wage Ceilings '!$D$11),$G93)</f>
        <v>0</v>
      </c>
      <c r="AE93" s="91" cm="1">
        <f t="array" ref="AE93">INDEX(Appendix!$G$4:$J$8,_xlfn.IFS(AC93&lt;56,1,AC93&lt;61,2,AC93&lt;66,3,AC93&lt;71,4,TRUE,5),MATCH(YEAR($F$15),Appendix!$G$3:$L$3,0))</f>
        <v>0</v>
      </c>
      <c r="AF93" s="92">
        <f t="shared" si="34"/>
        <v>0</v>
      </c>
      <c r="AG93" s="89">
        <f t="shared" si="47"/>
        <v>123</v>
      </c>
      <c r="AH93" s="90">
        <f>IF($H93&gt;'Wage Ceilings '!$C$7+SUMIF('Wage Ceilings '!$B$8:'Wage Ceilings '!$B$11,"&lt;="&amp;$H$15,'Wage Ceilings '!$D$8:'Wage Ceilings '!$D$11),'Wage Ceilings '!$C$7+SUMIF('Wage Ceilings '!$B$8:'Wage Ceilings '!$B$11,"&lt;="&amp;$H$15,'Wage Ceilings '!$D$8:'Wage Ceilings '!$D$11),$H93)</f>
        <v>0</v>
      </c>
      <c r="AI93" s="91" cm="1">
        <f t="array" ref="AI93">INDEX(Appendix!$G$4:$J$8,_xlfn.IFS(AG93&lt;56,1,AG93&lt;61,2,AG93&lt;66,3,AG93&lt;71,4,TRUE,5),MATCH(YEAR($F$15),Appendix!$G$3:$L$3,0))</f>
        <v>0</v>
      </c>
      <c r="AJ93" s="92">
        <f t="shared" si="35"/>
        <v>0</v>
      </c>
      <c r="AK93" s="89">
        <f t="shared" si="48"/>
        <v>123</v>
      </c>
      <c r="AL93" s="90">
        <f>IF($I93&gt;'Wage Ceilings '!$C$7+SUMIF('Wage Ceilings '!$B$8:'Wage Ceilings '!$B$11,"&lt;="&amp;$I$15,'Wage Ceilings '!$D$8:'Wage Ceilings '!$D$11),'Wage Ceilings '!$C$7+SUMIF('Wage Ceilings '!$B$8:'Wage Ceilings '!$B$11,"&lt;="&amp;$I$15,'Wage Ceilings '!$D$8:'Wage Ceilings '!$D$11),$I93)</f>
        <v>0</v>
      </c>
      <c r="AM93" s="91" cm="1">
        <f t="array" ref="AM93">INDEX(Appendix!$G$4:$J$8,_xlfn.IFS(AK93&lt;56,1,AK93&lt;61,2,AK93&lt;66,3,AK93&lt;71,4,TRUE,5),MATCH(YEAR($F$15),Appendix!$G$3:$L$3,0))</f>
        <v>0</v>
      </c>
      <c r="AN93" s="92">
        <f t="shared" si="36"/>
        <v>0</v>
      </c>
      <c r="AO93" s="89">
        <f t="shared" si="49"/>
        <v>123</v>
      </c>
      <c r="AP93" s="90">
        <f>IF($J93&gt;'Wage Ceilings '!$C$7+SUMIF('Wage Ceilings '!$B$8:'Wage Ceilings '!$B$11,"&lt;="&amp;$J$15,'Wage Ceilings '!$D$8:'Wage Ceilings '!$D$11),'Wage Ceilings '!$C$7+SUMIF('Wage Ceilings '!$B$8:'Wage Ceilings '!$B$11,"&lt;="&amp;$J$15,'Wage Ceilings '!$D$8:'Wage Ceilings '!$D$11),$J93)</f>
        <v>0</v>
      </c>
      <c r="AQ93" s="91" cm="1">
        <f t="array" ref="AQ93">INDEX(Appendix!$G$4:$J$8,_xlfn.IFS(AO93&lt;56,1,AO93&lt;61,2,AO93&lt;66,3,AO93&lt;71,4,TRUE,5),MATCH(YEAR($F$15),Appendix!$G$3:$L$3,0))</f>
        <v>0</v>
      </c>
      <c r="AR93" s="92">
        <f t="shared" si="37"/>
        <v>0</v>
      </c>
      <c r="AS93" s="89">
        <f t="shared" si="64"/>
        <v>123</v>
      </c>
      <c r="AT93" s="90">
        <f>IF($K93&gt;'Wage Ceilings '!$C$7+SUMIF('Wage Ceilings '!$B$8:'Wage Ceilings '!$B$11,"&lt;="&amp;$K$15,'Wage Ceilings '!$D$8:'Wage Ceilings '!$D$11),'Wage Ceilings '!$C$7+SUMIF('Wage Ceilings '!$B$8:'Wage Ceilings '!$B$11,"&lt;="&amp;$K$15,'Wage Ceilings '!$D$8:'Wage Ceilings '!$D$11),$K93)</f>
        <v>0</v>
      </c>
      <c r="AU93" s="91" cm="1">
        <f t="array" ref="AU93">INDEX(Appendix!$G$4:$J$8,_xlfn.IFS(AS93&lt;56,1,AS93&lt;61,2,AS93&lt;66,3,AS93&lt;71,4,TRUE,5),MATCH(YEAR($F$15),Appendix!$G$3:$L$3,0))</f>
        <v>0</v>
      </c>
      <c r="AV93" s="92">
        <f t="shared" si="38"/>
        <v>0</v>
      </c>
      <c r="AW93" s="89" t="str">
        <f t="shared" si="50"/>
        <v>NA</v>
      </c>
      <c r="AX93" s="92">
        <f>IF(L93&gt;=('Wage Ceilings '!$C$3-SUM(Z93,AD93,AH93,AL93,AP93,AT93,BB93,BF93,BJ93,BN93,BR93,BV93)),('Wage Ceilings '!$C$3-SUM(Z93,AD93,AH93,AL93,AP93,AT93,BB93,BF93,BJ93,BN93,BR93,BV93)),L93)</f>
        <v>0</v>
      </c>
      <c r="AY93" s="91" cm="1">
        <f t="array" ref="AY93">INDEX(Appendix!$G$4:$J$8,_xlfn.IFS(AW93&lt;56,1,AW93&lt;61,2,AW93&lt;66,3,AW93&lt;71,4,TRUE,5),MATCH(YEAR($F$15),Appendix!$G$3:$L$3,0))</f>
        <v>0</v>
      </c>
      <c r="AZ93" s="92">
        <f t="shared" si="39"/>
        <v>0</v>
      </c>
      <c r="BA93" s="89">
        <f t="shared" si="51"/>
        <v>123</v>
      </c>
      <c r="BB93" s="90">
        <f>IF($M93&gt;'Wage Ceilings '!$C$7+SUMIF('Wage Ceilings '!$B$8:'Wage Ceilings '!$B$11,"&lt;="&amp;$M$15,'Wage Ceilings '!$D$8:'Wage Ceilings '!$D$11),'Wage Ceilings '!$C$7+SUMIF('Wage Ceilings '!$B$8:'Wage Ceilings '!$B$11,"&lt;="&amp;$M$15,'Wage Ceilings '!$D$8:'Wage Ceilings '!$D$11),$M93)</f>
        <v>0</v>
      </c>
      <c r="BC93" s="91" cm="1">
        <f t="array" ref="BC93">INDEX(Appendix!$G$4:$J$8,_xlfn.IFS(BA93&lt;56,1,BA93&lt;61,2,BA93&lt;66,3,BA93&lt;71,4,TRUE,5),MATCH(YEAR($F$15),Appendix!$G$3:$L$3,0))</f>
        <v>0</v>
      </c>
      <c r="BD93" s="92">
        <f t="shared" si="52"/>
        <v>0</v>
      </c>
      <c r="BE93" s="89">
        <f t="shared" si="53"/>
        <v>123</v>
      </c>
      <c r="BF93" s="90">
        <f>IF($N93&gt;'Wage Ceilings '!$C$7+SUMIF('Wage Ceilings '!$B$8:'Wage Ceilings '!$B$11,"&lt;="&amp;$N$15,'Wage Ceilings '!$D$8:'Wage Ceilings '!$D$11),'Wage Ceilings '!$C$7+SUMIF('Wage Ceilings '!$B$8:'Wage Ceilings '!$B$11,"&lt;="&amp;$N$15,'Wage Ceilings '!$D$8:'Wage Ceilings '!$D$11),$N93)</f>
        <v>0</v>
      </c>
      <c r="BG93" s="91" cm="1">
        <f t="array" ref="BG93">INDEX(Appendix!$G$4:$J$8,_xlfn.IFS(BE93&lt;56,1,BE93&lt;61,2,BE93&lt;66,3,BE93&lt;71,4,TRUE,5),MATCH(YEAR($F$15),Appendix!$G$3:$L$3,0))</f>
        <v>0</v>
      </c>
      <c r="BH93" s="92">
        <f t="shared" si="40"/>
        <v>0</v>
      </c>
      <c r="BI93" s="89">
        <f t="shared" si="54"/>
        <v>123</v>
      </c>
      <c r="BJ93" s="90">
        <f>IF($O93&gt;'Wage Ceilings '!$C$7+SUMIF('Wage Ceilings '!$B$8:'Wage Ceilings '!$B$11,"&lt;="&amp;$O$15,'Wage Ceilings '!$D$8:'Wage Ceilings '!$D$11),'Wage Ceilings '!$C$7+SUMIF('Wage Ceilings '!$B$8:'Wage Ceilings '!$B$11,"&lt;="&amp;$O$15,'Wage Ceilings '!$D$8:'Wage Ceilings '!$D$11),$O93)</f>
        <v>0</v>
      </c>
      <c r="BK93" s="91" cm="1">
        <f t="array" ref="BK93">INDEX(Appendix!$G$4:$J$8,_xlfn.IFS(BI93&lt;56,1,BI93&lt;61,2,BI93&lt;66,3,BI93&lt;71,4,TRUE,5),MATCH(YEAR($F$15),Appendix!$G$3:$L$3,0))</f>
        <v>0</v>
      </c>
      <c r="BL93" s="92">
        <f t="shared" si="41"/>
        <v>0</v>
      </c>
      <c r="BM93" s="89">
        <f t="shared" si="55"/>
        <v>123</v>
      </c>
      <c r="BN93" s="90">
        <f>IF($P93&gt;'Wage Ceilings '!$C$7+SUMIF('Wage Ceilings '!$B$8:'Wage Ceilings '!$B$11,"&lt;="&amp;$P$15,'Wage Ceilings '!$D$8:'Wage Ceilings '!$D$11),'Wage Ceilings '!$C$7+SUMIF('Wage Ceilings '!$B$8:'Wage Ceilings '!$B$11,"&lt;="&amp;$P$15,'Wage Ceilings '!$D$8:'Wage Ceilings '!$D$11),$P93)</f>
        <v>0</v>
      </c>
      <c r="BO93" s="91" cm="1">
        <f t="array" ref="BO93">INDEX(Appendix!$G$4:$J$8,_xlfn.IFS(BM93&lt;56,1,BM93&lt;61,2,BM93&lt;66,3,BM93&lt;71,4,TRUE,5),MATCH(YEAR($F$15),Appendix!$G$3:$L$3,0))</f>
        <v>0</v>
      </c>
      <c r="BP93" s="92">
        <f t="shared" si="42"/>
        <v>0</v>
      </c>
      <c r="BQ93" s="89">
        <f t="shared" si="56"/>
        <v>123</v>
      </c>
      <c r="BR93" s="90">
        <f>IF($Q93&gt;'Wage Ceilings '!$C$7+SUMIF('Wage Ceilings '!$B$8:'Wage Ceilings '!$B$11,"&lt;="&amp;$Q$15,'Wage Ceilings '!$D$8:'Wage Ceilings '!$D$11),'Wage Ceilings '!$C$7+SUMIF('Wage Ceilings '!$B$8:'Wage Ceilings '!$B$11,"&lt;="&amp;$Q$15,'Wage Ceilings '!$D$8:'Wage Ceilings '!$D$11),$Q93)</f>
        <v>0</v>
      </c>
      <c r="BS93" s="91" cm="1">
        <f t="array" ref="BS93">INDEX(Appendix!$G$4:$J$8,_xlfn.IFS(BQ93&lt;56,1,BQ93&lt;61,2,BQ93&lt;66,3,BQ93&lt;71,4,TRUE,5),MATCH(YEAR($F$15),Appendix!$G$3:$L$3,0))</f>
        <v>0</v>
      </c>
      <c r="BT93" s="92">
        <f t="shared" si="43"/>
        <v>0</v>
      </c>
      <c r="BU93" s="89">
        <f t="shared" si="57"/>
        <v>123</v>
      </c>
      <c r="BV93" s="90">
        <f>IF($R93&gt;'Wage Ceilings '!$C$7+SUMIF('Wage Ceilings '!$B$8:'Wage Ceilings '!$B$11,"&lt;="&amp;$R$15,'Wage Ceilings '!$D$8:'Wage Ceilings '!$D$11),'Wage Ceilings '!$C$7+SUMIF('Wage Ceilings '!$B$8:'Wage Ceilings '!$B$11,"&lt;="&amp;$R$15,'Wage Ceilings '!$D$8:'Wage Ceilings '!$D$11),$R93)</f>
        <v>0</v>
      </c>
      <c r="BW93" s="91" cm="1">
        <f t="array" ref="BW93">INDEX(Appendix!$G$4:$J$8,_xlfn.IFS(BU93&lt;56,1,BU93&lt;61,2,BU93&lt;66,3,BU93&lt;71,4,TRUE,5),MATCH(YEAR($F$15),Appendix!$G$3:$L$3,0))</f>
        <v>0</v>
      </c>
      <c r="BX93" s="92">
        <f t="shared" si="44"/>
        <v>0</v>
      </c>
      <c r="BY93" s="89" t="str">
        <f t="shared" si="58"/>
        <v>NA</v>
      </c>
      <c r="BZ93" s="92">
        <f>IF(S93&gt;=('Wage Ceilings '!$C$3-SUM(Z93,AD93,AH93,AL93,AP93,AX93,AT93,BB93,BF93,BJ93,BN93,BR93,BV93)),('Wage Ceilings '!$C$3-SUM(Z93,AD93,AH93,AL93,AP93,AX93,AT93,BB93,BF93,BJ93,BN93,BR93,BV93)),S93)</f>
        <v>0</v>
      </c>
      <c r="CA93" s="91" cm="1">
        <f t="array" ref="CA93">INDEX(Appendix!$G$4:$J$8,_xlfn.IFS(BY93&lt;56,1,BY93&lt;61,2,BY93&lt;66,3,BY93&lt;71,4,TRUE,5),MATCH(YEAR($F$15),Appendix!$G$3:$L$3,0))</f>
        <v>0</v>
      </c>
      <c r="CB93" s="92">
        <f t="shared" si="65"/>
        <v>0</v>
      </c>
      <c r="CC93" s="47"/>
    </row>
    <row r="94" spans="1:81" x14ac:dyDescent="0.3">
      <c r="A94" s="64" t="s">
        <v>144</v>
      </c>
      <c r="B94" s="65"/>
      <c r="C94" s="65"/>
      <c r="D94" s="66"/>
      <c r="E94" s="66"/>
      <c r="F94" s="67"/>
      <c r="G94" s="67"/>
      <c r="H94" s="67"/>
      <c r="I94" s="67"/>
      <c r="J94" s="67"/>
      <c r="K94" s="67"/>
      <c r="L94" s="67"/>
      <c r="M94" s="67"/>
      <c r="N94" s="67"/>
      <c r="O94" s="67"/>
      <c r="P94" s="67"/>
      <c r="Q94" s="67"/>
      <c r="R94" s="67"/>
      <c r="S94" s="67"/>
      <c r="T94" s="57">
        <f t="shared" si="59"/>
        <v>0</v>
      </c>
      <c r="U94" s="57">
        <f t="shared" si="60"/>
        <v>0</v>
      </c>
      <c r="V94" s="58">
        <f t="shared" si="61"/>
        <v>0</v>
      </c>
      <c r="W94" s="58">
        <f t="shared" si="62"/>
        <v>0</v>
      </c>
      <c r="X94" s="58">
        <f t="shared" si="63"/>
        <v>0</v>
      </c>
      <c r="Y94" s="89">
        <f t="shared" si="45"/>
        <v>122</v>
      </c>
      <c r="Z94" s="90">
        <f>IF($F94&gt;'Wage Ceilings '!$C$7+SUMIF('Wage Ceilings '!$B$8:'Wage Ceilings '!$B$11,"&lt;="&amp;$F$15,'Wage Ceilings '!$D$8:'Wage Ceilings '!$D$11),'Wage Ceilings '!$C$7+SUMIF('Wage Ceilings '!$B$8:'Wage Ceilings '!$B$11,"&lt;="&amp;$F$15,'Wage Ceilings '!$D$8:'Wage Ceilings '!$D$11),$F94)</f>
        <v>0</v>
      </c>
      <c r="AA94" s="91" cm="1">
        <f t="array" ref="AA94">INDEX(Appendix!$G$4:$J$8,_xlfn.IFS(Y94&lt;56,1,Y94&lt;61,2,Y94&lt;66,3,Y94&lt;71,4,TRUE,5),MATCH(YEAR($F$15),Appendix!$G$3:$L$3,0))</f>
        <v>0</v>
      </c>
      <c r="AB94" s="92">
        <f t="shared" si="33"/>
        <v>0</v>
      </c>
      <c r="AC94" s="89">
        <f t="shared" si="46"/>
        <v>123</v>
      </c>
      <c r="AD94" s="90">
        <f>IF($G94&gt;'Wage Ceilings '!$C$7+SUMIF('Wage Ceilings '!$B$8:'Wage Ceilings '!$B$11,"&lt;="&amp;$G$15,'Wage Ceilings '!$D$8:'Wage Ceilings '!$D$11),'Wage Ceilings '!$C$7+SUMIF('Wage Ceilings '!$B$8:'Wage Ceilings '!$B$11,"&lt;="&amp;$G$15,'Wage Ceilings '!$D$8:'Wage Ceilings '!$D$11),$G94)</f>
        <v>0</v>
      </c>
      <c r="AE94" s="91" cm="1">
        <f t="array" ref="AE94">INDEX(Appendix!$G$4:$J$8,_xlfn.IFS(AC94&lt;56,1,AC94&lt;61,2,AC94&lt;66,3,AC94&lt;71,4,TRUE,5),MATCH(YEAR($F$15),Appendix!$G$3:$L$3,0))</f>
        <v>0</v>
      </c>
      <c r="AF94" s="92">
        <f t="shared" si="34"/>
        <v>0</v>
      </c>
      <c r="AG94" s="89">
        <f t="shared" si="47"/>
        <v>123</v>
      </c>
      <c r="AH94" s="90">
        <f>IF($H94&gt;'Wage Ceilings '!$C$7+SUMIF('Wage Ceilings '!$B$8:'Wage Ceilings '!$B$11,"&lt;="&amp;$H$15,'Wage Ceilings '!$D$8:'Wage Ceilings '!$D$11),'Wage Ceilings '!$C$7+SUMIF('Wage Ceilings '!$B$8:'Wage Ceilings '!$B$11,"&lt;="&amp;$H$15,'Wage Ceilings '!$D$8:'Wage Ceilings '!$D$11),$H94)</f>
        <v>0</v>
      </c>
      <c r="AI94" s="91" cm="1">
        <f t="array" ref="AI94">INDEX(Appendix!$G$4:$J$8,_xlfn.IFS(AG94&lt;56,1,AG94&lt;61,2,AG94&lt;66,3,AG94&lt;71,4,TRUE,5),MATCH(YEAR($F$15),Appendix!$G$3:$L$3,0))</f>
        <v>0</v>
      </c>
      <c r="AJ94" s="92">
        <f t="shared" si="35"/>
        <v>0</v>
      </c>
      <c r="AK94" s="89">
        <f t="shared" si="48"/>
        <v>123</v>
      </c>
      <c r="AL94" s="90">
        <f>IF($I94&gt;'Wage Ceilings '!$C$7+SUMIF('Wage Ceilings '!$B$8:'Wage Ceilings '!$B$11,"&lt;="&amp;$I$15,'Wage Ceilings '!$D$8:'Wage Ceilings '!$D$11),'Wage Ceilings '!$C$7+SUMIF('Wage Ceilings '!$B$8:'Wage Ceilings '!$B$11,"&lt;="&amp;$I$15,'Wage Ceilings '!$D$8:'Wage Ceilings '!$D$11),$I94)</f>
        <v>0</v>
      </c>
      <c r="AM94" s="91" cm="1">
        <f t="array" ref="AM94">INDEX(Appendix!$G$4:$J$8,_xlfn.IFS(AK94&lt;56,1,AK94&lt;61,2,AK94&lt;66,3,AK94&lt;71,4,TRUE,5),MATCH(YEAR($F$15),Appendix!$G$3:$L$3,0))</f>
        <v>0</v>
      </c>
      <c r="AN94" s="92">
        <f t="shared" si="36"/>
        <v>0</v>
      </c>
      <c r="AO94" s="89">
        <f t="shared" si="49"/>
        <v>123</v>
      </c>
      <c r="AP94" s="90">
        <f>IF($J94&gt;'Wage Ceilings '!$C$7+SUMIF('Wage Ceilings '!$B$8:'Wage Ceilings '!$B$11,"&lt;="&amp;$J$15,'Wage Ceilings '!$D$8:'Wage Ceilings '!$D$11),'Wage Ceilings '!$C$7+SUMIF('Wage Ceilings '!$B$8:'Wage Ceilings '!$B$11,"&lt;="&amp;$J$15,'Wage Ceilings '!$D$8:'Wage Ceilings '!$D$11),$J94)</f>
        <v>0</v>
      </c>
      <c r="AQ94" s="91" cm="1">
        <f t="array" ref="AQ94">INDEX(Appendix!$G$4:$J$8,_xlfn.IFS(AO94&lt;56,1,AO94&lt;61,2,AO94&lt;66,3,AO94&lt;71,4,TRUE,5),MATCH(YEAR($F$15),Appendix!$G$3:$L$3,0))</f>
        <v>0</v>
      </c>
      <c r="AR94" s="92">
        <f t="shared" si="37"/>
        <v>0</v>
      </c>
      <c r="AS94" s="89">
        <f t="shared" si="64"/>
        <v>123</v>
      </c>
      <c r="AT94" s="90">
        <f>IF($K94&gt;'Wage Ceilings '!$C$7+SUMIF('Wage Ceilings '!$B$8:'Wage Ceilings '!$B$11,"&lt;="&amp;$K$15,'Wage Ceilings '!$D$8:'Wage Ceilings '!$D$11),'Wage Ceilings '!$C$7+SUMIF('Wage Ceilings '!$B$8:'Wage Ceilings '!$B$11,"&lt;="&amp;$K$15,'Wage Ceilings '!$D$8:'Wage Ceilings '!$D$11),$K94)</f>
        <v>0</v>
      </c>
      <c r="AU94" s="91" cm="1">
        <f t="array" ref="AU94">INDEX(Appendix!$G$4:$J$8,_xlfn.IFS(AS94&lt;56,1,AS94&lt;61,2,AS94&lt;66,3,AS94&lt;71,4,TRUE,5),MATCH(YEAR($F$15),Appendix!$G$3:$L$3,0))</f>
        <v>0</v>
      </c>
      <c r="AV94" s="92">
        <f t="shared" si="38"/>
        <v>0</v>
      </c>
      <c r="AW94" s="89" t="str">
        <f t="shared" si="50"/>
        <v>NA</v>
      </c>
      <c r="AX94" s="92">
        <f>IF(L94&gt;=('Wage Ceilings '!$C$3-SUM(Z94,AD94,AH94,AL94,AP94,AT94,BB94,BF94,BJ94,BN94,BR94,BV94)),('Wage Ceilings '!$C$3-SUM(Z94,AD94,AH94,AL94,AP94,AT94,BB94,BF94,BJ94,BN94,BR94,BV94)),L94)</f>
        <v>0</v>
      </c>
      <c r="AY94" s="91" cm="1">
        <f t="array" ref="AY94">INDEX(Appendix!$G$4:$J$8,_xlfn.IFS(AW94&lt;56,1,AW94&lt;61,2,AW94&lt;66,3,AW94&lt;71,4,TRUE,5),MATCH(YEAR($F$15),Appendix!$G$3:$L$3,0))</f>
        <v>0</v>
      </c>
      <c r="AZ94" s="92">
        <f t="shared" si="39"/>
        <v>0</v>
      </c>
      <c r="BA94" s="89">
        <f t="shared" si="51"/>
        <v>123</v>
      </c>
      <c r="BB94" s="90">
        <f>IF($M94&gt;'Wage Ceilings '!$C$7+SUMIF('Wage Ceilings '!$B$8:'Wage Ceilings '!$B$11,"&lt;="&amp;$M$15,'Wage Ceilings '!$D$8:'Wage Ceilings '!$D$11),'Wage Ceilings '!$C$7+SUMIF('Wage Ceilings '!$B$8:'Wage Ceilings '!$B$11,"&lt;="&amp;$M$15,'Wage Ceilings '!$D$8:'Wage Ceilings '!$D$11),$M94)</f>
        <v>0</v>
      </c>
      <c r="BC94" s="91" cm="1">
        <f t="array" ref="BC94">INDEX(Appendix!$G$4:$J$8,_xlfn.IFS(BA94&lt;56,1,BA94&lt;61,2,BA94&lt;66,3,BA94&lt;71,4,TRUE,5),MATCH(YEAR($F$15),Appendix!$G$3:$L$3,0))</f>
        <v>0</v>
      </c>
      <c r="BD94" s="92">
        <f t="shared" si="52"/>
        <v>0</v>
      </c>
      <c r="BE94" s="89">
        <f t="shared" si="53"/>
        <v>123</v>
      </c>
      <c r="BF94" s="90">
        <f>IF($N94&gt;'Wage Ceilings '!$C$7+SUMIF('Wage Ceilings '!$B$8:'Wage Ceilings '!$B$11,"&lt;="&amp;$N$15,'Wage Ceilings '!$D$8:'Wage Ceilings '!$D$11),'Wage Ceilings '!$C$7+SUMIF('Wage Ceilings '!$B$8:'Wage Ceilings '!$B$11,"&lt;="&amp;$N$15,'Wage Ceilings '!$D$8:'Wage Ceilings '!$D$11),$N94)</f>
        <v>0</v>
      </c>
      <c r="BG94" s="91" cm="1">
        <f t="array" ref="BG94">INDEX(Appendix!$G$4:$J$8,_xlfn.IFS(BE94&lt;56,1,BE94&lt;61,2,BE94&lt;66,3,BE94&lt;71,4,TRUE,5),MATCH(YEAR($F$15),Appendix!$G$3:$L$3,0))</f>
        <v>0</v>
      </c>
      <c r="BH94" s="92">
        <f t="shared" si="40"/>
        <v>0</v>
      </c>
      <c r="BI94" s="89">
        <f t="shared" si="54"/>
        <v>123</v>
      </c>
      <c r="BJ94" s="90">
        <f>IF($O94&gt;'Wage Ceilings '!$C$7+SUMIF('Wage Ceilings '!$B$8:'Wage Ceilings '!$B$11,"&lt;="&amp;$O$15,'Wage Ceilings '!$D$8:'Wage Ceilings '!$D$11),'Wage Ceilings '!$C$7+SUMIF('Wage Ceilings '!$B$8:'Wage Ceilings '!$B$11,"&lt;="&amp;$O$15,'Wage Ceilings '!$D$8:'Wage Ceilings '!$D$11),$O94)</f>
        <v>0</v>
      </c>
      <c r="BK94" s="91" cm="1">
        <f t="array" ref="BK94">INDEX(Appendix!$G$4:$J$8,_xlfn.IFS(BI94&lt;56,1,BI94&lt;61,2,BI94&lt;66,3,BI94&lt;71,4,TRUE,5),MATCH(YEAR($F$15),Appendix!$G$3:$L$3,0))</f>
        <v>0</v>
      </c>
      <c r="BL94" s="92">
        <f t="shared" si="41"/>
        <v>0</v>
      </c>
      <c r="BM94" s="89">
        <f t="shared" si="55"/>
        <v>123</v>
      </c>
      <c r="BN94" s="90">
        <f>IF($P94&gt;'Wage Ceilings '!$C$7+SUMIF('Wage Ceilings '!$B$8:'Wage Ceilings '!$B$11,"&lt;="&amp;$P$15,'Wage Ceilings '!$D$8:'Wage Ceilings '!$D$11),'Wage Ceilings '!$C$7+SUMIF('Wage Ceilings '!$B$8:'Wage Ceilings '!$B$11,"&lt;="&amp;$P$15,'Wage Ceilings '!$D$8:'Wage Ceilings '!$D$11),$P94)</f>
        <v>0</v>
      </c>
      <c r="BO94" s="91" cm="1">
        <f t="array" ref="BO94">INDEX(Appendix!$G$4:$J$8,_xlfn.IFS(BM94&lt;56,1,BM94&lt;61,2,BM94&lt;66,3,BM94&lt;71,4,TRUE,5),MATCH(YEAR($F$15),Appendix!$G$3:$L$3,0))</f>
        <v>0</v>
      </c>
      <c r="BP94" s="92">
        <f t="shared" si="42"/>
        <v>0</v>
      </c>
      <c r="BQ94" s="89">
        <f t="shared" si="56"/>
        <v>123</v>
      </c>
      <c r="BR94" s="90">
        <f>IF($Q94&gt;'Wage Ceilings '!$C$7+SUMIF('Wage Ceilings '!$B$8:'Wage Ceilings '!$B$11,"&lt;="&amp;$Q$15,'Wage Ceilings '!$D$8:'Wage Ceilings '!$D$11),'Wage Ceilings '!$C$7+SUMIF('Wage Ceilings '!$B$8:'Wage Ceilings '!$B$11,"&lt;="&amp;$Q$15,'Wage Ceilings '!$D$8:'Wage Ceilings '!$D$11),$Q94)</f>
        <v>0</v>
      </c>
      <c r="BS94" s="91" cm="1">
        <f t="array" ref="BS94">INDEX(Appendix!$G$4:$J$8,_xlfn.IFS(BQ94&lt;56,1,BQ94&lt;61,2,BQ94&lt;66,3,BQ94&lt;71,4,TRUE,5),MATCH(YEAR($F$15),Appendix!$G$3:$L$3,0))</f>
        <v>0</v>
      </c>
      <c r="BT94" s="92">
        <f t="shared" si="43"/>
        <v>0</v>
      </c>
      <c r="BU94" s="89">
        <f t="shared" si="57"/>
        <v>123</v>
      </c>
      <c r="BV94" s="90">
        <f>IF($R94&gt;'Wage Ceilings '!$C$7+SUMIF('Wage Ceilings '!$B$8:'Wage Ceilings '!$B$11,"&lt;="&amp;$R$15,'Wage Ceilings '!$D$8:'Wage Ceilings '!$D$11),'Wage Ceilings '!$C$7+SUMIF('Wage Ceilings '!$B$8:'Wage Ceilings '!$B$11,"&lt;="&amp;$R$15,'Wage Ceilings '!$D$8:'Wage Ceilings '!$D$11),$R94)</f>
        <v>0</v>
      </c>
      <c r="BW94" s="91" cm="1">
        <f t="array" ref="BW94">INDEX(Appendix!$G$4:$J$8,_xlfn.IFS(BU94&lt;56,1,BU94&lt;61,2,BU94&lt;66,3,BU94&lt;71,4,TRUE,5),MATCH(YEAR($F$15),Appendix!$G$3:$L$3,0))</f>
        <v>0</v>
      </c>
      <c r="BX94" s="92">
        <f t="shared" si="44"/>
        <v>0</v>
      </c>
      <c r="BY94" s="89" t="str">
        <f t="shared" si="58"/>
        <v>NA</v>
      </c>
      <c r="BZ94" s="92">
        <f>IF(S94&gt;=('Wage Ceilings '!$C$3-SUM(Z94,AD94,AH94,AL94,AP94,AX94,AT94,BB94,BF94,BJ94,BN94,BR94,BV94)),('Wage Ceilings '!$C$3-SUM(Z94,AD94,AH94,AL94,AP94,AX94,AT94,BB94,BF94,BJ94,BN94,BR94,BV94)),S94)</f>
        <v>0</v>
      </c>
      <c r="CA94" s="91" cm="1">
        <f t="array" ref="CA94">INDEX(Appendix!$G$4:$J$8,_xlfn.IFS(BY94&lt;56,1,BY94&lt;61,2,BY94&lt;66,3,BY94&lt;71,4,TRUE,5),MATCH(YEAR($F$15),Appendix!$G$3:$L$3,0))</f>
        <v>0</v>
      </c>
      <c r="CB94" s="92">
        <f t="shared" si="65"/>
        <v>0</v>
      </c>
      <c r="CC94" s="47"/>
    </row>
    <row r="95" spans="1:81" x14ac:dyDescent="0.3">
      <c r="A95" s="64" t="s">
        <v>145</v>
      </c>
      <c r="B95" s="65"/>
      <c r="C95" s="65"/>
      <c r="D95" s="66"/>
      <c r="E95" s="66"/>
      <c r="F95" s="67"/>
      <c r="G95" s="67"/>
      <c r="H95" s="67"/>
      <c r="I95" s="67"/>
      <c r="J95" s="67"/>
      <c r="K95" s="67"/>
      <c r="L95" s="67"/>
      <c r="M95" s="67"/>
      <c r="N95" s="67"/>
      <c r="O95" s="67"/>
      <c r="P95" s="67"/>
      <c r="Q95" s="67"/>
      <c r="R95" s="67"/>
      <c r="S95" s="67"/>
      <c r="T95" s="57">
        <f t="shared" si="59"/>
        <v>0</v>
      </c>
      <c r="U95" s="57">
        <f t="shared" si="60"/>
        <v>0</v>
      </c>
      <c r="V95" s="58">
        <f t="shared" si="61"/>
        <v>0</v>
      </c>
      <c r="W95" s="58">
        <f t="shared" si="62"/>
        <v>0</v>
      </c>
      <c r="X95" s="58">
        <f t="shared" si="63"/>
        <v>0</v>
      </c>
      <c r="Y95" s="89">
        <f t="shared" si="45"/>
        <v>122</v>
      </c>
      <c r="Z95" s="90">
        <f>IF($F95&gt;'Wage Ceilings '!$C$7+SUMIF('Wage Ceilings '!$B$8:'Wage Ceilings '!$B$11,"&lt;="&amp;$F$15,'Wage Ceilings '!$D$8:'Wage Ceilings '!$D$11),'Wage Ceilings '!$C$7+SUMIF('Wage Ceilings '!$B$8:'Wage Ceilings '!$B$11,"&lt;="&amp;$F$15,'Wage Ceilings '!$D$8:'Wage Ceilings '!$D$11),$F95)</f>
        <v>0</v>
      </c>
      <c r="AA95" s="91" cm="1">
        <f t="array" ref="AA95">INDEX(Appendix!$G$4:$J$8,_xlfn.IFS(Y95&lt;56,1,Y95&lt;61,2,Y95&lt;66,3,Y95&lt;71,4,TRUE,5),MATCH(YEAR($F$15),Appendix!$G$3:$L$3,0))</f>
        <v>0</v>
      </c>
      <c r="AB95" s="92">
        <f t="shared" si="33"/>
        <v>0</v>
      </c>
      <c r="AC95" s="89">
        <f t="shared" si="46"/>
        <v>123</v>
      </c>
      <c r="AD95" s="90">
        <f>IF($G95&gt;'Wage Ceilings '!$C$7+SUMIF('Wage Ceilings '!$B$8:'Wage Ceilings '!$B$11,"&lt;="&amp;$G$15,'Wage Ceilings '!$D$8:'Wage Ceilings '!$D$11),'Wage Ceilings '!$C$7+SUMIF('Wage Ceilings '!$B$8:'Wage Ceilings '!$B$11,"&lt;="&amp;$G$15,'Wage Ceilings '!$D$8:'Wage Ceilings '!$D$11),$G95)</f>
        <v>0</v>
      </c>
      <c r="AE95" s="91" cm="1">
        <f t="array" ref="AE95">INDEX(Appendix!$G$4:$J$8,_xlfn.IFS(AC95&lt;56,1,AC95&lt;61,2,AC95&lt;66,3,AC95&lt;71,4,TRUE,5),MATCH(YEAR($F$15),Appendix!$G$3:$L$3,0))</f>
        <v>0</v>
      </c>
      <c r="AF95" s="92">
        <f t="shared" si="34"/>
        <v>0</v>
      </c>
      <c r="AG95" s="89">
        <f t="shared" si="47"/>
        <v>123</v>
      </c>
      <c r="AH95" s="90">
        <f>IF($H95&gt;'Wage Ceilings '!$C$7+SUMIF('Wage Ceilings '!$B$8:'Wage Ceilings '!$B$11,"&lt;="&amp;$H$15,'Wage Ceilings '!$D$8:'Wage Ceilings '!$D$11),'Wage Ceilings '!$C$7+SUMIF('Wage Ceilings '!$B$8:'Wage Ceilings '!$B$11,"&lt;="&amp;$H$15,'Wage Ceilings '!$D$8:'Wage Ceilings '!$D$11),$H95)</f>
        <v>0</v>
      </c>
      <c r="AI95" s="91" cm="1">
        <f t="array" ref="AI95">INDEX(Appendix!$G$4:$J$8,_xlfn.IFS(AG95&lt;56,1,AG95&lt;61,2,AG95&lt;66,3,AG95&lt;71,4,TRUE,5),MATCH(YEAR($F$15),Appendix!$G$3:$L$3,0))</f>
        <v>0</v>
      </c>
      <c r="AJ95" s="92">
        <f t="shared" si="35"/>
        <v>0</v>
      </c>
      <c r="AK95" s="89">
        <f t="shared" si="48"/>
        <v>123</v>
      </c>
      <c r="AL95" s="90">
        <f>IF($I95&gt;'Wage Ceilings '!$C$7+SUMIF('Wage Ceilings '!$B$8:'Wage Ceilings '!$B$11,"&lt;="&amp;$I$15,'Wage Ceilings '!$D$8:'Wage Ceilings '!$D$11),'Wage Ceilings '!$C$7+SUMIF('Wage Ceilings '!$B$8:'Wage Ceilings '!$B$11,"&lt;="&amp;$I$15,'Wage Ceilings '!$D$8:'Wage Ceilings '!$D$11),$I95)</f>
        <v>0</v>
      </c>
      <c r="AM95" s="91" cm="1">
        <f t="array" ref="AM95">INDEX(Appendix!$G$4:$J$8,_xlfn.IFS(AK95&lt;56,1,AK95&lt;61,2,AK95&lt;66,3,AK95&lt;71,4,TRUE,5),MATCH(YEAR($F$15),Appendix!$G$3:$L$3,0))</f>
        <v>0</v>
      </c>
      <c r="AN95" s="92">
        <f t="shared" si="36"/>
        <v>0</v>
      </c>
      <c r="AO95" s="89">
        <f t="shared" si="49"/>
        <v>123</v>
      </c>
      <c r="AP95" s="90">
        <f>IF($J95&gt;'Wage Ceilings '!$C$7+SUMIF('Wage Ceilings '!$B$8:'Wage Ceilings '!$B$11,"&lt;="&amp;$J$15,'Wage Ceilings '!$D$8:'Wage Ceilings '!$D$11),'Wage Ceilings '!$C$7+SUMIF('Wage Ceilings '!$B$8:'Wage Ceilings '!$B$11,"&lt;="&amp;$J$15,'Wage Ceilings '!$D$8:'Wage Ceilings '!$D$11),$J95)</f>
        <v>0</v>
      </c>
      <c r="AQ95" s="91" cm="1">
        <f t="array" ref="AQ95">INDEX(Appendix!$G$4:$J$8,_xlfn.IFS(AO95&lt;56,1,AO95&lt;61,2,AO95&lt;66,3,AO95&lt;71,4,TRUE,5),MATCH(YEAR($F$15),Appendix!$G$3:$L$3,0))</f>
        <v>0</v>
      </c>
      <c r="AR95" s="92">
        <f t="shared" si="37"/>
        <v>0</v>
      </c>
      <c r="AS95" s="89">
        <f t="shared" si="64"/>
        <v>123</v>
      </c>
      <c r="AT95" s="90">
        <f>IF($K95&gt;'Wage Ceilings '!$C$7+SUMIF('Wage Ceilings '!$B$8:'Wage Ceilings '!$B$11,"&lt;="&amp;$K$15,'Wage Ceilings '!$D$8:'Wage Ceilings '!$D$11),'Wage Ceilings '!$C$7+SUMIF('Wage Ceilings '!$B$8:'Wage Ceilings '!$B$11,"&lt;="&amp;$K$15,'Wage Ceilings '!$D$8:'Wage Ceilings '!$D$11),$K95)</f>
        <v>0</v>
      </c>
      <c r="AU95" s="91" cm="1">
        <f t="array" ref="AU95">INDEX(Appendix!$G$4:$J$8,_xlfn.IFS(AS95&lt;56,1,AS95&lt;61,2,AS95&lt;66,3,AS95&lt;71,4,TRUE,5),MATCH(YEAR($F$15),Appendix!$G$3:$L$3,0))</f>
        <v>0</v>
      </c>
      <c r="AV95" s="92">
        <f t="shared" si="38"/>
        <v>0</v>
      </c>
      <c r="AW95" s="89" t="str">
        <f t="shared" si="50"/>
        <v>NA</v>
      </c>
      <c r="AX95" s="92">
        <f>IF(L95&gt;=('Wage Ceilings '!$C$3-SUM(Z95,AD95,AH95,AL95,AP95,AT95,BB95,BF95,BJ95,BN95,BR95,BV95)),('Wage Ceilings '!$C$3-SUM(Z95,AD95,AH95,AL95,AP95,AT95,BB95,BF95,BJ95,BN95,BR95,BV95)),L95)</f>
        <v>0</v>
      </c>
      <c r="AY95" s="91" cm="1">
        <f t="array" ref="AY95">INDEX(Appendix!$G$4:$J$8,_xlfn.IFS(AW95&lt;56,1,AW95&lt;61,2,AW95&lt;66,3,AW95&lt;71,4,TRUE,5),MATCH(YEAR($F$15),Appendix!$G$3:$L$3,0))</f>
        <v>0</v>
      </c>
      <c r="AZ95" s="92">
        <f t="shared" si="39"/>
        <v>0</v>
      </c>
      <c r="BA95" s="89">
        <f t="shared" si="51"/>
        <v>123</v>
      </c>
      <c r="BB95" s="90">
        <f>IF($M95&gt;'Wage Ceilings '!$C$7+SUMIF('Wage Ceilings '!$B$8:'Wage Ceilings '!$B$11,"&lt;="&amp;$M$15,'Wage Ceilings '!$D$8:'Wage Ceilings '!$D$11),'Wage Ceilings '!$C$7+SUMIF('Wage Ceilings '!$B$8:'Wage Ceilings '!$B$11,"&lt;="&amp;$M$15,'Wage Ceilings '!$D$8:'Wage Ceilings '!$D$11),$M95)</f>
        <v>0</v>
      </c>
      <c r="BC95" s="91" cm="1">
        <f t="array" ref="BC95">INDEX(Appendix!$G$4:$J$8,_xlfn.IFS(BA95&lt;56,1,BA95&lt;61,2,BA95&lt;66,3,BA95&lt;71,4,TRUE,5),MATCH(YEAR($F$15),Appendix!$G$3:$L$3,0))</f>
        <v>0</v>
      </c>
      <c r="BD95" s="92">
        <f t="shared" si="52"/>
        <v>0</v>
      </c>
      <c r="BE95" s="89">
        <f t="shared" si="53"/>
        <v>123</v>
      </c>
      <c r="BF95" s="90">
        <f>IF($N95&gt;'Wage Ceilings '!$C$7+SUMIF('Wage Ceilings '!$B$8:'Wage Ceilings '!$B$11,"&lt;="&amp;$N$15,'Wage Ceilings '!$D$8:'Wage Ceilings '!$D$11),'Wage Ceilings '!$C$7+SUMIF('Wage Ceilings '!$B$8:'Wage Ceilings '!$B$11,"&lt;="&amp;$N$15,'Wage Ceilings '!$D$8:'Wage Ceilings '!$D$11),$N95)</f>
        <v>0</v>
      </c>
      <c r="BG95" s="91" cm="1">
        <f t="array" ref="BG95">INDEX(Appendix!$G$4:$J$8,_xlfn.IFS(BE95&lt;56,1,BE95&lt;61,2,BE95&lt;66,3,BE95&lt;71,4,TRUE,5),MATCH(YEAR($F$15),Appendix!$G$3:$L$3,0))</f>
        <v>0</v>
      </c>
      <c r="BH95" s="92">
        <f t="shared" si="40"/>
        <v>0</v>
      </c>
      <c r="BI95" s="89">
        <f t="shared" si="54"/>
        <v>123</v>
      </c>
      <c r="BJ95" s="90">
        <f>IF($O95&gt;'Wage Ceilings '!$C$7+SUMIF('Wage Ceilings '!$B$8:'Wage Ceilings '!$B$11,"&lt;="&amp;$O$15,'Wage Ceilings '!$D$8:'Wage Ceilings '!$D$11),'Wage Ceilings '!$C$7+SUMIF('Wage Ceilings '!$B$8:'Wage Ceilings '!$B$11,"&lt;="&amp;$O$15,'Wage Ceilings '!$D$8:'Wage Ceilings '!$D$11),$O95)</f>
        <v>0</v>
      </c>
      <c r="BK95" s="91" cm="1">
        <f t="array" ref="BK95">INDEX(Appendix!$G$4:$J$8,_xlfn.IFS(BI95&lt;56,1,BI95&lt;61,2,BI95&lt;66,3,BI95&lt;71,4,TRUE,5),MATCH(YEAR($F$15),Appendix!$G$3:$L$3,0))</f>
        <v>0</v>
      </c>
      <c r="BL95" s="92">
        <f t="shared" si="41"/>
        <v>0</v>
      </c>
      <c r="BM95" s="89">
        <f t="shared" si="55"/>
        <v>123</v>
      </c>
      <c r="BN95" s="90">
        <f>IF($P95&gt;'Wage Ceilings '!$C$7+SUMIF('Wage Ceilings '!$B$8:'Wage Ceilings '!$B$11,"&lt;="&amp;$P$15,'Wage Ceilings '!$D$8:'Wage Ceilings '!$D$11),'Wage Ceilings '!$C$7+SUMIF('Wage Ceilings '!$B$8:'Wage Ceilings '!$B$11,"&lt;="&amp;$P$15,'Wage Ceilings '!$D$8:'Wage Ceilings '!$D$11),$P95)</f>
        <v>0</v>
      </c>
      <c r="BO95" s="91" cm="1">
        <f t="array" ref="BO95">INDEX(Appendix!$G$4:$J$8,_xlfn.IFS(BM95&lt;56,1,BM95&lt;61,2,BM95&lt;66,3,BM95&lt;71,4,TRUE,5),MATCH(YEAR($F$15),Appendix!$G$3:$L$3,0))</f>
        <v>0</v>
      </c>
      <c r="BP95" s="92">
        <f t="shared" si="42"/>
        <v>0</v>
      </c>
      <c r="BQ95" s="89">
        <f t="shared" si="56"/>
        <v>123</v>
      </c>
      <c r="BR95" s="90">
        <f>IF($Q95&gt;'Wage Ceilings '!$C$7+SUMIF('Wage Ceilings '!$B$8:'Wage Ceilings '!$B$11,"&lt;="&amp;$Q$15,'Wage Ceilings '!$D$8:'Wage Ceilings '!$D$11),'Wage Ceilings '!$C$7+SUMIF('Wage Ceilings '!$B$8:'Wage Ceilings '!$B$11,"&lt;="&amp;$Q$15,'Wage Ceilings '!$D$8:'Wage Ceilings '!$D$11),$Q95)</f>
        <v>0</v>
      </c>
      <c r="BS95" s="91" cm="1">
        <f t="array" ref="BS95">INDEX(Appendix!$G$4:$J$8,_xlfn.IFS(BQ95&lt;56,1,BQ95&lt;61,2,BQ95&lt;66,3,BQ95&lt;71,4,TRUE,5),MATCH(YEAR($F$15),Appendix!$G$3:$L$3,0))</f>
        <v>0</v>
      </c>
      <c r="BT95" s="92">
        <f t="shared" si="43"/>
        <v>0</v>
      </c>
      <c r="BU95" s="89">
        <f t="shared" si="57"/>
        <v>123</v>
      </c>
      <c r="BV95" s="90">
        <f>IF($R95&gt;'Wage Ceilings '!$C$7+SUMIF('Wage Ceilings '!$B$8:'Wage Ceilings '!$B$11,"&lt;="&amp;$R$15,'Wage Ceilings '!$D$8:'Wage Ceilings '!$D$11),'Wage Ceilings '!$C$7+SUMIF('Wage Ceilings '!$B$8:'Wage Ceilings '!$B$11,"&lt;="&amp;$R$15,'Wage Ceilings '!$D$8:'Wage Ceilings '!$D$11),$R95)</f>
        <v>0</v>
      </c>
      <c r="BW95" s="91" cm="1">
        <f t="array" ref="BW95">INDEX(Appendix!$G$4:$J$8,_xlfn.IFS(BU95&lt;56,1,BU95&lt;61,2,BU95&lt;66,3,BU95&lt;71,4,TRUE,5),MATCH(YEAR($F$15),Appendix!$G$3:$L$3,0))</f>
        <v>0</v>
      </c>
      <c r="BX95" s="92">
        <f t="shared" si="44"/>
        <v>0</v>
      </c>
      <c r="BY95" s="89" t="str">
        <f t="shared" si="58"/>
        <v>NA</v>
      </c>
      <c r="BZ95" s="92">
        <f>IF(S95&gt;=('Wage Ceilings '!$C$3-SUM(Z95,AD95,AH95,AL95,AP95,AX95,AT95,BB95,BF95,BJ95,BN95,BR95,BV95)),('Wage Ceilings '!$C$3-SUM(Z95,AD95,AH95,AL95,AP95,AX95,AT95,BB95,BF95,BJ95,BN95,BR95,BV95)),S95)</f>
        <v>0</v>
      </c>
      <c r="CA95" s="91" cm="1">
        <f t="array" ref="CA95">INDEX(Appendix!$G$4:$J$8,_xlfn.IFS(BY95&lt;56,1,BY95&lt;61,2,BY95&lt;66,3,BY95&lt;71,4,TRUE,5),MATCH(YEAR($F$15),Appendix!$G$3:$L$3,0))</f>
        <v>0</v>
      </c>
      <c r="CB95" s="92">
        <f t="shared" si="65"/>
        <v>0</v>
      </c>
      <c r="CC95" s="47"/>
    </row>
    <row r="96" spans="1:81" x14ac:dyDescent="0.3">
      <c r="A96" s="64" t="s">
        <v>146</v>
      </c>
      <c r="B96" s="65"/>
      <c r="C96" s="65"/>
      <c r="D96" s="66"/>
      <c r="E96" s="66"/>
      <c r="F96" s="67"/>
      <c r="G96" s="67"/>
      <c r="H96" s="67"/>
      <c r="I96" s="67"/>
      <c r="J96" s="67"/>
      <c r="K96" s="67"/>
      <c r="L96" s="67"/>
      <c r="M96" s="67"/>
      <c r="N96" s="67"/>
      <c r="O96" s="67"/>
      <c r="P96" s="67"/>
      <c r="Q96" s="67"/>
      <c r="R96" s="67"/>
      <c r="S96" s="67"/>
      <c r="T96" s="57">
        <f t="shared" si="59"/>
        <v>0</v>
      </c>
      <c r="U96" s="57">
        <f t="shared" si="60"/>
        <v>0</v>
      </c>
      <c r="V96" s="58">
        <f t="shared" si="61"/>
        <v>0</v>
      </c>
      <c r="W96" s="58">
        <f t="shared" si="62"/>
        <v>0</v>
      </c>
      <c r="X96" s="58">
        <f t="shared" si="63"/>
        <v>0</v>
      </c>
      <c r="Y96" s="89">
        <f t="shared" si="45"/>
        <v>122</v>
      </c>
      <c r="Z96" s="90">
        <f>IF($F96&gt;'Wage Ceilings '!$C$7+SUMIF('Wage Ceilings '!$B$8:'Wage Ceilings '!$B$11,"&lt;="&amp;$F$15,'Wage Ceilings '!$D$8:'Wage Ceilings '!$D$11),'Wage Ceilings '!$C$7+SUMIF('Wage Ceilings '!$B$8:'Wage Ceilings '!$B$11,"&lt;="&amp;$F$15,'Wage Ceilings '!$D$8:'Wage Ceilings '!$D$11),$F96)</f>
        <v>0</v>
      </c>
      <c r="AA96" s="91" cm="1">
        <f t="array" ref="AA96">INDEX(Appendix!$G$4:$J$8,_xlfn.IFS(Y96&lt;56,1,Y96&lt;61,2,Y96&lt;66,3,Y96&lt;71,4,TRUE,5),MATCH(YEAR($F$15),Appendix!$G$3:$L$3,0))</f>
        <v>0</v>
      </c>
      <c r="AB96" s="92">
        <f t="shared" si="33"/>
        <v>0</v>
      </c>
      <c r="AC96" s="89">
        <f t="shared" si="46"/>
        <v>123</v>
      </c>
      <c r="AD96" s="90">
        <f>IF($G96&gt;'Wage Ceilings '!$C$7+SUMIF('Wage Ceilings '!$B$8:'Wage Ceilings '!$B$11,"&lt;="&amp;$G$15,'Wage Ceilings '!$D$8:'Wage Ceilings '!$D$11),'Wage Ceilings '!$C$7+SUMIF('Wage Ceilings '!$B$8:'Wage Ceilings '!$B$11,"&lt;="&amp;$G$15,'Wage Ceilings '!$D$8:'Wage Ceilings '!$D$11),$G96)</f>
        <v>0</v>
      </c>
      <c r="AE96" s="91" cm="1">
        <f t="array" ref="AE96">INDEX(Appendix!$G$4:$J$8,_xlfn.IFS(AC96&lt;56,1,AC96&lt;61,2,AC96&lt;66,3,AC96&lt;71,4,TRUE,5),MATCH(YEAR($F$15),Appendix!$G$3:$L$3,0))</f>
        <v>0</v>
      </c>
      <c r="AF96" s="92">
        <f t="shared" si="34"/>
        <v>0</v>
      </c>
      <c r="AG96" s="89">
        <f t="shared" si="47"/>
        <v>123</v>
      </c>
      <c r="AH96" s="90">
        <f>IF($H96&gt;'Wage Ceilings '!$C$7+SUMIF('Wage Ceilings '!$B$8:'Wage Ceilings '!$B$11,"&lt;="&amp;$H$15,'Wage Ceilings '!$D$8:'Wage Ceilings '!$D$11),'Wage Ceilings '!$C$7+SUMIF('Wage Ceilings '!$B$8:'Wage Ceilings '!$B$11,"&lt;="&amp;$H$15,'Wage Ceilings '!$D$8:'Wage Ceilings '!$D$11),$H96)</f>
        <v>0</v>
      </c>
      <c r="AI96" s="91" cm="1">
        <f t="array" ref="AI96">INDEX(Appendix!$G$4:$J$8,_xlfn.IFS(AG96&lt;56,1,AG96&lt;61,2,AG96&lt;66,3,AG96&lt;71,4,TRUE,5),MATCH(YEAR($F$15),Appendix!$G$3:$L$3,0))</f>
        <v>0</v>
      </c>
      <c r="AJ96" s="92">
        <f t="shared" si="35"/>
        <v>0</v>
      </c>
      <c r="AK96" s="89">
        <f t="shared" si="48"/>
        <v>123</v>
      </c>
      <c r="AL96" s="90">
        <f>IF($I96&gt;'Wage Ceilings '!$C$7+SUMIF('Wage Ceilings '!$B$8:'Wage Ceilings '!$B$11,"&lt;="&amp;$I$15,'Wage Ceilings '!$D$8:'Wage Ceilings '!$D$11),'Wage Ceilings '!$C$7+SUMIF('Wage Ceilings '!$B$8:'Wage Ceilings '!$B$11,"&lt;="&amp;$I$15,'Wage Ceilings '!$D$8:'Wage Ceilings '!$D$11),$I96)</f>
        <v>0</v>
      </c>
      <c r="AM96" s="91" cm="1">
        <f t="array" ref="AM96">INDEX(Appendix!$G$4:$J$8,_xlfn.IFS(AK96&lt;56,1,AK96&lt;61,2,AK96&lt;66,3,AK96&lt;71,4,TRUE,5),MATCH(YEAR($F$15),Appendix!$G$3:$L$3,0))</f>
        <v>0</v>
      </c>
      <c r="AN96" s="92">
        <f t="shared" si="36"/>
        <v>0</v>
      </c>
      <c r="AO96" s="89">
        <f t="shared" si="49"/>
        <v>123</v>
      </c>
      <c r="AP96" s="90">
        <f>IF($J96&gt;'Wage Ceilings '!$C$7+SUMIF('Wage Ceilings '!$B$8:'Wage Ceilings '!$B$11,"&lt;="&amp;$J$15,'Wage Ceilings '!$D$8:'Wage Ceilings '!$D$11),'Wage Ceilings '!$C$7+SUMIF('Wage Ceilings '!$B$8:'Wage Ceilings '!$B$11,"&lt;="&amp;$J$15,'Wage Ceilings '!$D$8:'Wage Ceilings '!$D$11),$J96)</f>
        <v>0</v>
      </c>
      <c r="AQ96" s="91" cm="1">
        <f t="array" ref="AQ96">INDEX(Appendix!$G$4:$J$8,_xlfn.IFS(AO96&lt;56,1,AO96&lt;61,2,AO96&lt;66,3,AO96&lt;71,4,TRUE,5),MATCH(YEAR($F$15),Appendix!$G$3:$L$3,0))</f>
        <v>0</v>
      </c>
      <c r="AR96" s="92">
        <f t="shared" si="37"/>
        <v>0</v>
      </c>
      <c r="AS96" s="89">
        <f t="shared" si="64"/>
        <v>123</v>
      </c>
      <c r="AT96" s="90">
        <f>IF($K96&gt;'Wage Ceilings '!$C$7+SUMIF('Wage Ceilings '!$B$8:'Wage Ceilings '!$B$11,"&lt;="&amp;$K$15,'Wage Ceilings '!$D$8:'Wage Ceilings '!$D$11),'Wage Ceilings '!$C$7+SUMIF('Wage Ceilings '!$B$8:'Wage Ceilings '!$B$11,"&lt;="&amp;$K$15,'Wage Ceilings '!$D$8:'Wage Ceilings '!$D$11),$K96)</f>
        <v>0</v>
      </c>
      <c r="AU96" s="91" cm="1">
        <f t="array" ref="AU96">INDEX(Appendix!$G$4:$J$8,_xlfn.IFS(AS96&lt;56,1,AS96&lt;61,2,AS96&lt;66,3,AS96&lt;71,4,TRUE,5),MATCH(YEAR($F$15),Appendix!$G$3:$L$3,0))</f>
        <v>0</v>
      </c>
      <c r="AV96" s="92">
        <f t="shared" si="38"/>
        <v>0</v>
      </c>
      <c r="AW96" s="89" t="str">
        <f t="shared" si="50"/>
        <v>NA</v>
      </c>
      <c r="AX96" s="92">
        <f>IF(L96&gt;=('Wage Ceilings '!$C$3-SUM(Z96,AD96,AH96,AL96,AP96,AT96,BB96,BF96,BJ96,BN96,BR96,BV96)),('Wage Ceilings '!$C$3-SUM(Z96,AD96,AH96,AL96,AP96,AT96,BB96,BF96,BJ96,BN96,BR96,BV96)),L96)</f>
        <v>0</v>
      </c>
      <c r="AY96" s="91" cm="1">
        <f t="array" ref="AY96">INDEX(Appendix!$G$4:$J$8,_xlfn.IFS(AW96&lt;56,1,AW96&lt;61,2,AW96&lt;66,3,AW96&lt;71,4,TRUE,5),MATCH(YEAR($F$15),Appendix!$G$3:$L$3,0))</f>
        <v>0</v>
      </c>
      <c r="AZ96" s="92">
        <f t="shared" si="39"/>
        <v>0</v>
      </c>
      <c r="BA96" s="89">
        <f t="shared" si="51"/>
        <v>123</v>
      </c>
      <c r="BB96" s="90">
        <f>IF($M96&gt;'Wage Ceilings '!$C$7+SUMIF('Wage Ceilings '!$B$8:'Wage Ceilings '!$B$11,"&lt;="&amp;$M$15,'Wage Ceilings '!$D$8:'Wage Ceilings '!$D$11),'Wage Ceilings '!$C$7+SUMIF('Wage Ceilings '!$B$8:'Wage Ceilings '!$B$11,"&lt;="&amp;$M$15,'Wage Ceilings '!$D$8:'Wage Ceilings '!$D$11),$M96)</f>
        <v>0</v>
      </c>
      <c r="BC96" s="91" cm="1">
        <f t="array" ref="BC96">INDEX(Appendix!$G$4:$J$8,_xlfn.IFS(BA96&lt;56,1,BA96&lt;61,2,BA96&lt;66,3,BA96&lt;71,4,TRUE,5),MATCH(YEAR($F$15),Appendix!$G$3:$L$3,0))</f>
        <v>0</v>
      </c>
      <c r="BD96" s="92">
        <f t="shared" si="52"/>
        <v>0</v>
      </c>
      <c r="BE96" s="89">
        <f t="shared" si="53"/>
        <v>123</v>
      </c>
      <c r="BF96" s="90">
        <f>IF($N96&gt;'Wage Ceilings '!$C$7+SUMIF('Wage Ceilings '!$B$8:'Wage Ceilings '!$B$11,"&lt;="&amp;$N$15,'Wage Ceilings '!$D$8:'Wage Ceilings '!$D$11),'Wage Ceilings '!$C$7+SUMIF('Wage Ceilings '!$B$8:'Wage Ceilings '!$B$11,"&lt;="&amp;$N$15,'Wage Ceilings '!$D$8:'Wage Ceilings '!$D$11),$N96)</f>
        <v>0</v>
      </c>
      <c r="BG96" s="91" cm="1">
        <f t="array" ref="BG96">INDEX(Appendix!$G$4:$J$8,_xlfn.IFS(BE96&lt;56,1,BE96&lt;61,2,BE96&lt;66,3,BE96&lt;71,4,TRUE,5),MATCH(YEAR($F$15),Appendix!$G$3:$L$3,0))</f>
        <v>0</v>
      </c>
      <c r="BH96" s="92">
        <f t="shared" si="40"/>
        <v>0</v>
      </c>
      <c r="BI96" s="89">
        <f t="shared" si="54"/>
        <v>123</v>
      </c>
      <c r="BJ96" s="90">
        <f>IF($O96&gt;'Wage Ceilings '!$C$7+SUMIF('Wage Ceilings '!$B$8:'Wage Ceilings '!$B$11,"&lt;="&amp;$O$15,'Wage Ceilings '!$D$8:'Wage Ceilings '!$D$11),'Wage Ceilings '!$C$7+SUMIF('Wage Ceilings '!$B$8:'Wage Ceilings '!$B$11,"&lt;="&amp;$O$15,'Wage Ceilings '!$D$8:'Wage Ceilings '!$D$11),$O96)</f>
        <v>0</v>
      </c>
      <c r="BK96" s="91" cm="1">
        <f t="array" ref="BK96">INDEX(Appendix!$G$4:$J$8,_xlfn.IFS(BI96&lt;56,1,BI96&lt;61,2,BI96&lt;66,3,BI96&lt;71,4,TRUE,5),MATCH(YEAR($F$15),Appendix!$G$3:$L$3,0))</f>
        <v>0</v>
      </c>
      <c r="BL96" s="92">
        <f t="shared" si="41"/>
        <v>0</v>
      </c>
      <c r="BM96" s="89">
        <f t="shared" si="55"/>
        <v>123</v>
      </c>
      <c r="BN96" s="90">
        <f>IF($P96&gt;'Wage Ceilings '!$C$7+SUMIF('Wage Ceilings '!$B$8:'Wage Ceilings '!$B$11,"&lt;="&amp;$P$15,'Wage Ceilings '!$D$8:'Wage Ceilings '!$D$11),'Wage Ceilings '!$C$7+SUMIF('Wage Ceilings '!$B$8:'Wage Ceilings '!$B$11,"&lt;="&amp;$P$15,'Wage Ceilings '!$D$8:'Wage Ceilings '!$D$11),$P96)</f>
        <v>0</v>
      </c>
      <c r="BO96" s="91" cm="1">
        <f t="array" ref="BO96">INDEX(Appendix!$G$4:$J$8,_xlfn.IFS(BM96&lt;56,1,BM96&lt;61,2,BM96&lt;66,3,BM96&lt;71,4,TRUE,5),MATCH(YEAR($F$15),Appendix!$G$3:$L$3,0))</f>
        <v>0</v>
      </c>
      <c r="BP96" s="92">
        <f t="shared" si="42"/>
        <v>0</v>
      </c>
      <c r="BQ96" s="89">
        <f t="shared" si="56"/>
        <v>123</v>
      </c>
      <c r="BR96" s="90">
        <f>IF($Q96&gt;'Wage Ceilings '!$C$7+SUMIF('Wage Ceilings '!$B$8:'Wage Ceilings '!$B$11,"&lt;="&amp;$Q$15,'Wage Ceilings '!$D$8:'Wage Ceilings '!$D$11),'Wage Ceilings '!$C$7+SUMIF('Wage Ceilings '!$B$8:'Wage Ceilings '!$B$11,"&lt;="&amp;$Q$15,'Wage Ceilings '!$D$8:'Wage Ceilings '!$D$11),$Q96)</f>
        <v>0</v>
      </c>
      <c r="BS96" s="91" cm="1">
        <f t="array" ref="BS96">INDEX(Appendix!$G$4:$J$8,_xlfn.IFS(BQ96&lt;56,1,BQ96&lt;61,2,BQ96&lt;66,3,BQ96&lt;71,4,TRUE,5),MATCH(YEAR($F$15),Appendix!$G$3:$L$3,0))</f>
        <v>0</v>
      </c>
      <c r="BT96" s="92">
        <f t="shared" si="43"/>
        <v>0</v>
      </c>
      <c r="BU96" s="89">
        <f t="shared" si="57"/>
        <v>123</v>
      </c>
      <c r="BV96" s="90">
        <f>IF($R96&gt;'Wage Ceilings '!$C$7+SUMIF('Wage Ceilings '!$B$8:'Wage Ceilings '!$B$11,"&lt;="&amp;$R$15,'Wage Ceilings '!$D$8:'Wage Ceilings '!$D$11),'Wage Ceilings '!$C$7+SUMIF('Wage Ceilings '!$B$8:'Wage Ceilings '!$B$11,"&lt;="&amp;$R$15,'Wage Ceilings '!$D$8:'Wage Ceilings '!$D$11),$R96)</f>
        <v>0</v>
      </c>
      <c r="BW96" s="91" cm="1">
        <f t="array" ref="BW96">INDEX(Appendix!$G$4:$J$8,_xlfn.IFS(BU96&lt;56,1,BU96&lt;61,2,BU96&lt;66,3,BU96&lt;71,4,TRUE,5),MATCH(YEAR($F$15),Appendix!$G$3:$L$3,0))</f>
        <v>0</v>
      </c>
      <c r="BX96" s="92">
        <f t="shared" si="44"/>
        <v>0</v>
      </c>
      <c r="BY96" s="89" t="str">
        <f t="shared" si="58"/>
        <v>NA</v>
      </c>
      <c r="BZ96" s="92">
        <f>IF(S96&gt;=('Wage Ceilings '!$C$3-SUM(Z96,AD96,AH96,AL96,AP96,AX96,AT96,BB96,BF96,BJ96,BN96,BR96,BV96)),('Wage Ceilings '!$C$3-SUM(Z96,AD96,AH96,AL96,AP96,AX96,AT96,BB96,BF96,BJ96,BN96,BR96,BV96)),S96)</f>
        <v>0</v>
      </c>
      <c r="CA96" s="91" cm="1">
        <f t="array" ref="CA96">INDEX(Appendix!$G$4:$J$8,_xlfn.IFS(BY96&lt;56,1,BY96&lt;61,2,BY96&lt;66,3,BY96&lt;71,4,TRUE,5),MATCH(YEAR($F$15),Appendix!$G$3:$L$3,0))</f>
        <v>0</v>
      </c>
      <c r="CB96" s="92">
        <f t="shared" si="65"/>
        <v>0</v>
      </c>
      <c r="CC96" s="47"/>
    </row>
    <row r="97" spans="1:81" x14ac:dyDescent="0.3">
      <c r="A97" s="64" t="s">
        <v>147</v>
      </c>
      <c r="B97" s="65"/>
      <c r="C97" s="65"/>
      <c r="D97" s="66"/>
      <c r="E97" s="66"/>
      <c r="F97" s="67"/>
      <c r="G97" s="67"/>
      <c r="H97" s="67"/>
      <c r="I97" s="67"/>
      <c r="J97" s="67"/>
      <c r="K97" s="67"/>
      <c r="L97" s="67"/>
      <c r="M97" s="67"/>
      <c r="N97" s="67"/>
      <c r="O97" s="67"/>
      <c r="P97" s="67"/>
      <c r="Q97" s="67"/>
      <c r="R97" s="67"/>
      <c r="S97" s="67"/>
      <c r="T97" s="57">
        <f t="shared" si="59"/>
        <v>0</v>
      </c>
      <c r="U97" s="57">
        <f t="shared" si="60"/>
        <v>0</v>
      </c>
      <c r="V97" s="58">
        <f t="shared" si="61"/>
        <v>0</v>
      </c>
      <c r="W97" s="58">
        <f t="shared" si="62"/>
        <v>0</v>
      </c>
      <c r="X97" s="58">
        <f t="shared" si="63"/>
        <v>0</v>
      </c>
      <c r="Y97" s="89">
        <f t="shared" si="45"/>
        <v>122</v>
      </c>
      <c r="Z97" s="90">
        <f>IF($F97&gt;'Wage Ceilings '!$C$7+SUMIF('Wage Ceilings '!$B$8:'Wage Ceilings '!$B$11,"&lt;="&amp;$F$15,'Wage Ceilings '!$D$8:'Wage Ceilings '!$D$11),'Wage Ceilings '!$C$7+SUMIF('Wage Ceilings '!$B$8:'Wage Ceilings '!$B$11,"&lt;="&amp;$F$15,'Wage Ceilings '!$D$8:'Wage Ceilings '!$D$11),$F97)</f>
        <v>0</v>
      </c>
      <c r="AA97" s="91" cm="1">
        <f t="array" ref="AA97">INDEX(Appendix!$G$4:$J$8,_xlfn.IFS(Y97&lt;56,1,Y97&lt;61,2,Y97&lt;66,3,Y97&lt;71,4,TRUE,5),MATCH(YEAR($F$15),Appendix!$G$3:$L$3,0))</f>
        <v>0</v>
      </c>
      <c r="AB97" s="92">
        <f t="shared" si="33"/>
        <v>0</v>
      </c>
      <c r="AC97" s="89">
        <f t="shared" si="46"/>
        <v>123</v>
      </c>
      <c r="AD97" s="90">
        <f>IF($G97&gt;'Wage Ceilings '!$C$7+SUMIF('Wage Ceilings '!$B$8:'Wage Ceilings '!$B$11,"&lt;="&amp;$G$15,'Wage Ceilings '!$D$8:'Wage Ceilings '!$D$11),'Wage Ceilings '!$C$7+SUMIF('Wage Ceilings '!$B$8:'Wage Ceilings '!$B$11,"&lt;="&amp;$G$15,'Wage Ceilings '!$D$8:'Wage Ceilings '!$D$11),$G97)</f>
        <v>0</v>
      </c>
      <c r="AE97" s="91" cm="1">
        <f t="array" ref="AE97">INDEX(Appendix!$G$4:$J$8,_xlfn.IFS(AC97&lt;56,1,AC97&lt;61,2,AC97&lt;66,3,AC97&lt;71,4,TRUE,5),MATCH(YEAR($F$15),Appendix!$G$3:$L$3,0))</f>
        <v>0</v>
      </c>
      <c r="AF97" s="92">
        <f t="shared" si="34"/>
        <v>0</v>
      </c>
      <c r="AG97" s="89">
        <f t="shared" si="47"/>
        <v>123</v>
      </c>
      <c r="AH97" s="90">
        <f>IF($H97&gt;'Wage Ceilings '!$C$7+SUMIF('Wage Ceilings '!$B$8:'Wage Ceilings '!$B$11,"&lt;="&amp;$H$15,'Wage Ceilings '!$D$8:'Wage Ceilings '!$D$11),'Wage Ceilings '!$C$7+SUMIF('Wage Ceilings '!$B$8:'Wage Ceilings '!$B$11,"&lt;="&amp;$H$15,'Wage Ceilings '!$D$8:'Wage Ceilings '!$D$11),$H97)</f>
        <v>0</v>
      </c>
      <c r="AI97" s="91" cm="1">
        <f t="array" ref="AI97">INDEX(Appendix!$G$4:$J$8,_xlfn.IFS(AG97&lt;56,1,AG97&lt;61,2,AG97&lt;66,3,AG97&lt;71,4,TRUE,5),MATCH(YEAR($F$15),Appendix!$G$3:$L$3,0))</f>
        <v>0</v>
      </c>
      <c r="AJ97" s="92">
        <f t="shared" si="35"/>
        <v>0</v>
      </c>
      <c r="AK97" s="89">
        <f t="shared" si="48"/>
        <v>123</v>
      </c>
      <c r="AL97" s="90">
        <f>IF($I97&gt;'Wage Ceilings '!$C$7+SUMIF('Wage Ceilings '!$B$8:'Wage Ceilings '!$B$11,"&lt;="&amp;$I$15,'Wage Ceilings '!$D$8:'Wage Ceilings '!$D$11),'Wage Ceilings '!$C$7+SUMIF('Wage Ceilings '!$B$8:'Wage Ceilings '!$B$11,"&lt;="&amp;$I$15,'Wage Ceilings '!$D$8:'Wage Ceilings '!$D$11),$I97)</f>
        <v>0</v>
      </c>
      <c r="AM97" s="91" cm="1">
        <f t="array" ref="AM97">INDEX(Appendix!$G$4:$J$8,_xlfn.IFS(AK97&lt;56,1,AK97&lt;61,2,AK97&lt;66,3,AK97&lt;71,4,TRUE,5),MATCH(YEAR($F$15),Appendix!$G$3:$L$3,0))</f>
        <v>0</v>
      </c>
      <c r="AN97" s="92">
        <f t="shared" si="36"/>
        <v>0</v>
      </c>
      <c r="AO97" s="89">
        <f t="shared" si="49"/>
        <v>123</v>
      </c>
      <c r="AP97" s="90">
        <f>IF($J97&gt;'Wage Ceilings '!$C$7+SUMIF('Wage Ceilings '!$B$8:'Wage Ceilings '!$B$11,"&lt;="&amp;$J$15,'Wage Ceilings '!$D$8:'Wage Ceilings '!$D$11),'Wage Ceilings '!$C$7+SUMIF('Wage Ceilings '!$B$8:'Wage Ceilings '!$B$11,"&lt;="&amp;$J$15,'Wage Ceilings '!$D$8:'Wage Ceilings '!$D$11),$J97)</f>
        <v>0</v>
      </c>
      <c r="AQ97" s="91" cm="1">
        <f t="array" ref="AQ97">INDEX(Appendix!$G$4:$J$8,_xlfn.IFS(AO97&lt;56,1,AO97&lt;61,2,AO97&lt;66,3,AO97&lt;71,4,TRUE,5),MATCH(YEAR($F$15),Appendix!$G$3:$L$3,0))</f>
        <v>0</v>
      </c>
      <c r="AR97" s="92">
        <f t="shared" si="37"/>
        <v>0</v>
      </c>
      <c r="AS97" s="89">
        <f t="shared" si="64"/>
        <v>123</v>
      </c>
      <c r="AT97" s="90">
        <f>IF($K97&gt;'Wage Ceilings '!$C$7+SUMIF('Wage Ceilings '!$B$8:'Wage Ceilings '!$B$11,"&lt;="&amp;$K$15,'Wage Ceilings '!$D$8:'Wage Ceilings '!$D$11),'Wage Ceilings '!$C$7+SUMIF('Wage Ceilings '!$B$8:'Wage Ceilings '!$B$11,"&lt;="&amp;$K$15,'Wage Ceilings '!$D$8:'Wage Ceilings '!$D$11),$K97)</f>
        <v>0</v>
      </c>
      <c r="AU97" s="91" cm="1">
        <f t="array" ref="AU97">INDEX(Appendix!$G$4:$J$8,_xlfn.IFS(AS97&lt;56,1,AS97&lt;61,2,AS97&lt;66,3,AS97&lt;71,4,TRUE,5),MATCH(YEAR($F$15),Appendix!$G$3:$L$3,0))</f>
        <v>0</v>
      </c>
      <c r="AV97" s="92">
        <f t="shared" si="38"/>
        <v>0</v>
      </c>
      <c r="AW97" s="89" t="str">
        <f t="shared" si="50"/>
        <v>NA</v>
      </c>
      <c r="AX97" s="92">
        <f>IF(L97&gt;=('Wage Ceilings '!$C$3-SUM(Z97,AD97,AH97,AL97,AP97,AT97,BB97,BF97,BJ97,BN97,BR97,BV97)),('Wage Ceilings '!$C$3-SUM(Z97,AD97,AH97,AL97,AP97,AT97,BB97,BF97,BJ97,BN97,BR97,BV97)),L97)</f>
        <v>0</v>
      </c>
      <c r="AY97" s="91" cm="1">
        <f t="array" ref="AY97">INDEX(Appendix!$G$4:$J$8,_xlfn.IFS(AW97&lt;56,1,AW97&lt;61,2,AW97&lt;66,3,AW97&lt;71,4,TRUE,5),MATCH(YEAR($F$15),Appendix!$G$3:$L$3,0))</f>
        <v>0</v>
      </c>
      <c r="AZ97" s="92">
        <f t="shared" si="39"/>
        <v>0</v>
      </c>
      <c r="BA97" s="89">
        <f t="shared" si="51"/>
        <v>123</v>
      </c>
      <c r="BB97" s="90">
        <f>IF($M97&gt;'Wage Ceilings '!$C$7+SUMIF('Wage Ceilings '!$B$8:'Wage Ceilings '!$B$11,"&lt;="&amp;$M$15,'Wage Ceilings '!$D$8:'Wage Ceilings '!$D$11),'Wage Ceilings '!$C$7+SUMIF('Wage Ceilings '!$B$8:'Wage Ceilings '!$B$11,"&lt;="&amp;$M$15,'Wage Ceilings '!$D$8:'Wage Ceilings '!$D$11),$M97)</f>
        <v>0</v>
      </c>
      <c r="BC97" s="91" cm="1">
        <f t="array" ref="BC97">INDEX(Appendix!$G$4:$J$8,_xlfn.IFS(BA97&lt;56,1,BA97&lt;61,2,BA97&lt;66,3,BA97&lt;71,4,TRUE,5),MATCH(YEAR($F$15),Appendix!$G$3:$L$3,0))</f>
        <v>0</v>
      </c>
      <c r="BD97" s="92">
        <f t="shared" si="52"/>
        <v>0</v>
      </c>
      <c r="BE97" s="89">
        <f t="shared" si="53"/>
        <v>123</v>
      </c>
      <c r="BF97" s="90">
        <f>IF($N97&gt;'Wage Ceilings '!$C$7+SUMIF('Wage Ceilings '!$B$8:'Wage Ceilings '!$B$11,"&lt;="&amp;$N$15,'Wage Ceilings '!$D$8:'Wage Ceilings '!$D$11),'Wage Ceilings '!$C$7+SUMIF('Wage Ceilings '!$B$8:'Wage Ceilings '!$B$11,"&lt;="&amp;$N$15,'Wage Ceilings '!$D$8:'Wage Ceilings '!$D$11),$N97)</f>
        <v>0</v>
      </c>
      <c r="BG97" s="91" cm="1">
        <f t="array" ref="BG97">INDEX(Appendix!$G$4:$J$8,_xlfn.IFS(BE97&lt;56,1,BE97&lt;61,2,BE97&lt;66,3,BE97&lt;71,4,TRUE,5),MATCH(YEAR($F$15),Appendix!$G$3:$L$3,0))</f>
        <v>0</v>
      </c>
      <c r="BH97" s="92">
        <f t="shared" si="40"/>
        <v>0</v>
      </c>
      <c r="BI97" s="89">
        <f t="shared" si="54"/>
        <v>123</v>
      </c>
      <c r="BJ97" s="90">
        <f>IF($O97&gt;'Wage Ceilings '!$C$7+SUMIF('Wage Ceilings '!$B$8:'Wage Ceilings '!$B$11,"&lt;="&amp;$O$15,'Wage Ceilings '!$D$8:'Wage Ceilings '!$D$11),'Wage Ceilings '!$C$7+SUMIF('Wage Ceilings '!$B$8:'Wage Ceilings '!$B$11,"&lt;="&amp;$O$15,'Wage Ceilings '!$D$8:'Wage Ceilings '!$D$11),$O97)</f>
        <v>0</v>
      </c>
      <c r="BK97" s="91" cm="1">
        <f t="array" ref="BK97">INDEX(Appendix!$G$4:$J$8,_xlfn.IFS(BI97&lt;56,1,BI97&lt;61,2,BI97&lt;66,3,BI97&lt;71,4,TRUE,5),MATCH(YEAR($F$15),Appendix!$G$3:$L$3,0))</f>
        <v>0</v>
      </c>
      <c r="BL97" s="92">
        <f t="shared" si="41"/>
        <v>0</v>
      </c>
      <c r="BM97" s="89">
        <f t="shared" si="55"/>
        <v>123</v>
      </c>
      <c r="BN97" s="90">
        <f>IF($P97&gt;'Wage Ceilings '!$C$7+SUMIF('Wage Ceilings '!$B$8:'Wage Ceilings '!$B$11,"&lt;="&amp;$P$15,'Wage Ceilings '!$D$8:'Wage Ceilings '!$D$11),'Wage Ceilings '!$C$7+SUMIF('Wage Ceilings '!$B$8:'Wage Ceilings '!$B$11,"&lt;="&amp;$P$15,'Wage Ceilings '!$D$8:'Wage Ceilings '!$D$11),$P97)</f>
        <v>0</v>
      </c>
      <c r="BO97" s="91" cm="1">
        <f t="array" ref="BO97">INDEX(Appendix!$G$4:$J$8,_xlfn.IFS(BM97&lt;56,1,BM97&lt;61,2,BM97&lt;66,3,BM97&lt;71,4,TRUE,5),MATCH(YEAR($F$15),Appendix!$G$3:$L$3,0))</f>
        <v>0</v>
      </c>
      <c r="BP97" s="92">
        <f t="shared" si="42"/>
        <v>0</v>
      </c>
      <c r="BQ97" s="89">
        <f t="shared" si="56"/>
        <v>123</v>
      </c>
      <c r="BR97" s="90">
        <f>IF($Q97&gt;'Wage Ceilings '!$C$7+SUMIF('Wage Ceilings '!$B$8:'Wage Ceilings '!$B$11,"&lt;="&amp;$Q$15,'Wage Ceilings '!$D$8:'Wage Ceilings '!$D$11),'Wage Ceilings '!$C$7+SUMIF('Wage Ceilings '!$B$8:'Wage Ceilings '!$B$11,"&lt;="&amp;$Q$15,'Wage Ceilings '!$D$8:'Wage Ceilings '!$D$11),$Q97)</f>
        <v>0</v>
      </c>
      <c r="BS97" s="91" cm="1">
        <f t="array" ref="BS97">INDEX(Appendix!$G$4:$J$8,_xlfn.IFS(BQ97&lt;56,1,BQ97&lt;61,2,BQ97&lt;66,3,BQ97&lt;71,4,TRUE,5),MATCH(YEAR($F$15),Appendix!$G$3:$L$3,0))</f>
        <v>0</v>
      </c>
      <c r="BT97" s="92">
        <f t="shared" si="43"/>
        <v>0</v>
      </c>
      <c r="BU97" s="89">
        <f t="shared" si="57"/>
        <v>123</v>
      </c>
      <c r="BV97" s="90">
        <f>IF($R97&gt;'Wage Ceilings '!$C$7+SUMIF('Wage Ceilings '!$B$8:'Wage Ceilings '!$B$11,"&lt;="&amp;$R$15,'Wage Ceilings '!$D$8:'Wage Ceilings '!$D$11),'Wage Ceilings '!$C$7+SUMIF('Wage Ceilings '!$B$8:'Wage Ceilings '!$B$11,"&lt;="&amp;$R$15,'Wage Ceilings '!$D$8:'Wage Ceilings '!$D$11),$R97)</f>
        <v>0</v>
      </c>
      <c r="BW97" s="91" cm="1">
        <f t="array" ref="BW97">INDEX(Appendix!$G$4:$J$8,_xlfn.IFS(BU97&lt;56,1,BU97&lt;61,2,BU97&lt;66,3,BU97&lt;71,4,TRUE,5),MATCH(YEAR($F$15),Appendix!$G$3:$L$3,0))</f>
        <v>0</v>
      </c>
      <c r="BX97" s="92">
        <f t="shared" si="44"/>
        <v>0</v>
      </c>
      <c r="BY97" s="89" t="str">
        <f t="shared" si="58"/>
        <v>NA</v>
      </c>
      <c r="BZ97" s="92">
        <f>IF(S97&gt;=('Wage Ceilings '!$C$3-SUM(Z97,AD97,AH97,AL97,AP97,AX97,AT97,BB97,BF97,BJ97,BN97,BR97,BV97)),('Wage Ceilings '!$C$3-SUM(Z97,AD97,AH97,AL97,AP97,AX97,AT97,BB97,BF97,BJ97,BN97,BR97,BV97)),S97)</f>
        <v>0</v>
      </c>
      <c r="CA97" s="91" cm="1">
        <f t="array" ref="CA97">INDEX(Appendix!$G$4:$J$8,_xlfn.IFS(BY97&lt;56,1,BY97&lt;61,2,BY97&lt;66,3,BY97&lt;71,4,TRUE,5),MATCH(YEAR($F$15),Appendix!$G$3:$L$3,0))</f>
        <v>0</v>
      </c>
      <c r="CB97" s="92">
        <f t="shared" si="65"/>
        <v>0</v>
      </c>
      <c r="CC97" s="47"/>
    </row>
    <row r="98" spans="1:81" x14ac:dyDescent="0.3">
      <c r="A98" s="64" t="s">
        <v>148</v>
      </c>
      <c r="B98" s="65"/>
      <c r="C98" s="65"/>
      <c r="D98" s="66"/>
      <c r="E98" s="66"/>
      <c r="F98" s="67"/>
      <c r="G98" s="67"/>
      <c r="H98" s="67"/>
      <c r="I98" s="67"/>
      <c r="J98" s="67"/>
      <c r="K98" s="67"/>
      <c r="L98" s="67"/>
      <c r="M98" s="67"/>
      <c r="N98" s="67"/>
      <c r="O98" s="67"/>
      <c r="P98" s="67"/>
      <c r="Q98" s="67"/>
      <c r="R98" s="67"/>
      <c r="S98" s="67"/>
      <c r="T98" s="57">
        <f t="shared" si="59"/>
        <v>0</v>
      </c>
      <c r="U98" s="57">
        <f t="shared" si="60"/>
        <v>0</v>
      </c>
      <c r="V98" s="58">
        <f t="shared" si="61"/>
        <v>0</v>
      </c>
      <c r="W98" s="58">
        <f t="shared" si="62"/>
        <v>0</v>
      </c>
      <c r="X98" s="58">
        <f t="shared" si="63"/>
        <v>0</v>
      </c>
      <c r="Y98" s="89">
        <f t="shared" si="45"/>
        <v>122</v>
      </c>
      <c r="Z98" s="90">
        <f>IF($F98&gt;'Wage Ceilings '!$C$7+SUMIF('Wage Ceilings '!$B$8:'Wage Ceilings '!$B$11,"&lt;="&amp;$F$15,'Wage Ceilings '!$D$8:'Wage Ceilings '!$D$11),'Wage Ceilings '!$C$7+SUMIF('Wage Ceilings '!$B$8:'Wage Ceilings '!$B$11,"&lt;="&amp;$F$15,'Wage Ceilings '!$D$8:'Wage Ceilings '!$D$11),$F98)</f>
        <v>0</v>
      </c>
      <c r="AA98" s="91" cm="1">
        <f t="array" ref="AA98">INDEX(Appendix!$G$4:$J$8,_xlfn.IFS(Y98&lt;56,1,Y98&lt;61,2,Y98&lt;66,3,Y98&lt;71,4,TRUE,5),MATCH(YEAR($F$15),Appendix!$G$3:$L$3,0))</f>
        <v>0</v>
      </c>
      <c r="AB98" s="92">
        <f t="shared" si="33"/>
        <v>0</v>
      </c>
      <c r="AC98" s="89">
        <f t="shared" si="46"/>
        <v>123</v>
      </c>
      <c r="AD98" s="90">
        <f>IF($G98&gt;'Wage Ceilings '!$C$7+SUMIF('Wage Ceilings '!$B$8:'Wage Ceilings '!$B$11,"&lt;="&amp;$G$15,'Wage Ceilings '!$D$8:'Wage Ceilings '!$D$11),'Wage Ceilings '!$C$7+SUMIF('Wage Ceilings '!$B$8:'Wage Ceilings '!$B$11,"&lt;="&amp;$G$15,'Wage Ceilings '!$D$8:'Wage Ceilings '!$D$11),$G98)</f>
        <v>0</v>
      </c>
      <c r="AE98" s="91" cm="1">
        <f t="array" ref="AE98">INDEX(Appendix!$G$4:$J$8,_xlfn.IFS(AC98&lt;56,1,AC98&lt;61,2,AC98&lt;66,3,AC98&lt;71,4,TRUE,5),MATCH(YEAR($F$15),Appendix!$G$3:$L$3,0))</f>
        <v>0</v>
      </c>
      <c r="AF98" s="92">
        <f t="shared" si="34"/>
        <v>0</v>
      </c>
      <c r="AG98" s="89">
        <f t="shared" si="47"/>
        <v>123</v>
      </c>
      <c r="AH98" s="90">
        <f>IF($H98&gt;'Wage Ceilings '!$C$7+SUMIF('Wage Ceilings '!$B$8:'Wage Ceilings '!$B$11,"&lt;="&amp;$H$15,'Wage Ceilings '!$D$8:'Wage Ceilings '!$D$11),'Wage Ceilings '!$C$7+SUMIF('Wage Ceilings '!$B$8:'Wage Ceilings '!$B$11,"&lt;="&amp;$H$15,'Wage Ceilings '!$D$8:'Wage Ceilings '!$D$11),$H98)</f>
        <v>0</v>
      </c>
      <c r="AI98" s="91" cm="1">
        <f t="array" ref="AI98">INDEX(Appendix!$G$4:$J$8,_xlfn.IFS(AG98&lt;56,1,AG98&lt;61,2,AG98&lt;66,3,AG98&lt;71,4,TRUE,5),MATCH(YEAR($F$15),Appendix!$G$3:$L$3,0))</f>
        <v>0</v>
      </c>
      <c r="AJ98" s="92">
        <f t="shared" si="35"/>
        <v>0</v>
      </c>
      <c r="AK98" s="89">
        <f t="shared" si="48"/>
        <v>123</v>
      </c>
      <c r="AL98" s="90">
        <f>IF($I98&gt;'Wage Ceilings '!$C$7+SUMIF('Wage Ceilings '!$B$8:'Wage Ceilings '!$B$11,"&lt;="&amp;$I$15,'Wage Ceilings '!$D$8:'Wage Ceilings '!$D$11),'Wage Ceilings '!$C$7+SUMIF('Wage Ceilings '!$B$8:'Wage Ceilings '!$B$11,"&lt;="&amp;$I$15,'Wage Ceilings '!$D$8:'Wage Ceilings '!$D$11),$I98)</f>
        <v>0</v>
      </c>
      <c r="AM98" s="91" cm="1">
        <f t="array" ref="AM98">INDEX(Appendix!$G$4:$J$8,_xlfn.IFS(AK98&lt;56,1,AK98&lt;61,2,AK98&lt;66,3,AK98&lt;71,4,TRUE,5),MATCH(YEAR($F$15),Appendix!$G$3:$L$3,0))</f>
        <v>0</v>
      </c>
      <c r="AN98" s="92">
        <f t="shared" si="36"/>
        <v>0</v>
      </c>
      <c r="AO98" s="89">
        <f t="shared" si="49"/>
        <v>123</v>
      </c>
      <c r="AP98" s="90">
        <f>IF($J98&gt;'Wage Ceilings '!$C$7+SUMIF('Wage Ceilings '!$B$8:'Wage Ceilings '!$B$11,"&lt;="&amp;$J$15,'Wage Ceilings '!$D$8:'Wage Ceilings '!$D$11),'Wage Ceilings '!$C$7+SUMIF('Wage Ceilings '!$B$8:'Wage Ceilings '!$B$11,"&lt;="&amp;$J$15,'Wage Ceilings '!$D$8:'Wage Ceilings '!$D$11),$J98)</f>
        <v>0</v>
      </c>
      <c r="AQ98" s="91" cm="1">
        <f t="array" ref="AQ98">INDEX(Appendix!$G$4:$J$8,_xlfn.IFS(AO98&lt;56,1,AO98&lt;61,2,AO98&lt;66,3,AO98&lt;71,4,TRUE,5),MATCH(YEAR($F$15),Appendix!$G$3:$L$3,0))</f>
        <v>0</v>
      </c>
      <c r="AR98" s="92">
        <f t="shared" si="37"/>
        <v>0</v>
      </c>
      <c r="AS98" s="89">
        <f t="shared" si="64"/>
        <v>123</v>
      </c>
      <c r="AT98" s="90">
        <f>IF($K98&gt;'Wage Ceilings '!$C$7+SUMIF('Wage Ceilings '!$B$8:'Wage Ceilings '!$B$11,"&lt;="&amp;$K$15,'Wage Ceilings '!$D$8:'Wage Ceilings '!$D$11),'Wage Ceilings '!$C$7+SUMIF('Wage Ceilings '!$B$8:'Wage Ceilings '!$B$11,"&lt;="&amp;$K$15,'Wage Ceilings '!$D$8:'Wage Ceilings '!$D$11),$K98)</f>
        <v>0</v>
      </c>
      <c r="AU98" s="91" cm="1">
        <f t="array" ref="AU98">INDEX(Appendix!$G$4:$J$8,_xlfn.IFS(AS98&lt;56,1,AS98&lt;61,2,AS98&lt;66,3,AS98&lt;71,4,TRUE,5),MATCH(YEAR($F$15),Appendix!$G$3:$L$3,0))</f>
        <v>0</v>
      </c>
      <c r="AV98" s="92">
        <f t="shared" si="38"/>
        <v>0</v>
      </c>
      <c r="AW98" s="89" t="str">
        <f t="shared" si="50"/>
        <v>NA</v>
      </c>
      <c r="AX98" s="92">
        <f>IF(L98&gt;=('Wage Ceilings '!$C$3-SUM(Z98,AD98,AH98,AL98,AP98,AT98,BB98,BF98,BJ98,BN98,BR98,BV98)),('Wage Ceilings '!$C$3-SUM(Z98,AD98,AH98,AL98,AP98,AT98,BB98,BF98,BJ98,BN98,BR98,BV98)),L98)</f>
        <v>0</v>
      </c>
      <c r="AY98" s="91" cm="1">
        <f t="array" ref="AY98">INDEX(Appendix!$G$4:$J$8,_xlfn.IFS(AW98&lt;56,1,AW98&lt;61,2,AW98&lt;66,3,AW98&lt;71,4,TRUE,5),MATCH(YEAR($F$15),Appendix!$G$3:$L$3,0))</f>
        <v>0</v>
      </c>
      <c r="AZ98" s="92">
        <f t="shared" si="39"/>
        <v>0</v>
      </c>
      <c r="BA98" s="89">
        <f t="shared" si="51"/>
        <v>123</v>
      </c>
      <c r="BB98" s="90">
        <f>IF($M98&gt;'Wage Ceilings '!$C$7+SUMIF('Wage Ceilings '!$B$8:'Wage Ceilings '!$B$11,"&lt;="&amp;$M$15,'Wage Ceilings '!$D$8:'Wage Ceilings '!$D$11),'Wage Ceilings '!$C$7+SUMIF('Wage Ceilings '!$B$8:'Wage Ceilings '!$B$11,"&lt;="&amp;$M$15,'Wage Ceilings '!$D$8:'Wage Ceilings '!$D$11),$M98)</f>
        <v>0</v>
      </c>
      <c r="BC98" s="91" cm="1">
        <f t="array" ref="BC98">INDEX(Appendix!$G$4:$J$8,_xlfn.IFS(BA98&lt;56,1,BA98&lt;61,2,BA98&lt;66,3,BA98&lt;71,4,TRUE,5),MATCH(YEAR($F$15),Appendix!$G$3:$L$3,0))</f>
        <v>0</v>
      </c>
      <c r="BD98" s="92">
        <f t="shared" si="52"/>
        <v>0</v>
      </c>
      <c r="BE98" s="89">
        <f t="shared" si="53"/>
        <v>123</v>
      </c>
      <c r="BF98" s="90">
        <f>IF($N98&gt;'Wage Ceilings '!$C$7+SUMIF('Wage Ceilings '!$B$8:'Wage Ceilings '!$B$11,"&lt;="&amp;$N$15,'Wage Ceilings '!$D$8:'Wage Ceilings '!$D$11),'Wage Ceilings '!$C$7+SUMIF('Wage Ceilings '!$B$8:'Wage Ceilings '!$B$11,"&lt;="&amp;$N$15,'Wage Ceilings '!$D$8:'Wage Ceilings '!$D$11),$N98)</f>
        <v>0</v>
      </c>
      <c r="BG98" s="91" cm="1">
        <f t="array" ref="BG98">INDEX(Appendix!$G$4:$J$8,_xlfn.IFS(BE98&lt;56,1,BE98&lt;61,2,BE98&lt;66,3,BE98&lt;71,4,TRUE,5),MATCH(YEAR($F$15),Appendix!$G$3:$L$3,0))</f>
        <v>0</v>
      </c>
      <c r="BH98" s="92">
        <f t="shared" si="40"/>
        <v>0</v>
      </c>
      <c r="BI98" s="89">
        <f t="shared" si="54"/>
        <v>123</v>
      </c>
      <c r="BJ98" s="90">
        <f>IF($O98&gt;'Wage Ceilings '!$C$7+SUMIF('Wage Ceilings '!$B$8:'Wage Ceilings '!$B$11,"&lt;="&amp;$O$15,'Wage Ceilings '!$D$8:'Wage Ceilings '!$D$11),'Wage Ceilings '!$C$7+SUMIF('Wage Ceilings '!$B$8:'Wage Ceilings '!$B$11,"&lt;="&amp;$O$15,'Wage Ceilings '!$D$8:'Wage Ceilings '!$D$11),$O98)</f>
        <v>0</v>
      </c>
      <c r="BK98" s="91" cm="1">
        <f t="array" ref="BK98">INDEX(Appendix!$G$4:$J$8,_xlfn.IFS(BI98&lt;56,1,BI98&lt;61,2,BI98&lt;66,3,BI98&lt;71,4,TRUE,5),MATCH(YEAR($F$15),Appendix!$G$3:$L$3,0))</f>
        <v>0</v>
      </c>
      <c r="BL98" s="92">
        <f t="shared" si="41"/>
        <v>0</v>
      </c>
      <c r="BM98" s="89">
        <f t="shared" si="55"/>
        <v>123</v>
      </c>
      <c r="BN98" s="90">
        <f>IF($P98&gt;'Wage Ceilings '!$C$7+SUMIF('Wage Ceilings '!$B$8:'Wage Ceilings '!$B$11,"&lt;="&amp;$P$15,'Wage Ceilings '!$D$8:'Wage Ceilings '!$D$11),'Wage Ceilings '!$C$7+SUMIF('Wage Ceilings '!$B$8:'Wage Ceilings '!$B$11,"&lt;="&amp;$P$15,'Wage Ceilings '!$D$8:'Wage Ceilings '!$D$11),$P98)</f>
        <v>0</v>
      </c>
      <c r="BO98" s="91" cm="1">
        <f t="array" ref="BO98">INDEX(Appendix!$G$4:$J$8,_xlfn.IFS(BM98&lt;56,1,BM98&lt;61,2,BM98&lt;66,3,BM98&lt;71,4,TRUE,5),MATCH(YEAR($F$15),Appendix!$G$3:$L$3,0))</f>
        <v>0</v>
      </c>
      <c r="BP98" s="92">
        <f t="shared" si="42"/>
        <v>0</v>
      </c>
      <c r="BQ98" s="89">
        <f t="shared" si="56"/>
        <v>123</v>
      </c>
      <c r="BR98" s="90">
        <f>IF($Q98&gt;'Wage Ceilings '!$C$7+SUMIF('Wage Ceilings '!$B$8:'Wage Ceilings '!$B$11,"&lt;="&amp;$Q$15,'Wage Ceilings '!$D$8:'Wage Ceilings '!$D$11),'Wage Ceilings '!$C$7+SUMIF('Wage Ceilings '!$B$8:'Wage Ceilings '!$B$11,"&lt;="&amp;$Q$15,'Wage Ceilings '!$D$8:'Wage Ceilings '!$D$11),$Q98)</f>
        <v>0</v>
      </c>
      <c r="BS98" s="91" cm="1">
        <f t="array" ref="BS98">INDEX(Appendix!$G$4:$J$8,_xlfn.IFS(BQ98&lt;56,1,BQ98&lt;61,2,BQ98&lt;66,3,BQ98&lt;71,4,TRUE,5),MATCH(YEAR($F$15),Appendix!$G$3:$L$3,0))</f>
        <v>0</v>
      </c>
      <c r="BT98" s="92">
        <f t="shared" si="43"/>
        <v>0</v>
      </c>
      <c r="BU98" s="89">
        <f t="shared" si="57"/>
        <v>123</v>
      </c>
      <c r="BV98" s="90">
        <f>IF($R98&gt;'Wage Ceilings '!$C$7+SUMIF('Wage Ceilings '!$B$8:'Wage Ceilings '!$B$11,"&lt;="&amp;$R$15,'Wage Ceilings '!$D$8:'Wage Ceilings '!$D$11),'Wage Ceilings '!$C$7+SUMIF('Wage Ceilings '!$B$8:'Wage Ceilings '!$B$11,"&lt;="&amp;$R$15,'Wage Ceilings '!$D$8:'Wage Ceilings '!$D$11),$R98)</f>
        <v>0</v>
      </c>
      <c r="BW98" s="91" cm="1">
        <f t="array" ref="BW98">INDEX(Appendix!$G$4:$J$8,_xlfn.IFS(BU98&lt;56,1,BU98&lt;61,2,BU98&lt;66,3,BU98&lt;71,4,TRUE,5),MATCH(YEAR($F$15),Appendix!$G$3:$L$3,0))</f>
        <v>0</v>
      </c>
      <c r="BX98" s="92">
        <f t="shared" si="44"/>
        <v>0</v>
      </c>
      <c r="BY98" s="89" t="str">
        <f t="shared" si="58"/>
        <v>NA</v>
      </c>
      <c r="BZ98" s="92">
        <f>IF(S98&gt;=('Wage Ceilings '!$C$3-SUM(Z98,AD98,AH98,AL98,AP98,AX98,AT98,BB98,BF98,BJ98,BN98,BR98,BV98)),('Wage Ceilings '!$C$3-SUM(Z98,AD98,AH98,AL98,AP98,AX98,AT98,BB98,BF98,BJ98,BN98,BR98,BV98)),S98)</f>
        <v>0</v>
      </c>
      <c r="CA98" s="91" cm="1">
        <f t="array" ref="CA98">INDEX(Appendix!$G$4:$J$8,_xlfn.IFS(BY98&lt;56,1,BY98&lt;61,2,BY98&lt;66,3,BY98&lt;71,4,TRUE,5),MATCH(YEAR($F$15),Appendix!$G$3:$L$3,0))</f>
        <v>0</v>
      </c>
      <c r="CB98" s="92">
        <f t="shared" si="65"/>
        <v>0</v>
      </c>
      <c r="CC98" s="47"/>
    </row>
    <row r="99" spans="1:81" x14ac:dyDescent="0.3">
      <c r="A99" s="64" t="s">
        <v>149</v>
      </c>
      <c r="B99" s="65"/>
      <c r="C99" s="65"/>
      <c r="D99" s="66"/>
      <c r="E99" s="66"/>
      <c r="F99" s="67"/>
      <c r="G99" s="67"/>
      <c r="H99" s="67"/>
      <c r="I99" s="67"/>
      <c r="J99" s="67"/>
      <c r="K99" s="67"/>
      <c r="L99" s="67"/>
      <c r="M99" s="67"/>
      <c r="N99" s="67"/>
      <c r="O99" s="67"/>
      <c r="P99" s="67"/>
      <c r="Q99" s="67"/>
      <c r="R99" s="67"/>
      <c r="S99" s="67"/>
      <c r="T99" s="57">
        <f t="shared" si="59"/>
        <v>0</v>
      </c>
      <c r="U99" s="57">
        <f t="shared" si="60"/>
        <v>0</v>
      </c>
      <c r="V99" s="58">
        <f t="shared" si="61"/>
        <v>0</v>
      </c>
      <c r="W99" s="58">
        <f t="shared" si="62"/>
        <v>0</v>
      </c>
      <c r="X99" s="58">
        <f t="shared" si="63"/>
        <v>0</v>
      </c>
      <c r="Y99" s="89">
        <f t="shared" si="45"/>
        <v>122</v>
      </c>
      <c r="Z99" s="90">
        <f>IF($F99&gt;'Wage Ceilings '!$C$7+SUMIF('Wage Ceilings '!$B$8:'Wage Ceilings '!$B$11,"&lt;="&amp;$F$15,'Wage Ceilings '!$D$8:'Wage Ceilings '!$D$11),'Wage Ceilings '!$C$7+SUMIF('Wage Ceilings '!$B$8:'Wage Ceilings '!$B$11,"&lt;="&amp;$F$15,'Wage Ceilings '!$D$8:'Wage Ceilings '!$D$11),$F99)</f>
        <v>0</v>
      </c>
      <c r="AA99" s="91" cm="1">
        <f t="array" ref="AA99">INDEX(Appendix!$G$4:$J$8,_xlfn.IFS(Y99&lt;56,1,Y99&lt;61,2,Y99&lt;66,3,Y99&lt;71,4,TRUE,5),MATCH(YEAR($F$15),Appendix!$G$3:$L$3,0))</f>
        <v>0</v>
      </c>
      <c r="AB99" s="92">
        <f t="shared" si="33"/>
        <v>0</v>
      </c>
      <c r="AC99" s="89">
        <f t="shared" si="46"/>
        <v>123</v>
      </c>
      <c r="AD99" s="90">
        <f>IF($G99&gt;'Wage Ceilings '!$C$7+SUMIF('Wage Ceilings '!$B$8:'Wage Ceilings '!$B$11,"&lt;="&amp;$G$15,'Wage Ceilings '!$D$8:'Wage Ceilings '!$D$11),'Wage Ceilings '!$C$7+SUMIF('Wage Ceilings '!$B$8:'Wage Ceilings '!$B$11,"&lt;="&amp;$G$15,'Wage Ceilings '!$D$8:'Wage Ceilings '!$D$11),$G99)</f>
        <v>0</v>
      </c>
      <c r="AE99" s="91" cm="1">
        <f t="array" ref="AE99">INDEX(Appendix!$G$4:$J$8,_xlfn.IFS(AC99&lt;56,1,AC99&lt;61,2,AC99&lt;66,3,AC99&lt;71,4,TRUE,5),MATCH(YEAR($F$15),Appendix!$G$3:$L$3,0))</f>
        <v>0</v>
      </c>
      <c r="AF99" s="92">
        <f t="shared" si="34"/>
        <v>0</v>
      </c>
      <c r="AG99" s="89">
        <f t="shared" si="47"/>
        <v>123</v>
      </c>
      <c r="AH99" s="90">
        <f>IF($H99&gt;'Wage Ceilings '!$C$7+SUMIF('Wage Ceilings '!$B$8:'Wage Ceilings '!$B$11,"&lt;="&amp;$H$15,'Wage Ceilings '!$D$8:'Wage Ceilings '!$D$11),'Wage Ceilings '!$C$7+SUMIF('Wage Ceilings '!$B$8:'Wage Ceilings '!$B$11,"&lt;="&amp;$H$15,'Wage Ceilings '!$D$8:'Wage Ceilings '!$D$11),$H99)</f>
        <v>0</v>
      </c>
      <c r="AI99" s="91" cm="1">
        <f t="array" ref="AI99">INDEX(Appendix!$G$4:$J$8,_xlfn.IFS(AG99&lt;56,1,AG99&lt;61,2,AG99&lt;66,3,AG99&lt;71,4,TRUE,5),MATCH(YEAR($F$15),Appendix!$G$3:$L$3,0))</f>
        <v>0</v>
      </c>
      <c r="AJ99" s="92">
        <f t="shared" si="35"/>
        <v>0</v>
      </c>
      <c r="AK99" s="89">
        <f t="shared" si="48"/>
        <v>123</v>
      </c>
      <c r="AL99" s="90">
        <f>IF($I99&gt;'Wage Ceilings '!$C$7+SUMIF('Wage Ceilings '!$B$8:'Wage Ceilings '!$B$11,"&lt;="&amp;$I$15,'Wage Ceilings '!$D$8:'Wage Ceilings '!$D$11),'Wage Ceilings '!$C$7+SUMIF('Wage Ceilings '!$B$8:'Wage Ceilings '!$B$11,"&lt;="&amp;$I$15,'Wage Ceilings '!$D$8:'Wage Ceilings '!$D$11),$I99)</f>
        <v>0</v>
      </c>
      <c r="AM99" s="91" cm="1">
        <f t="array" ref="AM99">INDEX(Appendix!$G$4:$J$8,_xlfn.IFS(AK99&lt;56,1,AK99&lt;61,2,AK99&lt;66,3,AK99&lt;71,4,TRUE,5),MATCH(YEAR($F$15),Appendix!$G$3:$L$3,0))</f>
        <v>0</v>
      </c>
      <c r="AN99" s="92">
        <f t="shared" si="36"/>
        <v>0</v>
      </c>
      <c r="AO99" s="89">
        <f t="shared" si="49"/>
        <v>123</v>
      </c>
      <c r="AP99" s="90">
        <f>IF($J99&gt;'Wage Ceilings '!$C$7+SUMIF('Wage Ceilings '!$B$8:'Wage Ceilings '!$B$11,"&lt;="&amp;$J$15,'Wage Ceilings '!$D$8:'Wage Ceilings '!$D$11),'Wage Ceilings '!$C$7+SUMIF('Wage Ceilings '!$B$8:'Wage Ceilings '!$B$11,"&lt;="&amp;$J$15,'Wage Ceilings '!$D$8:'Wage Ceilings '!$D$11),$J99)</f>
        <v>0</v>
      </c>
      <c r="AQ99" s="91" cm="1">
        <f t="array" ref="AQ99">INDEX(Appendix!$G$4:$J$8,_xlfn.IFS(AO99&lt;56,1,AO99&lt;61,2,AO99&lt;66,3,AO99&lt;71,4,TRUE,5),MATCH(YEAR($F$15),Appendix!$G$3:$L$3,0))</f>
        <v>0</v>
      </c>
      <c r="AR99" s="92">
        <f t="shared" si="37"/>
        <v>0</v>
      </c>
      <c r="AS99" s="89">
        <f t="shared" si="64"/>
        <v>123</v>
      </c>
      <c r="AT99" s="90">
        <f>IF($K99&gt;'Wage Ceilings '!$C$7+SUMIF('Wage Ceilings '!$B$8:'Wage Ceilings '!$B$11,"&lt;="&amp;$K$15,'Wage Ceilings '!$D$8:'Wage Ceilings '!$D$11),'Wage Ceilings '!$C$7+SUMIF('Wage Ceilings '!$B$8:'Wage Ceilings '!$B$11,"&lt;="&amp;$K$15,'Wage Ceilings '!$D$8:'Wage Ceilings '!$D$11),$K99)</f>
        <v>0</v>
      </c>
      <c r="AU99" s="91" cm="1">
        <f t="array" ref="AU99">INDEX(Appendix!$G$4:$J$8,_xlfn.IFS(AS99&lt;56,1,AS99&lt;61,2,AS99&lt;66,3,AS99&lt;71,4,TRUE,5),MATCH(YEAR($F$15),Appendix!$G$3:$L$3,0))</f>
        <v>0</v>
      </c>
      <c r="AV99" s="92">
        <f t="shared" si="38"/>
        <v>0</v>
      </c>
      <c r="AW99" s="89" t="str">
        <f t="shared" si="50"/>
        <v>NA</v>
      </c>
      <c r="AX99" s="92">
        <f>IF(L99&gt;=('Wage Ceilings '!$C$3-SUM(Z99,AD99,AH99,AL99,AP99,AT99,BB99,BF99,BJ99,BN99,BR99,BV99)),('Wage Ceilings '!$C$3-SUM(Z99,AD99,AH99,AL99,AP99,AT99,BB99,BF99,BJ99,BN99,BR99,BV99)),L99)</f>
        <v>0</v>
      </c>
      <c r="AY99" s="91" cm="1">
        <f t="array" ref="AY99">INDEX(Appendix!$G$4:$J$8,_xlfn.IFS(AW99&lt;56,1,AW99&lt;61,2,AW99&lt;66,3,AW99&lt;71,4,TRUE,5),MATCH(YEAR($F$15),Appendix!$G$3:$L$3,0))</f>
        <v>0</v>
      </c>
      <c r="AZ99" s="92">
        <f t="shared" si="39"/>
        <v>0</v>
      </c>
      <c r="BA99" s="89">
        <f t="shared" si="51"/>
        <v>123</v>
      </c>
      <c r="BB99" s="90">
        <f>IF($M99&gt;'Wage Ceilings '!$C$7+SUMIF('Wage Ceilings '!$B$8:'Wage Ceilings '!$B$11,"&lt;="&amp;$M$15,'Wage Ceilings '!$D$8:'Wage Ceilings '!$D$11),'Wage Ceilings '!$C$7+SUMIF('Wage Ceilings '!$B$8:'Wage Ceilings '!$B$11,"&lt;="&amp;$M$15,'Wage Ceilings '!$D$8:'Wage Ceilings '!$D$11),$M99)</f>
        <v>0</v>
      </c>
      <c r="BC99" s="91" cm="1">
        <f t="array" ref="BC99">INDEX(Appendix!$G$4:$J$8,_xlfn.IFS(BA99&lt;56,1,BA99&lt;61,2,BA99&lt;66,3,BA99&lt;71,4,TRUE,5),MATCH(YEAR($F$15),Appendix!$G$3:$L$3,0))</f>
        <v>0</v>
      </c>
      <c r="BD99" s="92">
        <f t="shared" si="52"/>
        <v>0</v>
      </c>
      <c r="BE99" s="89">
        <f t="shared" si="53"/>
        <v>123</v>
      </c>
      <c r="BF99" s="90">
        <f>IF($N99&gt;'Wage Ceilings '!$C$7+SUMIF('Wage Ceilings '!$B$8:'Wage Ceilings '!$B$11,"&lt;="&amp;$N$15,'Wage Ceilings '!$D$8:'Wage Ceilings '!$D$11),'Wage Ceilings '!$C$7+SUMIF('Wage Ceilings '!$B$8:'Wage Ceilings '!$B$11,"&lt;="&amp;$N$15,'Wage Ceilings '!$D$8:'Wage Ceilings '!$D$11),$N99)</f>
        <v>0</v>
      </c>
      <c r="BG99" s="91" cm="1">
        <f t="array" ref="BG99">INDEX(Appendix!$G$4:$J$8,_xlfn.IFS(BE99&lt;56,1,BE99&lt;61,2,BE99&lt;66,3,BE99&lt;71,4,TRUE,5),MATCH(YEAR($F$15),Appendix!$G$3:$L$3,0))</f>
        <v>0</v>
      </c>
      <c r="BH99" s="92">
        <f t="shared" si="40"/>
        <v>0</v>
      </c>
      <c r="BI99" s="89">
        <f t="shared" si="54"/>
        <v>123</v>
      </c>
      <c r="BJ99" s="90">
        <f>IF($O99&gt;'Wage Ceilings '!$C$7+SUMIF('Wage Ceilings '!$B$8:'Wage Ceilings '!$B$11,"&lt;="&amp;$O$15,'Wage Ceilings '!$D$8:'Wage Ceilings '!$D$11),'Wage Ceilings '!$C$7+SUMIF('Wage Ceilings '!$B$8:'Wage Ceilings '!$B$11,"&lt;="&amp;$O$15,'Wage Ceilings '!$D$8:'Wage Ceilings '!$D$11),$O99)</f>
        <v>0</v>
      </c>
      <c r="BK99" s="91" cm="1">
        <f t="array" ref="BK99">INDEX(Appendix!$G$4:$J$8,_xlfn.IFS(BI99&lt;56,1,BI99&lt;61,2,BI99&lt;66,3,BI99&lt;71,4,TRUE,5),MATCH(YEAR($F$15),Appendix!$G$3:$L$3,0))</f>
        <v>0</v>
      </c>
      <c r="BL99" s="92">
        <f t="shared" si="41"/>
        <v>0</v>
      </c>
      <c r="BM99" s="89">
        <f t="shared" si="55"/>
        <v>123</v>
      </c>
      <c r="BN99" s="90">
        <f>IF($P99&gt;'Wage Ceilings '!$C$7+SUMIF('Wage Ceilings '!$B$8:'Wage Ceilings '!$B$11,"&lt;="&amp;$P$15,'Wage Ceilings '!$D$8:'Wage Ceilings '!$D$11),'Wage Ceilings '!$C$7+SUMIF('Wage Ceilings '!$B$8:'Wage Ceilings '!$B$11,"&lt;="&amp;$P$15,'Wage Ceilings '!$D$8:'Wage Ceilings '!$D$11),$P99)</f>
        <v>0</v>
      </c>
      <c r="BO99" s="91" cm="1">
        <f t="array" ref="BO99">INDEX(Appendix!$G$4:$J$8,_xlfn.IFS(BM99&lt;56,1,BM99&lt;61,2,BM99&lt;66,3,BM99&lt;71,4,TRUE,5),MATCH(YEAR($F$15),Appendix!$G$3:$L$3,0))</f>
        <v>0</v>
      </c>
      <c r="BP99" s="92">
        <f t="shared" si="42"/>
        <v>0</v>
      </c>
      <c r="BQ99" s="89">
        <f t="shared" si="56"/>
        <v>123</v>
      </c>
      <c r="BR99" s="90">
        <f>IF($Q99&gt;'Wage Ceilings '!$C$7+SUMIF('Wage Ceilings '!$B$8:'Wage Ceilings '!$B$11,"&lt;="&amp;$Q$15,'Wage Ceilings '!$D$8:'Wage Ceilings '!$D$11),'Wage Ceilings '!$C$7+SUMIF('Wage Ceilings '!$B$8:'Wage Ceilings '!$B$11,"&lt;="&amp;$Q$15,'Wage Ceilings '!$D$8:'Wage Ceilings '!$D$11),$Q99)</f>
        <v>0</v>
      </c>
      <c r="BS99" s="91" cm="1">
        <f t="array" ref="BS99">INDEX(Appendix!$G$4:$J$8,_xlfn.IFS(BQ99&lt;56,1,BQ99&lt;61,2,BQ99&lt;66,3,BQ99&lt;71,4,TRUE,5),MATCH(YEAR($F$15),Appendix!$G$3:$L$3,0))</f>
        <v>0</v>
      </c>
      <c r="BT99" s="92">
        <f t="shared" si="43"/>
        <v>0</v>
      </c>
      <c r="BU99" s="89">
        <f t="shared" si="57"/>
        <v>123</v>
      </c>
      <c r="BV99" s="90">
        <f>IF($R99&gt;'Wage Ceilings '!$C$7+SUMIF('Wage Ceilings '!$B$8:'Wage Ceilings '!$B$11,"&lt;="&amp;$R$15,'Wage Ceilings '!$D$8:'Wage Ceilings '!$D$11),'Wage Ceilings '!$C$7+SUMIF('Wage Ceilings '!$B$8:'Wage Ceilings '!$B$11,"&lt;="&amp;$R$15,'Wage Ceilings '!$D$8:'Wage Ceilings '!$D$11),$R99)</f>
        <v>0</v>
      </c>
      <c r="BW99" s="91" cm="1">
        <f t="array" ref="BW99">INDEX(Appendix!$G$4:$J$8,_xlfn.IFS(BU99&lt;56,1,BU99&lt;61,2,BU99&lt;66,3,BU99&lt;71,4,TRUE,5),MATCH(YEAR($F$15),Appendix!$G$3:$L$3,0))</f>
        <v>0</v>
      </c>
      <c r="BX99" s="92">
        <f t="shared" si="44"/>
        <v>0</v>
      </c>
      <c r="BY99" s="89" t="str">
        <f t="shared" si="58"/>
        <v>NA</v>
      </c>
      <c r="BZ99" s="92">
        <f>IF(S99&gt;=('Wage Ceilings '!$C$3-SUM(Z99,AD99,AH99,AL99,AP99,AX99,AT99,BB99,BF99,BJ99,BN99,BR99,BV99)),('Wage Ceilings '!$C$3-SUM(Z99,AD99,AH99,AL99,AP99,AX99,AT99,BB99,BF99,BJ99,BN99,BR99,BV99)),S99)</f>
        <v>0</v>
      </c>
      <c r="CA99" s="91" cm="1">
        <f t="array" ref="CA99">INDEX(Appendix!$G$4:$J$8,_xlfn.IFS(BY99&lt;56,1,BY99&lt;61,2,BY99&lt;66,3,BY99&lt;71,4,TRUE,5),MATCH(YEAR($F$15),Appendix!$G$3:$L$3,0))</f>
        <v>0</v>
      </c>
      <c r="CB99" s="92">
        <f t="shared" si="65"/>
        <v>0</v>
      </c>
      <c r="CC99" s="47"/>
    </row>
    <row r="100" spans="1:81" x14ac:dyDescent="0.3">
      <c r="A100" s="64" t="s">
        <v>150</v>
      </c>
      <c r="B100" s="65"/>
      <c r="C100" s="65"/>
      <c r="D100" s="66"/>
      <c r="E100" s="66"/>
      <c r="F100" s="67"/>
      <c r="G100" s="67"/>
      <c r="H100" s="67"/>
      <c r="I100" s="67"/>
      <c r="J100" s="67"/>
      <c r="K100" s="67"/>
      <c r="L100" s="67"/>
      <c r="M100" s="67"/>
      <c r="N100" s="67"/>
      <c r="O100" s="67"/>
      <c r="P100" s="67"/>
      <c r="Q100" s="67"/>
      <c r="R100" s="67"/>
      <c r="S100" s="67"/>
      <c r="T100" s="57">
        <f t="shared" si="59"/>
        <v>0</v>
      </c>
      <c r="U100" s="57">
        <f t="shared" si="60"/>
        <v>0</v>
      </c>
      <c r="V100" s="58">
        <f t="shared" si="61"/>
        <v>0</v>
      </c>
      <c r="W100" s="58">
        <f t="shared" si="62"/>
        <v>0</v>
      </c>
      <c r="X100" s="58">
        <f t="shared" si="63"/>
        <v>0</v>
      </c>
      <c r="Y100" s="89">
        <f t="shared" si="45"/>
        <v>122</v>
      </c>
      <c r="Z100" s="90">
        <f>IF($F100&gt;'Wage Ceilings '!$C$7+SUMIF('Wage Ceilings '!$B$8:'Wage Ceilings '!$B$11,"&lt;="&amp;$F$15,'Wage Ceilings '!$D$8:'Wage Ceilings '!$D$11),'Wage Ceilings '!$C$7+SUMIF('Wage Ceilings '!$B$8:'Wage Ceilings '!$B$11,"&lt;="&amp;$F$15,'Wage Ceilings '!$D$8:'Wage Ceilings '!$D$11),$F100)</f>
        <v>0</v>
      </c>
      <c r="AA100" s="91" cm="1">
        <f t="array" ref="AA100">INDEX(Appendix!$G$4:$J$8,_xlfn.IFS(Y100&lt;56,1,Y100&lt;61,2,Y100&lt;66,3,Y100&lt;71,4,TRUE,5),MATCH(YEAR($F$15),Appendix!$G$3:$L$3,0))</f>
        <v>0</v>
      </c>
      <c r="AB100" s="92">
        <f t="shared" si="33"/>
        <v>0</v>
      </c>
      <c r="AC100" s="89">
        <f t="shared" si="46"/>
        <v>123</v>
      </c>
      <c r="AD100" s="90">
        <f>IF($G100&gt;'Wage Ceilings '!$C$7+SUMIF('Wage Ceilings '!$B$8:'Wage Ceilings '!$B$11,"&lt;="&amp;$G$15,'Wage Ceilings '!$D$8:'Wage Ceilings '!$D$11),'Wage Ceilings '!$C$7+SUMIF('Wage Ceilings '!$B$8:'Wage Ceilings '!$B$11,"&lt;="&amp;$G$15,'Wage Ceilings '!$D$8:'Wage Ceilings '!$D$11),$G100)</f>
        <v>0</v>
      </c>
      <c r="AE100" s="91" cm="1">
        <f t="array" ref="AE100">INDEX(Appendix!$G$4:$J$8,_xlfn.IFS(AC100&lt;56,1,AC100&lt;61,2,AC100&lt;66,3,AC100&lt;71,4,TRUE,5),MATCH(YEAR($F$15),Appendix!$G$3:$L$3,0))</f>
        <v>0</v>
      </c>
      <c r="AF100" s="92">
        <f t="shared" si="34"/>
        <v>0</v>
      </c>
      <c r="AG100" s="89">
        <f t="shared" si="47"/>
        <v>123</v>
      </c>
      <c r="AH100" s="90">
        <f>IF($H100&gt;'Wage Ceilings '!$C$7+SUMIF('Wage Ceilings '!$B$8:'Wage Ceilings '!$B$11,"&lt;="&amp;$H$15,'Wage Ceilings '!$D$8:'Wage Ceilings '!$D$11),'Wage Ceilings '!$C$7+SUMIF('Wage Ceilings '!$B$8:'Wage Ceilings '!$B$11,"&lt;="&amp;$H$15,'Wage Ceilings '!$D$8:'Wage Ceilings '!$D$11),$H100)</f>
        <v>0</v>
      </c>
      <c r="AI100" s="91" cm="1">
        <f t="array" ref="AI100">INDEX(Appendix!$G$4:$J$8,_xlfn.IFS(AG100&lt;56,1,AG100&lt;61,2,AG100&lt;66,3,AG100&lt;71,4,TRUE,5),MATCH(YEAR($F$15),Appendix!$G$3:$L$3,0))</f>
        <v>0</v>
      </c>
      <c r="AJ100" s="92">
        <f t="shared" si="35"/>
        <v>0</v>
      </c>
      <c r="AK100" s="89">
        <f t="shared" si="48"/>
        <v>123</v>
      </c>
      <c r="AL100" s="90">
        <f>IF($I100&gt;'Wage Ceilings '!$C$7+SUMIF('Wage Ceilings '!$B$8:'Wage Ceilings '!$B$11,"&lt;="&amp;$I$15,'Wage Ceilings '!$D$8:'Wage Ceilings '!$D$11),'Wage Ceilings '!$C$7+SUMIF('Wage Ceilings '!$B$8:'Wage Ceilings '!$B$11,"&lt;="&amp;$I$15,'Wage Ceilings '!$D$8:'Wage Ceilings '!$D$11),$I100)</f>
        <v>0</v>
      </c>
      <c r="AM100" s="91" cm="1">
        <f t="array" ref="AM100">INDEX(Appendix!$G$4:$J$8,_xlfn.IFS(AK100&lt;56,1,AK100&lt;61,2,AK100&lt;66,3,AK100&lt;71,4,TRUE,5),MATCH(YEAR($F$15),Appendix!$G$3:$L$3,0))</f>
        <v>0</v>
      </c>
      <c r="AN100" s="92">
        <f t="shared" si="36"/>
        <v>0</v>
      </c>
      <c r="AO100" s="89">
        <f t="shared" si="49"/>
        <v>123</v>
      </c>
      <c r="AP100" s="90">
        <f>IF($J100&gt;'Wage Ceilings '!$C$7+SUMIF('Wage Ceilings '!$B$8:'Wage Ceilings '!$B$11,"&lt;="&amp;$J$15,'Wage Ceilings '!$D$8:'Wage Ceilings '!$D$11),'Wage Ceilings '!$C$7+SUMIF('Wage Ceilings '!$B$8:'Wage Ceilings '!$B$11,"&lt;="&amp;$J$15,'Wage Ceilings '!$D$8:'Wage Ceilings '!$D$11),$J100)</f>
        <v>0</v>
      </c>
      <c r="AQ100" s="91" cm="1">
        <f t="array" ref="AQ100">INDEX(Appendix!$G$4:$J$8,_xlfn.IFS(AO100&lt;56,1,AO100&lt;61,2,AO100&lt;66,3,AO100&lt;71,4,TRUE,5),MATCH(YEAR($F$15),Appendix!$G$3:$L$3,0))</f>
        <v>0</v>
      </c>
      <c r="AR100" s="92">
        <f t="shared" si="37"/>
        <v>0</v>
      </c>
      <c r="AS100" s="89">
        <f t="shared" si="64"/>
        <v>123</v>
      </c>
      <c r="AT100" s="90">
        <f>IF($K100&gt;'Wage Ceilings '!$C$7+SUMIF('Wage Ceilings '!$B$8:'Wage Ceilings '!$B$11,"&lt;="&amp;$K$15,'Wage Ceilings '!$D$8:'Wage Ceilings '!$D$11),'Wage Ceilings '!$C$7+SUMIF('Wage Ceilings '!$B$8:'Wage Ceilings '!$B$11,"&lt;="&amp;$K$15,'Wage Ceilings '!$D$8:'Wage Ceilings '!$D$11),$K100)</f>
        <v>0</v>
      </c>
      <c r="AU100" s="91" cm="1">
        <f t="array" ref="AU100">INDEX(Appendix!$G$4:$J$8,_xlfn.IFS(AS100&lt;56,1,AS100&lt;61,2,AS100&lt;66,3,AS100&lt;71,4,TRUE,5),MATCH(YEAR($F$15),Appendix!$G$3:$L$3,0))</f>
        <v>0</v>
      </c>
      <c r="AV100" s="92">
        <f t="shared" si="38"/>
        <v>0</v>
      </c>
      <c r="AW100" s="89" t="str">
        <f t="shared" si="50"/>
        <v>NA</v>
      </c>
      <c r="AX100" s="92">
        <f>IF(L100&gt;=('Wage Ceilings '!$C$3-SUM(Z100,AD100,AH100,AL100,AP100,AT100,BB100,BF100,BJ100,BN100,BR100,BV100)),('Wage Ceilings '!$C$3-SUM(Z100,AD100,AH100,AL100,AP100,AT100,BB100,BF100,BJ100,BN100,BR100,BV100)),L100)</f>
        <v>0</v>
      </c>
      <c r="AY100" s="91" cm="1">
        <f t="array" ref="AY100">INDEX(Appendix!$G$4:$J$8,_xlfn.IFS(AW100&lt;56,1,AW100&lt;61,2,AW100&lt;66,3,AW100&lt;71,4,TRUE,5),MATCH(YEAR($F$15),Appendix!$G$3:$L$3,0))</f>
        <v>0</v>
      </c>
      <c r="AZ100" s="92">
        <f t="shared" si="39"/>
        <v>0</v>
      </c>
      <c r="BA100" s="89">
        <f t="shared" si="51"/>
        <v>123</v>
      </c>
      <c r="BB100" s="90">
        <f>IF($M100&gt;'Wage Ceilings '!$C$7+SUMIF('Wage Ceilings '!$B$8:'Wage Ceilings '!$B$11,"&lt;="&amp;$M$15,'Wage Ceilings '!$D$8:'Wage Ceilings '!$D$11),'Wage Ceilings '!$C$7+SUMIF('Wage Ceilings '!$B$8:'Wage Ceilings '!$B$11,"&lt;="&amp;$M$15,'Wage Ceilings '!$D$8:'Wage Ceilings '!$D$11),$M100)</f>
        <v>0</v>
      </c>
      <c r="BC100" s="91" cm="1">
        <f t="array" ref="BC100">INDEX(Appendix!$G$4:$J$8,_xlfn.IFS(BA100&lt;56,1,BA100&lt;61,2,BA100&lt;66,3,BA100&lt;71,4,TRUE,5),MATCH(YEAR($F$15),Appendix!$G$3:$L$3,0))</f>
        <v>0</v>
      </c>
      <c r="BD100" s="92">
        <f t="shared" si="52"/>
        <v>0</v>
      </c>
      <c r="BE100" s="89">
        <f t="shared" si="53"/>
        <v>123</v>
      </c>
      <c r="BF100" s="90">
        <f>IF($N100&gt;'Wage Ceilings '!$C$7+SUMIF('Wage Ceilings '!$B$8:'Wage Ceilings '!$B$11,"&lt;="&amp;$N$15,'Wage Ceilings '!$D$8:'Wage Ceilings '!$D$11),'Wage Ceilings '!$C$7+SUMIF('Wage Ceilings '!$B$8:'Wage Ceilings '!$B$11,"&lt;="&amp;$N$15,'Wage Ceilings '!$D$8:'Wage Ceilings '!$D$11),$N100)</f>
        <v>0</v>
      </c>
      <c r="BG100" s="91" cm="1">
        <f t="array" ref="BG100">INDEX(Appendix!$G$4:$J$8,_xlfn.IFS(BE100&lt;56,1,BE100&lt;61,2,BE100&lt;66,3,BE100&lt;71,4,TRUE,5),MATCH(YEAR($F$15),Appendix!$G$3:$L$3,0))</f>
        <v>0</v>
      </c>
      <c r="BH100" s="92">
        <f t="shared" si="40"/>
        <v>0</v>
      </c>
      <c r="BI100" s="89">
        <f t="shared" si="54"/>
        <v>123</v>
      </c>
      <c r="BJ100" s="90">
        <f>IF($O100&gt;'Wage Ceilings '!$C$7+SUMIF('Wage Ceilings '!$B$8:'Wage Ceilings '!$B$11,"&lt;="&amp;$O$15,'Wage Ceilings '!$D$8:'Wage Ceilings '!$D$11),'Wage Ceilings '!$C$7+SUMIF('Wage Ceilings '!$B$8:'Wage Ceilings '!$B$11,"&lt;="&amp;$O$15,'Wage Ceilings '!$D$8:'Wage Ceilings '!$D$11),$O100)</f>
        <v>0</v>
      </c>
      <c r="BK100" s="91" cm="1">
        <f t="array" ref="BK100">INDEX(Appendix!$G$4:$J$8,_xlfn.IFS(BI100&lt;56,1,BI100&lt;61,2,BI100&lt;66,3,BI100&lt;71,4,TRUE,5),MATCH(YEAR($F$15),Appendix!$G$3:$L$3,0))</f>
        <v>0</v>
      </c>
      <c r="BL100" s="92">
        <f t="shared" si="41"/>
        <v>0</v>
      </c>
      <c r="BM100" s="89">
        <f t="shared" si="55"/>
        <v>123</v>
      </c>
      <c r="BN100" s="90">
        <f>IF($P100&gt;'Wage Ceilings '!$C$7+SUMIF('Wage Ceilings '!$B$8:'Wage Ceilings '!$B$11,"&lt;="&amp;$P$15,'Wage Ceilings '!$D$8:'Wage Ceilings '!$D$11),'Wage Ceilings '!$C$7+SUMIF('Wage Ceilings '!$B$8:'Wage Ceilings '!$B$11,"&lt;="&amp;$P$15,'Wage Ceilings '!$D$8:'Wage Ceilings '!$D$11),$P100)</f>
        <v>0</v>
      </c>
      <c r="BO100" s="91" cm="1">
        <f t="array" ref="BO100">INDEX(Appendix!$G$4:$J$8,_xlfn.IFS(BM100&lt;56,1,BM100&lt;61,2,BM100&lt;66,3,BM100&lt;71,4,TRUE,5),MATCH(YEAR($F$15),Appendix!$G$3:$L$3,0))</f>
        <v>0</v>
      </c>
      <c r="BP100" s="92">
        <f t="shared" si="42"/>
        <v>0</v>
      </c>
      <c r="BQ100" s="89">
        <f t="shared" si="56"/>
        <v>123</v>
      </c>
      <c r="BR100" s="90">
        <f>IF($Q100&gt;'Wage Ceilings '!$C$7+SUMIF('Wage Ceilings '!$B$8:'Wage Ceilings '!$B$11,"&lt;="&amp;$Q$15,'Wage Ceilings '!$D$8:'Wage Ceilings '!$D$11),'Wage Ceilings '!$C$7+SUMIF('Wage Ceilings '!$B$8:'Wage Ceilings '!$B$11,"&lt;="&amp;$Q$15,'Wage Ceilings '!$D$8:'Wage Ceilings '!$D$11),$Q100)</f>
        <v>0</v>
      </c>
      <c r="BS100" s="91" cm="1">
        <f t="array" ref="BS100">INDEX(Appendix!$G$4:$J$8,_xlfn.IFS(BQ100&lt;56,1,BQ100&lt;61,2,BQ100&lt;66,3,BQ100&lt;71,4,TRUE,5),MATCH(YEAR($F$15),Appendix!$G$3:$L$3,0))</f>
        <v>0</v>
      </c>
      <c r="BT100" s="92">
        <f t="shared" si="43"/>
        <v>0</v>
      </c>
      <c r="BU100" s="89">
        <f t="shared" si="57"/>
        <v>123</v>
      </c>
      <c r="BV100" s="90">
        <f>IF($R100&gt;'Wage Ceilings '!$C$7+SUMIF('Wage Ceilings '!$B$8:'Wage Ceilings '!$B$11,"&lt;="&amp;$R$15,'Wage Ceilings '!$D$8:'Wage Ceilings '!$D$11),'Wage Ceilings '!$C$7+SUMIF('Wage Ceilings '!$B$8:'Wage Ceilings '!$B$11,"&lt;="&amp;$R$15,'Wage Ceilings '!$D$8:'Wage Ceilings '!$D$11),$R100)</f>
        <v>0</v>
      </c>
      <c r="BW100" s="91" cm="1">
        <f t="array" ref="BW100">INDEX(Appendix!$G$4:$J$8,_xlfn.IFS(BU100&lt;56,1,BU100&lt;61,2,BU100&lt;66,3,BU100&lt;71,4,TRUE,5),MATCH(YEAR($F$15),Appendix!$G$3:$L$3,0))</f>
        <v>0</v>
      </c>
      <c r="BX100" s="92">
        <f t="shared" si="44"/>
        <v>0</v>
      </c>
      <c r="BY100" s="89" t="str">
        <f t="shared" si="58"/>
        <v>NA</v>
      </c>
      <c r="BZ100" s="92">
        <f>IF(S100&gt;=('Wage Ceilings '!$C$3-SUM(Z100,AD100,AH100,AL100,AP100,AX100,AT100,BB100,BF100,BJ100,BN100,BR100,BV100)),('Wage Ceilings '!$C$3-SUM(Z100,AD100,AH100,AL100,AP100,AX100,AT100,BB100,BF100,BJ100,BN100,BR100,BV100)),S100)</f>
        <v>0</v>
      </c>
      <c r="CA100" s="91" cm="1">
        <f t="array" ref="CA100">INDEX(Appendix!$G$4:$J$8,_xlfn.IFS(BY100&lt;56,1,BY100&lt;61,2,BY100&lt;66,3,BY100&lt;71,4,TRUE,5),MATCH(YEAR($F$15),Appendix!$G$3:$L$3,0))</f>
        <v>0</v>
      </c>
      <c r="CB100" s="92">
        <f t="shared" si="65"/>
        <v>0</v>
      </c>
      <c r="CC100" s="47"/>
    </row>
    <row r="101" spans="1:81" x14ac:dyDescent="0.3">
      <c r="A101" s="64" t="s">
        <v>151</v>
      </c>
      <c r="B101" s="65"/>
      <c r="C101" s="65"/>
      <c r="D101" s="66"/>
      <c r="E101" s="66"/>
      <c r="F101" s="67"/>
      <c r="G101" s="67"/>
      <c r="H101" s="67"/>
      <c r="I101" s="67"/>
      <c r="J101" s="67"/>
      <c r="K101" s="67"/>
      <c r="L101" s="67"/>
      <c r="M101" s="67"/>
      <c r="N101" s="67"/>
      <c r="O101" s="67"/>
      <c r="P101" s="67"/>
      <c r="Q101" s="67"/>
      <c r="R101" s="67"/>
      <c r="S101" s="67"/>
      <c r="T101" s="57">
        <f t="shared" si="59"/>
        <v>0</v>
      </c>
      <c r="U101" s="57">
        <f t="shared" si="60"/>
        <v>0</v>
      </c>
      <c r="V101" s="58">
        <f t="shared" si="61"/>
        <v>0</v>
      </c>
      <c r="W101" s="58">
        <f t="shared" si="62"/>
        <v>0</v>
      </c>
      <c r="X101" s="58">
        <f t="shared" si="63"/>
        <v>0</v>
      </c>
      <c r="Y101" s="89">
        <f t="shared" si="45"/>
        <v>122</v>
      </c>
      <c r="Z101" s="90">
        <f>IF($F101&gt;'Wage Ceilings '!$C$7+SUMIF('Wage Ceilings '!$B$8:'Wage Ceilings '!$B$11,"&lt;="&amp;$F$15,'Wage Ceilings '!$D$8:'Wage Ceilings '!$D$11),'Wage Ceilings '!$C$7+SUMIF('Wage Ceilings '!$B$8:'Wage Ceilings '!$B$11,"&lt;="&amp;$F$15,'Wage Ceilings '!$D$8:'Wage Ceilings '!$D$11),$F101)</f>
        <v>0</v>
      </c>
      <c r="AA101" s="91" cm="1">
        <f t="array" ref="AA101">INDEX(Appendix!$G$4:$J$8,_xlfn.IFS(Y101&lt;56,1,Y101&lt;61,2,Y101&lt;66,3,Y101&lt;71,4,TRUE,5),MATCH(YEAR($F$15),Appendix!$G$3:$L$3,0))</f>
        <v>0</v>
      </c>
      <c r="AB101" s="92">
        <f t="shared" si="33"/>
        <v>0</v>
      </c>
      <c r="AC101" s="89">
        <f t="shared" si="46"/>
        <v>123</v>
      </c>
      <c r="AD101" s="90">
        <f>IF($G101&gt;'Wage Ceilings '!$C$7+SUMIF('Wage Ceilings '!$B$8:'Wage Ceilings '!$B$11,"&lt;="&amp;$G$15,'Wage Ceilings '!$D$8:'Wage Ceilings '!$D$11),'Wage Ceilings '!$C$7+SUMIF('Wage Ceilings '!$B$8:'Wage Ceilings '!$B$11,"&lt;="&amp;$G$15,'Wage Ceilings '!$D$8:'Wage Ceilings '!$D$11),$G101)</f>
        <v>0</v>
      </c>
      <c r="AE101" s="91" cm="1">
        <f t="array" ref="AE101">INDEX(Appendix!$G$4:$J$8,_xlfn.IFS(AC101&lt;56,1,AC101&lt;61,2,AC101&lt;66,3,AC101&lt;71,4,TRUE,5),MATCH(YEAR($F$15),Appendix!$G$3:$L$3,0))</f>
        <v>0</v>
      </c>
      <c r="AF101" s="92">
        <f t="shared" si="34"/>
        <v>0</v>
      </c>
      <c r="AG101" s="89">
        <f t="shared" si="47"/>
        <v>123</v>
      </c>
      <c r="AH101" s="90">
        <f>IF($H101&gt;'Wage Ceilings '!$C$7+SUMIF('Wage Ceilings '!$B$8:'Wage Ceilings '!$B$11,"&lt;="&amp;$H$15,'Wage Ceilings '!$D$8:'Wage Ceilings '!$D$11),'Wage Ceilings '!$C$7+SUMIF('Wage Ceilings '!$B$8:'Wage Ceilings '!$B$11,"&lt;="&amp;$H$15,'Wage Ceilings '!$D$8:'Wage Ceilings '!$D$11),$H101)</f>
        <v>0</v>
      </c>
      <c r="AI101" s="91" cm="1">
        <f t="array" ref="AI101">INDEX(Appendix!$G$4:$J$8,_xlfn.IFS(AG101&lt;56,1,AG101&lt;61,2,AG101&lt;66,3,AG101&lt;71,4,TRUE,5),MATCH(YEAR($F$15),Appendix!$G$3:$L$3,0))</f>
        <v>0</v>
      </c>
      <c r="AJ101" s="92">
        <f t="shared" si="35"/>
        <v>0</v>
      </c>
      <c r="AK101" s="89">
        <f t="shared" si="48"/>
        <v>123</v>
      </c>
      <c r="AL101" s="90">
        <f>IF($I101&gt;'Wage Ceilings '!$C$7+SUMIF('Wage Ceilings '!$B$8:'Wage Ceilings '!$B$11,"&lt;="&amp;$I$15,'Wage Ceilings '!$D$8:'Wage Ceilings '!$D$11),'Wage Ceilings '!$C$7+SUMIF('Wage Ceilings '!$B$8:'Wage Ceilings '!$B$11,"&lt;="&amp;$I$15,'Wage Ceilings '!$D$8:'Wage Ceilings '!$D$11),$I101)</f>
        <v>0</v>
      </c>
      <c r="AM101" s="91" cm="1">
        <f t="array" ref="AM101">INDEX(Appendix!$G$4:$J$8,_xlfn.IFS(AK101&lt;56,1,AK101&lt;61,2,AK101&lt;66,3,AK101&lt;71,4,TRUE,5),MATCH(YEAR($F$15),Appendix!$G$3:$L$3,0))</f>
        <v>0</v>
      </c>
      <c r="AN101" s="92">
        <f t="shared" si="36"/>
        <v>0</v>
      </c>
      <c r="AO101" s="89">
        <f t="shared" si="49"/>
        <v>123</v>
      </c>
      <c r="AP101" s="90">
        <f>IF($J101&gt;'Wage Ceilings '!$C$7+SUMIF('Wage Ceilings '!$B$8:'Wage Ceilings '!$B$11,"&lt;="&amp;$J$15,'Wage Ceilings '!$D$8:'Wage Ceilings '!$D$11),'Wage Ceilings '!$C$7+SUMIF('Wage Ceilings '!$B$8:'Wage Ceilings '!$B$11,"&lt;="&amp;$J$15,'Wage Ceilings '!$D$8:'Wage Ceilings '!$D$11),$J101)</f>
        <v>0</v>
      </c>
      <c r="AQ101" s="91" cm="1">
        <f t="array" ref="AQ101">INDEX(Appendix!$G$4:$J$8,_xlfn.IFS(AO101&lt;56,1,AO101&lt;61,2,AO101&lt;66,3,AO101&lt;71,4,TRUE,5),MATCH(YEAR($F$15),Appendix!$G$3:$L$3,0))</f>
        <v>0</v>
      </c>
      <c r="AR101" s="92">
        <f t="shared" si="37"/>
        <v>0</v>
      </c>
      <c r="AS101" s="89">
        <f t="shared" si="64"/>
        <v>123</v>
      </c>
      <c r="AT101" s="90">
        <f>IF($K101&gt;'Wage Ceilings '!$C$7+SUMIF('Wage Ceilings '!$B$8:'Wage Ceilings '!$B$11,"&lt;="&amp;$K$15,'Wage Ceilings '!$D$8:'Wage Ceilings '!$D$11),'Wage Ceilings '!$C$7+SUMIF('Wage Ceilings '!$B$8:'Wage Ceilings '!$B$11,"&lt;="&amp;$K$15,'Wage Ceilings '!$D$8:'Wage Ceilings '!$D$11),$K101)</f>
        <v>0</v>
      </c>
      <c r="AU101" s="91" cm="1">
        <f t="array" ref="AU101">INDEX(Appendix!$G$4:$J$8,_xlfn.IFS(AS101&lt;56,1,AS101&lt;61,2,AS101&lt;66,3,AS101&lt;71,4,TRUE,5),MATCH(YEAR($F$15),Appendix!$G$3:$L$3,0))</f>
        <v>0</v>
      </c>
      <c r="AV101" s="92">
        <f t="shared" si="38"/>
        <v>0</v>
      </c>
      <c r="AW101" s="89" t="str">
        <f t="shared" si="50"/>
        <v>NA</v>
      </c>
      <c r="AX101" s="92">
        <f>IF(L101&gt;=('Wage Ceilings '!$C$3-SUM(Z101,AD101,AH101,AL101,AP101,AT101,BB101,BF101,BJ101,BN101,BR101,BV101)),('Wage Ceilings '!$C$3-SUM(Z101,AD101,AH101,AL101,AP101,AT101,BB101,BF101,BJ101,BN101,BR101,BV101)),L101)</f>
        <v>0</v>
      </c>
      <c r="AY101" s="91" cm="1">
        <f t="array" ref="AY101">INDEX(Appendix!$G$4:$J$8,_xlfn.IFS(AW101&lt;56,1,AW101&lt;61,2,AW101&lt;66,3,AW101&lt;71,4,TRUE,5),MATCH(YEAR($F$15),Appendix!$G$3:$L$3,0))</f>
        <v>0</v>
      </c>
      <c r="AZ101" s="92">
        <f t="shared" si="39"/>
        <v>0</v>
      </c>
      <c r="BA101" s="89">
        <f t="shared" si="51"/>
        <v>123</v>
      </c>
      <c r="BB101" s="90">
        <f>IF($M101&gt;'Wage Ceilings '!$C$7+SUMIF('Wage Ceilings '!$B$8:'Wage Ceilings '!$B$11,"&lt;="&amp;$M$15,'Wage Ceilings '!$D$8:'Wage Ceilings '!$D$11),'Wage Ceilings '!$C$7+SUMIF('Wage Ceilings '!$B$8:'Wage Ceilings '!$B$11,"&lt;="&amp;$M$15,'Wage Ceilings '!$D$8:'Wage Ceilings '!$D$11),$M101)</f>
        <v>0</v>
      </c>
      <c r="BC101" s="91" cm="1">
        <f t="array" ref="BC101">INDEX(Appendix!$G$4:$J$8,_xlfn.IFS(BA101&lt;56,1,BA101&lt;61,2,BA101&lt;66,3,BA101&lt;71,4,TRUE,5),MATCH(YEAR($F$15),Appendix!$G$3:$L$3,0))</f>
        <v>0</v>
      </c>
      <c r="BD101" s="92">
        <f t="shared" si="52"/>
        <v>0</v>
      </c>
      <c r="BE101" s="89">
        <f t="shared" si="53"/>
        <v>123</v>
      </c>
      <c r="BF101" s="90">
        <f>IF($N101&gt;'Wage Ceilings '!$C$7+SUMIF('Wage Ceilings '!$B$8:'Wage Ceilings '!$B$11,"&lt;="&amp;$N$15,'Wage Ceilings '!$D$8:'Wage Ceilings '!$D$11),'Wage Ceilings '!$C$7+SUMIF('Wage Ceilings '!$B$8:'Wage Ceilings '!$B$11,"&lt;="&amp;$N$15,'Wage Ceilings '!$D$8:'Wage Ceilings '!$D$11),$N101)</f>
        <v>0</v>
      </c>
      <c r="BG101" s="91" cm="1">
        <f t="array" ref="BG101">INDEX(Appendix!$G$4:$J$8,_xlfn.IFS(BE101&lt;56,1,BE101&lt;61,2,BE101&lt;66,3,BE101&lt;71,4,TRUE,5),MATCH(YEAR($F$15),Appendix!$G$3:$L$3,0))</f>
        <v>0</v>
      </c>
      <c r="BH101" s="92">
        <f t="shared" si="40"/>
        <v>0</v>
      </c>
      <c r="BI101" s="89">
        <f t="shared" si="54"/>
        <v>123</v>
      </c>
      <c r="BJ101" s="90">
        <f>IF($O101&gt;'Wage Ceilings '!$C$7+SUMIF('Wage Ceilings '!$B$8:'Wage Ceilings '!$B$11,"&lt;="&amp;$O$15,'Wage Ceilings '!$D$8:'Wage Ceilings '!$D$11),'Wage Ceilings '!$C$7+SUMIF('Wage Ceilings '!$B$8:'Wage Ceilings '!$B$11,"&lt;="&amp;$O$15,'Wage Ceilings '!$D$8:'Wage Ceilings '!$D$11),$O101)</f>
        <v>0</v>
      </c>
      <c r="BK101" s="91" cm="1">
        <f t="array" ref="BK101">INDEX(Appendix!$G$4:$J$8,_xlfn.IFS(BI101&lt;56,1,BI101&lt;61,2,BI101&lt;66,3,BI101&lt;71,4,TRUE,5),MATCH(YEAR($F$15),Appendix!$G$3:$L$3,0))</f>
        <v>0</v>
      </c>
      <c r="BL101" s="92">
        <f t="shared" si="41"/>
        <v>0</v>
      </c>
      <c r="BM101" s="89">
        <f t="shared" si="55"/>
        <v>123</v>
      </c>
      <c r="BN101" s="90">
        <f>IF($P101&gt;'Wage Ceilings '!$C$7+SUMIF('Wage Ceilings '!$B$8:'Wage Ceilings '!$B$11,"&lt;="&amp;$P$15,'Wage Ceilings '!$D$8:'Wage Ceilings '!$D$11),'Wage Ceilings '!$C$7+SUMIF('Wage Ceilings '!$B$8:'Wage Ceilings '!$B$11,"&lt;="&amp;$P$15,'Wage Ceilings '!$D$8:'Wage Ceilings '!$D$11),$P101)</f>
        <v>0</v>
      </c>
      <c r="BO101" s="91" cm="1">
        <f t="array" ref="BO101">INDEX(Appendix!$G$4:$J$8,_xlfn.IFS(BM101&lt;56,1,BM101&lt;61,2,BM101&lt;66,3,BM101&lt;71,4,TRUE,5),MATCH(YEAR($F$15),Appendix!$G$3:$L$3,0))</f>
        <v>0</v>
      </c>
      <c r="BP101" s="92">
        <f t="shared" si="42"/>
        <v>0</v>
      </c>
      <c r="BQ101" s="89">
        <f t="shared" si="56"/>
        <v>123</v>
      </c>
      <c r="BR101" s="90">
        <f>IF($Q101&gt;'Wage Ceilings '!$C$7+SUMIF('Wage Ceilings '!$B$8:'Wage Ceilings '!$B$11,"&lt;="&amp;$Q$15,'Wage Ceilings '!$D$8:'Wage Ceilings '!$D$11),'Wage Ceilings '!$C$7+SUMIF('Wage Ceilings '!$B$8:'Wage Ceilings '!$B$11,"&lt;="&amp;$Q$15,'Wage Ceilings '!$D$8:'Wage Ceilings '!$D$11),$Q101)</f>
        <v>0</v>
      </c>
      <c r="BS101" s="91" cm="1">
        <f t="array" ref="BS101">INDEX(Appendix!$G$4:$J$8,_xlfn.IFS(BQ101&lt;56,1,BQ101&lt;61,2,BQ101&lt;66,3,BQ101&lt;71,4,TRUE,5),MATCH(YEAR($F$15),Appendix!$G$3:$L$3,0))</f>
        <v>0</v>
      </c>
      <c r="BT101" s="92">
        <f t="shared" si="43"/>
        <v>0</v>
      </c>
      <c r="BU101" s="89">
        <f t="shared" si="57"/>
        <v>123</v>
      </c>
      <c r="BV101" s="90">
        <f>IF($R101&gt;'Wage Ceilings '!$C$7+SUMIF('Wage Ceilings '!$B$8:'Wage Ceilings '!$B$11,"&lt;="&amp;$R$15,'Wage Ceilings '!$D$8:'Wage Ceilings '!$D$11),'Wage Ceilings '!$C$7+SUMIF('Wage Ceilings '!$B$8:'Wage Ceilings '!$B$11,"&lt;="&amp;$R$15,'Wage Ceilings '!$D$8:'Wage Ceilings '!$D$11),$R101)</f>
        <v>0</v>
      </c>
      <c r="BW101" s="91" cm="1">
        <f t="array" ref="BW101">INDEX(Appendix!$G$4:$J$8,_xlfn.IFS(BU101&lt;56,1,BU101&lt;61,2,BU101&lt;66,3,BU101&lt;71,4,TRUE,5),MATCH(YEAR($F$15),Appendix!$G$3:$L$3,0))</f>
        <v>0</v>
      </c>
      <c r="BX101" s="92">
        <f t="shared" si="44"/>
        <v>0</v>
      </c>
      <c r="BY101" s="89" t="str">
        <f t="shared" si="58"/>
        <v>NA</v>
      </c>
      <c r="BZ101" s="92">
        <f>IF(S101&gt;=('Wage Ceilings '!$C$3-SUM(Z101,AD101,AH101,AL101,AP101,AX101,AT101,BB101,BF101,BJ101,BN101,BR101,BV101)),('Wage Ceilings '!$C$3-SUM(Z101,AD101,AH101,AL101,AP101,AX101,AT101,BB101,BF101,BJ101,BN101,BR101,BV101)),S101)</f>
        <v>0</v>
      </c>
      <c r="CA101" s="91" cm="1">
        <f t="array" ref="CA101">INDEX(Appendix!$G$4:$J$8,_xlfn.IFS(BY101&lt;56,1,BY101&lt;61,2,BY101&lt;66,3,BY101&lt;71,4,TRUE,5),MATCH(YEAR($F$15),Appendix!$G$3:$L$3,0))</f>
        <v>0</v>
      </c>
      <c r="CB101" s="92">
        <f t="shared" si="65"/>
        <v>0</v>
      </c>
      <c r="CC101" s="47"/>
    </row>
    <row r="102" spans="1:81" x14ac:dyDescent="0.3">
      <c r="A102" s="64" t="s">
        <v>152</v>
      </c>
      <c r="B102" s="65"/>
      <c r="C102" s="65"/>
      <c r="D102" s="66"/>
      <c r="E102" s="66"/>
      <c r="F102" s="67"/>
      <c r="G102" s="67"/>
      <c r="H102" s="67"/>
      <c r="I102" s="67"/>
      <c r="J102" s="67"/>
      <c r="K102" s="67"/>
      <c r="L102" s="67"/>
      <c r="M102" s="67"/>
      <c r="N102" s="67"/>
      <c r="O102" s="67"/>
      <c r="P102" s="67"/>
      <c r="Q102" s="67"/>
      <c r="R102" s="67"/>
      <c r="S102" s="67"/>
      <c r="T102" s="57">
        <f t="shared" si="59"/>
        <v>0</v>
      </c>
      <c r="U102" s="57">
        <f t="shared" si="60"/>
        <v>0</v>
      </c>
      <c r="V102" s="58">
        <f t="shared" si="61"/>
        <v>0</v>
      </c>
      <c r="W102" s="58">
        <f t="shared" si="62"/>
        <v>0</v>
      </c>
      <c r="X102" s="58">
        <f t="shared" si="63"/>
        <v>0</v>
      </c>
      <c r="Y102" s="89">
        <f t="shared" si="45"/>
        <v>122</v>
      </c>
      <c r="Z102" s="90">
        <f>IF($F102&gt;'Wage Ceilings '!$C$7+SUMIF('Wage Ceilings '!$B$8:'Wage Ceilings '!$B$11,"&lt;="&amp;$F$15,'Wage Ceilings '!$D$8:'Wage Ceilings '!$D$11),'Wage Ceilings '!$C$7+SUMIF('Wage Ceilings '!$B$8:'Wage Ceilings '!$B$11,"&lt;="&amp;$F$15,'Wage Ceilings '!$D$8:'Wage Ceilings '!$D$11),$F102)</f>
        <v>0</v>
      </c>
      <c r="AA102" s="91" cm="1">
        <f t="array" ref="AA102">INDEX(Appendix!$G$4:$J$8,_xlfn.IFS(Y102&lt;56,1,Y102&lt;61,2,Y102&lt;66,3,Y102&lt;71,4,TRUE,5),MATCH(YEAR($F$15),Appendix!$G$3:$L$3,0))</f>
        <v>0</v>
      </c>
      <c r="AB102" s="92">
        <f t="shared" si="33"/>
        <v>0</v>
      </c>
      <c r="AC102" s="89">
        <f t="shared" si="46"/>
        <v>123</v>
      </c>
      <c r="AD102" s="90">
        <f>IF($G102&gt;'Wage Ceilings '!$C$7+SUMIF('Wage Ceilings '!$B$8:'Wage Ceilings '!$B$11,"&lt;="&amp;$G$15,'Wage Ceilings '!$D$8:'Wage Ceilings '!$D$11),'Wage Ceilings '!$C$7+SUMIF('Wage Ceilings '!$B$8:'Wage Ceilings '!$B$11,"&lt;="&amp;$G$15,'Wage Ceilings '!$D$8:'Wage Ceilings '!$D$11),$G102)</f>
        <v>0</v>
      </c>
      <c r="AE102" s="91" cm="1">
        <f t="array" ref="AE102">INDEX(Appendix!$G$4:$J$8,_xlfn.IFS(AC102&lt;56,1,AC102&lt;61,2,AC102&lt;66,3,AC102&lt;71,4,TRUE,5),MATCH(YEAR($F$15),Appendix!$G$3:$L$3,0))</f>
        <v>0</v>
      </c>
      <c r="AF102" s="92">
        <f t="shared" si="34"/>
        <v>0</v>
      </c>
      <c r="AG102" s="89">
        <f t="shared" si="47"/>
        <v>123</v>
      </c>
      <c r="AH102" s="90">
        <f>IF($H102&gt;'Wage Ceilings '!$C$7+SUMIF('Wage Ceilings '!$B$8:'Wage Ceilings '!$B$11,"&lt;="&amp;$H$15,'Wage Ceilings '!$D$8:'Wage Ceilings '!$D$11),'Wage Ceilings '!$C$7+SUMIF('Wage Ceilings '!$B$8:'Wage Ceilings '!$B$11,"&lt;="&amp;$H$15,'Wage Ceilings '!$D$8:'Wage Ceilings '!$D$11),$H102)</f>
        <v>0</v>
      </c>
      <c r="AI102" s="91" cm="1">
        <f t="array" ref="AI102">INDEX(Appendix!$G$4:$J$8,_xlfn.IFS(AG102&lt;56,1,AG102&lt;61,2,AG102&lt;66,3,AG102&lt;71,4,TRUE,5),MATCH(YEAR($F$15),Appendix!$G$3:$L$3,0))</f>
        <v>0</v>
      </c>
      <c r="AJ102" s="92">
        <f t="shared" si="35"/>
        <v>0</v>
      </c>
      <c r="AK102" s="89">
        <f t="shared" si="48"/>
        <v>123</v>
      </c>
      <c r="AL102" s="90">
        <f>IF($I102&gt;'Wage Ceilings '!$C$7+SUMIF('Wage Ceilings '!$B$8:'Wage Ceilings '!$B$11,"&lt;="&amp;$I$15,'Wage Ceilings '!$D$8:'Wage Ceilings '!$D$11),'Wage Ceilings '!$C$7+SUMIF('Wage Ceilings '!$B$8:'Wage Ceilings '!$B$11,"&lt;="&amp;$I$15,'Wage Ceilings '!$D$8:'Wage Ceilings '!$D$11),$I102)</f>
        <v>0</v>
      </c>
      <c r="AM102" s="91" cm="1">
        <f t="array" ref="AM102">INDEX(Appendix!$G$4:$J$8,_xlfn.IFS(AK102&lt;56,1,AK102&lt;61,2,AK102&lt;66,3,AK102&lt;71,4,TRUE,5),MATCH(YEAR($F$15),Appendix!$G$3:$L$3,0))</f>
        <v>0</v>
      </c>
      <c r="AN102" s="92">
        <f t="shared" si="36"/>
        <v>0</v>
      </c>
      <c r="AO102" s="89">
        <f t="shared" si="49"/>
        <v>123</v>
      </c>
      <c r="AP102" s="90">
        <f>IF($J102&gt;'Wage Ceilings '!$C$7+SUMIF('Wage Ceilings '!$B$8:'Wage Ceilings '!$B$11,"&lt;="&amp;$J$15,'Wage Ceilings '!$D$8:'Wage Ceilings '!$D$11),'Wage Ceilings '!$C$7+SUMIF('Wage Ceilings '!$B$8:'Wage Ceilings '!$B$11,"&lt;="&amp;$J$15,'Wage Ceilings '!$D$8:'Wage Ceilings '!$D$11),$J102)</f>
        <v>0</v>
      </c>
      <c r="AQ102" s="91" cm="1">
        <f t="array" ref="AQ102">INDEX(Appendix!$G$4:$J$8,_xlfn.IFS(AO102&lt;56,1,AO102&lt;61,2,AO102&lt;66,3,AO102&lt;71,4,TRUE,5),MATCH(YEAR($F$15),Appendix!$G$3:$L$3,0))</f>
        <v>0</v>
      </c>
      <c r="AR102" s="92">
        <f t="shared" si="37"/>
        <v>0</v>
      </c>
      <c r="AS102" s="89">
        <f t="shared" si="64"/>
        <v>123</v>
      </c>
      <c r="AT102" s="90">
        <f>IF($K102&gt;'Wage Ceilings '!$C$7+SUMIF('Wage Ceilings '!$B$8:'Wage Ceilings '!$B$11,"&lt;="&amp;$K$15,'Wage Ceilings '!$D$8:'Wage Ceilings '!$D$11),'Wage Ceilings '!$C$7+SUMIF('Wage Ceilings '!$B$8:'Wage Ceilings '!$B$11,"&lt;="&amp;$K$15,'Wage Ceilings '!$D$8:'Wage Ceilings '!$D$11),$K102)</f>
        <v>0</v>
      </c>
      <c r="AU102" s="91" cm="1">
        <f t="array" ref="AU102">INDEX(Appendix!$G$4:$J$8,_xlfn.IFS(AS102&lt;56,1,AS102&lt;61,2,AS102&lt;66,3,AS102&lt;71,4,TRUE,5),MATCH(YEAR($F$15),Appendix!$G$3:$L$3,0))</f>
        <v>0</v>
      </c>
      <c r="AV102" s="92">
        <f t="shared" si="38"/>
        <v>0</v>
      </c>
      <c r="AW102" s="89" t="str">
        <f t="shared" si="50"/>
        <v>NA</v>
      </c>
      <c r="AX102" s="92">
        <f>IF(L102&gt;=('Wage Ceilings '!$C$3-SUM(Z102,AD102,AH102,AL102,AP102,AT102,BB102,BF102,BJ102,BN102,BR102,BV102)),('Wage Ceilings '!$C$3-SUM(Z102,AD102,AH102,AL102,AP102,AT102,BB102,BF102,BJ102,BN102,BR102,BV102)),L102)</f>
        <v>0</v>
      </c>
      <c r="AY102" s="91" cm="1">
        <f t="array" ref="AY102">INDEX(Appendix!$G$4:$J$8,_xlfn.IFS(AW102&lt;56,1,AW102&lt;61,2,AW102&lt;66,3,AW102&lt;71,4,TRUE,5),MATCH(YEAR($F$15),Appendix!$G$3:$L$3,0))</f>
        <v>0</v>
      </c>
      <c r="AZ102" s="92">
        <f t="shared" si="39"/>
        <v>0</v>
      </c>
      <c r="BA102" s="89">
        <f t="shared" si="51"/>
        <v>123</v>
      </c>
      <c r="BB102" s="90">
        <f>IF($M102&gt;'Wage Ceilings '!$C$7+SUMIF('Wage Ceilings '!$B$8:'Wage Ceilings '!$B$11,"&lt;="&amp;$M$15,'Wage Ceilings '!$D$8:'Wage Ceilings '!$D$11),'Wage Ceilings '!$C$7+SUMIF('Wage Ceilings '!$B$8:'Wage Ceilings '!$B$11,"&lt;="&amp;$M$15,'Wage Ceilings '!$D$8:'Wage Ceilings '!$D$11),$M102)</f>
        <v>0</v>
      </c>
      <c r="BC102" s="91" cm="1">
        <f t="array" ref="BC102">INDEX(Appendix!$G$4:$J$8,_xlfn.IFS(BA102&lt;56,1,BA102&lt;61,2,BA102&lt;66,3,BA102&lt;71,4,TRUE,5),MATCH(YEAR($F$15),Appendix!$G$3:$L$3,0))</f>
        <v>0</v>
      </c>
      <c r="BD102" s="92">
        <f t="shared" si="52"/>
        <v>0</v>
      </c>
      <c r="BE102" s="89">
        <f t="shared" si="53"/>
        <v>123</v>
      </c>
      <c r="BF102" s="90">
        <f>IF($N102&gt;'Wage Ceilings '!$C$7+SUMIF('Wage Ceilings '!$B$8:'Wage Ceilings '!$B$11,"&lt;="&amp;$N$15,'Wage Ceilings '!$D$8:'Wage Ceilings '!$D$11),'Wage Ceilings '!$C$7+SUMIF('Wage Ceilings '!$B$8:'Wage Ceilings '!$B$11,"&lt;="&amp;$N$15,'Wage Ceilings '!$D$8:'Wage Ceilings '!$D$11),$N102)</f>
        <v>0</v>
      </c>
      <c r="BG102" s="91" cm="1">
        <f t="array" ref="BG102">INDEX(Appendix!$G$4:$J$8,_xlfn.IFS(BE102&lt;56,1,BE102&lt;61,2,BE102&lt;66,3,BE102&lt;71,4,TRUE,5),MATCH(YEAR($F$15),Appendix!$G$3:$L$3,0))</f>
        <v>0</v>
      </c>
      <c r="BH102" s="92">
        <f t="shared" si="40"/>
        <v>0</v>
      </c>
      <c r="BI102" s="89">
        <f t="shared" si="54"/>
        <v>123</v>
      </c>
      <c r="BJ102" s="90">
        <f>IF($O102&gt;'Wage Ceilings '!$C$7+SUMIF('Wage Ceilings '!$B$8:'Wage Ceilings '!$B$11,"&lt;="&amp;$O$15,'Wage Ceilings '!$D$8:'Wage Ceilings '!$D$11),'Wage Ceilings '!$C$7+SUMIF('Wage Ceilings '!$B$8:'Wage Ceilings '!$B$11,"&lt;="&amp;$O$15,'Wage Ceilings '!$D$8:'Wage Ceilings '!$D$11),$O102)</f>
        <v>0</v>
      </c>
      <c r="BK102" s="91" cm="1">
        <f t="array" ref="BK102">INDEX(Appendix!$G$4:$J$8,_xlfn.IFS(BI102&lt;56,1,BI102&lt;61,2,BI102&lt;66,3,BI102&lt;71,4,TRUE,5),MATCH(YEAR($F$15),Appendix!$G$3:$L$3,0))</f>
        <v>0</v>
      </c>
      <c r="BL102" s="92">
        <f t="shared" si="41"/>
        <v>0</v>
      </c>
      <c r="BM102" s="89">
        <f t="shared" si="55"/>
        <v>123</v>
      </c>
      <c r="BN102" s="90">
        <f>IF($P102&gt;'Wage Ceilings '!$C$7+SUMIF('Wage Ceilings '!$B$8:'Wage Ceilings '!$B$11,"&lt;="&amp;$P$15,'Wage Ceilings '!$D$8:'Wage Ceilings '!$D$11),'Wage Ceilings '!$C$7+SUMIF('Wage Ceilings '!$B$8:'Wage Ceilings '!$B$11,"&lt;="&amp;$P$15,'Wage Ceilings '!$D$8:'Wage Ceilings '!$D$11),$P102)</f>
        <v>0</v>
      </c>
      <c r="BO102" s="91" cm="1">
        <f t="array" ref="BO102">INDEX(Appendix!$G$4:$J$8,_xlfn.IFS(BM102&lt;56,1,BM102&lt;61,2,BM102&lt;66,3,BM102&lt;71,4,TRUE,5),MATCH(YEAR($F$15),Appendix!$G$3:$L$3,0))</f>
        <v>0</v>
      </c>
      <c r="BP102" s="92">
        <f t="shared" si="42"/>
        <v>0</v>
      </c>
      <c r="BQ102" s="89">
        <f t="shared" si="56"/>
        <v>123</v>
      </c>
      <c r="BR102" s="90">
        <f>IF($Q102&gt;'Wage Ceilings '!$C$7+SUMIF('Wage Ceilings '!$B$8:'Wage Ceilings '!$B$11,"&lt;="&amp;$Q$15,'Wage Ceilings '!$D$8:'Wage Ceilings '!$D$11),'Wage Ceilings '!$C$7+SUMIF('Wage Ceilings '!$B$8:'Wage Ceilings '!$B$11,"&lt;="&amp;$Q$15,'Wage Ceilings '!$D$8:'Wage Ceilings '!$D$11),$Q102)</f>
        <v>0</v>
      </c>
      <c r="BS102" s="91" cm="1">
        <f t="array" ref="BS102">INDEX(Appendix!$G$4:$J$8,_xlfn.IFS(BQ102&lt;56,1,BQ102&lt;61,2,BQ102&lt;66,3,BQ102&lt;71,4,TRUE,5),MATCH(YEAR($F$15),Appendix!$G$3:$L$3,0))</f>
        <v>0</v>
      </c>
      <c r="BT102" s="92">
        <f t="shared" si="43"/>
        <v>0</v>
      </c>
      <c r="BU102" s="89">
        <f t="shared" si="57"/>
        <v>123</v>
      </c>
      <c r="BV102" s="90">
        <f>IF($R102&gt;'Wage Ceilings '!$C$7+SUMIF('Wage Ceilings '!$B$8:'Wage Ceilings '!$B$11,"&lt;="&amp;$R$15,'Wage Ceilings '!$D$8:'Wage Ceilings '!$D$11),'Wage Ceilings '!$C$7+SUMIF('Wage Ceilings '!$B$8:'Wage Ceilings '!$B$11,"&lt;="&amp;$R$15,'Wage Ceilings '!$D$8:'Wage Ceilings '!$D$11),$R102)</f>
        <v>0</v>
      </c>
      <c r="BW102" s="91" cm="1">
        <f t="array" ref="BW102">INDEX(Appendix!$G$4:$J$8,_xlfn.IFS(BU102&lt;56,1,BU102&lt;61,2,BU102&lt;66,3,BU102&lt;71,4,TRUE,5),MATCH(YEAR($F$15),Appendix!$G$3:$L$3,0))</f>
        <v>0</v>
      </c>
      <c r="BX102" s="92">
        <f t="shared" si="44"/>
        <v>0</v>
      </c>
      <c r="BY102" s="89" t="str">
        <f t="shared" si="58"/>
        <v>NA</v>
      </c>
      <c r="BZ102" s="92">
        <f>IF(S102&gt;=('Wage Ceilings '!$C$3-SUM(Z102,AD102,AH102,AL102,AP102,AX102,AT102,BB102,BF102,BJ102,BN102,BR102,BV102)),('Wage Ceilings '!$C$3-SUM(Z102,AD102,AH102,AL102,AP102,AX102,AT102,BB102,BF102,BJ102,BN102,BR102,BV102)),S102)</f>
        <v>0</v>
      </c>
      <c r="CA102" s="91" cm="1">
        <f t="array" ref="CA102">INDEX(Appendix!$G$4:$J$8,_xlfn.IFS(BY102&lt;56,1,BY102&lt;61,2,BY102&lt;66,3,BY102&lt;71,4,TRUE,5),MATCH(YEAR($F$15),Appendix!$G$3:$L$3,0))</f>
        <v>0</v>
      </c>
      <c r="CB102" s="92">
        <f t="shared" si="65"/>
        <v>0</v>
      </c>
      <c r="CC102" s="47"/>
    </row>
    <row r="103" spans="1:81" x14ac:dyDescent="0.3">
      <c r="A103" s="64" t="s">
        <v>153</v>
      </c>
      <c r="B103" s="65"/>
      <c r="C103" s="65"/>
      <c r="D103" s="66"/>
      <c r="E103" s="66"/>
      <c r="F103" s="67"/>
      <c r="G103" s="67"/>
      <c r="H103" s="67"/>
      <c r="I103" s="67"/>
      <c r="J103" s="67"/>
      <c r="K103" s="67"/>
      <c r="L103" s="67"/>
      <c r="M103" s="67"/>
      <c r="N103" s="67"/>
      <c r="O103" s="67"/>
      <c r="P103" s="67"/>
      <c r="Q103" s="67"/>
      <c r="R103" s="67"/>
      <c r="S103" s="67"/>
      <c r="T103" s="57">
        <f t="shared" si="59"/>
        <v>0</v>
      </c>
      <c r="U103" s="57">
        <f t="shared" si="60"/>
        <v>0</v>
      </c>
      <c r="V103" s="58">
        <f t="shared" si="61"/>
        <v>0</v>
      </c>
      <c r="W103" s="58">
        <f t="shared" si="62"/>
        <v>0</v>
      </c>
      <c r="X103" s="58">
        <f t="shared" si="63"/>
        <v>0</v>
      </c>
      <c r="Y103" s="89">
        <f t="shared" si="45"/>
        <v>122</v>
      </c>
      <c r="Z103" s="90">
        <f>IF($F103&gt;'Wage Ceilings '!$C$7+SUMIF('Wage Ceilings '!$B$8:'Wage Ceilings '!$B$11,"&lt;="&amp;$F$15,'Wage Ceilings '!$D$8:'Wage Ceilings '!$D$11),'Wage Ceilings '!$C$7+SUMIF('Wage Ceilings '!$B$8:'Wage Ceilings '!$B$11,"&lt;="&amp;$F$15,'Wage Ceilings '!$D$8:'Wage Ceilings '!$D$11),$F103)</f>
        <v>0</v>
      </c>
      <c r="AA103" s="91" cm="1">
        <f t="array" ref="AA103">INDEX(Appendix!$G$4:$J$8,_xlfn.IFS(Y103&lt;56,1,Y103&lt;61,2,Y103&lt;66,3,Y103&lt;71,4,TRUE,5),MATCH(YEAR($F$15),Appendix!$G$3:$L$3,0))</f>
        <v>0</v>
      </c>
      <c r="AB103" s="92">
        <f t="shared" si="33"/>
        <v>0</v>
      </c>
      <c r="AC103" s="89">
        <f t="shared" si="46"/>
        <v>123</v>
      </c>
      <c r="AD103" s="90">
        <f>IF($G103&gt;'Wage Ceilings '!$C$7+SUMIF('Wage Ceilings '!$B$8:'Wage Ceilings '!$B$11,"&lt;="&amp;$G$15,'Wage Ceilings '!$D$8:'Wage Ceilings '!$D$11),'Wage Ceilings '!$C$7+SUMIF('Wage Ceilings '!$B$8:'Wage Ceilings '!$B$11,"&lt;="&amp;$G$15,'Wage Ceilings '!$D$8:'Wage Ceilings '!$D$11),$G103)</f>
        <v>0</v>
      </c>
      <c r="AE103" s="91" cm="1">
        <f t="array" ref="AE103">INDEX(Appendix!$G$4:$J$8,_xlfn.IFS(AC103&lt;56,1,AC103&lt;61,2,AC103&lt;66,3,AC103&lt;71,4,TRUE,5),MATCH(YEAR($F$15),Appendix!$G$3:$L$3,0))</f>
        <v>0</v>
      </c>
      <c r="AF103" s="92">
        <f t="shared" si="34"/>
        <v>0</v>
      </c>
      <c r="AG103" s="89">
        <f t="shared" si="47"/>
        <v>123</v>
      </c>
      <c r="AH103" s="90">
        <f>IF($H103&gt;'Wage Ceilings '!$C$7+SUMIF('Wage Ceilings '!$B$8:'Wage Ceilings '!$B$11,"&lt;="&amp;$H$15,'Wage Ceilings '!$D$8:'Wage Ceilings '!$D$11),'Wage Ceilings '!$C$7+SUMIF('Wage Ceilings '!$B$8:'Wage Ceilings '!$B$11,"&lt;="&amp;$H$15,'Wage Ceilings '!$D$8:'Wage Ceilings '!$D$11),$H103)</f>
        <v>0</v>
      </c>
      <c r="AI103" s="91" cm="1">
        <f t="array" ref="AI103">INDEX(Appendix!$G$4:$J$8,_xlfn.IFS(AG103&lt;56,1,AG103&lt;61,2,AG103&lt;66,3,AG103&lt;71,4,TRUE,5),MATCH(YEAR($F$15),Appendix!$G$3:$L$3,0))</f>
        <v>0</v>
      </c>
      <c r="AJ103" s="92">
        <f t="shared" si="35"/>
        <v>0</v>
      </c>
      <c r="AK103" s="89">
        <f t="shared" si="48"/>
        <v>123</v>
      </c>
      <c r="AL103" s="90">
        <f>IF($I103&gt;'Wage Ceilings '!$C$7+SUMIF('Wage Ceilings '!$B$8:'Wage Ceilings '!$B$11,"&lt;="&amp;$I$15,'Wage Ceilings '!$D$8:'Wage Ceilings '!$D$11),'Wage Ceilings '!$C$7+SUMIF('Wage Ceilings '!$B$8:'Wage Ceilings '!$B$11,"&lt;="&amp;$I$15,'Wage Ceilings '!$D$8:'Wage Ceilings '!$D$11),$I103)</f>
        <v>0</v>
      </c>
      <c r="AM103" s="91" cm="1">
        <f t="array" ref="AM103">INDEX(Appendix!$G$4:$J$8,_xlfn.IFS(AK103&lt;56,1,AK103&lt;61,2,AK103&lt;66,3,AK103&lt;71,4,TRUE,5),MATCH(YEAR($F$15),Appendix!$G$3:$L$3,0))</f>
        <v>0</v>
      </c>
      <c r="AN103" s="92">
        <f t="shared" si="36"/>
        <v>0</v>
      </c>
      <c r="AO103" s="89">
        <f t="shared" si="49"/>
        <v>123</v>
      </c>
      <c r="AP103" s="90">
        <f>IF($J103&gt;'Wage Ceilings '!$C$7+SUMIF('Wage Ceilings '!$B$8:'Wage Ceilings '!$B$11,"&lt;="&amp;$J$15,'Wage Ceilings '!$D$8:'Wage Ceilings '!$D$11),'Wage Ceilings '!$C$7+SUMIF('Wage Ceilings '!$B$8:'Wage Ceilings '!$B$11,"&lt;="&amp;$J$15,'Wage Ceilings '!$D$8:'Wage Ceilings '!$D$11),$J103)</f>
        <v>0</v>
      </c>
      <c r="AQ103" s="91" cm="1">
        <f t="array" ref="AQ103">INDEX(Appendix!$G$4:$J$8,_xlfn.IFS(AO103&lt;56,1,AO103&lt;61,2,AO103&lt;66,3,AO103&lt;71,4,TRUE,5),MATCH(YEAR($F$15),Appendix!$G$3:$L$3,0))</f>
        <v>0</v>
      </c>
      <c r="AR103" s="92">
        <f t="shared" si="37"/>
        <v>0</v>
      </c>
      <c r="AS103" s="89">
        <f t="shared" si="64"/>
        <v>123</v>
      </c>
      <c r="AT103" s="90">
        <f>IF($K103&gt;'Wage Ceilings '!$C$7+SUMIF('Wage Ceilings '!$B$8:'Wage Ceilings '!$B$11,"&lt;="&amp;$K$15,'Wage Ceilings '!$D$8:'Wage Ceilings '!$D$11),'Wage Ceilings '!$C$7+SUMIF('Wage Ceilings '!$B$8:'Wage Ceilings '!$B$11,"&lt;="&amp;$K$15,'Wage Ceilings '!$D$8:'Wage Ceilings '!$D$11),$K103)</f>
        <v>0</v>
      </c>
      <c r="AU103" s="91" cm="1">
        <f t="array" ref="AU103">INDEX(Appendix!$G$4:$J$8,_xlfn.IFS(AS103&lt;56,1,AS103&lt;61,2,AS103&lt;66,3,AS103&lt;71,4,TRUE,5),MATCH(YEAR($F$15),Appendix!$G$3:$L$3,0))</f>
        <v>0</v>
      </c>
      <c r="AV103" s="92">
        <f t="shared" si="38"/>
        <v>0</v>
      </c>
      <c r="AW103" s="89" t="str">
        <f t="shared" si="50"/>
        <v>NA</v>
      </c>
      <c r="AX103" s="92">
        <f>IF(L103&gt;=('Wage Ceilings '!$C$3-SUM(Z103,AD103,AH103,AL103,AP103,AT103,BB103,BF103,BJ103,BN103,BR103,BV103)),('Wage Ceilings '!$C$3-SUM(Z103,AD103,AH103,AL103,AP103,AT103,BB103,BF103,BJ103,BN103,BR103,BV103)),L103)</f>
        <v>0</v>
      </c>
      <c r="AY103" s="91" cm="1">
        <f t="array" ref="AY103">INDEX(Appendix!$G$4:$J$8,_xlfn.IFS(AW103&lt;56,1,AW103&lt;61,2,AW103&lt;66,3,AW103&lt;71,4,TRUE,5),MATCH(YEAR($F$15),Appendix!$G$3:$L$3,0))</f>
        <v>0</v>
      </c>
      <c r="AZ103" s="92">
        <f t="shared" si="39"/>
        <v>0</v>
      </c>
      <c r="BA103" s="89">
        <f t="shared" si="51"/>
        <v>123</v>
      </c>
      <c r="BB103" s="90">
        <f>IF($M103&gt;'Wage Ceilings '!$C$7+SUMIF('Wage Ceilings '!$B$8:'Wage Ceilings '!$B$11,"&lt;="&amp;$M$15,'Wage Ceilings '!$D$8:'Wage Ceilings '!$D$11),'Wage Ceilings '!$C$7+SUMIF('Wage Ceilings '!$B$8:'Wage Ceilings '!$B$11,"&lt;="&amp;$M$15,'Wage Ceilings '!$D$8:'Wage Ceilings '!$D$11),$M103)</f>
        <v>0</v>
      </c>
      <c r="BC103" s="91" cm="1">
        <f t="array" ref="BC103">INDEX(Appendix!$G$4:$J$8,_xlfn.IFS(BA103&lt;56,1,BA103&lt;61,2,BA103&lt;66,3,BA103&lt;71,4,TRUE,5),MATCH(YEAR($F$15),Appendix!$G$3:$L$3,0))</f>
        <v>0</v>
      </c>
      <c r="BD103" s="92">
        <f t="shared" si="52"/>
        <v>0</v>
      </c>
      <c r="BE103" s="89">
        <f t="shared" si="53"/>
        <v>123</v>
      </c>
      <c r="BF103" s="90">
        <f>IF($N103&gt;'Wage Ceilings '!$C$7+SUMIF('Wage Ceilings '!$B$8:'Wage Ceilings '!$B$11,"&lt;="&amp;$N$15,'Wage Ceilings '!$D$8:'Wage Ceilings '!$D$11),'Wage Ceilings '!$C$7+SUMIF('Wage Ceilings '!$B$8:'Wage Ceilings '!$B$11,"&lt;="&amp;$N$15,'Wage Ceilings '!$D$8:'Wage Ceilings '!$D$11),$N103)</f>
        <v>0</v>
      </c>
      <c r="BG103" s="91" cm="1">
        <f t="array" ref="BG103">INDEX(Appendix!$G$4:$J$8,_xlfn.IFS(BE103&lt;56,1,BE103&lt;61,2,BE103&lt;66,3,BE103&lt;71,4,TRUE,5),MATCH(YEAR($F$15),Appendix!$G$3:$L$3,0))</f>
        <v>0</v>
      </c>
      <c r="BH103" s="92">
        <f t="shared" si="40"/>
        <v>0</v>
      </c>
      <c r="BI103" s="89">
        <f t="shared" si="54"/>
        <v>123</v>
      </c>
      <c r="BJ103" s="90">
        <f>IF($O103&gt;'Wage Ceilings '!$C$7+SUMIF('Wage Ceilings '!$B$8:'Wage Ceilings '!$B$11,"&lt;="&amp;$O$15,'Wage Ceilings '!$D$8:'Wage Ceilings '!$D$11),'Wage Ceilings '!$C$7+SUMIF('Wage Ceilings '!$B$8:'Wage Ceilings '!$B$11,"&lt;="&amp;$O$15,'Wage Ceilings '!$D$8:'Wage Ceilings '!$D$11),$O103)</f>
        <v>0</v>
      </c>
      <c r="BK103" s="91" cm="1">
        <f t="array" ref="BK103">INDEX(Appendix!$G$4:$J$8,_xlfn.IFS(BI103&lt;56,1,BI103&lt;61,2,BI103&lt;66,3,BI103&lt;71,4,TRUE,5),MATCH(YEAR($F$15),Appendix!$G$3:$L$3,0))</f>
        <v>0</v>
      </c>
      <c r="BL103" s="92">
        <f t="shared" si="41"/>
        <v>0</v>
      </c>
      <c r="BM103" s="89">
        <f t="shared" si="55"/>
        <v>123</v>
      </c>
      <c r="BN103" s="90">
        <f>IF($P103&gt;'Wage Ceilings '!$C$7+SUMIF('Wage Ceilings '!$B$8:'Wage Ceilings '!$B$11,"&lt;="&amp;$P$15,'Wage Ceilings '!$D$8:'Wage Ceilings '!$D$11),'Wage Ceilings '!$C$7+SUMIF('Wage Ceilings '!$B$8:'Wage Ceilings '!$B$11,"&lt;="&amp;$P$15,'Wage Ceilings '!$D$8:'Wage Ceilings '!$D$11),$P103)</f>
        <v>0</v>
      </c>
      <c r="BO103" s="91" cm="1">
        <f t="array" ref="BO103">INDEX(Appendix!$G$4:$J$8,_xlfn.IFS(BM103&lt;56,1,BM103&lt;61,2,BM103&lt;66,3,BM103&lt;71,4,TRUE,5),MATCH(YEAR($F$15),Appendix!$G$3:$L$3,0))</f>
        <v>0</v>
      </c>
      <c r="BP103" s="92">
        <f t="shared" si="42"/>
        <v>0</v>
      </c>
      <c r="BQ103" s="89">
        <f t="shared" si="56"/>
        <v>123</v>
      </c>
      <c r="BR103" s="90">
        <f>IF($Q103&gt;'Wage Ceilings '!$C$7+SUMIF('Wage Ceilings '!$B$8:'Wage Ceilings '!$B$11,"&lt;="&amp;$Q$15,'Wage Ceilings '!$D$8:'Wage Ceilings '!$D$11),'Wage Ceilings '!$C$7+SUMIF('Wage Ceilings '!$B$8:'Wage Ceilings '!$B$11,"&lt;="&amp;$Q$15,'Wage Ceilings '!$D$8:'Wage Ceilings '!$D$11),$Q103)</f>
        <v>0</v>
      </c>
      <c r="BS103" s="91" cm="1">
        <f t="array" ref="BS103">INDEX(Appendix!$G$4:$J$8,_xlfn.IFS(BQ103&lt;56,1,BQ103&lt;61,2,BQ103&lt;66,3,BQ103&lt;71,4,TRUE,5),MATCH(YEAR($F$15),Appendix!$G$3:$L$3,0))</f>
        <v>0</v>
      </c>
      <c r="BT103" s="92">
        <f t="shared" si="43"/>
        <v>0</v>
      </c>
      <c r="BU103" s="89">
        <f t="shared" si="57"/>
        <v>123</v>
      </c>
      <c r="BV103" s="90">
        <f>IF($R103&gt;'Wage Ceilings '!$C$7+SUMIF('Wage Ceilings '!$B$8:'Wage Ceilings '!$B$11,"&lt;="&amp;$R$15,'Wage Ceilings '!$D$8:'Wage Ceilings '!$D$11),'Wage Ceilings '!$C$7+SUMIF('Wage Ceilings '!$B$8:'Wage Ceilings '!$B$11,"&lt;="&amp;$R$15,'Wage Ceilings '!$D$8:'Wage Ceilings '!$D$11),$R103)</f>
        <v>0</v>
      </c>
      <c r="BW103" s="91" cm="1">
        <f t="array" ref="BW103">INDEX(Appendix!$G$4:$J$8,_xlfn.IFS(BU103&lt;56,1,BU103&lt;61,2,BU103&lt;66,3,BU103&lt;71,4,TRUE,5),MATCH(YEAR($F$15),Appendix!$G$3:$L$3,0))</f>
        <v>0</v>
      </c>
      <c r="BX103" s="92">
        <f t="shared" si="44"/>
        <v>0</v>
      </c>
      <c r="BY103" s="89" t="str">
        <f t="shared" si="58"/>
        <v>NA</v>
      </c>
      <c r="BZ103" s="92">
        <f>IF(S103&gt;=('Wage Ceilings '!$C$3-SUM(Z103,AD103,AH103,AL103,AP103,AX103,AT103,BB103,BF103,BJ103,BN103,BR103,BV103)),('Wage Ceilings '!$C$3-SUM(Z103,AD103,AH103,AL103,AP103,AX103,AT103,BB103,BF103,BJ103,BN103,BR103,BV103)),S103)</f>
        <v>0</v>
      </c>
      <c r="CA103" s="91" cm="1">
        <f t="array" ref="CA103">INDEX(Appendix!$G$4:$J$8,_xlfn.IFS(BY103&lt;56,1,BY103&lt;61,2,BY103&lt;66,3,BY103&lt;71,4,TRUE,5),MATCH(YEAR($F$15),Appendix!$G$3:$L$3,0))</f>
        <v>0</v>
      </c>
      <c r="CB103" s="92">
        <f t="shared" si="65"/>
        <v>0</v>
      </c>
      <c r="CC103" s="47"/>
    </row>
    <row r="104" spans="1:81" x14ac:dyDescent="0.3">
      <c r="A104" s="64" t="s">
        <v>154</v>
      </c>
      <c r="B104" s="65"/>
      <c r="C104" s="65"/>
      <c r="D104" s="66"/>
      <c r="E104" s="66"/>
      <c r="F104" s="67"/>
      <c r="G104" s="67"/>
      <c r="H104" s="67"/>
      <c r="I104" s="67"/>
      <c r="J104" s="67"/>
      <c r="K104" s="67"/>
      <c r="L104" s="67"/>
      <c r="M104" s="67"/>
      <c r="N104" s="67"/>
      <c r="O104" s="67"/>
      <c r="P104" s="67"/>
      <c r="Q104" s="67"/>
      <c r="R104" s="67"/>
      <c r="S104" s="67"/>
      <c r="T104" s="57">
        <f t="shared" si="59"/>
        <v>0</v>
      </c>
      <c r="U104" s="57">
        <f t="shared" si="60"/>
        <v>0</v>
      </c>
      <c r="V104" s="58">
        <f t="shared" si="61"/>
        <v>0</v>
      </c>
      <c r="W104" s="58">
        <f t="shared" si="62"/>
        <v>0</v>
      </c>
      <c r="X104" s="58">
        <f t="shared" si="63"/>
        <v>0</v>
      </c>
      <c r="Y104" s="89">
        <f t="shared" si="45"/>
        <v>122</v>
      </c>
      <c r="Z104" s="90">
        <f>IF($F104&gt;'Wage Ceilings '!$C$7+SUMIF('Wage Ceilings '!$B$8:'Wage Ceilings '!$B$11,"&lt;="&amp;$F$15,'Wage Ceilings '!$D$8:'Wage Ceilings '!$D$11),'Wage Ceilings '!$C$7+SUMIF('Wage Ceilings '!$B$8:'Wage Ceilings '!$B$11,"&lt;="&amp;$F$15,'Wage Ceilings '!$D$8:'Wage Ceilings '!$D$11),$F104)</f>
        <v>0</v>
      </c>
      <c r="AA104" s="91" cm="1">
        <f t="array" ref="AA104">INDEX(Appendix!$G$4:$J$8,_xlfn.IFS(Y104&lt;56,1,Y104&lt;61,2,Y104&lt;66,3,Y104&lt;71,4,TRUE,5),MATCH(YEAR($F$15),Appendix!$G$3:$L$3,0))</f>
        <v>0</v>
      </c>
      <c r="AB104" s="92">
        <f t="shared" si="33"/>
        <v>0</v>
      </c>
      <c r="AC104" s="89">
        <f t="shared" si="46"/>
        <v>123</v>
      </c>
      <c r="AD104" s="90">
        <f>IF($G104&gt;'Wage Ceilings '!$C$7+SUMIF('Wage Ceilings '!$B$8:'Wage Ceilings '!$B$11,"&lt;="&amp;$G$15,'Wage Ceilings '!$D$8:'Wage Ceilings '!$D$11),'Wage Ceilings '!$C$7+SUMIF('Wage Ceilings '!$B$8:'Wage Ceilings '!$B$11,"&lt;="&amp;$G$15,'Wage Ceilings '!$D$8:'Wage Ceilings '!$D$11),$G104)</f>
        <v>0</v>
      </c>
      <c r="AE104" s="91" cm="1">
        <f t="array" ref="AE104">INDEX(Appendix!$G$4:$J$8,_xlfn.IFS(AC104&lt;56,1,AC104&lt;61,2,AC104&lt;66,3,AC104&lt;71,4,TRUE,5),MATCH(YEAR($F$15),Appendix!$G$3:$L$3,0))</f>
        <v>0</v>
      </c>
      <c r="AF104" s="92">
        <f t="shared" si="34"/>
        <v>0</v>
      </c>
      <c r="AG104" s="89">
        <f t="shared" si="47"/>
        <v>123</v>
      </c>
      <c r="AH104" s="90">
        <f>IF($H104&gt;'Wage Ceilings '!$C$7+SUMIF('Wage Ceilings '!$B$8:'Wage Ceilings '!$B$11,"&lt;="&amp;$H$15,'Wage Ceilings '!$D$8:'Wage Ceilings '!$D$11),'Wage Ceilings '!$C$7+SUMIF('Wage Ceilings '!$B$8:'Wage Ceilings '!$B$11,"&lt;="&amp;$H$15,'Wage Ceilings '!$D$8:'Wage Ceilings '!$D$11),$H104)</f>
        <v>0</v>
      </c>
      <c r="AI104" s="91" cm="1">
        <f t="array" ref="AI104">INDEX(Appendix!$G$4:$J$8,_xlfn.IFS(AG104&lt;56,1,AG104&lt;61,2,AG104&lt;66,3,AG104&lt;71,4,TRUE,5),MATCH(YEAR($F$15),Appendix!$G$3:$L$3,0))</f>
        <v>0</v>
      </c>
      <c r="AJ104" s="92">
        <f t="shared" si="35"/>
        <v>0</v>
      </c>
      <c r="AK104" s="89">
        <f t="shared" si="48"/>
        <v>123</v>
      </c>
      <c r="AL104" s="90">
        <f>IF($I104&gt;'Wage Ceilings '!$C$7+SUMIF('Wage Ceilings '!$B$8:'Wage Ceilings '!$B$11,"&lt;="&amp;$I$15,'Wage Ceilings '!$D$8:'Wage Ceilings '!$D$11),'Wage Ceilings '!$C$7+SUMIF('Wage Ceilings '!$B$8:'Wage Ceilings '!$B$11,"&lt;="&amp;$I$15,'Wage Ceilings '!$D$8:'Wage Ceilings '!$D$11),$I104)</f>
        <v>0</v>
      </c>
      <c r="AM104" s="91" cm="1">
        <f t="array" ref="AM104">INDEX(Appendix!$G$4:$J$8,_xlfn.IFS(AK104&lt;56,1,AK104&lt;61,2,AK104&lt;66,3,AK104&lt;71,4,TRUE,5),MATCH(YEAR($F$15),Appendix!$G$3:$L$3,0))</f>
        <v>0</v>
      </c>
      <c r="AN104" s="92">
        <f t="shared" si="36"/>
        <v>0</v>
      </c>
      <c r="AO104" s="89">
        <f t="shared" si="49"/>
        <v>123</v>
      </c>
      <c r="AP104" s="90">
        <f>IF($J104&gt;'Wage Ceilings '!$C$7+SUMIF('Wage Ceilings '!$B$8:'Wage Ceilings '!$B$11,"&lt;="&amp;$J$15,'Wage Ceilings '!$D$8:'Wage Ceilings '!$D$11),'Wage Ceilings '!$C$7+SUMIF('Wage Ceilings '!$B$8:'Wage Ceilings '!$B$11,"&lt;="&amp;$J$15,'Wage Ceilings '!$D$8:'Wage Ceilings '!$D$11),$J104)</f>
        <v>0</v>
      </c>
      <c r="AQ104" s="91" cm="1">
        <f t="array" ref="AQ104">INDEX(Appendix!$G$4:$J$8,_xlfn.IFS(AO104&lt;56,1,AO104&lt;61,2,AO104&lt;66,3,AO104&lt;71,4,TRUE,5),MATCH(YEAR($F$15),Appendix!$G$3:$L$3,0))</f>
        <v>0</v>
      </c>
      <c r="AR104" s="92">
        <f t="shared" si="37"/>
        <v>0</v>
      </c>
      <c r="AS104" s="89">
        <f t="shared" si="64"/>
        <v>123</v>
      </c>
      <c r="AT104" s="90">
        <f>IF($K104&gt;'Wage Ceilings '!$C$7+SUMIF('Wage Ceilings '!$B$8:'Wage Ceilings '!$B$11,"&lt;="&amp;$K$15,'Wage Ceilings '!$D$8:'Wage Ceilings '!$D$11),'Wage Ceilings '!$C$7+SUMIF('Wage Ceilings '!$B$8:'Wage Ceilings '!$B$11,"&lt;="&amp;$K$15,'Wage Ceilings '!$D$8:'Wage Ceilings '!$D$11),$K104)</f>
        <v>0</v>
      </c>
      <c r="AU104" s="91" cm="1">
        <f t="array" ref="AU104">INDEX(Appendix!$G$4:$J$8,_xlfn.IFS(AS104&lt;56,1,AS104&lt;61,2,AS104&lt;66,3,AS104&lt;71,4,TRUE,5),MATCH(YEAR($F$15),Appendix!$G$3:$L$3,0))</f>
        <v>0</v>
      </c>
      <c r="AV104" s="92">
        <f t="shared" si="38"/>
        <v>0</v>
      </c>
      <c r="AW104" s="89" t="str">
        <f t="shared" si="50"/>
        <v>NA</v>
      </c>
      <c r="AX104" s="92">
        <f>IF(L104&gt;=('Wage Ceilings '!$C$3-SUM(Z104,AD104,AH104,AL104,AP104,AT104,BB104,BF104,BJ104,BN104,BR104,BV104)),('Wage Ceilings '!$C$3-SUM(Z104,AD104,AH104,AL104,AP104,AT104,BB104,BF104,BJ104,BN104,BR104,BV104)),L104)</f>
        <v>0</v>
      </c>
      <c r="AY104" s="91" cm="1">
        <f t="array" ref="AY104">INDEX(Appendix!$G$4:$J$8,_xlfn.IFS(AW104&lt;56,1,AW104&lt;61,2,AW104&lt;66,3,AW104&lt;71,4,TRUE,5),MATCH(YEAR($F$15),Appendix!$G$3:$L$3,0))</f>
        <v>0</v>
      </c>
      <c r="AZ104" s="92">
        <f t="shared" si="39"/>
        <v>0</v>
      </c>
      <c r="BA104" s="89">
        <f t="shared" si="51"/>
        <v>123</v>
      </c>
      <c r="BB104" s="90">
        <f>IF($M104&gt;'Wage Ceilings '!$C$7+SUMIF('Wage Ceilings '!$B$8:'Wage Ceilings '!$B$11,"&lt;="&amp;$M$15,'Wage Ceilings '!$D$8:'Wage Ceilings '!$D$11),'Wage Ceilings '!$C$7+SUMIF('Wage Ceilings '!$B$8:'Wage Ceilings '!$B$11,"&lt;="&amp;$M$15,'Wage Ceilings '!$D$8:'Wage Ceilings '!$D$11),$M104)</f>
        <v>0</v>
      </c>
      <c r="BC104" s="91" cm="1">
        <f t="array" ref="BC104">INDEX(Appendix!$G$4:$J$8,_xlfn.IFS(BA104&lt;56,1,BA104&lt;61,2,BA104&lt;66,3,BA104&lt;71,4,TRUE,5),MATCH(YEAR($F$15),Appendix!$G$3:$L$3,0))</f>
        <v>0</v>
      </c>
      <c r="BD104" s="92">
        <f t="shared" si="52"/>
        <v>0</v>
      </c>
      <c r="BE104" s="89">
        <f t="shared" si="53"/>
        <v>123</v>
      </c>
      <c r="BF104" s="90">
        <f>IF($N104&gt;'Wage Ceilings '!$C$7+SUMIF('Wage Ceilings '!$B$8:'Wage Ceilings '!$B$11,"&lt;="&amp;$N$15,'Wage Ceilings '!$D$8:'Wage Ceilings '!$D$11),'Wage Ceilings '!$C$7+SUMIF('Wage Ceilings '!$B$8:'Wage Ceilings '!$B$11,"&lt;="&amp;$N$15,'Wage Ceilings '!$D$8:'Wage Ceilings '!$D$11),$N104)</f>
        <v>0</v>
      </c>
      <c r="BG104" s="91" cm="1">
        <f t="array" ref="BG104">INDEX(Appendix!$G$4:$J$8,_xlfn.IFS(BE104&lt;56,1,BE104&lt;61,2,BE104&lt;66,3,BE104&lt;71,4,TRUE,5),MATCH(YEAR($F$15),Appendix!$G$3:$L$3,0))</f>
        <v>0</v>
      </c>
      <c r="BH104" s="92">
        <f t="shared" si="40"/>
        <v>0</v>
      </c>
      <c r="BI104" s="89">
        <f t="shared" si="54"/>
        <v>123</v>
      </c>
      <c r="BJ104" s="90">
        <f>IF($O104&gt;'Wage Ceilings '!$C$7+SUMIF('Wage Ceilings '!$B$8:'Wage Ceilings '!$B$11,"&lt;="&amp;$O$15,'Wage Ceilings '!$D$8:'Wage Ceilings '!$D$11),'Wage Ceilings '!$C$7+SUMIF('Wage Ceilings '!$B$8:'Wage Ceilings '!$B$11,"&lt;="&amp;$O$15,'Wage Ceilings '!$D$8:'Wage Ceilings '!$D$11),$O104)</f>
        <v>0</v>
      </c>
      <c r="BK104" s="91" cm="1">
        <f t="array" ref="BK104">INDEX(Appendix!$G$4:$J$8,_xlfn.IFS(BI104&lt;56,1,BI104&lt;61,2,BI104&lt;66,3,BI104&lt;71,4,TRUE,5),MATCH(YEAR($F$15),Appendix!$G$3:$L$3,0))</f>
        <v>0</v>
      </c>
      <c r="BL104" s="92">
        <f t="shared" si="41"/>
        <v>0</v>
      </c>
      <c r="BM104" s="89">
        <f t="shared" si="55"/>
        <v>123</v>
      </c>
      <c r="BN104" s="90">
        <f>IF($P104&gt;'Wage Ceilings '!$C$7+SUMIF('Wage Ceilings '!$B$8:'Wage Ceilings '!$B$11,"&lt;="&amp;$P$15,'Wage Ceilings '!$D$8:'Wage Ceilings '!$D$11),'Wage Ceilings '!$C$7+SUMIF('Wage Ceilings '!$B$8:'Wage Ceilings '!$B$11,"&lt;="&amp;$P$15,'Wage Ceilings '!$D$8:'Wage Ceilings '!$D$11),$P104)</f>
        <v>0</v>
      </c>
      <c r="BO104" s="91" cm="1">
        <f t="array" ref="BO104">INDEX(Appendix!$G$4:$J$8,_xlfn.IFS(BM104&lt;56,1,BM104&lt;61,2,BM104&lt;66,3,BM104&lt;71,4,TRUE,5),MATCH(YEAR($F$15),Appendix!$G$3:$L$3,0))</f>
        <v>0</v>
      </c>
      <c r="BP104" s="92">
        <f t="shared" si="42"/>
        <v>0</v>
      </c>
      <c r="BQ104" s="89">
        <f t="shared" si="56"/>
        <v>123</v>
      </c>
      <c r="BR104" s="90">
        <f>IF($Q104&gt;'Wage Ceilings '!$C$7+SUMIF('Wage Ceilings '!$B$8:'Wage Ceilings '!$B$11,"&lt;="&amp;$Q$15,'Wage Ceilings '!$D$8:'Wage Ceilings '!$D$11),'Wage Ceilings '!$C$7+SUMIF('Wage Ceilings '!$B$8:'Wage Ceilings '!$B$11,"&lt;="&amp;$Q$15,'Wage Ceilings '!$D$8:'Wage Ceilings '!$D$11),$Q104)</f>
        <v>0</v>
      </c>
      <c r="BS104" s="91" cm="1">
        <f t="array" ref="BS104">INDEX(Appendix!$G$4:$J$8,_xlfn.IFS(BQ104&lt;56,1,BQ104&lt;61,2,BQ104&lt;66,3,BQ104&lt;71,4,TRUE,5),MATCH(YEAR($F$15),Appendix!$G$3:$L$3,0))</f>
        <v>0</v>
      </c>
      <c r="BT104" s="92">
        <f t="shared" si="43"/>
        <v>0</v>
      </c>
      <c r="BU104" s="89">
        <f t="shared" si="57"/>
        <v>123</v>
      </c>
      <c r="BV104" s="90">
        <f>IF($R104&gt;'Wage Ceilings '!$C$7+SUMIF('Wage Ceilings '!$B$8:'Wage Ceilings '!$B$11,"&lt;="&amp;$R$15,'Wage Ceilings '!$D$8:'Wage Ceilings '!$D$11),'Wage Ceilings '!$C$7+SUMIF('Wage Ceilings '!$B$8:'Wage Ceilings '!$B$11,"&lt;="&amp;$R$15,'Wage Ceilings '!$D$8:'Wage Ceilings '!$D$11),$R104)</f>
        <v>0</v>
      </c>
      <c r="BW104" s="91" cm="1">
        <f t="array" ref="BW104">INDEX(Appendix!$G$4:$J$8,_xlfn.IFS(BU104&lt;56,1,BU104&lt;61,2,BU104&lt;66,3,BU104&lt;71,4,TRUE,5),MATCH(YEAR($F$15),Appendix!$G$3:$L$3,0))</f>
        <v>0</v>
      </c>
      <c r="BX104" s="92">
        <f t="shared" si="44"/>
        <v>0</v>
      </c>
      <c r="BY104" s="89" t="str">
        <f t="shared" si="58"/>
        <v>NA</v>
      </c>
      <c r="BZ104" s="92">
        <f>IF(S104&gt;=('Wage Ceilings '!$C$3-SUM(Z104,AD104,AH104,AL104,AP104,AX104,AT104,BB104,BF104,BJ104,BN104,BR104,BV104)),('Wage Ceilings '!$C$3-SUM(Z104,AD104,AH104,AL104,AP104,AX104,AT104,BB104,BF104,BJ104,BN104,BR104,BV104)),S104)</f>
        <v>0</v>
      </c>
      <c r="CA104" s="91" cm="1">
        <f t="array" ref="CA104">INDEX(Appendix!$G$4:$J$8,_xlfn.IFS(BY104&lt;56,1,BY104&lt;61,2,BY104&lt;66,3,BY104&lt;71,4,TRUE,5),MATCH(YEAR($F$15),Appendix!$G$3:$L$3,0))</f>
        <v>0</v>
      </c>
      <c r="CB104" s="92">
        <f t="shared" si="65"/>
        <v>0</v>
      </c>
      <c r="CC104" s="47"/>
    </row>
    <row r="105" spans="1:81" x14ac:dyDescent="0.3">
      <c r="A105" s="64" t="s">
        <v>155</v>
      </c>
      <c r="B105" s="65"/>
      <c r="C105" s="65"/>
      <c r="D105" s="66"/>
      <c r="E105" s="66"/>
      <c r="F105" s="67"/>
      <c r="G105" s="67"/>
      <c r="H105" s="67"/>
      <c r="I105" s="67"/>
      <c r="J105" s="67"/>
      <c r="K105" s="67"/>
      <c r="L105" s="67"/>
      <c r="M105" s="67"/>
      <c r="N105" s="67"/>
      <c r="O105" s="67"/>
      <c r="P105" s="67"/>
      <c r="Q105" s="67"/>
      <c r="R105" s="67"/>
      <c r="S105" s="67"/>
      <c r="T105" s="57">
        <f t="shared" si="59"/>
        <v>0</v>
      </c>
      <c r="U105" s="57">
        <f t="shared" si="60"/>
        <v>0</v>
      </c>
      <c r="V105" s="58">
        <f t="shared" si="61"/>
        <v>0</v>
      </c>
      <c r="W105" s="58">
        <f t="shared" si="62"/>
        <v>0</v>
      </c>
      <c r="X105" s="58">
        <f t="shared" si="63"/>
        <v>0</v>
      </c>
      <c r="Y105" s="89">
        <f t="shared" si="45"/>
        <v>122</v>
      </c>
      <c r="Z105" s="90">
        <f>IF($F105&gt;'Wage Ceilings '!$C$7+SUMIF('Wage Ceilings '!$B$8:'Wage Ceilings '!$B$11,"&lt;="&amp;$F$15,'Wage Ceilings '!$D$8:'Wage Ceilings '!$D$11),'Wage Ceilings '!$C$7+SUMIF('Wage Ceilings '!$B$8:'Wage Ceilings '!$B$11,"&lt;="&amp;$F$15,'Wage Ceilings '!$D$8:'Wage Ceilings '!$D$11),$F105)</f>
        <v>0</v>
      </c>
      <c r="AA105" s="91" cm="1">
        <f t="array" ref="AA105">INDEX(Appendix!$G$4:$J$8,_xlfn.IFS(Y105&lt;56,1,Y105&lt;61,2,Y105&lt;66,3,Y105&lt;71,4,TRUE,5),MATCH(YEAR($F$15),Appendix!$G$3:$L$3,0))</f>
        <v>0</v>
      </c>
      <c r="AB105" s="92">
        <f t="shared" si="33"/>
        <v>0</v>
      </c>
      <c r="AC105" s="89">
        <f t="shared" si="46"/>
        <v>123</v>
      </c>
      <c r="AD105" s="90">
        <f>IF($G105&gt;'Wage Ceilings '!$C$7+SUMIF('Wage Ceilings '!$B$8:'Wage Ceilings '!$B$11,"&lt;="&amp;$G$15,'Wage Ceilings '!$D$8:'Wage Ceilings '!$D$11),'Wage Ceilings '!$C$7+SUMIF('Wage Ceilings '!$B$8:'Wage Ceilings '!$B$11,"&lt;="&amp;$G$15,'Wage Ceilings '!$D$8:'Wage Ceilings '!$D$11),$G105)</f>
        <v>0</v>
      </c>
      <c r="AE105" s="91" cm="1">
        <f t="array" ref="AE105">INDEX(Appendix!$G$4:$J$8,_xlfn.IFS(AC105&lt;56,1,AC105&lt;61,2,AC105&lt;66,3,AC105&lt;71,4,TRUE,5),MATCH(YEAR($F$15),Appendix!$G$3:$L$3,0))</f>
        <v>0</v>
      </c>
      <c r="AF105" s="92">
        <f t="shared" si="34"/>
        <v>0</v>
      </c>
      <c r="AG105" s="89">
        <f t="shared" si="47"/>
        <v>123</v>
      </c>
      <c r="AH105" s="90">
        <f>IF($H105&gt;'Wage Ceilings '!$C$7+SUMIF('Wage Ceilings '!$B$8:'Wage Ceilings '!$B$11,"&lt;="&amp;$H$15,'Wage Ceilings '!$D$8:'Wage Ceilings '!$D$11),'Wage Ceilings '!$C$7+SUMIF('Wage Ceilings '!$B$8:'Wage Ceilings '!$B$11,"&lt;="&amp;$H$15,'Wage Ceilings '!$D$8:'Wage Ceilings '!$D$11),$H105)</f>
        <v>0</v>
      </c>
      <c r="AI105" s="91" cm="1">
        <f t="array" ref="AI105">INDEX(Appendix!$G$4:$J$8,_xlfn.IFS(AG105&lt;56,1,AG105&lt;61,2,AG105&lt;66,3,AG105&lt;71,4,TRUE,5),MATCH(YEAR($F$15),Appendix!$G$3:$L$3,0))</f>
        <v>0</v>
      </c>
      <c r="AJ105" s="92">
        <f t="shared" si="35"/>
        <v>0</v>
      </c>
      <c r="AK105" s="89">
        <f t="shared" si="48"/>
        <v>123</v>
      </c>
      <c r="AL105" s="90">
        <f>IF($I105&gt;'Wage Ceilings '!$C$7+SUMIF('Wage Ceilings '!$B$8:'Wage Ceilings '!$B$11,"&lt;="&amp;$I$15,'Wage Ceilings '!$D$8:'Wage Ceilings '!$D$11),'Wage Ceilings '!$C$7+SUMIF('Wage Ceilings '!$B$8:'Wage Ceilings '!$B$11,"&lt;="&amp;$I$15,'Wage Ceilings '!$D$8:'Wage Ceilings '!$D$11),$I105)</f>
        <v>0</v>
      </c>
      <c r="AM105" s="91" cm="1">
        <f t="array" ref="AM105">INDEX(Appendix!$G$4:$J$8,_xlfn.IFS(AK105&lt;56,1,AK105&lt;61,2,AK105&lt;66,3,AK105&lt;71,4,TRUE,5),MATCH(YEAR($F$15),Appendix!$G$3:$L$3,0))</f>
        <v>0</v>
      </c>
      <c r="AN105" s="92">
        <f t="shared" si="36"/>
        <v>0</v>
      </c>
      <c r="AO105" s="89">
        <f t="shared" si="49"/>
        <v>123</v>
      </c>
      <c r="AP105" s="90">
        <f>IF($J105&gt;'Wage Ceilings '!$C$7+SUMIF('Wage Ceilings '!$B$8:'Wage Ceilings '!$B$11,"&lt;="&amp;$J$15,'Wage Ceilings '!$D$8:'Wage Ceilings '!$D$11),'Wage Ceilings '!$C$7+SUMIF('Wage Ceilings '!$B$8:'Wage Ceilings '!$B$11,"&lt;="&amp;$J$15,'Wage Ceilings '!$D$8:'Wage Ceilings '!$D$11),$J105)</f>
        <v>0</v>
      </c>
      <c r="AQ105" s="91" cm="1">
        <f t="array" ref="AQ105">INDEX(Appendix!$G$4:$J$8,_xlfn.IFS(AO105&lt;56,1,AO105&lt;61,2,AO105&lt;66,3,AO105&lt;71,4,TRUE,5),MATCH(YEAR($F$15),Appendix!$G$3:$L$3,0))</f>
        <v>0</v>
      </c>
      <c r="AR105" s="92">
        <f t="shared" si="37"/>
        <v>0</v>
      </c>
      <c r="AS105" s="89">
        <f t="shared" si="64"/>
        <v>123</v>
      </c>
      <c r="AT105" s="90">
        <f>IF($K105&gt;'Wage Ceilings '!$C$7+SUMIF('Wage Ceilings '!$B$8:'Wage Ceilings '!$B$11,"&lt;="&amp;$K$15,'Wage Ceilings '!$D$8:'Wage Ceilings '!$D$11),'Wage Ceilings '!$C$7+SUMIF('Wage Ceilings '!$B$8:'Wage Ceilings '!$B$11,"&lt;="&amp;$K$15,'Wage Ceilings '!$D$8:'Wage Ceilings '!$D$11),$K105)</f>
        <v>0</v>
      </c>
      <c r="AU105" s="91" cm="1">
        <f t="array" ref="AU105">INDEX(Appendix!$G$4:$J$8,_xlfn.IFS(AS105&lt;56,1,AS105&lt;61,2,AS105&lt;66,3,AS105&lt;71,4,TRUE,5),MATCH(YEAR($F$15),Appendix!$G$3:$L$3,0))</f>
        <v>0</v>
      </c>
      <c r="AV105" s="92">
        <f t="shared" si="38"/>
        <v>0</v>
      </c>
      <c r="AW105" s="89" t="str">
        <f t="shared" si="50"/>
        <v>NA</v>
      </c>
      <c r="AX105" s="92">
        <f>IF(L105&gt;=('Wage Ceilings '!$C$3-SUM(Z105,AD105,AH105,AL105,AP105,AT105,BB105,BF105,BJ105,BN105,BR105,BV105)),('Wage Ceilings '!$C$3-SUM(Z105,AD105,AH105,AL105,AP105,AT105,BB105,BF105,BJ105,BN105,BR105,BV105)),L105)</f>
        <v>0</v>
      </c>
      <c r="AY105" s="91" cm="1">
        <f t="array" ref="AY105">INDEX(Appendix!$G$4:$J$8,_xlfn.IFS(AW105&lt;56,1,AW105&lt;61,2,AW105&lt;66,3,AW105&lt;71,4,TRUE,5),MATCH(YEAR($F$15),Appendix!$G$3:$L$3,0))</f>
        <v>0</v>
      </c>
      <c r="AZ105" s="92">
        <f t="shared" si="39"/>
        <v>0</v>
      </c>
      <c r="BA105" s="89">
        <f t="shared" si="51"/>
        <v>123</v>
      </c>
      <c r="BB105" s="90">
        <f>IF($M105&gt;'Wage Ceilings '!$C$7+SUMIF('Wage Ceilings '!$B$8:'Wage Ceilings '!$B$11,"&lt;="&amp;$M$15,'Wage Ceilings '!$D$8:'Wage Ceilings '!$D$11),'Wage Ceilings '!$C$7+SUMIF('Wage Ceilings '!$B$8:'Wage Ceilings '!$B$11,"&lt;="&amp;$M$15,'Wage Ceilings '!$D$8:'Wage Ceilings '!$D$11),$M105)</f>
        <v>0</v>
      </c>
      <c r="BC105" s="91" cm="1">
        <f t="array" ref="BC105">INDEX(Appendix!$G$4:$J$8,_xlfn.IFS(BA105&lt;56,1,BA105&lt;61,2,BA105&lt;66,3,BA105&lt;71,4,TRUE,5),MATCH(YEAR($F$15),Appendix!$G$3:$L$3,0))</f>
        <v>0</v>
      </c>
      <c r="BD105" s="92">
        <f t="shared" si="52"/>
        <v>0</v>
      </c>
      <c r="BE105" s="89">
        <f t="shared" si="53"/>
        <v>123</v>
      </c>
      <c r="BF105" s="90">
        <f>IF($N105&gt;'Wage Ceilings '!$C$7+SUMIF('Wage Ceilings '!$B$8:'Wage Ceilings '!$B$11,"&lt;="&amp;$N$15,'Wage Ceilings '!$D$8:'Wage Ceilings '!$D$11),'Wage Ceilings '!$C$7+SUMIF('Wage Ceilings '!$B$8:'Wage Ceilings '!$B$11,"&lt;="&amp;$N$15,'Wage Ceilings '!$D$8:'Wage Ceilings '!$D$11),$N105)</f>
        <v>0</v>
      </c>
      <c r="BG105" s="91" cm="1">
        <f t="array" ref="BG105">INDEX(Appendix!$G$4:$J$8,_xlfn.IFS(BE105&lt;56,1,BE105&lt;61,2,BE105&lt;66,3,BE105&lt;71,4,TRUE,5),MATCH(YEAR($F$15),Appendix!$G$3:$L$3,0))</f>
        <v>0</v>
      </c>
      <c r="BH105" s="92">
        <f t="shared" si="40"/>
        <v>0</v>
      </c>
      <c r="BI105" s="89">
        <f t="shared" si="54"/>
        <v>123</v>
      </c>
      <c r="BJ105" s="90">
        <f>IF($O105&gt;'Wage Ceilings '!$C$7+SUMIF('Wage Ceilings '!$B$8:'Wage Ceilings '!$B$11,"&lt;="&amp;$O$15,'Wage Ceilings '!$D$8:'Wage Ceilings '!$D$11),'Wage Ceilings '!$C$7+SUMIF('Wage Ceilings '!$B$8:'Wage Ceilings '!$B$11,"&lt;="&amp;$O$15,'Wage Ceilings '!$D$8:'Wage Ceilings '!$D$11),$O105)</f>
        <v>0</v>
      </c>
      <c r="BK105" s="91" cm="1">
        <f t="array" ref="BK105">INDEX(Appendix!$G$4:$J$8,_xlfn.IFS(BI105&lt;56,1,BI105&lt;61,2,BI105&lt;66,3,BI105&lt;71,4,TRUE,5),MATCH(YEAR($F$15),Appendix!$G$3:$L$3,0))</f>
        <v>0</v>
      </c>
      <c r="BL105" s="92">
        <f t="shared" si="41"/>
        <v>0</v>
      </c>
      <c r="BM105" s="89">
        <f t="shared" si="55"/>
        <v>123</v>
      </c>
      <c r="BN105" s="90">
        <f>IF($P105&gt;'Wage Ceilings '!$C$7+SUMIF('Wage Ceilings '!$B$8:'Wage Ceilings '!$B$11,"&lt;="&amp;$P$15,'Wage Ceilings '!$D$8:'Wage Ceilings '!$D$11),'Wage Ceilings '!$C$7+SUMIF('Wage Ceilings '!$B$8:'Wage Ceilings '!$B$11,"&lt;="&amp;$P$15,'Wage Ceilings '!$D$8:'Wage Ceilings '!$D$11),$P105)</f>
        <v>0</v>
      </c>
      <c r="BO105" s="91" cm="1">
        <f t="array" ref="BO105">INDEX(Appendix!$G$4:$J$8,_xlfn.IFS(BM105&lt;56,1,BM105&lt;61,2,BM105&lt;66,3,BM105&lt;71,4,TRUE,5),MATCH(YEAR($F$15),Appendix!$G$3:$L$3,0))</f>
        <v>0</v>
      </c>
      <c r="BP105" s="92">
        <f t="shared" si="42"/>
        <v>0</v>
      </c>
      <c r="BQ105" s="89">
        <f t="shared" si="56"/>
        <v>123</v>
      </c>
      <c r="BR105" s="90">
        <f>IF($Q105&gt;'Wage Ceilings '!$C$7+SUMIF('Wage Ceilings '!$B$8:'Wage Ceilings '!$B$11,"&lt;="&amp;$Q$15,'Wage Ceilings '!$D$8:'Wage Ceilings '!$D$11),'Wage Ceilings '!$C$7+SUMIF('Wage Ceilings '!$B$8:'Wage Ceilings '!$B$11,"&lt;="&amp;$Q$15,'Wage Ceilings '!$D$8:'Wage Ceilings '!$D$11),$Q105)</f>
        <v>0</v>
      </c>
      <c r="BS105" s="91" cm="1">
        <f t="array" ref="BS105">INDEX(Appendix!$G$4:$J$8,_xlfn.IFS(BQ105&lt;56,1,BQ105&lt;61,2,BQ105&lt;66,3,BQ105&lt;71,4,TRUE,5),MATCH(YEAR($F$15),Appendix!$G$3:$L$3,0))</f>
        <v>0</v>
      </c>
      <c r="BT105" s="92">
        <f t="shared" si="43"/>
        <v>0</v>
      </c>
      <c r="BU105" s="89">
        <f t="shared" si="57"/>
        <v>123</v>
      </c>
      <c r="BV105" s="90">
        <f>IF($R105&gt;'Wage Ceilings '!$C$7+SUMIF('Wage Ceilings '!$B$8:'Wage Ceilings '!$B$11,"&lt;="&amp;$R$15,'Wage Ceilings '!$D$8:'Wage Ceilings '!$D$11),'Wage Ceilings '!$C$7+SUMIF('Wage Ceilings '!$B$8:'Wage Ceilings '!$B$11,"&lt;="&amp;$R$15,'Wage Ceilings '!$D$8:'Wage Ceilings '!$D$11),$R105)</f>
        <v>0</v>
      </c>
      <c r="BW105" s="91" cm="1">
        <f t="array" ref="BW105">INDEX(Appendix!$G$4:$J$8,_xlfn.IFS(BU105&lt;56,1,BU105&lt;61,2,BU105&lt;66,3,BU105&lt;71,4,TRUE,5),MATCH(YEAR($F$15),Appendix!$G$3:$L$3,0))</f>
        <v>0</v>
      </c>
      <c r="BX105" s="92">
        <f t="shared" si="44"/>
        <v>0</v>
      </c>
      <c r="BY105" s="89" t="str">
        <f t="shared" si="58"/>
        <v>NA</v>
      </c>
      <c r="BZ105" s="92">
        <f>IF(S105&gt;=('Wage Ceilings '!$C$3-SUM(Z105,AD105,AH105,AL105,AP105,AX105,AT105,BB105,BF105,BJ105,BN105,BR105,BV105)),('Wage Ceilings '!$C$3-SUM(Z105,AD105,AH105,AL105,AP105,AX105,AT105,BB105,BF105,BJ105,BN105,BR105,BV105)),S105)</f>
        <v>0</v>
      </c>
      <c r="CA105" s="91" cm="1">
        <f t="array" ref="CA105">INDEX(Appendix!$G$4:$J$8,_xlfn.IFS(BY105&lt;56,1,BY105&lt;61,2,BY105&lt;66,3,BY105&lt;71,4,TRUE,5),MATCH(YEAR($F$15),Appendix!$G$3:$L$3,0))</f>
        <v>0</v>
      </c>
      <c r="CB105" s="92">
        <f t="shared" si="65"/>
        <v>0</v>
      </c>
      <c r="CC105" s="47"/>
    </row>
    <row r="106" spans="1:81" x14ac:dyDescent="0.3">
      <c r="A106" s="64" t="s">
        <v>156</v>
      </c>
      <c r="B106" s="65"/>
      <c r="C106" s="65"/>
      <c r="D106" s="66"/>
      <c r="E106" s="66"/>
      <c r="F106" s="67"/>
      <c r="G106" s="67"/>
      <c r="H106" s="67"/>
      <c r="I106" s="67"/>
      <c r="J106" s="67"/>
      <c r="K106" s="67"/>
      <c r="L106" s="67"/>
      <c r="M106" s="67"/>
      <c r="N106" s="67"/>
      <c r="O106" s="67"/>
      <c r="P106" s="67"/>
      <c r="Q106" s="67"/>
      <c r="R106" s="67"/>
      <c r="S106" s="67"/>
      <c r="T106" s="57">
        <f t="shared" si="59"/>
        <v>0</v>
      </c>
      <c r="U106" s="57">
        <f t="shared" si="60"/>
        <v>0</v>
      </c>
      <c r="V106" s="58">
        <f t="shared" si="61"/>
        <v>0</v>
      </c>
      <c r="W106" s="58">
        <f t="shared" si="62"/>
        <v>0</v>
      </c>
      <c r="X106" s="58">
        <f t="shared" si="63"/>
        <v>0</v>
      </c>
      <c r="Y106" s="89">
        <f t="shared" si="45"/>
        <v>122</v>
      </c>
      <c r="Z106" s="90">
        <f>IF($F106&gt;'Wage Ceilings '!$C$7+SUMIF('Wage Ceilings '!$B$8:'Wage Ceilings '!$B$11,"&lt;="&amp;$F$15,'Wage Ceilings '!$D$8:'Wage Ceilings '!$D$11),'Wage Ceilings '!$C$7+SUMIF('Wage Ceilings '!$B$8:'Wage Ceilings '!$B$11,"&lt;="&amp;$F$15,'Wage Ceilings '!$D$8:'Wage Ceilings '!$D$11),$F106)</f>
        <v>0</v>
      </c>
      <c r="AA106" s="91" cm="1">
        <f t="array" ref="AA106">INDEX(Appendix!$G$4:$J$8,_xlfn.IFS(Y106&lt;56,1,Y106&lt;61,2,Y106&lt;66,3,Y106&lt;71,4,TRUE,5),MATCH(YEAR($F$15),Appendix!$G$3:$L$3,0))</f>
        <v>0</v>
      </c>
      <c r="AB106" s="92">
        <f t="shared" si="33"/>
        <v>0</v>
      </c>
      <c r="AC106" s="89">
        <f t="shared" si="46"/>
        <v>123</v>
      </c>
      <c r="AD106" s="90">
        <f>IF($G106&gt;'Wage Ceilings '!$C$7+SUMIF('Wage Ceilings '!$B$8:'Wage Ceilings '!$B$11,"&lt;="&amp;$G$15,'Wage Ceilings '!$D$8:'Wage Ceilings '!$D$11),'Wage Ceilings '!$C$7+SUMIF('Wage Ceilings '!$B$8:'Wage Ceilings '!$B$11,"&lt;="&amp;$G$15,'Wage Ceilings '!$D$8:'Wage Ceilings '!$D$11),$G106)</f>
        <v>0</v>
      </c>
      <c r="AE106" s="91" cm="1">
        <f t="array" ref="AE106">INDEX(Appendix!$G$4:$J$8,_xlfn.IFS(AC106&lt;56,1,AC106&lt;61,2,AC106&lt;66,3,AC106&lt;71,4,TRUE,5),MATCH(YEAR($F$15),Appendix!$G$3:$L$3,0))</f>
        <v>0</v>
      </c>
      <c r="AF106" s="92">
        <f t="shared" si="34"/>
        <v>0</v>
      </c>
      <c r="AG106" s="89">
        <f t="shared" si="47"/>
        <v>123</v>
      </c>
      <c r="AH106" s="90">
        <f>IF($H106&gt;'Wage Ceilings '!$C$7+SUMIF('Wage Ceilings '!$B$8:'Wage Ceilings '!$B$11,"&lt;="&amp;$H$15,'Wage Ceilings '!$D$8:'Wage Ceilings '!$D$11),'Wage Ceilings '!$C$7+SUMIF('Wage Ceilings '!$B$8:'Wage Ceilings '!$B$11,"&lt;="&amp;$H$15,'Wage Ceilings '!$D$8:'Wage Ceilings '!$D$11),$H106)</f>
        <v>0</v>
      </c>
      <c r="AI106" s="91" cm="1">
        <f t="array" ref="AI106">INDEX(Appendix!$G$4:$J$8,_xlfn.IFS(AG106&lt;56,1,AG106&lt;61,2,AG106&lt;66,3,AG106&lt;71,4,TRUE,5),MATCH(YEAR($F$15),Appendix!$G$3:$L$3,0))</f>
        <v>0</v>
      </c>
      <c r="AJ106" s="92">
        <f t="shared" si="35"/>
        <v>0</v>
      </c>
      <c r="AK106" s="89">
        <f t="shared" si="48"/>
        <v>123</v>
      </c>
      <c r="AL106" s="90">
        <f>IF($I106&gt;'Wage Ceilings '!$C$7+SUMIF('Wage Ceilings '!$B$8:'Wage Ceilings '!$B$11,"&lt;="&amp;$I$15,'Wage Ceilings '!$D$8:'Wage Ceilings '!$D$11),'Wage Ceilings '!$C$7+SUMIF('Wage Ceilings '!$B$8:'Wage Ceilings '!$B$11,"&lt;="&amp;$I$15,'Wage Ceilings '!$D$8:'Wage Ceilings '!$D$11),$I106)</f>
        <v>0</v>
      </c>
      <c r="AM106" s="91" cm="1">
        <f t="array" ref="AM106">INDEX(Appendix!$G$4:$J$8,_xlfn.IFS(AK106&lt;56,1,AK106&lt;61,2,AK106&lt;66,3,AK106&lt;71,4,TRUE,5),MATCH(YEAR($F$15),Appendix!$G$3:$L$3,0))</f>
        <v>0</v>
      </c>
      <c r="AN106" s="92">
        <f t="shared" si="36"/>
        <v>0</v>
      </c>
      <c r="AO106" s="89">
        <f t="shared" si="49"/>
        <v>123</v>
      </c>
      <c r="AP106" s="90">
        <f>IF($J106&gt;'Wage Ceilings '!$C$7+SUMIF('Wage Ceilings '!$B$8:'Wage Ceilings '!$B$11,"&lt;="&amp;$J$15,'Wage Ceilings '!$D$8:'Wage Ceilings '!$D$11),'Wage Ceilings '!$C$7+SUMIF('Wage Ceilings '!$B$8:'Wage Ceilings '!$B$11,"&lt;="&amp;$J$15,'Wage Ceilings '!$D$8:'Wage Ceilings '!$D$11),$J106)</f>
        <v>0</v>
      </c>
      <c r="AQ106" s="91" cm="1">
        <f t="array" ref="AQ106">INDEX(Appendix!$G$4:$J$8,_xlfn.IFS(AO106&lt;56,1,AO106&lt;61,2,AO106&lt;66,3,AO106&lt;71,4,TRUE,5),MATCH(YEAR($F$15),Appendix!$G$3:$L$3,0))</f>
        <v>0</v>
      </c>
      <c r="AR106" s="92">
        <f t="shared" si="37"/>
        <v>0</v>
      </c>
      <c r="AS106" s="89">
        <f t="shared" si="64"/>
        <v>123</v>
      </c>
      <c r="AT106" s="90">
        <f>IF($K106&gt;'Wage Ceilings '!$C$7+SUMIF('Wage Ceilings '!$B$8:'Wage Ceilings '!$B$11,"&lt;="&amp;$K$15,'Wage Ceilings '!$D$8:'Wage Ceilings '!$D$11),'Wage Ceilings '!$C$7+SUMIF('Wage Ceilings '!$B$8:'Wage Ceilings '!$B$11,"&lt;="&amp;$K$15,'Wage Ceilings '!$D$8:'Wage Ceilings '!$D$11),$K106)</f>
        <v>0</v>
      </c>
      <c r="AU106" s="91" cm="1">
        <f t="array" ref="AU106">INDEX(Appendix!$G$4:$J$8,_xlfn.IFS(AS106&lt;56,1,AS106&lt;61,2,AS106&lt;66,3,AS106&lt;71,4,TRUE,5),MATCH(YEAR($F$15),Appendix!$G$3:$L$3,0))</f>
        <v>0</v>
      </c>
      <c r="AV106" s="92">
        <f t="shared" si="38"/>
        <v>0</v>
      </c>
      <c r="AW106" s="89" t="str">
        <f t="shared" si="50"/>
        <v>NA</v>
      </c>
      <c r="AX106" s="92">
        <f>IF(L106&gt;=('Wage Ceilings '!$C$3-SUM(Z106,AD106,AH106,AL106,AP106,AT106,BB106,BF106,BJ106,BN106,BR106,BV106)),('Wage Ceilings '!$C$3-SUM(Z106,AD106,AH106,AL106,AP106,AT106,BB106,BF106,BJ106,BN106,BR106,BV106)),L106)</f>
        <v>0</v>
      </c>
      <c r="AY106" s="91" cm="1">
        <f t="array" ref="AY106">INDEX(Appendix!$G$4:$J$8,_xlfn.IFS(AW106&lt;56,1,AW106&lt;61,2,AW106&lt;66,3,AW106&lt;71,4,TRUE,5),MATCH(YEAR($F$15),Appendix!$G$3:$L$3,0))</f>
        <v>0</v>
      </c>
      <c r="AZ106" s="92">
        <f t="shared" si="39"/>
        <v>0</v>
      </c>
      <c r="BA106" s="89">
        <f t="shared" si="51"/>
        <v>123</v>
      </c>
      <c r="BB106" s="90">
        <f>IF($M106&gt;'Wage Ceilings '!$C$7+SUMIF('Wage Ceilings '!$B$8:'Wage Ceilings '!$B$11,"&lt;="&amp;$M$15,'Wage Ceilings '!$D$8:'Wage Ceilings '!$D$11),'Wage Ceilings '!$C$7+SUMIF('Wage Ceilings '!$B$8:'Wage Ceilings '!$B$11,"&lt;="&amp;$M$15,'Wage Ceilings '!$D$8:'Wage Ceilings '!$D$11),$M106)</f>
        <v>0</v>
      </c>
      <c r="BC106" s="91" cm="1">
        <f t="array" ref="BC106">INDEX(Appendix!$G$4:$J$8,_xlfn.IFS(BA106&lt;56,1,BA106&lt;61,2,BA106&lt;66,3,BA106&lt;71,4,TRUE,5),MATCH(YEAR($F$15),Appendix!$G$3:$L$3,0))</f>
        <v>0</v>
      </c>
      <c r="BD106" s="92">
        <f t="shared" si="52"/>
        <v>0</v>
      </c>
      <c r="BE106" s="89">
        <f t="shared" si="53"/>
        <v>123</v>
      </c>
      <c r="BF106" s="90">
        <f>IF($N106&gt;'Wage Ceilings '!$C$7+SUMIF('Wage Ceilings '!$B$8:'Wage Ceilings '!$B$11,"&lt;="&amp;$N$15,'Wage Ceilings '!$D$8:'Wage Ceilings '!$D$11),'Wage Ceilings '!$C$7+SUMIF('Wage Ceilings '!$B$8:'Wage Ceilings '!$B$11,"&lt;="&amp;$N$15,'Wage Ceilings '!$D$8:'Wage Ceilings '!$D$11),$N106)</f>
        <v>0</v>
      </c>
      <c r="BG106" s="91" cm="1">
        <f t="array" ref="BG106">INDEX(Appendix!$G$4:$J$8,_xlfn.IFS(BE106&lt;56,1,BE106&lt;61,2,BE106&lt;66,3,BE106&lt;71,4,TRUE,5),MATCH(YEAR($F$15),Appendix!$G$3:$L$3,0))</f>
        <v>0</v>
      </c>
      <c r="BH106" s="92">
        <f t="shared" si="40"/>
        <v>0</v>
      </c>
      <c r="BI106" s="89">
        <f t="shared" si="54"/>
        <v>123</v>
      </c>
      <c r="BJ106" s="90">
        <f>IF($O106&gt;'Wage Ceilings '!$C$7+SUMIF('Wage Ceilings '!$B$8:'Wage Ceilings '!$B$11,"&lt;="&amp;$O$15,'Wage Ceilings '!$D$8:'Wage Ceilings '!$D$11),'Wage Ceilings '!$C$7+SUMIF('Wage Ceilings '!$B$8:'Wage Ceilings '!$B$11,"&lt;="&amp;$O$15,'Wage Ceilings '!$D$8:'Wage Ceilings '!$D$11),$O106)</f>
        <v>0</v>
      </c>
      <c r="BK106" s="91" cm="1">
        <f t="array" ref="BK106">INDEX(Appendix!$G$4:$J$8,_xlfn.IFS(BI106&lt;56,1,BI106&lt;61,2,BI106&lt;66,3,BI106&lt;71,4,TRUE,5),MATCH(YEAR($F$15),Appendix!$G$3:$L$3,0))</f>
        <v>0</v>
      </c>
      <c r="BL106" s="92">
        <f t="shared" si="41"/>
        <v>0</v>
      </c>
      <c r="BM106" s="89">
        <f t="shared" si="55"/>
        <v>123</v>
      </c>
      <c r="BN106" s="90">
        <f>IF($P106&gt;'Wage Ceilings '!$C$7+SUMIF('Wage Ceilings '!$B$8:'Wage Ceilings '!$B$11,"&lt;="&amp;$P$15,'Wage Ceilings '!$D$8:'Wage Ceilings '!$D$11),'Wage Ceilings '!$C$7+SUMIF('Wage Ceilings '!$B$8:'Wage Ceilings '!$B$11,"&lt;="&amp;$P$15,'Wage Ceilings '!$D$8:'Wage Ceilings '!$D$11),$P106)</f>
        <v>0</v>
      </c>
      <c r="BO106" s="91" cm="1">
        <f t="array" ref="BO106">INDEX(Appendix!$G$4:$J$8,_xlfn.IFS(BM106&lt;56,1,BM106&lt;61,2,BM106&lt;66,3,BM106&lt;71,4,TRUE,5),MATCH(YEAR($F$15),Appendix!$G$3:$L$3,0))</f>
        <v>0</v>
      </c>
      <c r="BP106" s="92">
        <f t="shared" si="42"/>
        <v>0</v>
      </c>
      <c r="BQ106" s="89">
        <f t="shared" si="56"/>
        <v>123</v>
      </c>
      <c r="BR106" s="90">
        <f>IF($Q106&gt;'Wage Ceilings '!$C$7+SUMIF('Wage Ceilings '!$B$8:'Wage Ceilings '!$B$11,"&lt;="&amp;$Q$15,'Wage Ceilings '!$D$8:'Wage Ceilings '!$D$11),'Wage Ceilings '!$C$7+SUMIF('Wage Ceilings '!$B$8:'Wage Ceilings '!$B$11,"&lt;="&amp;$Q$15,'Wage Ceilings '!$D$8:'Wage Ceilings '!$D$11),$Q106)</f>
        <v>0</v>
      </c>
      <c r="BS106" s="91" cm="1">
        <f t="array" ref="BS106">INDEX(Appendix!$G$4:$J$8,_xlfn.IFS(BQ106&lt;56,1,BQ106&lt;61,2,BQ106&lt;66,3,BQ106&lt;71,4,TRUE,5),MATCH(YEAR($F$15),Appendix!$G$3:$L$3,0))</f>
        <v>0</v>
      </c>
      <c r="BT106" s="92">
        <f t="shared" si="43"/>
        <v>0</v>
      </c>
      <c r="BU106" s="89">
        <f t="shared" si="57"/>
        <v>123</v>
      </c>
      <c r="BV106" s="90">
        <f>IF($R106&gt;'Wage Ceilings '!$C$7+SUMIF('Wage Ceilings '!$B$8:'Wage Ceilings '!$B$11,"&lt;="&amp;$R$15,'Wage Ceilings '!$D$8:'Wage Ceilings '!$D$11),'Wage Ceilings '!$C$7+SUMIF('Wage Ceilings '!$B$8:'Wage Ceilings '!$B$11,"&lt;="&amp;$R$15,'Wage Ceilings '!$D$8:'Wage Ceilings '!$D$11),$R106)</f>
        <v>0</v>
      </c>
      <c r="BW106" s="91" cm="1">
        <f t="array" ref="BW106">INDEX(Appendix!$G$4:$J$8,_xlfn.IFS(BU106&lt;56,1,BU106&lt;61,2,BU106&lt;66,3,BU106&lt;71,4,TRUE,5),MATCH(YEAR($F$15),Appendix!$G$3:$L$3,0))</f>
        <v>0</v>
      </c>
      <c r="BX106" s="92">
        <f t="shared" si="44"/>
        <v>0</v>
      </c>
      <c r="BY106" s="89" t="str">
        <f t="shared" si="58"/>
        <v>NA</v>
      </c>
      <c r="BZ106" s="92">
        <f>IF(S106&gt;=('Wage Ceilings '!$C$3-SUM(Z106,AD106,AH106,AL106,AP106,AX106,AT106,BB106,BF106,BJ106,BN106,BR106,BV106)),('Wage Ceilings '!$C$3-SUM(Z106,AD106,AH106,AL106,AP106,AX106,AT106,BB106,BF106,BJ106,BN106,BR106,BV106)),S106)</f>
        <v>0</v>
      </c>
      <c r="CA106" s="91" cm="1">
        <f t="array" ref="CA106">INDEX(Appendix!$G$4:$J$8,_xlfn.IFS(BY106&lt;56,1,BY106&lt;61,2,BY106&lt;66,3,BY106&lt;71,4,TRUE,5),MATCH(YEAR($F$15),Appendix!$G$3:$L$3,0))</f>
        <v>0</v>
      </c>
      <c r="CB106" s="92">
        <f t="shared" si="65"/>
        <v>0</v>
      </c>
      <c r="CC106" s="47"/>
    </row>
    <row r="107" spans="1:81" x14ac:dyDescent="0.3">
      <c r="A107" s="64" t="s">
        <v>157</v>
      </c>
      <c r="B107" s="65"/>
      <c r="C107" s="65"/>
      <c r="D107" s="66"/>
      <c r="E107" s="66"/>
      <c r="F107" s="67"/>
      <c r="G107" s="67"/>
      <c r="H107" s="67"/>
      <c r="I107" s="67"/>
      <c r="J107" s="67"/>
      <c r="K107" s="67"/>
      <c r="L107" s="67"/>
      <c r="M107" s="67"/>
      <c r="N107" s="67"/>
      <c r="O107" s="67"/>
      <c r="P107" s="67"/>
      <c r="Q107" s="67"/>
      <c r="R107" s="67"/>
      <c r="S107" s="67"/>
      <c r="T107" s="57">
        <f t="shared" si="59"/>
        <v>0</v>
      </c>
      <c r="U107" s="57">
        <f t="shared" si="60"/>
        <v>0</v>
      </c>
      <c r="V107" s="58">
        <f t="shared" si="61"/>
        <v>0</v>
      </c>
      <c r="W107" s="58">
        <f t="shared" si="62"/>
        <v>0</v>
      </c>
      <c r="X107" s="58">
        <f t="shared" si="63"/>
        <v>0</v>
      </c>
      <c r="Y107" s="89">
        <f t="shared" si="45"/>
        <v>122</v>
      </c>
      <c r="Z107" s="90">
        <f>IF($F107&gt;'Wage Ceilings '!$C$7+SUMIF('Wage Ceilings '!$B$8:'Wage Ceilings '!$B$11,"&lt;="&amp;$F$15,'Wage Ceilings '!$D$8:'Wage Ceilings '!$D$11),'Wage Ceilings '!$C$7+SUMIF('Wage Ceilings '!$B$8:'Wage Ceilings '!$B$11,"&lt;="&amp;$F$15,'Wage Ceilings '!$D$8:'Wage Ceilings '!$D$11),$F107)</f>
        <v>0</v>
      </c>
      <c r="AA107" s="91" cm="1">
        <f t="array" ref="AA107">INDEX(Appendix!$G$4:$J$8,_xlfn.IFS(Y107&lt;56,1,Y107&lt;61,2,Y107&lt;66,3,Y107&lt;71,4,TRUE,5),MATCH(YEAR($F$15),Appendix!$G$3:$L$3,0))</f>
        <v>0</v>
      </c>
      <c r="AB107" s="92">
        <f t="shared" si="33"/>
        <v>0</v>
      </c>
      <c r="AC107" s="89">
        <f t="shared" si="46"/>
        <v>123</v>
      </c>
      <c r="AD107" s="90">
        <f>IF($G107&gt;'Wage Ceilings '!$C$7+SUMIF('Wage Ceilings '!$B$8:'Wage Ceilings '!$B$11,"&lt;="&amp;$G$15,'Wage Ceilings '!$D$8:'Wage Ceilings '!$D$11),'Wage Ceilings '!$C$7+SUMIF('Wage Ceilings '!$B$8:'Wage Ceilings '!$B$11,"&lt;="&amp;$G$15,'Wage Ceilings '!$D$8:'Wage Ceilings '!$D$11),$G107)</f>
        <v>0</v>
      </c>
      <c r="AE107" s="91" cm="1">
        <f t="array" ref="AE107">INDEX(Appendix!$G$4:$J$8,_xlfn.IFS(AC107&lt;56,1,AC107&lt;61,2,AC107&lt;66,3,AC107&lt;71,4,TRUE,5),MATCH(YEAR($F$15),Appendix!$G$3:$L$3,0))</f>
        <v>0</v>
      </c>
      <c r="AF107" s="92">
        <f t="shared" si="34"/>
        <v>0</v>
      </c>
      <c r="AG107" s="89">
        <f t="shared" si="47"/>
        <v>123</v>
      </c>
      <c r="AH107" s="90">
        <f>IF($H107&gt;'Wage Ceilings '!$C$7+SUMIF('Wage Ceilings '!$B$8:'Wage Ceilings '!$B$11,"&lt;="&amp;$H$15,'Wage Ceilings '!$D$8:'Wage Ceilings '!$D$11),'Wage Ceilings '!$C$7+SUMIF('Wage Ceilings '!$B$8:'Wage Ceilings '!$B$11,"&lt;="&amp;$H$15,'Wage Ceilings '!$D$8:'Wage Ceilings '!$D$11),$H107)</f>
        <v>0</v>
      </c>
      <c r="AI107" s="91" cm="1">
        <f t="array" ref="AI107">INDEX(Appendix!$G$4:$J$8,_xlfn.IFS(AG107&lt;56,1,AG107&lt;61,2,AG107&lt;66,3,AG107&lt;71,4,TRUE,5),MATCH(YEAR($F$15),Appendix!$G$3:$L$3,0))</f>
        <v>0</v>
      </c>
      <c r="AJ107" s="92">
        <f t="shared" si="35"/>
        <v>0</v>
      </c>
      <c r="AK107" s="89">
        <f t="shared" si="48"/>
        <v>123</v>
      </c>
      <c r="AL107" s="90">
        <f>IF($I107&gt;'Wage Ceilings '!$C$7+SUMIF('Wage Ceilings '!$B$8:'Wage Ceilings '!$B$11,"&lt;="&amp;$I$15,'Wage Ceilings '!$D$8:'Wage Ceilings '!$D$11),'Wage Ceilings '!$C$7+SUMIF('Wage Ceilings '!$B$8:'Wage Ceilings '!$B$11,"&lt;="&amp;$I$15,'Wage Ceilings '!$D$8:'Wage Ceilings '!$D$11),$I107)</f>
        <v>0</v>
      </c>
      <c r="AM107" s="91" cm="1">
        <f t="array" ref="AM107">INDEX(Appendix!$G$4:$J$8,_xlfn.IFS(AK107&lt;56,1,AK107&lt;61,2,AK107&lt;66,3,AK107&lt;71,4,TRUE,5),MATCH(YEAR($F$15),Appendix!$G$3:$L$3,0))</f>
        <v>0</v>
      </c>
      <c r="AN107" s="92">
        <f t="shared" si="36"/>
        <v>0</v>
      </c>
      <c r="AO107" s="89">
        <f t="shared" si="49"/>
        <v>123</v>
      </c>
      <c r="AP107" s="90">
        <f>IF($J107&gt;'Wage Ceilings '!$C$7+SUMIF('Wage Ceilings '!$B$8:'Wage Ceilings '!$B$11,"&lt;="&amp;$J$15,'Wage Ceilings '!$D$8:'Wage Ceilings '!$D$11),'Wage Ceilings '!$C$7+SUMIF('Wage Ceilings '!$B$8:'Wage Ceilings '!$B$11,"&lt;="&amp;$J$15,'Wage Ceilings '!$D$8:'Wage Ceilings '!$D$11),$J107)</f>
        <v>0</v>
      </c>
      <c r="AQ107" s="91" cm="1">
        <f t="array" ref="AQ107">INDEX(Appendix!$G$4:$J$8,_xlfn.IFS(AO107&lt;56,1,AO107&lt;61,2,AO107&lt;66,3,AO107&lt;71,4,TRUE,5),MATCH(YEAR($F$15),Appendix!$G$3:$L$3,0))</f>
        <v>0</v>
      </c>
      <c r="AR107" s="92">
        <f t="shared" si="37"/>
        <v>0</v>
      </c>
      <c r="AS107" s="89">
        <f t="shared" si="64"/>
        <v>123</v>
      </c>
      <c r="AT107" s="90">
        <f>IF($K107&gt;'Wage Ceilings '!$C$7+SUMIF('Wage Ceilings '!$B$8:'Wage Ceilings '!$B$11,"&lt;="&amp;$K$15,'Wage Ceilings '!$D$8:'Wage Ceilings '!$D$11),'Wage Ceilings '!$C$7+SUMIF('Wage Ceilings '!$B$8:'Wage Ceilings '!$B$11,"&lt;="&amp;$K$15,'Wage Ceilings '!$D$8:'Wage Ceilings '!$D$11),$K107)</f>
        <v>0</v>
      </c>
      <c r="AU107" s="91" cm="1">
        <f t="array" ref="AU107">INDEX(Appendix!$G$4:$J$8,_xlfn.IFS(AS107&lt;56,1,AS107&lt;61,2,AS107&lt;66,3,AS107&lt;71,4,TRUE,5),MATCH(YEAR($F$15),Appendix!$G$3:$L$3,0))</f>
        <v>0</v>
      </c>
      <c r="AV107" s="92">
        <f t="shared" si="38"/>
        <v>0</v>
      </c>
      <c r="AW107" s="89" t="str">
        <f t="shared" si="50"/>
        <v>NA</v>
      </c>
      <c r="AX107" s="92">
        <f>IF(L107&gt;=('Wage Ceilings '!$C$3-SUM(Z107,AD107,AH107,AL107,AP107,AT107,BB107,BF107,BJ107,BN107,BR107,BV107)),('Wage Ceilings '!$C$3-SUM(Z107,AD107,AH107,AL107,AP107,AT107,BB107,BF107,BJ107,BN107,BR107,BV107)),L107)</f>
        <v>0</v>
      </c>
      <c r="AY107" s="91" cm="1">
        <f t="array" ref="AY107">INDEX(Appendix!$G$4:$J$8,_xlfn.IFS(AW107&lt;56,1,AW107&lt;61,2,AW107&lt;66,3,AW107&lt;71,4,TRUE,5),MATCH(YEAR($F$15),Appendix!$G$3:$L$3,0))</f>
        <v>0</v>
      </c>
      <c r="AZ107" s="92">
        <f t="shared" si="39"/>
        <v>0</v>
      </c>
      <c r="BA107" s="89">
        <f t="shared" si="51"/>
        <v>123</v>
      </c>
      <c r="BB107" s="90">
        <f>IF($M107&gt;'Wage Ceilings '!$C$7+SUMIF('Wage Ceilings '!$B$8:'Wage Ceilings '!$B$11,"&lt;="&amp;$M$15,'Wage Ceilings '!$D$8:'Wage Ceilings '!$D$11),'Wage Ceilings '!$C$7+SUMIF('Wage Ceilings '!$B$8:'Wage Ceilings '!$B$11,"&lt;="&amp;$M$15,'Wage Ceilings '!$D$8:'Wage Ceilings '!$D$11),$M107)</f>
        <v>0</v>
      </c>
      <c r="BC107" s="91" cm="1">
        <f t="array" ref="BC107">INDEX(Appendix!$G$4:$J$8,_xlfn.IFS(BA107&lt;56,1,BA107&lt;61,2,BA107&lt;66,3,BA107&lt;71,4,TRUE,5),MATCH(YEAR($F$15),Appendix!$G$3:$L$3,0))</f>
        <v>0</v>
      </c>
      <c r="BD107" s="92">
        <f t="shared" si="52"/>
        <v>0</v>
      </c>
      <c r="BE107" s="89">
        <f t="shared" si="53"/>
        <v>123</v>
      </c>
      <c r="BF107" s="90">
        <f>IF($N107&gt;'Wage Ceilings '!$C$7+SUMIF('Wage Ceilings '!$B$8:'Wage Ceilings '!$B$11,"&lt;="&amp;$N$15,'Wage Ceilings '!$D$8:'Wage Ceilings '!$D$11),'Wage Ceilings '!$C$7+SUMIF('Wage Ceilings '!$B$8:'Wage Ceilings '!$B$11,"&lt;="&amp;$N$15,'Wage Ceilings '!$D$8:'Wage Ceilings '!$D$11),$N107)</f>
        <v>0</v>
      </c>
      <c r="BG107" s="91" cm="1">
        <f t="array" ref="BG107">INDEX(Appendix!$G$4:$J$8,_xlfn.IFS(BE107&lt;56,1,BE107&lt;61,2,BE107&lt;66,3,BE107&lt;71,4,TRUE,5),MATCH(YEAR($F$15),Appendix!$G$3:$L$3,0))</f>
        <v>0</v>
      </c>
      <c r="BH107" s="92">
        <f t="shared" si="40"/>
        <v>0</v>
      </c>
      <c r="BI107" s="89">
        <f t="shared" si="54"/>
        <v>123</v>
      </c>
      <c r="BJ107" s="90">
        <f>IF($O107&gt;'Wage Ceilings '!$C$7+SUMIF('Wage Ceilings '!$B$8:'Wage Ceilings '!$B$11,"&lt;="&amp;$O$15,'Wage Ceilings '!$D$8:'Wage Ceilings '!$D$11),'Wage Ceilings '!$C$7+SUMIF('Wage Ceilings '!$B$8:'Wage Ceilings '!$B$11,"&lt;="&amp;$O$15,'Wage Ceilings '!$D$8:'Wage Ceilings '!$D$11),$O107)</f>
        <v>0</v>
      </c>
      <c r="BK107" s="91" cm="1">
        <f t="array" ref="BK107">INDEX(Appendix!$G$4:$J$8,_xlfn.IFS(BI107&lt;56,1,BI107&lt;61,2,BI107&lt;66,3,BI107&lt;71,4,TRUE,5),MATCH(YEAR($F$15),Appendix!$G$3:$L$3,0))</f>
        <v>0</v>
      </c>
      <c r="BL107" s="92">
        <f t="shared" si="41"/>
        <v>0</v>
      </c>
      <c r="BM107" s="89">
        <f t="shared" si="55"/>
        <v>123</v>
      </c>
      <c r="BN107" s="90">
        <f>IF($P107&gt;'Wage Ceilings '!$C$7+SUMIF('Wage Ceilings '!$B$8:'Wage Ceilings '!$B$11,"&lt;="&amp;$P$15,'Wage Ceilings '!$D$8:'Wage Ceilings '!$D$11),'Wage Ceilings '!$C$7+SUMIF('Wage Ceilings '!$B$8:'Wage Ceilings '!$B$11,"&lt;="&amp;$P$15,'Wage Ceilings '!$D$8:'Wage Ceilings '!$D$11),$P107)</f>
        <v>0</v>
      </c>
      <c r="BO107" s="91" cm="1">
        <f t="array" ref="BO107">INDEX(Appendix!$G$4:$J$8,_xlfn.IFS(BM107&lt;56,1,BM107&lt;61,2,BM107&lt;66,3,BM107&lt;71,4,TRUE,5),MATCH(YEAR($F$15),Appendix!$G$3:$L$3,0))</f>
        <v>0</v>
      </c>
      <c r="BP107" s="92">
        <f t="shared" si="42"/>
        <v>0</v>
      </c>
      <c r="BQ107" s="89">
        <f t="shared" si="56"/>
        <v>123</v>
      </c>
      <c r="BR107" s="90">
        <f>IF($Q107&gt;'Wage Ceilings '!$C$7+SUMIF('Wage Ceilings '!$B$8:'Wage Ceilings '!$B$11,"&lt;="&amp;$Q$15,'Wage Ceilings '!$D$8:'Wage Ceilings '!$D$11),'Wage Ceilings '!$C$7+SUMIF('Wage Ceilings '!$B$8:'Wage Ceilings '!$B$11,"&lt;="&amp;$Q$15,'Wage Ceilings '!$D$8:'Wage Ceilings '!$D$11),$Q107)</f>
        <v>0</v>
      </c>
      <c r="BS107" s="91" cm="1">
        <f t="array" ref="BS107">INDEX(Appendix!$G$4:$J$8,_xlfn.IFS(BQ107&lt;56,1,BQ107&lt;61,2,BQ107&lt;66,3,BQ107&lt;71,4,TRUE,5),MATCH(YEAR($F$15),Appendix!$G$3:$L$3,0))</f>
        <v>0</v>
      </c>
      <c r="BT107" s="92">
        <f t="shared" si="43"/>
        <v>0</v>
      </c>
      <c r="BU107" s="89">
        <f t="shared" si="57"/>
        <v>123</v>
      </c>
      <c r="BV107" s="90">
        <f>IF($R107&gt;'Wage Ceilings '!$C$7+SUMIF('Wage Ceilings '!$B$8:'Wage Ceilings '!$B$11,"&lt;="&amp;$R$15,'Wage Ceilings '!$D$8:'Wage Ceilings '!$D$11),'Wage Ceilings '!$C$7+SUMIF('Wage Ceilings '!$B$8:'Wage Ceilings '!$B$11,"&lt;="&amp;$R$15,'Wage Ceilings '!$D$8:'Wage Ceilings '!$D$11),$R107)</f>
        <v>0</v>
      </c>
      <c r="BW107" s="91" cm="1">
        <f t="array" ref="BW107">INDEX(Appendix!$G$4:$J$8,_xlfn.IFS(BU107&lt;56,1,BU107&lt;61,2,BU107&lt;66,3,BU107&lt;71,4,TRUE,5),MATCH(YEAR($F$15),Appendix!$G$3:$L$3,0))</f>
        <v>0</v>
      </c>
      <c r="BX107" s="92">
        <f t="shared" si="44"/>
        <v>0</v>
      </c>
      <c r="BY107" s="89" t="str">
        <f t="shared" si="58"/>
        <v>NA</v>
      </c>
      <c r="BZ107" s="92">
        <f>IF(S107&gt;=('Wage Ceilings '!$C$3-SUM(Z107,AD107,AH107,AL107,AP107,AX107,AT107,BB107,BF107,BJ107,BN107,BR107,BV107)),('Wage Ceilings '!$C$3-SUM(Z107,AD107,AH107,AL107,AP107,AX107,AT107,BB107,BF107,BJ107,BN107,BR107,BV107)),S107)</f>
        <v>0</v>
      </c>
      <c r="CA107" s="91" cm="1">
        <f t="array" ref="CA107">INDEX(Appendix!$G$4:$J$8,_xlfn.IFS(BY107&lt;56,1,BY107&lt;61,2,BY107&lt;66,3,BY107&lt;71,4,TRUE,5),MATCH(YEAR($F$15),Appendix!$G$3:$L$3,0))</f>
        <v>0</v>
      </c>
      <c r="CB107" s="92">
        <f t="shared" si="65"/>
        <v>0</v>
      </c>
      <c r="CC107" s="47"/>
    </row>
    <row r="108" spans="1:81" x14ac:dyDescent="0.3">
      <c r="A108" s="64" t="s">
        <v>158</v>
      </c>
      <c r="B108" s="65"/>
      <c r="C108" s="65"/>
      <c r="D108" s="66"/>
      <c r="E108" s="66"/>
      <c r="F108" s="67"/>
      <c r="G108" s="67"/>
      <c r="H108" s="67"/>
      <c r="I108" s="67"/>
      <c r="J108" s="67"/>
      <c r="K108" s="67"/>
      <c r="L108" s="67"/>
      <c r="M108" s="67"/>
      <c r="N108" s="67"/>
      <c r="O108" s="67"/>
      <c r="P108" s="67"/>
      <c r="Q108" s="67"/>
      <c r="R108" s="67"/>
      <c r="S108" s="67"/>
      <c r="T108" s="57">
        <f t="shared" si="59"/>
        <v>0</v>
      </c>
      <c r="U108" s="57">
        <f t="shared" si="60"/>
        <v>0</v>
      </c>
      <c r="V108" s="58">
        <f t="shared" si="61"/>
        <v>0</v>
      </c>
      <c r="W108" s="58">
        <f t="shared" si="62"/>
        <v>0</v>
      </c>
      <c r="X108" s="58">
        <f t="shared" si="63"/>
        <v>0</v>
      </c>
      <c r="Y108" s="89">
        <f t="shared" si="45"/>
        <v>122</v>
      </c>
      <c r="Z108" s="90">
        <f>IF($F108&gt;'Wage Ceilings '!$C$7+SUMIF('Wage Ceilings '!$B$8:'Wage Ceilings '!$B$11,"&lt;="&amp;$F$15,'Wage Ceilings '!$D$8:'Wage Ceilings '!$D$11),'Wage Ceilings '!$C$7+SUMIF('Wage Ceilings '!$B$8:'Wage Ceilings '!$B$11,"&lt;="&amp;$F$15,'Wage Ceilings '!$D$8:'Wage Ceilings '!$D$11),$F108)</f>
        <v>0</v>
      </c>
      <c r="AA108" s="91" cm="1">
        <f t="array" ref="AA108">INDEX(Appendix!$G$4:$J$8,_xlfn.IFS(Y108&lt;56,1,Y108&lt;61,2,Y108&lt;66,3,Y108&lt;71,4,TRUE,5),MATCH(YEAR($F$15),Appendix!$G$3:$L$3,0))</f>
        <v>0</v>
      </c>
      <c r="AB108" s="92">
        <f t="shared" si="33"/>
        <v>0</v>
      </c>
      <c r="AC108" s="89">
        <f t="shared" si="46"/>
        <v>123</v>
      </c>
      <c r="AD108" s="90">
        <f>IF($G108&gt;'Wage Ceilings '!$C$7+SUMIF('Wage Ceilings '!$B$8:'Wage Ceilings '!$B$11,"&lt;="&amp;$G$15,'Wage Ceilings '!$D$8:'Wage Ceilings '!$D$11),'Wage Ceilings '!$C$7+SUMIF('Wage Ceilings '!$B$8:'Wage Ceilings '!$B$11,"&lt;="&amp;$G$15,'Wage Ceilings '!$D$8:'Wage Ceilings '!$D$11),$G108)</f>
        <v>0</v>
      </c>
      <c r="AE108" s="91" cm="1">
        <f t="array" ref="AE108">INDEX(Appendix!$G$4:$J$8,_xlfn.IFS(AC108&lt;56,1,AC108&lt;61,2,AC108&lt;66,3,AC108&lt;71,4,TRUE,5),MATCH(YEAR($F$15),Appendix!$G$3:$L$3,0))</f>
        <v>0</v>
      </c>
      <c r="AF108" s="92">
        <f t="shared" si="34"/>
        <v>0</v>
      </c>
      <c r="AG108" s="89">
        <f t="shared" si="47"/>
        <v>123</v>
      </c>
      <c r="AH108" s="90">
        <f>IF($H108&gt;'Wage Ceilings '!$C$7+SUMIF('Wage Ceilings '!$B$8:'Wage Ceilings '!$B$11,"&lt;="&amp;$H$15,'Wage Ceilings '!$D$8:'Wage Ceilings '!$D$11),'Wage Ceilings '!$C$7+SUMIF('Wage Ceilings '!$B$8:'Wage Ceilings '!$B$11,"&lt;="&amp;$H$15,'Wage Ceilings '!$D$8:'Wage Ceilings '!$D$11),$H108)</f>
        <v>0</v>
      </c>
      <c r="AI108" s="91" cm="1">
        <f t="array" ref="AI108">INDEX(Appendix!$G$4:$J$8,_xlfn.IFS(AG108&lt;56,1,AG108&lt;61,2,AG108&lt;66,3,AG108&lt;71,4,TRUE,5),MATCH(YEAR($F$15),Appendix!$G$3:$L$3,0))</f>
        <v>0</v>
      </c>
      <c r="AJ108" s="92">
        <f t="shared" si="35"/>
        <v>0</v>
      </c>
      <c r="AK108" s="89">
        <f t="shared" si="48"/>
        <v>123</v>
      </c>
      <c r="AL108" s="90">
        <f>IF($I108&gt;'Wage Ceilings '!$C$7+SUMIF('Wage Ceilings '!$B$8:'Wage Ceilings '!$B$11,"&lt;="&amp;$I$15,'Wage Ceilings '!$D$8:'Wage Ceilings '!$D$11),'Wage Ceilings '!$C$7+SUMIF('Wage Ceilings '!$B$8:'Wage Ceilings '!$B$11,"&lt;="&amp;$I$15,'Wage Ceilings '!$D$8:'Wage Ceilings '!$D$11),$I108)</f>
        <v>0</v>
      </c>
      <c r="AM108" s="91" cm="1">
        <f t="array" ref="AM108">INDEX(Appendix!$G$4:$J$8,_xlfn.IFS(AK108&lt;56,1,AK108&lt;61,2,AK108&lt;66,3,AK108&lt;71,4,TRUE,5),MATCH(YEAR($F$15),Appendix!$G$3:$L$3,0))</f>
        <v>0</v>
      </c>
      <c r="AN108" s="92">
        <f t="shared" si="36"/>
        <v>0</v>
      </c>
      <c r="AO108" s="89">
        <f t="shared" si="49"/>
        <v>123</v>
      </c>
      <c r="AP108" s="90">
        <f>IF($J108&gt;'Wage Ceilings '!$C$7+SUMIF('Wage Ceilings '!$B$8:'Wage Ceilings '!$B$11,"&lt;="&amp;$J$15,'Wage Ceilings '!$D$8:'Wage Ceilings '!$D$11),'Wage Ceilings '!$C$7+SUMIF('Wage Ceilings '!$B$8:'Wage Ceilings '!$B$11,"&lt;="&amp;$J$15,'Wage Ceilings '!$D$8:'Wage Ceilings '!$D$11),$J108)</f>
        <v>0</v>
      </c>
      <c r="AQ108" s="91" cm="1">
        <f t="array" ref="AQ108">INDEX(Appendix!$G$4:$J$8,_xlfn.IFS(AO108&lt;56,1,AO108&lt;61,2,AO108&lt;66,3,AO108&lt;71,4,TRUE,5),MATCH(YEAR($F$15),Appendix!$G$3:$L$3,0))</f>
        <v>0</v>
      </c>
      <c r="AR108" s="92">
        <f t="shared" si="37"/>
        <v>0</v>
      </c>
      <c r="AS108" s="89">
        <f t="shared" si="64"/>
        <v>123</v>
      </c>
      <c r="AT108" s="90">
        <f>IF($K108&gt;'Wage Ceilings '!$C$7+SUMIF('Wage Ceilings '!$B$8:'Wage Ceilings '!$B$11,"&lt;="&amp;$K$15,'Wage Ceilings '!$D$8:'Wage Ceilings '!$D$11),'Wage Ceilings '!$C$7+SUMIF('Wage Ceilings '!$B$8:'Wage Ceilings '!$B$11,"&lt;="&amp;$K$15,'Wage Ceilings '!$D$8:'Wage Ceilings '!$D$11),$K108)</f>
        <v>0</v>
      </c>
      <c r="AU108" s="91" cm="1">
        <f t="array" ref="AU108">INDEX(Appendix!$G$4:$J$8,_xlfn.IFS(AS108&lt;56,1,AS108&lt;61,2,AS108&lt;66,3,AS108&lt;71,4,TRUE,5),MATCH(YEAR($F$15),Appendix!$G$3:$L$3,0))</f>
        <v>0</v>
      </c>
      <c r="AV108" s="92">
        <f t="shared" si="38"/>
        <v>0</v>
      </c>
      <c r="AW108" s="89" t="str">
        <f t="shared" si="50"/>
        <v>NA</v>
      </c>
      <c r="AX108" s="92">
        <f>IF(L108&gt;=('Wage Ceilings '!$C$3-SUM(Z108,AD108,AH108,AL108,AP108,AT108,BB108,BF108,BJ108,BN108,BR108,BV108)),('Wage Ceilings '!$C$3-SUM(Z108,AD108,AH108,AL108,AP108,AT108,BB108,BF108,BJ108,BN108,BR108,BV108)),L108)</f>
        <v>0</v>
      </c>
      <c r="AY108" s="91" cm="1">
        <f t="array" ref="AY108">INDEX(Appendix!$G$4:$J$8,_xlfn.IFS(AW108&lt;56,1,AW108&lt;61,2,AW108&lt;66,3,AW108&lt;71,4,TRUE,5),MATCH(YEAR($F$15),Appendix!$G$3:$L$3,0))</f>
        <v>0</v>
      </c>
      <c r="AZ108" s="92">
        <f t="shared" si="39"/>
        <v>0</v>
      </c>
      <c r="BA108" s="89">
        <f t="shared" si="51"/>
        <v>123</v>
      </c>
      <c r="BB108" s="90">
        <f>IF($M108&gt;'Wage Ceilings '!$C$7+SUMIF('Wage Ceilings '!$B$8:'Wage Ceilings '!$B$11,"&lt;="&amp;$M$15,'Wage Ceilings '!$D$8:'Wage Ceilings '!$D$11),'Wage Ceilings '!$C$7+SUMIF('Wage Ceilings '!$B$8:'Wage Ceilings '!$B$11,"&lt;="&amp;$M$15,'Wage Ceilings '!$D$8:'Wage Ceilings '!$D$11),$M108)</f>
        <v>0</v>
      </c>
      <c r="BC108" s="91" cm="1">
        <f t="array" ref="BC108">INDEX(Appendix!$G$4:$J$8,_xlfn.IFS(BA108&lt;56,1,BA108&lt;61,2,BA108&lt;66,3,BA108&lt;71,4,TRUE,5),MATCH(YEAR($F$15),Appendix!$G$3:$L$3,0))</f>
        <v>0</v>
      </c>
      <c r="BD108" s="92">
        <f t="shared" si="52"/>
        <v>0</v>
      </c>
      <c r="BE108" s="89">
        <f t="shared" si="53"/>
        <v>123</v>
      </c>
      <c r="BF108" s="90">
        <f>IF($N108&gt;'Wage Ceilings '!$C$7+SUMIF('Wage Ceilings '!$B$8:'Wage Ceilings '!$B$11,"&lt;="&amp;$N$15,'Wage Ceilings '!$D$8:'Wage Ceilings '!$D$11),'Wage Ceilings '!$C$7+SUMIF('Wage Ceilings '!$B$8:'Wage Ceilings '!$B$11,"&lt;="&amp;$N$15,'Wage Ceilings '!$D$8:'Wage Ceilings '!$D$11),$N108)</f>
        <v>0</v>
      </c>
      <c r="BG108" s="91" cm="1">
        <f t="array" ref="BG108">INDEX(Appendix!$G$4:$J$8,_xlfn.IFS(BE108&lt;56,1,BE108&lt;61,2,BE108&lt;66,3,BE108&lt;71,4,TRUE,5),MATCH(YEAR($F$15),Appendix!$G$3:$L$3,0))</f>
        <v>0</v>
      </c>
      <c r="BH108" s="92">
        <f t="shared" si="40"/>
        <v>0</v>
      </c>
      <c r="BI108" s="89">
        <f t="shared" si="54"/>
        <v>123</v>
      </c>
      <c r="BJ108" s="90">
        <f>IF($O108&gt;'Wage Ceilings '!$C$7+SUMIF('Wage Ceilings '!$B$8:'Wage Ceilings '!$B$11,"&lt;="&amp;$O$15,'Wage Ceilings '!$D$8:'Wage Ceilings '!$D$11),'Wage Ceilings '!$C$7+SUMIF('Wage Ceilings '!$B$8:'Wage Ceilings '!$B$11,"&lt;="&amp;$O$15,'Wage Ceilings '!$D$8:'Wage Ceilings '!$D$11),$O108)</f>
        <v>0</v>
      </c>
      <c r="BK108" s="91" cm="1">
        <f t="array" ref="BK108">INDEX(Appendix!$G$4:$J$8,_xlfn.IFS(BI108&lt;56,1,BI108&lt;61,2,BI108&lt;66,3,BI108&lt;71,4,TRUE,5),MATCH(YEAR($F$15),Appendix!$G$3:$L$3,0))</f>
        <v>0</v>
      </c>
      <c r="BL108" s="92">
        <f t="shared" si="41"/>
        <v>0</v>
      </c>
      <c r="BM108" s="89">
        <f t="shared" si="55"/>
        <v>123</v>
      </c>
      <c r="BN108" s="90">
        <f>IF($P108&gt;'Wage Ceilings '!$C$7+SUMIF('Wage Ceilings '!$B$8:'Wage Ceilings '!$B$11,"&lt;="&amp;$P$15,'Wage Ceilings '!$D$8:'Wage Ceilings '!$D$11),'Wage Ceilings '!$C$7+SUMIF('Wage Ceilings '!$B$8:'Wage Ceilings '!$B$11,"&lt;="&amp;$P$15,'Wage Ceilings '!$D$8:'Wage Ceilings '!$D$11),$P108)</f>
        <v>0</v>
      </c>
      <c r="BO108" s="91" cm="1">
        <f t="array" ref="BO108">INDEX(Appendix!$G$4:$J$8,_xlfn.IFS(BM108&lt;56,1,BM108&lt;61,2,BM108&lt;66,3,BM108&lt;71,4,TRUE,5),MATCH(YEAR($F$15),Appendix!$G$3:$L$3,0))</f>
        <v>0</v>
      </c>
      <c r="BP108" s="92">
        <f t="shared" si="42"/>
        <v>0</v>
      </c>
      <c r="BQ108" s="89">
        <f t="shared" si="56"/>
        <v>123</v>
      </c>
      <c r="BR108" s="90">
        <f>IF($Q108&gt;'Wage Ceilings '!$C$7+SUMIF('Wage Ceilings '!$B$8:'Wage Ceilings '!$B$11,"&lt;="&amp;$Q$15,'Wage Ceilings '!$D$8:'Wage Ceilings '!$D$11),'Wage Ceilings '!$C$7+SUMIF('Wage Ceilings '!$B$8:'Wage Ceilings '!$B$11,"&lt;="&amp;$Q$15,'Wage Ceilings '!$D$8:'Wage Ceilings '!$D$11),$Q108)</f>
        <v>0</v>
      </c>
      <c r="BS108" s="91" cm="1">
        <f t="array" ref="BS108">INDEX(Appendix!$G$4:$J$8,_xlfn.IFS(BQ108&lt;56,1,BQ108&lt;61,2,BQ108&lt;66,3,BQ108&lt;71,4,TRUE,5),MATCH(YEAR($F$15),Appendix!$G$3:$L$3,0))</f>
        <v>0</v>
      </c>
      <c r="BT108" s="92">
        <f t="shared" si="43"/>
        <v>0</v>
      </c>
      <c r="BU108" s="89">
        <f t="shared" si="57"/>
        <v>123</v>
      </c>
      <c r="BV108" s="90">
        <f>IF($R108&gt;'Wage Ceilings '!$C$7+SUMIF('Wage Ceilings '!$B$8:'Wage Ceilings '!$B$11,"&lt;="&amp;$R$15,'Wage Ceilings '!$D$8:'Wage Ceilings '!$D$11),'Wage Ceilings '!$C$7+SUMIF('Wage Ceilings '!$B$8:'Wage Ceilings '!$B$11,"&lt;="&amp;$R$15,'Wage Ceilings '!$D$8:'Wage Ceilings '!$D$11),$R108)</f>
        <v>0</v>
      </c>
      <c r="BW108" s="91" cm="1">
        <f t="array" ref="BW108">INDEX(Appendix!$G$4:$J$8,_xlfn.IFS(BU108&lt;56,1,BU108&lt;61,2,BU108&lt;66,3,BU108&lt;71,4,TRUE,5),MATCH(YEAR($F$15),Appendix!$G$3:$L$3,0))</f>
        <v>0</v>
      </c>
      <c r="BX108" s="92">
        <f t="shared" si="44"/>
        <v>0</v>
      </c>
      <c r="BY108" s="89" t="str">
        <f t="shared" si="58"/>
        <v>NA</v>
      </c>
      <c r="BZ108" s="92">
        <f>IF(S108&gt;=('Wage Ceilings '!$C$3-SUM(Z108,AD108,AH108,AL108,AP108,AX108,AT108,BB108,BF108,BJ108,BN108,BR108,BV108)),('Wage Ceilings '!$C$3-SUM(Z108,AD108,AH108,AL108,AP108,AX108,AT108,BB108,BF108,BJ108,BN108,BR108,BV108)),S108)</f>
        <v>0</v>
      </c>
      <c r="CA108" s="91" cm="1">
        <f t="array" ref="CA108">INDEX(Appendix!$G$4:$J$8,_xlfn.IFS(BY108&lt;56,1,BY108&lt;61,2,BY108&lt;66,3,BY108&lt;71,4,TRUE,5),MATCH(YEAR($F$15),Appendix!$G$3:$L$3,0))</f>
        <v>0</v>
      </c>
      <c r="CB108" s="92">
        <f t="shared" si="65"/>
        <v>0</v>
      </c>
      <c r="CC108" s="47"/>
    </row>
    <row r="109" spans="1:81" x14ac:dyDescent="0.3">
      <c r="A109" s="64" t="s">
        <v>159</v>
      </c>
      <c r="B109" s="65"/>
      <c r="C109" s="65"/>
      <c r="D109" s="66"/>
      <c r="E109" s="66"/>
      <c r="F109" s="67"/>
      <c r="G109" s="67"/>
      <c r="H109" s="67"/>
      <c r="I109" s="67"/>
      <c r="J109" s="67"/>
      <c r="K109" s="67"/>
      <c r="L109" s="67"/>
      <c r="M109" s="67"/>
      <c r="N109" s="67"/>
      <c r="O109" s="67"/>
      <c r="P109" s="67"/>
      <c r="Q109" s="67"/>
      <c r="R109" s="67"/>
      <c r="S109" s="67"/>
      <c r="T109" s="57">
        <f t="shared" si="59"/>
        <v>0</v>
      </c>
      <c r="U109" s="57">
        <f t="shared" si="60"/>
        <v>0</v>
      </c>
      <c r="V109" s="58">
        <f t="shared" si="61"/>
        <v>0</v>
      </c>
      <c r="W109" s="58">
        <f t="shared" si="62"/>
        <v>0</v>
      </c>
      <c r="X109" s="58">
        <f t="shared" si="63"/>
        <v>0</v>
      </c>
      <c r="Y109" s="89">
        <f t="shared" si="45"/>
        <v>122</v>
      </c>
      <c r="Z109" s="90">
        <f>IF($F109&gt;'Wage Ceilings '!$C$7+SUMIF('Wage Ceilings '!$B$8:'Wage Ceilings '!$B$11,"&lt;="&amp;$F$15,'Wage Ceilings '!$D$8:'Wage Ceilings '!$D$11),'Wage Ceilings '!$C$7+SUMIF('Wage Ceilings '!$B$8:'Wage Ceilings '!$B$11,"&lt;="&amp;$F$15,'Wage Ceilings '!$D$8:'Wage Ceilings '!$D$11),$F109)</f>
        <v>0</v>
      </c>
      <c r="AA109" s="91" cm="1">
        <f t="array" ref="AA109">INDEX(Appendix!$G$4:$J$8,_xlfn.IFS(Y109&lt;56,1,Y109&lt;61,2,Y109&lt;66,3,Y109&lt;71,4,TRUE,5),MATCH(YEAR($F$15),Appendix!$G$3:$L$3,0))</f>
        <v>0</v>
      </c>
      <c r="AB109" s="92">
        <f t="shared" si="33"/>
        <v>0</v>
      </c>
      <c r="AC109" s="89">
        <f t="shared" si="46"/>
        <v>123</v>
      </c>
      <c r="AD109" s="90">
        <f>IF($G109&gt;'Wage Ceilings '!$C$7+SUMIF('Wage Ceilings '!$B$8:'Wage Ceilings '!$B$11,"&lt;="&amp;$G$15,'Wage Ceilings '!$D$8:'Wage Ceilings '!$D$11),'Wage Ceilings '!$C$7+SUMIF('Wage Ceilings '!$B$8:'Wage Ceilings '!$B$11,"&lt;="&amp;$G$15,'Wage Ceilings '!$D$8:'Wage Ceilings '!$D$11),$G109)</f>
        <v>0</v>
      </c>
      <c r="AE109" s="91" cm="1">
        <f t="array" ref="AE109">INDEX(Appendix!$G$4:$J$8,_xlfn.IFS(AC109&lt;56,1,AC109&lt;61,2,AC109&lt;66,3,AC109&lt;71,4,TRUE,5),MATCH(YEAR($F$15),Appendix!$G$3:$L$3,0))</f>
        <v>0</v>
      </c>
      <c r="AF109" s="92">
        <f t="shared" si="34"/>
        <v>0</v>
      </c>
      <c r="AG109" s="89">
        <f t="shared" si="47"/>
        <v>123</v>
      </c>
      <c r="AH109" s="90">
        <f>IF($H109&gt;'Wage Ceilings '!$C$7+SUMIF('Wage Ceilings '!$B$8:'Wage Ceilings '!$B$11,"&lt;="&amp;$H$15,'Wage Ceilings '!$D$8:'Wage Ceilings '!$D$11),'Wage Ceilings '!$C$7+SUMIF('Wage Ceilings '!$B$8:'Wage Ceilings '!$B$11,"&lt;="&amp;$H$15,'Wage Ceilings '!$D$8:'Wage Ceilings '!$D$11),$H109)</f>
        <v>0</v>
      </c>
      <c r="AI109" s="91" cm="1">
        <f t="array" ref="AI109">INDEX(Appendix!$G$4:$J$8,_xlfn.IFS(AG109&lt;56,1,AG109&lt;61,2,AG109&lt;66,3,AG109&lt;71,4,TRUE,5),MATCH(YEAR($F$15),Appendix!$G$3:$L$3,0))</f>
        <v>0</v>
      </c>
      <c r="AJ109" s="92">
        <f t="shared" si="35"/>
        <v>0</v>
      </c>
      <c r="AK109" s="89">
        <f t="shared" si="48"/>
        <v>123</v>
      </c>
      <c r="AL109" s="90">
        <f>IF($I109&gt;'Wage Ceilings '!$C$7+SUMIF('Wage Ceilings '!$B$8:'Wage Ceilings '!$B$11,"&lt;="&amp;$I$15,'Wage Ceilings '!$D$8:'Wage Ceilings '!$D$11),'Wage Ceilings '!$C$7+SUMIF('Wage Ceilings '!$B$8:'Wage Ceilings '!$B$11,"&lt;="&amp;$I$15,'Wage Ceilings '!$D$8:'Wage Ceilings '!$D$11),$I109)</f>
        <v>0</v>
      </c>
      <c r="AM109" s="91" cm="1">
        <f t="array" ref="AM109">INDEX(Appendix!$G$4:$J$8,_xlfn.IFS(AK109&lt;56,1,AK109&lt;61,2,AK109&lt;66,3,AK109&lt;71,4,TRUE,5),MATCH(YEAR($F$15),Appendix!$G$3:$L$3,0))</f>
        <v>0</v>
      </c>
      <c r="AN109" s="92">
        <f t="shared" si="36"/>
        <v>0</v>
      </c>
      <c r="AO109" s="89">
        <f t="shared" si="49"/>
        <v>123</v>
      </c>
      <c r="AP109" s="90">
        <f>IF($J109&gt;'Wage Ceilings '!$C$7+SUMIF('Wage Ceilings '!$B$8:'Wage Ceilings '!$B$11,"&lt;="&amp;$J$15,'Wage Ceilings '!$D$8:'Wage Ceilings '!$D$11),'Wage Ceilings '!$C$7+SUMIF('Wage Ceilings '!$B$8:'Wage Ceilings '!$B$11,"&lt;="&amp;$J$15,'Wage Ceilings '!$D$8:'Wage Ceilings '!$D$11),$J109)</f>
        <v>0</v>
      </c>
      <c r="AQ109" s="91" cm="1">
        <f t="array" ref="AQ109">INDEX(Appendix!$G$4:$J$8,_xlfn.IFS(AO109&lt;56,1,AO109&lt;61,2,AO109&lt;66,3,AO109&lt;71,4,TRUE,5),MATCH(YEAR($F$15),Appendix!$G$3:$L$3,0))</f>
        <v>0</v>
      </c>
      <c r="AR109" s="92">
        <f t="shared" si="37"/>
        <v>0</v>
      </c>
      <c r="AS109" s="89">
        <f t="shared" si="64"/>
        <v>123</v>
      </c>
      <c r="AT109" s="90">
        <f>IF($K109&gt;'Wage Ceilings '!$C$7+SUMIF('Wage Ceilings '!$B$8:'Wage Ceilings '!$B$11,"&lt;="&amp;$K$15,'Wage Ceilings '!$D$8:'Wage Ceilings '!$D$11),'Wage Ceilings '!$C$7+SUMIF('Wage Ceilings '!$B$8:'Wage Ceilings '!$B$11,"&lt;="&amp;$K$15,'Wage Ceilings '!$D$8:'Wage Ceilings '!$D$11),$K109)</f>
        <v>0</v>
      </c>
      <c r="AU109" s="91" cm="1">
        <f t="array" ref="AU109">INDEX(Appendix!$G$4:$J$8,_xlfn.IFS(AS109&lt;56,1,AS109&lt;61,2,AS109&lt;66,3,AS109&lt;71,4,TRUE,5),MATCH(YEAR($F$15),Appendix!$G$3:$L$3,0))</f>
        <v>0</v>
      </c>
      <c r="AV109" s="92">
        <f t="shared" si="38"/>
        <v>0</v>
      </c>
      <c r="AW109" s="89" t="str">
        <f t="shared" si="50"/>
        <v>NA</v>
      </c>
      <c r="AX109" s="92">
        <f>IF(L109&gt;=('Wage Ceilings '!$C$3-SUM(Z109,AD109,AH109,AL109,AP109,AT109,BB109,BF109,BJ109,BN109,BR109,BV109)),('Wage Ceilings '!$C$3-SUM(Z109,AD109,AH109,AL109,AP109,AT109,BB109,BF109,BJ109,BN109,BR109,BV109)),L109)</f>
        <v>0</v>
      </c>
      <c r="AY109" s="91" cm="1">
        <f t="array" ref="AY109">INDEX(Appendix!$G$4:$J$8,_xlfn.IFS(AW109&lt;56,1,AW109&lt;61,2,AW109&lt;66,3,AW109&lt;71,4,TRUE,5),MATCH(YEAR($F$15),Appendix!$G$3:$L$3,0))</f>
        <v>0</v>
      </c>
      <c r="AZ109" s="92">
        <f t="shared" si="39"/>
        <v>0</v>
      </c>
      <c r="BA109" s="89">
        <f t="shared" si="51"/>
        <v>123</v>
      </c>
      <c r="BB109" s="90">
        <f>IF($M109&gt;'Wage Ceilings '!$C$7+SUMIF('Wage Ceilings '!$B$8:'Wage Ceilings '!$B$11,"&lt;="&amp;$M$15,'Wage Ceilings '!$D$8:'Wage Ceilings '!$D$11),'Wage Ceilings '!$C$7+SUMIF('Wage Ceilings '!$B$8:'Wage Ceilings '!$B$11,"&lt;="&amp;$M$15,'Wage Ceilings '!$D$8:'Wage Ceilings '!$D$11),$M109)</f>
        <v>0</v>
      </c>
      <c r="BC109" s="91" cm="1">
        <f t="array" ref="BC109">INDEX(Appendix!$G$4:$J$8,_xlfn.IFS(BA109&lt;56,1,BA109&lt;61,2,BA109&lt;66,3,BA109&lt;71,4,TRUE,5),MATCH(YEAR($F$15),Appendix!$G$3:$L$3,0))</f>
        <v>0</v>
      </c>
      <c r="BD109" s="92">
        <f t="shared" si="52"/>
        <v>0</v>
      </c>
      <c r="BE109" s="89">
        <f t="shared" si="53"/>
        <v>123</v>
      </c>
      <c r="BF109" s="90">
        <f>IF($N109&gt;'Wage Ceilings '!$C$7+SUMIF('Wage Ceilings '!$B$8:'Wage Ceilings '!$B$11,"&lt;="&amp;$N$15,'Wage Ceilings '!$D$8:'Wage Ceilings '!$D$11),'Wage Ceilings '!$C$7+SUMIF('Wage Ceilings '!$B$8:'Wage Ceilings '!$B$11,"&lt;="&amp;$N$15,'Wage Ceilings '!$D$8:'Wage Ceilings '!$D$11),$N109)</f>
        <v>0</v>
      </c>
      <c r="BG109" s="91" cm="1">
        <f t="array" ref="BG109">INDEX(Appendix!$G$4:$J$8,_xlfn.IFS(BE109&lt;56,1,BE109&lt;61,2,BE109&lt;66,3,BE109&lt;71,4,TRUE,5),MATCH(YEAR($F$15),Appendix!$G$3:$L$3,0))</f>
        <v>0</v>
      </c>
      <c r="BH109" s="92">
        <f t="shared" si="40"/>
        <v>0</v>
      </c>
      <c r="BI109" s="89">
        <f t="shared" si="54"/>
        <v>123</v>
      </c>
      <c r="BJ109" s="90">
        <f>IF($O109&gt;'Wage Ceilings '!$C$7+SUMIF('Wage Ceilings '!$B$8:'Wage Ceilings '!$B$11,"&lt;="&amp;$O$15,'Wage Ceilings '!$D$8:'Wage Ceilings '!$D$11),'Wage Ceilings '!$C$7+SUMIF('Wage Ceilings '!$B$8:'Wage Ceilings '!$B$11,"&lt;="&amp;$O$15,'Wage Ceilings '!$D$8:'Wage Ceilings '!$D$11),$O109)</f>
        <v>0</v>
      </c>
      <c r="BK109" s="91" cm="1">
        <f t="array" ref="BK109">INDEX(Appendix!$G$4:$J$8,_xlfn.IFS(BI109&lt;56,1,BI109&lt;61,2,BI109&lt;66,3,BI109&lt;71,4,TRUE,5),MATCH(YEAR($F$15),Appendix!$G$3:$L$3,0))</f>
        <v>0</v>
      </c>
      <c r="BL109" s="92">
        <f t="shared" si="41"/>
        <v>0</v>
      </c>
      <c r="BM109" s="89">
        <f t="shared" si="55"/>
        <v>123</v>
      </c>
      <c r="BN109" s="90">
        <f>IF($P109&gt;'Wage Ceilings '!$C$7+SUMIF('Wage Ceilings '!$B$8:'Wage Ceilings '!$B$11,"&lt;="&amp;$P$15,'Wage Ceilings '!$D$8:'Wage Ceilings '!$D$11),'Wage Ceilings '!$C$7+SUMIF('Wage Ceilings '!$B$8:'Wage Ceilings '!$B$11,"&lt;="&amp;$P$15,'Wage Ceilings '!$D$8:'Wage Ceilings '!$D$11),$P109)</f>
        <v>0</v>
      </c>
      <c r="BO109" s="91" cm="1">
        <f t="array" ref="BO109">INDEX(Appendix!$G$4:$J$8,_xlfn.IFS(BM109&lt;56,1,BM109&lt;61,2,BM109&lt;66,3,BM109&lt;71,4,TRUE,5),MATCH(YEAR($F$15),Appendix!$G$3:$L$3,0))</f>
        <v>0</v>
      </c>
      <c r="BP109" s="92">
        <f t="shared" si="42"/>
        <v>0</v>
      </c>
      <c r="BQ109" s="89">
        <f t="shared" si="56"/>
        <v>123</v>
      </c>
      <c r="BR109" s="90">
        <f>IF($Q109&gt;'Wage Ceilings '!$C$7+SUMIF('Wage Ceilings '!$B$8:'Wage Ceilings '!$B$11,"&lt;="&amp;$Q$15,'Wage Ceilings '!$D$8:'Wage Ceilings '!$D$11),'Wage Ceilings '!$C$7+SUMIF('Wage Ceilings '!$B$8:'Wage Ceilings '!$B$11,"&lt;="&amp;$Q$15,'Wage Ceilings '!$D$8:'Wage Ceilings '!$D$11),$Q109)</f>
        <v>0</v>
      </c>
      <c r="BS109" s="91" cm="1">
        <f t="array" ref="BS109">INDEX(Appendix!$G$4:$J$8,_xlfn.IFS(BQ109&lt;56,1,BQ109&lt;61,2,BQ109&lt;66,3,BQ109&lt;71,4,TRUE,5),MATCH(YEAR($F$15),Appendix!$G$3:$L$3,0))</f>
        <v>0</v>
      </c>
      <c r="BT109" s="92">
        <f t="shared" si="43"/>
        <v>0</v>
      </c>
      <c r="BU109" s="89">
        <f t="shared" si="57"/>
        <v>123</v>
      </c>
      <c r="BV109" s="90">
        <f>IF($R109&gt;'Wage Ceilings '!$C$7+SUMIF('Wage Ceilings '!$B$8:'Wage Ceilings '!$B$11,"&lt;="&amp;$R$15,'Wage Ceilings '!$D$8:'Wage Ceilings '!$D$11),'Wage Ceilings '!$C$7+SUMIF('Wage Ceilings '!$B$8:'Wage Ceilings '!$B$11,"&lt;="&amp;$R$15,'Wage Ceilings '!$D$8:'Wage Ceilings '!$D$11),$R109)</f>
        <v>0</v>
      </c>
      <c r="BW109" s="91" cm="1">
        <f t="array" ref="BW109">INDEX(Appendix!$G$4:$J$8,_xlfn.IFS(BU109&lt;56,1,BU109&lt;61,2,BU109&lt;66,3,BU109&lt;71,4,TRUE,5),MATCH(YEAR($F$15),Appendix!$G$3:$L$3,0))</f>
        <v>0</v>
      </c>
      <c r="BX109" s="92">
        <f t="shared" si="44"/>
        <v>0</v>
      </c>
      <c r="BY109" s="89" t="str">
        <f t="shared" si="58"/>
        <v>NA</v>
      </c>
      <c r="BZ109" s="92">
        <f>IF(S109&gt;=('Wage Ceilings '!$C$3-SUM(Z109,AD109,AH109,AL109,AP109,AX109,AT109,BB109,BF109,BJ109,BN109,BR109,BV109)),('Wage Ceilings '!$C$3-SUM(Z109,AD109,AH109,AL109,AP109,AX109,AT109,BB109,BF109,BJ109,BN109,BR109,BV109)),S109)</f>
        <v>0</v>
      </c>
      <c r="CA109" s="91" cm="1">
        <f t="array" ref="CA109">INDEX(Appendix!$G$4:$J$8,_xlfn.IFS(BY109&lt;56,1,BY109&lt;61,2,BY109&lt;66,3,BY109&lt;71,4,TRUE,5),MATCH(YEAR($F$15),Appendix!$G$3:$L$3,0))</f>
        <v>0</v>
      </c>
      <c r="CB109" s="92">
        <f t="shared" si="65"/>
        <v>0</v>
      </c>
      <c r="CC109" s="47"/>
    </row>
    <row r="110" spans="1:81" x14ac:dyDescent="0.3">
      <c r="A110" s="64" t="s">
        <v>160</v>
      </c>
      <c r="B110" s="65"/>
      <c r="C110" s="65"/>
      <c r="D110" s="66"/>
      <c r="E110" s="66"/>
      <c r="F110" s="67"/>
      <c r="G110" s="67"/>
      <c r="H110" s="67"/>
      <c r="I110" s="67"/>
      <c r="J110" s="67"/>
      <c r="K110" s="67"/>
      <c r="L110" s="67"/>
      <c r="M110" s="67"/>
      <c r="N110" s="67"/>
      <c r="O110" s="67"/>
      <c r="P110" s="67"/>
      <c r="Q110" s="67"/>
      <c r="R110" s="67"/>
      <c r="S110" s="67"/>
      <c r="T110" s="57">
        <f t="shared" si="59"/>
        <v>0</v>
      </c>
      <c r="U110" s="57">
        <f t="shared" si="60"/>
        <v>0</v>
      </c>
      <c r="V110" s="58">
        <f t="shared" si="61"/>
        <v>0</v>
      </c>
      <c r="W110" s="58">
        <f t="shared" si="62"/>
        <v>0</v>
      </c>
      <c r="X110" s="58">
        <f t="shared" si="63"/>
        <v>0</v>
      </c>
      <c r="Y110" s="89">
        <f t="shared" si="45"/>
        <v>122</v>
      </c>
      <c r="Z110" s="90">
        <f>IF($F110&gt;'Wage Ceilings '!$C$7+SUMIF('Wage Ceilings '!$B$8:'Wage Ceilings '!$B$11,"&lt;="&amp;$F$15,'Wage Ceilings '!$D$8:'Wage Ceilings '!$D$11),'Wage Ceilings '!$C$7+SUMIF('Wage Ceilings '!$B$8:'Wage Ceilings '!$B$11,"&lt;="&amp;$F$15,'Wage Ceilings '!$D$8:'Wage Ceilings '!$D$11),$F110)</f>
        <v>0</v>
      </c>
      <c r="AA110" s="91" cm="1">
        <f t="array" ref="AA110">INDEX(Appendix!$G$4:$J$8,_xlfn.IFS(Y110&lt;56,1,Y110&lt;61,2,Y110&lt;66,3,Y110&lt;71,4,TRUE,5),MATCH(YEAR($F$15),Appendix!$G$3:$L$3,0))</f>
        <v>0</v>
      </c>
      <c r="AB110" s="92">
        <f t="shared" si="33"/>
        <v>0</v>
      </c>
      <c r="AC110" s="89">
        <f t="shared" si="46"/>
        <v>123</v>
      </c>
      <c r="AD110" s="90">
        <f>IF($G110&gt;'Wage Ceilings '!$C$7+SUMIF('Wage Ceilings '!$B$8:'Wage Ceilings '!$B$11,"&lt;="&amp;$G$15,'Wage Ceilings '!$D$8:'Wage Ceilings '!$D$11),'Wage Ceilings '!$C$7+SUMIF('Wage Ceilings '!$B$8:'Wage Ceilings '!$B$11,"&lt;="&amp;$G$15,'Wage Ceilings '!$D$8:'Wage Ceilings '!$D$11),$G110)</f>
        <v>0</v>
      </c>
      <c r="AE110" s="91" cm="1">
        <f t="array" ref="AE110">INDEX(Appendix!$G$4:$J$8,_xlfn.IFS(AC110&lt;56,1,AC110&lt;61,2,AC110&lt;66,3,AC110&lt;71,4,TRUE,5),MATCH(YEAR($F$15),Appendix!$G$3:$L$3,0))</f>
        <v>0</v>
      </c>
      <c r="AF110" s="92">
        <f t="shared" si="34"/>
        <v>0</v>
      </c>
      <c r="AG110" s="89">
        <f t="shared" si="47"/>
        <v>123</v>
      </c>
      <c r="AH110" s="90">
        <f>IF($H110&gt;'Wage Ceilings '!$C$7+SUMIF('Wage Ceilings '!$B$8:'Wage Ceilings '!$B$11,"&lt;="&amp;$H$15,'Wage Ceilings '!$D$8:'Wage Ceilings '!$D$11),'Wage Ceilings '!$C$7+SUMIF('Wage Ceilings '!$B$8:'Wage Ceilings '!$B$11,"&lt;="&amp;$H$15,'Wage Ceilings '!$D$8:'Wage Ceilings '!$D$11),$H110)</f>
        <v>0</v>
      </c>
      <c r="AI110" s="91" cm="1">
        <f t="array" ref="AI110">INDEX(Appendix!$G$4:$J$8,_xlfn.IFS(AG110&lt;56,1,AG110&lt;61,2,AG110&lt;66,3,AG110&lt;71,4,TRUE,5),MATCH(YEAR($F$15),Appendix!$G$3:$L$3,0))</f>
        <v>0</v>
      </c>
      <c r="AJ110" s="92">
        <f t="shared" si="35"/>
        <v>0</v>
      </c>
      <c r="AK110" s="89">
        <f t="shared" si="48"/>
        <v>123</v>
      </c>
      <c r="AL110" s="90">
        <f>IF($I110&gt;'Wage Ceilings '!$C$7+SUMIF('Wage Ceilings '!$B$8:'Wage Ceilings '!$B$11,"&lt;="&amp;$I$15,'Wage Ceilings '!$D$8:'Wage Ceilings '!$D$11),'Wage Ceilings '!$C$7+SUMIF('Wage Ceilings '!$B$8:'Wage Ceilings '!$B$11,"&lt;="&amp;$I$15,'Wage Ceilings '!$D$8:'Wage Ceilings '!$D$11),$I110)</f>
        <v>0</v>
      </c>
      <c r="AM110" s="91" cm="1">
        <f t="array" ref="AM110">INDEX(Appendix!$G$4:$J$8,_xlfn.IFS(AK110&lt;56,1,AK110&lt;61,2,AK110&lt;66,3,AK110&lt;71,4,TRUE,5),MATCH(YEAR($F$15),Appendix!$G$3:$L$3,0))</f>
        <v>0</v>
      </c>
      <c r="AN110" s="92">
        <f t="shared" si="36"/>
        <v>0</v>
      </c>
      <c r="AO110" s="89">
        <f t="shared" si="49"/>
        <v>123</v>
      </c>
      <c r="AP110" s="90">
        <f>IF($J110&gt;'Wage Ceilings '!$C$7+SUMIF('Wage Ceilings '!$B$8:'Wage Ceilings '!$B$11,"&lt;="&amp;$J$15,'Wage Ceilings '!$D$8:'Wage Ceilings '!$D$11),'Wage Ceilings '!$C$7+SUMIF('Wage Ceilings '!$B$8:'Wage Ceilings '!$B$11,"&lt;="&amp;$J$15,'Wage Ceilings '!$D$8:'Wage Ceilings '!$D$11),$J110)</f>
        <v>0</v>
      </c>
      <c r="AQ110" s="91" cm="1">
        <f t="array" ref="AQ110">INDEX(Appendix!$G$4:$J$8,_xlfn.IFS(AO110&lt;56,1,AO110&lt;61,2,AO110&lt;66,3,AO110&lt;71,4,TRUE,5),MATCH(YEAR($F$15),Appendix!$G$3:$L$3,0))</f>
        <v>0</v>
      </c>
      <c r="AR110" s="92">
        <f t="shared" si="37"/>
        <v>0</v>
      </c>
      <c r="AS110" s="89">
        <f t="shared" si="64"/>
        <v>123</v>
      </c>
      <c r="AT110" s="90">
        <f>IF($K110&gt;'Wage Ceilings '!$C$7+SUMIF('Wage Ceilings '!$B$8:'Wage Ceilings '!$B$11,"&lt;="&amp;$K$15,'Wage Ceilings '!$D$8:'Wage Ceilings '!$D$11),'Wage Ceilings '!$C$7+SUMIF('Wage Ceilings '!$B$8:'Wage Ceilings '!$B$11,"&lt;="&amp;$K$15,'Wage Ceilings '!$D$8:'Wage Ceilings '!$D$11),$K110)</f>
        <v>0</v>
      </c>
      <c r="AU110" s="91" cm="1">
        <f t="array" ref="AU110">INDEX(Appendix!$G$4:$J$8,_xlfn.IFS(AS110&lt;56,1,AS110&lt;61,2,AS110&lt;66,3,AS110&lt;71,4,TRUE,5),MATCH(YEAR($F$15),Appendix!$G$3:$L$3,0))</f>
        <v>0</v>
      </c>
      <c r="AV110" s="92">
        <f t="shared" si="38"/>
        <v>0</v>
      </c>
      <c r="AW110" s="89" t="str">
        <f t="shared" si="50"/>
        <v>NA</v>
      </c>
      <c r="AX110" s="92">
        <f>IF(L110&gt;=('Wage Ceilings '!$C$3-SUM(Z110,AD110,AH110,AL110,AP110,AT110,BB110,BF110,BJ110,BN110,BR110,BV110)),('Wage Ceilings '!$C$3-SUM(Z110,AD110,AH110,AL110,AP110,AT110,BB110,BF110,BJ110,BN110,BR110,BV110)),L110)</f>
        <v>0</v>
      </c>
      <c r="AY110" s="91" cm="1">
        <f t="array" ref="AY110">INDEX(Appendix!$G$4:$J$8,_xlfn.IFS(AW110&lt;56,1,AW110&lt;61,2,AW110&lt;66,3,AW110&lt;71,4,TRUE,5),MATCH(YEAR($F$15),Appendix!$G$3:$L$3,0))</f>
        <v>0</v>
      </c>
      <c r="AZ110" s="92">
        <f t="shared" si="39"/>
        <v>0</v>
      </c>
      <c r="BA110" s="89">
        <f t="shared" si="51"/>
        <v>123</v>
      </c>
      <c r="BB110" s="90">
        <f>IF($M110&gt;'Wage Ceilings '!$C$7+SUMIF('Wage Ceilings '!$B$8:'Wage Ceilings '!$B$11,"&lt;="&amp;$M$15,'Wage Ceilings '!$D$8:'Wage Ceilings '!$D$11),'Wage Ceilings '!$C$7+SUMIF('Wage Ceilings '!$B$8:'Wage Ceilings '!$B$11,"&lt;="&amp;$M$15,'Wage Ceilings '!$D$8:'Wage Ceilings '!$D$11),$M110)</f>
        <v>0</v>
      </c>
      <c r="BC110" s="91" cm="1">
        <f t="array" ref="BC110">INDEX(Appendix!$G$4:$J$8,_xlfn.IFS(BA110&lt;56,1,BA110&lt;61,2,BA110&lt;66,3,BA110&lt;71,4,TRUE,5),MATCH(YEAR($F$15),Appendix!$G$3:$L$3,0))</f>
        <v>0</v>
      </c>
      <c r="BD110" s="92">
        <f t="shared" si="52"/>
        <v>0</v>
      </c>
      <c r="BE110" s="89">
        <f t="shared" si="53"/>
        <v>123</v>
      </c>
      <c r="BF110" s="90">
        <f>IF($N110&gt;'Wage Ceilings '!$C$7+SUMIF('Wage Ceilings '!$B$8:'Wage Ceilings '!$B$11,"&lt;="&amp;$N$15,'Wage Ceilings '!$D$8:'Wage Ceilings '!$D$11),'Wage Ceilings '!$C$7+SUMIF('Wage Ceilings '!$B$8:'Wage Ceilings '!$B$11,"&lt;="&amp;$N$15,'Wage Ceilings '!$D$8:'Wage Ceilings '!$D$11),$N110)</f>
        <v>0</v>
      </c>
      <c r="BG110" s="91" cm="1">
        <f t="array" ref="BG110">INDEX(Appendix!$G$4:$J$8,_xlfn.IFS(BE110&lt;56,1,BE110&lt;61,2,BE110&lt;66,3,BE110&lt;71,4,TRUE,5),MATCH(YEAR($F$15),Appendix!$G$3:$L$3,0))</f>
        <v>0</v>
      </c>
      <c r="BH110" s="92">
        <f t="shared" si="40"/>
        <v>0</v>
      </c>
      <c r="BI110" s="89">
        <f t="shared" si="54"/>
        <v>123</v>
      </c>
      <c r="BJ110" s="90">
        <f>IF($O110&gt;'Wage Ceilings '!$C$7+SUMIF('Wage Ceilings '!$B$8:'Wage Ceilings '!$B$11,"&lt;="&amp;$O$15,'Wage Ceilings '!$D$8:'Wage Ceilings '!$D$11),'Wage Ceilings '!$C$7+SUMIF('Wage Ceilings '!$B$8:'Wage Ceilings '!$B$11,"&lt;="&amp;$O$15,'Wage Ceilings '!$D$8:'Wage Ceilings '!$D$11),$O110)</f>
        <v>0</v>
      </c>
      <c r="BK110" s="91" cm="1">
        <f t="array" ref="BK110">INDEX(Appendix!$G$4:$J$8,_xlfn.IFS(BI110&lt;56,1,BI110&lt;61,2,BI110&lt;66,3,BI110&lt;71,4,TRUE,5),MATCH(YEAR($F$15),Appendix!$G$3:$L$3,0))</f>
        <v>0</v>
      </c>
      <c r="BL110" s="92">
        <f t="shared" si="41"/>
        <v>0</v>
      </c>
      <c r="BM110" s="89">
        <f t="shared" si="55"/>
        <v>123</v>
      </c>
      <c r="BN110" s="90">
        <f>IF($P110&gt;'Wage Ceilings '!$C$7+SUMIF('Wage Ceilings '!$B$8:'Wage Ceilings '!$B$11,"&lt;="&amp;$P$15,'Wage Ceilings '!$D$8:'Wage Ceilings '!$D$11),'Wage Ceilings '!$C$7+SUMIF('Wage Ceilings '!$B$8:'Wage Ceilings '!$B$11,"&lt;="&amp;$P$15,'Wage Ceilings '!$D$8:'Wage Ceilings '!$D$11),$P110)</f>
        <v>0</v>
      </c>
      <c r="BO110" s="91" cm="1">
        <f t="array" ref="BO110">INDEX(Appendix!$G$4:$J$8,_xlfn.IFS(BM110&lt;56,1,BM110&lt;61,2,BM110&lt;66,3,BM110&lt;71,4,TRUE,5),MATCH(YEAR($F$15),Appendix!$G$3:$L$3,0))</f>
        <v>0</v>
      </c>
      <c r="BP110" s="92">
        <f t="shared" si="42"/>
        <v>0</v>
      </c>
      <c r="BQ110" s="89">
        <f t="shared" si="56"/>
        <v>123</v>
      </c>
      <c r="BR110" s="90">
        <f>IF($Q110&gt;'Wage Ceilings '!$C$7+SUMIF('Wage Ceilings '!$B$8:'Wage Ceilings '!$B$11,"&lt;="&amp;$Q$15,'Wage Ceilings '!$D$8:'Wage Ceilings '!$D$11),'Wage Ceilings '!$C$7+SUMIF('Wage Ceilings '!$B$8:'Wage Ceilings '!$B$11,"&lt;="&amp;$Q$15,'Wage Ceilings '!$D$8:'Wage Ceilings '!$D$11),$Q110)</f>
        <v>0</v>
      </c>
      <c r="BS110" s="91" cm="1">
        <f t="array" ref="BS110">INDEX(Appendix!$G$4:$J$8,_xlfn.IFS(BQ110&lt;56,1,BQ110&lt;61,2,BQ110&lt;66,3,BQ110&lt;71,4,TRUE,5),MATCH(YEAR($F$15),Appendix!$G$3:$L$3,0))</f>
        <v>0</v>
      </c>
      <c r="BT110" s="92">
        <f t="shared" si="43"/>
        <v>0</v>
      </c>
      <c r="BU110" s="89">
        <f t="shared" si="57"/>
        <v>123</v>
      </c>
      <c r="BV110" s="90">
        <f>IF($R110&gt;'Wage Ceilings '!$C$7+SUMIF('Wage Ceilings '!$B$8:'Wage Ceilings '!$B$11,"&lt;="&amp;$R$15,'Wage Ceilings '!$D$8:'Wage Ceilings '!$D$11),'Wage Ceilings '!$C$7+SUMIF('Wage Ceilings '!$B$8:'Wage Ceilings '!$B$11,"&lt;="&amp;$R$15,'Wage Ceilings '!$D$8:'Wage Ceilings '!$D$11),$R110)</f>
        <v>0</v>
      </c>
      <c r="BW110" s="91" cm="1">
        <f t="array" ref="BW110">INDEX(Appendix!$G$4:$J$8,_xlfn.IFS(BU110&lt;56,1,BU110&lt;61,2,BU110&lt;66,3,BU110&lt;71,4,TRUE,5),MATCH(YEAR($F$15),Appendix!$G$3:$L$3,0))</f>
        <v>0</v>
      </c>
      <c r="BX110" s="92">
        <f t="shared" si="44"/>
        <v>0</v>
      </c>
      <c r="BY110" s="89" t="str">
        <f t="shared" si="58"/>
        <v>NA</v>
      </c>
      <c r="BZ110" s="92">
        <f>IF(S110&gt;=('Wage Ceilings '!$C$3-SUM(Z110,AD110,AH110,AL110,AP110,AX110,AT110,BB110,BF110,BJ110,BN110,BR110,BV110)),('Wage Ceilings '!$C$3-SUM(Z110,AD110,AH110,AL110,AP110,AX110,AT110,BB110,BF110,BJ110,BN110,BR110,BV110)),S110)</f>
        <v>0</v>
      </c>
      <c r="CA110" s="91" cm="1">
        <f t="array" ref="CA110">INDEX(Appendix!$G$4:$J$8,_xlfn.IFS(BY110&lt;56,1,BY110&lt;61,2,BY110&lt;66,3,BY110&lt;71,4,TRUE,5),MATCH(YEAR($F$15),Appendix!$G$3:$L$3,0))</f>
        <v>0</v>
      </c>
      <c r="CB110" s="92">
        <f t="shared" si="65"/>
        <v>0</v>
      </c>
      <c r="CC110" s="47"/>
    </row>
    <row r="111" spans="1:81" x14ac:dyDescent="0.3">
      <c r="A111" s="64" t="s">
        <v>161</v>
      </c>
      <c r="B111" s="65"/>
      <c r="C111" s="65"/>
      <c r="D111" s="66"/>
      <c r="E111" s="66"/>
      <c r="F111" s="67"/>
      <c r="G111" s="67"/>
      <c r="H111" s="67"/>
      <c r="I111" s="67"/>
      <c r="J111" s="67"/>
      <c r="K111" s="67"/>
      <c r="L111" s="67"/>
      <c r="M111" s="67"/>
      <c r="N111" s="67"/>
      <c r="O111" s="67"/>
      <c r="P111" s="67"/>
      <c r="Q111" s="67"/>
      <c r="R111" s="67"/>
      <c r="S111" s="67"/>
      <c r="T111" s="57">
        <f t="shared" si="59"/>
        <v>0</v>
      </c>
      <c r="U111" s="57">
        <f t="shared" si="60"/>
        <v>0</v>
      </c>
      <c r="V111" s="58">
        <f t="shared" si="61"/>
        <v>0</v>
      </c>
      <c r="W111" s="58">
        <f t="shared" si="62"/>
        <v>0</v>
      </c>
      <c r="X111" s="58">
        <f t="shared" si="63"/>
        <v>0</v>
      </c>
      <c r="Y111" s="89">
        <f t="shared" si="45"/>
        <v>122</v>
      </c>
      <c r="Z111" s="90">
        <f>IF($F111&gt;'Wage Ceilings '!$C$7+SUMIF('Wage Ceilings '!$B$8:'Wage Ceilings '!$B$11,"&lt;="&amp;$F$15,'Wage Ceilings '!$D$8:'Wage Ceilings '!$D$11),'Wage Ceilings '!$C$7+SUMIF('Wage Ceilings '!$B$8:'Wage Ceilings '!$B$11,"&lt;="&amp;$F$15,'Wage Ceilings '!$D$8:'Wage Ceilings '!$D$11),$F111)</f>
        <v>0</v>
      </c>
      <c r="AA111" s="91" cm="1">
        <f t="array" ref="AA111">INDEX(Appendix!$G$4:$J$8,_xlfn.IFS(Y111&lt;56,1,Y111&lt;61,2,Y111&lt;66,3,Y111&lt;71,4,TRUE,5),MATCH(YEAR($F$15),Appendix!$G$3:$L$3,0))</f>
        <v>0</v>
      </c>
      <c r="AB111" s="92">
        <f t="shared" si="33"/>
        <v>0</v>
      </c>
      <c r="AC111" s="89">
        <f t="shared" si="46"/>
        <v>123</v>
      </c>
      <c r="AD111" s="90">
        <f>IF($G111&gt;'Wage Ceilings '!$C$7+SUMIF('Wage Ceilings '!$B$8:'Wage Ceilings '!$B$11,"&lt;="&amp;$G$15,'Wage Ceilings '!$D$8:'Wage Ceilings '!$D$11),'Wage Ceilings '!$C$7+SUMIF('Wage Ceilings '!$B$8:'Wage Ceilings '!$B$11,"&lt;="&amp;$G$15,'Wage Ceilings '!$D$8:'Wage Ceilings '!$D$11),$G111)</f>
        <v>0</v>
      </c>
      <c r="AE111" s="91" cm="1">
        <f t="array" ref="AE111">INDEX(Appendix!$G$4:$J$8,_xlfn.IFS(AC111&lt;56,1,AC111&lt;61,2,AC111&lt;66,3,AC111&lt;71,4,TRUE,5),MATCH(YEAR($F$15),Appendix!$G$3:$L$3,0))</f>
        <v>0</v>
      </c>
      <c r="AF111" s="92">
        <f t="shared" si="34"/>
        <v>0</v>
      </c>
      <c r="AG111" s="89">
        <f t="shared" si="47"/>
        <v>123</v>
      </c>
      <c r="AH111" s="90">
        <f>IF($H111&gt;'Wage Ceilings '!$C$7+SUMIF('Wage Ceilings '!$B$8:'Wage Ceilings '!$B$11,"&lt;="&amp;$H$15,'Wage Ceilings '!$D$8:'Wage Ceilings '!$D$11),'Wage Ceilings '!$C$7+SUMIF('Wage Ceilings '!$B$8:'Wage Ceilings '!$B$11,"&lt;="&amp;$H$15,'Wage Ceilings '!$D$8:'Wage Ceilings '!$D$11),$H111)</f>
        <v>0</v>
      </c>
      <c r="AI111" s="91" cm="1">
        <f t="array" ref="AI111">INDEX(Appendix!$G$4:$J$8,_xlfn.IFS(AG111&lt;56,1,AG111&lt;61,2,AG111&lt;66,3,AG111&lt;71,4,TRUE,5),MATCH(YEAR($F$15),Appendix!$G$3:$L$3,0))</f>
        <v>0</v>
      </c>
      <c r="AJ111" s="92">
        <f t="shared" si="35"/>
        <v>0</v>
      </c>
      <c r="AK111" s="89">
        <f t="shared" si="48"/>
        <v>123</v>
      </c>
      <c r="AL111" s="90">
        <f>IF($I111&gt;'Wage Ceilings '!$C$7+SUMIF('Wage Ceilings '!$B$8:'Wage Ceilings '!$B$11,"&lt;="&amp;$I$15,'Wage Ceilings '!$D$8:'Wage Ceilings '!$D$11),'Wage Ceilings '!$C$7+SUMIF('Wage Ceilings '!$B$8:'Wage Ceilings '!$B$11,"&lt;="&amp;$I$15,'Wage Ceilings '!$D$8:'Wage Ceilings '!$D$11),$I111)</f>
        <v>0</v>
      </c>
      <c r="AM111" s="91" cm="1">
        <f t="array" ref="AM111">INDEX(Appendix!$G$4:$J$8,_xlfn.IFS(AK111&lt;56,1,AK111&lt;61,2,AK111&lt;66,3,AK111&lt;71,4,TRUE,5),MATCH(YEAR($F$15),Appendix!$G$3:$L$3,0))</f>
        <v>0</v>
      </c>
      <c r="AN111" s="92">
        <f t="shared" si="36"/>
        <v>0</v>
      </c>
      <c r="AO111" s="89">
        <f t="shared" si="49"/>
        <v>123</v>
      </c>
      <c r="AP111" s="90">
        <f>IF($J111&gt;'Wage Ceilings '!$C$7+SUMIF('Wage Ceilings '!$B$8:'Wage Ceilings '!$B$11,"&lt;="&amp;$J$15,'Wage Ceilings '!$D$8:'Wage Ceilings '!$D$11),'Wage Ceilings '!$C$7+SUMIF('Wage Ceilings '!$B$8:'Wage Ceilings '!$B$11,"&lt;="&amp;$J$15,'Wage Ceilings '!$D$8:'Wage Ceilings '!$D$11),$J111)</f>
        <v>0</v>
      </c>
      <c r="AQ111" s="91" cm="1">
        <f t="array" ref="AQ111">INDEX(Appendix!$G$4:$J$8,_xlfn.IFS(AO111&lt;56,1,AO111&lt;61,2,AO111&lt;66,3,AO111&lt;71,4,TRUE,5),MATCH(YEAR($F$15),Appendix!$G$3:$L$3,0))</f>
        <v>0</v>
      </c>
      <c r="AR111" s="92">
        <f t="shared" si="37"/>
        <v>0</v>
      </c>
      <c r="AS111" s="89">
        <f t="shared" si="64"/>
        <v>123</v>
      </c>
      <c r="AT111" s="90">
        <f>IF($K111&gt;'Wage Ceilings '!$C$7+SUMIF('Wage Ceilings '!$B$8:'Wage Ceilings '!$B$11,"&lt;="&amp;$K$15,'Wage Ceilings '!$D$8:'Wage Ceilings '!$D$11),'Wage Ceilings '!$C$7+SUMIF('Wage Ceilings '!$B$8:'Wage Ceilings '!$B$11,"&lt;="&amp;$K$15,'Wage Ceilings '!$D$8:'Wage Ceilings '!$D$11),$K111)</f>
        <v>0</v>
      </c>
      <c r="AU111" s="91" cm="1">
        <f t="array" ref="AU111">INDEX(Appendix!$G$4:$J$8,_xlfn.IFS(AS111&lt;56,1,AS111&lt;61,2,AS111&lt;66,3,AS111&lt;71,4,TRUE,5),MATCH(YEAR($F$15),Appendix!$G$3:$L$3,0))</f>
        <v>0</v>
      </c>
      <c r="AV111" s="92">
        <f t="shared" si="38"/>
        <v>0</v>
      </c>
      <c r="AW111" s="89" t="str">
        <f t="shared" si="50"/>
        <v>NA</v>
      </c>
      <c r="AX111" s="92">
        <f>IF(L111&gt;=('Wage Ceilings '!$C$3-SUM(Z111,AD111,AH111,AL111,AP111,AT111,BB111,BF111,BJ111,BN111,BR111,BV111)),('Wage Ceilings '!$C$3-SUM(Z111,AD111,AH111,AL111,AP111,AT111,BB111,BF111,BJ111,BN111,BR111,BV111)),L111)</f>
        <v>0</v>
      </c>
      <c r="AY111" s="91" cm="1">
        <f t="array" ref="AY111">INDEX(Appendix!$G$4:$J$8,_xlfn.IFS(AW111&lt;56,1,AW111&lt;61,2,AW111&lt;66,3,AW111&lt;71,4,TRUE,5),MATCH(YEAR($F$15),Appendix!$G$3:$L$3,0))</f>
        <v>0</v>
      </c>
      <c r="AZ111" s="92">
        <f t="shared" si="39"/>
        <v>0</v>
      </c>
      <c r="BA111" s="89">
        <f t="shared" si="51"/>
        <v>123</v>
      </c>
      <c r="BB111" s="90">
        <f>IF($M111&gt;'Wage Ceilings '!$C$7+SUMIF('Wage Ceilings '!$B$8:'Wage Ceilings '!$B$11,"&lt;="&amp;$M$15,'Wage Ceilings '!$D$8:'Wage Ceilings '!$D$11),'Wage Ceilings '!$C$7+SUMIF('Wage Ceilings '!$B$8:'Wage Ceilings '!$B$11,"&lt;="&amp;$M$15,'Wage Ceilings '!$D$8:'Wage Ceilings '!$D$11),$M111)</f>
        <v>0</v>
      </c>
      <c r="BC111" s="91" cm="1">
        <f t="array" ref="BC111">INDEX(Appendix!$G$4:$J$8,_xlfn.IFS(BA111&lt;56,1,BA111&lt;61,2,BA111&lt;66,3,BA111&lt;71,4,TRUE,5),MATCH(YEAR($F$15),Appendix!$G$3:$L$3,0))</f>
        <v>0</v>
      </c>
      <c r="BD111" s="92">
        <f t="shared" si="52"/>
        <v>0</v>
      </c>
      <c r="BE111" s="89">
        <f t="shared" si="53"/>
        <v>123</v>
      </c>
      <c r="BF111" s="90">
        <f>IF($N111&gt;'Wage Ceilings '!$C$7+SUMIF('Wage Ceilings '!$B$8:'Wage Ceilings '!$B$11,"&lt;="&amp;$N$15,'Wage Ceilings '!$D$8:'Wage Ceilings '!$D$11),'Wage Ceilings '!$C$7+SUMIF('Wage Ceilings '!$B$8:'Wage Ceilings '!$B$11,"&lt;="&amp;$N$15,'Wage Ceilings '!$D$8:'Wage Ceilings '!$D$11),$N111)</f>
        <v>0</v>
      </c>
      <c r="BG111" s="91" cm="1">
        <f t="array" ref="BG111">INDEX(Appendix!$G$4:$J$8,_xlfn.IFS(BE111&lt;56,1,BE111&lt;61,2,BE111&lt;66,3,BE111&lt;71,4,TRUE,5),MATCH(YEAR($F$15),Appendix!$G$3:$L$3,0))</f>
        <v>0</v>
      </c>
      <c r="BH111" s="92">
        <f t="shared" si="40"/>
        <v>0</v>
      </c>
      <c r="BI111" s="89">
        <f t="shared" si="54"/>
        <v>123</v>
      </c>
      <c r="BJ111" s="90">
        <f>IF($O111&gt;'Wage Ceilings '!$C$7+SUMIF('Wage Ceilings '!$B$8:'Wage Ceilings '!$B$11,"&lt;="&amp;$O$15,'Wage Ceilings '!$D$8:'Wage Ceilings '!$D$11),'Wage Ceilings '!$C$7+SUMIF('Wage Ceilings '!$B$8:'Wage Ceilings '!$B$11,"&lt;="&amp;$O$15,'Wage Ceilings '!$D$8:'Wage Ceilings '!$D$11),$O111)</f>
        <v>0</v>
      </c>
      <c r="BK111" s="91" cm="1">
        <f t="array" ref="BK111">INDEX(Appendix!$G$4:$J$8,_xlfn.IFS(BI111&lt;56,1,BI111&lt;61,2,BI111&lt;66,3,BI111&lt;71,4,TRUE,5),MATCH(YEAR($F$15),Appendix!$G$3:$L$3,0))</f>
        <v>0</v>
      </c>
      <c r="BL111" s="92">
        <f t="shared" si="41"/>
        <v>0</v>
      </c>
      <c r="BM111" s="89">
        <f t="shared" si="55"/>
        <v>123</v>
      </c>
      <c r="BN111" s="90">
        <f>IF($P111&gt;'Wage Ceilings '!$C$7+SUMIF('Wage Ceilings '!$B$8:'Wage Ceilings '!$B$11,"&lt;="&amp;$P$15,'Wage Ceilings '!$D$8:'Wage Ceilings '!$D$11),'Wage Ceilings '!$C$7+SUMIF('Wage Ceilings '!$B$8:'Wage Ceilings '!$B$11,"&lt;="&amp;$P$15,'Wage Ceilings '!$D$8:'Wage Ceilings '!$D$11),$P111)</f>
        <v>0</v>
      </c>
      <c r="BO111" s="91" cm="1">
        <f t="array" ref="BO111">INDEX(Appendix!$G$4:$J$8,_xlfn.IFS(BM111&lt;56,1,BM111&lt;61,2,BM111&lt;66,3,BM111&lt;71,4,TRUE,5),MATCH(YEAR($F$15),Appendix!$G$3:$L$3,0))</f>
        <v>0</v>
      </c>
      <c r="BP111" s="92">
        <f t="shared" si="42"/>
        <v>0</v>
      </c>
      <c r="BQ111" s="89">
        <f t="shared" si="56"/>
        <v>123</v>
      </c>
      <c r="BR111" s="90">
        <f>IF($Q111&gt;'Wage Ceilings '!$C$7+SUMIF('Wage Ceilings '!$B$8:'Wage Ceilings '!$B$11,"&lt;="&amp;$Q$15,'Wage Ceilings '!$D$8:'Wage Ceilings '!$D$11),'Wage Ceilings '!$C$7+SUMIF('Wage Ceilings '!$B$8:'Wage Ceilings '!$B$11,"&lt;="&amp;$Q$15,'Wage Ceilings '!$D$8:'Wage Ceilings '!$D$11),$Q111)</f>
        <v>0</v>
      </c>
      <c r="BS111" s="91" cm="1">
        <f t="array" ref="BS111">INDEX(Appendix!$G$4:$J$8,_xlfn.IFS(BQ111&lt;56,1,BQ111&lt;61,2,BQ111&lt;66,3,BQ111&lt;71,4,TRUE,5),MATCH(YEAR($F$15),Appendix!$G$3:$L$3,0))</f>
        <v>0</v>
      </c>
      <c r="BT111" s="92">
        <f t="shared" si="43"/>
        <v>0</v>
      </c>
      <c r="BU111" s="89">
        <f t="shared" si="57"/>
        <v>123</v>
      </c>
      <c r="BV111" s="90">
        <f>IF($R111&gt;'Wage Ceilings '!$C$7+SUMIF('Wage Ceilings '!$B$8:'Wage Ceilings '!$B$11,"&lt;="&amp;$R$15,'Wage Ceilings '!$D$8:'Wage Ceilings '!$D$11),'Wage Ceilings '!$C$7+SUMIF('Wage Ceilings '!$B$8:'Wage Ceilings '!$B$11,"&lt;="&amp;$R$15,'Wage Ceilings '!$D$8:'Wage Ceilings '!$D$11),$R111)</f>
        <v>0</v>
      </c>
      <c r="BW111" s="91" cm="1">
        <f t="array" ref="BW111">INDEX(Appendix!$G$4:$J$8,_xlfn.IFS(BU111&lt;56,1,BU111&lt;61,2,BU111&lt;66,3,BU111&lt;71,4,TRUE,5),MATCH(YEAR($F$15),Appendix!$G$3:$L$3,0))</f>
        <v>0</v>
      </c>
      <c r="BX111" s="92">
        <f t="shared" si="44"/>
        <v>0</v>
      </c>
      <c r="BY111" s="89" t="str">
        <f t="shared" si="58"/>
        <v>NA</v>
      </c>
      <c r="BZ111" s="92">
        <f>IF(S111&gt;=('Wage Ceilings '!$C$3-SUM(Z111,AD111,AH111,AL111,AP111,AX111,AT111,BB111,BF111,BJ111,BN111,BR111,BV111)),('Wage Ceilings '!$C$3-SUM(Z111,AD111,AH111,AL111,AP111,AX111,AT111,BB111,BF111,BJ111,BN111,BR111,BV111)),S111)</f>
        <v>0</v>
      </c>
      <c r="CA111" s="91" cm="1">
        <f t="array" ref="CA111">INDEX(Appendix!$G$4:$J$8,_xlfn.IFS(BY111&lt;56,1,BY111&lt;61,2,BY111&lt;66,3,BY111&lt;71,4,TRUE,5),MATCH(YEAR($F$15),Appendix!$G$3:$L$3,0))</f>
        <v>0</v>
      </c>
      <c r="CB111" s="92">
        <f t="shared" si="65"/>
        <v>0</v>
      </c>
      <c r="CC111" s="47"/>
    </row>
    <row r="112" spans="1:81" x14ac:dyDescent="0.3">
      <c r="A112" s="64" t="s">
        <v>162</v>
      </c>
      <c r="B112" s="65"/>
      <c r="C112" s="65"/>
      <c r="D112" s="66"/>
      <c r="E112" s="66"/>
      <c r="F112" s="67"/>
      <c r="G112" s="67"/>
      <c r="H112" s="67"/>
      <c r="I112" s="67"/>
      <c r="J112" s="67"/>
      <c r="K112" s="67"/>
      <c r="L112" s="67"/>
      <c r="M112" s="67"/>
      <c r="N112" s="67"/>
      <c r="O112" s="67"/>
      <c r="P112" s="67"/>
      <c r="Q112" s="67"/>
      <c r="R112" s="67"/>
      <c r="S112" s="67"/>
      <c r="T112" s="57">
        <f t="shared" si="59"/>
        <v>0</v>
      </c>
      <c r="U112" s="57">
        <f t="shared" si="60"/>
        <v>0</v>
      </c>
      <c r="V112" s="58">
        <f t="shared" si="61"/>
        <v>0</v>
      </c>
      <c r="W112" s="58">
        <f t="shared" si="62"/>
        <v>0</v>
      </c>
      <c r="X112" s="58">
        <f t="shared" si="63"/>
        <v>0</v>
      </c>
      <c r="Y112" s="89">
        <f t="shared" si="45"/>
        <v>122</v>
      </c>
      <c r="Z112" s="90">
        <f>IF($F112&gt;'Wage Ceilings '!$C$7+SUMIF('Wage Ceilings '!$B$8:'Wage Ceilings '!$B$11,"&lt;="&amp;$F$15,'Wage Ceilings '!$D$8:'Wage Ceilings '!$D$11),'Wage Ceilings '!$C$7+SUMIF('Wage Ceilings '!$B$8:'Wage Ceilings '!$B$11,"&lt;="&amp;$F$15,'Wage Ceilings '!$D$8:'Wage Ceilings '!$D$11),$F112)</f>
        <v>0</v>
      </c>
      <c r="AA112" s="91" cm="1">
        <f t="array" ref="AA112">INDEX(Appendix!$G$4:$J$8,_xlfn.IFS(Y112&lt;56,1,Y112&lt;61,2,Y112&lt;66,3,Y112&lt;71,4,TRUE,5),MATCH(YEAR($F$15),Appendix!$G$3:$L$3,0))</f>
        <v>0</v>
      </c>
      <c r="AB112" s="92">
        <f t="shared" si="33"/>
        <v>0</v>
      </c>
      <c r="AC112" s="89">
        <f t="shared" si="46"/>
        <v>123</v>
      </c>
      <c r="AD112" s="90">
        <f>IF($G112&gt;'Wage Ceilings '!$C$7+SUMIF('Wage Ceilings '!$B$8:'Wage Ceilings '!$B$11,"&lt;="&amp;$G$15,'Wage Ceilings '!$D$8:'Wage Ceilings '!$D$11),'Wage Ceilings '!$C$7+SUMIF('Wage Ceilings '!$B$8:'Wage Ceilings '!$B$11,"&lt;="&amp;$G$15,'Wage Ceilings '!$D$8:'Wage Ceilings '!$D$11),$G112)</f>
        <v>0</v>
      </c>
      <c r="AE112" s="91" cm="1">
        <f t="array" ref="AE112">INDEX(Appendix!$G$4:$J$8,_xlfn.IFS(AC112&lt;56,1,AC112&lt;61,2,AC112&lt;66,3,AC112&lt;71,4,TRUE,5),MATCH(YEAR($F$15),Appendix!$G$3:$L$3,0))</f>
        <v>0</v>
      </c>
      <c r="AF112" s="92">
        <f t="shared" si="34"/>
        <v>0</v>
      </c>
      <c r="AG112" s="89">
        <f t="shared" si="47"/>
        <v>123</v>
      </c>
      <c r="AH112" s="90">
        <f>IF($H112&gt;'Wage Ceilings '!$C$7+SUMIF('Wage Ceilings '!$B$8:'Wage Ceilings '!$B$11,"&lt;="&amp;$H$15,'Wage Ceilings '!$D$8:'Wage Ceilings '!$D$11),'Wage Ceilings '!$C$7+SUMIF('Wage Ceilings '!$B$8:'Wage Ceilings '!$B$11,"&lt;="&amp;$H$15,'Wage Ceilings '!$D$8:'Wage Ceilings '!$D$11),$H112)</f>
        <v>0</v>
      </c>
      <c r="AI112" s="91" cm="1">
        <f t="array" ref="AI112">INDEX(Appendix!$G$4:$J$8,_xlfn.IFS(AG112&lt;56,1,AG112&lt;61,2,AG112&lt;66,3,AG112&lt;71,4,TRUE,5),MATCH(YEAR($F$15),Appendix!$G$3:$L$3,0))</f>
        <v>0</v>
      </c>
      <c r="AJ112" s="92">
        <f t="shared" si="35"/>
        <v>0</v>
      </c>
      <c r="AK112" s="89">
        <f t="shared" si="48"/>
        <v>123</v>
      </c>
      <c r="AL112" s="90">
        <f>IF($I112&gt;'Wage Ceilings '!$C$7+SUMIF('Wage Ceilings '!$B$8:'Wage Ceilings '!$B$11,"&lt;="&amp;$I$15,'Wage Ceilings '!$D$8:'Wage Ceilings '!$D$11),'Wage Ceilings '!$C$7+SUMIF('Wage Ceilings '!$B$8:'Wage Ceilings '!$B$11,"&lt;="&amp;$I$15,'Wage Ceilings '!$D$8:'Wage Ceilings '!$D$11),$I112)</f>
        <v>0</v>
      </c>
      <c r="AM112" s="91" cm="1">
        <f t="array" ref="AM112">INDEX(Appendix!$G$4:$J$8,_xlfn.IFS(AK112&lt;56,1,AK112&lt;61,2,AK112&lt;66,3,AK112&lt;71,4,TRUE,5),MATCH(YEAR($F$15),Appendix!$G$3:$L$3,0))</f>
        <v>0</v>
      </c>
      <c r="AN112" s="92">
        <f t="shared" si="36"/>
        <v>0</v>
      </c>
      <c r="AO112" s="89">
        <f t="shared" si="49"/>
        <v>123</v>
      </c>
      <c r="AP112" s="90">
        <f>IF($J112&gt;'Wage Ceilings '!$C$7+SUMIF('Wage Ceilings '!$B$8:'Wage Ceilings '!$B$11,"&lt;="&amp;$J$15,'Wage Ceilings '!$D$8:'Wage Ceilings '!$D$11),'Wage Ceilings '!$C$7+SUMIF('Wage Ceilings '!$B$8:'Wage Ceilings '!$B$11,"&lt;="&amp;$J$15,'Wage Ceilings '!$D$8:'Wage Ceilings '!$D$11),$J112)</f>
        <v>0</v>
      </c>
      <c r="AQ112" s="91" cm="1">
        <f t="array" ref="AQ112">INDEX(Appendix!$G$4:$J$8,_xlfn.IFS(AO112&lt;56,1,AO112&lt;61,2,AO112&lt;66,3,AO112&lt;71,4,TRUE,5),MATCH(YEAR($F$15),Appendix!$G$3:$L$3,0))</f>
        <v>0</v>
      </c>
      <c r="AR112" s="92">
        <f t="shared" si="37"/>
        <v>0</v>
      </c>
      <c r="AS112" s="89">
        <f t="shared" si="64"/>
        <v>123</v>
      </c>
      <c r="AT112" s="90">
        <f>IF($K112&gt;'Wage Ceilings '!$C$7+SUMIF('Wage Ceilings '!$B$8:'Wage Ceilings '!$B$11,"&lt;="&amp;$K$15,'Wage Ceilings '!$D$8:'Wage Ceilings '!$D$11),'Wage Ceilings '!$C$7+SUMIF('Wage Ceilings '!$B$8:'Wage Ceilings '!$B$11,"&lt;="&amp;$K$15,'Wage Ceilings '!$D$8:'Wage Ceilings '!$D$11),$K112)</f>
        <v>0</v>
      </c>
      <c r="AU112" s="91" cm="1">
        <f t="array" ref="AU112">INDEX(Appendix!$G$4:$J$8,_xlfn.IFS(AS112&lt;56,1,AS112&lt;61,2,AS112&lt;66,3,AS112&lt;71,4,TRUE,5),MATCH(YEAR($F$15),Appendix!$G$3:$L$3,0))</f>
        <v>0</v>
      </c>
      <c r="AV112" s="92">
        <f t="shared" si="38"/>
        <v>0</v>
      </c>
      <c r="AW112" s="89" t="str">
        <f t="shared" si="50"/>
        <v>NA</v>
      </c>
      <c r="AX112" s="92">
        <f>IF(L112&gt;=('Wage Ceilings '!$C$3-SUM(Z112,AD112,AH112,AL112,AP112,AT112,BB112,BF112,BJ112,BN112,BR112,BV112)),('Wage Ceilings '!$C$3-SUM(Z112,AD112,AH112,AL112,AP112,AT112,BB112,BF112,BJ112,BN112,BR112,BV112)),L112)</f>
        <v>0</v>
      </c>
      <c r="AY112" s="91" cm="1">
        <f t="array" ref="AY112">INDEX(Appendix!$G$4:$J$8,_xlfn.IFS(AW112&lt;56,1,AW112&lt;61,2,AW112&lt;66,3,AW112&lt;71,4,TRUE,5),MATCH(YEAR($F$15),Appendix!$G$3:$L$3,0))</f>
        <v>0</v>
      </c>
      <c r="AZ112" s="92">
        <f t="shared" si="39"/>
        <v>0</v>
      </c>
      <c r="BA112" s="89">
        <f t="shared" si="51"/>
        <v>123</v>
      </c>
      <c r="BB112" s="90">
        <f>IF($M112&gt;'Wage Ceilings '!$C$7+SUMIF('Wage Ceilings '!$B$8:'Wage Ceilings '!$B$11,"&lt;="&amp;$M$15,'Wage Ceilings '!$D$8:'Wage Ceilings '!$D$11),'Wage Ceilings '!$C$7+SUMIF('Wage Ceilings '!$B$8:'Wage Ceilings '!$B$11,"&lt;="&amp;$M$15,'Wage Ceilings '!$D$8:'Wage Ceilings '!$D$11),$M112)</f>
        <v>0</v>
      </c>
      <c r="BC112" s="91" cm="1">
        <f t="array" ref="BC112">INDEX(Appendix!$G$4:$J$8,_xlfn.IFS(BA112&lt;56,1,BA112&lt;61,2,BA112&lt;66,3,BA112&lt;71,4,TRUE,5),MATCH(YEAR($F$15),Appendix!$G$3:$L$3,0))</f>
        <v>0</v>
      </c>
      <c r="BD112" s="92">
        <f t="shared" si="52"/>
        <v>0</v>
      </c>
      <c r="BE112" s="89">
        <f t="shared" si="53"/>
        <v>123</v>
      </c>
      <c r="BF112" s="90">
        <f>IF($N112&gt;'Wage Ceilings '!$C$7+SUMIF('Wage Ceilings '!$B$8:'Wage Ceilings '!$B$11,"&lt;="&amp;$N$15,'Wage Ceilings '!$D$8:'Wage Ceilings '!$D$11),'Wage Ceilings '!$C$7+SUMIF('Wage Ceilings '!$B$8:'Wage Ceilings '!$B$11,"&lt;="&amp;$N$15,'Wage Ceilings '!$D$8:'Wage Ceilings '!$D$11),$N112)</f>
        <v>0</v>
      </c>
      <c r="BG112" s="91" cm="1">
        <f t="array" ref="BG112">INDEX(Appendix!$G$4:$J$8,_xlfn.IFS(BE112&lt;56,1,BE112&lt;61,2,BE112&lt;66,3,BE112&lt;71,4,TRUE,5),MATCH(YEAR($F$15),Appendix!$G$3:$L$3,0))</f>
        <v>0</v>
      </c>
      <c r="BH112" s="92">
        <f t="shared" si="40"/>
        <v>0</v>
      </c>
      <c r="BI112" s="89">
        <f t="shared" si="54"/>
        <v>123</v>
      </c>
      <c r="BJ112" s="90">
        <f>IF($O112&gt;'Wage Ceilings '!$C$7+SUMIF('Wage Ceilings '!$B$8:'Wage Ceilings '!$B$11,"&lt;="&amp;$O$15,'Wage Ceilings '!$D$8:'Wage Ceilings '!$D$11),'Wage Ceilings '!$C$7+SUMIF('Wage Ceilings '!$B$8:'Wage Ceilings '!$B$11,"&lt;="&amp;$O$15,'Wage Ceilings '!$D$8:'Wage Ceilings '!$D$11),$O112)</f>
        <v>0</v>
      </c>
      <c r="BK112" s="91" cm="1">
        <f t="array" ref="BK112">INDEX(Appendix!$G$4:$J$8,_xlfn.IFS(BI112&lt;56,1,BI112&lt;61,2,BI112&lt;66,3,BI112&lt;71,4,TRUE,5),MATCH(YEAR($F$15),Appendix!$G$3:$L$3,0))</f>
        <v>0</v>
      </c>
      <c r="BL112" s="92">
        <f t="shared" si="41"/>
        <v>0</v>
      </c>
      <c r="BM112" s="89">
        <f t="shared" si="55"/>
        <v>123</v>
      </c>
      <c r="BN112" s="90">
        <f>IF($P112&gt;'Wage Ceilings '!$C$7+SUMIF('Wage Ceilings '!$B$8:'Wage Ceilings '!$B$11,"&lt;="&amp;$P$15,'Wage Ceilings '!$D$8:'Wage Ceilings '!$D$11),'Wage Ceilings '!$C$7+SUMIF('Wage Ceilings '!$B$8:'Wage Ceilings '!$B$11,"&lt;="&amp;$P$15,'Wage Ceilings '!$D$8:'Wage Ceilings '!$D$11),$P112)</f>
        <v>0</v>
      </c>
      <c r="BO112" s="91" cm="1">
        <f t="array" ref="BO112">INDEX(Appendix!$G$4:$J$8,_xlfn.IFS(BM112&lt;56,1,BM112&lt;61,2,BM112&lt;66,3,BM112&lt;71,4,TRUE,5),MATCH(YEAR($F$15),Appendix!$G$3:$L$3,0))</f>
        <v>0</v>
      </c>
      <c r="BP112" s="92">
        <f t="shared" si="42"/>
        <v>0</v>
      </c>
      <c r="BQ112" s="89">
        <f t="shared" si="56"/>
        <v>123</v>
      </c>
      <c r="BR112" s="90">
        <f>IF($Q112&gt;'Wage Ceilings '!$C$7+SUMIF('Wage Ceilings '!$B$8:'Wage Ceilings '!$B$11,"&lt;="&amp;$Q$15,'Wage Ceilings '!$D$8:'Wage Ceilings '!$D$11),'Wage Ceilings '!$C$7+SUMIF('Wage Ceilings '!$B$8:'Wage Ceilings '!$B$11,"&lt;="&amp;$Q$15,'Wage Ceilings '!$D$8:'Wage Ceilings '!$D$11),$Q112)</f>
        <v>0</v>
      </c>
      <c r="BS112" s="91" cm="1">
        <f t="array" ref="BS112">INDEX(Appendix!$G$4:$J$8,_xlfn.IFS(BQ112&lt;56,1,BQ112&lt;61,2,BQ112&lt;66,3,BQ112&lt;71,4,TRUE,5),MATCH(YEAR($F$15),Appendix!$G$3:$L$3,0))</f>
        <v>0</v>
      </c>
      <c r="BT112" s="92">
        <f t="shared" si="43"/>
        <v>0</v>
      </c>
      <c r="BU112" s="89">
        <f t="shared" si="57"/>
        <v>123</v>
      </c>
      <c r="BV112" s="90">
        <f>IF($R112&gt;'Wage Ceilings '!$C$7+SUMIF('Wage Ceilings '!$B$8:'Wage Ceilings '!$B$11,"&lt;="&amp;$R$15,'Wage Ceilings '!$D$8:'Wage Ceilings '!$D$11),'Wage Ceilings '!$C$7+SUMIF('Wage Ceilings '!$B$8:'Wage Ceilings '!$B$11,"&lt;="&amp;$R$15,'Wage Ceilings '!$D$8:'Wage Ceilings '!$D$11),$R112)</f>
        <v>0</v>
      </c>
      <c r="BW112" s="91" cm="1">
        <f t="array" ref="BW112">INDEX(Appendix!$G$4:$J$8,_xlfn.IFS(BU112&lt;56,1,BU112&lt;61,2,BU112&lt;66,3,BU112&lt;71,4,TRUE,5),MATCH(YEAR($F$15),Appendix!$G$3:$L$3,0))</f>
        <v>0</v>
      </c>
      <c r="BX112" s="92">
        <f t="shared" si="44"/>
        <v>0</v>
      </c>
      <c r="BY112" s="89" t="str">
        <f t="shared" si="58"/>
        <v>NA</v>
      </c>
      <c r="BZ112" s="92">
        <f>IF(S112&gt;=('Wage Ceilings '!$C$3-SUM(Z112,AD112,AH112,AL112,AP112,AX112,AT112,BB112,BF112,BJ112,BN112,BR112,BV112)),('Wage Ceilings '!$C$3-SUM(Z112,AD112,AH112,AL112,AP112,AX112,AT112,BB112,BF112,BJ112,BN112,BR112,BV112)),S112)</f>
        <v>0</v>
      </c>
      <c r="CA112" s="91" cm="1">
        <f t="array" ref="CA112">INDEX(Appendix!$G$4:$J$8,_xlfn.IFS(BY112&lt;56,1,BY112&lt;61,2,BY112&lt;66,3,BY112&lt;71,4,TRUE,5),MATCH(YEAR($F$15),Appendix!$G$3:$L$3,0))</f>
        <v>0</v>
      </c>
      <c r="CB112" s="92">
        <f t="shared" si="65"/>
        <v>0</v>
      </c>
      <c r="CC112" s="47"/>
    </row>
    <row r="113" spans="1:81" x14ac:dyDescent="0.3">
      <c r="A113" s="64" t="s">
        <v>163</v>
      </c>
      <c r="B113" s="65"/>
      <c r="C113" s="65"/>
      <c r="D113" s="66"/>
      <c r="E113" s="66"/>
      <c r="F113" s="67"/>
      <c r="G113" s="67"/>
      <c r="H113" s="67"/>
      <c r="I113" s="67"/>
      <c r="J113" s="67"/>
      <c r="K113" s="67"/>
      <c r="L113" s="67"/>
      <c r="M113" s="67"/>
      <c r="N113" s="67"/>
      <c r="O113" s="67"/>
      <c r="P113" s="67"/>
      <c r="Q113" s="67"/>
      <c r="R113" s="67"/>
      <c r="S113" s="67"/>
      <c r="T113" s="57">
        <f t="shared" si="59"/>
        <v>0</v>
      </c>
      <c r="U113" s="57">
        <f t="shared" si="60"/>
        <v>0</v>
      </c>
      <c r="V113" s="58">
        <f t="shared" si="61"/>
        <v>0</v>
      </c>
      <c r="W113" s="58">
        <f t="shared" si="62"/>
        <v>0</v>
      </c>
      <c r="X113" s="58">
        <f t="shared" si="63"/>
        <v>0</v>
      </c>
      <c r="Y113" s="89">
        <f t="shared" si="45"/>
        <v>122</v>
      </c>
      <c r="Z113" s="90">
        <f>IF($F113&gt;'Wage Ceilings '!$C$7+SUMIF('Wage Ceilings '!$B$8:'Wage Ceilings '!$B$11,"&lt;="&amp;$F$15,'Wage Ceilings '!$D$8:'Wage Ceilings '!$D$11),'Wage Ceilings '!$C$7+SUMIF('Wage Ceilings '!$B$8:'Wage Ceilings '!$B$11,"&lt;="&amp;$F$15,'Wage Ceilings '!$D$8:'Wage Ceilings '!$D$11),$F113)</f>
        <v>0</v>
      </c>
      <c r="AA113" s="91" cm="1">
        <f t="array" ref="AA113">INDEX(Appendix!$G$4:$J$8,_xlfn.IFS(Y113&lt;56,1,Y113&lt;61,2,Y113&lt;66,3,Y113&lt;71,4,TRUE,5),MATCH(YEAR($F$15),Appendix!$G$3:$L$3,0))</f>
        <v>0</v>
      </c>
      <c r="AB113" s="92">
        <f t="shared" si="33"/>
        <v>0</v>
      </c>
      <c r="AC113" s="89">
        <f t="shared" si="46"/>
        <v>123</v>
      </c>
      <c r="AD113" s="90">
        <f>IF($G113&gt;'Wage Ceilings '!$C$7+SUMIF('Wage Ceilings '!$B$8:'Wage Ceilings '!$B$11,"&lt;="&amp;$G$15,'Wage Ceilings '!$D$8:'Wage Ceilings '!$D$11),'Wage Ceilings '!$C$7+SUMIF('Wage Ceilings '!$B$8:'Wage Ceilings '!$B$11,"&lt;="&amp;$G$15,'Wage Ceilings '!$D$8:'Wage Ceilings '!$D$11),$G113)</f>
        <v>0</v>
      </c>
      <c r="AE113" s="91" cm="1">
        <f t="array" ref="AE113">INDEX(Appendix!$G$4:$J$8,_xlfn.IFS(AC113&lt;56,1,AC113&lt;61,2,AC113&lt;66,3,AC113&lt;71,4,TRUE,5),MATCH(YEAR($F$15),Appendix!$G$3:$L$3,0))</f>
        <v>0</v>
      </c>
      <c r="AF113" s="92">
        <f t="shared" si="34"/>
        <v>0</v>
      </c>
      <c r="AG113" s="89">
        <f t="shared" si="47"/>
        <v>123</v>
      </c>
      <c r="AH113" s="90">
        <f>IF($H113&gt;'Wage Ceilings '!$C$7+SUMIF('Wage Ceilings '!$B$8:'Wage Ceilings '!$B$11,"&lt;="&amp;$H$15,'Wage Ceilings '!$D$8:'Wage Ceilings '!$D$11),'Wage Ceilings '!$C$7+SUMIF('Wage Ceilings '!$B$8:'Wage Ceilings '!$B$11,"&lt;="&amp;$H$15,'Wage Ceilings '!$D$8:'Wage Ceilings '!$D$11),$H113)</f>
        <v>0</v>
      </c>
      <c r="AI113" s="91" cm="1">
        <f t="array" ref="AI113">INDEX(Appendix!$G$4:$J$8,_xlfn.IFS(AG113&lt;56,1,AG113&lt;61,2,AG113&lt;66,3,AG113&lt;71,4,TRUE,5),MATCH(YEAR($F$15),Appendix!$G$3:$L$3,0))</f>
        <v>0</v>
      </c>
      <c r="AJ113" s="92">
        <f t="shared" si="35"/>
        <v>0</v>
      </c>
      <c r="AK113" s="89">
        <f t="shared" si="48"/>
        <v>123</v>
      </c>
      <c r="AL113" s="90">
        <f>IF($I113&gt;'Wage Ceilings '!$C$7+SUMIF('Wage Ceilings '!$B$8:'Wage Ceilings '!$B$11,"&lt;="&amp;$I$15,'Wage Ceilings '!$D$8:'Wage Ceilings '!$D$11),'Wage Ceilings '!$C$7+SUMIF('Wage Ceilings '!$B$8:'Wage Ceilings '!$B$11,"&lt;="&amp;$I$15,'Wage Ceilings '!$D$8:'Wage Ceilings '!$D$11),$I113)</f>
        <v>0</v>
      </c>
      <c r="AM113" s="91" cm="1">
        <f t="array" ref="AM113">INDEX(Appendix!$G$4:$J$8,_xlfn.IFS(AK113&lt;56,1,AK113&lt;61,2,AK113&lt;66,3,AK113&lt;71,4,TRUE,5),MATCH(YEAR($F$15),Appendix!$G$3:$L$3,0))</f>
        <v>0</v>
      </c>
      <c r="AN113" s="92">
        <f t="shared" si="36"/>
        <v>0</v>
      </c>
      <c r="AO113" s="89">
        <f t="shared" si="49"/>
        <v>123</v>
      </c>
      <c r="AP113" s="90">
        <f>IF($J113&gt;'Wage Ceilings '!$C$7+SUMIF('Wage Ceilings '!$B$8:'Wage Ceilings '!$B$11,"&lt;="&amp;$J$15,'Wage Ceilings '!$D$8:'Wage Ceilings '!$D$11),'Wage Ceilings '!$C$7+SUMIF('Wage Ceilings '!$B$8:'Wage Ceilings '!$B$11,"&lt;="&amp;$J$15,'Wage Ceilings '!$D$8:'Wage Ceilings '!$D$11),$J113)</f>
        <v>0</v>
      </c>
      <c r="AQ113" s="91" cm="1">
        <f t="array" ref="AQ113">INDEX(Appendix!$G$4:$J$8,_xlfn.IFS(AO113&lt;56,1,AO113&lt;61,2,AO113&lt;66,3,AO113&lt;71,4,TRUE,5),MATCH(YEAR($F$15),Appendix!$G$3:$L$3,0))</f>
        <v>0</v>
      </c>
      <c r="AR113" s="92">
        <f t="shared" si="37"/>
        <v>0</v>
      </c>
      <c r="AS113" s="89">
        <f t="shared" si="64"/>
        <v>123</v>
      </c>
      <c r="AT113" s="90">
        <f>IF($K113&gt;'Wage Ceilings '!$C$7+SUMIF('Wage Ceilings '!$B$8:'Wage Ceilings '!$B$11,"&lt;="&amp;$K$15,'Wage Ceilings '!$D$8:'Wage Ceilings '!$D$11),'Wage Ceilings '!$C$7+SUMIF('Wage Ceilings '!$B$8:'Wage Ceilings '!$B$11,"&lt;="&amp;$K$15,'Wage Ceilings '!$D$8:'Wage Ceilings '!$D$11),$K113)</f>
        <v>0</v>
      </c>
      <c r="AU113" s="91" cm="1">
        <f t="array" ref="AU113">INDEX(Appendix!$G$4:$J$8,_xlfn.IFS(AS113&lt;56,1,AS113&lt;61,2,AS113&lt;66,3,AS113&lt;71,4,TRUE,5),MATCH(YEAR($F$15),Appendix!$G$3:$L$3,0))</f>
        <v>0</v>
      </c>
      <c r="AV113" s="92">
        <f t="shared" si="38"/>
        <v>0</v>
      </c>
      <c r="AW113" s="89" t="str">
        <f t="shared" si="50"/>
        <v>NA</v>
      </c>
      <c r="AX113" s="92">
        <f>IF(L113&gt;=('Wage Ceilings '!$C$3-SUM(Z113,AD113,AH113,AL113,AP113,AT113,BB113,BF113,BJ113,BN113,BR113,BV113)),('Wage Ceilings '!$C$3-SUM(Z113,AD113,AH113,AL113,AP113,AT113,BB113,BF113,BJ113,BN113,BR113,BV113)),L113)</f>
        <v>0</v>
      </c>
      <c r="AY113" s="91" cm="1">
        <f t="array" ref="AY113">INDEX(Appendix!$G$4:$J$8,_xlfn.IFS(AW113&lt;56,1,AW113&lt;61,2,AW113&lt;66,3,AW113&lt;71,4,TRUE,5),MATCH(YEAR($F$15),Appendix!$G$3:$L$3,0))</f>
        <v>0</v>
      </c>
      <c r="AZ113" s="92">
        <f t="shared" si="39"/>
        <v>0</v>
      </c>
      <c r="BA113" s="89">
        <f t="shared" si="51"/>
        <v>123</v>
      </c>
      <c r="BB113" s="90">
        <f>IF($M113&gt;'Wage Ceilings '!$C$7+SUMIF('Wage Ceilings '!$B$8:'Wage Ceilings '!$B$11,"&lt;="&amp;$M$15,'Wage Ceilings '!$D$8:'Wage Ceilings '!$D$11),'Wage Ceilings '!$C$7+SUMIF('Wage Ceilings '!$B$8:'Wage Ceilings '!$B$11,"&lt;="&amp;$M$15,'Wage Ceilings '!$D$8:'Wage Ceilings '!$D$11),$M113)</f>
        <v>0</v>
      </c>
      <c r="BC113" s="91" cm="1">
        <f t="array" ref="BC113">INDEX(Appendix!$G$4:$J$8,_xlfn.IFS(BA113&lt;56,1,BA113&lt;61,2,BA113&lt;66,3,BA113&lt;71,4,TRUE,5),MATCH(YEAR($F$15),Appendix!$G$3:$L$3,0))</f>
        <v>0</v>
      </c>
      <c r="BD113" s="92">
        <f t="shared" si="52"/>
        <v>0</v>
      </c>
      <c r="BE113" s="89">
        <f t="shared" si="53"/>
        <v>123</v>
      </c>
      <c r="BF113" s="90">
        <f>IF($N113&gt;'Wage Ceilings '!$C$7+SUMIF('Wage Ceilings '!$B$8:'Wage Ceilings '!$B$11,"&lt;="&amp;$N$15,'Wage Ceilings '!$D$8:'Wage Ceilings '!$D$11),'Wage Ceilings '!$C$7+SUMIF('Wage Ceilings '!$B$8:'Wage Ceilings '!$B$11,"&lt;="&amp;$N$15,'Wage Ceilings '!$D$8:'Wage Ceilings '!$D$11),$N113)</f>
        <v>0</v>
      </c>
      <c r="BG113" s="91" cm="1">
        <f t="array" ref="BG113">INDEX(Appendix!$G$4:$J$8,_xlfn.IFS(BE113&lt;56,1,BE113&lt;61,2,BE113&lt;66,3,BE113&lt;71,4,TRUE,5),MATCH(YEAR($F$15),Appendix!$G$3:$L$3,0))</f>
        <v>0</v>
      </c>
      <c r="BH113" s="92">
        <f t="shared" si="40"/>
        <v>0</v>
      </c>
      <c r="BI113" s="89">
        <f t="shared" si="54"/>
        <v>123</v>
      </c>
      <c r="BJ113" s="90">
        <f>IF($O113&gt;'Wage Ceilings '!$C$7+SUMIF('Wage Ceilings '!$B$8:'Wage Ceilings '!$B$11,"&lt;="&amp;$O$15,'Wage Ceilings '!$D$8:'Wage Ceilings '!$D$11),'Wage Ceilings '!$C$7+SUMIF('Wage Ceilings '!$B$8:'Wage Ceilings '!$B$11,"&lt;="&amp;$O$15,'Wage Ceilings '!$D$8:'Wage Ceilings '!$D$11),$O113)</f>
        <v>0</v>
      </c>
      <c r="BK113" s="91" cm="1">
        <f t="array" ref="BK113">INDEX(Appendix!$G$4:$J$8,_xlfn.IFS(BI113&lt;56,1,BI113&lt;61,2,BI113&lt;66,3,BI113&lt;71,4,TRUE,5),MATCH(YEAR($F$15),Appendix!$G$3:$L$3,0))</f>
        <v>0</v>
      </c>
      <c r="BL113" s="92">
        <f t="shared" si="41"/>
        <v>0</v>
      </c>
      <c r="BM113" s="89">
        <f t="shared" si="55"/>
        <v>123</v>
      </c>
      <c r="BN113" s="90">
        <f>IF($P113&gt;'Wage Ceilings '!$C$7+SUMIF('Wage Ceilings '!$B$8:'Wage Ceilings '!$B$11,"&lt;="&amp;$P$15,'Wage Ceilings '!$D$8:'Wage Ceilings '!$D$11),'Wage Ceilings '!$C$7+SUMIF('Wage Ceilings '!$B$8:'Wage Ceilings '!$B$11,"&lt;="&amp;$P$15,'Wage Ceilings '!$D$8:'Wage Ceilings '!$D$11),$P113)</f>
        <v>0</v>
      </c>
      <c r="BO113" s="91" cm="1">
        <f t="array" ref="BO113">INDEX(Appendix!$G$4:$J$8,_xlfn.IFS(BM113&lt;56,1,BM113&lt;61,2,BM113&lt;66,3,BM113&lt;71,4,TRUE,5),MATCH(YEAR($F$15),Appendix!$G$3:$L$3,0))</f>
        <v>0</v>
      </c>
      <c r="BP113" s="92">
        <f t="shared" si="42"/>
        <v>0</v>
      </c>
      <c r="BQ113" s="89">
        <f t="shared" si="56"/>
        <v>123</v>
      </c>
      <c r="BR113" s="90">
        <f>IF($Q113&gt;'Wage Ceilings '!$C$7+SUMIF('Wage Ceilings '!$B$8:'Wage Ceilings '!$B$11,"&lt;="&amp;$Q$15,'Wage Ceilings '!$D$8:'Wage Ceilings '!$D$11),'Wage Ceilings '!$C$7+SUMIF('Wage Ceilings '!$B$8:'Wage Ceilings '!$B$11,"&lt;="&amp;$Q$15,'Wage Ceilings '!$D$8:'Wage Ceilings '!$D$11),$Q113)</f>
        <v>0</v>
      </c>
      <c r="BS113" s="91" cm="1">
        <f t="array" ref="BS113">INDEX(Appendix!$G$4:$J$8,_xlfn.IFS(BQ113&lt;56,1,BQ113&lt;61,2,BQ113&lt;66,3,BQ113&lt;71,4,TRUE,5),MATCH(YEAR($F$15),Appendix!$G$3:$L$3,0))</f>
        <v>0</v>
      </c>
      <c r="BT113" s="92">
        <f t="shared" si="43"/>
        <v>0</v>
      </c>
      <c r="BU113" s="89">
        <f t="shared" si="57"/>
        <v>123</v>
      </c>
      <c r="BV113" s="90">
        <f>IF($R113&gt;'Wage Ceilings '!$C$7+SUMIF('Wage Ceilings '!$B$8:'Wage Ceilings '!$B$11,"&lt;="&amp;$R$15,'Wage Ceilings '!$D$8:'Wage Ceilings '!$D$11),'Wage Ceilings '!$C$7+SUMIF('Wage Ceilings '!$B$8:'Wage Ceilings '!$B$11,"&lt;="&amp;$R$15,'Wage Ceilings '!$D$8:'Wage Ceilings '!$D$11),$R113)</f>
        <v>0</v>
      </c>
      <c r="BW113" s="91" cm="1">
        <f t="array" ref="BW113">INDEX(Appendix!$G$4:$J$8,_xlfn.IFS(BU113&lt;56,1,BU113&lt;61,2,BU113&lt;66,3,BU113&lt;71,4,TRUE,5),MATCH(YEAR($F$15),Appendix!$G$3:$L$3,0))</f>
        <v>0</v>
      </c>
      <c r="BX113" s="92">
        <f t="shared" si="44"/>
        <v>0</v>
      </c>
      <c r="BY113" s="89" t="str">
        <f t="shared" si="58"/>
        <v>NA</v>
      </c>
      <c r="BZ113" s="92">
        <f>IF(S113&gt;=('Wage Ceilings '!$C$3-SUM(Z113,AD113,AH113,AL113,AP113,AX113,AT113,BB113,BF113,BJ113,BN113,BR113,BV113)),('Wage Ceilings '!$C$3-SUM(Z113,AD113,AH113,AL113,AP113,AX113,AT113,BB113,BF113,BJ113,BN113,BR113,BV113)),S113)</f>
        <v>0</v>
      </c>
      <c r="CA113" s="91" cm="1">
        <f t="array" ref="CA113">INDEX(Appendix!$G$4:$J$8,_xlfn.IFS(BY113&lt;56,1,BY113&lt;61,2,BY113&lt;66,3,BY113&lt;71,4,TRUE,5),MATCH(YEAR($F$15),Appendix!$G$3:$L$3,0))</f>
        <v>0</v>
      </c>
      <c r="CB113" s="92">
        <f t="shared" si="65"/>
        <v>0</v>
      </c>
      <c r="CC113" s="47"/>
    </row>
    <row r="114" spans="1:81" x14ac:dyDescent="0.3">
      <c r="A114" s="64" t="s">
        <v>164</v>
      </c>
      <c r="B114" s="65"/>
      <c r="C114" s="65"/>
      <c r="D114" s="66"/>
      <c r="E114" s="66"/>
      <c r="F114" s="67"/>
      <c r="G114" s="67"/>
      <c r="H114" s="67"/>
      <c r="I114" s="67"/>
      <c r="J114" s="67"/>
      <c r="K114" s="67"/>
      <c r="L114" s="67"/>
      <c r="M114" s="67"/>
      <c r="N114" s="67"/>
      <c r="O114" s="67"/>
      <c r="P114" s="67"/>
      <c r="Q114" s="67"/>
      <c r="R114" s="67"/>
      <c r="S114" s="67"/>
      <c r="T114" s="57">
        <f t="shared" si="59"/>
        <v>0</v>
      </c>
      <c r="U114" s="57">
        <f t="shared" si="60"/>
        <v>0</v>
      </c>
      <c r="V114" s="58">
        <f t="shared" si="61"/>
        <v>0</v>
      </c>
      <c r="W114" s="58">
        <f t="shared" si="62"/>
        <v>0</v>
      </c>
      <c r="X114" s="58">
        <f t="shared" si="63"/>
        <v>0</v>
      </c>
      <c r="Y114" s="89">
        <f t="shared" si="45"/>
        <v>122</v>
      </c>
      <c r="Z114" s="90">
        <f>IF($F114&gt;'Wage Ceilings '!$C$7+SUMIF('Wage Ceilings '!$B$8:'Wage Ceilings '!$B$11,"&lt;="&amp;$F$15,'Wage Ceilings '!$D$8:'Wage Ceilings '!$D$11),'Wage Ceilings '!$C$7+SUMIF('Wage Ceilings '!$B$8:'Wage Ceilings '!$B$11,"&lt;="&amp;$F$15,'Wage Ceilings '!$D$8:'Wage Ceilings '!$D$11),$F114)</f>
        <v>0</v>
      </c>
      <c r="AA114" s="91" cm="1">
        <f t="array" ref="AA114">INDEX(Appendix!$G$4:$J$8,_xlfn.IFS(Y114&lt;56,1,Y114&lt;61,2,Y114&lt;66,3,Y114&lt;71,4,TRUE,5),MATCH(YEAR($F$15),Appendix!$G$3:$L$3,0))</f>
        <v>0</v>
      </c>
      <c r="AB114" s="92">
        <f t="shared" si="33"/>
        <v>0</v>
      </c>
      <c r="AC114" s="89">
        <f t="shared" si="46"/>
        <v>123</v>
      </c>
      <c r="AD114" s="90">
        <f>IF($G114&gt;'Wage Ceilings '!$C$7+SUMIF('Wage Ceilings '!$B$8:'Wage Ceilings '!$B$11,"&lt;="&amp;$G$15,'Wage Ceilings '!$D$8:'Wage Ceilings '!$D$11),'Wage Ceilings '!$C$7+SUMIF('Wage Ceilings '!$B$8:'Wage Ceilings '!$B$11,"&lt;="&amp;$G$15,'Wage Ceilings '!$D$8:'Wage Ceilings '!$D$11),$G114)</f>
        <v>0</v>
      </c>
      <c r="AE114" s="91" cm="1">
        <f t="array" ref="AE114">INDEX(Appendix!$G$4:$J$8,_xlfn.IFS(AC114&lt;56,1,AC114&lt;61,2,AC114&lt;66,3,AC114&lt;71,4,TRUE,5),MATCH(YEAR($F$15),Appendix!$G$3:$L$3,0))</f>
        <v>0</v>
      </c>
      <c r="AF114" s="92">
        <f t="shared" si="34"/>
        <v>0</v>
      </c>
      <c r="AG114" s="89">
        <f t="shared" si="47"/>
        <v>123</v>
      </c>
      <c r="AH114" s="90">
        <f>IF($H114&gt;'Wage Ceilings '!$C$7+SUMIF('Wage Ceilings '!$B$8:'Wage Ceilings '!$B$11,"&lt;="&amp;$H$15,'Wage Ceilings '!$D$8:'Wage Ceilings '!$D$11),'Wage Ceilings '!$C$7+SUMIF('Wage Ceilings '!$B$8:'Wage Ceilings '!$B$11,"&lt;="&amp;$H$15,'Wage Ceilings '!$D$8:'Wage Ceilings '!$D$11),$H114)</f>
        <v>0</v>
      </c>
      <c r="AI114" s="91" cm="1">
        <f t="array" ref="AI114">INDEX(Appendix!$G$4:$J$8,_xlfn.IFS(AG114&lt;56,1,AG114&lt;61,2,AG114&lt;66,3,AG114&lt;71,4,TRUE,5),MATCH(YEAR($F$15),Appendix!$G$3:$L$3,0))</f>
        <v>0</v>
      </c>
      <c r="AJ114" s="92">
        <f t="shared" si="35"/>
        <v>0</v>
      </c>
      <c r="AK114" s="89">
        <f t="shared" si="48"/>
        <v>123</v>
      </c>
      <c r="AL114" s="90">
        <f>IF($I114&gt;'Wage Ceilings '!$C$7+SUMIF('Wage Ceilings '!$B$8:'Wage Ceilings '!$B$11,"&lt;="&amp;$I$15,'Wage Ceilings '!$D$8:'Wage Ceilings '!$D$11),'Wage Ceilings '!$C$7+SUMIF('Wage Ceilings '!$B$8:'Wage Ceilings '!$B$11,"&lt;="&amp;$I$15,'Wage Ceilings '!$D$8:'Wage Ceilings '!$D$11),$I114)</f>
        <v>0</v>
      </c>
      <c r="AM114" s="91" cm="1">
        <f t="array" ref="AM114">INDEX(Appendix!$G$4:$J$8,_xlfn.IFS(AK114&lt;56,1,AK114&lt;61,2,AK114&lt;66,3,AK114&lt;71,4,TRUE,5),MATCH(YEAR($F$15),Appendix!$G$3:$L$3,0))</f>
        <v>0</v>
      </c>
      <c r="AN114" s="92">
        <f t="shared" si="36"/>
        <v>0</v>
      </c>
      <c r="AO114" s="89">
        <f t="shared" si="49"/>
        <v>123</v>
      </c>
      <c r="AP114" s="90">
        <f>IF($J114&gt;'Wage Ceilings '!$C$7+SUMIF('Wage Ceilings '!$B$8:'Wage Ceilings '!$B$11,"&lt;="&amp;$J$15,'Wage Ceilings '!$D$8:'Wage Ceilings '!$D$11),'Wage Ceilings '!$C$7+SUMIF('Wage Ceilings '!$B$8:'Wage Ceilings '!$B$11,"&lt;="&amp;$J$15,'Wage Ceilings '!$D$8:'Wage Ceilings '!$D$11),$J114)</f>
        <v>0</v>
      </c>
      <c r="AQ114" s="91" cm="1">
        <f t="array" ref="AQ114">INDEX(Appendix!$G$4:$J$8,_xlfn.IFS(AO114&lt;56,1,AO114&lt;61,2,AO114&lt;66,3,AO114&lt;71,4,TRUE,5),MATCH(YEAR($F$15),Appendix!$G$3:$L$3,0))</f>
        <v>0</v>
      </c>
      <c r="AR114" s="92">
        <f t="shared" si="37"/>
        <v>0</v>
      </c>
      <c r="AS114" s="89">
        <f t="shared" si="64"/>
        <v>123</v>
      </c>
      <c r="AT114" s="90">
        <f>IF($K114&gt;'Wage Ceilings '!$C$7+SUMIF('Wage Ceilings '!$B$8:'Wage Ceilings '!$B$11,"&lt;="&amp;$K$15,'Wage Ceilings '!$D$8:'Wage Ceilings '!$D$11),'Wage Ceilings '!$C$7+SUMIF('Wage Ceilings '!$B$8:'Wage Ceilings '!$B$11,"&lt;="&amp;$K$15,'Wage Ceilings '!$D$8:'Wage Ceilings '!$D$11),$K114)</f>
        <v>0</v>
      </c>
      <c r="AU114" s="91" cm="1">
        <f t="array" ref="AU114">INDEX(Appendix!$G$4:$J$8,_xlfn.IFS(AS114&lt;56,1,AS114&lt;61,2,AS114&lt;66,3,AS114&lt;71,4,TRUE,5),MATCH(YEAR($F$15),Appendix!$G$3:$L$3,0))</f>
        <v>0</v>
      </c>
      <c r="AV114" s="92">
        <f t="shared" si="38"/>
        <v>0</v>
      </c>
      <c r="AW114" s="89" t="str">
        <f t="shared" si="50"/>
        <v>NA</v>
      </c>
      <c r="AX114" s="92">
        <f>IF(L114&gt;=('Wage Ceilings '!$C$3-SUM(Z114,AD114,AH114,AL114,AP114,AT114,BB114,BF114,BJ114,BN114,BR114,BV114)),('Wage Ceilings '!$C$3-SUM(Z114,AD114,AH114,AL114,AP114,AT114,BB114,BF114,BJ114,BN114,BR114,BV114)),L114)</f>
        <v>0</v>
      </c>
      <c r="AY114" s="91" cm="1">
        <f t="array" ref="AY114">INDEX(Appendix!$G$4:$J$8,_xlfn.IFS(AW114&lt;56,1,AW114&lt;61,2,AW114&lt;66,3,AW114&lt;71,4,TRUE,5),MATCH(YEAR($F$15),Appendix!$G$3:$L$3,0))</f>
        <v>0</v>
      </c>
      <c r="AZ114" s="92">
        <f t="shared" si="39"/>
        <v>0</v>
      </c>
      <c r="BA114" s="89">
        <f t="shared" si="51"/>
        <v>123</v>
      </c>
      <c r="BB114" s="90">
        <f>IF($M114&gt;'Wage Ceilings '!$C$7+SUMIF('Wage Ceilings '!$B$8:'Wage Ceilings '!$B$11,"&lt;="&amp;$M$15,'Wage Ceilings '!$D$8:'Wage Ceilings '!$D$11),'Wage Ceilings '!$C$7+SUMIF('Wage Ceilings '!$B$8:'Wage Ceilings '!$B$11,"&lt;="&amp;$M$15,'Wage Ceilings '!$D$8:'Wage Ceilings '!$D$11),$M114)</f>
        <v>0</v>
      </c>
      <c r="BC114" s="91" cm="1">
        <f t="array" ref="BC114">INDEX(Appendix!$G$4:$J$8,_xlfn.IFS(BA114&lt;56,1,BA114&lt;61,2,BA114&lt;66,3,BA114&lt;71,4,TRUE,5),MATCH(YEAR($F$15),Appendix!$G$3:$L$3,0))</f>
        <v>0</v>
      </c>
      <c r="BD114" s="92">
        <f t="shared" si="52"/>
        <v>0</v>
      </c>
      <c r="BE114" s="89">
        <f t="shared" si="53"/>
        <v>123</v>
      </c>
      <c r="BF114" s="90">
        <f>IF($N114&gt;'Wage Ceilings '!$C$7+SUMIF('Wage Ceilings '!$B$8:'Wage Ceilings '!$B$11,"&lt;="&amp;$N$15,'Wage Ceilings '!$D$8:'Wage Ceilings '!$D$11),'Wage Ceilings '!$C$7+SUMIF('Wage Ceilings '!$B$8:'Wage Ceilings '!$B$11,"&lt;="&amp;$N$15,'Wage Ceilings '!$D$8:'Wage Ceilings '!$D$11),$N114)</f>
        <v>0</v>
      </c>
      <c r="BG114" s="91" cm="1">
        <f t="array" ref="BG114">INDEX(Appendix!$G$4:$J$8,_xlfn.IFS(BE114&lt;56,1,BE114&lt;61,2,BE114&lt;66,3,BE114&lt;71,4,TRUE,5),MATCH(YEAR($F$15),Appendix!$G$3:$L$3,0))</f>
        <v>0</v>
      </c>
      <c r="BH114" s="92">
        <f t="shared" si="40"/>
        <v>0</v>
      </c>
      <c r="BI114" s="89">
        <f t="shared" si="54"/>
        <v>123</v>
      </c>
      <c r="BJ114" s="90">
        <f>IF($O114&gt;'Wage Ceilings '!$C$7+SUMIF('Wage Ceilings '!$B$8:'Wage Ceilings '!$B$11,"&lt;="&amp;$O$15,'Wage Ceilings '!$D$8:'Wage Ceilings '!$D$11),'Wage Ceilings '!$C$7+SUMIF('Wage Ceilings '!$B$8:'Wage Ceilings '!$B$11,"&lt;="&amp;$O$15,'Wage Ceilings '!$D$8:'Wage Ceilings '!$D$11),$O114)</f>
        <v>0</v>
      </c>
      <c r="BK114" s="91" cm="1">
        <f t="array" ref="BK114">INDEX(Appendix!$G$4:$J$8,_xlfn.IFS(BI114&lt;56,1,BI114&lt;61,2,BI114&lt;66,3,BI114&lt;71,4,TRUE,5),MATCH(YEAR($F$15),Appendix!$G$3:$L$3,0))</f>
        <v>0</v>
      </c>
      <c r="BL114" s="92">
        <f t="shared" si="41"/>
        <v>0</v>
      </c>
      <c r="BM114" s="89">
        <f t="shared" si="55"/>
        <v>123</v>
      </c>
      <c r="BN114" s="90">
        <f>IF($P114&gt;'Wage Ceilings '!$C$7+SUMIF('Wage Ceilings '!$B$8:'Wage Ceilings '!$B$11,"&lt;="&amp;$P$15,'Wage Ceilings '!$D$8:'Wage Ceilings '!$D$11),'Wage Ceilings '!$C$7+SUMIF('Wage Ceilings '!$B$8:'Wage Ceilings '!$B$11,"&lt;="&amp;$P$15,'Wage Ceilings '!$D$8:'Wage Ceilings '!$D$11),$P114)</f>
        <v>0</v>
      </c>
      <c r="BO114" s="91" cm="1">
        <f t="array" ref="BO114">INDEX(Appendix!$G$4:$J$8,_xlfn.IFS(BM114&lt;56,1,BM114&lt;61,2,BM114&lt;66,3,BM114&lt;71,4,TRUE,5),MATCH(YEAR($F$15),Appendix!$G$3:$L$3,0))</f>
        <v>0</v>
      </c>
      <c r="BP114" s="92">
        <f t="shared" si="42"/>
        <v>0</v>
      </c>
      <c r="BQ114" s="89">
        <f t="shared" si="56"/>
        <v>123</v>
      </c>
      <c r="BR114" s="90">
        <f>IF($Q114&gt;'Wage Ceilings '!$C$7+SUMIF('Wage Ceilings '!$B$8:'Wage Ceilings '!$B$11,"&lt;="&amp;$Q$15,'Wage Ceilings '!$D$8:'Wage Ceilings '!$D$11),'Wage Ceilings '!$C$7+SUMIF('Wage Ceilings '!$B$8:'Wage Ceilings '!$B$11,"&lt;="&amp;$Q$15,'Wage Ceilings '!$D$8:'Wage Ceilings '!$D$11),$Q114)</f>
        <v>0</v>
      </c>
      <c r="BS114" s="91" cm="1">
        <f t="array" ref="BS114">INDEX(Appendix!$G$4:$J$8,_xlfn.IFS(BQ114&lt;56,1,BQ114&lt;61,2,BQ114&lt;66,3,BQ114&lt;71,4,TRUE,5),MATCH(YEAR($F$15),Appendix!$G$3:$L$3,0))</f>
        <v>0</v>
      </c>
      <c r="BT114" s="92">
        <f t="shared" si="43"/>
        <v>0</v>
      </c>
      <c r="BU114" s="89">
        <f t="shared" si="57"/>
        <v>123</v>
      </c>
      <c r="BV114" s="90">
        <f>IF($R114&gt;'Wage Ceilings '!$C$7+SUMIF('Wage Ceilings '!$B$8:'Wage Ceilings '!$B$11,"&lt;="&amp;$R$15,'Wage Ceilings '!$D$8:'Wage Ceilings '!$D$11),'Wage Ceilings '!$C$7+SUMIF('Wage Ceilings '!$B$8:'Wage Ceilings '!$B$11,"&lt;="&amp;$R$15,'Wage Ceilings '!$D$8:'Wage Ceilings '!$D$11),$R114)</f>
        <v>0</v>
      </c>
      <c r="BW114" s="91" cm="1">
        <f t="array" ref="BW114">INDEX(Appendix!$G$4:$J$8,_xlfn.IFS(BU114&lt;56,1,BU114&lt;61,2,BU114&lt;66,3,BU114&lt;71,4,TRUE,5),MATCH(YEAR($F$15),Appendix!$G$3:$L$3,0))</f>
        <v>0</v>
      </c>
      <c r="BX114" s="92">
        <f t="shared" si="44"/>
        <v>0</v>
      </c>
      <c r="BY114" s="89" t="str">
        <f t="shared" si="58"/>
        <v>NA</v>
      </c>
      <c r="BZ114" s="92">
        <f>IF(S114&gt;=('Wage Ceilings '!$C$3-SUM(Z114,AD114,AH114,AL114,AP114,AX114,AT114,BB114,BF114,BJ114,BN114,BR114,BV114)),('Wage Ceilings '!$C$3-SUM(Z114,AD114,AH114,AL114,AP114,AX114,AT114,BB114,BF114,BJ114,BN114,BR114,BV114)),S114)</f>
        <v>0</v>
      </c>
      <c r="CA114" s="91" cm="1">
        <f t="array" ref="CA114">INDEX(Appendix!$G$4:$J$8,_xlfn.IFS(BY114&lt;56,1,BY114&lt;61,2,BY114&lt;66,3,BY114&lt;71,4,TRUE,5),MATCH(YEAR($F$15),Appendix!$G$3:$L$3,0))</f>
        <v>0</v>
      </c>
      <c r="CB114" s="92">
        <f t="shared" si="65"/>
        <v>0</v>
      </c>
      <c r="CC114" s="47"/>
    </row>
    <row r="115" spans="1:81" x14ac:dyDescent="0.3">
      <c r="A115" s="64" t="s">
        <v>165</v>
      </c>
      <c r="B115" s="65"/>
      <c r="C115" s="65"/>
      <c r="D115" s="66"/>
      <c r="E115" s="66"/>
      <c r="F115" s="67"/>
      <c r="G115" s="67"/>
      <c r="H115" s="67"/>
      <c r="I115" s="67"/>
      <c r="J115" s="67"/>
      <c r="K115" s="67"/>
      <c r="L115" s="67"/>
      <c r="M115" s="67"/>
      <c r="N115" s="67"/>
      <c r="O115" s="67"/>
      <c r="P115" s="67"/>
      <c r="Q115" s="67"/>
      <c r="R115" s="67"/>
      <c r="S115" s="67"/>
      <c r="T115" s="57">
        <f t="shared" si="59"/>
        <v>0</v>
      </c>
      <c r="U115" s="57">
        <f t="shared" si="60"/>
        <v>0</v>
      </c>
      <c r="V115" s="58">
        <f t="shared" si="61"/>
        <v>0</v>
      </c>
      <c r="W115" s="58">
        <f t="shared" si="62"/>
        <v>0</v>
      </c>
      <c r="X115" s="58">
        <f t="shared" si="63"/>
        <v>0</v>
      </c>
      <c r="Y115" s="89">
        <f t="shared" si="45"/>
        <v>122</v>
      </c>
      <c r="Z115" s="90">
        <f>IF($F115&gt;'Wage Ceilings '!$C$7+SUMIF('Wage Ceilings '!$B$8:'Wage Ceilings '!$B$11,"&lt;="&amp;$F$15,'Wage Ceilings '!$D$8:'Wage Ceilings '!$D$11),'Wage Ceilings '!$C$7+SUMIF('Wage Ceilings '!$B$8:'Wage Ceilings '!$B$11,"&lt;="&amp;$F$15,'Wage Ceilings '!$D$8:'Wage Ceilings '!$D$11),$F115)</f>
        <v>0</v>
      </c>
      <c r="AA115" s="91" cm="1">
        <f t="array" ref="AA115">INDEX(Appendix!$G$4:$J$8,_xlfn.IFS(Y115&lt;56,1,Y115&lt;61,2,Y115&lt;66,3,Y115&lt;71,4,TRUE,5),MATCH(YEAR($F$15),Appendix!$G$3:$L$3,0))</f>
        <v>0</v>
      </c>
      <c r="AB115" s="92">
        <f t="shared" si="33"/>
        <v>0</v>
      </c>
      <c r="AC115" s="89">
        <f t="shared" si="46"/>
        <v>123</v>
      </c>
      <c r="AD115" s="90">
        <f>IF($G115&gt;'Wage Ceilings '!$C$7+SUMIF('Wage Ceilings '!$B$8:'Wage Ceilings '!$B$11,"&lt;="&amp;$G$15,'Wage Ceilings '!$D$8:'Wage Ceilings '!$D$11),'Wage Ceilings '!$C$7+SUMIF('Wage Ceilings '!$B$8:'Wage Ceilings '!$B$11,"&lt;="&amp;$G$15,'Wage Ceilings '!$D$8:'Wage Ceilings '!$D$11),$G115)</f>
        <v>0</v>
      </c>
      <c r="AE115" s="91" cm="1">
        <f t="array" ref="AE115">INDEX(Appendix!$G$4:$J$8,_xlfn.IFS(AC115&lt;56,1,AC115&lt;61,2,AC115&lt;66,3,AC115&lt;71,4,TRUE,5),MATCH(YEAR($F$15),Appendix!$G$3:$L$3,0))</f>
        <v>0</v>
      </c>
      <c r="AF115" s="92">
        <f t="shared" si="34"/>
        <v>0</v>
      </c>
      <c r="AG115" s="89">
        <f t="shared" si="47"/>
        <v>123</v>
      </c>
      <c r="AH115" s="90">
        <f>IF($H115&gt;'Wage Ceilings '!$C$7+SUMIF('Wage Ceilings '!$B$8:'Wage Ceilings '!$B$11,"&lt;="&amp;$H$15,'Wage Ceilings '!$D$8:'Wage Ceilings '!$D$11),'Wage Ceilings '!$C$7+SUMIF('Wage Ceilings '!$B$8:'Wage Ceilings '!$B$11,"&lt;="&amp;$H$15,'Wage Ceilings '!$D$8:'Wage Ceilings '!$D$11),$H115)</f>
        <v>0</v>
      </c>
      <c r="AI115" s="91" cm="1">
        <f t="array" ref="AI115">INDEX(Appendix!$G$4:$J$8,_xlfn.IFS(AG115&lt;56,1,AG115&lt;61,2,AG115&lt;66,3,AG115&lt;71,4,TRUE,5),MATCH(YEAR($F$15),Appendix!$G$3:$L$3,0))</f>
        <v>0</v>
      </c>
      <c r="AJ115" s="92">
        <f t="shared" si="35"/>
        <v>0</v>
      </c>
      <c r="AK115" s="89">
        <f t="shared" si="48"/>
        <v>123</v>
      </c>
      <c r="AL115" s="90">
        <f>IF($I115&gt;'Wage Ceilings '!$C$7+SUMIF('Wage Ceilings '!$B$8:'Wage Ceilings '!$B$11,"&lt;="&amp;$I$15,'Wage Ceilings '!$D$8:'Wage Ceilings '!$D$11),'Wage Ceilings '!$C$7+SUMIF('Wage Ceilings '!$B$8:'Wage Ceilings '!$B$11,"&lt;="&amp;$I$15,'Wage Ceilings '!$D$8:'Wage Ceilings '!$D$11),$I115)</f>
        <v>0</v>
      </c>
      <c r="AM115" s="91" cm="1">
        <f t="array" ref="AM115">INDEX(Appendix!$G$4:$J$8,_xlfn.IFS(AK115&lt;56,1,AK115&lt;61,2,AK115&lt;66,3,AK115&lt;71,4,TRUE,5),MATCH(YEAR($F$15),Appendix!$G$3:$L$3,0))</f>
        <v>0</v>
      </c>
      <c r="AN115" s="92">
        <f t="shared" si="36"/>
        <v>0</v>
      </c>
      <c r="AO115" s="89">
        <f t="shared" si="49"/>
        <v>123</v>
      </c>
      <c r="AP115" s="90">
        <f>IF($J115&gt;'Wage Ceilings '!$C$7+SUMIF('Wage Ceilings '!$B$8:'Wage Ceilings '!$B$11,"&lt;="&amp;$J$15,'Wage Ceilings '!$D$8:'Wage Ceilings '!$D$11),'Wage Ceilings '!$C$7+SUMIF('Wage Ceilings '!$B$8:'Wage Ceilings '!$B$11,"&lt;="&amp;$J$15,'Wage Ceilings '!$D$8:'Wage Ceilings '!$D$11),$J115)</f>
        <v>0</v>
      </c>
      <c r="AQ115" s="91" cm="1">
        <f t="array" ref="AQ115">INDEX(Appendix!$G$4:$J$8,_xlfn.IFS(AO115&lt;56,1,AO115&lt;61,2,AO115&lt;66,3,AO115&lt;71,4,TRUE,5),MATCH(YEAR($F$15),Appendix!$G$3:$L$3,0))</f>
        <v>0</v>
      </c>
      <c r="AR115" s="92">
        <f t="shared" si="37"/>
        <v>0</v>
      </c>
      <c r="AS115" s="89">
        <f t="shared" si="64"/>
        <v>123</v>
      </c>
      <c r="AT115" s="90">
        <f>IF($K115&gt;'Wage Ceilings '!$C$7+SUMIF('Wage Ceilings '!$B$8:'Wage Ceilings '!$B$11,"&lt;="&amp;$K$15,'Wage Ceilings '!$D$8:'Wage Ceilings '!$D$11),'Wage Ceilings '!$C$7+SUMIF('Wage Ceilings '!$B$8:'Wage Ceilings '!$B$11,"&lt;="&amp;$K$15,'Wage Ceilings '!$D$8:'Wage Ceilings '!$D$11),$K115)</f>
        <v>0</v>
      </c>
      <c r="AU115" s="91" cm="1">
        <f t="array" ref="AU115">INDEX(Appendix!$G$4:$J$8,_xlfn.IFS(AS115&lt;56,1,AS115&lt;61,2,AS115&lt;66,3,AS115&lt;71,4,TRUE,5),MATCH(YEAR($F$15),Appendix!$G$3:$L$3,0))</f>
        <v>0</v>
      </c>
      <c r="AV115" s="92">
        <f t="shared" si="38"/>
        <v>0</v>
      </c>
      <c r="AW115" s="89" t="str">
        <f t="shared" si="50"/>
        <v>NA</v>
      </c>
      <c r="AX115" s="92">
        <f>IF(L115&gt;=('Wage Ceilings '!$C$3-SUM(Z115,AD115,AH115,AL115,AP115,AT115,BB115,BF115,BJ115,BN115,BR115,BV115)),('Wage Ceilings '!$C$3-SUM(Z115,AD115,AH115,AL115,AP115,AT115,BB115,BF115,BJ115,BN115,BR115,BV115)),L115)</f>
        <v>0</v>
      </c>
      <c r="AY115" s="91" cm="1">
        <f t="array" ref="AY115">INDEX(Appendix!$G$4:$J$8,_xlfn.IFS(AW115&lt;56,1,AW115&lt;61,2,AW115&lt;66,3,AW115&lt;71,4,TRUE,5),MATCH(YEAR($F$15),Appendix!$G$3:$L$3,0))</f>
        <v>0</v>
      </c>
      <c r="AZ115" s="92">
        <f t="shared" si="39"/>
        <v>0</v>
      </c>
      <c r="BA115" s="89">
        <f t="shared" si="51"/>
        <v>123</v>
      </c>
      <c r="BB115" s="90">
        <f>IF($M115&gt;'Wage Ceilings '!$C$7+SUMIF('Wage Ceilings '!$B$8:'Wage Ceilings '!$B$11,"&lt;="&amp;$M$15,'Wage Ceilings '!$D$8:'Wage Ceilings '!$D$11),'Wage Ceilings '!$C$7+SUMIF('Wage Ceilings '!$B$8:'Wage Ceilings '!$B$11,"&lt;="&amp;$M$15,'Wage Ceilings '!$D$8:'Wage Ceilings '!$D$11),$M115)</f>
        <v>0</v>
      </c>
      <c r="BC115" s="91" cm="1">
        <f t="array" ref="BC115">INDEX(Appendix!$G$4:$J$8,_xlfn.IFS(BA115&lt;56,1,BA115&lt;61,2,BA115&lt;66,3,BA115&lt;71,4,TRUE,5),MATCH(YEAR($F$15),Appendix!$G$3:$L$3,0))</f>
        <v>0</v>
      </c>
      <c r="BD115" s="92">
        <f t="shared" si="52"/>
        <v>0</v>
      </c>
      <c r="BE115" s="89">
        <f t="shared" si="53"/>
        <v>123</v>
      </c>
      <c r="BF115" s="90">
        <f>IF($N115&gt;'Wage Ceilings '!$C$7+SUMIF('Wage Ceilings '!$B$8:'Wage Ceilings '!$B$11,"&lt;="&amp;$N$15,'Wage Ceilings '!$D$8:'Wage Ceilings '!$D$11),'Wage Ceilings '!$C$7+SUMIF('Wage Ceilings '!$B$8:'Wage Ceilings '!$B$11,"&lt;="&amp;$N$15,'Wage Ceilings '!$D$8:'Wage Ceilings '!$D$11),$N115)</f>
        <v>0</v>
      </c>
      <c r="BG115" s="91" cm="1">
        <f t="array" ref="BG115">INDEX(Appendix!$G$4:$J$8,_xlfn.IFS(BE115&lt;56,1,BE115&lt;61,2,BE115&lt;66,3,BE115&lt;71,4,TRUE,5),MATCH(YEAR($F$15),Appendix!$G$3:$L$3,0))</f>
        <v>0</v>
      </c>
      <c r="BH115" s="92">
        <f t="shared" si="40"/>
        <v>0</v>
      </c>
      <c r="BI115" s="89">
        <f t="shared" si="54"/>
        <v>123</v>
      </c>
      <c r="BJ115" s="90">
        <f>IF($O115&gt;'Wage Ceilings '!$C$7+SUMIF('Wage Ceilings '!$B$8:'Wage Ceilings '!$B$11,"&lt;="&amp;$O$15,'Wage Ceilings '!$D$8:'Wage Ceilings '!$D$11),'Wage Ceilings '!$C$7+SUMIF('Wage Ceilings '!$B$8:'Wage Ceilings '!$B$11,"&lt;="&amp;$O$15,'Wage Ceilings '!$D$8:'Wage Ceilings '!$D$11),$O115)</f>
        <v>0</v>
      </c>
      <c r="BK115" s="91" cm="1">
        <f t="array" ref="BK115">INDEX(Appendix!$G$4:$J$8,_xlfn.IFS(BI115&lt;56,1,BI115&lt;61,2,BI115&lt;66,3,BI115&lt;71,4,TRUE,5),MATCH(YEAR($F$15),Appendix!$G$3:$L$3,0))</f>
        <v>0</v>
      </c>
      <c r="BL115" s="92">
        <f t="shared" si="41"/>
        <v>0</v>
      </c>
      <c r="BM115" s="89">
        <f t="shared" si="55"/>
        <v>123</v>
      </c>
      <c r="BN115" s="90">
        <f>IF($P115&gt;'Wage Ceilings '!$C$7+SUMIF('Wage Ceilings '!$B$8:'Wage Ceilings '!$B$11,"&lt;="&amp;$P$15,'Wage Ceilings '!$D$8:'Wage Ceilings '!$D$11),'Wage Ceilings '!$C$7+SUMIF('Wage Ceilings '!$B$8:'Wage Ceilings '!$B$11,"&lt;="&amp;$P$15,'Wage Ceilings '!$D$8:'Wage Ceilings '!$D$11),$P115)</f>
        <v>0</v>
      </c>
      <c r="BO115" s="91" cm="1">
        <f t="array" ref="BO115">INDEX(Appendix!$G$4:$J$8,_xlfn.IFS(BM115&lt;56,1,BM115&lt;61,2,BM115&lt;66,3,BM115&lt;71,4,TRUE,5),MATCH(YEAR($F$15),Appendix!$G$3:$L$3,0))</f>
        <v>0</v>
      </c>
      <c r="BP115" s="92">
        <f t="shared" si="42"/>
        <v>0</v>
      </c>
      <c r="BQ115" s="89">
        <f t="shared" si="56"/>
        <v>123</v>
      </c>
      <c r="BR115" s="90">
        <f>IF($Q115&gt;'Wage Ceilings '!$C$7+SUMIF('Wage Ceilings '!$B$8:'Wage Ceilings '!$B$11,"&lt;="&amp;$Q$15,'Wage Ceilings '!$D$8:'Wage Ceilings '!$D$11),'Wage Ceilings '!$C$7+SUMIF('Wage Ceilings '!$B$8:'Wage Ceilings '!$B$11,"&lt;="&amp;$Q$15,'Wage Ceilings '!$D$8:'Wage Ceilings '!$D$11),$Q115)</f>
        <v>0</v>
      </c>
      <c r="BS115" s="91" cm="1">
        <f t="array" ref="BS115">INDEX(Appendix!$G$4:$J$8,_xlfn.IFS(BQ115&lt;56,1,BQ115&lt;61,2,BQ115&lt;66,3,BQ115&lt;71,4,TRUE,5),MATCH(YEAR($F$15),Appendix!$G$3:$L$3,0))</f>
        <v>0</v>
      </c>
      <c r="BT115" s="92">
        <f t="shared" si="43"/>
        <v>0</v>
      </c>
      <c r="BU115" s="89">
        <f t="shared" si="57"/>
        <v>123</v>
      </c>
      <c r="BV115" s="90">
        <f>IF($R115&gt;'Wage Ceilings '!$C$7+SUMIF('Wage Ceilings '!$B$8:'Wage Ceilings '!$B$11,"&lt;="&amp;$R$15,'Wage Ceilings '!$D$8:'Wage Ceilings '!$D$11),'Wage Ceilings '!$C$7+SUMIF('Wage Ceilings '!$B$8:'Wage Ceilings '!$B$11,"&lt;="&amp;$R$15,'Wage Ceilings '!$D$8:'Wage Ceilings '!$D$11),$R115)</f>
        <v>0</v>
      </c>
      <c r="BW115" s="91" cm="1">
        <f t="array" ref="BW115">INDEX(Appendix!$G$4:$J$8,_xlfn.IFS(BU115&lt;56,1,BU115&lt;61,2,BU115&lt;66,3,BU115&lt;71,4,TRUE,5),MATCH(YEAR($F$15),Appendix!$G$3:$L$3,0))</f>
        <v>0</v>
      </c>
      <c r="BX115" s="92">
        <f t="shared" si="44"/>
        <v>0</v>
      </c>
      <c r="BY115" s="89" t="str">
        <f t="shared" si="58"/>
        <v>NA</v>
      </c>
      <c r="BZ115" s="92">
        <f>IF(S115&gt;=('Wage Ceilings '!$C$3-SUM(Z115,AD115,AH115,AL115,AP115,AX115,AT115,BB115,BF115,BJ115,BN115,BR115,BV115)),('Wage Ceilings '!$C$3-SUM(Z115,AD115,AH115,AL115,AP115,AX115,AT115,BB115,BF115,BJ115,BN115,BR115,BV115)),S115)</f>
        <v>0</v>
      </c>
      <c r="CA115" s="91" cm="1">
        <f t="array" ref="CA115">INDEX(Appendix!$G$4:$J$8,_xlfn.IFS(BY115&lt;56,1,BY115&lt;61,2,BY115&lt;66,3,BY115&lt;71,4,TRUE,5),MATCH(YEAR($F$15),Appendix!$G$3:$L$3,0))</f>
        <v>0</v>
      </c>
      <c r="CB115" s="92">
        <f t="shared" si="65"/>
        <v>0</v>
      </c>
      <c r="CC115" s="47"/>
    </row>
    <row r="116" spans="1:81" x14ac:dyDescent="0.3">
      <c r="A116" s="64" t="s">
        <v>166</v>
      </c>
      <c r="B116" s="65"/>
      <c r="C116" s="65"/>
      <c r="D116" s="66"/>
      <c r="E116" s="66"/>
      <c r="F116" s="67"/>
      <c r="G116" s="67"/>
      <c r="H116" s="67"/>
      <c r="I116" s="67"/>
      <c r="J116" s="67"/>
      <c r="K116" s="67"/>
      <c r="L116" s="67"/>
      <c r="M116" s="67"/>
      <c r="N116" s="67"/>
      <c r="O116" s="67"/>
      <c r="P116" s="67"/>
      <c r="Q116" s="67"/>
      <c r="R116" s="67"/>
      <c r="S116" s="67"/>
      <c r="T116" s="57">
        <f t="shared" si="59"/>
        <v>0</v>
      </c>
      <c r="U116" s="57">
        <f t="shared" si="60"/>
        <v>0</v>
      </c>
      <c r="V116" s="58">
        <f t="shared" si="61"/>
        <v>0</v>
      </c>
      <c r="W116" s="58">
        <f t="shared" si="62"/>
        <v>0</v>
      </c>
      <c r="X116" s="58">
        <f t="shared" si="63"/>
        <v>0</v>
      </c>
      <c r="Y116" s="89">
        <f t="shared" si="45"/>
        <v>122</v>
      </c>
      <c r="Z116" s="90">
        <f>IF($F116&gt;'Wage Ceilings '!$C$7+SUMIF('Wage Ceilings '!$B$8:'Wage Ceilings '!$B$11,"&lt;="&amp;$F$15,'Wage Ceilings '!$D$8:'Wage Ceilings '!$D$11),'Wage Ceilings '!$C$7+SUMIF('Wage Ceilings '!$B$8:'Wage Ceilings '!$B$11,"&lt;="&amp;$F$15,'Wage Ceilings '!$D$8:'Wage Ceilings '!$D$11),$F116)</f>
        <v>0</v>
      </c>
      <c r="AA116" s="91" cm="1">
        <f t="array" ref="AA116">INDEX(Appendix!$G$4:$J$8,_xlfn.IFS(Y116&lt;56,1,Y116&lt;61,2,Y116&lt;66,3,Y116&lt;71,4,TRUE,5),MATCH(YEAR($F$15),Appendix!$G$3:$L$3,0))</f>
        <v>0</v>
      </c>
      <c r="AB116" s="92">
        <f t="shared" si="33"/>
        <v>0</v>
      </c>
      <c r="AC116" s="89">
        <f t="shared" si="46"/>
        <v>123</v>
      </c>
      <c r="AD116" s="90">
        <f>IF($G116&gt;'Wage Ceilings '!$C$7+SUMIF('Wage Ceilings '!$B$8:'Wage Ceilings '!$B$11,"&lt;="&amp;$G$15,'Wage Ceilings '!$D$8:'Wage Ceilings '!$D$11),'Wage Ceilings '!$C$7+SUMIF('Wage Ceilings '!$B$8:'Wage Ceilings '!$B$11,"&lt;="&amp;$G$15,'Wage Ceilings '!$D$8:'Wage Ceilings '!$D$11),$G116)</f>
        <v>0</v>
      </c>
      <c r="AE116" s="91" cm="1">
        <f t="array" ref="AE116">INDEX(Appendix!$G$4:$J$8,_xlfn.IFS(AC116&lt;56,1,AC116&lt;61,2,AC116&lt;66,3,AC116&lt;71,4,TRUE,5),MATCH(YEAR($F$15),Appendix!$G$3:$L$3,0))</f>
        <v>0</v>
      </c>
      <c r="AF116" s="92">
        <f t="shared" si="34"/>
        <v>0</v>
      </c>
      <c r="AG116" s="89">
        <f t="shared" si="47"/>
        <v>123</v>
      </c>
      <c r="AH116" s="90">
        <f>IF($H116&gt;'Wage Ceilings '!$C$7+SUMIF('Wage Ceilings '!$B$8:'Wage Ceilings '!$B$11,"&lt;="&amp;$H$15,'Wage Ceilings '!$D$8:'Wage Ceilings '!$D$11),'Wage Ceilings '!$C$7+SUMIF('Wage Ceilings '!$B$8:'Wage Ceilings '!$B$11,"&lt;="&amp;$H$15,'Wage Ceilings '!$D$8:'Wage Ceilings '!$D$11),$H116)</f>
        <v>0</v>
      </c>
      <c r="AI116" s="91" cm="1">
        <f t="array" ref="AI116">INDEX(Appendix!$G$4:$J$8,_xlfn.IFS(AG116&lt;56,1,AG116&lt;61,2,AG116&lt;66,3,AG116&lt;71,4,TRUE,5),MATCH(YEAR($F$15),Appendix!$G$3:$L$3,0))</f>
        <v>0</v>
      </c>
      <c r="AJ116" s="92">
        <f t="shared" si="35"/>
        <v>0</v>
      </c>
      <c r="AK116" s="89">
        <f t="shared" si="48"/>
        <v>123</v>
      </c>
      <c r="AL116" s="90">
        <f>IF($I116&gt;'Wage Ceilings '!$C$7+SUMIF('Wage Ceilings '!$B$8:'Wage Ceilings '!$B$11,"&lt;="&amp;$I$15,'Wage Ceilings '!$D$8:'Wage Ceilings '!$D$11),'Wage Ceilings '!$C$7+SUMIF('Wage Ceilings '!$B$8:'Wage Ceilings '!$B$11,"&lt;="&amp;$I$15,'Wage Ceilings '!$D$8:'Wage Ceilings '!$D$11),$I116)</f>
        <v>0</v>
      </c>
      <c r="AM116" s="91" cm="1">
        <f t="array" ref="AM116">INDEX(Appendix!$G$4:$J$8,_xlfn.IFS(AK116&lt;56,1,AK116&lt;61,2,AK116&lt;66,3,AK116&lt;71,4,TRUE,5),MATCH(YEAR($F$15),Appendix!$G$3:$L$3,0))</f>
        <v>0</v>
      </c>
      <c r="AN116" s="92">
        <f t="shared" si="36"/>
        <v>0</v>
      </c>
      <c r="AO116" s="89">
        <f t="shared" si="49"/>
        <v>123</v>
      </c>
      <c r="AP116" s="90">
        <f>IF($J116&gt;'Wage Ceilings '!$C$7+SUMIF('Wage Ceilings '!$B$8:'Wage Ceilings '!$B$11,"&lt;="&amp;$J$15,'Wage Ceilings '!$D$8:'Wage Ceilings '!$D$11),'Wage Ceilings '!$C$7+SUMIF('Wage Ceilings '!$B$8:'Wage Ceilings '!$B$11,"&lt;="&amp;$J$15,'Wage Ceilings '!$D$8:'Wage Ceilings '!$D$11),$J116)</f>
        <v>0</v>
      </c>
      <c r="AQ116" s="91" cm="1">
        <f t="array" ref="AQ116">INDEX(Appendix!$G$4:$J$8,_xlfn.IFS(AO116&lt;56,1,AO116&lt;61,2,AO116&lt;66,3,AO116&lt;71,4,TRUE,5),MATCH(YEAR($F$15),Appendix!$G$3:$L$3,0))</f>
        <v>0</v>
      </c>
      <c r="AR116" s="92">
        <f t="shared" si="37"/>
        <v>0</v>
      </c>
      <c r="AS116" s="89">
        <f t="shared" si="64"/>
        <v>123</v>
      </c>
      <c r="AT116" s="90">
        <f>IF($K116&gt;'Wage Ceilings '!$C$7+SUMIF('Wage Ceilings '!$B$8:'Wage Ceilings '!$B$11,"&lt;="&amp;$K$15,'Wage Ceilings '!$D$8:'Wage Ceilings '!$D$11),'Wage Ceilings '!$C$7+SUMIF('Wage Ceilings '!$B$8:'Wage Ceilings '!$B$11,"&lt;="&amp;$K$15,'Wage Ceilings '!$D$8:'Wage Ceilings '!$D$11),$K116)</f>
        <v>0</v>
      </c>
      <c r="AU116" s="91" cm="1">
        <f t="array" ref="AU116">INDEX(Appendix!$G$4:$J$8,_xlfn.IFS(AS116&lt;56,1,AS116&lt;61,2,AS116&lt;66,3,AS116&lt;71,4,TRUE,5),MATCH(YEAR($F$15),Appendix!$G$3:$L$3,0))</f>
        <v>0</v>
      </c>
      <c r="AV116" s="92">
        <f t="shared" si="38"/>
        <v>0</v>
      </c>
      <c r="AW116" s="89" t="str">
        <f t="shared" si="50"/>
        <v>NA</v>
      </c>
      <c r="AX116" s="92">
        <f>IF(L116&gt;=('Wage Ceilings '!$C$3-SUM(Z116,AD116,AH116,AL116,AP116,AT116,BB116,BF116,BJ116,BN116,BR116,BV116)),('Wage Ceilings '!$C$3-SUM(Z116,AD116,AH116,AL116,AP116,AT116,BB116,BF116,BJ116,BN116,BR116,BV116)),L116)</f>
        <v>0</v>
      </c>
      <c r="AY116" s="91" cm="1">
        <f t="array" ref="AY116">INDEX(Appendix!$G$4:$J$8,_xlfn.IFS(AW116&lt;56,1,AW116&lt;61,2,AW116&lt;66,3,AW116&lt;71,4,TRUE,5),MATCH(YEAR($F$15),Appendix!$G$3:$L$3,0))</f>
        <v>0</v>
      </c>
      <c r="AZ116" s="92">
        <f t="shared" si="39"/>
        <v>0</v>
      </c>
      <c r="BA116" s="89">
        <f t="shared" si="51"/>
        <v>123</v>
      </c>
      <c r="BB116" s="90">
        <f>IF($M116&gt;'Wage Ceilings '!$C$7+SUMIF('Wage Ceilings '!$B$8:'Wage Ceilings '!$B$11,"&lt;="&amp;$M$15,'Wage Ceilings '!$D$8:'Wage Ceilings '!$D$11),'Wage Ceilings '!$C$7+SUMIF('Wage Ceilings '!$B$8:'Wage Ceilings '!$B$11,"&lt;="&amp;$M$15,'Wage Ceilings '!$D$8:'Wage Ceilings '!$D$11),$M116)</f>
        <v>0</v>
      </c>
      <c r="BC116" s="91" cm="1">
        <f t="array" ref="BC116">INDEX(Appendix!$G$4:$J$8,_xlfn.IFS(BA116&lt;56,1,BA116&lt;61,2,BA116&lt;66,3,BA116&lt;71,4,TRUE,5),MATCH(YEAR($F$15),Appendix!$G$3:$L$3,0))</f>
        <v>0</v>
      </c>
      <c r="BD116" s="92">
        <f t="shared" si="52"/>
        <v>0</v>
      </c>
      <c r="BE116" s="89">
        <f t="shared" si="53"/>
        <v>123</v>
      </c>
      <c r="BF116" s="90">
        <f>IF($N116&gt;'Wage Ceilings '!$C$7+SUMIF('Wage Ceilings '!$B$8:'Wage Ceilings '!$B$11,"&lt;="&amp;$N$15,'Wage Ceilings '!$D$8:'Wage Ceilings '!$D$11),'Wage Ceilings '!$C$7+SUMIF('Wage Ceilings '!$B$8:'Wage Ceilings '!$B$11,"&lt;="&amp;$N$15,'Wage Ceilings '!$D$8:'Wage Ceilings '!$D$11),$N116)</f>
        <v>0</v>
      </c>
      <c r="BG116" s="91" cm="1">
        <f t="array" ref="BG116">INDEX(Appendix!$G$4:$J$8,_xlfn.IFS(BE116&lt;56,1,BE116&lt;61,2,BE116&lt;66,3,BE116&lt;71,4,TRUE,5),MATCH(YEAR($F$15),Appendix!$G$3:$L$3,0))</f>
        <v>0</v>
      </c>
      <c r="BH116" s="92">
        <f t="shared" si="40"/>
        <v>0</v>
      </c>
      <c r="BI116" s="89">
        <f t="shared" si="54"/>
        <v>123</v>
      </c>
      <c r="BJ116" s="90">
        <f>IF($O116&gt;'Wage Ceilings '!$C$7+SUMIF('Wage Ceilings '!$B$8:'Wage Ceilings '!$B$11,"&lt;="&amp;$O$15,'Wage Ceilings '!$D$8:'Wage Ceilings '!$D$11),'Wage Ceilings '!$C$7+SUMIF('Wage Ceilings '!$B$8:'Wage Ceilings '!$B$11,"&lt;="&amp;$O$15,'Wage Ceilings '!$D$8:'Wage Ceilings '!$D$11),$O116)</f>
        <v>0</v>
      </c>
      <c r="BK116" s="91" cm="1">
        <f t="array" ref="BK116">INDEX(Appendix!$G$4:$J$8,_xlfn.IFS(BI116&lt;56,1,BI116&lt;61,2,BI116&lt;66,3,BI116&lt;71,4,TRUE,5),MATCH(YEAR($F$15),Appendix!$G$3:$L$3,0))</f>
        <v>0</v>
      </c>
      <c r="BL116" s="92">
        <f t="shared" si="41"/>
        <v>0</v>
      </c>
      <c r="BM116" s="89">
        <f t="shared" si="55"/>
        <v>123</v>
      </c>
      <c r="BN116" s="90">
        <f>IF($P116&gt;'Wage Ceilings '!$C$7+SUMIF('Wage Ceilings '!$B$8:'Wage Ceilings '!$B$11,"&lt;="&amp;$P$15,'Wage Ceilings '!$D$8:'Wage Ceilings '!$D$11),'Wage Ceilings '!$C$7+SUMIF('Wage Ceilings '!$B$8:'Wage Ceilings '!$B$11,"&lt;="&amp;$P$15,'Wage Ceilings '!$D$8:'Wage Ceilings '!$D$11),$P116)</f>
        <v>0</v>
      </c>
      <c r="BO116" s="91" cm="1">
        <f t="array" ref="BO116">INDEX(Appendix!$G$4:$J$8,_xlfn.IFS(BM116&lt;56,1,BM116&lt;61,2,BM116&lt;66,3,BM116&lt;71,4,TRUE,5),MATCH(YEAR($F$15),Appendix!$G$3:$L$3,0))</f>
        <v>0</v>
      </c>
      <c r="BP116" s="92">
        <f t="shared" si="42"/>
        <v>0</v>
      </c>
      <c r="BQ116" s="89">
        <f t="shared" si="56"/>
        <v>123</v>
      </c>
      <c r="BR116" s="90">
        <f>IF($Q116&gt;'Wage Ceilings '!$C$7+SUMIF('Wage Ceilings '!$B$8:'Wage Ceilings '!$B$11,"&lt;="&amp;$Q$15,'Wage Ceilings '!$D$8:'Wage Ceilings '!$D$11),'Wage Ceilings '!$C$7+SUMIF('Wage Ceilings '!$B$8:'Wage Ceilings '!$B$11,"&lt;="&amp;$Q$15,'Wage Ceilings '!$D$8:'Wage Ceilings '!$D$11),$Q116)</f>
        <v>0</v>
      </c>
      <c r="BS116" s="91" cm="1">
        <f t="array" ref="BS116">INDEX(Appendix!$G$4:$J$8,_xlfn.IFS(BQ116&lt;56,1,BQ116&lt;61,2,BQ116&lt;66,3,BQ116&lt;71,4,TRUE,5),MATCH(YEAR($F$15),Appendix!$G$3:$L$3,0))</f>
        <v>0</v>
      </c>
      <c r="BT116" s="92">
        <f t="shared" si="43"/>
        <v>0</v>
      </c>
      <c r="BU116" s="89">
        <f t="shared" si="57"/>
        <v>123</v>
      </c>
      <c r="BV116" s="90">
        <f>IF($R116&gt;'Wage Ceilings '!$C$7+SUMIF('Wage Ceilings '!$B$8:'Wage Ceilings '!$B$11,"&lt;="&amp;$R$15,'Wage Ceilings '!$D$8:'Wage Ceilings '!$D$11),'Wage Ceilings '!$C$7+SUMIF('Wage Ceilings '!$B$8:'Wage Ceilings '!$B$11,"&lt;="&amp;$R$15,'Wage Ceilings '!$D$8:'Wage Ceilings '!$D$11),$R116)</f>
        <v>0</v>
      </c>
      <c r="BW116" s="91" cm="1">
        <f t="array" ref="BW116">INDEX(Appendix!$G$4:$J$8,_xlfn.IFS(BU116&lt;56,1,BU116&lt;61,2,BU116&lt;66,3,BU116&lt;71,4,TRUE,5),MATCH(YEAR($F$15),Appendix!$G$3:$L$3,0))</f>
        <v>0</v>
      </c>
      <c r="BX116" s="92">
        <f t="shared" si="44"/>
        <v>0</v>
      </c>
      <c r="BY116" s="89" t="str">
        <f t="shared" si="58"/>
        <v>NA</v>
      </c>
      <c r="BZ116" s="92">
        <f>IF(S116&gt;=('Wage Ceilings '!$C$3-SUM(Z116,AD116,AH116,AL116,AP116,AX116,AT116,BB116,BF116,BJ116,BN116,BR116,BV116)),('Wage Ceilings '!$C$3-SUM(Z116,AD116,AH116,AL116,AP116,AX116,AT116,BB116,BF116,BJ116,BN116,BR116,BV116)),S116)</f>
        <v>0</v>
      </c>
      <c r="CA116" s="91" cm="1">
        <f t="array" ref="CA116">INDEX(Appendix!$G$4:$J$8,_xlfn.IFS(BY116&lt;56,1,BY116&lt;61,2,BY116&lt;66,3,BY116&lt;71,4,TRUE,5),MATCH(YEAR($F$15),Appendix!$G$3:$L$3,0))</f>
        <v>0</v>
      </c>
      <c r="CB116" s="92">
        <f t="shared" si="65"/>
        <v>0</v>
      </c>
      <c r="CC116" s="47"/>
    </row>
    <row r="117" spans="1:81" x14ac:dyDescent="0.3">
      <c r="A117" s="64" t="s">
        <v>167</v>
      </c>
      <c r="B117" s="65"/>
      <c r="C117" s="65"/>
      <c r="D117" s="66"/>
      <c r="E117" s="66"/>
      <c r="F117" s="67"/>
      <c r="G117" s="67"/>
      <c r="H117" s="67"/>
      <c r="I117" s="67"/>
      <c r="J117" s="67"/>
      <c r="K117" s="67"/>
      <c r="L117" s="67"/>
      <c r="M117" s="67"/>
      <c r="N117" s="67"/>
      <c r="O117" s="67"/>
      <c r="P117" s="67"/>
      <c r="Q117" s="67"/>
      <c r="R117" s="67"/>
      <c r="S117" s="67"/>
      <c r="T117" s="57">
        <f t="shared" si="59"/>
        <v>0</v>
      </c>
      <c r="U117" s="57">
        <f t="shared" si="60"/>
        <v>0</v>
      </c>
      <c r="V117" s="58">
        <f t="shared" si="61"/>
        <v>0</v>
      </c>
      <c r="W117" s="58">
        <f t="shared" si="62"/>
        <v>0</v>
      </c>
      <c r="X117" s="58">
        <f t="shared" si="63"/>
        <v>0</v>
      </c>
      <c r="Y117" s="89">
        <f t="shared" si="45"/>
        <v>122</v>
      </c>
      <c r="Z117" s="90">
        <f>IF($F117&gt;'Wage Ceilings '!$C$7+SUMIF('Wage Ceilings '!$B$8:'Wage Ceilings '!$B$11,"&lt;="&amp;$F$15,'Wage Ceilings '!$D$8:'Wage Ceilings '!$D$11),'Wage Ceilings '!$C$7+SUMIF('Wage Ceilings '!$B$8:'Wage Ceilings '!$B$11,"&lt;="&amp;$F$15,'Wage Ceilings '!$D$8:'Wage Ceilings '!$D$11),$F117)</f>
        <v>0</v>
      </c>
      <c r="AA117" s="91" cm="1">
        <f t="array" ref="AA117">INDEX(Appendix!$G$4:$J$8,_xlfn.IFS(Y117&lt;56,1,Y117&lt;61,2,Y117&lt;66,3,Y117&lt;71,4,TRUE,5),MATCH(YEAR($F$15),Appendix!$G$3:$L$3,0))</f>
        <v>0</v>
      </c>
      <c r="AB117" s="92">
        <f t="shared" si="33"/>
        <v>0</v>
      </c>
      <c r="AC117" s="89">
        <f t="shared" si="46"/>
        <v>123</v>
      </c>
      <c r="AD117" s="90">
        <f>IF($G117&gt;'Wage Ceilings '!$C$7+SUMIF('Wage Ceilings '!$B$8:'Wage Ceilings '!$B$11,"&lt;="&amp;$G$15,'Wage Ceilings '!$D$8:'Wage Ceilings '!$D$11),'Wage Ceilings '!$C$7+SUMIF('Wage Ceilings '!$B$8:'Wage Ceilings '!$B$11,"&lt;="&amp;$G$15,'Wage Ceilings '!$D$8:'Wage Ceilings '!$D$11),$G117)</f>
        <v>0</v>
      </c>
      <c r="AE117" s="91" cm="1">
        <f t="array" ref="AE117">INDEX(Appendix!$G$4:$J$8,_xlfn.IFS(AC117&lt;56,1,AC117&lt;61,2,AC117&lt;66,3,AC117&lt;71,4,TRUE,5),MATCH(YEAR($F$15),Appendix!$G$3:$L$3,0))</f>
        <v>0</v>
      </c>
      <c r="AF117" s="92">
        <f t="shared" si="34"/>
        <v>0</v>
      </c>
      <c r="AG117" s="89">
        <f t="shared" si="47"/>
        <v>123</v>
      </c>
      <c r="AH117" s="90">
        <f>IF($H117&gt;'Wage Ceilings '!$C$7+SUMIF('Wage Ceilings '!$B$8:'Wage Ceilings '!$B$11,"&lt;="&amp;$H$15,'Wage Ceilings '!$D$8:'Wage Ceilings '!$D$11),'Wage Ceilings '!$C$7+SUMIF('Wage Ceilings '!$B$8:'Wage Ceilings '!$B$11,"&lt;="&amp;$H$15,'Wage Ceilings '!$D$8:'Wage Ceilings '!$D$11),$H117)</f>
        <v>0</v>
      </c>
      <c r="AI117" s="91" cm="1">
        <f t="array" ref="AI117">INDEX(Appendix!$G$4:$J$8,_xlfn.IFS(AG117&lt;56,1,AG117&lt;61,2,AG117&lt;66,3,AG117&lt;71,4,TRUE,5),MATCH(YEAR($F$15),Appendix!$G$3:$L$3,0))</f>
        <v>0</v>
      </c>
      <c r="AJ117" s="92">
        <f t="shared" si="35"/>
        <v>0</v>
      </c>
      <c r="AK117" s="89">
        <f t="shared" si="48"/>
        <v>123</v>
      </c>
      <c r="AL117" s="90">
        <f>IF($I117&gt;'Wage Ceilings '!$C$7+SUMIF('Wage Ceilings '!$B$8:'Wage Ceilings '!$B$11,"&lt;="&amp;$I$15,'Wage Ceilings '!$D$8:'Wage Ceilings '!$D$11),'Wage Ceilings '!$C$7+SUMIF('Wage Ceilings '!$B$8:'Wage Ceilings '!$B$11,"&lt;="&amp;$I$15,'Wage Ceilings '!$D$8:'Wage Ceilings '!$D$11),$I117)</f>
        <v>0</v>
      </c>
      <c r="AM117" s="91" cm="1">
        <f t="array" ref="AM117">INDEX(Appendix!$G$4:$J$8,_xlfn.IFS(AK117&lt;56,1,AK117&lt;61,2,AK117&lt;66,3,AK117&lt;71,4,TRUE,5),MATCH(YEAR($F$15),Appendix!$G$3:$L$3,0))</f>
        <v>0</v>
      </c>
      <c r="AN117" s="92">
        <f t="shared" si="36"/>
        <v>0</v>
      </c>
      <c r="AO117" s="89">
        <f t="shared" si="49"/>
        <v>123</v>
      </c>
      <c r="AP117" s="90">
        <f>IF($J117&gt;'Wage Ceilings '!$C$7+SUMIF('Wage Ceilings '!$B$8:'Wage Ceilings '!$B$11,"&lt;="&amp;$J$15,'Wage Ceilings '!$D$8:'Wage Ceilings '!$D$11),'Wage Ceilings '!$C$7+SUMIF('Wage Ceilings '!$B$8:'Wage Ceilings '!$B$11,"&lt;="&amp;$J$15,'Wage Ceilings '!$D$8:'Wage Ceilings '!$D$11),$J117)</f>
        <v>0</v>
      </c>
      <c r="AQ117" s="91" cm="1">
        <f t="array" ref="AQ117">INDEX(Appendix!$G$4:$J$8,_xlfn.IFS(AO117&lt;56,1,AO117&lt;61,2,AO117&lt;66,3,AO117&lt;71,4,TRUE,5),MATCH(YEAR($F$15),Appendix!$G$3:$L$3,0))</f>
        <v>0</v>
      </c>
      <c r="AR117" s="92">
        <f t="shared" si="37"/>
        <v>0</v>
      </c>
      <c r="AS117" s="89">
        <f t="shared" si="64"/>
        <v>123</v>
      </c>
      <c r="AT117" s="90">
        <f>IF($K117&gt;'Wage Ceilings '!$C$7+SUMIF('Wage Ceilings '!$B$8:'Wage Ceilings '!$B$11,"&lt;="&amp;$K$15,'Wage Ceilings '!$D$8:'Wage Ceilings '!$D$11),'Wage Ceilings '!$C$7+SUMIF('Wage Ceilings '!$B$8:'Wage Ceilings '!$B$11,"&lt;="&amp;$K$15,'Wage Ceilings '!$D$8:'Wage Ceilings '!$D$11),$K117)</f>
        <v>0</v>
      </c>
      <c r="AU117" s="91" cm="1">
        <f t="array" ref="AU117">INDEX(Appendix!$G$4:$J$8,_xlfn.IFS(AS117&lt;56,1,AS117&lt;61,2,AS117&lt;66,3,AS117&lt;71,4,TRUE,5),MATCH(YEAR($F$15),Appendix!$G$3:$L$3,0))</f>
        <v>0</v>
      </c>
      <c r="AV117" s="92">
        <f t="shared" si="38"/>
        <v>0</v>
      </c>
      <c r="AW117" s="89" t="str">
        <f t="shared" si="50"/>
        <v>NA</v>
      </c>
      <c r="AX117" s="92">
        <f>IF(L117&gt;=('Wage Ceilings '!$C$3-SUM(Z117,AD117,AH117,AL117,AP117,AT117,BB117,BF117,BJ117,BN117,BR117,BV117)),('Wage Ceilings '!$C$3-SUM(Z117,AD117,AH117,AL117,AP117,AT117,BB117,BF117,BJ117,BN117,BR117,BV117)),L117)</f>
        <v>0</v>
      </c>
      <c r="AY117" s="91" cm="1">
        <f t="array" ref="AY117">INDEX(Appendix!$G$4:$J$8,_xlfn.IFS(AW117&lt;56,1,AW117&lt;61,2,AW117&lt;66,3,AW117&lt;71,4,TRUE,5),MATCH(YEAR($F$15),Appendix!$G$3:$L$3,0))</f>
        <v>0</v>
      </c>
      <c r="AZ117" s="92">
        <f t="shared" si="39"/>
        <v>0</v>
      </c>
      <c r="BA117" s="89">
        <f t="shared" si="51"/>
        <v>123</v>
      </c>
      <c r="BB117" s="90">
        <f>IF($M117&gt;'Wage Ceilings '!$C$7+SUMIF('Wage Ceilings '!$B$8:'Wage Ceilings '!$B$11,"&lt;="&amp;$M$15,'Wage Ceilings '!$D$8:'Wage Ceilings '!$D$11),'Wage Ceilings '!$C$7+SUMIF('Wage Ceilings '!$B$8:'Wage Ceilings '!$B$11,"&lt;="&amp;$M$15,'Wage Ceilings '!$D$8:'Wage Ceilings '!$D$11),$M117)</f>
        <v>0</v>
      </c>
      <c r="BC117" s="91" cm="1">
        <f t="array" ref="BC117">INDEX(Appendix!$G$4:$J$8,_xlfn.IFS(BA117&lt;56,1,BA117&lt;61,2,BA117&lt;66,3,BA117&lt;71,4,TRUE,5),MATCH(YEAR($F$15),Appendix!$G$3:$L$3,0))</f>
        <v>0</v>
      </c>
      <c r="BD117" s="92">
        <f t="shared" si="52"/>
        <v>0</v>
      </c>
      <c r="BE117" s="89">
        <f t="shared" si="53"/>
        <v>123</v>
      </c>
      <c r="BF117" s="90">
        <f>IF($N117&gt;'Wage Ceilings '!$C$7+SUMIF('Wage Ceilings '!$B$8:'Wage Ceilings '!$B$11,"&lt;="&amp;$N$15,'Wage Ceilings '!$D$8:'Wage Ceilings '!$D$11),'Wage Ceilings '!$C$7+SUMIF('Wage Ceilings '!$B$8:'Wage Ceilings '!$B$11,"&lt;="&amp;$N$15,'Wage Ceilings '!$D$8:'Wage Ceilings '!$D$11),$N117)</f>
        <v>0</v>
      </c>
      <c r="BG117" s="91" cm="1">
        <f t="array" ref="BG117">INDEX(Appendix!$G$4:$J$8,_xlfn.IFS(BE117&lt;56,1,BE117&lt;61,2,BE117&lt;66,3,BE117&lt;71,4,TRUE,5),MATCH(YEAR($F$15),Appendix!$G$3:$L$3,0))</f>
        <v>0</v>
      </c>
      <c r="BH117" s="92">
        <f t="shared" si="40"/>
        <v>0</v>
      </c>
      <c r="BI117" s="89">
        <f t="shared" si="54"/>
        <v>123</v>
      </c>
      <c r="BJ117" s="90">
        <f>IF($O117&gt;'Wage Ceilings '!$C$7+SUMIF('Wage Ceilings '!$B$8:'Wage Ceilings '!$B$11,"&lt;="&amp;$O$15,'Wage Ceilings '!$D$8:'Wage Ceilings '!$D$11),'Wage Ceilings '!$C$7+SUMIF('Wage Ceilings '!$B$8:'Wage Ceilings '!$B$11,"&lt;="&amp;$O$15,'Wage Ceilings '!$D$8:'Wage Ceilings '!$D$11),$O117)</f>
        <v>0</v>
      </c>
      <c r="BK117" s="91" cm="1">
        <f t="array" ref="BK117">INDEX(Appendix!$G$4:$J$8,_xlfn.IFS(BI117&lt;56,1,BI117&lt;61,2,BI117&lt;66,3,BI117&lt;71,4,TRUE,5),MATCH(YEAR($F$15),Appendix!$G$3:$L$3,0))</f>
        <v>0</v>
      </c>
      <c r="BL117" s="92">
        <f t="shared" si="41"/>
        <v>0</v>
      </c>
      <c r="BM117" s="89">
        <f t="shared" si="55"/>
        <v>123</v>
      </c>
      <c r="BN117" s="90">
        <f>IF($P117&gt;'Wage Ceilings '!$C$7+SUMIF('Wage Ceilings '!$B$8:'Wage Ceilings '!$B$11,"&lt;="&amp;$P$15,'Wage Ceilings '!$D$8:'Wage Ceilings '!$D$11),'Wage Ceilings '!$C$7+SUMIF('Wage Ceilings '!$B$8:'Wage Ceilings '!$B$11,"&lt;="&amp;$P$15,'Wage Ceilings '!$D$8:'Wage Ceilings '!$D$11),$P117)</f>
        <v>0</v>
      </c>
      <c r="BO117" s="91" cm="1">
        <f t="array" ref="BO117">INDEX(Appendix!$G$4:$J$8,_xlfn.IFS(BM117&lt;56,1,BM117&lt;61,2,BM117&lt;66,3,BM117&lt;71,4,TRUE,5),MATCH(YEAR($F$15),Appendix!$G$3:$L$3,0))</f>
        <v>0</v>
      </c>
      <c r="BP117" s="92">
        <f t="shared" si="42"/>
        <v>0</v>
      </c>
      <c r="BQ117" s="89">
        <f t="shared" si="56"/>
        <v>123</v>
      </c>
      <c r="BR117" s="90">
        <f>IF($Q117&gt;'Wage Ceilings '!$C$7+SUMIF('Wage Ceilings '!$B$8:'Wage Ceilings '!$B$11,"&lt;="&amp;$Q$15,'Wage Ceilings '!$D$8:'Wage Ceilings '!$D$11),'Wage Ceilings '!$C$7+SUMIF('Wage Ceilings '!$B$8:'Wage Ceilings '!$B$11,"&lt;="&amp;$Q$15,'Wage Ceilings '!$D$8:'Wage Ceilings '!$D$11),$Q117)</f>
        <v>0</v>
      </c>
      <c r="BS117" s="91" cm="1">
        <f t="array" ref="BS117">INDEX(Appendix!$G$4:$J$8,_xlfn.IFS(BQ117&lt;56,1,BQ117&lt;61,2,BQ117&lt;66,3,BQ117&lt;71,4,TRUE,5),MATCH(YEAR($F$15),Appendix!$G$3:$L$3,0))</f>
        <v>0</v>
      </c>
      <c r="BT117" s="92">
        <f t="shared" si="43"/>
        <v>0</v>
      </c>
      <c r="BU117" s="89">
        <f t="shared" si="57"/>
        <v>123</v>
      </c>
      <c r="BV117" s="90">
        <f>IF($R117&gt;'Wage Ceilings '!$C$7+SUMIF('Wage Ceilings '!$B$8:'Wage Ceilings '!$B$11,"&lt;="&amp;$R$15,'Wage Ceilings '!$D$8:'Wage Ceilings '!$D$11),'Wage Ceilings '!$C$7+SUMIF('Wage Ceilings '!$B$8:'Wage Ceilings '!$B$11,"&lt;="&amp;$R$15,'Wage Ceilings '!$D$8:'Wage Ceilings '!$D$11),$R117)</f>
        <v>0</v>
      </c>
      <c r="BW117" s="91" cm="1">
        <f t="array" ref="BW117">INDEX(Appendix!$G$4:$J$8,_xlfn.IFS(BU117&lt;56,1,BU117&lt;61,2,BU117&lt;66,3,BU117&lt;71,4,TRUE,5),MATCH(YEAR($F$15),Appendix!$G$3:$L$3,0))</f>
        <v>0</v>
      </c>
      <c r="BX117" s="92">
        <f t="shared" si="44"/>
        <v>0</v>
      </c>
      <c r="BY117" s="89" t="str">
        <f t="shared" si="58"/>
        <v>NA</v>
      </c>
      <c r="BZ117" s="92">
        <f>IF(S117&gt;=('Wage Ceilings '!$C$3-SUM(Z117,AD117,AH117,AL117,AP117,AX117,AT117,BB117,BF117,BJ117,BN117,BR117,BV117)),('Wage Ceilings '!$C$3-SUM(Z117,AD117,AH117,AL117,AP117,AX117,AT117,BB117,BF117,BJ117,BN117,BR117,BV117)),S117)</f>
        <v>0</v>
      </c>
      <c r="CA117" s="91" cm="1">
        <f t="array" ref="CA117">INDEX(Appendix!$G$4:$J$8,_xlfn.IFS(BY117&lt;56,1,BY117&lt;61,2,BY117&lt;66,3,BY117&lt;71,4,TRUE,5),MATCH(YEAR($F$15),Appendix!$G$3:$L$3,0))</f>
        <v>0</v>
      </c>
      <c r="CB117" s="92">
        <f t="shared" si="65"/>
        <v>0</v>
      </c>
      <c r="CC117" s="47"/>
    </row>
  </sheetData>
  <sheetProtection algorithmName="SHA-512" hashValue="8I8NYWLLDr1GGKk5NwtinC8KxTJMMNYY68sAJ+H3TR1j3dz0vU1ewBungW5JJgyEzaIRqXcmkScl4dugjTXddw==" saltValue="0fnj4z/v81WXL3ggf1QEbA==" spinCount="100000" sheet="1" objects="1" scenarios="1"/>
  <protectedRanges>
    <protectedRange sqref="A18:B19 A20:S117 D17:S18 C19:S19" name="TP"/>
  </protectedRanges>
  <mergeCells count="46">
    <mergeCell ref="BU15:BX15"/>
    <mergeCell ref="BY15:CB15"/>
    <mergeCell ref="AW15:AZ15"/>
    <mergeCell ref="BA15:BD15"/>
    <mergeCell ref="BE15:BH15"/>
    <mergeCell ref="BI15:BL15"/>
    <mergeCell ref="BM15:BP15"/>
    <mergeCell ref="BQ15:BT15"/>
    <mergeCell ref="AS15:AV15"/>
    <mergeCell ref="S15:S16"/>
    <mergeCell ref="T15:T16"/>
    <mergeCell ref="U15:U16"/>
    <mergeCell ref="V15:V16"/>
    <mergeCell ref="W15:W16"/>
    <mergeCell ref="X15:X16"/>
    <mergeCell ref="Y15:AB15"/>
    <mergeCell ref="AC15:AF15"/>
    <mergeCell ref="AG15:AJ15"/>
    <mergeCell ref="AK15:AN15"/>
    <mergeCell ref="AO15:AR15"/>
    <mergeCell ref="M15:M16"/>
    <mergeCell ref="N15:N16"/>
    <mergeCell ref="O15:O16"/>
    <mergeCell ref="P15:P16"/>
    <mergeCell ref="Q15:Q16"/>
    <mergeCell ref="H15:H16"/>
    <mergeCell ref="I15:I16"/>
    <mergeCell ref="J15:J16"/>
    <mergeCell ref="K15:K16"/>
    <mergeCell ref="L15:L16"/>
    <mergeCell ref="F15:F16"/>
    <mergeCell ref="A7:B7"/>
    <mergeCell ref="Y13:CB13"/>
    <mergeCell ref="A14:D14"/>
    <mergeCell ref="F14:L14"/>
    <mergeCell ref="M14:S14"/>
    <mergeCell ref="T14:X14"/>
    <mergeCell ref="Y14:AZ14"/>
    <mergeCell ref="BA14:CB14"/>
    <mergeCell ref="A15:A16"/>
    <mergeCell ref="B15:B16"/>
    <mergeCell ref="C15:C16"/>
    <mergeCell ref="D15:D16"/>
    <mergeCell ref="E15:E16"/>
    <mergeCell ref="R15:R16"/>
    <mergeCell ref="G15:G16"/>
  </mergeCells>
  <conditionalFormatting sqref="A3">
    <cfRule type="cellIs" dxfId="4" priority="1" operator="lessThan">
      <formula>0</formula>
    </cfRule>
  </conditionalFormatting>
  <dataValidations disablePrompts="1" count="1">
    <dataValidation type="list" allowBlank="1" showInputMessage="1" showErrorMessage="1" sqref="C18:C117" xr:uid="{3AA5C105-5EFB-40FB-8B39-AB4621CCB946}">
      <formula1>"Yes,No"</formula1>
    </dataValidation>
  </dataValidation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5F638-6A9D-43B5-AE69-DEB6D831491D}">
  <dimension ref="A1:BO119"/>
  <sheetViews>
    <sheetView zoomScale="80" zoomScaleNormal="80" workbookViewId="0">
      <selection activeCell="W18" sqref="W18"/>
    </sheetView>
  </sheetViews>
  <sheetFormatPr defaultColWidth="9.08984375" defaultRowHeight="13" x14ac:dyDescent="0.3"/>
  <cols>
    <col min="1" max="1" width="32.08984375" style="30" customWidth="1"/>
    <col min="2" max="14" width="11.453125" style="30" bestFit="1" customWidth="1"/>
    <col min="15" max="16" width="8.81640625" style="93" bestFit="1" customWidth="1"/>
    <col min="17" max="17" width="11.54296875" style="93" bestFit="1" customWidth="1"/>
    <col min="18" max="18" width="6.81640625" style="93" bestFit="1" customWidth="1"/>
    <col min="19" max="19" width="11.453125" style="93" bestFit="1" customWidth="1"/>
    <col min="20" max="20" width="9.6328125" style="93" bestFit="1" customWidth="1"/>
    <col min="21" max="21" width="9.81640625" style="93" bestFit="1" customWidth="1"/>
    <col min="22" max="22" width="6.81640625" style="93" bestFit="1" customWidth="1"/>
    <col min="23" max="23" width="11.453125" style="93" bestFit="1" customWidth="1"/>
    <col min="24" max="24" width="9.6328125" style="93" bestFit="1" customWidth="1"/>
    <col min="25" max="25" width="10.1796875" style="93" bestFit="1" customWidth="1"/>
    <col min="26" max="26" width="6.81640625" style="93" bestFit="1" customWidth="1"/>
    <col min="27" max="27" width="11.453125" style="93" bestFit="1" customWidth="1"/>
    <col min="28" max="28" width="9.6328125" style="93" bestFit="1" customWidth="1"/>
    <col min="29" max="29" width="10.453125" style="93" bestFit="1" customWidth="1"/>
    <col min="30" max="30" width="6.81640625" style="93" bestFit="1" customWidth="1"/>
    <col min="31" max="31" width="11.453125" style="93" bestFit="1" customWidth="1"/>
    <col min="32" max="32" width="9.6328125" style="93" bestFit="1" customWidth="1"/>
    <col min="33" max="33" width="10.1796875" style="93" bestFit="1" customWidth="1"/>
    <col min="34" max="34" width="6.81640625" style="93" bestFit="1" customWidth="1"/>
    <col min="35" max="35" width="11.453125" style="93" bestFit="1" customWidth="1"/>
    <col min="36" max="36" width="9.6328125" style="93" bestFit="1" customWidth="1"/>
    <col min="37" max="37" width="10.7265625" style="93" bestFit="1" customWidth="1"/>
    <col min="38" max="38" width="6.81640625" style="93" bestFit="1" customWidth="1"/>
    <col min="39" max="39" width="11.453125" style="93" bestFit="1" customWidth="1"/>
    <col min="40" max="40" width="9.6328125" style="93" bestFit="1" customWidth="1"/>
    <col min="41" max="41" width="10.08984375" style="93" bestFit="1" customWidth="1"/>
    <col min="42" max="42" width="6.81640625" style="93" bestFit="1" customWidth="1"/>
    <col min="43" max="43" width="11.453125" style="93" bestFit="1" customWidth="1"/>
    <col min="44" max="44" width="9.6328125" style="93" bestFit="1" customWidth="1"/>
    <col min="45" max="45" width="9.54296875" style="93" bestFit="1" customWidth="1"/>
    <col min="46" max="46" width="6.81640625" style="93" bestFit="1" customWidth="1"/>
    <col min="47" max="47" width="11.453125" style="93" bestFit="1" customWidth="1"/>
    <col min="48" max="48" width="9.6328125" style="93" bestFit="1" customWidth="1"/>
    <col min="49" max="49" width="10.36328125" style="93" bestFit="1" customWidth="1"/>
    <col min="50" max="50" width="6.81640625" style="93" bestFit="1" customWidth="1"/>
    <col min="51" max="51" width="10.36328125" style="93" bestFit="1" customWidth="1"/>
    <col min="52" max="52" width="9.6328125" style="93" bestFit="1" customWidth="1"/>
    <col min="53" max="53" width="10.1796875" style="93" bestFit="1" customWidth="1"/>
    <col min="54" max="54" width="6.81640625" style="93" bestFit="1" customWidth="1"/>
    <col min="55" max="55" width="10.36328125" style="93" bestFit="1" customWidth="1"/>
    <col min="56" max="56" width="9.6328125" style="93" bestFit="1" customWidth="1"/>
    <col min="57" max="57" width="10.08984375" style="93" bestFit="1" customWidth="1"/>
    <col min="58" max="58" width="6.81640625" style="93" bestFit="1" customWidth="1"/>
    <col min="59" max="59" width="10.36328125" style="93" bestFit="1" customWidth="1"/>
    <col min="60" max="60" width="9.6328125" style="93" bestFit="1" customWidth="1"/>
    <col min="61" max="61" width="10.36328125" style="93" bestFit="1" customWidth="1"/>
    <col min="62" max="62" width="6.81640625" style="93" bestFit="1" customWidth="1"/>
    <col min="63" max="63" width="10.36328125" style="93" bestFit="1" customWidth="1"/>
    <col min="64" max="64" width="9.6328125" style="93" bestFit="1" customWidth="1"/>
    <col min="65" max="65" width="10.36328125" style="93" bestFit="1" customWidth="1"/>
    <col min="66" max="67" width="9.08984375" style="93"/>
    <col min="68" max="16384" width="9.08984375" style="30"/>
  </cols>
  <sheetData>
    <row r="1" spans="1:67" ht="26" x14ac:dyDescent="0.3">
      <c r="A1" s="29" t="s">
        <v>192</v>
      </c>
    </row>
    <row r="2" spans="1:67" x14ac:dyDescent="0.3">
      <c r="A2" s="53"/>
    </row>
    <row r="3" spans="1:67" x14ac:dyDescent="0.3">
      <c r="A3" s="31" t="s">
        <v>2</v>
      </c>
      <c r="B3" s="32"/>
      <c r="C3" s="32"/>
    </row>
    <row r="4" spans="1:67" x14ac:dyDescent="0.3">
      <c r="A4" s="33"/>
    </row>
    <row r="5" spans="1:67" x14ac:dyDescent="0.3">
      <c r="A5" s="34" t="s">
        <v>3</v>
      </c>
    </row>
    <row r="6" spans="1:67" x14ac:dyDescent="0.3">
      <c r="A6" s="34"/>
    </row>
    <row r="7" spans="1:67" x14ac:dyDescent="0.3">
      <c r="A7" s="34" t="s">
        <v>201</v>
      </c>
    </row>
    <row r="8" spans="1:67" x14ac:dyDescent="0.3">
      <c r="A8" s="34"/>
    </row>
    <row r="9" spans="1:67" ht="18.5" x14ac:dyDescent="0.3">
      <c r="A9" s="137" t="s">
        <v>73</v>
      </c>
      <c r="B9" s="137"/>
      <c r="C9" s="35"/>
    </row>
    <row r="10" spans="1:67" x14ac:dyDescent="0.3">
      <c r="A10" s="36" t="s">
        <v>193</v>
      </c>
      <c r="B10" s="37">
        <f>SUM(O20:O119)</f>
        <v>0</v>
      </c>
      <c r="C10" s="38"/>
    </row>
    <row r="11" spans="1:67" x14ac:dyDescent="0.3">
      <c r="A11" s="36" t="s">
        <v>194</v>
      </c>
      <c r="B11" s="37">
        <f>SUM(P20:P119)</f>
        <v>0</v>
      </c>
      <c r="C11" s="38"/>
      <c r="H11" s="39"/>
      <c r="I11" s="39"/>
      <c r="J11" s="39"/>
      <c r="K11" s="39"/>
      <c r="L11" s="39"/>
      <c r="M11" s="39"/>
      <c r="N11" s="39"/>
      <c r="O11" s="94"/>
      <c r="P11" s="94"/>
      <c r="Q11" s="94"/>
      <c r="R11" s="94"/>
      <c r="Z11" s="95"/>
    </row>
    <row r="12" spans="1:67" x14ac:dyDescent="0.3">
      <c r="A12" s="40" t="s">
        <v>195</v>
      </c>
      <c r="B12" s="41">
        <f>SUM(B10:B11)</f>
        <v>0</v>
      </c>
      <c r="C12" s="38"/>
      <c r="F12" s="62"/>
    </row>
    <row r="14" spans="1:67" ht="18.5" x14ac:dyDescent="0.45">
      <c r="A14" s="42" t="s">
        <v>8</v>
      </c>
      <c r="B14" s="42"/>
      <c r="C14" s="44"/>
      <c r="D14" s="45"/>
      <c r="T14" s="96"/>
    </row>
    <row r="15" spans="1:67" ht="18.5" x14ac:dyDescent="0.45">
      <c r="A15" s="43" t="s">
        <v>107</v>
      </c>
      <c r="B15" s="44"/>
      <c r="C15" s="46"/>
      <c r="D15" s="46"/>
      <c r="E15" s="44"/>
      <c r="F15" s="44"/>
      <c r="G15" s="44"/>
      <c r="H15" s="44"/>
      <c r="I15" s="44"/>
      <c r="J15" s="44"/>
      <c r="K15" s="44"/>
      <c r="L15" s="44"/>
      <c r="M15" s="44"/>
      <c r="N15" s="44"/>
      <c r="O15" s="98"/>
      <c r="P15" s="98"/>
      <c r="Q15" s="98"/>
      <c r="R15" s="138"/>
      <c r="S15" s="138"/>
      <c r="T15" s="138"/>
      <c r="U15" s="138"/>
      <c r="V15" s="138"/>
      <c r="W15" s="138"/>
      <c r="X15" s="138"/>
      <c r="Y15" s="138"/>
      <c r="Z15" s="138"/>
      <c r="AA15" s="138"/>
      <c r="AB15" s="138"/>
      <c r="AC15" s="138"/>
      <c r="AD15" s="138"/>
      <c r="AE15" s="138"/>
      <c r="AF15" s="138"/>
      <c r="AG15" s="138"/>
      <c r="AH15" s="138"/>
      <c r="AI15" s="138"/>
      <c r="AJ15" s="138"/>
      <c r="AK15" s="138"/>
      <c r="AL15" s="138"/>
      <c r="AM15" s="138"/>
      <c r="AN15" s="138"/>
      <c r="AO15" s="138"/>
      <c r="AP15" s="138"/>
      <c r="AQ15" s="138"/>
      <c r="AR15" s="138"/>
      <c r="AS15" s="138"/>
      <c r="AT15" s="138"/>
      <c r="AU15" s="138"/>
      <c r="AV15" s="138"/>
      <c r="AW15" s="138"/>
      <c r="AX15" s="138"/>
      <c r="AY15" s="138"/>
      <c r="AZ15" s="138"/>
      <c r="BA15" s="138"/>
      <c r="BB15" s="138"/>
      <c r="BC15" s="138"/>
      <c r="BD15" s="138"/>
      <c r="BE15" s="138"/>
      <c r="BF15" s="138"/>
      <c r="BG15" s="138"/>
      <c r="BH15" s="138"/>
      <c r="BI15" s="138"/>
      <c r="BJ15" s="138"/>
      <c r="BK15" s="138"/>
      <c r="BL15" s="138"/>
      <c r="BM15" s="138"/>
      <c r="BN15" s="99"/>
    </row>
    <row r="16" spans="1:67" s="49" customFormat="1" ht="14.5" x14ac:dyDescent="0.35">
      <c r="A16" s="139" t="s">
        <v>77</v>
      </c>
      <c r="B16" s="140"/>
      <c r="C16" s="142" t="s">
        <v>10</v>
      </c>
      <c r="D16" s="143"/>
      <c r="E16" s="143"/>
      <c r="F16" s="143"/>
      <c r="G16" s="143"/>
      <c r="H16" s="143"/>
      <c r="I16" s="143" t="s">
        <v>11</v>
      </c>
      <c r="J16" s="143"/>
      <c r="K16" s="143"/>
      <c r="L16" s="143"/>
      <c r="M16" s="143"/>
      <c r="N16" s="143"/>
      <c r="O16" s="144" t="s">
        <v>93</v>
      </c>
      <c r="P16" s="144"/>
      <c r="Q16" s="145"/>
      <c r="R16" s="146" t="s">
        <v>12</v>
      </c>
      <c r="S16" s="146"/>
      <c r="T16" s="146"/>
      <c r="U16" s="146"/>
      <c r="V16" s="146"/>
      <c r="W16" s="146"/>
      <c r="X16" s="146"/>
      <c r="Y16" s="146"/>
      <c r="Z16" s="146"/>
      <c r="AA16" s="146"/>
      <c r="AB16" s="146"/>
      <c r="AC16" s="146"/>
      <c r="AD16" s="146"/>
      <c r="AE16" s="146"/>
      <c r="AF16" s="146"/>
      <c r="AG16" s="146"/>
      <c r="AH16" s="146"/>
      <c r="AI16" s="146"/>
      <c r="AJ16" s="146"/>
      <c r="AK16" s="146"/>
      <c r="AL16" s="146"/>
      <c r="AM16" s="146"/>
      <c r="AN16" s="146"/>
      <c r="AO16" s="146"/>
      <c r="AP16" s="146" t="s">
        <v>13</v>
      </c>
      <c r="AQ16" s="146"/>
      <c r="AR16" s="146"/>
      <c r="AS16" s="146"/>
      <c r="AT16" s="146"/>
      <c r="AU16" s="146"/>
      <c r="AV16" s="146"/>
      <c r="AW16" s="146"/>
      <c r="AX16" s="146"/>
      <c r="AY16" s="146"/>
      <c r="AZ16" s="146"/>
      <c r="BA16" s="146"/>
      <c r="BB16" s="146"/>
      <c r="BC16" s="146"/>
      <c r="BD16" s="146"/>
      <c r="BE16" s="146"/>
      <c r="BF16" s="146"/>
      <c r="BG16" s="146"/>
      <c r="BH16" s="146"/>
      <c r="BI16" s="146"/>
      <c r="BJ16" s="146"/>
      <c r="BK16" s="146"/>
      <c r="BL16" s="146"/>
      <c r="BM16" s="146"/>
      <c r="BN16" s="100"/>
      <c r="BO16" s="103"/>
    </row>
    <row r="17" spans="1:67" x14ac:dyDescent="0.3">
      <c r="A17" s="147" t="s">
        <v>74</v>
      </c>
      <c r="B17" s="147" t="s">
        <v>76</v>
      </c>
      <c r="C17" s="131">
        <v>45292</v>
      </c>
      <c r="D17" s="131">
        <v>45323</v>
      </c>
      <c r="E17" s="131">
        <v>45352</v>
      </c>
      <c r="F17" s="131">
        <v>45383</v>
      </c>
      <c r="G17" s="131">
        <v>45413</v>
      </c>
      <c r="H17" s="131">
        <v>45444</v>
      </c>
      <c r="I17" s="131">
        <v>45474</v>
      </c>
      <c r="J17" s="131">
        <v>45505</v>
      </c>
      <c r="K17" s="131">
        <v>45536</v>
      </c>
      <c r="L17" s="131">
        <v>45566</v>
      </c>
      <c r="M17" s="131">
        <v>45597</v>
      </c>
      <c r="N17" s="131">
        <v>45627</v>
      </c>
      <c r="O17" s="133" t="s">
        <v>94</v>
      </c>
      <c r="P17" s="133" t="s">
        <v>95</v>
      </c>
      <c r="Q17" s="135" t="s">
        <v>112</v>
      </c>
      <c r="R17" s="130" t="s">
        <v>78</v>
      </c>
      <c r="S17" s="130"/>
      <c r="T17" s="130"/>
      <c r="U17" s="130"/>
      <c r="V17" s="130" t="s">
        <v>81</v>
      </c>
      <c r="W17" s="130"/>
      <c r="X17" s="130"/>
      <c r="Y17" s="130"/>
      <c r="Z17" s="130" t="s">
        <v>83</v>
      </c>
      <c r="AA17" s="130"/>
      <c r="AB17" s="130"/>
      <c r="AC17" s="130"/>
      <c r="AD17" s="130" t="s">
        <v>84</v>
      </c>
      <c r="AE17" s="130"/>
      <c r="AF17" s="130"/>
      <c r="AG17" s="130"/>
      <c r="AH17" s="130" t="s">
        <v>85</v>
      </c>
      <c r="AI17" s="130"/>
      <c r="AJ17" s="130"/>
      <c r="AK17" s="130"/>
      <c r="AL17" s="130" t="s">
        <v>86</v>
      </c>
      <c r="AM17" s="130"/>
      <c r="AN17" s="130"/>
      <c r="AO17" s="130"/>
      <c r="AP17" s="130" t="s">
        <v>87</v>
      </c>
      <c r="AQ17" s="130"/>
      <c r="AR17" s="130"/>
      <c r="AS17" s="130"/>
      <c r="AT17" s="130" t="s">
        <v>88</v>
      </c>
      <c r="AU17" s="130"/>
      <c r="AV17" s="130"/>
      <c r="AW17" s="130"/>
      <c r="AX17" s="130" t="s">
        <v>89</v>
      </c>
      <c r="AY17" s="130"/>
      <c r="AZ17" s="130"/>
      <c r="BA17" s="130"/>
      <c r="BB17" s="130" t="s">
        <v>90</v>
      </c>
      <c r="BC17" s="130"/>
      <c r="BD17" s="130"/>
      <c r="BE17" s="130"/>
      <c r="BF17" s="130" t="s">
        <v>91</v>
      </c>
      <c r="BG17" s="130"/>
      <c r="BH17" s="130"/>
      <c r="BI17" s="130"/>
      <c r="BJ17" s="130" t="s">
        <v>92</v>
      </c>
      <c r="BK17" s="130"/>
      <c r="BL17" s="130"/>
      <c r="BM17" s="130"/>
      <c r="BN17" s="99"/>
    </row>
    <row r="18" spans="1:67" x14ac:dyDescent="0.3">
      <c r="A18" s="148"/>
      <c r="B18" s="148"/>
      <c r="C18" s="132"/>
      <c r="D18" s="132"/>
      <c r="E18" s="132"/>
      <c r="F18" s="132"/>
      <c r="G18" s="132"/>
      <c r="H18" s="132"/>
      <c r="I18" s="132"/>
      <c r="J18" s="132"/>
      <c r="K18" s="132"/>
      <c r="L18" s="132"/>
      <c r="M18" s="132"/>
      <c r="N18" s="132"/>
      <c r="O18" s="134"/>
      <c r="P18" s="134"/>
      <c r="Q18" s="136"/>
      <c r="R18" s="101" t="s">
        <v>72</v>
      </c>
      <c r="S18" s="101" t="s">
        <v>82</v>
      </c>
      <c r="T18" s="101" t="s">
        <v>79</v>
      </c>
      <c r="U18" s="101" t="s">
        <v>80</v>
      </c>
      <c r="V18" s="101" t="s">
        <v>72</v>
      </c>
      <c r="W18" s="101" t="s">
        <v>82</v>
      </c>
      <c r="X18" s="101" t="s">
        <v>79</v>
      </c>
      <c r="Y18" s="101" t="s">
        <v>96</v>
      </c>
      <c r="Z18" s="101" t="s">
        <v>72</v>
      </c>
      <c r="AA18" s="101" t="s">
        <v>82</v>
      </c>
      <c r="AB18" s="101" t="s">
        <v>79</v>
      </c>
      <c r="AC18" s="101" t="s">
        <v>97</v>
      </c>
      <c r="AD18" s="101" t="s">
        <v>72</v>
      </c>
      <c r="AE18" s="101" t="s">
        <v>82</v>
      </c>
      <c r="AF18" s="101" t="s">
        <v>79</v>
      </c>
      <c r="AG18" s="101" t="s">
        <v>98</v>
      </c>
      <c r="AH18" s="101" t="s">
        <v>72</v>
      </c>
      <c r="AI18" s="101" t="s">
        <v>82</v>
      </c>
      <c r="AJ18" s="101" t="s">
        <v>79</v>
      </c>
      <c r="AK18" s="101" t="s">
        <v>99</v>
      </c>
      <c r="AL18" s="101" t="s">
        <v>72</v>
      </c>
      <c r="AM18" s="101" t="s">
        <v>82</v>
      </c>
      <c r="AN18" s="101" t="s">
        <v>79</v>
      </c>
      <c r="AO18" s="101" t="s">
        <v>100</v>
      </c>
      <c r="AP18" s="101" t="s">
        <v>72</v>
      </c>
      <c r="AQ18" s="101" t="s">
        <v>82</v>
      </c>
      <c r="AR18" s="101" t="s">
        <v>79</v>
      </c>
      <c r="AS18" s="101" t="s">
        <v>101</v>
      </c>
      <c r="AT18" s="101" t="s">
        <v>72</v>
      </c>
      <c r="AU18" s="101" t="s">
        <v>82</v>
      </c>
      <c r="AV18" s="101" t="s">
        <v>79</v>
      </c>
      <c r="AW18" s="101" t="s">
        <v>102</v>
      </c>
      <c r="AX18" s="101" t="s">
        <v>72</v>
      </c>
      <c r="AY18" s="101" t="s">
        <v>82</v>
      </c>
      <c r="AZ18" s="101" t="s">
        <v>79</v>
      </c>
      <c r="BA18" s="101" t="s">
        <v>103</v>
      </c>
      <c r="BB18" s="101" t="s">
        <v>72</v>
      </c>
      <c r="BC18" s="101" t="s">
        <v>82</v>
      </c>
      <c r="BD18" s="101" t="s">
        <v>79</v>
      </c>
      <c r="BE18" s="101" t="s">
        <v>104</v>
      </c>
      <c r="BF18" s="101" t="s">
        <v>72</v>
      </c>
      <c r="BG18" s="101" t="s">
        <v>82</v>
      </c>
      <c r="BH18" s="101" t="s">
        <v>79</v>
      </c>
      <c r="BI18" s="101" t="s">
        <v>105</v>
      </c>
      <c r="BJ18" s="101" t="s">
        <v>72</v>
      </c>
      <c r="BK18" s="101" t="s">
        <v>82</v>
      </c>
      <c r="BL18" s="101" t="s">
        <v>79</v>
      </c>
      <c r="BM18" s="101" t="s">
        <v>106</v>
      </c>
      <c r="BN18" s="99"/>
    </row>
    <row r="19" spans="1:67" s="51" customFormat="1" x14ac:dyDescent="0.3">
      <c r="A19" s="52" t="s">
        <v>172</v>
      </c>
      <c r="B19" s="59">
        <v>24167</v>
      </c>
      <c r="C19" s="54">
        <v>7000</v>
      </c>
      <c r="D19" s="54">
        <v>7000</v>
      </c>
      <c r="E19" s="54">
        <v>7000</v>
      </c>
      <c r="F19" s="54">
        <v>7000</v>
      </c>
      <c r="G19" s="54">
        <v>7000</v>
      </c>
      <c r="H19" s="54">
        <v>7000</v>
      </c>
      <c r="I19" s="54">
        <v>7000</v>
      </c>
      <c r="J19" s="54">
        <v>7000</v>
      </c>
      <c r="K19" s="54">
        <v>7000</v>
      </c>
      <c r="L19" s="54">
        <v>7000</v>
      </c>
      <c r="M19" s="54">
        <v>7000</v>
      </c>
      <c r="N19" s="54">
        <v>7000</v>
      </c>
      <c r="O19" s="55">
        <f>SUM(U19,Y19,AC19,AG19,AK19,AO19)</f>
        <v>105</v>
      </c>
      <c r="P19" s="55">
        <f>SUM(AS19,AW19,BA19,BE19,BI19,BM19)</f>
        <v>105</v>
      </c>
      <c r="Q19" s="56">
        <f t="shared" ref="Q19:Q50" si="0">SUM(O19:P19)</f>
        <v>210</v>
      </c>
      <c r="R19" s="89">
        <f t="shared" ref="R19:R50" si="1">FLOOR((DATEDIF($B19-DAY($B19)+1,C$17,"m")-1)/12,1)</f>
        <v>57</v>
      </c>
      <c r="S19" s="90">
        <f>IF($C19&gt;'Wage Ceilings '!$C$3,'Wage Ceilings '!$C$3,$C19)</f>
        <v>7000</v>
      </c>
      <c r="T19" s="91" cm="1">
        <f t="array" ref="T19">INDEX(Appendix!$G$4:$J$8,_xlfn.IFS(R19&lt;56,1,R19&lt;61,2,R19&lt;66,3,R19&lt;71,4,TRUE,5),MATCH(YEAR($C$17),Appendix!$G$3:$L$3,0))</f>
        <v>2.5000000000000001E-3</v>
      </c>
      <c r="U19" s="92">
        <f t="shared" ref="U19:U82" si="2">S19*T19</f>
        <v>17.5</v>
      </c>
      <c r="V19" s="89">
        <f t="shared" ref="V19:V50" si="3">FLOOR((DATEDIF($B19-DAY($B19)+1,D$17,"m")-1)/12,1)</f>
        <v>57</v>
      </c>
      <c r="W19" s="90">
        <f>IF($D19&gt;'Wage Ceilings '!$C$3-$S19,'Wage Ceilings '!$C$3-$S19,$D19)</f>
        <v>7000</v>
      </c>
      <c r="X19" s="91" cm="1">
        <f t="array" ref="X19">INDEX(Appendix!$G$4:$J$8,_xlfn.IFS(V19&lt;56,1,V19&lt;61,2,V19&lt;66,3,V19&lt;71,4,TRUE,5),MATCH(YEAR($C$17),Appendix!$G$3:$L$3,0))</f>
        <v>2.5000000000000001E-3</v>
      </c>
      <c r="Y19" s="92">
        <f t="shared" ref="Y19:Y82" si="4">W19*X19</f>
        <v>17.5</v>
      </c>
      <c r="Z19" s="89">
        <f t="shared" ref="Z19:Z50" si="5">FLOOR((DATEDIF($B19-DAY($B19)+1,E$17,"m")-1)/12,1)</f>
        <v>57</v>
      </c>
      <c r="AA19" s="90">
        <f>IF($E19&gt;'Wage Ceilings '!$C$3-SUM($S19,$W19),'Wage Ceilings '!$C$3-SUM($S19,$W19),$E19)</f>
        <v>7000</v>
      </c>
      <c r="AB19" s="91" cm="1">
        <f t="array" ref="AB19">INDEX(Appendix!$G$4:$J$8,_xlfn.IFS(Z19&lt;56,1,Z19&lt;61,2,Z19&lt;66,3,Z19&lt;71,4,TRUE,5),MATCH(YEAR($C$17),Appendix!$G$3:$L$3,0))</f>
        <v>2.5000000000000001E-3</v>
      </c>
      <c r="AC19" s="92">
        <f t="shared" ref="AC19:AC82" si="6">AA19*AB19</f>
        <v>17.5</v>
      </c>
      <c r="AD19" s="89">
        <f t="shared" ref="AD19:AD50" si="7">FLOOR((DATEDIF($B19-DAY($B19)+1,F$17,"m")-1)/12,1)</f>
        <v>58</v>
      </c>
      <c r="AE19" s="90">
        <f>IF($F19&gt;'Wage Ceilings '!$C$3-SUM($S19,$W19,$AA19),'Wage Ceilings '!$C$3-SUM($S19,$W19,$AA19),$F19)</f>
        <v>7000</v>
      </c>
      <c r="AF19" s="91" cm="1">
        <f t="array" ref="AF19">INDEX(Appendix!$G$4:$J$8,_xlfn.IFS(AD19&lt;56,1,AD19&lt;61,2,AD19&lt;66,3,AD19&lt;71,4,TRUE,5),MATCH(YEAR($C$17),Appendix!$G$3:$L$3,0))</f>
        <v>2.5000000000000001E-3</v>
      </c>
      <c r="AG19" s="92">
        <f t="shared" ref="AG19:AG82" si="8">AE19*AF19</f>
        <v>17.5</v>
      </c>
      <c r="AH19" s="89">
        <f t="shared" ref="AH19:AH50" si="9">FLOOR((DATEDIF($B19-DAY($B19)+1,G$17,"m")-1)/12,1)</f>
        <v>58</v>
      </c>
      <c r="AI19" s="90">
        <f>IF($G19&gt;'Wage Ceilings '!$C$3-SUM($S19,$W19,$AA19,$AE19),'Wage Ceilings '!$C$3-SUM($S19,$W19,$AA19,$AE19),$G19)</f>
        <v>7000</v>
      </c>
      <c r="AJ19" s="91" cm="1">
        <f t="array" ref="AJ19">INDEX(Appendix!$G$4:$J$8,_xlfn.IFS(AH19&lt;56,1,AH19&lt;61,2,AH19&lt;66,3,AH19&lt;71,4,TRUE,5),MATCH(YEAR($C$17),Appendix!$G$3:$L$3,0))</f>
        <v>2.5000000000000001E-3</v>
      </c>
      <c r="AK19" s="92">
        <f t="shared" ref="AK19:AK82" si="10">AI19*AJ19</f>
        <v>17.5</v>
      </c>
      <c r="AL19" s="89">
        <f t="shared" ref="AL19:AL50" si="11">FLOOR((DATEDIF($B19-DAY($B19)+1,H$17,"m")-1)/12,1)</f>
        <v>58</v>
      </c>
      <c r="AM19" s="90">
        <f>IF($H19&gt;'Wage Ceilings '!$C$3-SUM($S19,$W19,$AA19,$AE19,$AI19),'Wage Ceilings '!$C$3-SUM($S19,$W19,$AA19,$AE19,$AI19),$H19)</f>
        <v>7000</v>
      </c>
      <c r="AN19" s="91" cm="1">
        <f t="array" ref="AN19">INDEX(Appendix!$G$4:$J$8,_xlfn.IFS(AL19&lt;56,1,AL19&lt;61,2,AL19&lt;66,3,AL19&lt;71,4,TRUE,5),MATCH(YEAR($C$17),Appendix!$G$3:$L$3,0))</f>
        <v>2.5000000000000001E-3</v>
      </c>
      <c r="AO19" s="92">
        <f t="shared" ref="AO19:AO82" si="12">AM19*AN19</f>
        <v>17.5</v>
      </c>
      <c r="AP19" s="89">
        <f t="shared" ref="AP19:AP50" si="13">FLOOR((DATEDIF($B19-DAY($B19)+1,I$17,"m")-1)/12,1)</f>
        <v>58</v>
      </c>
      <c r="AQ19" s="90" cm="1">
        <f t="array" ref="AQ19">_xlfn.IFS(SUM($S19,$W19,$AA19,$AE19,$AI19,$AM19)&gt;='Wage Ceilings '!$C$3,0,SUM($I19,$S19,$W19,$AA19,$AE19,$AI19,$AM19)&gt;'Wage Ceilings '!$C$3,'Wage Ceilings '!$C$3-SUM($S19,$W19,$AA19,$AE19,$AI19,$AM19),SUM($I19,$S19,$W19,$AA19,$AE19,$AI19,$AM19)&lt;='Wage Ceilings '!$C$3,$I19)</f>
        <v>7000</v>
      </c>
      <c r="AR19" s="91" cm="1">
        <f t="array" ref="AR19">INDEX(Appendix!$G$4:$J$8,_xlfn.IFS(AP19&lt;56,1,AP19&lt;61,2,AP19&lt;66,3,AP19&lt;71,4,TRUE,5),MATCH(YEAR($C$17),Appendix!$G$3:$L$3,0))</f>
        <v>2.5000000000000001E-3</v>
      </c>
      <c r="AS19" s="92">
        <f>AQ19*AR19</f>
        <v>17.5</v>
      </c>
      <c r="AT19" s="89">
        <f t="shared" ref="AT19:AT50" si="14">FLOOR((DATEDIF($B19-DAY($B19)+1,J$17,"m")-1)/12,1)</f>
        <v>58</v>
      </c>
      <c r="AU19" s="90" cm="1">
        <f t="array" ref="AU19">_xlfn.IFS(SUM($S19,$W19,$AA19,$AE19,$AI19,$AM19,$AQ19)&gt;='Wage Ceilings '!$C$3,0,SUM($J19,$S19,$W19,$AA19,$AE19,$AI19,$AM19,$AQ19)&gt;'Wage Ceilings '!$C$3,'Wage Ceilings '!$C$3-SUM($S19,$W19,$AA19,$AE19,$AI19,$AM19,$AQ19),SUM($J19,$S19,$W19,$AA19,$AE19,$AI19,$AM19,$AQ19)&lt;='Wage Ceilings '!$C$3,$J19)</f>
        <v>7000</v>
      </c>
      <c r="AV19" s="91" cm="1">
        <f t="array" ref="AV19">INDEX(Appendix!$G$4:$J$8,_xlfn.IFS(AT19&lt;56,1,AT19&lt;61,2,AT19&lt;66,3,AT19&lt;71,4,TRUE,5),MATCH(YEAR($C$17),Appendix!$G$3:$L$3,0))</f>
        <v>2.5000000000000001E-3</v>
      </c>
      <c r="AW19" s="92">
        <f t="shared" ref="AW19:AW82" si="15">AU19*AV19</f>
        <v>17.5</v>
      </c>
      <c r="AX19" s="89">
        <f t="shared" ref="AX19:AX50" si="16">FLOOR((DATEDIF($B19-DAY($B19)+1,K$17,"m")-1)/12,1)</f>
        <v>58</v>
      </c>
      <c r="AY19" s="90" cm="1">
        <f t="array" ref="AY19">_xlfn.IFS(SUM($S19,$W19,$AA19,$AE19,$AI19,$AM19,$AQ19,$AU19)&gt;='Wage Ceilings '!$C$3,0,SUM($K19,$S19,$W19,$AA19,$AE19,$AI19,$AM19,$AQ19,$AU19)&gt;'Wage Ceilings '!$C$3,'Wage Ceilings '!$C$3-SUM($S19,$W19,$AA19,$AE19,$AI19,$AM19,$AQ19,$AU19),SUM($K19,$S19,$W19,$AA19,$AE19,$AI19,$AM19,$AQ19,$AU19)&lt;='Wage Ceilings '!$C$3,$K19)</f>
        <v>7000</v>
      </c>
      <c r="AZ19" s="91" cm="1">
        <f t="array" ref="AZ19">INDEX(Appendix!$G$4:$J$8,_xlfn.IFS(AX19&lt;56,1,AX19&lt;61,2,AX19&lt;66,3,AX19&lt;71,4,TRUE,5),MATCH(YEAR($C$17),Appendix!$G$3:$L$3,0))</f>
        <v>2.5000000000000001E-3</v>
      </c>
      <c r="BA19" s="92">
        <f t="shared" ref="BA19:BA82" si="17">AY19*AZ19</f>
        <v>17.5</v>
      </c>
      <c r="BB19" s="89">
        <f t="shared" ref="BB19:BB50" si="18">FLOOR((DATEDIF($B19-DAY($B19)+1,L$17,"m")-1)/12,1)</f>
        <v>58</v>
      </c>
      <c r="BC19" s="90" cm="1">
        <f t="array" ref="BC19">_xlfn.IFS(SUM($S19,$W19,$AA19,$AE19,$AI19,$AM19,$AQ19,$AU19,$AY19)&gt;='Wage Ceilings '!$C$3,0,SUM($L19,$S19,$W19,$AA19,$AE19,$AI19,$AM19,$AQ19,$AU19,$AY19)&gt;'Wage Ceilings '!$C$3,'Wage Ceilings '!$C$3-SUM($S19,$W19,$AA19,$AE19,$AI19,$AM19,$AQ19,$AU19,$AY19),SUM($L19,$S19,$W19,$AA19,$AE19,$AI19,$AM19,$AQ19,$AU19,$AY19)&lt;='Wage Ceilings '!$C$3,$L19)</f>
        <v>7000</v>
      </c>
      <c r="BD19" s="91" cm="1">
        <f t="array" ref="BD19">INDEX(Appendix!$G$4:$J$8,_xlfn.IFS(BB19&lt;56,1,BB19&lt;61,2,BB19&lt;66,3,BB19&lt;71,4,TRUE,5),MATCH(YEAR($C$17),Appendix!$G$3:$L$3,0))</f>
        <v>2.5000000000000001E-3</v>
      </c>
      <c r="BE19" s="92">
        <f t="shared" ref="BE19:BE82" si="19">BC19*BD19</f>
        <v>17.5</v>
      </c>
      <c r="BF19" s="89">
        <f t="shared" ref="BF19:BF50" si="20">FLOOR((DATEDIF($B19-DAY($B19)+1,M$17,"m")-1)/12,1)</f>
        <v>58</v>
      </c>
      <c r="BG19" s="90" cm="1">
        <f t="array" ref="BG19">_xlfn.IFS(SUM($S19,$W19,$AA19,$AE19,$AI19,$AM19,$AQ19,$AU19,$AY19,$BC19)&gt;='Wage Ceilings '!$C$3,0,SUM($M19,$S19,$W19,$AA19,$AE19,$AI19,$AM19,$AQ19,$AU19,$AY19,$BC19)&gt;'Wage Ceilings '!$C$3,'Wage Ceilings '!$C$3-SUM($S19,$W19,$AA19,$AE19,$AI19,$AM19,$AQ19,$AU19,$AY19,$BC19),SUM($M19,$S19,$W19,$AA19,$AE19,$AI19,$AM19,$AQ19,$AU19,$AY19,$BC19)&lt;='Wage Ceilings '!$C$3,$M19)</f>
        <v>7000</v>
      </c>
      <c r="BH19" s="91" cm="1">
        <f t="array" ref="BH19">INDEX(Appendix!$G$4:$J$8,_xlfn.IFS(BF19&lt;56,1,BF19&lt;61,2,BF19&lt;66,3,BF19&lt;71,4,TRUE,5),MATCH(YEAR($C$17),Appendix!$G$3:$L$3,0))</f>
        <v>2.5000000000000001E-3</v>
      </c>
      <c r="BI19" s="92">
        <f t="shared" ref="BI19:BI82" si="21">BG19*BH19</f>
        <v>17.5</v>
      </c>
      <c r="BJ19" s="89">
        <f t="shared" ref="BJ19:BJ50" si="22">FLOOR((DATEDIF($B19-DAY($B19)+1,N$17,"m")-1)/12,1)</f>
        <v>58</v>
      </c>
      <c r="BK19" s="90" cm="1">
        <f t="array" ref="BK19">_xlfn.IFS(SUM($S19,$W19,$AA19,$AE19,$AI19,$AM19,$AQ19,$AU19,$AY19,$BC19,$BG19)&gt;='Wage Ceilings '!$C$3,0,SUM($N19,$S19,$W19,$AA19,$AE19,$AI19,$AM19,$AQ19,$AU19,$AY19,$BC19,$BG19)&gt;'Wage Ceilings '!$C$3,'Wage Ceilings '!$C$3-SUM($S19,$W19,$AA19,$AE19,$AI19,$AM19,$AQ19,$AU19,$AY19,$BC19,$BG19),SUM($N19,$S19,$W19,$AA19,$AE19,$AI19,$AM19,$AQ19,$AU19,$AY19,$BC19,$BG19)&lt;='Wage Ceilings '!$C$3,$N19)</f>
        <v>7000</v>
      </c>
      <c r="BL19" s="91" cm="1">
        <f t="array" ref="BL19">INDEX(Appendix!$G$4:$J$8,_xlfn.IFS(BJ19&lt;56,1,BJ19&lt;61,2,BJ19&lt;66,3,BJ19&lt;71,4,TRUE,5),MATCH(YEAR($C$17),Appendix!$G$3:$L$3,0))</f>
        <v>2.5000000000000001E-3</v>
      </c>
      <c r="BM19" s="92">
        <f t="shared" ref="BM19:BM82" si="23">BK19*BL19</f>
        <v>17.5</v>
      </c>
      <c r="BN19" s="102"/>
      <c r="BO19" s="104"/>
    </row>
    <row r="20" spans="1:67" x14ac:dyDescent="0.3">
      <c r="A20" s="64" t="s">
        <v>75</v>
      </c>
      <c r="B20" s="63"/>
      <c r="C20" s="67"/>
      <c r="D20" s="67"/>
      <c r="E20" s="67"/>
      <c r="F20" s="67"/>
      <c r="G20" s="67"/>
      <c r="H20" s="67"/>
      <c r="I20" s="67"/>
      <c r="J20" s="67"/>
      <c r="K20" s="67"/>
      <c r="L20" s="67"/>
      <c r="M20" s="67"/>
      <c r="N20" s="67"/>
      <c r="O20" s="57">
        <f>SUM(U20,Y20,AC20,AG20,AK20,AO20)</f>
        <v>0</v>
      </c>
      <c r="P20" s="57">
        <f>SUM(AS20,AW20,BA20,BE20,BI20,BM20)</f>
        <v>0</v>
      </c>
      <c r="Q20" s="58">
        <f t="shared" si="0"/>
        <v>0</v>
      </c>
      <c r="R20" s="89">
        <f t="shared" si="1"/>
        <v>123</v>
      </c>
      <c r="S20" s="90">
        <f>IF($C20&gt;'Wage Ceilings '!$C$3,'Wage Ceilings '!$C$3,$C20)</f>
        <v>0</v>
      </c>
      <c r="T20" s="91" cm="1">
        <f t="array" ref="T20">INDEX(Appendix!$G$4:$J$8,_xlfn.IFS(R20&lt;56,1,R20&lt;61,2,R20&lt;66,3,R20&lt;71,4,TRUE,5),MATCH(YEAR($C$17),Appendix!$G$3:$L$3,0))</f>
        <v>0</v>
      </c>
      <c r="U20" s="92">
        <f t="shared" si="2"/>
        <v>0</v>
      </c>
      <c r="V20" s="89">
        <f t="shared" si="3"/>
        <v>124</v>
      </c>
      <c r="W20" s="90">
        <f>IF($D20&gt;'Wage Ceilings '!$C$3-$S20,'Wage Ceilings '!$C$3-$S20,$D20)</f>
        <v>0</v>
      </c>
      <c r="X20" s="91" cm="1">
        <f t="array" ref="X20">INDEX(Appendix!$G$4:$J$8,_xlfn.IFS(V20&lt;56,1,V20&lt;61,2,V20&lt;66,3,V20&lt;71,4,TRUE,5),MATCH(YEAR($C$17),Appendix!$G$3:$L$3,0))</f>
        <v>0</v>
      </c>
      <c r="Y20" s="92">
        <f t="shared" si="4"/>
        <v>0</v>
      </c>
      <c r="Z20" s="89">
        <f t="shared" si="5"/>
        <v>124</v>
      </c>
      <c r="AA20" s="90">
        <f>IF($E20&gt;'Wage Ceilings '!$C$3-SUM($S20,$W20),'Wage Ceilings '!$C$3-SUM($S20,$W20),$E20)</f>
        <v>0</v>
      </c>
      <c r="AB20" s="91" cm="1">
        <f t="array" ref="AB20">INDEX(Appendix!$G$4:$J$8,_xlfn.IFS(Z20&lt;56,1,Z20&lt;61,2,Z20&lt;66,3,Z20&lt;71,4,TRUE,5),MATCH(YEAR($C$17),Appendix!$G$3:$L$3,0))</f>
        <v>0</v>
      </c>
      <c r="AC20" s="92">
        <f t="shared" si="6"/>
        <v>0</v>
      </c>
      <c r="AD20" s="89">
        <f t="shared" si="7"/>
        <v>124</v>
      </c>
      <c r="AE20" s="90">
        <f>IF($F20&gt;'Wage Ceilings '!$C$3-SUM($S20,$W20,$AA20),'Wage Ceilings '!$C$3-SUM($S20,$W20,$AA20),$F20)</f>
        <v>0</v>
      </c>
      <c r="AF20" s="91" cm="1">
        <f t="array" ref="AF20">INDEX(Appendix!$G$4:$J$8,_xlfn.IFS(AD20&lt;56,1,AD20&lt;61,2,AD20&lt;66,3,AD20&lt;71,4,TRUE,5),MATCH(YEAR($C$17),Appendix!$G$3:$L$3,0))</f>
        <v>0</v>
      </c>
      <c r="AG20" s="92">
        <f t="shared" si="8"/>
        <v>0</v>
      </c>
      <c r="AH20" s="89">
        <f t="shared" si="9"/>
        <v>124</v>
      </c>
      <c r="AI20" s="90">
        <f>IF($G20&gt;'Wage Ceilings '!$C$3-SUM($S20,$W20,$AA20,$AE20),'Wage Ceilings '!$C$3-SUM($S20,$W20,$AA20,$AE20),$G20)</f>
        <v>0</v>
      </c>
      <c r="AJ20" s="91" cm="1">
        <f t="array" ref="AJ20">INDEX(Appendix!$G$4:$J$8,_xlfn.IFS(AH20&lt;56,1,AH20&lt;61,2,AH20&lt;66,3,AH20&lt;71,4,TRUE,5),MATCH(YEAR($C$17),Appendix!$G$3:$L$3,0))</f>
        <v>0</v>
      </c>
      <c r="AK20" s="92">
        <f t="shared" si="10"/>
        <v>0</v>
      </c>
      <c r="AL20" s="89">
        <f t="shared" si="11"/>
        <v>124</v>
      </c>
      <c r="AM20" s="90">
        <f>IF($H20&gt;'Wage Ceilings '!$C$3-SUM($S20,$W20,$AA20,$AE20,$AI20),'Wage Ceilings '!$C$3-SUM($S20,$W20,$AA20,$AE20,$AI20),$H20)</f>
        <v>0</v>
      </c>
      <c r="AN20" s="91" cm="1">
        <f t="array" ref="AN20">INDEX(Appendix!$G$4:$J$8,_xlfn.IFS(AL20&lt;56,1,AL20&lt;61,2,AL20&lt;66,3,AL20&lt;71,4,TRUE,5),MATCH(YEAR($C$17),Appendix!$G$3:$L$3,0))</f>
        <v>0</v>
      </c>
      <c r="AO20" s="92">
        <f t="shared" si="12"/>
        <v>0</v>
      </c>
      <c r="AP20" s="89">
        <f t="shared" si="13"/>
        <v>124</v>
      </c>
      <c r="AQ20" s="90" cm="1">
        <f t="array" ref="AQ20">_xlfn.IFS(SUM($S20,$W20,$AA20,$AE20,$AI20,$AM20)&gt;='Wage Ceilings '!$C$3,0,SUM($I20,$S20,$W20,$AA20,$AE20,$AI20,$AM20)&gt;'Wage Ceilings '!$C$3,'Wage Ceilings '!$C$3-SUM($S20,$W20,$AA20,$AE20,$AI20,$AM20),SUM($I20,$S20,$W20,$AA20,$AE20,$AI20,$AM20)&lt;='Wage Ceilings '!$C$3,$I20)</f>
        <v>0</v>
      </c>
      <c r="AR20" s="91" cm="1">
        <f t="array" ref="AR20">INDEX(Appendix!$G$4:$J$8,_xlfn.IFS(AP20&lt;56,1,AP20&lt;61,2,AP20&lt;66,3,AP20&lt;71,4,TRUE,5),MATCH(YEAR($C$17),Appendix!$G$3:$L$3,0))</f>
        <v>0</v>
      </c>
      <c r="AS20" s="92">
        <f t="shared" ref="AS20:AS83" si="24">AQ20*AR20</f>
        <v>0</v>
      </c>
      <c r="AT20" s="89">
        <f t="shared" si="14"/>
        <v>124</v>
      </c>
      <c r="AU20" s="90" cm="1">
        <f t="array" ref="AU20">_xlfn.IFS(SUM($S20,$W20,$AA20,$AE20,$AI20,$AM20,$AQ20)&gt;='Wage Ceilings '!$C$3,0,SUM($J20,$S20,$W20,$AA20,$AE20,$AI20,$AM20,$AQ20)&gt;'Wage Ceilings '!$C$3,'Wage Ceilings '!$C$3-SUM($S20,$W20,$AA20,$AE20,$AI20,$AM20,$AQ20),SUM($J20,$S20,$W20,$AA20,$AE20,$AI20,$AM20,$AQ20)&lt;='Wage Ceilings '!$C$3,$J20)</f>
        <v>0</v>
      </c>
      <c r="AV20" s="91" cm="1">
        <f t="array" ref="AV20">INDEX(Appendix!$G$4:$J$8,_xlfn.IFS(AT20&lt;56,1,AT20&lt;61,2,AT20&lt;66,3,AT20&lt;71,4,TRUE,5),MATCH(YEAR($C$17),Appendix!$G$3:$L$3,0))</f>
        <v>0</v>
      </c>
      <c r="AW20" s="92">
        <f t="shared" si="15"/>
        <v>0</v>
      </c>
      <c r="AX20" s="89">
        <f t="shared" si="16"/>
        <v>124</v>
      </c>
      <c r="AY20" s="90" cm="1">
        <f t="array" ref="AY20">_xlfn.IFS(SUM($S20,$W20,$AA20,$AE20,$AI20,$AM20,$AQ20,$AU20)&gt;='Wage Ceilings '!$C$3,0,SUM($K20,$S20,$W20,$AA20,$AE20,$AI20,$AM20,$AQ20,$AU20)&gt;'Wage Ceilings '!$C$3,'Wage Ceilings '!$C$3-SUM($S20,$W20,$AA20,$AE20,$AI20,$AM20,$AQ20,$AU20),SUM($K20,$S20,$W20,$AA20,$AE20,$AI20,$AM20,$AQ20,$AU20)&lt;='Wage Ceilings '!$C$3,$K20)</f>
        <v>0</v>
      </c>
      <c r="AZ20" s="91" cm="1">
        <f t="array" ref="AZ20">INDEX(Appendix!$G$4:$J$8,_xlfn.IFS(AX20&lt;56,1,AX20&lt;61,2,AX20&lt;66,3,AX20&lt;71,4,TRUE,5),MATCH(YEAR($C$17),Appendix!$G$3:$L$3,0))</f>
        <v>0</v>
      </c>
      <c r="BA20" s="92">
        <f t="shared" si="17"/>
        <v>0</v>
      </c>
      <c r="BB20" s="89">
        <f t="shared" si="18"/>
        <v>124</v>
      </c>
      <c r="BC20" s="90" cm="1">
        <f t="array" ref="BC20">_xlfn.IFS(SUM($S20,$W20,$AA20,$AE20,$AI20,$AM20,$AQ20,$AU20,$AY20)&gt;='Wage Ceilings '!$C$3,0,SUM($L20,$S20,$W20,$AA20,$AE20,$AI20,$AM20,$AQ20,$AU20,$AY20)&gt;'Wage Ceilings '!$C$3,'Wage Ceilings '!$C$3-SUM($S20,$W20,$AA20,$AE20,$AI20,$AM20,$AQ20,$AU20,$AY20),SUM($L20,$S20,$W20,$AA20,$AE20,$AI20,$AM20,$AQ20,$AU20,$AY20)&lt;='Wage Ceilings '!$C$3,$L20)</f>
        <v>0</v>
      </c>
      <c r="BD20" s="91" cm="1">
        <f t="array" ref="BD20">INDEX(Appendix!$G$4:$J$8,_xlfn.IFS(BB20&lt;56,1,BB20&lt;61,2,BB20&lt;66,3,BB20&lt;71,4,TRUE,5),MATCH(YEAR($C$17),Appendix!$G$3:$L$3,0))</f>
        <v>0</v>
      </c>
      <c r="BE20" s="92">
        <f t="shared" si="19"/>
        <v>0</v>
      </c>
      <c r="BF20" s="89">
        <f t="shared" si="20"/>
        <v>124</v>
      </c>
      <c r="BG20" s="90" cm="1">
        <f t="array" ref="BG20">_xlfn.IFS(SUM($S20,$W20,$AA20,$AE20,$AI20,$AM20,$AQ20,$AU20,$AY20,$BC20)&gt;='Wage Ceilings '!$C$3,0,SUM($M20,$S20,$W20,$AA20,$AE20,$AI20,$AM20,$AQ20,$AU20,$AY20,$BC20)&gt;'Wage Ceilings '!$C$3,'Wage Ceilings '!$C$3-SUM($S20,$W20,$AA20,$AE20,$AI20,$AM20,$AQ20,$AU20,$AY20,$BC20),SUM($M20,$S20,$W20,$AA20,$AE20,$AI20,$AM20,$AQ20,$AU20,$AY20,$BC20)&lt;='Wage Ceilings '!$C$3,$M20)</f>
        <v>0</v>
      </c>
      <c r="BH20" s="91" cm="1">
        <f t="array" ref="BH20">INDEX(Appendix!$G$4:$J$8,_xlfn.IFS(BF20&lt;56,1,BF20&lt;61,2,BF20&lt;66,3,BF20&lt;71,4,TRUE,5),MATCH(YEAR($C$17),Appendix!$G$3:$L$3,0))</f>
        <v>0</v>
      </c>
      <c r="BI20" s="92">
        <f t="shared" si="21"/>
        <v>0</v>
      </c>
      <c r="BJ20" s="89">
        <f t="shared" si="22"/>
        <v>124</v>
      </c>
      <c r="BK20" s="90" cm="1">
        <f t="array" ref="BK20">_xlfn.IFS(SUM($S20,$W20,$AA20,$AE20,$AI20,$AM20,$AQ20,$AU20,$AY20,$BC20,$BG20)&gt;='Wage Ceilings '!$C$3,0,SUM($N20,$S20,$W20,$AA20,$AE20,$AI20,$AM20,$AQ20,$AU20,$AY20,$BC20,$BG20)&gt;'Wage Ceilings '!$C$3,'Wage Ceilings '!$C$3-SUM($S20,$W20,$AA20,$AE20,$AI20,$AM20,$AQ20,$AU20,$AY20,$BC20,$BG20),SUM($N20,$S20,$W20,$AA20,$AE20,$AI20,$AM20,$AQ20,$AU20,$AY20,$BC20,$BG20)&lt;='Wage Ceilings '!$C$3,$N20)</f>
        <v>0</v>
      </c>
      <c r="BL20" s="91" cm="1">
        <f t="array" ref="BL20">INDEX(Appendix!$G$4:$J$8,_xlfn.IFS(BJ20&lt;56,1,BJ20&lt;61,2,BJ20&lt;66,3,BJ20&lt;71,4,TRUE,5),MATCH(YEAR($C$17),Appendix!$G$3:$L$3,0))</f>
        <v>0</v>
      </c>
      <c r="BM20" s="92">
        <f t="shared" si="23"/>
        <v>0</v>
      </c>
      <c r="BN20" s="99"/>
    </row>
    <row r="21" spans="1:67" x14ac:dyDescent="0.3">
      <c r="A21" s="64" t="s">
        <v>19</v>
      </c>
      <c r="B21" s="63"/>
      <c r="C21" s="67"/>
      <c r="D21" s="67"/>
      <c r="E21" s="67"/>
      <c r="F21" s="67"/>
      <c r="G21" s="67"/>
      <c r="H21" s="67"/>
      <c r="I21" s="67"/>
      <c r="J21" s="67"/>
      <c r="K21" s="67"/>
      <c r="L21" s="67"/>
      <c r="M21" s="67"/>
      <c r="N21" s="67"/>
      <c r="O21" s="57">
        <f t="shared" ref="O21:O84" si="25">SUM(U21,Y21,AC21,AG21,AK21,AO21)</f>
        <v>0</v>
      </c>
      <c r="P21" s="57">
        <f t="shared" ref="P21:P84" si="26">SUM(AS21,AW21,BA21,BE21,BI21,BM21)</f>
        <v>0</v>
      </c>
      <c r="Q21" s="58">
        <f t="shared" si="0"/>
        <v>0</v>
      </c>
      <c r="R21" s="89">
        <f t="shared" si="1"/>
        <v>123</v>
      </c>
      <c r="S21" s="90">
        <f>IF($C21&gt;'Wage Ceilings '!$C$3,'Wage Ceilings '!$C$3,$C21)</f>
        <v>0</v>
      </c>
      <c r="T21" s="91" cm="1">
        <f t="array" ref="T21">INDEX(Appendix!$G$4:$J$8,_xlfn.IFS(R21&lt;56,1,R21&lt;61,2,R21&lt;66,3,R21&lt;71,4,TRUE,5),MATCH(YEAR($C$17),Appendix!$G$3:$L$3,0))</f>
        <v>0</v>
      </c>
      <c r="U21" s="92">
        <f t="shared" si="2"/>
        <v>0</v>
      </c>
      <c r="V21" s="89">
        <f t="shared" si="3"/>
        <v>124</v>
      </c>
      <c r="W21" s="90">
        <f>IF($D21&gt;'Wage Ceilings '!$C$3-$S21,'Wage Ceilings '!$C$3-$S21,$D21)</f>
        <v>0</v>
      </c>
      <c r="X21" s="91" cm="1">
        <f t="array" ref="X21">INDEX(Appendix!$G$4:$J$8,_xlfn.IFS(V21&lt;56,1,V21&lt;61,2,V21&lt;66,3,V21&lt;71,4,TRUE,5),MATCH(YEAR($C$17),Appendix!$G$3:$L$3,0))</f>
        <v>0</v>
      </c>
      <c r="Y21" s="92">
        <f t="shared" si="4"/>
        <v>0</v>
      </c>
      <c r="Z21" s="89">
        <f t="shared" si="5"/>
        <v>124</v>
      </c>
      <c r="AA21" s="90">
        <f>IF($E21&gt;'Wage Ceilings '!$C$3-SUM($S21,$W21),'Wage Ceilings '!$C$3-SUM($S21,$W21),$E21)</f>
        <v>0</v>
      </c>
      <c r="AB21" s="91" cm="1">
        <f t="array" ref="AB21">INDEX(Appendix!$G$4:$J$8,_xlfn.IFS(Z21&lt;56,1,Z21&lt;61,2,Z21&lt;66,3,Z21&lt;71,4,TRUE,5),MATCH(YEAR($C$17),Appendix!$G$3:$L$3,0))</f>
        <v>0</v>
      </c>
      <c r="AC21" s="92">
        <f t="shared" si="6"/>
        <v>0</v>
      </c>
      <c r="AD21" s="89">
        <f t="shared" si="7"/>
        <v>124</v>
      </c>
      <c r="AE21" s="90">
        <f>IF($F21&gt;'Wage Ceilings '!$C$3-SUM($S21,$W21,$AA21),'Wage Ceilings '!$C$3-SUM($S21,$W21,$AA21),$F21)</f>
        <v>0</v>
      </c>
      <c r="AF21" s="91" cm="1">
        <f t="array" ref="AF21">INDEX(Appendix!$G$4:$J$8,_xlfn.IFS(AD21&lt;56,1,AD21&lt;61,2,AD21&lt;66,3,AD21&lt;71,4,TRUE,5),MATCH(YEAR($C$17),Appendix!$G$3:$L$3,0))</f>
        <v>0</v>
      </c>
      <c r="AG21" s="92">
        <f t="shared" si="8"/>
        <v>0</v>
      </c>
      <c r="AH21" s="89">
        <f t="shared" si="9"/>
        <v>124</v>
      </c>
      <c r="AI21" s="90">
        <f>IF($G21&gt;'Wage Ceilings '!$C$3-SUM($S21,$W21,$AA21,$AE21),'Wage Ceilings '!$C$3-SUM($S21,$W21,$AA21,$AE21),$G21)</f>
        <v>0</v>
      </c>
      <c r="AJ21" s="91" cm="1">
        <f t="array" ref="AJ21">INDEX(Appendix!$G$4:$J$8,_xlfn.IFS(AH21&lt;56,1,AH21&lt;61,2,AH21&lt;66,3,AH21&lt;71,4,TRUE,5),MATCH(YEAR($C$17),Appendix!$G$3:$L$3,0))</f>
        <v>0</v>
      </c>
      <c r="AK21" s="92">
        <f t="shared" si="10"/>
        <v>0</v>
      </c>
      <c r="AL21" s="89">
        <f t="shared" si="11"/>
        <v>124</v>
      </c>
      <c r="AM21" s="90">
        <f>IF($H21&gt;'Wage Ceilings '!$C$3-SUM($S21,$W21,$AA21,$AE21,$AI21),'Wage Ceilings '!$C$3-SUM($S21,$W21,$AA21,$AE21,$AI21),$H21)</f>
        <v>0</v>
      </c>
      <c r="AN21" s="91" cm="1">
        <f t="array" ref="AN21">INDEX(Appendix!$G$4:$J$8,_xlfn.IFS(AL21&lt;56,1,AL21&lt;61,2,AL21&lt;66,3,AL21&lt;71,4,TRUE,5),MATCH(YEAR($C$17),Appendix!$G$3:$L$3,0))</f>
        <v>0</v>
      </c>
      <c r="AO21" s="92">
        <f t="shared" si="12"/>
        <v>0</v>
      </c>
      <c r="AP21" s="89">
        <f t="shared" si="13"/>
        <v>124</v>
      </c>
      <c r="AQ21" s="90" cm="1">
        <f t="array" ref="AQ21">_xlfn.IFS(SUM($S21,$W21,$AA21,$AE21,$AI21,$AM21)&gt;='Wage Ceilings '!$C$3,0,SUM($I21,$S21,$W21,$AA21,$AE21,$AI21,$AM21)&gt;'Wage Ceilings '!$C$3,'Wage Ceilings '!$C$3-SUM($S21,$W21,$AA21,$AE21,$AI21,$AM21),SUM($I21,$S21,$W21,$AA21,$AE21,$AI21,$AM21)&lt;='Wage Ceilings '!$C$3,$I21)</f>
        <v>0</v>
      </c>
      <c r="AR21" s="91" cm="1">
        <f t="array" ref="AR21">INDEX(Appendix!$G$4:$J$8,_xlfn.IFS(AP21&lt;56,1,AP21&lt;61,2,AP21&lt;66,3,AP21&lt;71,4,TRUE,5),MATCH(YEAR($C$17),Appendix!$G$3:$L$3,0))</f>
        <v>0</v>
      </c>
      <c r="AS21" s="92">
        <f t="shared" si="24"/>
        <v>0</v>
      </c>
      <c r="AT21" s="89">
        <f t="shared" si="14"/>
        <v>124</v>
      </c>
      <c r="AU21" s="90" cm="1">
        <f t="array" ref="AU21">_xlfn.IFS(SUM($S21,$W21,$AA21,$AE21,$AI21,$AM21,$AQ21)&gt;='Wage Ceilings '!$C$3,0,SUM($J21,$S21,$W21,$AA21,$AE21,$AI21,$AM21,$AQ21)&gt;'Wage Ceilings '!$C$3,'Wage Ceilings '!$C$3-SUM($S21,$W21,$AA21,$AE21,$AI21,$AM21,$AQ21),SUM($J21,$S21,$W21,$AA21,$AE21,$AI21,$AM21,$AQ21)&lt;='Wage Ceilings '!$C$3,$J21)</f>
        <v>0</v>
      </c>
      <c r="AV21" s="91" cm="1">
        <f t="array" ref="AV21">INDEX(Appendix!$G$4:$J$8,_xlfn.IFS(AT21&lt;56,1,AT21&lt;61,2,AT21&lt;66,3,AT21&lt;71,4,TRUE,5),MATCH(YEAR($C$17),Appendix!$G$3:$L$3,0))</f>
        <v>0</v>
      </c>
      <c r="AW21" s="92">
        <f t="shared" si="15"/>
        <v>0</v>
      </c>
      <c r="AX21" s="89">
        <f t="shared" si="16"/>
        <v>124</v>
      </c>
      <c r="AY21" s="90" cm="1">
        <f t="array" ref="AY21">_xlfn.IFS(SUM($S21,$W21,$AA21,$AE21,$AI21,$AM21,$AQ21,$AU21)&gt;='Wage Ceilings '!$C$3,0,SUM($K21,$S21,$W21,$AA21,$AE21,$AI21,$AM21,$AQ21,$AU21)&gt;'Wage Ceilings '!$C$3,'Wage Ceilings '!$C$3-SUM($S21,$W21,$AA21,$AE21,$AI21,$AM21,$AQ21,$AU21),SUM($K21,$S21,$W21,$AA21,$AE21,$AI21,$AM21,$AQ21,$AU21)&lt;='Wage Ceilings '!$C$3,$K21)</f>
        <v>0</v>
      </c>
      <c r="AZ21" s="91" cm="1">
        <f t="array" ref="AZ21">INDEX(Appendix!$G$4:$J$8,_xlfn.IFS(AX21&lt;56,1,AX21&lt;61,2,AX21&lt;66,3,AX21&lt;71,4,TRUE,5),MATCH(YEAR($C$17),Appendix!$G$3:$L$3,0))</f>
        <v>0</v>
      </c>
      <c r="BA21" s="92">
        <f t="shared" si="17"/>
        <v>0</v>
      </c>
      <c r="BB21" s="89">
        <f t="shared" si="18"/>
        <v>124</v>
      </c>
      <c r="BC21" s="90" cm="1">
        <f t="array" ref="BC21">_xlfn.IFS(SUM($S21,$W21,$AA21,$AE21,$AI21,$AM21,$AQ21,$AU21,$AY21)&gt;='Wage Ceilings '!$C$3,0,SUM($L21,$S21,$W21,$AA21,$AE21,$AI21,$AM21,$AQ21,$AU21,$AY21)&gt;'Wage Ceilings '!$C$3,'Wage Ceilings '!$C$3-SUM($S21,$W21,$AA21,$AE21,$AI21,$AM21,$AQ21,$AU21,$AY21),SUM($L21,$S21,$W21,$AA21,$AE21,$AI21,$AM21,$AQ21,$AU21,$AY21)&lt;='Wage Ceilings '!$C$3,$L21)</f>
        <v>0</v>
      </c>
      <c r="BD21" s="91" cm="1">
        <f t="array" ref="BD21">INDEX(Appendix!$G$4:$J$8,_xlfn.IFS(BB21&lt;56,1,BB21&lt;61,2,BB21&lt;66,3,BB21&lt;71,4,TRUE,5),MATCH(YEAR($C$17),Appendix!$G$3:$L$3,0))</f>
        <v>0</v>
      </c>
      <c r="BE21" s="92">
        <f t="shared" si="19"/>
        <v>0</v>
      </c>
      <c r="BF21" s="89">
        <f t="shared" si="20"/>
        <v>124</v>
      </c>
      <c r="BG21" s="90" cm="1">
        <f t="array" ref="BG21">_xlfn.IFS(SUM($S21,$W21,$AA21,$AE21,$AI21,$AM21,$AQ21,$AU21,$AY21,$BC21)&gt;='Wage Ceilings '!$C$3,0,SUM($M21,$S21,$W21,$AA21,$AE21,$AI21,$AM21,$AQ21,$AU21,$AY21,$BC21)&gt;'Wage Ceilings '!$C$3,'Wage Ceilings '!$C$3-SUM($S21,$W21,$AA21,$AE21,$AI21,$AM21,$AQ21,$AU21,$AY21,$BC21),SUM($M21,$S21,$W21,$AA21,$AE21,$AI21,$AM21,$AQ21,$AU21,$AY21,$BC21)&lt;='Wage Ceilings '!$C$3,$M21)</f>
        <v>0</v>
      </c>
      <c r="BH21" s="91" cm="1">
        <f t="array" ref="BH21">INDEX(Appendix!$G$4:$J$8,_xlfn.IFS(BF21&lt;56,1,BF21&lt;61,2,BF21&lt;66,3,BF21&lt;71,4,TRUE,5),MATCH(YEAR($C$17),Appendix!$G$3:$L$3,0))</f>
        <v>0</v>
      </c>
      <c r="BI21" s="92">
        <f t="shared" si="21"/>
        <v>0</v>
      </c>
      <c r="BJ21" s="89">
        <f t="shared" si="22"/>
        <v>124</v>
      </c>
      <c r="BK21" s="90" cm="1">
        <f t="array" ref="BK21">_xlfn.IFS(SUM($S21,$W21,$AA21,$AE21,$AI21,$AM21,$AQ21,$AU21,$AY21,$BC21,$BG21)&gt;='Wage Ceilings '!$C$3,0,SUM($N21,$S21,$W21,$AA21,$AE21,$AI21,$AM21,$AQ21,$AU21,$AY21,$BC21,$BG21)&gt;'Wage Ceilings '!$C$3,'Wage Ceilings '!$C$3-SUM($S21,$W21,$AA21,$AE21,$AI21,$AM21,$AQ21,$AU21,$AY21,$BC21,$BG21),SUM($N21,$S21,$W21,$AA21,$AE21,$AI21,$AM21,$AQ21,$AU21,$AY21,$BC21,$BG21)&lt;='Wage Ceilings '!$C$3,$N21)</f>
        <v>0</v>
      </c>
      <c r="BL21" s="91" cm="1">
        <f t="array" ref="BL21">INDEX(Appendix!$G$4:$J$8,_xlfn.IFS(BJ21&lt;56,1,BJ21&lt;61,2,BJ21&lt;66,3,BJ21&lt;71,4,TRUE,5),MATCH(YEAR($C$17),Appendix!$G$3:$L$3,0))</f>
        <v>0</v>
      </c>
      <c r="BM21" s="92">
        <f t="shared" si="23"/>
        <v>0</v>
      </c>
      <c r="BN21" s="99"/>
    </row>
    <row r="22" spans="1:67" x14ac:dyDescent="0.3">
      <c r="A22" s="64" t="s">
        <v>20</v>
      </c>
      <c r="B22" s="65"/>
      <c r="C22" s="67"/>
      <c r="D22" s="67"/>
      <c r="E22" s="67"/>
      <c r="F22" s="67"/>
      <c r="G22" s="67"/>
      <c r="H22" s="67"/>
      <c r="I22" s="67"/>
      <c r="J22" s="67"/>
      <c r="K22" s="67"/>
      <c r="L22" s="67"/>
      <c r="M22" s="67"/>
      <c r="N22" s="67"/>
      <c r="O22" s="57">
        <f t="shared" si="25"/>
        <v>0</v>
      </c>
      <c r="P22" s="57">
        <f t="shared" si="26"/>
        <v>0</v>
      </c>
      <c r="Q22" s="58">
        <f t="shared" si="0"/>
        <v>0</v>
      </c>
      <c r="R22" s="89">
        <f t="shared" si="1"/>
        <v>123</v>
      </c>
      <c r="S22" s="90">
        <f>IF($C22&gt;'Wage Ceilings '!$C$3,'Wage Ceilings '!$C$3,$C22)</f>
        <v>0</v>
      </c>
      <c r="T22" s="91" cm="1">
        <f t="array" ref="T22">INDEX(Appendix!$G$4:$J$8,_xlfn.IFS(R22&lt;56,1,R22&lt;61,2,R22&lt;66,3,R22&lt;71,4,TRUE,5),MATCH(YEAR($C$17),Appendix!$G$3:$L$3,0))</f>
        <v>0</v>
      </c>
      <c r="U22" s="92">
        <f t="shared" si="2"/>
        <v>0</v>
      </c>
      <c r="V22" s="89">
        <f t="shared" si="3"/>
        <v>124</v>
      </c>
      <c r="W22" s="90">
        <f>IF($D22&gt;'Wage Ceilings '!$C$3-$S22,'Wage Ceilings '!$C$3-$S22,$D22)</f>
        <v>0</v>
      </c>
      <c r="X22" s="91" cm="1">
        <f t="array" ref="X22">INDEX(Appendix!$G$4:$J$8,_xlfn.IFS(V22&lt;56,1,V22&lt;61,2,V22&lt;66,3,V22&lt;71,4,TRUE,5),MATCH(YEAR($C$17),Appendix!$G$3:$L$3,0))</f>
        <v>0</v>
      </c>
      <c r="Y22" s="92">
        <f t="shared" si="4"/>
        <v>0</v>
      </c>
      <c r="Z22" s="89">
        <f t="shared" si="5"/>
        <v>124</v>
      </c>
      <c r="AA22" s="90">
        <f>IF($E22&gt;'Wage Ceilings '!$C$3-SUM($S22,$W22),'Wage Ceilings '!$C$3-SUM($S22,$W22),$E22)</f>
        <v>0</v>
      </c>
      <c r="AB22" s="91" cm="1">
        <f t="array" ref="AB22">INDEX(Appendix!$G$4:$J$8,_xlfn.IFS(Z22&lt;56,1,Z22&lt;61,2,Z22&lt;66,3,Z22&lt;71,4,TRUE,5),MATCH(YEAR($C$17),Appendix!$G$3:$L$3,0))</f>
        <v>0</v>
      </c>
      <c r="AC22" s="92">
        <f t="shared" si="6"/>
        <v>0</v>
      </c>
      <c r="AD22" s="89">
        <f t="shared" si="7"/>
        <v>124</v>
      </c>
      <c r="AE22" s="90">
        <f>IF($F22&gt;'Wage Ceilings '!$C$3-SUM($S22,$W22,$AA22),'Wage Ceilings '!$C$3-SUM($S22,$W22,$AA22),$F22)</f>
        <v>0</v>
      </c>
      <c r="AF22" s="91" cm="1">
        <f t="array" ref="AF22">INDEX(Appendix!$G$4:$J$8,_xlfn.IFS(AD22&lt;56,1,AD22&lt;61,2,AD22&lt;66,3,AD22&lt;71,4,TRUE,5),MATCH(YEAR($C$17),Appendix!$G$3:$L$3,0))</f>
        <v>0</v>
      </c>
      <c r="AG22" s="92">
        <f t="shared" si="8"/>
        <v>0</v>
      </c>
      <c r="AH22" s="89">
        <f t="shared" si="9"/>
        <v>124</v>
      </c>
      <c r="AI22" s="90">
        <f>IF($G22&gt;'Wage Ceilings '!$C$3-SUM($S22,$W22,$AA22,$AE22),'Wage Ceilings '!$C$3-SUM($S22,$W22,$AA22,$AE22),$G22)</f>
        <v>0</v>
      </c>
      <c r="AJ22" s="91" cm="1">
        <f t="array" ref="AJ22">INDEX(Appendix!$G$4:$J$8,_xlfn.IFS(AH22&lt;56,1,AH22&lt;61,2,AH22&lt;66,3,AH22&lt;71,4,TRUE,5),MATCH(YEAR($C$17),Appendix!$G$3:$L$3,0))</f>
        <v>0</v>
      </c>
      <c r="AK22" s="92">
        <f t="shared" si="10"/>
        <v>0</v>
      </c>
      <c r="AL22" s="89">
        <f t="shared" si="11"/>
        <v>124</v>
      </c>
      <c r="AM22" s="90">
        <f>IF($H22&gt;'Wage Ceilings '!$C$3-SUM($S22,$W22,$AA22,$AE22,$AI22),'Wage Ceilings '!$C$3-SUM($S22,$W22,$AA22,$AE22,$AI22),$H22)</f>
        <v>0</v>
      </c>
      <c r="AN22" s="91" cm="1">
        <f t="array" ref="AN22">INDEX(Appendix!$G$4:$J$8,_xlfn.IFS(AL22&lt;56,1,AL22&lt;61,2,AL22&lt;66,3,AL22&lt;71,4,TRUE,5),MATCH(YEAR($C$17),Appendix!$G$3:$L$3,0))</f>
        <v>0</v>
      </c>
      <c r="AO22" s="92">
        <f t="shared" si="12"/>
        <v>0</v>
      </c>
      <c r="AP22" s="89">
        <f t="shared" si="13"/>
        <v>124</v>
      </c>
      <c r="AQ22" s="90" cm="1">
        <f t="array" ref="AQ22">_xlfn.IFS(SUM($S22,$W22,$AA22,$AE22,$AI22,$AM22)&gt;='Wage Ceilings '!$C$3,0,SUM($I22,$S22,$W22,$AA22,$AE22,$AI22,$AM22)&gt;'Wage Ceilings '!$C$3,'Wage Ceilings '!$C$3-SUM($S22,$W22,$AA22,$AE22,$AI22,$AM22),SUM($I22,$S22,$W22,$AA22,$AE22,$AI22,$AM22)&lt;='Wage Ceilings '!$C$3,$I22)</f>
        <v>0</v>
      </c>
      <c r="AR22" s="91" cm="1">
        <f t="array" ref="AR22">INDEX(Appendix!$G$4:$J$8,_xlfn.IFS(AP22&lt;56,1,AP22&lt;61,2,AP22&lt;66,3,AP22&lt;71,4,TRUE,5),MATCH(YEAR($C$17),Appendix!$G$3:$L$3,0))</f>
        <v>0</v>
      </c>
      <c r="AS22" s="92">
        <f t="shared" si="24"/>
        <v>0</v>
      </c>
      <c r="AT22" s="89">
        <f t="shared" si="14"/>
        <v>124</v>
      </c>
      <c r="AU22" s="90" cm="1">
        <f t="array" ref="AU22">_xlfn.IFS(SUM($S22,$W22,$AA22,$AE22,$AI22,$AM22,$AQ22)&gt;='Wage Ceilings '!$C$3,0,SUM($J22,$S22,$W22,$AA22,$AE22,$AI22,$AM22,$AQ22)&gt;'Wage Ceilings '!$C$3,'Wage Ceilings '!$C$3-SUM($S22,$W22,$AA22,$AE22,$AI22,$AM22,$AQ22),SUM($J22,$S22,$W22,$AA22,$AE22,$AI22,$AM22,$AQ22)&lt;='Wage Ceilings '!$C$3,$J22)</f>
        <v>0</v>
      </c>
      <c r="AV22" s="91" cm="1">
        <f t="array" ref="AV22">INDEX(Appendix!$G$4:$J$8,_xlfn.IFS(AT22&lt;56,1,AT22&lt;61,2,AT22&lt;66,3,AT22&lt;71,4,TRUE,5),MATCH(YEAR($C$17),Appendix!$G$3:$L$3,0))</f>
        <v>0</v>
      </c>
      <c r="AW22" s="92">
        <f t="shared" si="15"/>
        <v>0</v>
      </c>
      <c r="AX22" s="89">
        <f t="shared" si="16"/>
        <v>124</v>
      </c>
      <c r="AY22" s="90" cm="1">
        <f t="array" ref="AY22">_xlfn.IFS(SUM($S22,$W22,$AA22,$AE22,$AI22,$AM22,$AQ22,$AU22)&gt;='Wage Ceilings '!$C$3,0,SUM($K22,$S22,$W22,$AA22,$AE22,$AI22,$AM22,$AQ22,$AU22)&gt;'Wage Ceilings '!$C$3,'Wage Ceilings '!$C$3-SUM($S22,$W22,$AA22,$AE22,$AI22,$AM22,$AQ22,$AU22),SUM($K22,$S22,$W22,$AA22,$AE22,$AI22,$AM22,$AQ22,$AU22)&lt;='Wage Ceilings '!$C$3,$K22)</f>
        <v>0</v>
      </c>
      <c r="AZ22" s="91" cm="1">
        <f t="array" ref="AZ22">INDEX(Appendix!$G$4:$J$8,_xlfn.IFS(AX22&lt;56,1,AX22&lt;61,2,AX22&lt;66,3,AX22&lt;71,4,TRUE,5),MATCH(YEAR($C$17),Appendix!$G$3:$L$3,0))</f>
        <v>0</v>
      </c>
      <c r="BA22" s="92">
        <f t="shared" si="17"/>
        <v>0</v>
      </c>
      <c r="BB22" s="89">
        <f t="shared" si="18"/>
        <v>124</v>
      </c>
      <c r="BC22" s="90" cm="1">
        <f t="array" ref="BC22">_xlfn.IFS(SUM($S22,$W22,$AA22,$AE22,$AI22,$AM22,$AQ22,$AU22,$AY22)&gt;='Wage Ceilings '!$C$3,0,SUM($L22,$S22,$W22,$AA22,$AE22,$AI22,$AM22,$AQ22,$AU22,$AY22)&gt;'Wage Ceilings '!$C$3,'Wage Ceilings '!$C$3-SUM($S22,$W22,$AA22,$AE22,$AI22,$AM22,$AQ22,$AU22,$AY22),SUM($L22,$S22,$W22,$AA22,$AE22,$AI22,$AM22,$AQ22,$AU22,$AY22)&lt;='Wage Ceilings '!$C$3,$L22)</f>
        <v>0</v>
      </c>
      <c r="BD22" s="91" cm="1">
        <f t="array" ref="BD22">INDEX(Appendix!$G$4:$J$8,_xlfn.IFS(BB22&lt;56,1,BB22&lt;61,2,BB22&lt;66,3,BB22&lt;71,4,TRUE,5),MATCH(YEAR($C$17),Appendix!$G$3:$L$3,0))</f>
        <v>0</v>
      </c>
      <c r="BE22" s="92">
        <f t="shared" si="19"/>
        <v>0</v>
      </c>
      <c r="BF22" s="89">
        <f t="shared" si="20"/>
        <v>124</v>
      </c>
      <c r="BG22" s="90" cm="1">
        <f t="array" ref="BG22">_xlfn.IFS(SUM($S22,$W22,$AA22,$AE22,$AI22,$AM22,$AQ22,$AU22,$AY22,$BC22)&gt;='Wage Ceilings '!$C$3,0,SUM($M22,$S22,$W22,$AA22,$AE22,$AI22,$AM22,$AQ22,$AU22,$AY22,$BC22)&gt;'Wage Ceilings '!$C$3,'Wage Ceilings '!$C$3-SUM($S22,$W22,$AA22,$AE22,$AI22,$AM22,$AQ22,$AU22,$AY22,$BC22),SUM($M22,$S22,$W22,$AA22,$AE22,$AI22,$AM22,$AQ22,$AU22,$AY22,$BC22)&lt;='Wage Ceilings '!$C$3,$M22)</f>
        <v>0</v>
      </c>
      <c r="BH22" s="91" cm="1">
        <f t="array" ref="BH22">INDEX(Appendix!$G$4:$J$8,_xlfn.IFS(BF22&lt;56,1,BF22&lt;61,2,BF22&lt;66,3,BF22&lt;71,4,TRUE,5),MATCH(YEAR($C$17),Appendix!$G$3:$L$3,0))</f>
        <v>0</v>
      </c>
      <c r="BI22" s="92">
        <f t="shared" si="21"/>
        <v>0</v>
      </c>
      <c r="BJ22" s="89">
        <f t="shared" si="22"/>
        <v>124</v>
      </c>
      <c r="BK22" s="90" cm="1">
        <f t="array" ref="BK22">_xlfn.IFS(SUM($S22,$W22,$AA22,$AE22,$AI22,$AM22,$AQ22,$AU22,$AY22,$BC22,$BG22)&gt;='Wage Ceilings '!$C$3,0,SUM($N22,$S22,$W22,$AA22,$AE22,$AI22,$AM22,$AQ22,$AU22,$AY22,$BC22,$BG22)&gt;'Wage Ceilings '!$C$3,'Wage Ceilings '!$C$3-SUM($S22,$W22,$AA22,$AE22,$AI22,$AM22,$AQ22,$AU22,$AY22,$BC22,$BG22),SUM($N22,$S22,$W22,$AA22,$AE22,$AI22,$AM22,$AQ22,$AU22,$AY22,$BC22,$BG22)&lt;='Wage Ceilings '!$C$3,$N22)</f>
        <v>0</v>
      </c>
      <c r="BL22" s="91" cm="1">
        <f t="array" ref="BL22">INDEX(Appendix!$G$4:$J$8,_xlfn.IFS(BJ22&lt;56,1,BJ22&lt;61,2,BJ22&lt;66,3,BJ22&lt;71,4,TRUE,5),MATCH(YEAR($C$17),Appendix!$G$3:$L$3,0))</f>
        <v>0</v>
      </c>
      <c r="BM22" s="92">
        <f t="shared" si="23"/>
        <v>0</v>
      </c>
      <c r="BN22" s="99"/>
    </row>
    <row r="23" spans="1:67" x14ac:dyDescent="0.3">
      <c r="A23" s="64" t="s">
        <v>21</v>
      </c>
      <c r="B23" s="63"/>
      <c r="C23" s="67"/>
      <c r="D23" s="67"/>
      <c r="E23" s="67"/>
      <c r="F23" s="67"/>
      <c r="G23" s="67"/>
      <c r="H23" s="67"/>
      <c r="I23" s="67"/>
      <c r="J23" s="67"/>
      <c r="K23" s="67"/>
      <c r="L23" s="67"/>
      <c r="M23" s="67"/>
      <c r="N23" s="67"/>
      <c r="O23" s="57">
        <f t="shared" si="25"/>
        <v>0</v>
      </c>
      <c r="P23" s="57">
        <f t="shared" si="26"/>
        <v>0</v>
      </c>
      <c r="Q23" s="58">
        <f t="shared" si="0"/>
        <v>0</v>
      </c>
      <c r="R23" s="89">
        <f t="shared" si="1"/>
        <v>123</v>
      </c>
      <c r="S23" s="90">
        <f>IF($C23&gt;'Wage Ceilings '!$C$3,'Wage Ceilings '!$C$3,$C23)</f>
        <v>0</v>
      </c>
      <c r="T23" s="91" cm="1">
        <f t="array" ref="T23">INDEX(Appendix!$G$4:$J$8,_xlfn.IFS(R23&lt;56,1,R23&lt;61,2,R23&lt;66,3,R23&lt;71,4,TRUE,5),MATCH(YEAR($C$17),Appendix!$G$3:$L$3,0))</f>
        <v>0</v>
      </c>
      <c r="U23" s="92">
        <f t="shared" si="2"/>
        <v>0</v>
      </c>
      <c r="V23" s="89">
        <f t="shared" si="3"/>
        <v>124</v>
      </c>
      <c r="W23" s="90">
        <f>IF($D23&gt;'Wage Ceilings '!$C$3-$S23,'Wage Ceilings '!$C$3-$S23,$D23)</f>
        <v>0</v>
      </c>
      <c r="X23" s="91" cm="1">
        <f t="array" ref="X23">INDEX(Appendix!$G$4:$J$8,_xlfn.IFS(V23&lt;56,1,V23&lt;61,2,V23&lt;66,3,V23&lt;71,4,TRUE,5),MATCH(YEAR($C$17),Appendix!$G$3:$L$3,0))</f>
        <v>0</v>
      </c>
      <c r="Y23" s="92">
        <f t="shared" si="4"/>
        <v>0</v>
      </c>
      <c r="Z23" s="89">
        <f t="shared" si="5"/>
        <v>124</v>
      </c>
      <c r="AA23" s="90">
        <f>IF($E23&gt;'Wage Ceilings '!$C$3-SUM($S23,$W23),'Wage Ceilings '!$C$3-SUM($S23,$W23),$E23)</f>
        <v>0</v>
      </c>
      <c r="AB23" s="91" cm="1">
        <f t="array" ref="AB23">INDEX(Appendix!$G$4:$J$8,_xlfn.IFS(Z23&lt;56,1,Z23&lt;61,2,Z23&lt;66,3,Z23&lt;71,4,TRUE,5),MATCH(YEAR($C$17),Appendix!$G$3:$L$3,0))</f>
        <v>0</v>
      </c>
      <c r="AC23" s="92">
        <f t="shared" si="6"/>
        <v>0</v>
      </c>
      <c r="AD23" s="89">
        <f t="shared" si="7"/>
        <v>124</v>
      </c>
      <c r="AE23" s="90">
        <f>IF($F23&gt;'Wage Ceilings '!$C$3-SUM($S23,$W23,$AA23),'Wage Ceilings '!$C$3-SUM($S23,$W23,$AA23),$F23)</f>
        <v>0</v>
      </c>
      <c r="AF23" s="91" cm="1">
        <f t="array" ref="AF23">INDEX(Appendix!$G$4:$J$8,_xlfn.IFS(AD23&lt;56,1,AD23&lt;61,2,AD23&lt;66,3,AD23&lt;71,4,TRUE,5),MATCH(YEAR($C$17),Appendix!$G$3:$L$3,0))</f>
        <v>0</v>
      </c>
      <c r="AG23" s="92">
        <f t="shared" si="8"/>
        <v>0</v>
      </c>
      <c r="AH23" s="89">
        <f t="shared" si="9"/>
        <v>124</v>
      </c>
      <c r="AI23" s="90">
        <f>IF($G23&gt;'Wage Ceilings '!$C$3-SUM($S23,$W23,$AA23,$AE23),'Wage Ceilings '!$C$3-SUM($S23,$W23,$AA23,$AE23),$G23)</f>
        <v>0</v>
      </c>
      <c r="AJ23" s="91" cm="1">
        <f t="array" ref="AJ23">INDEX(Appendix!$G$4:$J$8,_xlfn.IFS(AH23&lt;56,1,AH23&lt;61,2,AH23&lt;66,3,AH23&lt;71,4,TRUE,5),MATCH(YEAR($C$17),Appendix!$G$3:$L$3,0))</f>
        <v>0</v>
      </c>
      <c r="AK23" s="92">
        <f t="shared" si="10"/>
        <v>0</v>
      </c>
      <c r="AL23" s="89">
        <f t="shared" si="11"/>
        <v>124</v>
      </c>
      <c r="AM23" s="90">
        <f>IF($H23&gt;'Wage Ceilings '!$C$3-SUM($S23,$W23,$AA23,$AE23,$AI23),'Wage Ceilings '!$C$3-SUM($S23,$W23,$AA23,$AE23,$AI23),$H23)</f>
        <v>0</v>
      </c>
      <c r="AN23" s="91" cm="1">
        <f t="array" ref="AN23">INDEX(Appendix!$G$4:$J$8,_xlfn.IFS(AL23&lt;56,1,AL23&lt;61,2,AL23&lt;66,3,AL23&lt;71,4,TRUE,5),MATCH(YEAR($C$17),Appendix!$G$3:$L$3,0))</f>
        <v>0</v>
      </c>
      <c r="AO23" s="92">
        <f t="shared" si="12"/>
        <v>0</v>
      </c>
      <c r="AP23" s="89">
        <f t="shared" si="13"/>
        <v>124</v>
      </c>
      <c r="AQ23" s="90" cm="1">
        <f t="array" ref="AQ23">_xlfn.IFS(SUM($S23,$W23,$AA23,$AE23,$AI23,$AM23)&gt;='Wage Ceilings '!$C$3,0,SUM($I23,$S23,$W23,$AA23,$AE23,$AI23,$AM23)&gt;'Wage Ceilings '!$C$3,'Wage Ceilings '!$C$3-SUM($S23,$W23,$AA23,$AE23,$AI23,$AM23),SUM($I23,$S23,$W23,$AA23,$AE23,$AI23,$AM23)&lt;='Wage Ceilings '!$C$3,$I23)</f>
        <v>0</v>
      </c>
      <c r="AR23" s="91" cm="1">
        <f t="array" ref="AR23">INDEX(Appendix!$G$4:$J$8,_xlfn.IFS(AP23&lt;56,1,AP23&lt;61,2,AP23&lt;66,3,AP23&lt;71,4,TRUE,5),MATCH(YEAR($C$17),Appendix!$G$3:$L$3,0))</f>
        <v>0</v>
      </c>
      <c r="AS23" s="92">
        <f t="shared" si="24"/>
        <v>0</v>
      </c>
      <c r="AT23" s="89">
        <f t="shared" si="14"/>
        <v>124</v>
      </c>
      <c r="AU23" s="90" cm="1">
        <f t="array" ref="AU23">_xlfn.IFS(SUM($S23,$W23,$AA23,$AE23,$AI23,$AM23,$AQ23)&gt;='Wage Ceilings '!$C$3,0,SUM($J23,$S23,$W23,$AA23,$AE23,$AI23,$AM23,$AQ23)&gt;'Wage Ceilings '!$C$3,'Wage Ceilings '!$C$3-SUM($S23,$W23,$AA23,$AE23,$AI23,$AM23,$AQ23),SUM($J23,$S23,$W23,$AA23,$AE23,$AI23,$AM23,$AQ23)&lt;='Wage Ceilings '!$C$3,$J23)</f>
        <v>0</v>
      </c>
      <c r="AV23" s="91" cm="1">
        <f t="array" ref="AV23">INDEX(Appendix!$G$4:$J$8,_xlfn.IFS(AT23&lt;56,1,AT23&lt;61,2,AT23&lt;66,3,AT23&lt;71,4,TRUE,5),MATCH(YEAR($C$17),Appendix!$G$3:$L$3,0))</f>
        <v>0</v>
      </c>
      <c r="AW23" s="92">
        <f t="shared" si="15"/>
        <v>0</v>
      </c>
      <c r="AX23" s="89">
        <f t="shared" si="16"/>
        <v>124</v>
      </c>
      <c r="AY23" s="90" cm="1">
        <f t="array" ref="AY23">_xlfn.IFS(SUM($S23,$W23,$AA23,$AE23,$AI23,$AM23,$AQ23,$AU23)&gt;='Wage Ceilings '!$C$3,0,SUM($K23,$S23,$W23,$AA23,$AE23,$AI23,$AM23,$AQ23,$AU23)&gt;'Wage Ceilings '!$C$3,'Wage Ceilings '!$C$3-SUM($S23,$W23,$AA23,$AE23,$AI23,$AM23,$AQ23,$AU23),SUM($K23,$S23,$W23,$AA23,$AE23,$AI23,$AM23,$AQ23,$AU23)&lt;='Wage Ceilings '!$C$3,$K23)</f>
        <v>0</v>
      </c>
      <c r="AZ23" s="91" cm="1">
        <f t="array" ref="AZ23">INDEX(Appendix!$G$4:$J$8,_xlfn.IFS(AX23&lt;56,1,AX23&lt;61,2,AX23&lt;66,3,AX23&lt;71,4,TRUE,5),MATCH(YEAR($C$17),Appendix!$G$3:$L$3,0))</f>
        <v>0</v>
      </c>
      <c r="BA23" s="92">
        <f t="shared" si="17"/>
        <v>0</v>
      </c>
      <c r="BB23" s="89">
        <f t="shared" si="18"/>
        <v>124</v>
      </c>
      <c r="BC23" s="90" cm="1">
        <f t="array" ref="BC23">_xlfn.IFS(SUM($S23,$W23,$AA23,$AE23,$AI23,$AM23,$AQ23,$AU23,$AY23)&gt;='Wage Ceilings '!$C$3,0,SUM($L23,$S23,$W23,$AA23,$AE23,$AI23,$AM23,$AQ23,$AU23,$AY23)&gt;'Wage Ceilings '!$C$3,'Wage Ceilings '!$C$3-SUM($S23,$W23,$AA23,$AE23,$AI23,$AM23,$AQ23,$AU23,$AY23),SUM($L23,$S23,$W23,$AA23,$AE23,$AI23,$AM23,$AQ23,$AU23,$AY23)&lt;='Wage Ceilings '!$C$3,$L23)</f>
        <v>0</v>
      </c>
      <c r="BD23" s="91" cm="1">
        <f t="array" ref="BD23">INDEX(Appendix!$G$4:$J$8,_xlfn.IFS(BB23&lt;56,1,BB23&lt;61,2,BB23&lt;66,3,BB23&lt;71,4,TRUE,5),MATCH(YEAR($C$17),Appendix!$G$3:$L$3,0))</f>
        <v>0</v>
      </c>
      <c r="BE23" s="92">
        <f t="shared" si="19"/>
        <v>0</v>
      </c>
      <c r="BF23" s="89">
        <f t="shared" si="20"/>
        <v>124</v>
      </c>
      <c r="BG23" s="90" cm="1">
        <f t="array" ref="BG23">_xlfn.IFS(SUM($S23,$W23,$AA23,$AE23,$AI23,$AM23,$AQ23,$AU23,$AY23,$BC23)&gt;='Wage Ceilings '!$C$3,0,SUM($M23,$S23,$W23,$AA23,$AE23,$AI23,$AM23,$AQ23,$AU23,$AY23,$BC23)&gt;'Wage Ceilings '!$C$3,'Wage Ceilings '!$C$3-SUM($S23,$W23,$AA23,$AE23,$AI23,$AM23,$AQ23,$AU23,$AY23,$BC23),SUM($M23,$S23,$W23,$AA23,$AE23,$AI23,$AM23,$AQ23,$AU23,$AY23,$BC23)&lt;='Wage Ceilings '!$C$3,$M23)</f>
        <v>0</v>
      </c>
      <c r="BH23" s="91" cm="1">
        <f t="array" ref="BH23">INDEX(Appendix!$G$4:$J$8,_xlfn.IFS(BF23&lt;56,1,BF23&lt;61,2,BF23&lt;66,3,BF23&lt;71,4,TRUE,5),MATCH(YEAR($C$17),Appendix!$G$3:$L$3,0))</f>
        <v>0</v>
      </c>
      <c r="BI23" s="92">
        <f t="shared" si="21"/>
        <v>0</v>
      </c>
      <c r="BJ23" s="89">
        <f t="shared" si="22"/>
        <v>124</v>
      </c>
      <c r="BK23" s="90" cm="1">
        <f t="array" ref="BK23">_xlfn.IFS(SUM($S23,$W23,$AA23,$AE23,$AI23,$AM23,$AQ23,$AU23,$AY23,$BC23,$BG23)&gt;='Wage Ceilings '!$C$3,0,SUM($N23,$S23,$W23,$AA23,$AE23,$AI23,$AM23,$AQ23,$AU23,$AY23,$BC23,$BG23)&gt;'Wage Ceilings '!$C$3,'Wage Ceilings '!$C$3-SUM($S23,$W23,$AA23,$AE23,$AI23,$AM23,$AQ23,$AU23,$AY23,$BC23,$BG23),SUM($N23,$S23,$W23,$AA23,$AE23,$AI23,$AM23,$AQ23,$AU23,$AY23,$BC23,$BG23)&lt;='Wage Ceilings '!$C$3,$N23)</f>
        <v>0</v>
      </c>
      <c r="BL23" s="91" cm="1">
        <f t="array" ref="BL23">INDEX(Appendix!$G$4:$J$8,_xlfn.IFS(BJ23&lt;56,1,BJ23&lt;61,2,BJ23&lt;66,3,BJ23&lt;71,4,TRUE,5),MATCH(YEAR($C$17),Appendix!$G$3:$L$3,0))</f>
        <v>0</v>
      </c>
      <c r="BM23" s="92">
        <f t="shared" si="23"/>
        <v>0</v>
      </c>
      <c r="BN23" s="99"/>
    </row>
    <row r="24" spans="1:67" x14ac:dyDescent="0.3">
      <c r="A24" s="64" t="s">
        <v>22</v>
      </c>
      <c r="B24" s="63"/>
      <c r="C24" s="67"/>
      <c r="D24" s="67"/>
      <c r="E24" s="67"/>
      <c r="F24" s="67"/>
      <c r="G24" s="67"/>
      <c r="H24" s="67"/>
      <c r="I24" s="67"/>
      <c r="J24" s="67"/>
      <c r="K24" s="67"/>
      <c r="L24" s="67"/>
      <c r="M24" s="67"/>
      <c r="N24" s="67"/>
      <c r="O24" s="57">
        <f t="shared" si="25"/>
        <v>0</v>
      </c>
      <c r="P24" s="57">
        <f t="shared" si="26"/>
        <v>0</v>
      </c>
      <c r="Q24" s="58">
        <f t="shared" si="0"/>
        <v>0</v>
      </c>
      <c r="R24" s="89">
        <f t="shared" si="1"/>
        <v>123</v>
      </c>
      <c r="S24" s="90">
        <f>IF($C24&gt;'Wage Ceilings '!$C$3,'Wage Ceilings '!$C$3,$C24)</f>
        <v>0</v>
      </c>
      <c r="T24" s="91" cm="1">
        <f t="array" ref="T24">INDEX(Appendix!$G$4:$J$8,_xlfn.IFS(R24&lt;56,1,R24&lt;61,2,R24&lt;66,3,R24&lt;71,4,TRUE,5),MATCH(YEAR($C$17),Appendix!$G$3:$L$3,0))</f>
        <v>0</v>
      </c>
      <c r="U24" s="92">
        <f t="shared" si="2"/>
        <v>0</v>
      </c>
      <c r="V24" s="89">
        <f t="shared" si="3"/>
        <v>124</v>
      </c>
      <c r="W24" s="90">
        <f>IF($D24&gt;'Wage Ceilings '!$C$3-$S24,'Wage Ceilings '!$C$3-$S24,$D24)</f>
        <v>0</v>
      </c>
      <c r="X24" s="91" cm="1">
        <f t="array" ref="X24">INDEX(Appendix!$G$4:$J$8,_xlfn.IFS(V24&lt;56,1,V24&lt;61,2,V24&lt;66,3,V24&lt;71,4,TRUE,5),MATCH(YEAR($C$17),Appendix!$G$3:$L$3,0))</f>
        <v>0</v>
      </c>
      <c r="Y24" s="92">
        <f t="shared" si="4"/>
        <v>0</v>
      </c>
      <c r="Z24" s="89">
        <f t="shared" si="5"/>
        <v>124</v>
      </c>
      <c r="AA24" s="90">
        <f>IF($E24&gt;'Wage Ceilings '!$C$3-SUM($S24,$W24),'Wage Ceilings '!$C$3-SUM($S24,$W24),$E24)</f>
        <v>0</v>
      </c>
      <c r="AB24" s="91" cm="1">
        <f t="array" ref="AB24">INDEX(Appendix!$G$4:$J$8,_xlfn.IFS(Z24&lt;56,1,Z24&lt;61,2,Z24&lt;66,3,Z24&lt;71,4,TRUE,5),MATCH(YEAR($C$17),Appendix!$G$3:$L$3,0))</f>
        <v>0</v>
      </c>
      <c r="AC24" s="92">
        <f t="shared" si="6"/>
        <v>0</v>
      </c>
      <c r="AD24" s="89">
        <f t="shared" si="7"/>
        <v>124</v>
      </c>
      <c r="AE24" s="90">
        <f>IF($F24&gt;'Wage Ceilings '!$C$3-SUM($S24,$W24,$AA24),'Wage Ceilings '!$C$3-SUM($S24,$W24,$AA24),$F24)</f>
        <v>0</v>
      </c>
      <c r="AF24" s="91" cm="1">
        <f t="array" ref="AF24">INDEX(Appendix!$G$4:$J$8,_xlfn.IFS(AD24&lt;56,1,AD24&lt;61,2,AD24&lt;66,3,AD24&lt;71,4,TRUE,5),MATCH(YEAR($C$17),Appendix!$G$3:$L$3,0))</f>
        <v>0</v>
      </c>
      <c r="AG24" s="92">
        <f t="shared" si="8"/>
        <v>0</v>
      </c>
      <c r="AH24" s="89">
        <f t="shared" si="9"/>
        <v>124</v>
      </c>
      <c r="AI24" s="90">
        <f>IF($G24&gt;'Wage Ceilings '!$C$3-SUM($S24,$W24,$AA24,$AE24),'Wage Ceilings '!$C$3-SUM($S24,$W24,$AA24,$AE24),$G24)</f>
        <v>0</v>
      </c>
      <c r="AJ24" s="91" cm="1">
        <f t="array" ref="AJ24">INDEX(Appendix!$G$4:$J$8,_xlfn.IFS(AH24&lt;56,1,AH24&lt;61,2,AH24&lt;66,3,AH24&lt;71,4,TRUE,5),MATCH(YEAR($C$17),Appendix!$G$3:$L$3,0))</f>
        <v>0</v>
      </c>
      <c r="AK24" s="92">
        <f t="shared" si="10"/>
        <v>0</v>
      </c>
      <c r="AL24" s="89">
        <f t="shared" si="11"/>
        <v>124</v>
      </c>
      <c r="AM24" s="90">
        <f>IF($H24&gt;'Wage Ceilings '!$C$3-SUM($S24,$W24,$AA24,$AE24,$AI24),'Wage Ceilings '!$C$3-SUM($S24,$W24,$AA24,$AE24,$AI24),$H24)</f>
        <v>0</v>
      </c>
      <c r="AN24" s="91" cm="1">
        <f t="array" ref="AN24">INDEX(Appendix!$G$4:$J$8,_xlfn.IFS(AL24&lt;56,1,AL24&lt;61,2,AL24&lt;66,3,AL24&lt;71,4,TRUE,5),MATCH(YEAR($C$17),Appendix!$G$3:$L$3,0))</f>
        <v>0</v>
      </c>
      <c r="AO24" s="92">
        <f t="shared" si="12"/>
        <v>0</v>
      </c>
      <c r="AP24" s="89">
        <f t="shared" si="13"/>
        <v>124</v>
      </c>
      <c r="AQ24" s="90" cm="1">
        <f t="array" ref="AQ24">_xlfn.IFS(SUM($S24,$W24,$AA24,$AE24,$AI24,$AM24)&gt;='Wage Ceilings '!$C$3,0,SUM($I24,$S24,$W24,$AA24,$AE24,$AI24,$AM24)&gt;'Wage Ceilings '!$C$3,'Wage Ceilings '!$C$3-SUM($S24,$W24,$AA24,$AE24,$AI24,$AM24),SUM($I24,$S24,$W24,$AA24,$AE24,$AI24,$AM24)&lt;='Wage Ceilings '!$C$3,$I24)</f>
        <v>0</v>
      </c>
      <c r="AR24" s="91" cm="1">
        <f t="array" ref="AR24">INDEX(Appendix!$G$4:$J$8,_xlfn.IFS(AP24&lt;56,1,AP24&lt;61,2,AP24&lt;66,3,AP24&lt;71,4,TRUE,5),MATCH(YEAR($C$17),Appendix!$G$3:$L$3,0))</f>
        <v>0</v>
      </c>
      <c r="AS24" s="92">
        <f t="shared" si="24"/>
        <v>0</v>
      </c>
      <c r="AT24" s="89">
        <f t="shared" si="14"/>
        <v>124</v>
      </c>
      <c r="AU24" s="90" cm="1">
        <f t="array" ref="AU24">_xlfn.IFS(SUM($S24,$W24,$AA24,$AE24,$AI24,$AM24,$AQ24)&gt;='Wage Ceilings '!$C$3,0,SUM($J24,$S24,$W24,$AA24,$AE24,$AI24,$AM24,$AQ24)&gt;'Wage Ceilings '!$C$3,'Wage Ceilings '!$C$3-SUM($S24,$W24,$AA24,$AE24,$AI24,$AM24,$AQ24),SUM($J24,$S24,$W24,$AA24,$AE24,$AI24,$AM24,$AQ24)&lt;='Wage Ceilings '!$C$3,$J24)</f>
        <v>0</v>
      </c>
      <c r="AV24" s="91" cm="1">
        <f t="array" ref="AV24">INDEX(Appendix!$G$4:$J$8,_xlfn.IFS(AT24&lt;56,1,AT24&lt;61,2,AT24&lt;66,3,AT24&lt;71,4,TRUE,5),MATCH(YEAR($C$17),Appendix!$G$3:$L$3,0))</f>
        <v>0</v>
      </c>
      <c r="AW24" s="92">
        <f t="shared" si="15"/>
        <v>0</v>
      </c>
      <c r="AX24" s="89">
        <f t="shared" si="16"/>
        <v>124</v>
      </c>
      <c r="AY24" s="90" cm="1">
        <f t="array" ref="AY24">_xlfn.IFS(SUM($S24,$W24,$AA24,$AE24,$AI24,$AM24,$AQ24,$AU24)&gt;='Wage Ceilings '!$C$3,0,SUM($K24,$S24,$W24,$AA24,$AE24,$AI24,$AM24,$AQ24,$AU24)&gt;'Wage Ceilings '!$C$3,'Wage Ceilings '!$C$3-SUM($S24,$W24,$AA24,$AE24,$AI24,$AM24,$AQ24,$AU24),SUM($K24,$S24,$W24,$AA24,$AE24,$AI24,$AM24,$AQ24,$AU24)&lt;='Wage Ceilings '!$C$3,$K24)</f>
        <v>0</v>
      </c>
      <c r="AZ24" s="91" cm="1">
        <f t="array" ref="AZ24">INDEX(Appendix!$G$4:$J$8,_xlfn.IFS(AX24&lt;56,1,AX24&lt;61,2,AX24&lt;66,3,AX24&lt;71,4,TRUE,5),MATCH(YEAR($C$17),Appendix!$G$3:$L$3,0))</f>
        <v>0</v>
      </c>
      <c r="BA24" s="92">
        <f t="shared" si="17"/>
        <v>0</v>
      </c>
      <c r="BB24" s="89">
        <f t="shared" si="18"/>
        <v>124</v>
      </c>
      <c r="BC24" s="90" cm="1">
        <f t="array" ref="BC24">_xlfn.IFS(SUM($S24,$W24,$AA24,$AE24,$AI24,$AM24,$AQ24,$AU24,$AY24)&gt;='Wage Ceilings '!$C$3,0,SUM($L24,$S24,$W24,$AA24,$AE24,$AI24,$AM24,$AQ24,$AU24,$AY24)&gt;'Wage Ceilings '!$C$3,'Wage Ceilings '!$C$3-SUM($S24,$W24,$AA24,$AE24,$AI24,$AM24,$AQ24,$AU24,$AY24),SUM($L24,$S24,$W24,$AA24,$AE24,$AI24,$AM24,$AQ24,$AU24,$AY24)&lt;='Wage Ceilings '!$C$3,$L24)</f>
        <v>0</v>
      </c>
      <c r="BD24" s="91" cm="1">
        <f t="array" ref="BD24">INDEX(Appendix!$G$4:$J$8,_xlfn.IFS(BB24&lt;56,1,BB24&lt;61,2,BB24&lt;66,3,BB24&lt;71,4,TRUE,5),MATCH(YEAR($C$17),Appendix!$G$3:$L$3,0))</f>
        <v>0</v>
      </c>
      <c r="BE24" s="92">
        <f t="shared" si="19"/>
        <v>0</v>
      </c>
      <c r="BF24" s="89">
        <f t="shared" si="20"/>
        <v>124</v>
      </c>
      <c r="BG24" s="90" cm="1">
        <f t="array" ref="BG24">_xlfn.IFS(SUM($S24,$W24,$AA24,$AE24,$AI24,$AM24,$AQ24,$AU24,$AY24,$BC24)&gt;='Wage Ceilings '!$C$3,0,SUM($M24,$S24,$W24,$AA24,$AE24,$AI24,$AM24,$AQ24,$AU24,$AY24,$BC24)&gt;'Wage Ceilings '!$C$3,'Wage Ceilings '!$C$3-SUM($S24,$W24,$AA24,$AE24,$AI24,$AM24,$AQ24,$AU24,$AY24,$BC24),SUM($M24,$S24,$W24,$AA24,$AE24,$AI24,$AM24,$AQ24,$AU24,$AY24,$BC24)&lt;='Wage Ceilings '!$C$3,$M24)</f>
        <v>0</v>
      </c>
      <c r="BH24" s="91" cm="1">
        <f t="array" ref="BH24">INDEX(Appendix!$G$4:$J$8,_xlfn.IFS(BF24&lt;56,1,BF24&lt;61,2,BF24&lt;66,3,BF24&lt;71,4,TRUE,5),MATCH(YEAR($C$17),Appendix!$G$3:$L$3,0))</f>
        <v>0</v>
      </c>
      <c r="BI24" s="92">
        <f t="shared" si="21"/>
        <v>0</v>
      </c>
      <c r="BJ24" s="89">
        <f t="shared" si="22"/>
        <v>124</v>
      </c>
      <c r="BK24" s="90" cm="1">
        <f t="array" ref="BK24">_xlfn.IFS(SUM($S24,$W24,$AA24,$AE24,$AI24,$AM24,$AQ24,$AU24,$AY24,$BC24,$BG24)&gt;='Wage Ceilings '!$C$3,0,SUM($N24,$S24,$W24,$AA24,$AE24,$AI24,$AM24,$AQ24,$AU24,$AY24,$BC24,$BG24)&gt;'Wage Ceilings '!$C$3,'Wage Ceilings '!$C$3-SUM($S24,$W24,$AA24,$AE24,$AI24,$AM24,$AQ24,$AU24,$AY24,$BC24,$BG24),SUM($N24,$S24,$W24,$AA24,$AE24,$AI24,$AM24,$AQ24,$AU24,$AY24,$BC24,$BG24)&lt;='Wage Ceilings '!$C$3,$N24)</f>
        <v>0</v>
      </c>
      <c r="BL24" s="91" cm="1">
        <f t="array" ref="BL24">INDEX(Appendix!$G$4:$J$8,_xlfn.IFS(BJ24&lt;56,1,BJ24&lt;61,2,BJ24&lt;66,3,BJ24&lt;71,4,TRUE,5),MATCH(YEAR($C$17),Appendix!$G$3:$L$3,0))</f>
        <v>0</v>
      </c>
      <c r="BM24" s="92">
        <f t="shared" si="23"/>
        <v>0</v>
      </c>
      <c r="BN24" s="99"/>
    </row>
    <row r="25" spans="1:67" x14ac:dyDescent="0.3">
      <c r="A25" s="64" t="s">
        <v>23</v>
      </c>
      <c r="B25" s="65"/>
      <c r="C25" s="67"/>
      <c r="D25" s="67"/>
      <c r="E25" s="67"/>
      <c r="F25" s="67"/>
      <c r="G25" s="67"/>
      <c r="H25" s="67"/>
      <c r="I25" s="67"/>
      <c r="J25" s="67"/>
      <c r="K25" s="67"/>
      <c r="L25" s="67"/>
      <c r="M25" s="67"/>
      <c r="N25" s="67"/>
      <c r="O25" s="57">
        <f t="shared" si="25"/>
        <v>0</v>
      </c>
      <c r="P25" s="57">
        <f t="shared" si="26"/>
        <v>0</v>
      </c>
      <c r="Q25" s="58">
        <f t="shared" si="0"/>
        <v>0</v>
      </c>
      <c r="R25" s="89">
        <f t="shared" si="1"/>
        <v>123</v>
      </c>
      <c r="S25" s="90">
        <f>IF($C25&gt;'Wage Ceilings '!$C$3,'Wage Ceilings '!$C$3,$C25)</f>
        <v>0</v>
      </c>
      <c r="T25" s="91" cm="1">
        <f t="array" ref="T25">INDEX(Appendix!$G$4:$J$8,_xlfn.IFS(R25&lt;56,1,R25&lt;61,2,R25&lt;66,3,R25&lt;71,4,TRUE,5),MATCH(YEAR($C$17),Appendix!$G$3:$L$3,0))</f>
        <v>0</v>
      </c>
      <c r="U25" s="92">
        <f t="shared" si="2"/>
        <v>0</v>
      </c>
      <c r="V25" s="89">
        <f t="shared" si="3"/>
        <v>124</v>
      </c>
      <c r="W25" s="90">
        <f>IF($D25&gt;'Wage Ceilings '!$C$3-$S25,'Wage Ceilings '!$C$3-$S25,$D25)</f>
        <v>0</v>
      </c>
      <c r="X25" s="91" cm="1">
        <f t="array" ref="X25">INDEX(Appendix!$G$4:$J$8,_xlfn.IFS(V25&lt;56,1,V25&lt;61,2,V25&lt;66,3,V25&lt;71,4,TRUE,5),MATCH(YEAR($C$17),Appendix!$G$3:$L$3,0))</f>
        <v>0</v>
      </c>
      <c r="Y25" s="92">
        <f t="shared" si="4"/>
        <v>0</v>
      </c>
      <c r="Z25" s="89">
        <f t="shared" si="5"/>
        <v>124</v>
      </c>
      <c r="AA25" s="90">
        <f>IF($E25&gt;'Wage Ceilings '!$C$3-SUM($S25,$W25),'Wage Ceilings '!$C$3-SUM($S25,$W25),$E25)</f>
        <v>0</v>
      </c>
      <c r="AB25" s="91" cm="1">
        <f t="array" ref="AB25">INDEX(Appendix!$G$4:$J$8,_xlfn.IFS(Z25&lt;56,1,Z25&lt;61,2,Z25&lt;66,3,Z25&lt;71,4,TRUE,5),MATCH(YEAR($C$17),Appendix!$G$3:$L$3,0))</f>
        <v>0</v>
      </c>
      <c r="AC25" s="92">
        <f t="shared" si="6"/>
        <v>0</v>
      </c>
      <c r="AD25" s="89">
        <f t="shared" si="7"/>
        <v>124</v>
      </c>
      <c r="AE25" s="90">
        <f>IF($F25&gt;'Wage Ceilings '!$C$3-SUM($S25,$W25,$AA25),'Wage Ceilings '!$C$3-SUM($S25,$W25,$AA25),$F25)</f>
        <v>0</v>
      </c>
      <c r="AF25" s="91" cm="1">
        <f t="array" ref="AF25">INDEX(Appendix!$G$4:$J$8,_xlfn.IFS(AD25&lt;56,1,AD25&lt;61,2,AD25&lt;66,3,AD25&lt;71,4,TRUE,5),MATCH(YEAR($C$17),Appendix!$G$3:$L$3,0))</f>
        <v>0</v>
      </c>
      <c r="AG25" s="92">
        <f t="shared" si="8"/>
        <v>0</v>
      </c>
      <c r="AH25" s="89">
        <f t="shared" si="9"/>
        <v>124</v>
      </c>
      <c r="AI25" s="90">
        <f>IF($G25&gt;'Wage Ceilings '!$C$3-SUM($S25,$W25,$AA25,$AE25),'Wage Ceilings '!$C$3-SUM($S25,$W25,$AA25,$AE25),$G25)</f>
        <v>0</v>
      </c>
      <c r="AJ25" s="91" cm="1">
        <f t="array" ref="AJ25">INDEX(Appendix!$G$4:$J$8,_xlfn.IFS(AH25&lt;56,1,AH25&lt;61,2,AH25&lt;66,3,AH25&lt;71,4,TRUE,5),MATCH(YEAR($C$17),Appendix!$G$3:$L$3,0))</f>
        <v>0</v>
      </c>
      <c r="AK25" s="92">
        <f t="shared" si="10"/>
        <v>0</v>
      </c>
      <c r="AL25" s="89">
        <f t="shared" si="11"/>
        <v>124</v>
      </c>
      <c r="AM25" s="90">
        <f>IF($H25&gt;'Wage Ceilings '!$C$3-SUM($S25,$W25,$AA25,$AE25,$AI25),'Wage Ceilings '!$C$3-SUM($S25,$W25,$AA25,$AE25,$AI25),$H25)</f>
        <v>0</v>
      </c>
      <c r="AN25" s="91" cm="1">
        <f t="array" ref="AN25">INDEX(Appendix!$G$4:$J$8,_xlfn.IFS(AL25&lt;56,1,AL25&lt;61,2,AL25&lt;66,3,AL25&lt;71,4,TRUE,5),MATCH(YEAR($C$17),Appendix!$G$3:$L$3,0))</f>
        <v>0</v>
      </c>
      <c r="AO25" s="92">
        <f t="shared" si="12"/>
        <v>0</v>
      </c>
      <c r="AP25" s="89">
        <f t="shared" si="13"/>
        <v>124</v>
      </c>
      <c r="AQ25" s="90" cm="1">
        <f t="array" ref="AQ25">_xlfn.IFS(SUM($S25,$W25,$AA25,$AE25,$AI25,$AM25)&gt;='Wage Ceilings '!$C$3,0,SUM($I25,$S25,$W25,$AA25,$AE25,$AI25,$AM25)&gt;'Wage Ceilings '!$C$3,'Wage Ceilings '!$C$3-SUM($S25,$W25,$AA25,$AE25,$AI25,$AM25),SUM($I25,$S25,$W25,$AA25,$AE25,$AI25,$AM25)&lt;='Wage Ceilings '!$C$3,$I25)</f>
        <v>0</v>
      </c>
      <c r="AR25" s="91" cm="1">
        <f t="array" ref="AR25">INDEX(Appendix!$G$4:$J$8,_xlfn.IFS(AP25&lt;56,1,AP25&lt;61,2,AP25&lt;66,3,AP25&lt;71,4,TRUE,5),MATCH(YEAR($C$17),Appendix!$G$3:$L$3,0))</f>
        <v>0</v>
      </c>
      <c r="AS25" s="92">
        <f t="shared" si="24"/>
        <v>0</v>
      </c>
      <c r="AT25" s="89">
        <f t="shared" si="14"/>
        <v>124</v>
      </c>
      <c r="AU25" s="90" cm="1">
        <f t="array" ref="AU25">_xlfn.IFS(SUM($S25,$W25,$AA25,$AE25,$AI25,$AM25,$AQ25)&gt;='Wage Ceilings '!$C$3,0,SUM($J25,$S25,$W25,$AA25,$AE25,$AI25,$AM25,$AQ25)&gt;'Wage Ceilings '!$C$3,'Wage Ceilings '!$C$3-SUM($S25,$W25,$AA25,$AE25,$AI25,$AM25,$AQ25),SUM($J25,$S25,$W25,$AA25,$AE25,$AI25,$AM25,$AQ25)&lt;='Wage Ceilings '!$C$3,$J25)</f>
        <v>0</v>
      </c>
      <c r="AV25" s="91" cm="1">
        <f t="array" ref="AV25">INDEX(Appendix!$G$4:$J$8,_xlfn.IFS(AT25&lt;56,1,AT25&lt;61,2,AT25&lt;66,3,AT25&lt;71,4,TRUE,5),MATCH(YEAR($C$17),Appendix!$G$3:$L$3,0))</f>
        <v>0</v>
      </c>
      <c r="AW25" s="92">
        <f t="shared" si="15"/>
        <v>0</v>
      </c>
      <c r="AX25" s="89">
        <f t="shared" si="16"/>
        <v>124</v>
      </c>
      <c r="AY25" s="90" cm="1">
        <f t="array" ref="AY25">_xlfn.IFS(SUM($S25,$W25,$AA25,$AE25,$AI25,$AM25,$AQ25,$AU25)&gt;='Wage Ceilings '!$C$3,0,SUM($K25,$S25,$W25,$AA25,$AE25,$AI25,$AM25,$AQ25,$AU25)&gt;'Wage Ceilings '!$C$3,'Wage Ceilings '!$C$3-SUM($S25,$W25,$AA25,$AE25,$AI25,$AM25,$AQ25,$AU25),SUM($K25,$S25,$W25,$AA25,$AE25,$AI25,$AM25,$AQ25,$AU25)&lt;='Wage Ceilings '!$C$3,$K25)</f>
        <v>0</v>
      </c>
      <c r="AZ25" s="91" cm="1">
        <f t="array" ref="AZ25">INDEX(Appendix!$G$4:$J$8,_xlfn.IFS(AX25&lt;56,1,AX25&lt;61,2,AX25&lt;66,3,AX25&lt;71,4,TRUE,5),MATCH(YEAR($C$17),Appendix!$G$3:$L$3,0))</f>
        <v>0</v>
      </c>
      <c r="BA25" s="92">
        <f t="shared" si="17"/>
        <v>0</v>
      </c>
      <c r="BB25" s="89">
        <f t="shared" si="18"/>
        <v>124</v>
      </c>
      <c r="BC25" s="90" cm="1">
        <f t="array" ref="BC25">_xlfn.IFS(SUM($S25,$W25,$AA25,$AE25,$AI25,$AM25,$AQ25,$AU25,$AY25)&gt;='Wage Ceilings '!$C$3,0,SUM($L25,$S25,$W25,$AA25,$AE25,$AI25,$AM25,$AQ25,$AU25,$AY25)&gt;'Wage Ceilings '!$C$3,'Wage Ceilings '!$C$3-SUM($S25,$W25,$AA25,$AE25,$AI25,$AM25,$AQ25,$AU25,$AY25),SUM($L25,$S25,$W25,$AA25,$AE25,$AI25,$AM25,$AQ25,$AU25,$AY25)&lt;='Wage Ceilings '!$C$3,$L25)</f>
        <v>0</v>
      </c>
      <c r="BD25" s="91" cm="1">
        <f t="array" ref="BD25">INDEX(Appendix!$G$4:$J$8,_xlfn.IFS(BB25&lt;56,1,BB25&lt;61,2,BB25&lt;66,3,BB25&lt;71,4,TRUE,5),MATCH(YEAR($C$17),Appendix!$G$3:$L$3,0))</f>
        <v>0</v>
      </c>
      <c r="BE25" s="92">
        <f t="shared" si="19"/>
        <v>0</v>
      </c>
      <c r="BF25" s="89">
        <f t="shared" si="20"/>
        <v>124</v>
      </c>
      <c r="BG25" s="90" cm="1">
        <f t="array" ref="BG25">_xlfn.IFS(SUM($S25,$W25,$AA25,$AE25,$AI25,$AM25,$AQ25,$AU25,$AY25,$BC25)&gt;='Wage Ceilings '!$C$3,0,SUM($M25,$S25,$W25,$AA25,$AE25,$AI25,$AM25,$AQ25,$AU25,$AY25,$BC25)&gt;'Wage Ceilings '!$C$3,'Wage Ceilings '!$C$3-SUM($S25,$W25,$AA25,$AE25,$AI25,$AM25,$AQ25,$AU25,$AY25,$BC25),SUM($M25,$S25,$W25,$AA25,$AE25,$AI25,$AM25,$AQ25,$AU25,$AY25,$BC25)&lt;='Wage Ceilings '!$C$3,$M25)</f>
        <v>0</v>
      </c>
      <c r="BH25" s="91" cm="1">
        <f t="array" ref="BH25">INDEX(Appendix!$G$4:$J$8,_xlfn.IFS(BF25&lt;56,1,BF25&lt;61,2,BF25&lt;66,3,BF25&lt;71,4,TRUE,5),MATCH(YEAR($C$17),Appendix!$G$3:$L$3,0))</f>
        <v>0</v>
      </c>
      <c r="BI25" s="92">
        <f t="shared" si="21"/>
        <v>0</v>
      </c>
      <c r="BJ25" s="89">
        <f t="shared" si="22"/>
        <v>124</v>
      </c>
      <c r="BK25" s="90" cm="1">
        <f t="array" ref="BK25">_xlfn.IFS(SUM($S25,$W25,$AA25,$AE25,$AI25,$AM25,$AQ25,$AU25,$AY25,$BC25,$BG25)&gt;='Wage Ceilings '!$C$3,0,SUM($N25,$S25,$W25,$AA25,$AE25,$AI25,$AM25,$AQ25,$AU25,$AY25,$BC25,$BG25)&gt;'Wage Ceilings '!$C$3,'Wage Ceilings '!$C$3-SUM($S25,$W25,$AA25,$AE25,$AI25,$AM25,$AQ25,$AU25,$AY25,$BC25,$BG25),SUM($N25,$S25,$W25,$AA25,$AE25,$AI25,$AM25,$AQ25,$AU25,$AY25,$BC25,$BG25)&lt;='Wage Ceilings '!$C$3,$N25)</f>
        <v>0</v>
      </c>
      <c r="BL25" s="91" cm="1">
        <f t="array" ref="BL25">INDEX(Appendix!$G$4:$J$8,_xlfn.IFS(BJ25&lt;56,1,BJ25&lt;61,2,BJ25&lt;66,3,BJ25&lt;71,4,TRUE,5),MATCH(YEAR($C$17),Appendix!$G$3:$L$3,0))</f>
        <v>0</v>
      </c>
      <c r="BM25" s="92">
        <f t="shared" si="23"/>
        <v>0</v>
      </c>
      <c r="BN25" s="99"/>
    </row>
    <row r="26" spans="1:67" x14ac:dyDescent="0.3">
      <c r="A26" s="64" t="s">
        <v>24</v>
      </c>
      <c r="B26" s="65"/>
      <c r="C26" s="67"/>
      <c r="D26" s="67"/>
      <c r="E26" s="67"/>
      <c r="F26" s="67"/>
      <c r="G26" s="67"/>
      <c r="H26" s="67"/>
      <c r="I26" s="67"/>
      <c r="J26" s="67"/>
      <c r="K26" s="67"/>
      <c r="L26" s="67"/>
      <c r="M26" s="67"/>
      <c r="N26" s="67"/>
      <c r="O26" s="57">
        <f t="shared" si="25"/>
        <v>0</v>
      </c>
      <c r="P26" s="57">
        <f t="shared" si="26"/>
        <v>0</v>
      </c>
      <c r="Q26" s="58">
        <f t="shared" si="0"/>
        <v>0</v>
      </c>
      <c r="R26" s="89">
        <f t="shared" si="1"/>
        <v>123</v>
      </c>
      <c r="S26" s="90">
        <f>IF($C26&gt;'Wage Ceilings '!$C$3,'Wage Ceilings '!$C$3,$C26)</f>
        <v>0</v>
      </c>
      <c r="T26" s="91" cm="1">
        <f t="array" ref="T26">INDEX(Appendix!$G$4:$J$8,_xlfn.IFS(R26&lt;56,1,R26&lt;61,2,R26&lt;66,3,R26&lt;71,4,TRUE,5),MATCH(YEAR($C$17),Appendix!$G$3:$L$3,0))</f>
        <v>0</v>
      </c>
      <c r="U26" s="92">
        <f t="shared" si="2"/>
        <v>0</v>
      </c>
      <c r="V26" s="89">
        <f t="shared" si="3"/>
        <v>124</v>
      </c>
      <c r="W26" s="90">
        <f>IF($D26&gt;'Wage Ceilings '!$C$3-$S26,'Wage Ceilings '!$C$3-$S26,$D26)</f>
        <v>0</v>
      </c>
      <c r="X26" s="91" cm="1">
        <f t="array" ref="X26">INDEX(Appendix!$G$4:$J$8,_xlfn.IFS(V26&lt;56,1,V26&lt;61,2,V26&lt;66,3,V26&lt;71,4,TRUE,5),MATCH(YEAR($C$17),Appendix!$G$3:$L$3,0))</f>
        <v>0</v>
      </c>
      <c r="Y26" s="92">
        <f t="shared" si="4"/>
        <v>0</v>
      </c>
      <c r="Z26" s="89">
        <f t="shared" si="5"/>
        <v>124</v>
      </c>
      <c r="AA26" s="90">
        <f>IF($E26&gt;'Wage Ceilings '!$C$3-SUM($S26,$W26),'Wage Ceilings '!$C$3-SUM($S26,$W26),$E26)</f>
        <v>0</v>
      </c>
      <c r="AB26" s="91" cm="1">
        <f t="array" ref="AB26">INDEX(Appendix!$G$4:$J$8,_xlfn.IFS(Z26&lt;56,1,Z26&lt;61,2,Z26&lt;66,3,Z26&lt;71,4,TRUE,5),MATCH(YEAR($C$17),Appendix!$G$3:$L$3,0))</f>
        <v>0</v>
      </c>
      <c r="AC26" s="92">
        <f t="shared" si="6"/>
        <v>0</v>
      </c>
      <c r="AD26" s="89">
        <f t="shared" si="7"/>
        <v>124</v>
      </c>
      <c r="AE26" s="90">
        <f>IF($F26&gt;'Wage Ceilings '!$C$3-SUM($S26,$W26,$AA26),'Wage Ceilings '!$C$3-SUM($S26,$W26,$AA26),$F26)</f>
        <v>0</v>
      </c>
      <c r="AF26" s="91" cm="1">
        <f t="array" ref="AF26">INDEX(Appendix!$G$4:$J$8,_xlfn.IFS(AD26&lt;56,1,AD26&lt;61,2,AD26&lt;66,3,AD26&lt;71,4,TRUE,5),MATCH(YEAR($C$17),Appendix!$G$3:$L$3,0))</f>
        <v>0</v>
      </c>
      <c r="AG26" s="92">
        <f t="shared" si="8"/>
        <v>0</v>
      </c>
      <c r="AH26" s="89">
        <f t="shared" si="9"/>
        <v>124</v>
      </c>
      <c r="AI26" s="90">
        <f>IF($G26&gt;'Wage Ceilings '!$C$3-SUM($S26,$W26,$AA26,$AE26),'Wage Ceilings '!$C$3-SUM($S26,$W26,$AA26,$AE26),$G26)</f>
        <v>0</v>
      </c>
      <c r="AJ26" s="91" cm="1">
        <f t="array" ref="AJ26">INDEX(Appendix!$G$4:$J$8,_xlfn.IFS(AH26&lt;56,1,AH26&lt;61,2,AH26&lt;66,3,AH26&lt;71,4,TRUE,5),MATCH(YEAR($C$17),Appendix!$G$3:$L$3,0))</f>
        <v>0</v>
      </c>
      <c r="AK26" s="92">
        <f t="shared" si="10"/>
        <v>0</v>
      </c>
      <c r="AL26" s="89">
        <f t="shared" si="11"/>
        <v>124</v>
      </c>
      <c r="AM26" s="90">
        <f>IF($H26&gt;'Wage Ceilings '!$C$3-SUM($S26,$W26,$AA26,$AE26,$AI26),'Wage Ceilings '!$C$3-SUM($S26,$W26,$AA26,$AE26,$AI26),$H26)</f>
        <v>0</v>
      </c>
      <c r="AN26" s="91" cm="1">
        <f t="array" ref="AN26">INDEX(Appendix!$G$4:$J$8,_xlfn.IFS(AL26&lt;56,1,AL26&lt;61,2,AL26&lt;66,3,AL26&lt;71,4,TRUE,5),MATCH(YEAR($C$17),Appendix!$G$3:$L$3,0))</f>
        <v>0</v>
      </c>
      <c r="AO26" s="92">
        <f t="shared" si="12"/>
        <v>0</v>
      </c>
      <c r="AP26" s="89">
        <f t="shared" si="13"/>
        <v>124</v>
      </c>
      <c r="AQ26" s="90" cm="1">
        <f t="array" ref="AQ26">_xlfn.IFS(SUM($S26,$W26,$AA26,$AE26,$AI26,$AM26)&gt;='Wage Ceilings '!$C$3,0,SUM($I26,$S26,$W26,$AA26,$AE26,$AI26,$AM26)&gt;'Wage Ceilings '!$C$3,'Wage Ceilings '!$C$3-SUM($S26,$W26,$AA26,$AE26,$AI26,$AM26),SUM($I26,$S26,$W26,$AA26,$AE26,$AI26,$AM26)&lt;='Wage Ceilings '!$C$3,$I26)</f>
        <v>0</v>
      </c>
      <c r="AR26" s="91" cm="1">
        <f t="array" ref="AR26">INDEX(Appendix!$G$4:$J$8,_xlfn.IFS(AP26&lt;56,1,AP26&lt;61,2,AP26&lt;66,3,AP26&lt;71,4,TRUE,5),MATCH(YEAR($C$17),Appendix!$G$3:$L$3,0))</f>
        <v>0</v>
      </c>
      <c r="AS26" s="92">
        <f t="shared" si="24"/>
        <v>0</v>
      </c>
      <c r="AT26" s="89">
        <f t="shared" si="14"/>
        <v>124</v>
      </c>
      <c r="AU26" s="90" cm="1">
        <f t="array" ref="AU26">_xlfn.IFS(SUM($S26,$W26,$AA26,$AE26,$AI26,$AM26,$AQ26)&gt;='Wage Ceilings '!$C$3,0,SUM($J26,$S26,$W26,$AA26,$AE26,$AI26,$AM26,$AQ26)&gt;'Wage Ceilings '!$C$3,'Wage Ceilings '!$C$3-SUM($S26,$W26,$AA26,$AE26,$AI26,$AM26,$AQ26),SUM($J26,$S26,$W26,$AA26,$AE26,$AI26,$AM26,$AQ26)&lt;='Wage Ceilings '!$C$3,$J26)</f>
        <v>0</v>
      </c>
      <c r="AV26" s="91" cm="1">
        <f t="array" ref="AV26">INDEX(Appendix!$G$4:$J$8,_xlfn.IFS(AT26&lt;56,1,AT26&lt;61,2,AT26&lt;66,3,AT26&lt;71,4,TRUE,5),MATCH(YEAR($C$17),Appendix!$G$3:$L$3,0))</f>
        <v>0</v>
      </c>
      <c r="AW26" s="92">
        <f t="shared" si="15"/>
        <v>0</v>
      </c>
      <c r="AX26" s="89">
        <f t="shared" si="16"/>
        <v>124</v>
      </c>
      <c r="AY26" s="90" cm="1">
        <f t="array" ref="AY26">_xlfn.IFS(SUM($S26,$W26,$AA26,$AE26,$AI26,$AM26,$AQ26,$AU26)&gt;='Wage Ceilings '!$C$3,0,SUM($K26,$S26,$W26,$AA26,$AE26,$AI26,$AM26,$AQ26,$AU26)&gt;'Wage Ceilings '!$C$3,'Wage Ceilings '!$C$3-SUM($S26,$W26,$AA26,$AE26,$AI26,$AM26,$AQ26,$AU26),SUM($K26,$S26,$W26,$AA26,$AE26,$AI26,$AM26,$AQ26,$AU26)&lt;='Wage Ceilings '!$C$3,$K26)</f>
        <v>0</v>
      </c>
      <c r="AZ26" s="91" cm="1">
        <f t="array" ref="AZ26">INDEX(Appendix!$G$4:$J$8,_xlfn.IFS(AX26&lt;56,1,AX26&lt;61,2,AX26&lt;66,3,AX26&lt;71,4,TRUE,5),MATCH(YEAR($C$17),Appendix!$G$3:$L$3,0))</f>
        <v>0</v>
      </c>
      <c r="BA26" s="92">
        <f t="shared" si="17"/>
        <v>0</v>
      </c>
      <c r="BB26" s="89">
        <f t="shared" si="18"/>
        <v>124</v>
      </c>
      <c r="BC26" s="90" cm="1">
        <f t="array" ref="BC26">_xlfn.IFS(SUM($S26,$W26,$AA26,$AE26,$AI26,$AM26,$AQ26,$AU26,$AY26)&gt;='Wage Ceilings '!$C$3,0,SUM($L26,$S26,$W26,$AA26,$AE26,$AI26,$AM26,$AQ26,$AU26,$AY26)&gt;'Wage Ceilings '!$C$3,'Wage Ceilings '!$C$3-SUM($S26,$W26,$AA26,$AE26,$AI26,$AM26,$AQ26,$AU26,$AY26),SUM($L26,$S26,$W26,$AA26,$AE26,$AI26,$AM26,$AQ26,$AU26,$AY26)&lt;='Wage Ceilings '!$C$3,$L26)</f>
        <v>0</v>
      </c>
      <c r="BD26" s="91" cm="1">
        <f t="array" ref="BD26">INDEX(Appendix!$G$4:$J$8,_xlfn.IFS(BB26&lt;56,1,BB26&lt;61,2,BB26&lt;66,3,BB26&lt;71,4,TRUE,5),MATCH(YEAR($C$17),Appendix!$G$3:$L$3,0))</f>
        <v>0</v>
      </c>
      <c r="BE26" s="92">
        <f t="shared" si="19"/>
        <v>0</v>
      </c>
      <c r="BF26" s="89">
        <f t="shared" si="20"/>
        <v>124</v>
      </c>
      <c r="BG26" s="90" cm="1">
        <f t="array" ref="BG26">_xlfn.IFS(SUM($S26,$W26,$AA26,$AE26,$AI26,$AM26,$AQ26,$AU26,$AY26,$BC26)&gt;='Wage Ceilings '!$C$3,0,SUM($M26,$S26,$W26,$AA26,$AE26,$AI26,$AM26,$AQ26,$AU26,$AY26,$BC26)&gt;'Wage Ceilings '!$C$3,'Wage Ceilings '!$C$3-SUM($S26,$W26,$AA26,$AE26,$AI26,$AM26,$AQ26,$AU26,$AY26,$BC26),SUM($M26,$S26,$W26,$AA26,$AE26,$AI26,$AM26,$AQ26,$AU26,$AY26,$BC26)&lt;='Wage Ceilings '!$C$3,$M26)</f>
        <v>0</v>
      </c>
      <c r="BH26" s="91" cm="1">
        <f t="array" ref="BH26">INDEX(Appendix!$G$4:$J$8,_xlfn.IFS(BF26&lt;56,1,BF26&lt;61,2,BF26&lt;66,3,BF26&lt;71,4,TRUE,5),MATCH(YEAR($C$17),Appendix!$G$3:$L$3,0))</f>
        <v>0</v>
      </c>
      <c r="BI26" s="92">
        <f t="shared" si="21"/>
        <v>0</v>
      </c>
      <c r="BJ26" s="89">
        <f t="shared" si="22"/>
        <v>124</v>
      </c>
      <c r="BK26" s="90" cm="1">
        <f t="array" ref="BK26">_xlfn.IFS(SUM($S26,$W26,$AA26,$AE26,$AI26,$AM26,$AQ26,$AU26,$AY26,$BC26,$BG26)&gt;='Wage Ceilings '!$C$3,0,SUM($N26,$S26,$W26,$AA26,$AE26,$AI26,$AM26,$AQ26,$AU26,$AY26,$BC26,$BG26)&gt;'Wage Ceilings '!$C$3,'Wage Ceilings '!$C$3-SUM($S26,$W26,$AA26,$AE26,$AI26,$AM26,$AQ26,$AU26,$AY26,$BC26,$BG26),SUM($N26,$S26,$W26,$AA26,$AE26,$AI26,$AM26,$AQ26,$AU26,$AY26,$BC26,$BG26)&lt;='Wage Ceilings '!$C$3,$N26)</f>
        <v>0</v>
      </c>
      <c r="BL26" s="91" cm="1">
        <f t="array" ref="BL26">INDEX(Appendix!$G$4:$J$8,_xlfn.IFS(BJ26&lt;56,1,BJ26&lt;61,2,BJ26&lt;66,3,BJ26&lt;71,4,TRUE,5),MATCH(YEAR($C$17),Appendix!$G$3:$L$3,0))</f>
        <v>0</v>
      </c>
      <c r="BM26" s="92">
        <f t="shared" si="23"/>
        <v>0</v>
      </c>
      <c r="BN26" s="99"/>
    </row>
    <row r="27" spans="1:67" x14ac:dyDescent="0.3">
      <c r="A27" s="64" t="s">
        <v>25</v>
      </c>
      <c r="B27" s="65"/>
      <c r="C27" s="67"/>
      <c r="D27" s="67"/>
      <c r="E27" s="67"/>
      <c r="F27" s="67"/>
      <c r="G27" s="67"/>
      <c r="H27" s="67"/>
      <c r="I27" s="67"/>
      <c r="J27" s="67"/>
      <c r="K27" s="67"/>
      <c r="L27" s="67"/>
      <c r="M27" s="67"/>
      <c r="N27" s="67"/>
      <c r="O27" s="57">
        <f t="shared" si="25"/>
        <v>0</v>
      </c>
      <c r="P27" s="57">
        <f t="shared" si="26"/>
        <v>0</v>
      </c>
      <c r="Q27" s="58">
        <f t="shared" si="0"/>
        <v>0</v>
      </c>
      <c r="R27" s="89">
        <f t="shared" si="1"/>
        <v>123</v>
      </c>
      <c r="S27" s="90">
        <f>IF($C27&gt;'Wage Ceilings '!$C$3,'Wage Ceilings '!$C$3,$C27)</f>
        <v>0</v>
      </c>
      <c r="T27" s="91" cm="1">
        <f t="array" ref="T27">INDEX(Appendix!$G$4:$J$8,_xlfn.IFS(R27&lt;56,1,R27&lt;61,2,R27&lt;66,3,R27&lt;71,4,TRUE,5),MATCH(YEAR($C$17),Appendix!$G$3:$L$3,0))</f>
        <v>0</v>
      </c>
      <c r="U27" s="92">
        <f t="shared" si="2"/>
        <v>0</v>
      </c>
      <c r="V27" s="89">
        <f t="shared" si="3"/>
        <v>124</v>
      </c>
      <c r="W27" s="90">
        <f>IF($D27&gt;'Wage Ceilings '!$C$3-$S27,'Wage Ceilings '!$C$3-$S27,$D27)</f>
        <v>0</v>
      </c>
      <c r="X27" s="91" cm="1">
        <f t="array" ref="X27">INDEX(Appendix!$G$4:$J$8,_xlfn.IFS(V27&lt;56,1,V27&lt;61,2,V27&lt;66,3,V27&lt;71,4,TRUE,5),MATCH(YEAR($C$17),Appendix!$G$3:$L$3,0))</f>
        <v>0</v>
      </c>
      <c r="Y27" s="92">
        <f t="shared" si="4"/>
        <v>0</v>
      </c>
      <c r="Z27" s="89">
        <f t="shared" si="5"/>
        <v>124</v>
      </c>
      <c r="AA27" s="90">
        <f>IF($E27&gt;'Wage Ceilings '!$C$3-SUM($S27,$W27),'Wage Ceilings '!$C$3-SUM($S27,$W27),$E27)</f>
        <v>0</v>
      </c>
      <c r="AB27" s="91" cm="1">
        <f t="array" ref="AB27">INDEX(Appendix!$G$4:$J$8,_xlfn.IFS(Z27&lt;56,1,Z27&lt;61,2,Z27&lt;66,3,Z27&lt;71,4,TRUE,5),MATCH(YEAR($C$17),Appendix!$G$3:$L$3,0))</f>
        <v>0</v>
      </c>
      <c r="AC27" s="92">
        <f t="shared" si="6"/>
        <v>0</v>
      </c>
      <c r="AD27" s="89">
        <f t="shared" si="7"/>
        <v>124</v>
      </c>
      <c r="AE27" s="90">
        <f>IF($F27&gt;'Wage Ceilings '!$C$3-SUM($S27,$W27,$AA27),'Wage Ceilings '!$C$3-SUM($S27,$W27,$AA27),$F27)</f>
        <v>0</v>
      </c>
      <c r="AF27" s="91" cm="1">
        <f t="array" ref="AF27">INDEX(Appendix!$G$4:$J$8,_xlfn.IFS(AD27&lt;56,1,AD27&lt;61,2,AD27&lt;66,3,AD27&lt;71,4,TRUE,5),MATCH(YEAR($C$17),Appendix!$G$3:$L$3,0))</f>
        <v>0</v>
      </c>
      <c r="AG27" s="92">
        <f t="shared" si="8"/>
        <v>0</v>
      </c>
      <c r="AH27" s="89">
        <f t="shared" si="9"/>
        <v>124</v>
      </c>
      <c r="AI27" s="90">
        <f>IF($G27&gt;'Wage Ceilings '!$C$3-SUM($S27,$W27,$AA27,$AE27),'Wage Ceilings '!$C$3-SUM($S27,$W27,$AA27,$AE27),$G27)</f>
        <v>0</v>
      </c>
      <c r="AJ27" s="91" cm="1">
        <f t="array" ref="AJ27">INDEX(Appendix!$G$4:$J$8,_xlfn.IFS(AH27&lt;56,1,AH27&lt;61,2,AH27&lt;66,3,AH27&lt;71,4,TRUE,5),MATCH(YEAR($C$17),Appendix!$G$3:$L$3,0))</f>
        <v>0</v>
      </c>
      <c r="AK27" s="92">
        <f t="shared" si="10"/>
        <v>0</v>
      </c>
      <c r="AL27" s="89">
        <f t="shared" si="11"/>
        <v>124</v>
      </c>
      <c r="AM27" s="90">
        <f>IF($H27&gt;'Wage Ceilings '!$C$3-SUM($S27,$W27,$AA27,$AE27,$AI27),'Wage Ceilings '!$C$3-SUM($S27,$W27,$AA27,$AE27,$AI27),$H27)</f>
        <v>0</v>
      </c>
      <c r="AN27" s="91" cm="1">
        <f t="array" ref="AN27">INDEX(Appendix!$G$4:$J$8,_xlfn.IFS(AL27&lt;56,1,AL27&lt;61,2,AL27&lt;66,3,AL27&lt;71,4,TRUE,5),MATCH(YEAR($C$17),Appendix!$G$3:$L$3,0))</f>
        <v>0</v>
      </c>
      <c r="AO27" s="92">
        <f t="shared" si="12"/>
        <v>0</v>
      </c>
      <c r="AP27" s="89">
        <f t="shared" si="13"/>
        <v>124</v>
      </c>
      <c r="AQ27" s="90" cm="1">
        <f t="array" ref="AQ27">_xlfn.IFS(SUM($S27,$W27,$AA27,$AE27,$AI27,$AM27)&gt;='Wage Ceilings '!$C$3,0,SUM($I27,$S27,$W27,$AA27,$AE27,$AI27,$AM27)&gt;'Wage Ceilings '!$C$3,'Wage Ceilings '!$C$3-SUM($S27,$W27,$AA27,$AE27,$AI27,$AM27),SUM($I27,$S27,$W27,$AA27,$AE27,$AI27,$AM27)&lt;='Wage Ceilings '!$C$3,$I27)</f>
        <v>0</v>
      </c>
      <c r="AR27" s="91" cm="1">
        <f t="array" ref="AR27">INDEX(Appendix!$G$4:$J$8,_xlfn.IFS(AP27&lt;56,1,AP27&lt;61,2,AP27&lt;66,3,AP27&lt;71,4,TRUE,5),MATCH(YEAR($C$17),Appendix!$G$3:$L$3,0))</f>
        <v>0</v>
      </c>
      <c r="AS27" s="92">
        <f t="shared" si="24"/>
        <v>0</v>
      </c>
      <c r="AT27" s="89">
        <f t="shared" si="14"/>
        <v>124</v>
      </c>
      <c r="AU27" s="90" cm="1">
        <f t="array" ref="AU27">_xlfn.IFS(SUM($S27,$W27,$AA27,$AE27,$AI27,$AM27,$AQ27)&gt;='Wage Ceilings '!$C$3,0,SUM($J27,$S27,$W27,$AA27,$AE27,$AI27,$AM27,$AQ27)&gt;'Wage Ceilings '!$C$3,'Wage Ceilings '!$C$3-SUM($S27,$W27,$AA27,$AE27,$AI27,$AM27,$AQ27),SUM($J27,$S27,$W27,$AA27,$AE27,$AI27,$AM27,$AQ27)&lt;='Wage Ceilings '!$C$3,$J27)</f>
        <v>0</v>
      </c>
      <c r="AV27" s="91" cm="1">
        <f t="array" ref="AV27">INDEX(Appendix!$G$4:$J$8,_xlfn.IFS(AT27&lt;56,1,AT27&lt;61,2,AT27&lt;66,3,AT27&lt;71,4,TRUE,5),MATCH(YEAR($C$17),Appendix!$G$3:$L$3,0))</f>
        <v>0</v>
      </c>
      <c r="AW27" s="92">
        <f t="shared" si="15"/>
        <v>0</v>
      </c>
      <c r="AX27" s="89">
        <f t="shared" si="16"/>
        <v>124</v>
      </c>
      <c r="AY27" s="90" cm="1">
        <f t="array" ref="AY27">_xlfn.IFS(SUM($S27,$W27,$AA27,$AE27,$AI27,$AM27,$AQ27,$AU27)&gt;='Wage Ceilings '!$C$3,0,SUM($K27,$S27,$W27,$AA27,$AE27,$AI27,$AM27,$AQ27,$AU27)&gt;'Wage Ceilings '!$C$3,'Wage Ceilings '!$C$3-SUM($S27,$W27,$AA27,$AE27,$AI27,$AM27,$AQ27,$AU27),SUM($K27,$S27,$W27,$AA27,$AE27,$AI27,$AM27,$AQ27,$AU27)&lt;='Wage Ceilings '!$C$3,$K27)</f>
        <v>0</v>
      </c>
      <c r="AZ27" s="91" cm="1">
        <f t="array" ref="AZ27">INDEX(Appendix!$G$4:$J$8,_xlfn.IFS(AX27&lt;56,1,AX27&lt;61,2,AX27&lt;66,3,AX27&lt;71,4,TRUE,5),MATCH(YEAR($C$17),Appendix!$G$3:$L$3,0))</f>
        <v>0</v>
      </c>
      <c r="BA27" s="92">
        <f t="shared" si="17"/>
        <v>0</v>
      </c>
      <c r="BB27" s="89">
        <f t="shared" si="18"/>
        <v>124</v>
      </c>
      <c r="BC27" s="90" cm="1">
        <f t="array" ref="BC27">_xlfn.IFS(SUM($S27,$W27,$AA27,$AE27,$AI27,$AM27,$AQ27,$AU27,$AY27)&gt;='Wage Ceilings '!$C$3,0,SUM($L27,$S27,$W27,$AA27,$AE27,$AI27,$AM27,$AQ27,$AU27,$AY27)&gt;'Wage Ceilings '!$C$3,'Wage Ceilings '!$C$3-SUM($S27,$W27,$AA27,$AE27,$AI27,$AM27,$AQ27,$AU27,$AY27),SUM($L27,$S27,$W27,$AA27,$AE27,$AI27,$AM27,$AQ27,$AU27,$AY27)&lt;='Wage Ceilings '!$C$3,$L27)</f>
        <v>0</v>
      </c>
      <c r="BD27" s="91" cm="1">
        <f t="array" ref="BD27">INDEX(Appendix!$G$4:$J$8,_xlfn.IFS(BB27&lt;56,1,BB27&lt;61,2,BB27&lt;66,3,BB27&lt;71,4,TRUE,5),MATCH(YEAR($C$17),Appendix!$G$3:$L$3,0))</f>
        <v>0</v>
      </c>
      <c r="BE27" s="92">
        <f t="shared" si="19"/>
        <v>0</v>
      </c>
      <c r="BF27" s="89">
        <f t="shared" si="20"/>
        <v>124</v>
      </c>
      <c r="BG27" s="90" cm="1">
        <f t="array" ref="BG27">_xlfn.IFS(SUM($S27,$W27,$AA27,$AE27,$AI27,$AM27,$AQ27,$AU27,$AY27,$BC27)&gt;='Wage Ceilings '!$C$3,0,SUM($M27,$S27,$W27,$AA27,$AE27,$AI27,$AM27,$AQ27,$AU27,$AY27,$BC27)&gt;'Wage Ceilings '!$C$3,'Wage Ceilings '!$C$3-SUM($S27,$W27,$AA27,$AE27,$AI27,$AM27,$AQ27,$AU27,$AY27,$BC27),SUM($M27,$S27,$W27,$AA27,$AE27,$AI27,$AM27,$AQ27,$AU27,$AY27,$BC27)&lt;='Wage Ceilings '!$C$3,$M27)</f>
        <v>0</v>
      </c>
      <c r="BH27" s="91" cm="1">
        <f t="array" ref="BH27">INDEX(Appendix!$G$4:$J$8,_xlfn.IFS(BF27&lt;56,1,BF27&lt;61,2,BF27&lt;66,3,BF27&lt;71,4,TRUE,5),MATCH(YEAR($C$17),Appendix!$G$3:$L$3,0))</f>
        <v>0</v>
      </c>
      <c r="BI27" s="92">
        <f t="shared" si="21"/>
        <v>0</v>
      </c>
      <c r="BJ27" s="89">
        <f t="shared" si="22"/>
        <v>124</v>
      </c>
      <c r="BK27" s="90" cm="1">
        <f t="array" ref="BK27">_xlfn.IFS(SUM($S27,$W27,$AA27,$AE27,$AI27,$AM27,$AQ27,$AU27,$AY27,$BC27,$BG27)&gt;='Wage Ceilings '!$C$3,0,SUM($N27,$S27,$W27,$AA27,$AE27,$AI27,$AM27,$AQ27,$AU27,$AY27,$BC27,$BG27)&gt;'Wage Ceilings '!$C$3,'Wage Ceilings '!$C$3-SUM($S27,$W27,$AA27,$AE27,$AI27,$AM27,$AQ27,$AU27,$AY27,$BC27,$BG27),SUM($N27,$S27,$W27,$AA27,$AE27,$AI27,$AM27,$AQ27,$AU27,$AY27,$BC27,$BG27)&lt;='Wage Ceilings '!$C$3,$N27)</f>
        <v>0</v>
      </c>
      <c r="BL27" s="91" cm="1">
        <f t="array" ref="BL27">INDEX(Appendix!$G$4:$J$8,_xlfn.IFS(BJ27&lt;56,1,BJ27&lt;61,2,BJ27&lt;66,3,BJ27&lt;71,4,TRUE,5),MATCH(YEAR($C$17),Appendix!$G$3:$L$3,0))</f>
        <v>0</v>
      </c>
      <c r="BM27" s="92">
        <f t="shared" si="23"/>
        <v>0</v>
      </c>
      <c r="BN27" s="99"/>
    </row>
    <row r="28" spans="1:67" x14ac:dyDescent="0.3">
      <c r="A28" s="64" t="s">
        <v>26</v>
      </c>
      <c r="B28" s="65"/>
      <c r="C28" s="67"/>
      <c r="D28" s="67"/>
      <c r="E28" s="67"/>
      <c r="F28" s="67"/>
      <c r="G28" s="67"/>
      <c r="H28" s="67"/>
      <c r="I28" s="67"/>
      <c r="J28" s="67"/>
      <c r="K28" s="67"/>
      <c r="L28" s="67"/>
      <c r="M28" s="67"/>
      <c r="N28" s="67"/>
      <c r="O28" s="57">
        <f t="shared" si="25"/>
        <v>0</v>
      </c>
      <c r="P28" s="57">
        <f t="shared" si="26"/>
        <v>0</v>
      </c>
      <c r="Q28" s="58">
        <f t="shared" si="0"/>
        <v>0</v>
      </c>
      <c r="R28" s="89">
        <f t="shared" si="1"/>
        <v>123</v>
      </c>
      <c r="S28" s="90">
        <f>IF($C28&gt;'Wage Ceilings '!$C$3,'Wage Ceilings '!$C$3,$C28)</f>
        <v>0</v>
      </c>
      <c r="T28" s="91" cm="1">
        <f t="array" ref="T28">INDEX(Appendix!$G$4:$J$8,_xlfn.IFS(R28&lt;56,1,R28&lt;61,2,R28&lt;66,3,R28&lt;71,4,TRUE,5),MATCH(YEAR($C$17),Appendix!$G$3:$L$3,0))</f>
        <v>0</v>
      </c>
      <c r="U28" s="92">
        <f t="shared" si="2"/>
        <v>0</v>
      </c>
      <c r="V28" s="89">
        <f t="shared" si="3"/>
        <v>124</v>
      </c>
      <c r="W28" s="90">
        <f>IF($D28&gt;'Wage Ceilings '!$C$3-$S28,'Wage Ceilings '!$C$3-$S28,$D28)</f>
        <v>0</v>
      </c>
      <c r="X28" s="91" cm="1">
        <f t="array" ref="X28">INDEX(Appendix!$G$4:$J$8,_xlfn.IFS(V28&lt;56,1,V28&lt;61,2,V28&lt;66,3,V28&lt;71,4,TRUE,5),MATCH(YEAR($C$17),Appendix!$G$3:$L$3,0))</f>
        <v>0</v>
      </c>
      <c r="Y28" s="92">
        <f t="shared" si="4"/>
        <v>0</v>
      </c>
      <c r="Z28" s="89">
        <f t="shared" si="5"/>
        <v>124</v>
      </c>
      <c r="AA28" s="90">
        <f>IF($E28&gt;'Wage Ceilings '!$C$3-SUM($S28,$W28),'Wage Ceilings '!$C$3-SUM($S28,$W28),$E28)</f>
        <v>0</v>
      </c>
      <c r="AB28" s="91" cm="1">
        <f t="array" ref="AB28">INDEX(Appendix!$G$4:$J$8,_xlfn.IFS(Z28&lt;56,1,Z28&lt;61,2,Z28&lt;66,3,Z28&lt;71,4,TRUE,5),MATCH(YEAR($C$17),Appendix!$G$3:$L$3,0))</f>
        <v>0</v>
      </c>
      <c r="AC28" s="92">
        <f t="shared" si="6"/>
        <v>0</v>
      </c>
      <c r="AD28" s="89">
        <f t="shared" si="7"/>
        <v>124</v>
      </c>
      <c r="AE28" s="90">
        <f>IF($F28&gt;'Wage Ceilings '!$C$3-SUM($S28,$W28,$AA28),'Wage Ceilings '!$C$3-SUM($S28,$W28,$AA28),$F28)</f>
        <v>0</v>
      </c>
      <c r="AF28" s="91" cm="1">
        <f t="array" ref="AF28">INDEX(Appendix!$G$4:$J$8,_xlfn.IFS(AD28&lt;56,1,AD28&lt;61,2,AD28&lt;66,3,AD28&lt;71,4,TRUE,5),MATCH(YEAR($C$17),Appendix!$G$3:$L$3,0))</f>
        <v>0</v>
      </c>
      <c r="AG28" s="92">
        <f t="shared" si="8"/>
        <v>0</v>
      </c>
      <c r="AH28" s="89">
        <f t="shared" si="9"/>
        <v>124</v>
      </c>
      <c r="AI28" s="90">
        <f>IF($G28&gt;'Wage Ceilings '!$C$3-SUM($S28,$W28,$AA28,$AE28),'Wage Ceilings '!$C$3-SUM($S28,$W28,$AA28,$AE28),$G28)</f>
        <v>0</v>
      </c>
      <c r="AJ28" s="91" cm="1">
        <f t="array" ref="AJ28">INDEX(Appendix!$G$4:$J$8,_xlfn.IFS(AH28&lt;56,1,AH28&lt;61,2,AH28&lt;66,3,AH28&lt;71,4,TRUE,5),MATCH(YEAR($C$17),Appendix!$G$3:$L$3,0))</f>
        <v>0</v>
      </c>
      <c r="AK28" s="92">
        <f t="shared" si="10"/>
        <v>0</v>
      </c>
      <c r="AL28" s="89">
        <f t="shared" si="11"/>
        <v>124</v>
      </c>
      <c r="AM28" s="90">
        <f>IF($H28&gt;'Wage Ceilings '!$C$3-SUM($S28,$W28,$AA28,$AE28,$AI28),'Wage Ceilings '!$C$3-SUM($S28,$W28,$AA28,$AE28,$AI28),$H28)</f>
        <v>0</v>
      </c>
      <c r="AN28" s="91" cm="1">
        <f t="array" ref="AN28">INDEX(Appendix!$G$4:$J$8,_xlfn.IFS(AL28&lt;56,1,AL28&lt;61,2,AL28&lt;66,3,AL28&lt;71,4,TRUE,5),MATCH(YEAR($C$17),Appendix!$G$3:$L$3,0))</f>
        <v>0</v>
      </c>
      <c r="AO28" s="92">
        <f t="shared" si="12"/>
        <v>0</v>
      </c>
      <c r="AP28" s="89">
        <f t="shared" si="13"/>
        <v>124</v>
      </c>
      <c r="AQ28" s="90" cm="1">
        <f t="array" ref="AQ28">_xlfn.IFS(SUM($S28,$W28,$AA28,$AE28,$AI28,$AM28)&gt;='Wage Ceilings '!$C$3,0,SUM($I28,$S28,$W28,$AA28,$AE28,$AI28,$AM28)&gt;'Wage Ceilings '!$C$3,'Wage Ceilings '!$C$3-SUM($S28,$W28,$AA28,$AE28,$AI28,$AM28),SUM($I28,$S28,$W28,$AA28,$AE28,$AI28,$AM28)&lt;='Wage Ceilings '!$C$3,$I28)</f>
        <v>0</v>
      </c>
      <c r="AR28" s="91" cm="1">
        <f t="array" ref="AR28">INDEX(Appendix!$G$4:$J$8,_xlfn.IFS(AP28&lt;56,1,AP28&lt;61,2,AP28&lt;66,3,AP28&lt;71,4,TRUE,5),MATCH(YEAR($C$17),Appendix!$G$3:$L$3,0))</f>
        <v>0</v>
      </c>
      <c r="AS28" s="92">
        <f t="shared" si="24"/>
        <v>0</v>
      </c>
      <c r="AT28" s="89">
        <f t="shared" si="14"/>
        <v>124</v>
      </c>
      <c r="AU28" s="90" cm="1">
        <f t="array" ref="AU28">_xlfn.IFS(SUM($S28,$W28,$AA28,$AE28,$AI28,$AM28,$AQ28)&gt;='Wage Ceilings '!$C$3,0,SUM($J28,$S28,$W28,$AA28,$AE28,$AI28,$AM28,$AQ28)&gt;'Wage Ceilings '!$C$3,'Wage Ceilings '!$C$3-SUM($S28,$W28,$AA28,$AE28,$AI28,$AM28,$AQ28),SUM($J28,$S28,$W28,$AA28,$AE28,$AI28,$AM28,$AQ28)&lt;='Wage Ceilings '!$C$3,$J28)</f>
        <v>0</v>
      </c>
      <c r="AV28" s="91" cm="1">
        <f t="array" ref="AV28">INDEX(Appendix!$G$4:$J$8,_xlfn.IFS(AT28&lt;56,1,AT28&lt;61,2,AT28&lt;66,3,AT28&lt;71,4,TRUE,5),MATCH(YEAR($C$17),Appendix!$G$3:$L$3,0))</f>
        <v>0</v>
      </c>
      <c r="AW28" s="92">
        <f t="shared" si="15"/>
        <v>0</v>
      </c>
      <c r="AX28" s="89">
        <f t="shared" si="16"/>
        <v>124</v>
      </c>
      <c r="AY28" s="90" cm="1">
        <f t="array" ref="AY28">_xlfn.IFS(SUM($S28,$W28,$AA28,$AE28,$AI28,$AM28,$AQ28,$AU28)&gt;='Wage Ceilings '!$C$3,0,SUM($K28,$S28,$W28,$AA28,$AE28,$AI28,$AM28,$AQ28,$AU28)&gt;'Wage Ceilings '!$C$3,'Wage Ceilings '!$C$3-SUM($S28,$W28,$AA28,$AE28,$AI28,$AM28,$AQ28,$AU28),SUM($K28,$S28,$W28,$AA28,$AE28,$AI28,$AM28,$AQ28,$AU28)&lt;='Wage Ceilings '!$C$3,$K28)</f>
        <v>0</v>
      </c>
      <c r="AZ28" s="91" cm="1">
        <f t="array" ref="AZ28">INDEX(Appendix!$G$4:$J$8,_xlfn.IFS(AX28&lt;56,1,AX28&lt;61,2,AX28&lt;66,3,AX28&lt;71,4,TRUE,5),MATCH(YEAR($C$17),Appendix!$G$3:$L$3,0))</f>
        <v>0</v>
      </c>
      <c r="BA28" s="92">
        <f t="shared" si="17"/>
        <v>0</v>
      </c>
      <c r="BB28" s="89">
        <f t="shared" si="18"/>
        <v>124</v>
      </c>
      <c r="BC28" s="90" cm="1">
        <f t="array" ref="BC28">_xlfn.IFS(SUM($S28,$W28,$AA28,$AE28,$AI28,$AM28,$AQ28,$AU28,$AY28)&gt;='Wage Ceilings '!$C$3,0,SUM($L28,$S28,$W28,$AA28,$AE28,$AI28,$AM28,$AQ28,$AU28,$AY28)&gt;'Wage Ceilings '!$C$3,'Wage Ceilings '!$C$3-SUM($S28,$W28,$AA28,$AE28,$AI28,$AM28,$AQ28,$AU28,$AY28),SUM($L28,$S28,$W28,$AA28,$AE28,$AI28,$AM28,$AQ28,$AU28,$AY28)&lt;='Wage Ceilings '!$C$3,$L28)</f>
        <v>0</v>
      </c>
      <c r="BD28" s="91" cm="1">
        <f t="array" ref="BD28">INDEX(Appendix!$G$4:$J$8,_xlfn.IFS(BB28&lt;56,1,BB28&lt;61,2,BB28&lt;66,3,BB28&lt;71,4,TRUE,5),MATCH(YEAR($C$17),Appendix!$G$3:$L$3,0))</f>
        <v>0</v>
      </c>
      <c r="BE28" s="92">
        <f t="shared" si="19"/>
        <v>0</v>
      </c>
      <c r="BF28" s="89">
        <f t="shared" si="20"/>
        <v>124</v>
      </c>
      <c r="BG28" s="90" cm="1">
        <f t="array" ref="BG28">_xlfn.IFS(SUM($S28,$W28,$AA28,$AE28,$AI28,$AM28,$AQ28,$AU28,$AY28,$BC28)&gt;='Wage Ceilings '!$C$3,0,SUM($M28,$S28,$W28,$AA28,$AE28,$AI28,$AM28,$AQ28,$AU28,$AY28,$BC28)&gt;'Wage Ceilings '!$C$3,'Wage Ceilings '!$C$3-SUM($S28,$W28,$AA28,$AE28,$AI28,$AM28,$AQ28,$AU28,$AY28,$BC28),SUM($M28,$S28,$W28,$AA28,$AE28,$AI28,$AM28,$AQ28,$AU28,$AY28,$BC28)&lt;='Wage Ceilings '!$C$3,$M28)</f>
        <v>0</v>
      </c>
      <c r="BH28" s="91" cm="1">
        <f t="array" ref="BH28">INDEX(Appendix!$G$4:$J$8,_xlfn.IFS(BF28&lt;56,1,BF28&lt;61,2,BF28&lt;66,3,BF28&lt;71,4,TRUE,5),MATCH(YEAR($C$17),Appendix!$G$3:$L$3,0))</f>
        <v>0</v>
      </c>
      <c r="BI28" s="92">
        <f t="shared" si="21"/>
        <v>0</v>
      </c>
      <c r="BJ28" s="89">
        <f t="shared" si="22"/>
        <v>124</v>
      </c>
      <c r="BK28" s="90" cm="1">
        <f t="array" ref="BK28">_xlfn.IFS(SUM($S28,$W28,$AA28,$AE28,$AI28,$AM28,$AQ28,$AU28,$AY28,$BC28,$BG28)&gt;='Wage Ceilings '!$C$3,0,SUM($N28,$S28,$W28,$AA28,$AE28,$AI28,$AM28,$AQ28,$AU28,$AY28,$BC28,$BG28)&gt;'Wage Ceilings '!$C$3,'Wage Ceilings '!$C$3-SUM($S28,$W28,$AA28,$AE28,$AI28,$AM28,$AQ28,$AU28,$AY28,$BC28,$BG28),SUM($N28,$S28,$W28,$AA28,$AE28,$AI28,$AM28,$AQ28,$AU28,$AY28,$BC28,$BG28)&lt;='Wage Ceilings '!$C$3,$N28)</f>
        <v>0</v>
      </c>
      <c r="BL28" s="91" cm="1">
        <f t="array" ref="BL28">INDEX(Appendix!$G$4:$J$8,_xlfn.IFS(BJ28&lt;56,1,BJ28&lt;61,2,BJ28&lt;66,3,BJ28&lt;71,4,TRUE,5),MATCH(YEAR($C$17),Appendix!$G$3:$L$3,0))</f>
        <v>0</v>
      </c>
      <c r="BM28" s="92">
        <f t="shared" si="23"/>
        <v>0</v>
      </c>
      <c r="BN28" s="99"/>
    </row>
    <row r="29" spans="1:67" x14ac:dyDescent="0.3">
      <c r="A29" s="64" t="s">
        <v>27</v>
      </c>
      <c r="B29" s="65"/>
      <c r="C29" s="67"/>
      <c r="D29" s="67"/>
      <c r="E29" s="67"/>
      <c r="F29" s="67"/>
      <c r="G29" s="67"/>
      <c r="H29" s="67"/>
      <c r="I29" s="67"/>
      <c r="J29" s="67"/>
      <c r="K29" s="67"/>
      <c r="L29" s="67"/>
      <c r="M29" s="67"/>
      <c r="N29" s="67"/>
      <c r="O29" s="57">
        <f t="shared" si="25"/>
        <v>0</v>
      </c>
      <c r="P29" s="57">
        <f t="shared" si="26"/>
        <v>0</v>
      </c>
      <c r="Q29" s="58">
        <f t="shared" si="0"/>
        <v>0</v>
      </c>
      <c r="R29" s="89">
        <f t="shared" si="1"/>
        <v>123</v>
      </c>
      <c r="S29" s="90">
        <f>IF($C29&gt;'Wage Ceilings '!$C$3,'Wage Ceilings '!$C$3,$C29)</f>
        <v>0</v>
      </c>
      <c r="T29" s="91" cm="1">
        <f t="array" ref="T29">INDEX(Appendix!$G$4:$J$8,_xlfn.IFS(R29&lt;56,1,R29&lt;61,2,R29&lt;66,3,R29&lt;71,4,TRUE,5),MATCH(YEAR($C$17),Appendix!$G$3:$L$3,0))</f>
        <v>0</v>
      </c>
      <c r="U29" s="92">
        <f t="shared" si="2"/>
        <v>0</v>
      </c>
      <c r="V29" s="89">
        <f t="shared" si="3"/>
        <v>124</v>
      </c>
      <c r="W29" s="90">
        <f>IF($D29&gt;'Wage Ceilings '!$C$3-$S29,'Wage Ceilings '!$C$3-$S29,$D29)</f>
        <v>0</v>
      </c>
      <c r="X29" s="91" cm="1">
        <f t="array" ref="X29">INDEX(Appendix!$G$4:$J$8,_xlfn.IFS(V29&lt;56,1,V29&lt;61,2,V29&lt;66,3,V29&lt;71,4,TRUE,5),MATCH(YEAR($C$17),Appendix!$G$3:$L$3,0))</f>
        <v>0</v>
      </c>
      <c r="Y29" s="92">
        <f t="shared" si="4"/>
        <v>0</v>
      </c>
      <c r="Z29" s="89">
        <f t="shared" si="5"/>
        <v>124</v>
      </c>
      <c r="AA29" s="90">
        <f>IF($E29&gt;'Wage Ceilings '!$C$3-SUM($S29,$W29),'Wage Ceilings '!$C$3-SUM($S29,$W29),$E29)</f>
        <v>0</v>
      </c>
      <c r="AB29" s="91" cm="1">
        <f t="array" ref="AB29">INDEX(Appendix!$G$4:$J$8,_xlfn.IFS(Z29&lt;56,1,Z29&lt;61,2,Z29&lt;66,3,Z29&lt;71,4,TRUE,5),MATCH(YEAR($C$17),Appendix!$G$3:$L$3,0))</f>
        <v>0</v>
      </c>
      <c r="AC29" s="92">
        <f t="shared" si="6"/>
        <v>0</v>
      </c>
      <c r="AD29" s="89">
        <f t="shared" si="7"/>
        <v>124</v>
      </c>
      <c r="AE29" s="90">
        <f>IF($F29&gt;'Wage Ceilings '!$C$3-SUM($S29,$W29,$AA29),'Wage Ceilings '!$C$3-SUM($S29,$W29,$AA29),$F29)</f>
        <v>0</v>
      </c>
      <c r="AF29" s="91" cm="1">
        <f t="array" ref="AF29">INDEX(Appendix!$G$4:$J$8,_xlfn.IFS(AD29&lt;56,1,AD29&lt;61,2,AD29&lt;66,3,AD29&lt;71,4,TRUE,5),MATCH(YEAR($C$17),Appendix!$G$3:$L$3,0))</f>
        <v>0</v>
      </c>
      <c r="AG29" s="92">
        <f t="shared" si="8"/>
        <v>0</v>
      </c>
      <c r="AH29" s="89">
        <f t="shared" si="9"/>
        <v>124</v>
      </c>
      <c r="AI29" s="90">
        <f>IF($G29&gt;'Wage Ceilings '!$C$3-SUM($S29,$W29,$AA29,$AE29),'Wage Ceilings '!$C$3-SUM($S29,$W29,$AA29,$AE29),$G29)</f>
        <v>0</v>
      </c>
      <c r="AJ29" s="91" cm="1">
        <f t="array" ref="AJ29">INDEX(Appendix!$G$4:$J$8,_xlfn.IFS(AH29&lt;56,1,AH29&lt;61,2,AH29&lt;66,3,AH29&lt;71,4,TRUE,5),MATCH(YEAR($C$17),Appendix!$G$3:$L$3,0))</f>
        <v>0</v>
      </c>
      <c r="AK29" s="92">
        <f t="shared" si="10"/>
        <v>0</v>
      </c>
      <c r="AL29" s="89">
        <f t="shared" si="11"/>
        <v>124</v>
      </c>
      <c r="AM29" s="90">
        <f>IF($H29&gt;'Wage Ceilings '!$C$3-SUM($S29,$W29,$AA29,$AE29,$AI29),'Wage Ceilings '!$C$3-SUM($S29,$W29,$AA29,$AE29,$AI29),$H29)</f>
        <v>0</v>
      </c>
      <c r="AN29" s="91" cm="1">
        <f t="array" ref="AN29">INDEX(Appendix!$G$4:$J$8,_xlfn.IFS(AL29&lt;56,1,AL29&lt;61,2,AL29&lt;66,3,AL29&lt;71,4,TRUE,5),MATCH(YEAR($C$17),Appendix!$G$3:$L$3,0))</f>
        <v>0</v>
      </c>
      <c r="AO29" s="92">
        <f t="shared" si="12"/>
        <v>0</v>
      </c>
      <c r="AP29" s="89">
        <f t="shared" si="13"/>
        <v>124</v>
      </c>
      <c r="AQ29" s="90" cm="1">
        <f t="array" ref="AQ29">_xlfn.IFS(SUM($S29,$W29,$AA29,$AE29,$AI29,$AM29)&gt;='Wage Ceilings '!$C$3,0,SUM($I29,$S29,$W29,$AA29,$AE29,$AI29,$AM29)&gt;'Wage Ceilings '!$C$3,'Wage Ceilings '!$C$3-SUM($S29,$W29,$AA29,$AE29,$AI29,$AM29),SUM($I29,$S29,$W29,$AA29,$AE29,$AI29,$AM29)&lt;='Wage Ceilings '!$C$3,$I29)</f>
        <v>0</v>
      </c>
      <c r="AR29" s="91" cm="1">
        <f t="array" ref="AR29">INDEX(Appendix!$G$4:$J$8,_xlfn.IFS(AP29&lt;56,1,AP29&lt;61,2,AP29&lt;66,3,AP29&lt;71,4,TRUE,5),MATCH(YEAR($C$17),Appendix!$G$3:$L$3,0))</f>
        <v>0</v>
      </c>
      <c r="AS29" s="92">
        <f t="shared" si="24"/>
        <v>0</v>
      </c>
      <c r="AT29" s="89">
        <f t="shared" si="14"/>
        <v>124</v>
      </c>
      <c r="AU29" s="90" cm="1">
        <f t="array" ref="AU29">_xlfn.IFS(SUM($S29,$W29,$AA29,$AE29,$AI29,$AM29,$AQ29)&gt;='Wage Ceilings '!$C$3,0,SUM($J29,$S29,$W29,$AA29,$AE29,$AI29,$AM29,$AQ29)&gt;'Wage Ceilings '!$C$3,'Wage Ceilings '!$C$3-SUM($S29,$W29,$AA29,$AE29,$AI29,$AM29,$AQ29),SUM($J29,$S29,$W29,$AA29,$AE29,$AI29,$AM29,$AQ29)&lt;='Wage Ceilings '!$C$3,$J29)</f>
        <v>0</v>
      </c>
      <c r="AV29" s="91" cm="1">
        <f t="array" ref="AV29">INDEX(Appendix!$G$4:$J$8,_xlfn.IFS(AT29&lt;56,1,AT29&lt;61,2,AT29&lt;66,3,AT29&lt;71,4,TRUE,5),MATCH(YEAR($C$17),Appendix!$G$3:$L$3,0))</f>
        <v>0</v>
      </c>
      <c r="AW29" s="92">
        <f t="shared" si="15"/>
        <v>0</v>
      </c>
      <c r="AX29" s="89">
        <f t="shared" si="16"/>
        <v>124</v>
      </c>
      <c r="AY29" s="90" cm="1">
        <f t="array" ref="AY29">_xlfn.IFS(SUM($S29,$W29,$AA29,$AE29,$AI29,$AM29,$AQ29,$AU29)&gt;='Wage Ceilings '!$C$3,0,SUM($K29,$S29,$W29,$AA29,$AE29,$AI29,$AM29,$AQ29,$AU29)&gt;'Wage Ceilings '!$C$3,'Wage Ceilings '!$C$3-SUM($S29,$W29,$AA29,$AE29,$AI29,$AM29,$AQ29,$AU29),SUM($K29,$S29,$W29,$AA29,$AE29,$AI29,$AM29,$AQ29,$AU29)&lt;='Wage Ceilings '!$C$3,$K29)</f>
        <v>0</v>
      </c>
      <c r="AZ29" s="91" cm="1">
        <f t="array" ref="AZ29">INDEX(Appendix!$G$4:$J$8,_xlfn.IFS(AX29&lt;56,1,AX29&lt;61,2,AX29&lt;66,3,AX29&lt;71,4,TRUE,5),MATCH(YEAR($C$17),Appendix!$G$3:$L$3,0))</f>
        <v>0</v>
      </c>
      <c r="BA29" s="92">
        <f t="shared" si="17"/>
        <v>0</v>
      </c>
      <c r="BB29" s="89">
        <f t="shared" si="18"/>
        <v>124</v>
      </c>
      <c r="BC29" s="90" cm="1">
        <f t="array" ref="BC29">_xlfn.IFS(SUM($S29,$W29,$AA29,$AE29,$AI29,$AM29,$AQ29,$AU29,$AY29)&gt;='Wage Ceilings '!$C$3,0,SUM($L29,$S29,$W29,$AA29,$AE29,$AI29,$AM29,$AQ29,$AU29,$AY29)&gt;'Wage Ceilings '!$C$3,'Wage Ceilings '!$C$3-SUM($S29,$W29,$AA29,$AE29,$AI29,$AM29,$AQ29,$AU29,$AY29),SUM($L29,$S29,$W29,$AA29,$AE29,$AI29,$AM29,$AQ29,$AU29,$AY29)&lt;='Wage Ceilings '!$C$3,$L29)</f>
        <v>0</v>
      </c>
      <c r="BD29" s="91" cm="1">
        <f t="array" ref="BD29">INDEX(Appendix!$G$4:$J$8,_xlfn.IFS(BB29&lt;56,1,BB29&lt;61,2,BB29&lt;66,3,BB29&lt;71,4,TRUE,5),MATCH(YEAR($C$17),Appendix!$G$3:$L$3,0))</f>
        <v>0</v>
      </c>
      <c r="BE29" s="92">
        <f t="shared" si="19"/>
        <v>0</v>
      </c>
      <c r="BF29" s="89">
        <f t="shared" si="20"/>
        <v>124</v>
      </c>
      <c r="BG29" s="90" cm="1">
        <f t="array" ref="BG29">_xlfn.IFS(SUM($S29,$W29,$AA29,$AE29,$AI29,$AM29,$AQ29,$AU29,$AY29,$BC29)&gt;='Wage Ceilings '!$C$3,0,SUM($M29,$S29,$W29,$AA29,$AE29,$AI29,$AM29,$AQ29,$AU29,$AY29,$BC29)&gt;'Wage Ceilings '!$C$3,'Wage Ceilings '!$C$3-SUM($S29,$W29,$AA29,$AE29,$AI29,$AM29,$AQ29,$AU29,$AY29,$BC29),SUM($M29,$S29,$W29,$AA29,$AE29,$AI29,$AM29,$AQ29,$AU29,$AY29,$BC29)&lt;='Wage Ceilings '!$C$3,$M29)</f>
        <v>0</v>
      </c>
      <c r="BH29" s="91" cm="1">
        <f t="array" ref="BH29">INDEX(Appendix!$G$4:$J$8,_xlfn.IFS(BF29&lt;56,1,BF29&lt;61,2,BF29&lt;66,3,BF29&lt;71,4,TRUE,5),MATCH(YEAR($C$17),Appendix!$G$3:$L$3,0))</f>
        <v>0</v>
      </c>
      <c r="BI29" s="92">
        <f t="shared" si="21"/>
        <v>0</v>
      </c>
      <c r="BJ29" s="89">
        <f t="shared" si="22"/>
        <v>124</v>
      </c>
      <c r="BK29" s="90" cm="1">
        <f t="array" ref="BK29">_xlfn.IFS(SUM($S29,$W29,$AA29,$AE29,$AI29,$AM29,$AQ29,$AU29,$AY29,$BC29,$BG29)&gt;='Wage Ceilings '!$C$3,0,SUM($N29,$S29,$W29,$AA29,$AE29,$AI29,$AM29,$AQ29,$AU29,$AY29,$BC29,$BG29)&gt;'Wage Ceilings '!$C$3,'Wage Ceilings '!$C$3-SUM($S29,$W29,$AA29,$AE29,$AI29,$AM29,$AQ29,$AU29,$AY29,$BC29,$BG29),SUM($N29,$S29,$W29,$AA29,$AE29,$AI29,$AM29,$AQ29,$AU29,$AY29,$BC29,$BG29)&lt;='Wage Ceilings '!$C$3,$N29)</f>
        <v>0</v>
      </c>
      <c r="BL29" s="91" cm="1">
        <f t="array" ref="BL29">INDEX(Appendix!$G$4:$J$8,_xlfn.IFS(BJ29&lt;56,1,BJ29&lt;61,2,BJ29&lt;66,3,BJ29&lt;71,4,TRUE,5),MATCH(YEAR($C$17),Appendix!$G$3:$L$3,0))</f>
        <v>0</v>
      </c>
      <c r="BM29" s="92">
        <f t="shared" si="23"/>
        <v>0</v>
      </c>
      <c r="BN29" s="99"/>
    </row>
    <row r="30" spans="1:67" x14ac:dyDescent="0.3">
      <c r="A30" s="64" t="s">
        <v>28</v>
      </c>
      <c r="B30" s="65"/>
      <c r="C30" s="67"/>
      <c r="D30" s="67"/>
      <c r="E30" s="67"/>
      <c r="F30" s="67"/>
      <c r="G30" s="67"/>
      <c r="H30" s="67"/>
      <c r="I30" s="67"/>
      <c r="J30" s="67"/>
      <c r="K30" s="67"/>
      <c r="L30" s="67"/>
      <c r="M30" s="67"/>
      <c r="N30" s="67"/>
      <c r="O30" s="57">
        <f t="shared" si="25"/>
        <v>0</v>
      </c>
      <c r="P30" s="57">
        <f t="shared" si="26"/>
        <v>0</v>
      </c>
      <c r="Q30" s="58">
        <f t="shared" si="0"/>
        <v>0</v>
      </c>
      <c r="R30" s="89">
        <f t="shared" si="1"/>
        <v>123</v>
      </c>
      <c r="S30" s="90">
        <f>IF($C30&gt;'Wage Ceilings '!$C$3,'Wage Ceilings '!$C$3,$C30)</f>
        <v>0</v>
      </c>
      <c r="T30" s="91" cm="1">
        <f t="array" ref="T30">INDEX(Appendix!$G$4:$J$8,_xlfn.IFS(R30&lt;56,1,R30&lt;61,2,R30&lt;66,3,R30&lt;71,4,TRUE,5),MATCH(YEAR($C$17),Appendix!$G$3:$L$3,0))</f>
        <v>0</v>
      </c>
      <c r="U30" s="92">
        <f t="shared" si="2"/>
        <v>0</v>
      </c>
      <c r="V30" s="89">
        <f t="shared" si="3"/>
        <v>124</v>
      </c>
      <c r="W30" s="90">
        <f>IF($D30&gt;'Wage Ceilings '!$C$3-$S30,'Wage Ceilings '!$C$3-$S30,$D30)</f>
        <v>0</v>
      </c>
      <c r="X30" s="91" cm="1">
        <f t="array" ref="X30">INDEX(Appendix!$G$4:$J$8,_xlfn.IFS(V30&lt;56,1,V30&lt;61,2,V30&lt;66,3,V30&lt;71,4,TRUE,5),MATCH(YEAR($C$17),Appendix!$G$3:$L$3,0))</f>
        <v>0</v>
      </c>
      <c r="Y30" s="92">
        <f t="shared" si="4"/>
        <v>0</v>
      </c>
      <c r="Z30" s="89">
        <f t="shared" si="5"/>
        <v>124</v>
      </c>
      <c r="AA30" s="90">
        <f>IF($E30&gt;'Wage Ceilings '!$C$3-SUM($S30,$W30),'Wage Ceilings '!$C$3-SUM($S30,$W30),$E30)</f>
        <v>0</v>
      </c>
      <c r="AB30" s="91" cm="1">
        <f t="array" ref="AB30">INDEX(Appendix!$G$4:$J$8,_xlfn.IFS(Z30&lt;56,1,Z30&lt;61,2,Z30&lt;66,3,Z30&lt;71,4,TRUE,5),MATCH(YEAR($C$17),Appendix!$G$3:$L$3,0))</f>
        <v>0</v>
      </c>
      <c r="AC30" s="92">
        <f t="shared" si="6"/>
        <v>0</v>
      </c>
      <c r="AD30" s="89">
        <f t="shared" si="7"/>
        <v>124</v>
      </c>
      <c r="AE30" s="90">
        <f>IF($F30&gt;'Wage Ceilings '!$C$3-SUM($S30,$W30,$AA30),'Wage Ceilings '!$C$3-SUM($S30,$W30,$AA30),$F30)</f>
        <v>0</v>
      </c>
      <c r="AF30" s="91" cm="1">
        <f t="array" ref="AF30">INDEX(Appendix!$G$4:$J$8,_xlfn.IFS(AD30&lt;56,1,AD30&lt;61,2,AD30&lt;66,3,AD30&lt;71,4,TRUE,5),MATCH(YEAR($C$17),Appendix!$G$3:$L$3,0))</f>
        <v>0</v>
      </c>
      <c r="AG30" s="92">
        <f t="shared" si="8"/>
        <v>0</v>
      </c>
      <c r="AH30" s="89">
        <f t="shared" si="9"/>
        <v>124</v>
      </c>
      <c r="AI30" s="90">
        <f>IF($G30&gt;'Wage Ceilings '!$C$3-SUM($S30,$W30,$AA30,$AE30),'Wage Ceilings '!$C$3-SUM($S30,$W30,$AA30,$AE30),$G30)</f>
        <v>0</v>
      </c>
      <c r="AJ30" s="91" cm="1">
        <f t="array" ref="AJ30">INDEX(Appendix!$G$4:$J$8,_xlfn.IFS(AH30&lt;56,1,AH30&lt;61,2,AH30&lt;66,3,AH30&lt;71,4,TRUE,5),MATCH(YEAR($C$17),Appendix!$G$3:$L$3,0))</f>
        <v>0</v>
      </c>
      <c r="AK30" s="92">
        <f t="shared" si="10"/>
        <v>0</v>
      </c>
      <c r="AL30" s="89">
        <f t="shared" si="11"/>
        <v>124</v>
      </c>
      <c r="AM30" s="90">
        <f>IF($H30&gt;'Wage Ceilings '!$C$3-SUM($S30,$W30,$AA30,$AE30,$AI30),'Wage Ceilings '!$C$3-SUM($S30,$W30,$AA30,$AE30,$AI30),$H30)</f>
        <v>0</v>
      </c>
      <c r="AN30" s="91" cm="1">
        <f t="array" ref="AN30">INDEX(Appendix!$G$4:$J$8,_xlfn.IFS(AL30&lt;56,1,AL30&lt;61,2,AL30&lt;66,3,AL30&lt;71,4,TRUE,5),MATCH(YEAR($C$17),Appendix!$G$3:$L$3,0))</f>
        <v>0</v>
      </c>
      <c r="AO30" s="92">
        <f t="shared" si="12"/>
        <v>0</v>
      </c>
      <c r="AP30" s="89">
        <f t="shared" si="13"/>
        <v>124</v>
      </c>
      <c r="AQ30" s="90" cm="1">
        <f t="array" ref="AQ30">_xlfn.IFS(SUM($S30,$W30,$AA30,$AE30,$AI30,$AM30)&gt;='Wage Ceilings '!$C$3,0,SUM($I30,$S30,$W30,$AA30,$AE30,$AI30,$AM30)&gt;'Wage Ceilings '!$C$3,'Wage Ceilings '!$C$3-SUM($S30,$W30,$AA30,$AE30,$AI30,$AM30),SUM($I30,$S30,$W30,$AA30,$AE30,$AI30,$AM30)&lt;='Wage Ceilings '!$C$3,$I30)</f>
        <v>0</v>
      </c>
      <c r="AR30" s="91" cm="1">
        <f t="array" ref="AR30">INDEX(Appendix!$G$4:$J$8,_xlfn.IFS(AP30&lt;56,1,AP30&lt;61,2,AP30&lt;66,3,AP30&lt;71,4,TRUE,5),MATCH(YEAR($C$17),Appendix!$G$3:$L$3,0))</f>
        <v>0</v>
      </c>
      <c r="AS30" s="92">
        <f t="shared" si="24"/>
        <v>0</v>
      </c>
      <c r="AT30" s="89">
        <f t="shared" si="14"/>
        <v>124</v>
      </c>
      <c r="AU30" s="90" cm="1">
        <f t="array" ref="AU30">_xlfn.IFS(SUM($S30,$W30,$AA30,$AE30,$AI30,$AM30,$AQ30)&gt;='Wage Ceilings '!$C$3,0,SUM($J30,$S30,$W30,$AA30,$AE30,$AI30,$AM30,$AQ30)&gt;'Wage Ceilings '!$C$3,'Wage Ceilings '!$C$3-SUM($S30,$W30,$AA30,$AE30,$AI30,$AM30,$AQ30),SUM($J30,$S30,$W30,$AA30,$AE30,$AI30,$AM30,$AQ30)&lt;='Wage Ceilings '!$C$3,$J30)</f>
        <v>0</v>
      </c>
      <c r="AV30" s="91" cm="1">
        <f t="array" ref="AV30">INDEX(Appendix!$G$4:$J$8,_xlfn.IFS(AT30&lt;56,1,AT30&lt;61,2,AT30&lt;66,3,AT30&lt;71,4,TRUE,5),MATCH(YEAR($C$17),Appendix!$G$3:$L$3,0))</f>
        <v>0</v>
      </c>
      <c r="AW30" s="92">
        <f t="shared" si="15"/>
        <v>0</v>
      </c>
      <c r="AX30" s="89">
        <f t="shared" si="16"/>
        <v>124</v>
      </c>
      <c r="AY30" s="90" cm="1">
        <f t="array" ref="AY30">_xlfn.IFS(SUM($S30,$W30,$AA30,$AE30,$AI30,$AM30,$AQ30,$AU30)&gt;='Wage Ceilings '!$C$3,0,SUM($K30,$S30,$W30,$AA30,$AE30,$AI30,$AM30,$AQ30,$AU30)&gt;'Wage Ceilings '!$C$3,'Wage Ceilings '!$C$3-SUM($S30,$W30,$AA30,$AE30,$AI30,$AM30,$AQ30,$AU30),SUM($K30,$S30,$W30,$AA30,$AE30,$AI30,$AM30,$AQ30,$AU30)&lt;='Wage Ceilings '!$C$3,$K30)</f>
        <v>0</v>
      </c>
      <c r="AZ30" s="91" cm="1">
        <f t="array" ref="AZ30">INDEX(Appendix!$G$4:$J$8,_xlfn.IFS(AX30&lt;56,1,AX30&lt;61,2,AX30&lt;66,3,AX30&lt;71,4,TRUE,5),MATCH(YEAR($C$17),Appendix!$G$3:$L$3,0))</f>
        <v>0</v>
      </c>
      <c r="BA30" s="92">
        <f t="shared" si="17"/>
        <v>0</v>
      </c>
      <c r="BB30" s="89">
        <f t="shared" si="18"/>
        <v>124</v>
      </c>
      <c r="BC30" s="90" cm="1">
        <f t="array" ref="BC30">_xlfn.IFS(SUM($S30,$W30,$AA30,$AE30,$AI30,$AM30,$AQ30,$AU30,$AY30)&gt;='Wage Ceilings '!$C$3,0,SUM($L30,$S30,$W30,$AA30,$AE30,$AI30,$AM30,$AQ30,$AU30,$AY30)&gt;'Wage Ceilings '!$C$3,'Wage Ceilings '!$C$3-SUM($S30,$W30,$AA30,$AE30,$AI30,$AM30,$AQ30,$AU30,$AY30),SUM($L30,$S30,$W30,$AA30,$AE30,$AI30,$AM30,$AQ30,$AU30,$AY30)&lt;='Wage Ceilings '!$C$3,$L30)</f>
        <v>0</v>
      </c>
      <c r="BD30" s="91" cm="1">
        <f t="array" ref="BD30">INDEX(Appendix!$G$4:$J$8,_xlfn.IFS(BB30&lt;56,1,BB30&lt;61,2,BB30&lt;66,3,BB30&lt;71,4,TRUE,5),MATCH(YEAR($C$17),Appendix!$G$3:$L$3,0))</f>
        <v>0</v>
      </c>
      <c r="BE30" s="92">
        <f t="shared" si="19"/>
        <v>0</v>
      </c>
      <c r="BF30" s="89">
        <f t="shared" si="20"/>
        <v>124</v>
      </c>
      <c r="BG30" s="90" cm="1">
        <f t="array" ref="BG30">_xlfn.IFS(SUM($S30,$W30,$AA30,$AE30,$AI30,$AM30,$AQ30,$AU30,$AY30,$BC30)&gt;='Wage Ceilings '!$C$3,0,SUM($M30,$S30,$W30,$AA30,$AE30,$AI30,$AM30,$AQ30,$AU30,$AY30,$BC30)&gt;'Wage Ceilings '!$C$3,'Wage Ceilings '!$C$3-SUM($S30,$W30,$AA30,$AE30,$AI30,$AM30,$AQ30,$AU30,$AY30,$BC30),SUM($M30,$S30,$W30,$AA30,$AE30,$AI30,$AM30,$AQ30,$AU30,$AY30,$BC30)&lt;='Wage Ceilings '!$C$3,$M30)</f>
        <v>0</v>
      </c>
      <c r="BH30" s="91" cm="1">
        <f t="array" ref="BH30">INDEX(Appendix!$G$4:$J$8,_xlfn.IFS(BF30&lt;56,1,BF30&lt;61,2,BF30&lt;66,3,BF30&lt;71,4,TRUE,5),MATCH(YEAR($C$17),Appendix!$G$3:$L$3,0))</f>
        <v>0</v>
      </c>
      <c r="BI30" s="92">
        <f t="shared" si="21"/>
        <v>0</v>
      </c>
      <c r="BJ30" s="89">
        <f t="shared" si="22"/>
        <v>124</v>
      </c>
      <c r="BK30" s="90" cm="1">
        <f t="array" ref="BK30">_xlfn.IFS(SUM($S30,$W30,$AA30,$AE30,$AI30,$AM30,$AQ30,$AU30,$AY30,$BC30,$BG30)&gt;='Wage Ceilings '!$C$3,0,SUM($N30,$S30,$W30,$AA30,$AE30,$AI30,$AM30,$AQ30,$AU30,$AY30,$BC30,$BG30)&gt;'Wage Ceilings '!$C$3,'Wage Ceilings '!$C$3-SUM($S30,$W30,$AA30,$AE30,$AI30,$AM30,$AQ30,$AU30,$AY30,$BC30,$BG30),SUM($N30,$S30,$W30,$AA30,$AE30,$AI30,$AM30,$AQ30,$AU30,$AY30,$BC30,$BG30)&lt;='Wage Ceilings '!$C$3,$N30)</f>
        <v>0</v>
      </c>
      <c r="BL30" s="91" cm="1">
        <f t="array" ref="BL30">INDEX(Appendix!$G$4:$J$8,_xlfn.IFS(BJ30&lt;56,1,BJ30&lt;61,2,BJ30&lt;66,3,BJ30&lt;71,4,TRUE,5),MATCH(YEAR($C$17),Appendix!$G$3:$L$3,0))</f>
        <v>0</v>
      </c>
      <c r="BM30" s="92">
        <f t="shared" si="23"/>
        <v>0</v>
      </c>
      <c r="BN30" s="99"/>
    </row>
    <row r="31" spans="1:67" x14ac:dyDescent="0.3">
      <c r="A31" s="64" t="s">
        <v>29</v>
      </c>
      <c r="B31" s="65"/>
      <c r="C31" s="67"/>
      <c r="D31" s="67"/>
      <c r="E31" s="67"/>
      <c r="F31" s="67"/>
      <c r="G31" s="67"/>
      <c r="H31" s="67"/>
      <c r="I31" s="67"/>
      <c r="J31" s="67"/>
      <c r="K31" s="67"/>
      <c r="L31" s="67"/>
      <c r="M31" s="67"/>
      <c r="N31" s="67"/>
      <c r="O31" s="57">
        <f t="shared" si="25"/>
        <v>0</v>
      </c>
      <c r="P31" s="57">
        <f t="shared" si="26"/>
        <v>0</v>
      </c>
      <c r="Q31" s="58">
        <f t="shared" si="0"/>
        <v>0</v>
      </c>
      <c r="R31" s="89">
        <f t="shared" si="1"/>
        <v>123</v>
      </c>
      <c r="S31" s="90">
        <f>IF($C31&gt;'Wage Ceilings '!$C$3,'Wage Ceilings '!$C$3,$C31)</f>
        <v>0</v>
      </c>
      <c r="T31" s="91" cm="1">
        <f t="array" ref="T31">INDEX(Appendix!$G$4:$J$8,_xlfn.IFS(R31&lt;56,1,R31&lt;61,2,R31&lt;66,3,R31&lt;71,4,TRUE,5),MATCH(YEAR($C$17),Appendix!$G$3:$L$3,0))</f>
        <v>0</v>
      </c>
      <c r="U31" s="92">
        <f t="shared" si="2"/>
        <v>0</v>
      </c>
      <c r="V31" s="89">
        <f t="shared" si="3"/>
        <v>124</v>
      </c>
      <c r="W31" s="90">
        <f>IF($D31&gt;'Wage Ceilings '!$C$3-$S31,'Wage Ceilings '!$C$3-$S31,$D31)</f>
        <v>0</v>
      </c>
      <c r="X31" s="91" cm="1">
        <f t="array" ref="X31">INDEX(Appendix!$G$4:$J$8,_xlfn.IFS(V31&lt;56,1,V31&lt;61,2,V31&lt;66,3,V31&lt;71,4,TRUE,5),MATCH(YEAR($C$17),Appendix!$G$3:$L$3,0))</f>
        <v>0</v>
      </c>
      <c r="Y31" s="92">
        <f t="shared" si="4"/>
        <v>0</v>
      </c>
      <c r="Z31" s="89">
        <f t="shared" si="5"/>
        <v>124</v>
      </c>
      <c r="AA31" s="90">
        <f>IF($E31&gt;'Wage Ceilings '!$C$3-SUM($S31,$W31),'Wage Ceilings '!$C$3-SUM($S31,$W31),$E31)</f>
        <v>0</v>
      </c>
      <c r="AB31" s="91" cm="1">
        <f t="array" ref="AB31">INDEX(Appendix!$G$4:$J$8,_xlfn.IFS(Z31&lt;56,1,Z31&lt;61,2,Z31&lt;66,3,Z31&lt;71,4,TRUE,5),MATCH(YEAR($C$17),Appendix!$G$3:$L$3,0))</f>
        <v>0</v>
      </c>
      <c r="AC31" s="92">
        <f t="shared" si="6"/>
        <v>0</v>
      </c>
      <c r="AD31" s="89">
        <f t="shared" si="7"/>
        <v>124</v>
      </c>
      <c r="AE31" s="90">
        <f>IF($F31&gt;'Wage Ceilings '!$C$3-SUM($S31,$W31,$AA31),'Wage Ceilings '!$C$3-SUM($S31,$W31,$AA31),$F31)</f>
        <v>0</v>
      </c>
      <c r="AF31" s="91" cm="1">
        <f t="array" ref="AF31">INDEX(Appendix!$G$4:$J$8,_xlfn.IFS(AD31&lt;56,1,AD31&lt;61,2,AD31&lt;66,3,AD31&lt;71,4,TRUE,5),MATCH(YEAR($C$17),Appendix!$G$3:$L$3,0))</f>
        <v>0</v>
      </c>
      <c r="AG31" s="92">
        <f t="shared" si="8"/>
        <v>0</v>
      </c>
      <c r="AH31" s="89">
        <f t="shared" si="9"/>
        <v>124</v>
      </c>
      <c r="AI31" s="90">
        <f>IF($G31&gt;'Wage Ceilings '!$C$3-SUM($S31,$W31,$AA31,$AE31),'Wage Ceilings '!$C$3-SUM($S31,$W31,$AA31,$AE31),$G31)</f>
        <v>0</v>
      </c>
      <c r="AJ31" s="91" cm="1">
        <f t="array" ref="AJ31">INDEX(Appendix!$G$4:$J$8,_xlfn.IFS(AH31&lt;56,1,AH31&lt;61,2,AH31&lt;66,3,AH31&lt;71,4,TRUE,5),MATCH(YEAR($C$17),Appendix!$G$3:$L$3,0))</f>
        <v>0</v>
      </c>
      <c r="AK31" s="92">
        <f t="shared" si="10"/>
        <v>0</v>
      </c>
      <c r="AL31" s="89">
        <f t="shared" si="11"/>
        <v>124</v>
      </c>
      <c r="AM31" s="90">
        <f>IF($H31&gt;'Wage Ceilings '!$C$3-SUM($S31,$W31,$AA31,$AE31,$AI31),'Wage Ceilings '!$C$3-SUM($S31,$W31,$AA31,$AE31,$AI31),$H31)</f>
        <v>0</v>
      </c>
      <c r="AN31" s="91" cm="1">
        <f t="array" ref="AN31">INDEX(Appendix!$G$4:$J$8,_xlfn.IFS(AL31&lt;56,1,AL31&lt;61,2,AL31&lt;66,3,AL31&lt;71,4,TRUE,5),MATCH(YEAR($C$17),Appendix!$G$3:$L$3,0))</f>
        <v>0</v>
      </c>
      <c r="AO31" s="92">
        <f t="shared" si="12"/>
        <v>0</v>
      </c>
      <c r="AP31" s="89">
        <f t="shared" si="13"/>
        <v>124</v>
      </c>
      <c r="AQ31" s="90" cm="1">
        <f t="array" ref="AQ31">_xlfn.IFS(SUM($S31,$W31,$AA31,$AE31,$AI31,$AM31)&gt;='Wage Ceilings '!$C$3,0,SUM($I31,$S31,$W31,$AA31,$AE31,$AI31,$AM31)&gt;'Wage Ceilings '!$C$3,'Wage Ceilings '!$C$3-SUM($S31,$W31,$AA31,$AE31,$AI31,$AM31),SUM($I31,$S31,$W31,$AA31,$AE31,$AI31,$AM31)&lt;='Wage Ceilings '!$C$3,$I31)</f>
        <v>0</v>
      </c>
      <c r="AR31" s="91" cm="1">
        <f t="array" ref="AR31">INDEX(Appendix!$G$4:$J$8,_xlfn.IFS(AP31&lt;56,1,AP31&lt;61,2,AP31&lt;66,3,AP31&lt;71,4,TRUE,5),MATCH(YEAR($C$17),Appendix!$G$3:$L$3,0))</f>
        <v>0</v>
      </c>
      <c r="AS31" s="92">
        <f t="shared" si="24"/>
        <v>0</v>
      </c>
      <c r="AT31" s="89">
        <f t="shared" si="14"/>
        <v>124</v>
      </c>
      <c r="AU31" s="90" cm="1">
        <f t="array" ref="AU31">_xlfn.IFS(SUM($S31,$W31,$AA31,$AE31,$AI31,$AM31,$AQ31)&gt;='Wage Ceilings '!$C$3,0,SUM($J31,$S31,$W31,$AA31,$AE31,$AI31,$AM31,$AQ31)&gt;'Wage Ceilings '!$C$3,'Wage Ceilings '!$C$3-SUM($S31,$W31,$AA31,$AE31,$AI31,$AM31,$AQ31),SUM($J31,$S31,$W31,$AA31,$AE31,$AI31,$AM31,$AQ31)&lt;='Wage Ceilings '!$C$3,$J31)</f>
        <v>0</v>
      </c>
      <c r="AV31" s="91" cm="1">
        <f t="array" ref="AV31">INDEX(Appendix!$G$4:$J$8,_xlfn.IFS(AT31&lt;56,1,AT31&lt;61,2,AT31&lt;66,3,AT31&lt;71,4,TRUE,5),MATCH(YEAR($C$17),Appendix!$G$3:$L$3,0))</f>
        <v>0</v>
      </c>
      <c r="AW31" s="92">
        <f t="shared" si="15"/>
        <v>0</v>
      </c>
      <c r="AX31" s="89">
        <f t="shared" si="16"/>
        <v>124</v>
      </c>
      <c r="AY31" s="90" cm="1">
        <f t="array" ref="AY31">_xlfn.IFS(SUM($S31,$W31,$AA31,$AE31,$AI31,$AM31,$AQ31,$AU31)&gt;='Wage Ceilings '!$C$3,0,SUM($K31,$S31,$W31,$AA31,$AE31,$AI31,$AM31,$AQ31,$AU31)&gt;'Wage Ceilings '!$C$3,'Wage Ceilings '!$C$3-SUM($S31,$W31,$AA31,$AE31,$AI31,$AM31,$AQ31,$AU31),SUM($K31,$S31,$W31,$AA31,$AE31,$AI31,$AM31,$AQ31,$AU31)&lt;='Wage Ceilings '!$C$3,$K31)</f>
        <v>0</v>
      </c>
      <c r="AZ31" s="91" cm="1">
        <f t="array" ref="AZ31">INDEX(Appendix!$G$4:$J$8,_xlfn.IFS(AX31&lt;56,1,AX31&lt;61,2,AX31&lt;66,3,AX31&lt;71,4,TRUE,5),MATCH(YEAR($C$17),Appendix!$G$3:$L$3,0))</f>
        <v>0</v>
      </c>
      <c r="BA31" s="92">
        <f t="shared" si="17"/>
        <v>0</v>
      </c>
      <c r="BB31" s="89">
        <f t="shared" si="18"/>
        <v>124</v>
      </c>
      <c r="BC31" s="90" cm="1">
        <f t="array" ref="BC31">_xlfn.IFS(SUM($S31,$W31,$AA31,$AE31,$AI31,$AM31,$AQ31,$AU31,$AY31)&gt;='Wage Ceilings '!$C$3,0,SUM($L31,$S31,$W31,$AA31,$AE31,$AI31,$AM31,$AQ31,$AU31,$AY31)&gt;'Wage Ceilings '!$C$3,'Wage Ceilings '!$C$3-SUM($S31,$W31,$AA31,$AE31,$AI31,$AM31,$AQ31,$AU31,$AY31),SUM($L31,$S31,$W31,$AA31,$AE31,$AI31,$AM31,$AQ31,$AU31,$AY31)&lt;='Wage Ceilings '!$C$3,$L31)</f>
        <v>0</v>
      </c>
      <c r="BD31" s="91" cm="1">
        <f t="array" ref="BD31">INDEX(Appendix!$G$4:$J$8,_xlfn.IFS(BB31&lt;56,1,BB31&lt;61,2,BB31&lt;66,3,BB31&lt;71,4,TRUE,5),MATCH(YEAR($C$17),Appendix!$G$3:$L$3,0))</f>
        <v>0</v>
      </c>
      <c r="BE31" s="92">
        <f t="shared" si="19"/>
        <v>0</v>
      </c>
      <c r="BF31" s="89">
        <f t="shared" si="20"/>
        <v>124</v>
      </c>
      <c r="BG31" s="90" cm="1">
        <f t="array" ref="BG31">_xlfn.IFS(SUM($S31,$W31,$AA31,$AE31,$AI31,$AM31,$AQ31,$AU31,$AY31,$BC31)&gt;='Wage Ceilings '!$C$3,0,SUM($M31,$S31,$W31,$AA31,$AE31,$AI31,$AM31,$AQ31,$AU31,$AY31,$BC31)&gt;'Wage Ceilings '!$C$3,'Wage Ceilings '!$C$3-SUM($S31,$W31,$AA31,$AE31,$AI31,$AM31,$AQ31,$AU31,$AY31,$BC31),SUM($M31,$S31,$W31,$AA31,$AE31,$AI31,$AM31,$AQ31,$AU31,$AY31,$BC31)&lt;='Wage Ceilings '!$C$3,$M31)</f>
        <v>0</v>
      </c>
      <c r="BH31" s="91" cm="1">
        <f t="array" ref="BH31">INDEX(Appendix!$G$4:$J$8,_xlfn.IFS(BF31&lt;56,1,BF31&lt;61,2,BF31&lt;66,3,BF31&lt;71,4,TRUE,5),MATCH(YEAR($C$17),Appendix!$G$3:$L$3,0))</f>
        <v>0</v>
      </c>
      <c r="BI31" s="92">
        <f t="shared" si="21"/>
        <v>0</v>
      </c>
      <c r="BJ31" s="89">
        <f t="shared" si="22"/>
        <v>124</v>
      </c>
      <c r="BK31" s="90" cm="1">
        <f t="array" ref="BK31">_xlfn.IFS(SUM($S31,$W31,$AA31,$AE31,$AI31,$AM31,$AQ31,$AU31,$AY31,$BC31,$BG31)&gt;='Wage Ceilings '!$C$3,0,SUM($N31,$S31,$W31,$AA31,$AE31,$AI31,$AM31,$AQ31,$AU31,$AY31,$BC31,$BG31)&gt;'Wage Ceilings '!$C$3,'Wage Ceilings '!$C$3-SUM($S31,$W31,$AA31,$AE31,$AI31,$AM31,$AQ31,$AU31,$AY31,$BC31,$BG31),SUM($N31,$S31,$W31,$AA31,$AE31,$AI31,$AM31,$AQ31,$AU31,$AY31,$BC31,$BG31)&lt;='Wage Ceilings '!$C$3,$N31)</f>
        <v>0</v>
      </c>
      <c r="BL31" s="91" cm="1">
        <f t="array" ref="BL31">INDEX(Appendix!$G$4:$J$8,_xlfn.IFS(BJ31&lt;56,1,BJ31&lt;61,2,BJ31&lt;66,3,BJ31&lt;71,4,TRUE,5),MATCH(YEAR($C$17),Appendix!$G$3:$L$3,0))</f>
        <v>0</v>
      </c>
      <c r="BM31" s="92">
        <f t="shared" si="23"/>
        <v>0</v>
      </c>
      <c r="BN31" s="99"/>
    </row>
    <row r="32" spans="1:67" x14ac:dyDescent="0.3">
      <c r="A32" s="64" t="s">
        <v>30</v>
      </c>
      <c r="B32" s="65"/>
      <c r="C32" s="67"/>
      <c r="D32" s="67"/>
      <c r="E32" s="67"/>
      <c r="F32" s="67"/>
      <c r="G32" s="67"/>
      <c r="H32" s="67"/>
      <c r="I32" s="67"/>
      <c r="J32" s="67"/>
      <c r="K32" s="67"/>
      <c r="L32" s="67"/>
      <c r="M32" s="67"/>
      <c r="N32" s="67"/>
      <c r="O32" s="57">
        <f t="shared" si="25"/>
        <v>0</v>
      </c>
      <c r="P32" s="57">
        <f t="shared" si="26"/>
        <v>0</v>
      </c>
      <c r="Q32" s="58">
        <f t="shared" si="0"/>
        <v>0</v>
      </c>
      <c r="R32" s="89">
        <f t="shared" si="1"/>
        <v>123</v>
      </c>
      <c r="S32" s="90">
        <f>IF($C32&gt;'Wage Ceilings '!$C$3,'Wage Ceilings '!$C$3,$C32)</f>
        <v>0</v>
      </c>
      <c r="T32" s="91" cm="1">
        <f t="array" ref="T32">INDEX(Appendix!$G$4:$J$8,_xlfn.IFS(R32&lt;56,1,R32&lt;61,2,R32&lt;66,3,R32&lt;71,4,TRUE,5),MATCH(YEAR($C$17),Appendix!$G$3:$L$3,0))</f>
        <v>0</v>
      </c>
      <c r="U32" s="92">
        <f t="shared" si="2"/>
        <v>0</v>
      </c>
      <c r="V32" s="89">
        <f t="shared" si="3"/>
        <v>124</v>
      </c>
      <c r="W32" s="90">
        <f>IF($D32&gt;'Wage Ceilings '!$C$3-$S32,'Wage Ceilings '!$C$3-$S32,$D32)</f>
        <v>0</v>
      </c>
      <c r="X32" s="91" cm="1">
        <f t="array" ref="X32">INDEX(Appendix!$G$4:$J$8,_xlfn.IFS(V32&lt;56,1,V32&lt;61,2,V32&lt;66,3,V32&lt;71,4,TRUE,5),MATCH(YEAR($C$17),Appendix!$G$3:$L$3,0))</f>
        <v>0</v>
      </c>
      <c r="Y32" s="92">
        <f t="shared" si="4"/>
        <v>0</v>
      </c>
      <c r="Z32" s="89">
        <f t="shared" si="5"/>
        <v>124</v>
      </c>
      <c r="AA32" s="90">
        <f>IF($E32&gt;'Wage Ceilings '!$C$3-SUM($S32,$W32),'Wage Ceilings '!$C$3-SUM($S32,$W32),$E32)</f>
        <v>0</v>
      </c>
      <c r="AB32" s="91" cm="1">
        <f t="array" ref="AB32">INDEX(Appendix!$G$4:$J$8,_xlfn.IFS(Z32&lt;56,1,Z32&lt;61,2,Z32&lt;66,3,Z32&lt;71,4,TRUE,5),MATCH(YEAR($C$17),Appendix!$G$3:$L$3,0))</f>
        <v>0</v>
      </c>
      <c r="AC32" s="92">
        <f t="shared" si="6"/>
        <v>0</v>
      </c>
      <c r="AD32" s="89">
        <f t="shared" si="7"/>
        <v>124</v>
      </c>
      <c r="AE32" s="90">
        <f>IF($F32&gt;'Wage Ceilings '!$C$3-SUM($S32,$W32,$AA32),'Wage Ceilings '!$C$3-SUM($S32,$W32,$AA32),$F32)</f>
        <v>0</v>
      </c>
      <c r="AF32" s="91" cm="1">
        <f t="array" ref="AF32">INDEX(Appendix!$G$4:$J$8,_xlfn.IFS(AD32&lt;56,1,AD32&lt;61,2,AD32&lt;66,3,AD32&lt;71,4,TRUE,5),MATCH(YEAR($C$17),Appendix!$G$3:$L$3,0))</f>
        <v>0</v>
      </c>
      <c r="AG32" s="92">
        <f t="shared" si="8"/>
        <v>0</v>
      </c>
      <c r="AH32" s="89">
        <f t="shared" si="9"/>
        <v>124</v>
      </c>
      <c r="AI32" s="90">
        <f>IF($G32&gt;'Wage Ceilings '!$C$3-SUM($S32,$W32,$AA32,$AE32),'Wage Ceilings '!$C$3-SUM($S32,$W32,$AA32,$AE32),$G32)</f>
        <v>0</v>
      </c>
      <c r="AJ32" s="91" cm="1">
        <f t="array" ref="AJ32">INDEX(Appendix!$G$4:$J$8,_xlfn.IFS(AH32&lt;56,1,AH32&lt;61,2,AH32&lt;66,3,AH32&lt;71,4,TRUE,5),MATCH(YEAR($C$17),Appendix!$G$3:$L$3,0))</f>
        <v>0</v>
      </c>
      <c r="AK32" s="92">
        <f t="shared" si="10"/>
        <v>0</v>
      </c>
      <c r="AL32" s="89">
        <f t="shared" si="11"/>
        <v>124</v>
      </c>
      <c r="AM32" s="90">
        <f>IF($H32&gt;'Wage Ceilings '!$C$3-SUM($S32,$W32,$AA32,$AE32,$AI32),'Wage Ceilings '!$C$3-SUM($S32,$W32,$AA32,$AE32,$AI32),$H32)</f>
        <v>0</v>
      </c>
      <c r="AN32" s="91" cm="1">
        <f t="array" ref="AN32">INDEX(Appendix!$G$4:$J$8,_xlfn.IFS(AL32&lt;56,1,AL32&lt;61,2,AL32&lt;66,3,AL32&lt;71,4,TRUE,5),MATCH(YEAR($C$17),Appendix!$G$3:$L$3,0))</f>
        <v>0</v>
      </c>
      <c r="AO32" s="92">
        <f t="shared" si="12"/>
        <v>0</v>
      </c>
      <c r="AP32" s="89">
        <f t="shared" si="13"/>
        <v>124</v>
      </c>
      <c r="AQ32" s="90" cm="1">
        <f t="array" ref="AQ32">_xlfn.IFS(SUM($S32,$W32,$AA32,$AE32,$AI32,$AM32)&gt;='Wage Ceilings '!$C$3,0,SUM($I32,$S32,$W32,$AA32,$AE32,$AI32,$AM32)&gt;'Wage Ceilings '!$C$3,'Wage Ceilings '!$C$3-SUM($S32,$W32,$AA32,$AE32,$AI32,$AM32),SUM($I32,$S32,$W32,$AA32,$AE32,$AI32,$AM32)&lt;='Wage Ceilings '!$C$3,$I32)</f>
        <v>0</v>
      </c>
      <c r="AR32" s="91" cm="1">
        <f t="array" ref="AR32">INDEX(Appendix!$G$4:$J$8,_xlfn.IFS(AP32&lt;56,1,AP32&lt;61,2,AP32&lt;66,3,AP32&lt;71,4,TRUE,5),MATCH(YEAR($C$17),Appendix!$G$3:$L$3,0))</f>
        <v>0</v>
      </c>
      <c r="AS32" s="92">
        <f t="shared" si="24"/>
        <v>0</v>
      </c>
      <c r="AT32" s="89">
        <f t="shared" si="14"/>
        <v>124</v>
      </c>
      <c r="AU32" s="90" cm="1">
        <f t="array" ref="AU32">_xlfn.IFS(SUM($S32,$W32,$AA32,$AE32,$AI32,$AM32,$AQ32)&gt;='Wage Ceilings '!$C$3,0,SUM($J32,$S32,$W32,$AA32,$AE32,$AI32,$AM32,$AQ32)&gt;'Wage Ceilings '!$C$3,'Wage Ceilings '!$C$3-SUM($S32,$W32,$AA32,$AE32,$AI32,$AM32,$AQ32),SUM($J32,$S32,$W32,$AA32,$AE32,$AI32,$AM32,$AQ32)&lt;='Wage Ceilings '!$C$3,$J32)</f>
        <v>0</v>
      </c>
      <c r="AV32" s="91" cm="1">
        <f t="array" ref="AV32">INDEX(Appendix!$G$4:$J$8,_xlfn.IFS(AT32&lt;56,1,AT32&lt;61,2,AT32&lt;66,3,AT32&lt;71,4,TRUE,5),MATCH(YEAR($C$17),Appendix!$G$3:$L$3,0))</f>
        <v>0</v>
      </c>
      <c r="AW32" s="92">
        <f t="shared" si="15"/>
        <v>0</v>
      </c>
      <c r="AX32" s="89">
        <f t="shared" si="16"/>
        <v>124</v>
      </c>
      <c r="AY32" s="90" cm="1">
        <f t="array" ref="AY32">_xlfn.IFS(SUM($S32,$W32,$AA32,$AE32,$AI32,$AM32,$AQ32,$AU32)&gt;='Wage Ceilings '!$C$3,0,SUM($K32,$S32,$W32,$AA32,$AE32,$AI32,$AM32,$AQ32,$AU32)&gt;'Wage Ceilings '!$C$3,'Wage Ceilings '!$C$3-SUM($S32,$W32,$AA32,$AE32,$AI32,$AM32,$AQ32,$AU32),SUM($K32,$S32,$W32,$AA32,$AE32,$AI32,$AM32,$AQ32,$AU32)&lt;='Wage Ceilings '!$C$3,$K32)</f>
        <v>0</v>
      </c>
      <c r="AZ32" s="91" cm="1">
        <f t="array" ref="AZ32">INDEX(Appendix!$G$4:$J$8,_xlfn.IFS(AX32&lt;56,1,AX32&lt;61,2,AX32&lt;66,3,AX32&lt;71,4,TRUE,5),MATCH(YEAR($C$17),Appendix!$G$3:$L$3,0))</f>
        <v>0</v>
      </c>
      <c r="BA32" s="92">
        <f t="shared" si="17"/>
        <v>0</v>
      </c>
      <c r="BB32" s="89">
        <f t="shared" si="18"/>
        <v>124</v>
      </c>
      <c r="BC32" s="90" cm="1">
        <f t="array" ref="BC32">_xlfn.IFS(SUM($S32,$W32,$AA32,$AE32,$AI32,$AM32,$AQ32,$AU32,$AY32)&gt;='Wage Ceilings '!$C$3,0,SUM($L32,$S32,$W32,$AA32,$AE32,$AI32,$AM32,$AQ32,$AU32,$AY32)&gt;'Wage Ceilings '!$C$3,'Wage Ceilings '!$C$3-SUM($S32,$W32,$AA32,$AE32,$AI32,$AM32,$AQ32,$AU32,$AY32),SUM($L32,$S32,$W32,$AA32,$AE32,$AI32,$AM32,$AQ32,$AU32,$AY32)&lt;='Wage Ceilings '!$C$3,$L32)</f>
        <v>0</v>
      </c>
      <c r="BD32" s="91" cm="1">
        <f t="array" ref="BD32">INDEX(Appendix!$G$4:$J$8,_xlfn.IFS(BB32&lt;56,1,BB32&lt;61,2,BB32&lt;66,3,BB32&lt;71,4,TRUE,5),MATCH(YEAR($C$17),Appendix!$G$3:$L$3,0))</f>
        <v>0</v>
      </c>
      <c r="BE32" s="92">
        <f t="shared" si="19"/>
        <v>0</v>
      </c>
      <c r="BF32" s="89">
        <f t="shared" si="20"/>
        <v>124</v>
      </c>
      <c r="BG32" s="90" cm="1">
        <f t="array" ref="BG32">_xlfn.IFS(SUM($S32,$W32,$AA32,$AE32,$AI32,$AM32,$AQ32,$AU32,$AY32,$BC32)&gt;='Wage Ceilings '!$C$3,0,SUM($M32,$S32,$W32,$AA32,$AE32,$AI32,$AM32,$AQ32,$AU32,$AY32,$BC32)&gt;'Wage Ceilings '!$C$3,'Wage Ceilings '!$C$3-SUM($S32,$W32,$AA32,$AE32,$AI32,$AM32,$AQ32,$AU32,$AY32,$BC32),SUM($M32,$S32,$W32,$AA32,$AE32,$AI32,$AM32,$AQ32,$AU32,$AY32,$BC32)&lt;='Wage Ceilings '!$C$3,$M32)</f>
        <v>0</v>
      </c>
      <c r="BH32" s="91" cm="1">
        <f t="array" ref="BH32">INDEX(Appendix!$G$4:$J$8,_xlfn.IFS(BF32&lt;56,1,BF32&lt;61,2,BF32&lt;66,3,BF32&lt;71,4,TRUE,5),MATCH(YEAR($C$17),Appendix!$G$3:$L$3,0))</f>
        <v>0</v>
      </c>
      <c r="BI32" s="92">
        <f t="shared" si="21"/>
        <v>0</v>
      </c>
      <c r="BJ32" s="89">
        <f t="shared" si="22"/>
        <v>124</v>
      </c>
      <c r="BK32" s="90" cm="1">
        <f t="array" ref="BK32">_xlfn.IFS(SUM($S32,$W32,$AA32,$AE32,$AI32,$AM32,$AQ32,$AU32,$AY32,$BC32,$BG32)&gt;='Wage Ceilings '!$C$3,0,SUM($N32,$S32,$W32,$AA32,$AE32,$AI32,$AM32,$AQ32,$AU32,$AY32,$BC32,$BG32)&gt;'Wage Ceilings '!$C$3,'Wage Ceilings '!$C$3-SUM($S32,$W32,$AA32,$AE32,$AI32,$AM32,$AQ32,$AU32,$AY32,$BC32,$BG32),SUM($N32,$S32,$W32,$AA32,$AE32,$AI32,$AM32,$AQ32,$AU32,$AY32,$BC32,$BG32)&lt;='Wage Ceilings '!$C$3,$N32)</f>
        <v>0</v>
      </c>
      <c r="BL32" s="91" cm="1">
        <f t="array" ref="BL32">INDEX(Appendix!$G$4:$J$8,_xlfn.IFS(BJ32&lt;56,1,BJ32&lt;61,2,BJ32&lt;66,3,BJ32&lt;71,4,TRUE,5),MATCH(YEAR($C$17),Appendix!$G$3:$L$3,0))</f>
        <v>0</v>
      </c>
      <c r="BM32" s="92">
        <f t="shared" si="23"/>
        <v>0</v>
      </c>
      <c r="BN32" s="99"/>
    </row>
    <row r="33" spans="1:66" x14ac:dyDescent="0.3">
      <c r="A33" s="64" t="s">
        <v>31</v>
      </c>
      <c r="B33" s="65"/>
      <c r="C33" s="67"/>
      <c r="D33" s="67"/>
      <c r="E33" s="67"/>
      <c r="F33" s="67"/>
      <c r="G33" s="67"/>
      <c r="H33" s="67"/>
      <c r="I33" s="67"/>
      <c r="J33" s="67"/>
      <c r="K33" s="67"/>
      <c r="L33" s="67"/>
      <c r="M33" s="67"/>
      <c r="N33" s="67"/>
      <c r="O33" s="57">
        <f t="shared" si="25"/>
        <v>0</v>
      </c>
      <c r="P33" s="57">
        <f t="shared" si="26"/>
        <v>0</v>
      </c>
      <c r="Q33" s="58">
        <f t="shared" si="0"/>
        <v>0</v>
      </c>
      <c r="R33" s="89">
        <f t="shared" si="1"/>
        <v>123</v>
      </c>
      <c r="S33" s="90">
        <f>IF($C33&gt;'Wage Ceilings '!$C$3,'Wage Ceilings '!$C$3,$C33)</f>
        <v>0</v>
      </c>
      <c r="T33" s="91" cm="1">
        <f t="array" ref="T33">INDEX(Appendix!$G$4:$J$8,_xlfn.IFS(R33&lt;56,1,R33&lt;61,2,R33&lt;66,3,R33&lt;71,4,TRUE,5),MATCH(YEAR($C$17),Appendix!$G$3:$L$3,0))</f>
        <v>0</v>
      </c>
      <c r="U33" s="92">
        <f t="shared" si="2"/>
        <v>0</v>
      </c>
      <c r="V33" s="89">
        <f t="shared" si="3"/>
        <v>124</v>
      </c>
      <c r="W33" s="90">
        <f>IF($D33&gt;'Wage Ceilings '!$C$3-$S33,'Wage Ceilings '!$C$3-$S33,$D33)</f>
        <v>0</v>
      </c>
      <c r="X33" s="91" cm="1">
        <f t="array" ref="X33">INDEX(Appendix!$G$4:$J$8,_xlfn.IFS(V33&lt;56,1,V33&lt;61,2,V33&lt;66,3,V33&lt;71,4,TRUE,5),MATCH(YEAR($C$17),Appendix!$G$3:$L$3,0))</f>
        <v>0</v>
      </c>
      <c r="Y33" s="92">
        <f t="shared" si="4"/>
        <v>0</v>
      </c>
      <c r="Z33" s="89">
        <f t="shared" si="5"/>
        <v>124</v>
      </c>
      <c r="AA33" s="90">
        <f>IF($E33&gt;'Wage Ceilings '!$C$3-SUM($S33,$W33),'Wage Ceilings '!$C$3-SUM($S33,$W33),$E33)</f>
        <v>0</v>
      </c>
      <c r="AB33" s="91" cm="1">
        <f t="array" ref="AB33">INDEX(Appendix!$G$4:$J$8,_xlfn.IFS(Z33&lt;56,1,Z33&lt;61,2,Z33&lt;66,3,Z33&lt;71,4,TRUE,5),MATCH(YEAR($C$17),Appendix!$G$3:$L$3,0))</f>
        <v>0</v>
      </c>
      <c r="AC33" s="92">
        <f t="shared" si="6"/>
        <v>0</v>
      </c>
      <c r="AD33" s="89">
        <f t="shared" si="7"/>
        <v>124</v>
      </c>
      <c r="AE33" s="90">
        <f>IF($F33&gt;'Wage Ceilings '!$C$3-SUM($S33,$W33,$AA33),'Wage Ceilings '!$C$3-SUM($S33,$W33,$AA33),$F33)</f>
        <v>0</v>
      </c>
      <c r="AF33" s="91" cm="1">
        <f t="array" ref="AF33">INDEX(Appendix!$G$4:$J$8,_xlfn.IFS(AD33&lt;56,1,AD33&lt;61,2,AD33&lt;66,3,AD33&lt;71,4,TRUE,5),MATCH(YEAR($C$17),Appendix!$G$3:$L$3,0))</f>
        <v>0</v>
      </c>
      <c r="AG33" s="92">
        <f t="shared" si="8"/>
        <v>0</v>
      </c>
      <c r="AH33" s="89">
        <f t="shared" si="9"/>
        <v>124</v>
      </c>
      <c r="AI33" s="90">
        <f>IF($G33&gt;'Wage Ceilings '!$C$3-SUM($S33,$W33,$AA33,$AE33),'Wage Ceilings '!$C$3-SUM($S33,$W33,$AA33,$AE33),$G33)</f>
        <v>0</v>
      </c>
      <c r="AJ33" s="91" cm="1">
        <f t="array" ref="AJ33">INDEX(Appendix!$G$4:$J$8,_xlfn.IFS(AH33&lt;56,1,AH33&lt;61,2,AH33&lt;66,3,AH33&lt;71,4,TRUE,5),MATCH(YEAR($C$17),Appendix!$G$3:$L$3,0))</f>
        <v>0</v>
      </c>
      <c r="AK33" s="92">
        <f t="shared" si="10"/>
        <v>0</v>
      </c>
      <c r="AL33" s="89">
        <f t="shared" si="11"/>
        <v>124</v>
      </c>
      <c r="AM33" s="90">
        <f>IF($H33&gt;'Wage Ceilings '!$C$3-SUM($S33,$W33,$AA33,$AE33,$AI33),'Wage Ceilings '!$C$3-SUM($S33,$W33,$AA33,$AE33,$AI33),$H33)</f>
        <v>0</v>
      </c>
      <c r="AN33" s="91" cm="1">
        <f t="array" ref="AN33">INDEX(Appendix!$G$4:$J$8,_xlfn.IFS(AL33&lt;56,1,AL33&lt;61,2,AL33&lt;66,3,AL33&lt;71,4,TRUE,5),MATCH(YEAR($C$17),Appendix!$G$3:$L$3,0))</f>
        <v>0</v>
      </c>
      <c r="AO33" s="92">
        <f t="shared" si="12"/>
        <v>0</v>
      </c>
      <c r="AP33" s="89">
        <f t="shared" si="13"/>
        <v>124</v>
      </c>
      <c r="AQ33" s="90" cm="1">
        <f t="array" ref="AQ33">_xlfn.IFS(SUM($S33,$W33,$AA33,$AE33,$AI33,$AM33)&gt;='Wage Ceilings '!$C$3,0,SUM($I33,$S33,$W33,$AA33,$AE33,$AI33,$AM33)&gt;'Wage Ceilings '!$C$3,'Wage Ceilings '!$C$3-SUM($S33,$W33,$AA33,$AE33,$AI33,$AM33),SUM($I33,$S33,$W33,$AA33,$AE33,$AI33,$AM33)&lt;='Wage Ceilings '!$C$3,$I33)</f>
        <v>0</v>
      </c>
      <c r="AR33" s="91" cm="1">
        <f t="array" ref="AR33">INDEX(Appendix!$G$4:$J$8,_xlfn.IFS(AP33&lt;56,1,AP33&lt;61,2,AP33&lt;66,3,AP33&lt;71,4,TRUE,5),MATCH(YEAR($C$17),Appendix!$G$3:$L$3,0))</f>
        <v>0</v>
      </c>
      <c r="AS33" s="92">
        <f t="shared" si="24"/>
        <v>0</v>
      </c>
      <c r="AT33" s="89">
        <f t="shared" si="14"/>
        <v>124</v>
      </c>
      <c r="AU33" s="90" cm="1">
        <f t="array" ref="AU33">_xlfn.IFS(SUM($S33,$W33,$AA33,$AE33,$AI33,$AM33,$AQ33)&gt;='Wage Ceilings '!$C$3,0,SUM($J33,$S33,$W33,$AA33,$AE33,$AI33,$AM33,$AQ33)&gt;'Wage Ceilings '!$C$3,'Wage Ceilings '!$C$3-SUM($S33,$W33,$AA33,$AE33,$AI33,$AM33,$AQ33),SUM($J33,$S33,$W33,$AA33,$AE33,$AI33,$AM33,$AQ33)&lt;='Wage Ceilings '!$C$3,$J33)</f>
        <v>0</v>
      </c>
      <c r="AV33" s="91" cm="1">
        <f t="array" ref="AV33">INDEX(Appendix!$G$4:$J$8,_xlfn.IFS(AT33&lt;56,1,AT33&lt;61,2,AT33&lt;66,3,AT33&lt;71,4,TRUE,5),MATCH(YEAR($C$17),Appendix!$G$3:$L$3,0))</f>
        <v>0</v>
      </c>
      <c r="AW33" s="92">
        <f t="shared" si="15"/>
        <v>0</v>
      </c>
      <c r="AX33" s="89">
        <f t="shared" si="16"/>
        <v>124</v>
      </c>
      <c r="AY33" s="90" cm="1">
        <f t="array" ref="AY33">_xlfn.IFS(SUM($S33,$W33,$AA33,$AE33,$AI33,$AM33,$AQ33,$AU33)&gt;='Wage Ceilings '!$C$3,0,SUM($K33,$S33,$W33,$AA33,$AE33,$AI33,$AM33,$AQ33,$AU33)&gt;'Wage Ceilings '!$C$3,'Wage Ceilings '!$C$3-SUM($S33,$W33,$AA33,$AE33,$AI33,$AM33,$AQ33,$AU33),SUM($K33,$S33,$W33,$AA33,$AE33,$AI33,$AM33,$AQ33,$AU33)&lt;='Wage Ceilings '!$C$3,$K33)</f>
        <v>0</v>
      </c>
      <c r="AZ33" s="91" cm="1">
        <f t="array" ref="AZ33">INDEX(Appendix!$G$4:$J$8,_xlfn.IFS(AX33&lt;56,1,AX33&lt;61,2,AX33&lt;66,3,AX33&lt;71,4,TRUE,5),MATCH(YEAR($C$17),Appendix!$G$3:$L$3,0))</f>
        <v>0</v>
      </c>
      <c r="BA33" s="92">
        <f t="shared" si="17"/>
        <v>0</v>
      </c>
      <c r="BB33" s="89">
        <f t="shared" si="18"/>
        <v>124</v>
      </c>
      <c r="BC33" s="90" cm="1">
        <f t="array" ref="BC33">_xlfn.IFS(SUM($S33,$W33,$AA33,$AE33,$AI33,$AM33,$AQ33,$AU33,$AY33)&gt;='Wage Ceilings '!$C$3,0,SUM($L33,$S33,$W33,$AA33,$AE33,$AI33,$AM33,$AQ33,$AU33,$AY33)&gt;'Wage Ceilings '!$C$3,'Wage Ceilings '!$C$3-SUM($S33,$W33,$AA33,$AE33,$AI33,$AM33,$AQ33,$AU33,$AY33),SUM($L33,$S33,$W33,$AA33,$AE33,$AI33,$AM33,$AQ33,$AU33,$AY33)&lt;='Wage Ceilings '!$C$3,$L33)</f>
        <v>0</v>
      </c>
      <c r="BD33" s="91" cm="1">
        <f t="array" ref="BD33">INDEX(Appendix!$G$4:$J$8,_xlfn.IFS(BB33&lt;56,1,BB33&lt;61,2,BB33&lt;66,3,BB33&lt;71,4,TRUE,5),MATCH(YEAR($C$17),Appendix!$G$3:$L$3,0))</f>
        <v>0</v>
      </c>
      <c r="BE33" s="92">
        <f t="shared" si="19"/>
        <v>0</v>
      </c>
      <c r="BF33" s="89">
        <f t="shared" si="20"/>
        <v>124</v>
      </c>
      <c r="BG33" s="90" cm="1">
        <f t="array" ref="BG33">_xlfn.IFS(SUM($S33,$W33,$AA33,$AE33,$AI33,$AM33,$AQ33,$AU33,$AY33,$BC33)&gt;='Wage Ceilings '!$C$3,0,SUM($M33,$S33,$W33,$AA33,$AE33,$AI33,$AM33,$AQ33,$AU33,$AY33,$BC33)&gt;'Wage Ceilings '!$C$3,'Wage Ceilings '!$C$3-SUM($S33,$W33,$AA33,$AE33,$AI33,$AM33,$AQ33,$AU33,$AY33,$BC33),SUM($M33,$S33,$W33,$AA33,$AE33,$AI33,$AM33,$AQ33,$AU33,$AY33,$BC33)&lt;='Wage Ceilings '!$C$3,$M33)</f>
        <v>0</v>
      </c>
      <c r="BH33" s="91" cm="1">
        <f t="array" ref="BH33">INDEX(Appendix!$G$4:$J$8,_xlfn.IFS(BF33&lt;56,1,BF33&lt;61,2,BF33&lt;66,3,BF33&lt;71,4,TRUE,5),MATCH(YEAR($C$17),Appendix!$G$3:$L$3,0))</f>
        <v>0</v>
      </c>
      <c r="BI33" s="92">
        <f t="shared" si="21"/>
        <v>0</v>
      </c>
      <c r="BJ33" s="89">
        <f t="shared" si="22"/>
        <v>124</v>
      </c>
      <c r="BK33" s="90" cm="1">
        <f t="array" ref="BK33">_xlfn.IFS(SUM($S33,$W33,$AA33,$AE33,$AI33,$AM33,$AQ33,$AU33,$AY33,$BC33,$BG33)&gt;='Wage Ceilings '!$C$3,0,SUM($N33,$S33,$W33,$AA33,$AE33,$AI33,$AM33,$AQ33,$AU33,$AY33,$BC33,$BG33)&gt;'Wage Ceilings '!$C$3,'Wage Ceilings '!$C$3-SUM($S33,$W33,$AA33,$AE33,$AI33,$AM33,$AQ33,$AU33,$AY33,$BC33,$BG33),SUM($N33,$S33,$W33,$AA33,$AE33,$AI33,$AM33,$AQ33,$AU33,$AY33,$BC33,$BG33)&lt;='Wage Ceilings '!$C$3,$N33)</f>
        <v>0</v>
      </c>
      <c r="BL33" s="91" cm="1">
        <f t="array" ref="BL33">INDEX(Appendix!$G$4:$J$8,_xlfn.IFS(BJ33&lt;56,1,BJ33&lt;61,2,BJ33&lt;66,3,BJ33&lt;71,4,TRUE,5),MATCH(YEAR($C$17),Appendix!$G$3:$L$3,0))</f>
        <v>0</v>
      </c>
      <c r="BM33" s="92">
        <f t="shared" si="23"/>
        <v>0</v>
      </c>
      <c r="BN33" s="99"/>
    </row>
    <row r="34" spans="1:66" x14ac:dyDescent="0.3">
      <c r="A34" s="64" t="s">
        <v>32</v>
      </c>
      <c r="B34" s="65"/>
      <c r="C34" s="67"/>
      <c r="D34" s="67"/>
      <c r="E34" s="67"/>
      <c r="F34" s="67"/>
      <c r="G34" s="67"/>
      <c r="H34" s="67"/>
      <c r="I34" s="67"/>
      <c r="J34" s="67"/>
      <c r="K34" s="67"/>
      <c r="L34" s="67"/>
      <c r="M34" s="67"/>
      <c r="N34" s="67"/>
      <c r="O34" s="57">
        <f t="shared" si="25"/>
        <v>0</v>
      </c>
      <c r="P34" s="57">
        <f t="shared" si="26"/>
        <v>0</v>
      </c>
      <c r="Q34" s="58">
        <f t="shared" si="0"/>
        <v>0</v>
      </c>
      <c r="R34" s="89">
        <f t="shared" si="1"/>
        <v>123</v>
      </c>
      <c r="S34" s="90">
        <f>IF($C34&gt;'Wage Ceilings '!$C$3,'Wage Ceilings '!$C$3,$C34)</f>
        <v>0</v>
      </c>
      <c r="T34" s="91" cm="1">
        <f t="array" ref="T34">INDEX(Appendix!$G$4:$J$8,_xlfn.IFS(R34&lt;56,1,R34&lt;61,2,R34&lt;66,3,R34&lt;71,4,TRUE,5),MATCH(YEAR($C$17),Appendix!$G$3:$L$3,0))</f>
        <v>0</v>
      </c>
      <c r="U34" s="92">
        <f t="shared" si="2"/>
        <v>0</v>
      </c>
      <c r="V34" s="89">
        <f t="shared" si="3"/>
        <v>124</v>
      </c>
      <c r="W34" s="90">
        <f>IF($D34&gt;'Wage Ceilings '!$C$3-$S34,'Wage Ceilings '!$C$3-$S34,$D34)</f>
        <v>0</v>
      </c>
      <c r="X34" s="91" cm="1">
        <f t="array" ref="X34">INDEX(Appendix!$G$4:$J$8,_xlfn.IFS(V34&lt;56,1,V34&lt;61,2,V34&lt;66,3,V34&lt;71,4,TRUE,5),MATCH(YEAR($C$17),Appendix!$G$3:$L$3,0))</f>
        <v>0</v>
      </c>
      <c r="Y34" s="92">
        <f t="shared" si="4"/>
        <v>0</v>
      </c>
      <c r="Z34" s="89">
        <f t="shared" si="5"/>
        <v>124</v>
      </c>
      <c r="AA34" s="90">
        <f>IF($E34&gt;'Wage Ceilings '!$C$3-SUM($S34,$W34),'Wage Ceilings '!$C$3-SUM($S34,$W34),$E34)</f>
        <v>0</v>
      </c>
      <c r="AB34" s="91" cm="1">
        <f t="array" ref="AB34">INDEX(Appendix!$G$4:$J$8,_xlfn.IFS(Z34&lt;56,1,Z34&lt;61,2,Z34&lt;66,3,Z34&lt;71,4,TRUE,5),MATCH(YEAR($C$17),Appendix!$G$3:$L$3,0))</f>
        <v>0</v>
      </c>
      <c r="AC34" s="92">
        <f t="shared" si="6"/>
        <v>0</v>
      </c>
      <c r="AD34" s="89">
        <f t="shared" si="7"/>
        <v>124</v>
      </c>
      <c r="AE34" s="90">
        <f>IF($F34&gt;'Wage Ceilings '!$C$3-SUM($S34,$W34,$AA34),'Wage Ceilings '!$C$3-SUM($S34,$W34,$AA34),$F34)</f>
        <v>0</v>
      </c>
      <c r="AF34" s="91" cm="1">
        <f t="array" ref="AF34">INDEX(Appendix!$G$4:$J$8,_xlfn.IFS(AD34&lt;56,1,AD34&lt;61,2,AD34&lt;66,3,AD34&lt;71,4,TRUE,5),MATCH(YEAR($C$17),Appendix!$G$3:$L$3,0))</f>
        <v>0</v>
      </c>
      <c r="AG34" s="92">
        <f t="shared" si="8"/>
        <v>0</v>
      </c>
      <c r="AH34" s="89">
        <f t="shared" si="9"/>
        <v>124</v>
      </c>
      <c r="AI34" s="90">
        <f>IF($G34&gt;'Wage Ceilings '!$C$3-SUM($S34,$W34,$AA34,$AE34),'Wage Ceilings '!$C$3-SUM($S34,$W34,$AA34,$AE34),$G34)</f>
        <v>0</v>
      </c>
      <c r="AJ34" s="91" cm="1">
        <f t="array" ref="AJ34">INDEX(Appendix!$G$4:$J$8,_xlfn.IFS(AH34&lt;56,1,AH34&lt;61,2,AH34&lt;66,3,AH34&lt;71,4,TRUE,5),MATCH(YEAR($C$17),Appendix!$G$3:$L$3,0))</f>
        <v>0</v>
      </c>
      <c r="AK34" s="92">
        <f t="shared" si="10"/>
        <v>0</v>
      </c>
      <c r="AL34" s="89">
        <f t="shared" si="11"/>
        <v>124</v>
      </c>
      <c r="AM34" s="90">
        <f>IF($H34&gt;'Wage Ceilings '!$C$3-SUM($S34,$W34,$AA34,$AE34,$AI34),'Wage Ceilings '!$C$3-SUM($S34,$W34,$AA34,$AE34,$AI34),$H34)</f>
        <v>0</v>
      </c>
      <c r="AN34" s="91" cm="1">
        <f t="array" ref="AN34">INDEX(Appendix!$G$4:$J$8,_xlfn.IFS(AL34&lt;56,1,AL34&lt;61,2,AL34&lt;66,3,AL34&lt;71,4,TRUE,5),MATCH(YEAR($C$17),Appendix!$G$3:$L$3,0))</f>
        <v>0</v>
      </c>
      <c r="AO34" s="92">
        <f t="shared" si="12"/>
        <v>0</v>
      </c>
      <c r="AP34" s="89">
        <f t="shared" si="13"/>
        <v>124</v>
      </c>
      <c r="AQ34" s="90" cm="1">
        <f t="array" ref="AQ34">_xlfn.IFS(SUM($S34,$W34,$AA34,$AE34,$AI34,$AM34)&gt;='Wage Ceilings '!$C$3,0,SUM($I34,$S34,$W34,$AA34,$AE34,$AI34,$AM34)&gt;'Wage Ceilings '!$C$3,'Wage Ceilings '!$C$3-SUM($S34,$W34,$AA34,$AE34,$AI34,$AM34),SUM($I34,$S34,$W34,$AA34,$AE34,$AI34,$AM34)&lt;='Wage Ceilings '!$C$3,$I34)</f>
        <v>0</v>
      </c>
      <c r="AR34" s="91" cm="1">
        <f t="array" ref="AR34">INDEX(Appendix!$G$4:$J$8,_xlfn.IFS(AP34&lt;56,1,AP34&lt;61,2,AP34&lt;66,3,AP34&lt;71,4,TRUE,5),MATCH(YEAR($C$17),Appendix!$G$3:$L$3,0))</f>
        <v>0</v>
      </c>
      <c r="AS34" s="92">
        <f t="shared" si="24"/>
        <v>0</v>
      </c>
      <c r="AT34" s="89">
        <f t="shared" si="14"/>
        <v>124</v>
      </c>
      <c r="AU34" s="90" cm="1">
        <f t="array" ref="AU34">_xlfn.IFS(SUM($S34,$W34,$AA34,$AE34,$AI34,$AM34,$AQ34)&gt;='Wage Ceilings '!$C$3,0,SUM($J34,$S34,$W34,$AA34,$AE34,$AI34,$AM34,$AQ34)&gt;'Wage Ceilings '!$C$3,'Wage Ceilings '!$C$3-SUM($S34,$W34,$AA34,$AE34,$AI34,$AM34,$AQ34),SUM($J34,$S34,$W34,$AA34,$AE34,$AI34,$AM34,$AQ34)&lt;='Wage Ceilings '!$C$3,$J34)</f>
        <v>0</v>
      </c>
      <c r="AV34" s="91" cm="1">
        <f t="array" ref="AV34">INDEX(Appendix!$G$4:$J$8,_xlfn.IFS(AT34&lt;56,1,AT34&lt;61,2,AT34&lt;66,3,AT34&lt;71,4,TRUE,5),MATCH(YEAR($C$17),Appendix!$G$3:$L$3,0))</f>
        <v>0</v>
      </c>
      <c r="AW34" s="92">
        <f t="shared" si="15"/>
        <v>0</v>
      </c>
      <c r="AX34" s="89">
        <f t="shared" si="16"/>
        <v>124</v>
      </c>
      <c r="AY34" s="90" cm="1">
        <f t="array" ref="AY34">_xlfn.IFS(SUM($S34,$W34,$AA34,$AE34,$AI34,$AM34,$AQ34,$AU34)&gt;='Wage Ceilings '!$C$3,0,SUM($K34,$S34,$W34,$AA34,$AE34,$AI34,$AM34,$AQ34,$AU34)&gt;'Wage Ceilings '!$C$3,'Wage Ceilings '!$C$3-SUM($S34,$W34,$AA34,$AE34,$AI34,$AM34,$AQ34,$AU34),SUM($K34,$S34,$W34,$AA34,$AE34,$AI34,$AM34,$AQ34,$AU34)&lt;='Wage Ceilings '!$C$3,$K34)</f>
        <v>0</v>
      </c>
      <c r="AZ34" s="91" cm="1">
        <f t="array" ref="AZ34">INDEX(Appendix!$G$4:$J$8,_xlfn.IFS(AX34&lt;56,1,AX34&lt;61,2,AX34&lt;66,3,AX34&lt;71,4,TRUE,5),MATCH(YEAR($C$17),Appendix!$G$3:$L$3,0))</f>
        <v>0</v>
      </c>
      <c r="BA34" s="92">
        <f t="shared" si="17"/>
        <v>0</v>
      </c>
      <c r="BB34" s="89">
        <f t="shared" si="18"/>
        <v>124</v>
      </c>
      <c r="BC34" s="90" cm="1">
        <f t="array" ref="BC34">_xlfn.IFS(SUM($S34,$W34,$AA34,$AE34,$AI34,$AM34,$AQ34,$AU34,$AY34)&gt;='Wage Ceilings '!$C$3,0,SUM($L34,$S34,$W34,$AA34,$AE34,$AI34,$AM34,$AQ34,$AU34,$AY34)&gt;'Wage Ceilings '!$C$3,'Wage Ceilings '!$C$3-SUM($S34,$W34,$AA34,$AE34,$AI34,$AM34,$AQ34,$AU34,$AY34),SUM($L34,$S34,$W34,$AA34,$AE34,$AI34,$AM34,$AQ34,$AU34,$AY34)&lt;='Wage Ceilings '!$C$3,$L34)</f>
        <v>0</v>
      </c>
      <c r="BD34" s="91" cm="1">
        <f t="array" ref="BD34">INDEX(Appendix!$G$4:$J$8,_xlfn.IFS(BB34&lt;56,1,BB34&lt;61,2,BB34&lt;66,3,BB34&lt;71,4,TRUE,5),MATCH(YEAR($C$17),Appendix!$G$3:$L$3,0))</f>
        <v>0</v>
      </c>
      <c r="BE34" s="92">
        <f t="shared" si="19"/>
        <v>0</v>
      </c>
      <c r="BF34" s="89">
        <f t="shared" si="20"/>
        <v>124</v>
      </c>
      <c r="BG34" s="90" cm="1">
        <f t="array" ref="BG34">_xlfn.IFS(SUM($S34,$W34,$AA34,$AE34,$AI34,$AM34,$AQ34,$AU34,$AY34,$BC34)&gt;='Wage Ceilings '!$C$3,0,SUM($M34,$S34,$W34,$AA34,$AE34,$AI34,$AM34,$AQ34,$AU34,$AY34,$BC34)&gt;'Wage Ceilings '!$C$3,'Wage Ceilings '!$C$3-SUM($S34,$W34,$AA34,$AE34,$AI34,$AM34,$AQ34,$AU34,$AY34,$BC34),SUM($M34,$S34,$W34,$AA34,$AE34,$AI34,$AM34,$AQ34,$AU34,$AY34,$BC34)&lt;='Wage Ceilings '!$C$3,$M34)</f>
        <v>0</v>
      </c>
      <c r="BH34" s="91" cm="1">
        <f t="array" ref="BH34">INDEX(Appendix!$G$4:$J$8,_xlfn.IFS(BF34&lt;56,1,BF34&lt;61,2,BF34&lt;66,3,BF34&lt;71,4,TRUE,5),MATCH(YEAR($C$17),Appendix!$G$3:$L$3,0))</f>
        <v>0</v>
      </c>
      <c r="BI34" s="92">
        <f t="shared" si="21"/>
        <v>0</v>
      </c>
      <c r="BJ34" s="89">
        <f t="shared" si="22"/>
        <v>124</v>
      </c>
      <c r="BK34" s="90" cm="1">
        <f t="array" ref="BK34">_xlfn.IFS(SUM($S34,$W34,$AA34,$AE34,$AI34,$AM34,$AQ34,$AU34,$AY34,$BC34,$BG34)&gt;='Wage Ceilings '!$C$3,0,SUM($N34,$S34,$W34,$AA34,$AE34,$AI34,$AM34,$AQ34,$AU34,$AY34,$BC34,$BG34)&gt;'Wage Ceilings '!$C$3,'Wage Ceilings '!$C$3-SUM($S34,$W34,$AA34,$AE34,$AI34,$AM34,$AQ34,$AU34,$AY34,$BC34,$BG34),SUM($N34,$S34,$W34,$AA34,$AE34,$AI34,$AM34,$AQ34,$AU34,$AY34,$BC34,$BG34)&lt;='Wage Ceilings '!$C$3,$N34)</f>
        <v>0</v>
      </c>
      <c r="BL34" s="91" cm="1">
        <f t="array" ref="BL34">INDEX(Appendix!$G$4:$J$8,_xlfn.IFS(BJ34&lt;56,1,BJ34&lt;61,2,BJ34&lt;66,3,BJ34&lt;71,4,TRUE,5),MATCH(YEAR($C$17),Appendix!$G$3:$L$3,0))</f>
        <v>0</v>
      </c>
      <c r="BM34" s="92">
        <f t="shared" si="23"/>
        <v>0</v>
      </c>
      <c r="BN34" s="99"/>
    </row>
    <row r="35" spans="1:66" x14ac:dyDescent="0.3">
      <c r="A35" s="64" t="s">
        <v>33</v>
      </c>
      <c r="B35" s="65"/>
      <c r="C35" s="67"/>
      <c r="D35" s="67"/>
      <c r="E35" s="67"/>
      <c r="F35" s="67"/>
      <c r="G35" s="67"/>
      <c r="H35" s="67"/>
      <c r="I35" s="67"/>
      <c r="J35" s="67"/>
      <c r="K35" s="67"/>
      <c r="L35" s="67"/>
      <c r="M35" s="67"/>
      <c r="N35" s="67"/>
      <c r="O35" s="57">
        <f t="shared" si="25"/>
        <v>0</v>
      </c>
      <c r="P35" s="57">
        <f t="shared" si="26"/>
        <v>0</v>
      </c>
      <c r="Q35" s="58">
        <f t="shared" si="0"/>
        <v>0</v>
      </c>
      <c r="R35" s="89">
        <f t="shared" si="1"/>
        <v>123</v>
      </c>
      <c r="S35" s="90">
        <f>IF($C35&gt;'Wage Ceilings '!$C$3,'Wage Ceilings '!$C$3,$C35)</f>
        <v>0</v>
      </c>
      <c r="T35" s="91" cm="1">
        <f t="array" ref="T35">INDEX(Appendix!$G$4:$J$8,_xlfn.IFS(R35&lt;56,1,R35&lt;61,2,R35&lt;66,3,R35&lt;71,4,TRUE,5),MATCH(YEAR($C$17),Appendix!$G$3:$L$3,0))</f>
        <v>0</v>
      </c>
      <c r="U35" s="92">
        <f t="shared" si="2"/>
        <v>0</v>
      </c>
      <c r="V35" s="89">
        <f t="shared" si="3"/>
        <v>124</v>
      </c>
      <c r="W35" s="90">
        <f>IF($D35&gt;'Wage Ceilings '!$C$3-$S35,'Wage Ceilings '!$C$3-$S35,$D35)</f>
        <v>0</v>
      </c>
      <c r="X35" s="91" cm="1">
        <f t="array" ref="X35">INDEX(Appendix!$G$4:$J$8,_xlfn.IFS(V35&lt;56,1,V35&lt;61,2,V35&lt;66,3,V35&lt;71,4,TRUE,5),MATCH(YEAR($C$17),Appendix!$G$3:$L$3,0))</f>
        <v>0</v>
      </c>
      <c r="Y35" s="92">
        <f t="shared" si="4"/>
        <v>0</v>
      </c>
      <c r="Z35" s="89">
        <f t="shared" si="5"/>
        <v>124</v>
      </c>
      <c r="AA35" s="90">
        <f>IF($E35&gt;'Wage Ceilings '!$C$3-SUM($S35,$W35),'Wage Ceilings '!$C$3-SUM($S35,$W35),$E35)</f>
        <v>0</v>
      </c>
      <c r="AB35" s="91" cm="1">
        <f t="array" ref="AB35">INDEX(Appendix!$G$4:$J$8,_xlfn.IFS(Z35&lt;56,1,Z35&lt;61,2,Z35&lt;66,3,Z35&lt;71,4,TRUE,5),MATCH(YEAR($C$17),Appendix!$G$3:$L$3,0))</f>
        <v>0</v>
      </c>
      <c r="AC35" s="92">
        <f t="shared" si="6"/>
        <v>0</v>
      </c>
      <c r="AD35" s="89">
        <f t="shared" si="7"/>
        <v>124</v>
      </c>
      <c r="AE35" s="90">
        <f>IF($F35&gt;'Wage Ceilings '!$C$3-SUM($S35,$W35,$AA35),'Wage Ceilings '!$C$3-SUM($S35,$W35,$AA35),$F35)</f>
        <v>0</v>
      </c>
      <c r="AF35" s="91" cm="1">
        <f t="array" ref="AF35">INDEX(Appendix!$G$4:$J$8,_xlfn.IFS(AD35&lt;56,1,AD35&lt;61,2,AD35&lt;66,3,AD35&lt;71,4,TRUE,5),MATCH(YEAR($C$17),Appendix!$G$3:$L$3,0))</f>
        <v>0</v>
      </c>
      <c r="AG35" s="92">
        <f t="shared" si="8"/>
        <v>0</v>
      </c>
      <c r="AH35" s="89">
        <f t="shared" si="9"/>
        <v>124</v>
      </c>
      <c r="AI35" s="90">
        <f>IF($G35&gt;'Wage Ceilings '!$C$3-SUM($S35,$W35,$AA35,$AE35),'Wage Ceilings '!$C$3-SUM($S35,$W35,$AA35,$AE35),$G35)</f>
        <v>0</v>
      </c>
      <c r="AJ35" s="91" cm="1">
        <f t="array" ref="AJ35">INDEX(Appendix!$G$4:$J$8,_xlfn.IFS(AH35&lt;56,1,AH35&lt;61,2,AH35&lt;66,3,AH35&lt;71,4,TRUE,5),MATCH(YEAR($C$17),Appendix!$G$3:$L$3,0))</f>
        <v>0</v>
      </c>
      <c r="AK35" s="92">
        <f t="shared" si="10"/>
        <v>0</v>
      </c>
      <c r="AL35" s="89">
        <f t="shared" si="11"/>
        <v>124</v>
      </c>
      <c r="AM35" s="90">
        <f>IF($H35&gt;'Wage Ceilings '!$C$3-SUM($S35,$W35,$AA35,$AE35,$AI35),'Wage Ceilings '!$C$3-SUM($S35,$W35,$AA35,$AE35,$AI35),$H35)</f>
        <v>0</v>
      </c>
      <c r="AN35" s="91" cm="1">
        <f t="array" ref="AN35">INDEX(Appendix!$G$4:$J$8,_xlfn.IFS(AL35&lt;56,1,AL35&lt;61,2,AL35&lt;66,3,AL35&lt;71,4,TRUE,5),MATCH(YEAR($C$17),Appendix!$G$3:$L$3,0))</f>
        <v>0</v>
      </c>
      <c r="AO35" s="92">
        <f t="shared" si="12"/>
        <v>0</v>
      </c>
      <c r="AP35" s="89">
        <f t="shared" si="13"/>
        <v>124</v>
      </c>
      <c r="AQ35" s="90" cm="1">
        <f t="array" ref="AQ35">_xlfn.IFS(SUM($S35,$W35,$AA35,$AE35,$AI35,$AM35)&gt;='Wage Ceilings '!$C$3,0,SUM($I35,$S35,$W35,$AA35,$AE35,$AI35,$AM35)&gt;'Wage Ceilings '!$C$3,'Wage Ceilings '!$C$3-SUM($S35,$W35,$AA35,$AE35,$AI35,$AM35),SUM($I35,$S35,$W35,$AA35,$AE35,$AI35,$AM35)&lt;='Wage Ceilings '!$C$3,$I35)</f>
        <v>0</v>
      </c>
      <c r="AR35" s="91" cm="1">
        <f t="array" ref="AR35">INDEX(Appendix!$G$4:$J$8,_xlfn.IFS(AP35&lt;56,1,AP35&lt;61,2,AP35&lt;66,3,AP35&lt;71,4,TRUE,5),MATCH(YEAR($C$17),Appendix!$G$3:$L$3,0))</f>
        <v>0</v>
      </c>
      <c r="AS35" s="92">
        <f t="shared" si="24"/>
        <v>0</v>
      </c>
      <c r="AT35" s="89">
        <f t="shared" si="14"/>
        <v>124</v>
      </c>
      <c r="AU35" s="90" cm="1">
        <f t="array" ref="AU35">_xlfn.IFS(SUM($S35,$W35,$AA35,$AE35,$AI35,$AM35,$AQ35)&gt;='Wage Ceilings '!$C$3,0,SUM($J35,$S35,$W35,$AA35,$AE35,$AI35,$AM35,$AQ35)&gt;'Wage Ceilings '!$C$3,'Wage Ceilings '!$C$3-SUM($S35,$W35,$AA35,$AE35,$AI35,$AM35,$AQ35),SUM($J35,$S35,$W35,$AA35,$AE35,$AI35,$AM35,$AQ35)&lt;='Wage Ceilings '!$C$3,$J35)</f>
        <v>0</v>
      </c>
      <c r="AV35" s="91" cm="1">
        <f t="array" ref="AV35">INDEX(Appendix!$G$4:$J$8,_xlfn.IFS(AT35&lt;56,1,AT35&lt;61,2,AT35&lt;66,3,AT35&lt;71,4,TRUE,5),MATCH(YEAR($C$17),Appendix!$G$3:$L$3,0))</f>
        <v>0</v>
      </c>
      <c r="AW35" s="92">
        <f t="shared" si="15"/>
        <v>0</v>
      </c>
      <c r="AX35" s="89">
        <f t="shared" si="16"/>
        <v>124</v>
      </c>
      <c r="AY35" s="90" cm="1">
        <f t="array" ref="AY35">_xlfn.IFS(SUM($S35,$W35,$AA35,$AE35,$AI35,$AM35,$AQ35,$AU35)&gt;='Wage Ceilings '!$C$3,0,SUM($K35,$S35,$W35,$AA35,$AE35,$AI35,$AM35,$AQ35,$AU35)&gt;'Wage Ceilings '!$C$3,'Wage Ceilings '!$C$3-SUM($S35,$W35,$AA35,$AE35,$AI35,$AM35,$AQ35,$AU35),SUM($K35,$S35,$W35,$AA35,$AE35,$AI35,$AM35,$AQ35,$AU35)&lt;='Wage Ceilings '!$C$3,$K35)</f>
        <v>0</v>
      </c>
      <c r="AZ35" s="91" cm="1">
        <f t="array" ref="AZ35">INDEX(Appendix!$G$4:$J$8,_xlfn.IFS(AX35&lt;56,1,AX35&lt;61,2,AX35&lt;66,3,AX35&lt;71,4,TRUE,5),MATCH(YEAR($C$17),Appendix!$G$3:$L$3,0))</f>
        <v>0</v>
      </c>
      <c r="BA35" s="92">
        <f t="shared" si="17"/>
        <v>0</v>
      </c>
      <c r="BB35" s="89">
        <f t="shared" si="18"/>
        <v>124</v>
      </c>
      <c r="BC35" s="90" cm="1">
        <f t="array" ref="BC35">_xlfn.IFS(SUM($S35,$W35,$AA35,$AE35,$AI35,$AM35,$AQ35,$AU35,$AY35)&gt;='Wage Ceilings '!$C$3,0,SUM($L35,$S35,$W35,$AA35,$AE35,$AI35,$AM35,$AQ35,$AU35,$AY35)&gt;'Wage Ceilings '!$C$3,'Wage Ceilings '!$C$3-SUM($S35,$W35,$AA35,$AE35,$AI35,$AM35,$AQ35,$AU35,$AY35),SUM($L35,$S35,$W35,$AA35,$AE35,$AI35,$AM35,$AQ35,$AU35,$AY35)&lt;='Wage Ceilings '!$C$3,$L35)</f>
        <v>0</v>
      </c>
      <c r="BD35" s="91" cm="1">
        <f t="array" ref="BD35">INDEX(Appendix!$G$4:$J$8,_xlfn.IFS(BB35&lt;56,1,BB35&lt;61,2,BB35&lt;66,3,BB35&lt;71,4,TRUE,5),MATCH(YEAR($C$17),Appendix!$G$3:$L$3,0))</f>
        <v>0</v>
      </c>
      <c r="BE35" s="92">
        <f t="shared" si="19"/>
        <v>0</v>
      </c>
      <c r="BF35" s="89">
        <f t="shared" si="20"/>
        <v>124</v>
      </c>
      <c r="BG35" s="90" cm="1">
        <f t="array" ref="BG35">_xlfn.IFS(SUM($S35,$W35,$AA35,$AE35,$AI35,$AM35,$AQ35,$AU35,$AY35,$BC35)&gt;='Wage Ceilings '!$C$3,0,SUM($M35,$S35,$W35,$AA35,$AE35,$AI35,$AM35,$AQ35,$AU35,$AY35,$BC35)&gt;'Wage Ceilings '!$C$3,'Wage Ceilings '!$C$3-SUM($S35,$W35,$AA35,$AE35,$AI35,$AM35,$AQ35,$AU35,$AY35,$BC35),SUM($M35,$S35,$W35,$AA35,$AE35,$AI35,$AM35,$AQ35,$AU35,$AY35,$BC35)&lt;='Wage Ceilings '!$C$3,$M35)</f>
        <v>0</v>
      </c>
      <c r="BH35" s="91" cm="1">
        <f t="array" ref="BH35">INDEX(Appendix!$G$4:$J$8,_xlfn.IFS(BF35&lt;56,1,BF35&lt;61,2,BF35&lt;66,3,BF35&lt;71,4,TRUE,5),MATCH(YEAR($C$17),Appendix!$G$3:$L$3,0))</f>
        <v>0</v>
      </c>
      <c r="BI35" s="92">
        <f t="shared" si="21"/>
        <v>0</v>
      </c>
      <c r="BJ35" s="89">
        <f t="shared" si="22"/>
        <v>124</v>
      </c>
      <c r="BK35" s="90" cm="1">
        <f t="array" ref="BK35">_xlfn.IFS(SUM($S35,$W35,$AA35,$AE35,$AI35,$AM35,$AQ35,$AU35,$AY35,$BC35,$BG35)&gt;='Wage Ceilings '!$C$3,0,SUM($N35,$S35,$W35,$AA35,$AE35,$AI35,$AM35,$AQ35,$AU35,$AY35,$BC35,$BG35)&gt;'Wage Ceilings '!$C$3,'Wage Ceilings '!$C$3-SUM($S35,$W35,$AA35,$AE35,$AI35,$AM35,$AQ35,$AU35,$AY35,$BC35,$BG35),SUM($N35,$S35,$W35,$AA35,$AE35,$AI35,$AM35,$AQ35,$AU35,$AY35,$BC35,$BG35)&lt;='Wage Ceilings '!$C$3,$N35)</f>
        <v>0</v>
      </c>
      <c r="BL35" s="91" cm="1">
        <f t="array" ref="BL35">INDEX(Appendix!$G$4:$J$8,_xlfn.IFS(BJ35&lt;56,1,BJ35&lt;61,2,BJ35&lt;66,3,BJ35&lt;71,4,TRUE,5),MATCH(YEAR($C$17),Appendix!$G$3:$L$3,0))</f>
        <v>0</v>
      </c>
      <c r="BM35" s="92">
        <f t="shared" si="23"/>
        <v>0</v>
      </c>
      <c r="BN35" s="99"/>
    </row>
    <row r="36" spans="1:66" x14ac:dyDescent="0.3">
      <c r="A36" s="64" t="s">
        <v>34</v>
      </c>
      <c r="B36" s="65"/>
      <c r="C36" s="67"/>
      <c r="D36" s="67"/>
      <c r="E36" s="67"/>
      <c r="F36" s="67"/>
      <c r="G36" s="67"/>
      <c r="H36" s="67"/>
      <c r="I36" s="67"/>
      <c r="J36" s="67"/>
      <c r="K36" s="67"/>
      <c r="L36" s="67"/>
      <c r="M36" s="67"/>
      <c r="N36" s="67"/>
      <c r="O36" s="57">
        <f t="shared" si="25"/>
        <v>0</v>
      </c>
      <c r="P36" s="57">
        <f t="shared" si="26"/>
        <v>0</v>
      </c>
      <c r="Q36" s="58">
        <f t="shared" si="0"/>
        <v>0</v>
      </c>
      <c r="R36" s="89">
        <f t="shared" si="1"/>
        <v>123</v>
      </c>
      <c r="S36" s="90">
        <f>IF($C36&gt;'Wage Ceilings '!$C$3,'Wage Ceilings '!$C$3,$C36)</f>
        <v>0</v>
      </c>
      <c r="T36" s="91" cm="1">
        <f t="array" ref="T36">INDEX(Appendix!$G$4:$J$8,_xlfn.IFS(R36&lt;56,1,R36&lt;61,2,R36&lt;66,3,R36&lt;71,4,TRUE,5),MATCH(YEAR($C$17),Appendix!$G$3:$L$3,0))</f>
        <v>0</v>
      </c>
      <c r="U36" s="92">
        <f t="shared" si="2"/>
        <v>0</v>
      </c>
      <c r="V36" s="89">
        <f t="shared" si="3"/>
        <v>124</v>
      </c>
      <c r="W36" s="90">
        <f>IF($D36&gt;'Wage Ceilings '!$C$3-$S36,'Wage Ceilings '!$C$3-$S36,$D36)</f>
        <v>0</v>
      </c>
      <c r="X36" s="91" cm="1">
        <f t="array" ref="X36">INDEX(Appendix!$G$4:$J$8,_xlfn.IFS(V36&lt;56,1,V36&lt;61,2,V36&lt;66,3,V36&lt;71,4,TRUE,5),MATCH(YEAR($C$17),Appendix!$G$3:$L$3,0))</f>
        <v>0</v>
      </c>
      <c r="Y36" s="92">
        <f t="shared" si="4"/>
        <v>0</v>
      </c>
      <c r="Z36" s="89">
        <f t="shared" si="5"/>
        <v>124</v>
      </c>
      <c r="AA36" s="90">
        <f>IF($E36&gt;'Wage Ceilings '!$C$3-SUM($S36,$W36),'Wage Ceilings '!$C$3-SUM($S36,$W36),$E36)</f>
        <v>0</v>
      </c>
      <c r="AB36" s="91" cm="1">
        <f t="array" ref="AB36">INDEX(Appendix!$G$4:$J$8,_xlfn.IFS(Z36&lt;56,1,Z36&lt;61,2,Z36&lt;66,3,Z36&lt;71,4,TRUE,5),MATCH(YEAR($C$17),Appendix!$G$3:$L$3,0))</f>
        <v>0</v>
      </c>
      <c r="AC36" s="92">
        <f t="shared" si="6"/>
        <v>0</v>
      </c>
      <c r="AD36" s="89">
        <f t="shared" si="7"/>
        <v>124</v>
      </c>
      <c r="AE36" s="90">
        <f>IF($F36&gt;'Wage Ceilings '!$C$3-SUM($S36,$W36,$AA36),'Wage Ceilings '!$C$3-SUM($S36,$W36,$AA36),$F36)</f>
        <v>0</v>
      </c>
      <c r="AF36" s="91" cm="1">
        <f t="array" ref="AF36">INDEX(Appendix!$G$4:$J$8,_xlfn.IFS(AD36&lt;56,1,AD36&lt;61,2,AD36&lt;66,3,AD36&lt;71,4,TRUE,5),MATCH(YEAR($C$17),Appendix!$G$3:$L$3,0))</f>
        <v>0</v>
      </c>
      <c r="AG36" s="92">
        <f t="shared" si="8"/>
        <v>0</v>
      </c>
      <c r="AH36" s="89">
        <f t="shared" si="9"/>
        <v>124</v>
      </c>
      <c r="AI36" s="90">
        <f>IF($G36&gt;'Wage Ceilings '!$C$3-SUM($S36,$W36,$AA36,$AE36),'Wage Ceilings '!$C$3-SUM($S36,$W36,$AA36,$AE36),$G36)</f>
        <v>0</v>
      </c>
      <c r="AJ36" s="91" cm="1">
        <f t="array" ref="AJ36">INDEX(Appendix!$G$4:$J$8,_xlfn.IFS(AH36&lt;56,1,AH36&lt;61,2,AH36&lt;66,3,AH36&lt;71,4,TRUE,5),MATCH(YEAR($C$17),Appendix!$G$3:$L$3,0))</f>
        <v>0</v>
      </c>
      <c r="AK36" s="92">
        <f t="shared" si="10"/>
        <v>0</v>
      </c>
      <c r="AL36" s="89">
        <f t="shared" si="11"/>
        <v>124</v>
      </c>
      <c r="AM36" s="90">
        <f>IF($H36&gt;'Wage Ceilings '!$C$3-SUM($S36,$W36,$AA36,$AE36,$AI36),'Wage Ceilings '!$C$3-SUM($S36,$W36,$AA36,$AE36,$AI36),$H36)</f>
        <v>0</v>
      </c>
      <c r="AN36" s="91" cm="1">
        <f t="array" ref="AN36">INDEX(Appendix!$G$4:$J$8,_xlfn.IFS(AL36&lt;56,1,AL36&lt;61,2,AL36&lt;66,3,AL36&lt;71,4,TRUE,5),MATCH(YEAR($C$17),Appendix!$G$3:$L$3,0))</f>
        <v>0</v>
      </c>
      <c r="AO36" s="92">
        <f t="shared" si="12"/>
        <v>0</v>
      </c>
      <c r="AP36" s="89">
        <f t="shared" si="13"/>
        <v>124</v>
      </c>
      <c r="AQ36" s="90" cm="1">
        <f t="array" ref="AQ36">_xlfn.IFS(SUM($S36,$W36,$AA36,$AE36,$AI36,$AM36)&gt;='Wage Ceilings '!$C$3,0,SUM($I36,$S36,$W36,$AA36,$AE36,$AI36,$AM36)&gt;'Wage Ceilings '!$C$3,'Wage Ceilings '!$C$3-SUM($S36,$W36,$AA36,$AE36,$AI36,$AM36),SUM($I36,$S36,$W36,$AA36,$AE36,$AI36,$AM36)&lt;='Wage Ceilings '!$C$3,$I36)</f>
        <v>0</v>
      </c>
      <c r="AR36" s="91" cm="1">
        <f t="array" ref="AR36">INDEX(Appendix!$G$4:$J$8,_xlfn.IFS(AP36&lt;56,1,AP36&lt;61,2,AP36&lt;66,3,AP36&lt;71,4,TRUE,5),MATCH(YEAR($C$17),Appendix!$G$3:$L$3,0))</f>
        <v>0</v>
      </c>
      <c r="AS36" s="92">
        <f t="shared" si="24"/>
        <v>0</v>
      </c>
      <c r="AT36" s="89">
        <f t="shared" si="14"/>
        <v>124</v>
      </c>
      <c r="AU36" s="90" cm="1">
        <f t="array" ref="AU36">_xlfn.IFS(SUM($S36,$W36,$AA36,$AE36,$AI36,$AM36,$AQ36)&gt;='Wage Ceilings '!$C$3,0,SUM($J36,$S36,$W36,$AA36,$AE36,$AI36,$AM36,$AQ36)&gt;'Wage Ceilings '!$C$3,'Wage Ceilings '!$C$3-SUM($S36,$W36,$AA36,$AE36,$AI36,$AM36,$AQ36),SUM($J36,$S36,$W36,$AA36,$AE36,$AI36,$AM36,$AQ36)&lt;='Wage Ceilings '!$C$3,$J36)</f>
        <v>0</v>
      </c>
      <c r="AV36" s="91" cm="1">
        <f t="array" ref="AV36">INDEX(Appendix!$G$4:$J$8,_xlfn.IFS(AT36&lt;56,1,AT36&lt;61,2,AT36&lt;66,3,AT36&lt;71,4,TRUE,5),MATCH(YEAR($C$17),Appendix!$G$3:$L$3,0))</f>
        <v>0</v>
      </c>
      <c r="AW36" s="92">
        <f t="shared" si="15"/>
        <v>0</v>
      </c>
      <c r="AX36" s="89">
        <f t="shared" si="16"/>
        <v>124</v>
      </c>
      <c r="AY36" s="90" cm="1">
        <f t="array" ref="AY36">_xlfn.IFS(SUM($S36,$W36,$AA36,$AE36,$AI36,$AM36,$AQ36,$AU36)&gt;='Wage Ceilings '!$C$3,0,SUM($K36,$S36,$W36,$AA36,$AE36,$AI36,$AM36,$AQ36,$AU36)&gt;'Wage Ceilings '!$C$3,'Wage Ceilings '!$C$3-SUM($S36,$W36,$AA36,$AE36,$AI36,$AM36,$AQ36,$AU36),SUM($K36,$S36,$W36,$AA36,$AE36,$AI36,$AM36,$AQ36,$AU36)&lt;='Wage Ceilings '!$C$3,$K36)</f>
        <v>0</v>
      </c>
      <c r="AZ36" s="91" cm="1">
        <f t="array" ref="AZ36">INDEX(Appendix!$G$4:$J$8,_xlfn.IFS(AX36&lt;56,1,AX36&lt;61,2,AX36&lt;66,3,AX36&lt;71,4,TRUE,5),MATCH(YEAR($C$17),Appendix!$G$3:$L$3,0))</f>
        <v>0</v>
      </c>
      <c r="BA36" s="92">
        <f t="shared" si="17"/>
        <v>0</v>
      </c>
      <c r="BB36" s="89">
        <f t="shared" si="18"/>
        <v>124</v>
      </c>
      <c r="BC36" s="90" cm="1">
        <f t="array" ref="BC36">_xlfn.IFS(SUM($S36,$W36,$AA36,$AE36,$AI36,$AM36,$AQ36,$AU36,$AY36)&gt;='Wage Ceilings '!$C$3,0,SUM($L36,$S36,$W36,$AA36,$AE36,$AI36,$AM36,$AQ36,$AU36,$AY36)&gt;'Wage Ceilings '!$C$3,'Wage Ceilings '!$C$3-SUM($S36,$W36,$AA36,$AE36,$AI36,$AM36,$AQ36,$AU36,$AY36),SUM($L36,$S36,$W36,$AA36,$AE36,$AI36,$AM36,$AQ36,$AU36,$AY36)&lt;='Wage Ceilings '!$C$3,$L36)</f>
        <v>0</v>
      </c>
      <c r="BD36" s="91" cm="1">
        <f t="array" ref="BD36">INDEX(Appendix!$G$4:$J$8,_xlfn.IFS(BB36&lt;56,1,BB36&lt;61,2,BB36&lt;66,3,BB36&lt;71,4,TRUE,5),MATCH(YEAR($C$17),Appendix!$G$3:$L$3,0))</f>
        <v>0</v>
      </c>
      <c r="BE36" s="92">
        <f t="shared" si="19"/>
        <v>0</v>
      </c>
      <c r="BF36" s="89">
        <f t="shared" si="20"/>
        <v>124</v>
      </c>
      <c r="BG36" s="90" cm="1">
        <f t="array" ref="BG36">_xlfn.IFS(SUM($S36,$W36,$AA36,$AE36,$AI36,$AM36,$AQ36,$AU36,$AY36,$BC36)&gt;='Wage Ceilings '!$C$3,0,SUM($M36,$S36,$W36,$AA36,$AE36,$AI36,$AM36,$AQ36,$AU36,$AY36,$BC36)&gt;'Wage Ceilings '!$C$3,'Wage Ceilings '!$C$3-SUM($S36,$W36,$AA36,$AE36,$AI36,$AM36,$AQ36,$AU36,$AY36,$BC36),SUM($M36,$S36,$W36,$AA36,$AE36,$AI36,$AM36,$AQ36,$AU36,$AY36,$BC36)&lt;='Wage Ceilings '!$C$3,$M36)</f>
        <v>0</v>
      </c>
      <c r="BH36" s="91" cm="1">
        <f t="array" ref="BH36">INDEX(Appendix!$G$4:$J$8,_xlfn.IFS(BF36&lt;56,1,BF36&lt;61,2,BF36&lt;66,3,BF36&lt;71,4,TRUE,5),MATCH(YEAR($C$17),Appendix!$G$3:$L$3,0))</f>
        <v>0</v>
      </c>
      <c r="BI36" s="92">
        <f t="shared" si="21"/>
        <v>0</v>
      </c>
      <c r="BJ36" s="89">
        <f t="shared" si="22"/>
        <v>124</v>
      </c>
      <c r="BK36" s="90" cm="1">
        <f t="array" ref="BK36">_xlfn.IFS(SUM($S36,$W36,$AA36,$AE36,$AI36,$AM36,$AQ36,$AU36,$AY36,$BC36,$BG36)&gt;='Wage Ceilings '!$C$3,0,SUM($N36,$S36,$W36,$AA36,$AE36,$AI36,$AM36,$AQ36,$AU36,$AY36,$BC36,$BG36)&gt;'Wage Ceilings '!$C$3,'Wage Ceilings '!$C$3-SUM($S36,$W36,$AA36,$AE36,$AI36,$AM36,$AQ36,$AU36,$AY36,$BC36,$BG36),SUM($N36,$S36,$W36,$AA36,$AE36,$AI36,$AM36,$AQ36,$AU36,$AY36,$BC36,$BG36)&lt;='Wage Ceilings '!$C$3,$N36)</f>
        <v>0</v>
      </c>
      <c r="BL36" s="91" cm="1">
        <f t="array" ref="BL36">INDEX(Appendix!$G$4:$J$8,_xlfn.IFS(BJ36&lt;56,1,BJ36&lt;61,2,BJ36&lt;66,3,BJ36&lt;71,4,TRUE,5),MATCH(YEAR($C$17),Appendix!$G$3:$L$3,0))</f>
        <v>0</v>
      </c>
      <c r="BM36" s="92">
        <f t="shared" si="23"/>
        <v>0</v>
      </c>
      <c r="BN36" s="99"/>
    </row>
    <row r="37" spans="1:66" x14ac:dyDescent="0.3">
      <c r="A37" s="64" t="s">
        <v>35</v>
      </c>
      <c r="B37" s="65"/>
      <c r="C37" s="67"/>
      <c r="D37" s="67"/>
      <c r="E37" s="67"/>
      <c r="F37" s="67"/>
      <c r="G37" s="67"/>
      <c r="H37" s="67"/>
      <c r="I37" s="67"/>
      <c r="J37" s="67"/>
      <c r="K37" s="67"/>
      <c r="L37" s="67"/>
      <c r="M37" s="67"/>
      <c r="N37" s="67"/>
      <c r="O37" s="57">
        <f t="shared" si="25"/>
        <v>0</v>
      </c>
      <c r="P37" s="57">
        <f t="shared" si="26"/>
        <v>0</v>
      </c>
      <c r="Q37" s="58">
        <f t="shared" si="0"/>
        <v>0</v>
      </c>
      <c r="R37" s="89">
        <f t="shared" si="1"/>
        <v>123</v>
      </c>
      <c r="S37" s="90">
        <f>IF($C37&gt;'Wage Ceilings '!$C$3,'Wage Ceilings '!$C$3,$C37)</f>
        <v>0</v>
      </c>
      <c r="T37" s="91" cm="1">
        <f t="array" ref="T37">INDEX(Appendix!$G$4:$J$8,_xlfn.IFS(R37&lt;56,1,R37&lt;61,2,R37&lt;66,3,R37&lt;71,4,TRUE,5),MATCH(YEAR($C$17),Appendix!$G$3:$L$3,0))</f>
        <v>0</v>
      </c>
      <c r="U37" s="92">
        <f t="shared" si="2"/>
        <v>0</v>
      </c>
      <c r="V37" s="89">
        <f t="shared" si="3"/>
        <v>124</v>
      </c>
      <c r="W37" s="90">
        <f>IF($D37&gt;'Wage Ceilings '!$C$3-$S37,'Wage Ceilings '!$C$3-$S37,$D37)</f>
        <v>0</v>
      </c>
      <c r="X37" s="91" cm="1">
        <f t="array" ref="X37">INDEX(Appendix!$G$4:$J$8,_xlfn.IFS(V37&lt;56,1,V37&lt;61,2,V37&lt;66,3,V37&lt;71,4,TRUE,5),MATCH(YEAR($C$17),Appendix!$G$3:$L$3,0))</f>
        <v>0</v>
      </c>
      <c r="Y37" s="92">
        <f t="shared" si="4"/>
        <v>0</v>
      </c>
      <c r="Z37" s="89">
        <f t="shared" si="5"/>
        <v>124</v>
      </c>
      <c r="AA37" s="90">
        <f>IF($E37&gt;'Wage Ceilings '!$C$3-SUM($S37,$W37),'Wage Ceilings '!$C$3-SUM($S37,$W37),$E37)</f>
        <v>0</v>
      </c>
      <c r="AB37" s="91" cm="1">
        <f t="array" ref="AB37">INDEX(Appendix!$G$4:$J$8,_xlfn.IFS(Z37&lt;56,1,Z37&lt;61,2,Z37&lt;66,3,Z37&lt;71,4,TRUE,5),MATCH(YEAR($C$17),Appendix!$G$3:$L$3,0))</f>
        <v>0</v>
      </c>
      <c r="AC37" s="92">
        <f t="shared" si="6"/>
        <v>0</v>
      </c>
      <c r="AD37" s="89">
        <f t="shared" si="7"/>
        <v>124</v>
      </c>
      <c r="AE37" s="90">
        <f>IF($F37&gt;'Wage Ceilings '!$C$3-SUM($S37,$W37,$AA37),'Wage Ceilings '!$C$3-SUM($S37,$W37,$AA37),$F37)</f>
        <v>0</v>
      </c>
      <c r="AF37" s="91" cm="1">
        <f t="array" ref="AF37">INDEX(Appendix!$G$4:$J$8,_xlfn.IFS(AD37&lt;56,1,AD37&lt;61,2,AD37&lt;66,3,AD37&lt;71,4,TRUE,5),MATCH(YEAR($C$17),Appendix!$G$3:$L$3,0))</f>
        <v>0</v>
      </c>
      <c r="AG37" s="92">
        <f t="shared" si="8"/>
        <v>0</v>
      </c>
      <c r="AH37" s="89">
        <f t="shared" si="9"/>
        <v>124</v>
      </c>
      <c r="AI37" s="90">
        <f>IF($G37&gt;'Wage Ceilings '!$C$3-SUM($S37,$W37,$AA37,$AE37),'Wage Ceilings '!$C$3-SUM($S37,$W37,$AA37,$AE37),$G37)</f>
        <v>0</v>
      </c>
      <c r="AJ37" s="91" cm="1">
        <f t="array" ref="AJ37">INDEX(Appendix!$G$4:$J$8,_xlfn.IFS(AH37&lt;56,1,AH37&lt;61,2,AH37&lt;66,3,AH37&lt;71,4,TRUE,5),MATCH(YEAR($C$17),Appendix!$G$3:$L$3,0))</f>
        <v>0</v>
      </c>
      <c r="AK37" s="92">
        <f t="shared" si="10"/>
        <v>0</v>
      </c>
      <c r="AL37" s="89">
        <f t="shared" si="11"/>
        <v>124</v>
      </c>
      <c r="AM37" s="90">
        <f>IF($H37&gt;'Wage Ceilings '!$C$3-SUM($S37,$W37,$AA37,$AE37,$AI37),'Wage Ceilings '!$C$3-SUM($S37,$W37,$AA37,$AE37,$AI37),$H37)</f>
        <v>0</v>
      </c>
      <c r="AN37" s="91" cm="1">
        <f t="array" ref="AN37">INDEX(Appendix!$G$4:$J$8,_xlfn.IFS(AL37&lt;56,1,AL37&lt;61,2,AL37&lt;66,3,AL37&lt;71,4,TRUE,5),MATCH(YEAR($C$17),Appendix!$G$3:$L$3,0))</f>
        <v>0</v>
      </c>
      <c r="AO37" s="92">
        <f t="shared" si="12"/>
        <v>0</v>
      </c>
      <c r="AP37" s="89">
        <f t="shared" si="13"/>
        <v>124</v>
      </c>
      <c r="AQ37" s="90" cm="1">
        <f t="array" ref="AQ37">_xlfn.IFS(SUM($S37,$W37,$AA37,$AE37,$AI37,$AM37)&gt;='Wage Ceilings '!$C$3,0,SUM($I37,$S37,$W37,$AA37,$AE37,$AI37,$AM37)&gt;'Wage Ceilings '!$C$3,'Wage Ceilings '!$C$3-SUM($S37,$W37,$AA37,$AE37,$AI37,$AM37),SUM($I37,$S37,$W37,$AA37,$AE37,$AI37,$AM37)&lt;='Wage Ceilings '!$C$3,$I37)</f>
        <v>0</v>
      </c>
      <c r="AR37" s="91" cm="1">
        <f t="array" ref="AR37">INDEX(Appendix!$G$4:$J$8,_xlfn.IFS(AP37&lt;56,1,AP37&lt;61,2,AP37&lt;66,3,AP37&lt;71,4,TRUE,5),MATCH(YEAR($C$17),Appendix!$G$3:$L$3,0))</f>
        <v>0</v>
      </c>
      <c r="AS37" s="92">
        <f t="shared" si="24"/>
        <v>0</v>
      </c>
      <c r="AT37" s="89">
        <f t="shared" si="14"/>
        <v>124</v>
      </c>
      <c r="AU37" s="90" cm="1">
        <f t="array" ref="AU37">_xlfn.IFS(SUM($S37,$W37,$AA37,$AE37,$AI37,$AM37,$AQ37)&gt;='Wage Ceilings '!$C$3,0,SUM($J37,$S37,$W37,$AA37,$AE37,$AI37,$AM37,$AQ37)&gt;'Wage Ceilings '!$C$3,'Wage Ceilings '!$C$3-SUM($S37,$W37,$AA37,$AE37,$AI37,$AM37,$AQ37),SUM($J37,$S37,$W37,$AA37,$AE37,$AI37,$AM37,$AQ37)&lt;='Wage Ceilings '!$C$3,$J37)</f>
        <v>0</v>
      </c>
      <c r="AV37" s="91" cm="1">
        <f t="array" ref="AV37">INDEX(Appendix!$G$4:$J$8,_xlfn.IFS(AT37&lt;56,1,AT37&lt;61,2,AT37&lt;66,3,AT37&lt;71,4,TRUE,5),MATCH(YEAR($C$17),Appendix!$G$3:$L$3,0))</f>
        <v>0</v>
      </c>
      <c r="AW37" s="92">
        <f t="shared" si="15"/>
        <v>0</v>
      </c>
      <c r="AX37" s="89">
        <f t="shared" si="16"/>
        <v>124</v>
      </c>
      <c r="AY37" s="90" cm="1">
        <f t="array" ref="AY37">_xlfn.IFS(SUM($S37,$W37,$AA37,$AE37,$AI37,$AM37,$AQ37,$AU37)&gt;='Wage Ceilings '!$C$3,0,SUM($K37,$S37,$W37,$AA37,$AE37,$AI37,$AM37,$AQ37,$AU37)&gt;'Wage Ceilings '!$C$3,'Wage Ceilings '!$C$3-SUM($S37,$W37,$AA37,$AE37,$AI37,$AM37,$AQ37,$AU37),SUM($K37,$S37,$W37,$AA37,$AE37,$AI37,$AM37,$AQ37,$AU37)&lt;='Wage Ceilings '!$C$3,$K37)</f>
        <v>0</v>
      </c>
      <c r="AZ37" s="91" cm="1">
        <f t="array" ref="AZ37">INDEX(Appendix!$G$4:$J$8,_xlfn.IFS(AX37&lt;56,1,AX37&lt;61,2,AX37&lt;66,3,AX37&lt;71,4,TRUE,5),MATCH(YEAR($C$17),Appendix!$G$3:$L$3,0))</f>
        <v>0</v>
      </c>
      <c r="BA37" s="92">
        <f t="shared" si="17"/>
        <v>0</v>
      </c>
      <c r="BB37" s="89">
        <f t="shared" si="18"/>
        <v>124</v>
      </c>
      <c r="BC37" s="90" cm="1">
        <f t="array" ref="BC37">_xlfn.IFS(SUM($S37,$W37,$AA37,$AE37,$AI37,$AM37,$AQ37,$AU37,$AY37)&gt;='Wage Ceilings '!$C$3,0,SUM($L37,$S37,$W37,$AA37,$AE37,$AI37,$AM37,$AQ37,$AU37,$AY37)&gt;'Wage Ceilings '!$C$3,'Wage Ceilings '!$C$3-SUM($S37,$W37,$AA37,$AE37,$AI37,$AM37,$AQ37,$AU37,$AY37),SUM($L37,$S37,$W37,$AA37,$AE37,$AI37,$AM37,$AQ37,$AU37,$AY37)&lt;='Wage Ceilings '!$C$3,$L37)</f>
        <v>0</v>
      </c>
      <c r="BD37" s="91" cm="1">
        <f t="array" ref="BD37">INDEX(Appendix!$G$4:$J$8,_xlfn.IFS(BB37&lt;56,1,BB37&lt;61,2,BB37&lt;66,3,BB37&lt;71,4,TRUE,5),MATCH(YEAR($C$17),Appendix!$G$3:$L$3,0))</f>
        <v>0</v>
      </c>
      <c r="BE37" s="92">
        <f t="shared" si="19"/>
        <v>0</v>
      </c>
      <c r="BF37" s="89">
        <f t="shared" si="20"/>
        <v>124</v>
      </c>
      <c r="BG37" s="90" cm="1">
        <f t="array" ref="BG37">_xlfn.IFS(SUM($S37,$W37,$AA37,$AE37,$AI37,$AM37,$AQ37,$AU37,$AY37,$BC37)&gt;='Wage Ceilings '!$C$3,0,SUM($M37,$S37,$W37,$AA37,$AE37,$AI37,$AM37,$AQ37,$AU37,$AY37,$BC37)&gt;'Wage Ceilings '!$C$3,'Wage Ceilings '!$C$3-SUM($S37,$W37,$AA37,$AE37,$AI37,$AM37,$AQ37,$AU37,$AY37,$BC37),SUM($M37,$S37,$W37,$AA37,$AE37,$AI37,$AM37,$AQ37,$AU37,$AY37,$BC37)&lt;='Wage Ceilings '!$C$3,$M37)</f>
        <v>0</v>
      </c>
      <c r="BH37" s="91" cm="1">
        <f t="array" ref="BH37">INDEX(Appendix!$G$4:$J$8,_xlfn.IFS(BF37&lt;56,1,BF37&lt;61,2,BF37&lt;66,3,BF37&lt;71,4,TRUE,5),MATCH(YEAR($C$17),Appendix!$G$3:$L$3,0))</f>
        <v>0</v>
      </c>
      <c r="BI37" s="92">
        <f t="shared" si="21"/>
        <v>0</v>
      </c>
      <c r="BJ37" s="89">
        <f t="shared" si="22"/>
        <v>124</v>
      </c>
      <c r="BK37" s="90" cm="1">
        <f t="array" ref="BK37">_xlfn.IFS(SUM($S37,$W37,$AA37,$AE37,$AI37,$AM37,$AQ37,$AU37,$AY37,$BC37,$BG37)&gt;='Wage Ceilings '!$C$3,0,SUM($N37,$S37,$W37,$AA37,$AE37,$AI37,$AM37,$AQ37,$AU37,$AY37,$BC37,$BG37)&gt;'Wage Ceilings '!$C$3,'Wage Ceilings '!$C$3-SUM($S37,$W37,$AA37,$AE37,$AI37,$AM37,$AQ37,$AU37,$AY37,$BC37,$BG37),SUM($N37,$S37,$W37,$AA37,$AE37,$AI37,$AM37,$AQ37,$AU37,$AY37,$BC37,$BG37)&lt;='Wage Ceilings '!$C$3,$N37)</f>
        <v>0</v>
      </c>
      <c r="BL37" s="91" cm="1">
        <f t="array" ref="BL37">INDEX(Appendix!$G$4:$J$8,_xlfn.IFS(BJ37&lt;56,1,BJ37&lt;61,2,BJ37&lt;66,3,BJ37&lt;71,4,TRUE,5),MATCH(YEAR($C$17),Appendix!$G$3:$L$3,0))</f>
        <v>0</v>
      </c>
      <c r="BM37" s="92">
        <f t="shared" si="23"/>
        <v>0</v>
      </c>
      <c r="BN37" s="99"/>
    </row>
    <row r="38" spans="1:66" x14ac:dyDescent="0.3">
      <c r="A38" s="64" t="s">
        <v>36</v>
      </c>
      <c r="B38" s="65"/>
      <c r="C38" s="67"/>
      <c r="D38" s="67"/>
      <c r="E38" s="67"/>
      <c r="F38" s="67"/>
      <c r="G38" s="67"/>
      <c r="H38" s="67"/>
      <c r="I38" s="67"/>
      <c r="J38" s="67"/>
      <c r="K38" s="67"/>
      <c r="L38" s="67"/>
      <c r="M38" s="67"/>
      <c r="N38" s="67"/>
      <c r="O38" s="57">
        <f t="shared" si="25"/>
        <v>0</v>
      </c>
      <c r="P38" s="57">
        <f t="shared" si="26"/>
        <v>0</v>
      </c>
      <c r="Q38" s="58">
        <f t="shared" si="0"/>
        <v>0</v>
      </c>
      <c r="R38" s="89">
        <f t="shared" si="1"/>
        <v>123</v>
      </c>
      <c r="S38" s="90">
        <f>IF($C38&gt;'Wage Ceilings '!$C$3,'Wage Ceilings '!$C$3,$C38)</f>
        <v>0</v>
      </c>
      <c r="T38" s="91" cm="1">
        <f t="array" ref="T38">INDEX(Appendix!$G$4:$J$8,_xlfn.IFS(R38&lt;56,1,R38&lt;61,2,R38&lt;66,3,R38&lt;71,4,TRUE,5),MATCH(YEAR($C$17),Appendix!$G$3:$L$3,0))</f>
        <v>0</v>
      </c>
      <c r="U38" s="92">
        <f t="shared" si="2"/>
        <v>0</v>
      </c>
      <c r="V38" s="89">
        <f t="shared" si="3"/>
        <v>124</v>
      </c>
      <c r="W38" s="90">
        <f>IF($D38&gt;'Wage Ceilings '!$C$3-$S38,'Wage Ceilings '!$C$3-$S38,$D38)</f>
        <v>0</v>
      </c>
      <c r="X38" s="91" cm="1">
        <f t="array" ref="X38">INDEX(Appendix!$G$4:$J$8,_xlfn.IFS(V38&lt;56,1,V38&lt;61,2,V38&lt;66,3,V38&lt;71,4,TRUE,5),MATCH(YEAR($C$17),Appendix!$G$3:$L$3,0))</f>
        <v>0</v>
      </c>
      <c r="Y38" s="92">
        <f t="shared" si="4"/>
        <v>0</v>
      </c>
      <c r="Z38" s="89">
        <f t="shared" si="5"/>
        <v>124</v>
      </c>
      <c r="AA38" s="90">
        <f>IF($E38&gt;'Wage Ceilings '!$C$3-SUM($S38,$W38),'Wage Ceilings '!$C$3-SUM($S38,$W38),$E38)</f>
        <v>0</v>
      </c>
      <c r="AB38" s="91" cm="1">
        <f t="array" ref="AB38">INDEX(Appendix!$G$4:$J$8,_xlfn.IFS(Z38&lt;56,1,Z38&lt;61,2,Z38&lt;66,3,Z38&lt;71,4,TRUE,5),MATCH(YEAR($C$17),Appendix!$G$3:$L$3,0))</f>
        <v>0</v>
      </c>
      <c r="AC38" s="92">
        <f t="shared" si="6"/>
        <v>0</v>
      </c>
      <c r="AD38" s="89">
        <f t="shared" si="7"/>
        <v>124</v>
      </c>
      <c r="AE38" s="90">
        <f>IF($F38&gt;'Wage Ceilings '!$C$3-SUM($S38,$W38,$AA38),'Wage Ceilings '!$C$3-SUM($S38,$W38,$AA38),$F38)</f>
        <v>0</v>
      </c>
      <c r="AF38" s="91" cm="1">
        <f t="array" ref="AF38">INDEX(Appendix!$G$4:$J$8,_xlfn.IFS(AD38&lt;56,1,AD38&lt;61,2,AD38&lt;66,3,AD38&lt;71,4,TRUE,5),MATCH(YEAR($C$17),Appendix!$G$3:$L$3,0))</f>
        <v>0</v>
      </c>
      <c r="AG38" s="92">
        <f t="shared" si="8"/>
        <v>0</v>
      </c>
      <c r="AH38" s="89">
        <f t="shared" si="9"/>
        <v>124</v>
      </c>
      <c r="AI38" s="90">
        <f>IF($G38&gt;'Wage Ceilings '!$C$3-SUM($S38,$W38,$AA38,$AE38),'Wage Ceilings '!$C$3-SUM($S38,$W38,$AA38,$AE38),$G38)</f>
        <v>0</v>
      </c>
      <c r="AJ38" s="91" cm="1">
        <f t="array" ref="AJ38">INDEX(Appendix!$G$4:$J$8,_xlfn.IFS(AH38&lt;56,1,AH38&lt;61,2,AH38&lt;66,3,AH38&lt;71,4,TRUE,5),MATCH(YEAR($C$17),Appendix!$G$3:$L$3,0))</f>
        <v>0</v>
      </c>
      <c r="AK38" s="92">
        <f t="shared" si="10"/>
        <v>0</v>
      </c>
      <c r="AL38" s="89">
        <f t="shared" si="11"/>
        <v>124</v>
      </c>
      <c r="AM38" s="90">
        <f>IF($H38&gt;'Wage Ceilings '!$C$3-SUM($S38,$W38,$AA38,$AE38,$AI38),'Wage Ceilings '!$C$3-SUM($S38,$W38,$AA38,$AE38,$AI38),$H38)</f>
        <v>0</v>
      </c>
      <c r="AN38" s="91" cm="1">
        <f t="array" ref="AN38">INDEX(Appendix!$G$4:$J$8,_xlfn.IFS(AL38&lt;56,1,AL38&lt;61,2,AL38&lt;66,3,AL38&lt;71,4,TRUE,5),MATCH(YEAR($C$17),Appendix!$G$3:$L$3,0))</f>
        <v>0</v>
      </c>
      <c r="AO38" s="92">
        <f t="shared" si="12"/>
        <v>0</v>
      </c>
      <c r="AP38" s="89">
        <f t="shared" si="13"/>
        <v>124</v>
      </c>
      <c r="AQ38" s="90" cm="1">
        <f t="array" ref="AQ38">_xlfn.IFS(SUM($S38,$W38,$AA38,$AE38,$AI38,$AM38)&gt;='Wage Ceilings '!$C$3,0,SUM($I38,$S38,$W38,$AA38,$AE38,$AI38,$AM38)&gt;'Wage Ceilings '!$C$3,'Wage Ceilings '!$C$3-SUM($S38,$W38,$AA38,$AE38,$AI38,$AM38),SUM($I38,$S38,$W38,$AA38,$AE38,$AI38,$AM38)&lt;='Wage Ceilings '!$C$3,$I38)</f>
        <v>0</v>
      </c>
      <c r="AR38" s="91" cm="1">
        <f t="array" ref="AR38">INDEX(Appendix!$G$4:$J$8,_xlfn.IFS(AP38&lt;56,1,AP38&lt;61,2,AP38&lt;66,3,AP38&lt;71,4,TRUE,5),MATCH(YEAR($C$17),Appendix!$G$3:$L$3,0))</f>
        <v>0</v>
      </c>
      <c r="AS38" s="92">
        <f t="shared" si="24"/>
        <v>0</v>
      </c>
      <c r="AT38" s="89">
        <f t="shared" si="14"/>
        <v>124</v>
      </c>
      <c r="AU38" s="90" cm="1">
        <f t="array" ref="AU38">_xlfn.IFS(SUM($S38,$W38,$AA38,$AE38,$AI38,$AM38,$AQ38)&gt;='Wage Ceilings '!$C$3,0,SUM($J38,$S38,$W38,$AA38,$AE38,$AI38,$AM38,$AQ38)&gt;'Wage Ceilings '!$C$3,'Wage Ceilings '!$C$3-SUM($S38,$W38,$AA38,$AE38,$AI38,$AM38,$AQ38),SUM($J38,$S38,$W38,$AA38,$AE38,$AI38,$AM38,$AQ38)&lt;='Wage Ceilings '!$C$3,$J38)</f>
        <v>0</v>
      </c>
      <c r="AV38" s="91" cm="1">
        <f t="array" ref="AV38">INDEX(Appendix!$G$4:$J$8,_xlfn.IFS(AT38&lt;56,1,AT38&lt;61,2,AT38&lt;66,3,AT38&lt;71,4,TRUE,5),MATCH(YEAR($C$17),Appendix!$G$3:$L$3,0))</f>
        <v>0</v>
      </c>
      <c r="AW38" s="92">
        <f t="shared" si="15"/>
        <v>0</v>
      </c>
      <c r="AX38" s="89">
        <f t="shared" si="16"/>
        <v>124</v>
      </c>
      <c r="AY38" s="90" cm="1">
        <f t="array" ref="AY38">_xlfn.IFS(SUM($S38,$W38,$AA38,$AE38,$AI38,$AM38,$AQ38,$AU38)&gt;='Wage Ceilings '!$C$3,0,SUM($K38,$S38,$W38,$AA38,$AE38,$AI38,$AM38,$AQ38,$AU38)&gt;'Wage Ceilings '!$C$3,'Wage Ceilings '!$C$3-SUM($S38,$W38,$AA38,$AE38,$AI38,$AM38,$AQ38,$AU38),SUM($K38,$S38,$W38,$AA38,$AE38,$AI38,$AM38,$AQ38,$AU38)&lt;='Wage Ceilings '!$C$3,$K38)</f>
        <v>0</v>
      </c>
      <c r="AZ38" s="91" cm="1">
        <f t="array" ref="AZ38">INDEX(Appendix!$G$4:$J$8,_xlfn.IFS(AX38&lt;56,1,AX38&lt;61,2,AX38&lt;66,3,AX38&lt;71,4,TRUE,5),MATCH(YEAR($C$17),Appendix!$G$3:$L$3,0))</f>
        <v>0</v>
      </c>
      <c r="BA38" s="92">
        <f t="shared" si="17"/>
        <v>0</v>
      </c>
      <c r="BB38" s="89">
        <f t="shared" si="18"/>
        <v>124</v>
      </c>
      <c r="BC38" s="90" cm="1">
        <f t="array" ref="BC38">_xlfn.IFS(SUM($S38,$W38,$AA38,$AE38,$AI38,$AM38,$AQ38,$AU38,$AY38)&gt;='Wage Ceilings '!$C$3,0,SUM($L38,$S38,$W38,$AA38,$AE38,$AI38,$AM38,$AQ38,$AU38,$AY38)&gt;'Wage Ceilings '!$C$3,'Wage Ceilings '!$C$3-SUM($S38,$W38,$AA38,$AE38,$AI38,$AM38,$AQ38,$AU38,$AY38),SUM($L38,$S38,$W38,$AA38,$AE38,$AI38,$AM38,$AQ38,$AU38,$AY38)&lt;='Wage Ceilings '!$C$3,$L38)</f>
        <v>0</v>
      </c>
      <c r="BD38" s="91" cm="1">
        <f t="array" ref="BD38">INDEX(Appendix!$G$4:$J$8,_xlfn.IFS(BB38&lt;56,1,BB38&lt;61,2,BB38&lt;66,3,BB38&lt;71,4,TRUE,5),MATCH(YEAR($C$17),Appendix!$G$3:$L$3,0))</f>
        <v>0</v>
      </c>
      <c r="BE38" s="92">
        <f t="shared" si="19"/>
        <v>0</v>
      </c>
      <c r="BF38" s="89">
        <f t="shared" si="20"/>
        <v>124</v>
      </c>
      <c r="BG38" s="90" cm="1">
        <f t="array" ref="BG38">_xlfn.IFS(SUM($S38,$W38,$AA38,$AE38,$AI38,$AM38,$AQ38,$AU38,$AY38,$BC38)&gt;='Wage Ceilings '!$C$3,0,SUM($M38,$S38,$W38,$AA38,$AE38,$AI38,$AM38,$AQ38,$AU38,$AY38,$BC38)&gt;'Wage Ceilings '!$C$3,'Wage Ceilings '!$C$3-SUM($S38,$W38,$AA38,$AE38,$AI38,$AM38,$AQ38,$AU38,$AY38,$BC38),SUM($M38,$S38,$W38,$AA38,$AE38,$AI38,$AM38,$AQ38,$AU38,$AY38,$BC38)&lt;='Wage Ceilings '!$C$3,$M38)</f>
        <v>0</v>
      </c>
      <c r="BH38" s="91" cm="1">
        <f t="array" ref="BH38">INDEX(Appendix!$G$4:$J$8,_xlfn.IFS(BF38&lt;56,1,BF38&lt;61,2,BF38&lt;66,3,BF38&lt;71,4,TRUE,5),MATCH(YEAR($C$17),Appendix!$G$3:$L$3,0))</f>
        <v>0</v>
      </c>
      <c r="BI38" s="92">
        <f t="shared" si="21"/>
        <v>0</v>
      </c>
      <c r="BJ38" s="89">
        <f t="shared" si="22"/>
        <v>124</v>
      </c>
      <c r="BK38" s="90" cm="1">
        <f t="array" ref="BK38">_xlfn.IFS(SUM($S38,$W38,$AA38,$AE38,$AI38,$AM38,$AQ38,$AU38,$AY38,$BC38,$BG38)&gt;='Wage Ceilings '!$C$3,0,SUM($N38,$S38,$W38,$AA38,$AE38,$AI38,$AM38,$AQ38,$AU38,$AY38,$BC38,$BG38)&gt;'Wage Ceilings '!$C$3,'Wage Ceilings '!$C$3-SUM($S38,$W38,$AA38,$AE38,$AI38,$AM38,$AQ38,$AU38,$AY38,$BC38,$BG38),SUM($N38,$S38,$W38,$AA38,$AE38,$AI38,$AM38,$AQ38,$AU38,$AY38,$BC38,$BG38)&lt;='Wage Ceilings '!$C$3,$N38)</f>
        <v>0</v>
      </c>
      <c r="BL38" s="91" cm="1">
        <f t="array" ref="BL38">INDEX(Appendix!$G$4:$J$8,_xlfn.IFS(BJ38&lt;56,1,BJ38&lt;61,2,BJ38&lt;66,3,BJ38&lt;71,4,TRUE,5),MATCH(YEAR($C$17),Appendix!$G$3:$L$3,0))</f>
        <v>0</v>
      </c>
      <c r="BM38" s="92">
        <f t="shared" si="23"/>
        <v>0</v>
      </c>
      <c r="BN38" s="99"/>
    </row>
    <row r="39" spans="1:66" x14ac:dyDescent="0.3">
      <c r="A39" s="64" t="s">
        <v>37</v>
      </c>
      <c r="B39" s="65"/>
      <c r="C39" s="67"/>
      <c r="D39" s="67"/>
      <c r="E39" s="67"/>
      <c r="F39" s="67"/>
      <c r="G39" s="67"/>
      <c r="H39" s="67"/>
      <c r="I39" s="67"/>
      <c r="J39" s="67"/>
      <c r="K39" s="67"/>
      <c r="L39" s="67"/>
      <c r="M39" s="67"/>
      <c r="N39" s="67"/>
      <c r="O39" s="57">
        <f t="shared" si="25"/>
        <v>0</v>
      </c>
      <c r="P39" s="57">
        <f t="shared" si="26"/>
        <v>0</v>
      </c>
      <c r="Q39" s="58">
        <f t="shared" si="0"/>
        <v>0</v>
      </c>
      <c r="R39" s="89">
        <f t="shared" si="1"/>
        <v>123</v>
      </c>
      <c r="S39" s="90">
        <f>IF($C39&gt;'Wage Ceilings '!$C$3,'Wage Ceilings '!$C$3,$C39)</f>
        <v>0</v>
      </c>
      <c r="T39" s="91" cm="1">
        <f t="array" ref="T39">INDEX(Appendix!$G$4:$J$8,_xlfn.IFS(R39&lt;56,1,R39&lt;61,2,R39&lt;66,3,R39&lt;71,4,TRUE,5),MATCH(YEAR($C$17),Appendix!$G$3:$L$3,0))</f>
        <v>0</v>
      </c>
      <c r="U39" s="92">
        <f t="shared" si="2"/>
        <v>0</v>
      </c>
      <c r="V39" s="89">
        <f t="shared" si="3"/>
        <v>124</v>
      </c>
      <c r="W39" s="90">
        <f>IF($D39&gt;'Wage Ceilings '!$C$3-$S39,'Wage Ceilings '!$C$3-$S39,$D39)</f>
        <v>0</v>
      </c>
      <c r="X39" s="91" cm="1">
        <f t="array" ref="X39">INDEX(Appendix!$G$4:$J$8,_xlfn.IFS(V39&lt;56,1,V39&lt;61,2,V39&lt;66,3,V39&lt;71,4,TRUE,5),MATCH(YEAR($C$17),Appendix!$G$3:$L$3,0))</f>
        <v>0</v>
      </c>
      <c r="Y39" s="92">
        <f t="shared" si="4"/>
        <v>0</v>
      </c>
      <c r="Z39" s="89">
        <f t="shared" si="5"/>
        <v>124</v>
      </c>
      <c r="AA39" s="90">
        <f>IF($E39&gt;'Wage Ceilings '!$C$3-SUM($S39,$W39),'Wage Ceilings '!$C$3-SUM($S39,$W39),$E39)</f>
        <v>0</v>
      </c>
      <c r="AB39" s="91" cm="1">
        <f t="array" ref="AB39">INDEX(Appendix!$G$4:$J$8,_xlfn.IFS(Z39&lt;56,1,Z39&lt;61,2,Z39&lt;66,3,Z39&lt;71,4,TRUE,5),MATCH(YEAR($C$17),Appendix!$G$3:$L$3,0))</f>
        <v>0</v>
      </c>
      <c r="AC39" s="92">
        <f t="shared" si="6"/>
        <v>0</v>
      </c>
      <c r="AD39" s="89">
        <f t="shared" si="7"/>
        <v>124</v>
      </c>
      <c r="AE39" s="90">
        <f>IF($F39&gt;'Wage Ceilings '!$C$3-SUM($S39,$W39,$AA39),'Wage Ceilings '!$C$3-SUM($S39,$W39,$AA39),$F39)</f>
        <v>0</v>
      </c>
      <c r="AF39" s="91" cm="1">
        <f t="array" ref="AF39">INDEX(Appendix!$G$4:$J$8,_xlfn.IFS(AD39&lt;56,1,AD39&lt;61,2,AD39&lt;66,3,AD39&lt;71,4,TRUE,5),MATCH(YEAR($C$17),Appendix!$G$3:$L$3,0))</f>
        <v>0</v>
      </c>
      <c r="AG39" s="92">
        <f t="shared" si="8"/>
        <v>0</v>
      </c>
      <c r="AH39" s="89">
        <f t="shared" si="9"/>
        <v>124</v>
      </c>
      <c r="AI39" s="90">
        <f>IF($G39&gt;'Wage Ceilings '!$C$3-SUM($S39,$W39,$AA39,$AE39),'Wage Ceilings '!$C$3-SUM($S39,$W39,$AA39,$AE39),$G39)</f>
        <v>0</v>
      </c>
      <c r="AJ39" s="91" cm="1">
        <f t="array" ref="AJ39">INDEX(Appendix!$G$4:$J$8,_xlfn.IFS(AH39&lt;56,1,AH39&lt;61,2,AH39&lt;66,3,AH39&lt;71,4,TRUE,5),MATCH(YEAR($C$17),Appendix!$G$3:$L$3,0))</f>
        <v>0</v>
      </c>
      <c r="AK39" s="92">
        <f t="shared" si="10"/>
        <v>0</v>
      </c>
      <c r="AL39" s="89">
        <f t="shared" si="11"/>
        <v>124</v>
      </c>
      <c r="AM39" s="90">
        <f>IF($H39&gt;'Wage Ceilings '!$C$3-SUM($S39,$W39,$AA39,$AE39,$AI39),'Wage Ceilings '!$C$3-SUM($S39,$W39,$AA39,$AE39,$AI39),$H39)</f>
        <v>0</v>
      </c>
      <c r="AN39" s="91" cm="1">
        <f t="array" ref="AN39">INDEX(Appendix!$G$4:$J$8,_xlfn.IFS(AL39&lt;56,1,AL39&lt;61,2,AL39&lt;66,3,AL39&lt;71,4,TRUE,5),MATCH(YEAR($C$17),Appendix!$G$3:$L$3,0))</f>
        <v>0</v>
      </c>
      <c r="AO39" s="92">
        <f t="shared" si="12"/>
        <v>0</v>
      </c>
      <c r="AP39" s="89">
        <f t="shared" si="13"/>
        <v>124</v>
      </c>
      <c r="AQ39" s="90" cm="1">
        <f t="array" ref="AQ39">_xlfn.IFS(SUM($S39,$W39,$AA39,$AE39,$AI39,$AM39)&gt;='Wage Ceilings '!$C$3,0,SUM($I39,$S39,$W39,$AA39,$AE39,$AI39,$AM39)&gt;'Wage Ceilings '!$C$3,'Wage Ceilings '!$C$3-SUM($S39,$W39,$AA39,$AE39,$AI39,$AM39),SUM($I39,$S39,$W39,$AA39,$AE39,$AI39,$AM39)&lt;='Wage Ceilings '!$C$3,$I39)</f>
        <v>0</v>
      </c>
      <c r="AR39" s="91" cm="1">
        <f t="array" ref="AR39">INDEX(Appendix!$G$4:$J$8,_xlfn.IFS(AP39&lt;56,1,AP39&lt;61,2,AP39&lt;66,3,AP39&lt;71,4,TRUE,5),MATCH(YEAR($C$17),Appendix!$G$3:$L$3,0))</f>
        <v>0</v>
      </c>
      <c r="AS39" s="92">
        <f t="shared" si="24"/>
        <v>0</v>
      </c>
      <c r="AT39" s="89">
        <f t="shared" si="14"/>
        <v>124</v>
      </c>
      <c r="AU39" s="90" cm="1">
        <f t="array" ref="AU39">_xlfn.IFS(SUM($S39,$W39,$AA39,$AE39,$AI39,$AM39,$AQ39)&gt;='Wage Ceilings '!$C$3,0,SUM($J39,$S39,$W39,$AA39,$AE39,$AI39,$AM39,$AQ39)&gt;'Wage Ceilings '!$C$3,'Wage Ceilings '!$C$3-SUM($S39,$W39,$AA39,$AE39,$AI39,$AM39,$AQ39),SUM($J39,$S39,$W39,$AA39,$AE39,$AI39,$AM39,$AQ39)&lt;='Wage Ceilings '!$C$3,$J39)</f>
        <v>0</v>
      </c>
      <c r="AV39" s="91" cm="1">
        <f t="array" ref="AV39">INDEX(Appendix!$G$4:$J$8,_xlfn.IFS(AT39&lt;56,1,AT39&lt;61,2,AT39&lt;66,3,AT39&lt;71,4,TRUE,5),MATCH(YEAR($C$17),Appendix!$G$3:$L$3,0))</f>
        <v>0</v>
      </c>
      <c r="AW39" s="92">
        <f t="shared" si="15"/>
        <v>0</v>
      </c>
      <c r="AX39" s="89">
        <f t="shared" si="16"/>
        <v>124</v>
      </c>
      <c r="AY39" s="90" cm="1">
        <f t="array" ref="AY39">_xlfn.IFS(SUM($S39,$W39,$AA39,$AE39,$AI39,$AM39,$AQ39,$AU39)&gt;='Wage Ceilings '!$C$3,0,SUM($K39,$S39,$W39,$AA39,$AE39,$AI39,$AM39,$AQ39,$AU39)&gt;'Wage Ceilings '!$C$3,'Wage Ceilings '!$C$3-SUM($S39,$W39,$AA39,$AE39,$AI39,$AM39,$AQ39,$AU39),SUM($K39,$S39,$W39,$AA39,$AE39,$AI39,$AM39,$AQ39,$AU39)&lt;='Wage Ceilings '!$C$3,$K39)</f>
        <v>0</v>
      </c>
      <c r="AZ39" s="91" cm="1">
        <f t="array" ref="AZ39">INDEX(Appendix!$G$4:$J$8,_xlfn.IFS(AX39&lt;56,1,AX39&lt;61,2,AX39&lt;66,3,AX39&lt;71,4,TRUE,5),MATCH(YEAR($C$17),Appendix!$G$3:$L$3,0))</f>
        <v>0</v>
      </c>
      <c r="BA39" s="92">
        <f t="shared" si="17"/>
        <v>0</v>
      </c>
      <c r="BB39" s="89">
        <f t="shared" si="18"/>
        <v>124</v>
      </c>
      <c r="BC39" s="90" cm="1">
        <f t="array" ref="BC39">_xlfn.IFS(SUM($S39,$W39,$AA39,$AE39,$AI39,$AM39,$AQ39,$AU39,$AY39)&gt;='Wage Ceilings '!$C$3,0,SUM($L39,$S39,$W39,$AA39,$AE39,$AI39,$AM39,$AQ39,$AU39,$AY39)&gt;'Wage Ceilings '!$C$3,'Wage Ceilings '!$C$3-SUM($S39,$W39,$AA39,$AE39,$AI39,$AM39,$AQ39,$AU39,$AY39),SUM($L39,$S39,$W39,$AA39,$AE39,$AI39,$AM39,$AQ39,$AU39,$AY39)&lt;='Wage Ceilings '!$C$3,$L39)</f>
        <v>0</v>
      </c>
      <c r="BD39" s="91" cm="1">
        <f t="array" ref="BD39">INDEX(Appendix!$G$4:$J$8,_xlfn.IFS(BB39&lt;56,1,BB39&lt;61,2,BB39&lt;66,3,BB39&lt;71,4,TRUE,5),MATCH(YEAR($C$17),Appendix!$G$3:$L$3,0))</f>
        <v>0</v>
      </c>
      <c r="BE39" s="92">
        <f t="shared" si="19"/>
        <v>0</v>
      </c>
      <c r="BF39" s="89">
        <f t="shared" si="20"/>
        <v>124</v>
      </c>
      <c r="BG39" s="90" cm="1">
        <f t="array" ref="BG39">_xlfn.IFS(SUM($S39,$W39,$AA39,$AE39,$AI39,$AM39,$AQ39,$AU39,$AY39,$BC39)&gt;='Wage Ceilings '!$C$3,0,SUM($M39,$S39,$W39,$AA39,$AE39,$AI39,$AM39,$AQ39,$AU39,$AY39,$BC39)&gt;'Wage Ceilings '!$C$3,'Wage Ceilings '!$C$3-SUM($S39,$W39,$AA39,$AE39,$AI39,$AM39,$AQ39,$AU39,$AY39,$BC39),SUM($M39,$S39,$W39,$AA39,$AE39,$AI39,$AM39,$AQ39,$AU39,$AY39,$BC39)&lt;='Wage Ceilings '!$C$3,$M39)</f>
        <v>0</v>
      </c>
      <c r="BH39" s="91" cm="1">
        <f t="array" ref="BH39">INDEX(Appendix!$G$4:$J$8,_xlfn.IFS(BF39&lt;56,1,BF39&lt;61,2,BF39&lt;66,3,BF39&lt;71,4,TRUE,5),MATCH(YEAR($C$17),Appendix!$G$3:$L$3,0))</f>
        <v>0</v>
      </c>
      <c r="BI39" s="92">
        <f t="shared" si="21"/>
        <v>0</v>
      </c>
      <c r="BJ39" s="89">
        <f t="shared" si="22"/>
        <v>124</v>
      </c>
      <c r="BK39" s="90" cm="1">
        <f t="array" ref="BK39">_xlfn.IFS(SUM($S39,$W39,$AA39,$AE39,$AI39,$AM39,$AQ39,$AU39,$AY39,$BC39,$BG39)&gt;='Wage Ceilings '!$C$3,0,SUM($N39,$S39,$W39,$AA39,$AE39,$AI39,$AM39,$AQ39,$AU39,$AY39,$BC39,$BG39)&gt;'Wage Ceilings '!$C$3,'Wage Ceilings '!$C$3-SUM($S39,$W39,$AA39,$AE39,$AI39,$AM39,$AQ39,$AU39,$AY39,$BC39,$BG39),SUM($N39,$S39,$W39,$AA39,$AE39,$AI39,$AM39,$AQ39,$AU39,$AY39,$BC39,$BG39)&lt;='Wage Ceilings '!$C$3,$N39)</f>
        <v>0</v>
      </c>
      <c r="BL39" s="91" cm="1">
        <f t="array" ref="BL39">INDEX(Appendix!$G$4:$J$8,_xlfn.IFS(BJ39&lt;56,1,BJ39&lt;61,2,BJ39&lt;66,3,BJ39&lt;71,4,TRUE,5),MATCH(YEAR($C$17),Appendix!$G$3:$L$3,0))</f>
        <v>0</v>
      </c>
      <c r="BM39" s="92">
        <f t="shared" si="23"/>
        <v>0</v>
      </c>
      <c r="BN39" s="99"/>
    </row>
    <row r="40" spans="1:66" x14ac:dyDescent="0.3">
      <c r="A40" s="64" t="s">
        <v>38</v>
      </c>
      <c r="B40" s="65"/>
      <c r="C40" s="67"/>
      <c r="D40" s="67"/>
      <c r="E40" s="67"/>
      <c r="F40" s="67"/>
      <c r="G40" s="67"/>
      <c r="H40" s="67"/>
      <c r="I40" s="67"/>
      <c r="J40" s="67"/>
      <c r="K40" s="67"/>
      <c r="L40" s="67"/>
      <c r="M40" s="67"/>
      <c r="N40" s="67"/>
      <c r="O40" s="57">
        <f t="shared" si="25"/>
        <v>0</v>
      </c>
      <c r="P40" s="57">
        <f t="shared" si="26"/>
        <v>0</v>
      </c>
      <c r="Q40" s="58">
        <f t="shared" si="0"/>
        <v>0</v>
      </c>
      <c r="R40" s="89">
        <f t="shared" si="1"/>
        <v>123</v>
      </c>
      <c r="S40" s="90">
        <f>IF($C40&gt;'Wage Ceilings '!$C$3,'Wage Ceilings '!$C$3,$C40)</f>
        <v>0</v>
      </c>
      <c r="T40" s="91" cm="1">
        <f t="array" ref="T40">INDEX(Appendix!$G$4:$J$8,_xlfn.IFS(R40&lt;56,1,R40&lt;61,2,R40&lt;66,3,R40&lt;71,4,TRUE,5),MATCH(YEAR($C$17),Appendix!$G$3:$L$3,0))</f>
        <v>0</v>
      </c>
      <c r="U40" s="92">
        <f t="shared" si="2"/>
        <v>0</v>
      </c>
      <c r="V40" s="89">
        <f t="shared" si="3"/>
        <v>124</v>
      </c>
      <c r="W40" s="90">
        <f>IF($D40&gt;'Wage Ceilings '!$C$3-$S40,'Wage Ceilings '!$C$3-$S40,$D40)</f>
        <v>0</v>
      </c>
      <c r="X40" s="91" cm="1">
        <f t="array" ref="X40">INDEX(Appendix!$G$4:$J$8,_xlfn.IFS(V40&lt;56,1,V40&lt;61,2,V40&lt;66,3,V40&lt;71,4,TRUE,5),MATCH(YEAR($C$17),Appendix!$G$3:$L$3,0))</f>
        <v>0</v>
      </c>
      <c r="Y40" s="92">
        <f t="shared" si="4"/>
        <v>0</v>
      </c>
      <c r="Z40" s="89">
        <f t="shared" si="5"/>
        <v>124</v>
      </c>
      <c r="AA40" s="90">
        <f>IF($E40&gt;'Wage Ceilings '!$C$3-SUM($S40,$W40),'Wage Ceilings '!$C$3-SUM($S40,$W40),$E40)</f>
        <v>0</v>
      </c>
      <c r="AB40" s="91" cm="1">
        <f t="array" ref="AB40">INDEX(Appendix!$G$4:$J$8,_xlfn.IFS(Z40&lt;56,1,Z40&lt;61,2,Z40&lt;66,3,Z40&lt;71,4,TRUE,5),MATCH(YEAR($C$17),Appendix!$G$3:$L$3,0))</f>
        <v>0</v>
      </c>
      <c r="AC40" s="92">
        <f t="shared" si="6"/>
        <v>0</v>
      </c>
      <c r="AD40" s="89">
        <f t="shared" si="7"/>
        <v>124</v>
      </c>
      <c r="AE40" s="90">
        <f>IF($F40&gt;'Wage Ceilings '!$C$3-SUM($S40,$W40,$AA40),'Wage Ceilings '!$C$3-SUM($S40,$W40,$AA40),$F40)</f>
        <v>0</v>
      </c>
      <c r="AF40" s="91" cm="1">
        <f t="array" ref="AF40">INDEX(Appendix!$G$4:$J$8,_xlfn.IFS(AD40&lt;56,1,AD40&lt;61,2,AD40&lt;66,3,AD40&lt;71,4,TRUE,5),MATCH(YEAR($C$17),Appendix!$G$3:$L$3,0))</f>
        <v>0</v>
      </c>
      <c r="AG40" s="92">
        <f t="shared" si="8"/>
        <v>0</v>
      </c>
      <c r="AH40" s="89">
        <f t="shared" si="9"/>
        <v>124</v>
      </c>
      <c r="AI40" s="90">
        <f>IF($G40&gt;'Wage Ceilings '!$C$3-SUM($S40,$W40,$AA40,$AE40),'Wage Ceilings '!$C$3-SUM($S40,$W40,$AA40,$AE40),$G40)</f>
        <v>0</v>
      </c>
      <c r="AJ40" s="91" cm="1">
        <f t="array" ref="AJ40">INDEX(Appendix!$G$4:$J$8,_xlfn.IFS(AH40&lt;56,1,AH40&lt;61,2,AH40&lt;66,3,AH40&lt;71,4,TRUE,5),MATCH(YEAR($C$17),Appendix!$G$3:$L$3,0))</f>
        <v>0</v>
      </c>
      <c r="AK40" s="92">
        <f t="shared" si="10"/>
        <v>0</v>
      </c>
      <c r="AL40" s="89">
        <f t="shared" si="11"/>
        <v>124</v>
      </c>
      <c r="AM40" s="90">
        <f>IF($H40&gt;'Wage Ceilings '!$C$3-SUM($S40,$W40,$AA40,$AE40,$AI40),'Wage Ceilings '!$C$3-SUM($S40,$W40,$AA40,$AE40,$AI40),$H40)</f>
        <v>0</v>
      </c>
      <c r="AN40" s="91" cm="1">
        <f t="array" ref="AN40">INDEX(Appendix!$G$4:$J$8,_xlfn.IFS(AL40&lt;56,1,AL40&lt;61,2,AL40&lt;66,3,AL40&lt;71,4,TRUE,5),MATCH(YEAR($C$17),Appendix!$G$3:$L$3,0))</f>
        <v>0</v>
      </c>
      <c r="AO40" s="92">
        <f t="shared" si="12"/>
        <v>0</v>
      </c>
      <c r="AP40" s="89">
        <f t="shared" si="13"/>
        <v>124</v>
      </c>
      <c r="AQ40" s="90" cm="1">
        <f t="array" ref="AQ40">_xlfn.IFS(SUM($S40,$W40,$AA40,$AE40,$AI40,$AM40)&gt;='Wage Ceilings '!$C$3,0,SUM($I40,$S40,$W40,$AA40,$AE40,$AI40,$AM40)&gt;'Wage Ceilings '!$C$3,'Wage Ceilings '!$C$3-SUM($S40,$W40,$AA40,$AE40,$AI40,$AM40),SUM($I40,$S40,$W40,$AA40,$AE40,$AI40,$AM40)&lt;='Wage Ceilings '!$C$3,$I40)</f>
        <v>0</v>
      </c>
      <c r="AR40" s="91" cm="1">
        <f t="array" ref="AR40">INDEX(Appendix!$G$4:$J$8,_xlfn.IFS(AP40&lt;56,1,AP40&lt;61,2,AP40&lt;66,3,AP40&lt;71,4,TRUE,5),MATCH(YEAR($C$17),Appendix!$G$3:$L$3,0))</f>
        <v>0</v>
      </c>
      <c r="AS40" s="92">
        <f t="shared" si="24"/>
        <v>0</v>
      </c>
      <c r="AT40" s="89">
        <f t="shared" si="14"/>
        <v>124</v>
      </c>
      <c r="AU40" s="90" cm="1">
        <f t="array" ref="AU40">_xlfn.IFS(SUM($S40,$W40,$AA40,$AE40,$AI40,$AM40,$AQ40)&gt;='Wage Ceilings '!$C$3,0,SUM($J40,$S40,$W40,$AA40,$AE40,$AI40,$AM40,$AQ40)&gt;'Wage Ceilings '!$C$3,'Wage Ceilings '!$C$3-SUM($S40,$W40,$AA40,$AE40,$AI40,$AM40,$AQ40),SUM($J40,$S40,$W40,$AA40,$AE40,$AI40,$AM40,$AQ40)&lt;='Wage Ceilings '!$C$3,$J40)</f>
        <v>0</v>
      </c>
      <c r="AV40" s="91" cm="1">
        <f t="array" ref="AV40">INDEX(Appendix!$G$4:$J$8,_xlfn.IFS(AT40&lt;56,1,AT40&lt;61,2,AT40&lt;66,3,AT40&lt;71,4,TRUE,5),MATCH(YEAR($C$17),Appendix!$G$3:$L$3,0))</f>
        <v>0</v>
      </c>
      <c r="AW40" s="92">
        <f t="shared" si="15"/>
        <v>0</v>
      </c>
      <c r="AX40" s="89">
        <f t="shared" si="16"/>
        <v>124</v>
      </c>
      <c r="AY40" s="90" cm="1">
        <f t="array" ref="AY40">_xlfn.IFS(SUM($S40,$W40,$AA40,$AE40,$AI40,$AM40,$AQ40,$AU40)&gt;='Wage Ceilings '!$C$3,0,SUM($K40,$S40,$W40,$AA40,$AE40,$AI40,$AM40,$AQ40,$AU40)&gt;'Wage Ceilings '!$C$3,'Wage Ceilings '!$C$3-SUM($S40,$W40,$AA40,$AE40,$AI40,$AM40,$AQ40,$AU40),SUM($K40,$S40,$W40,$AA40,$AE40,$AI40,$AM40,$AQ40,$AU40)&lt;='Wage Ceilings '!$C$3,$K40)</f>
        <v>0</v>
      </c>
      <c r="AZ40" s="91" cm="1">
        <f t="array" ref="AZ40">INDEX(Appendix!$G$4:$J$8,_xlfn.IFS(AX40&lt;56,1,AX40&lt;61,2,AX40&lt;66,3,AX40&lt;71,4,TRUE,5),MATCH(YEAR($C$17),Appendix!$G$3:$L$3,0))</f>
        <v>0</v>
      </c>
      <c r="BA40" s="92">
        <f t="shared" si="17"/>
        <v>0</v>
      </c>
      <c r="BB40" s="89">
        <f t="shared" si="18"/>
        <v>124</v>
      </c>
      <c r="BC40" s="90" cm="1">
        <f t="array" ref="BC40">_xlfn.IFS(SUM($S40,$W40,$AA40,$AE40,$AI40,$AM40,$AQ40,$AU40,$AY40)&gt;='Wage Ceilings '!$C$3,0,SUM($L40,$S40,$W40,$AA40,$AE40,$AI40,$AM40,$AQ40,$AU40,$AY40)&gt;'Wage Ceilings '!$C$3,'Wage Ceilings '!$C$3-SUM($S40,$W40,$AA40,$AE40,$AI40,$AM40,$AQ40,$AU40,$AY40),SUM($L40,$S40,$W40,$AA40,$AE40,$AI40,$AM40,$AQ40,$AU40,$AY40)&lt;='Wage Ceilings '!$C$3,$L40)</f>
        <v>0</v>
      </c>
      <c r="BD40" s="91" cm="1">
        <f t="array" ref="BD40">INDEX(Appendix!$G$4:$J$8,_xlfn.IFS(BB40&lt;56,1,BB40&lt;61,2,BB40&lt;66,3,BB40&lt;71,4,TRUE,5),MATCH(YEAR($C$17),Appendix!$G$3:$L$3,0))</f>
        <v>0</v>
      </c>
      <c r="BE40" s="92">
        <f t="shared" si="19"/>
        <v>0</v>
      </c>
      <c r="BF40" s="89">
        <f t="shared" si="20"/>
        <v>124</v>
      </c>
      <c r="BG40" s="90" cm="1">
        <f t="array" ref="BG40">_xlfn.IFS(SUM($S40,$W40,$AA40,$AE40,$AI40,$AM40,$AQ40,$AU40,$AY40,$BC40)&gt;='Wage Ceilings '!$C$3,0,SUM($M40,$S40,$W40,$AA40,$AE40,$AI40,$AM40,$AQ40,$AU40,$AY40,$BC40)&gt;'Wage Ceilings '!$C$3,'Wage Ceilings '!$C$3-SUM($S40,$W40,$AA40,$AE40,$AI40,$AM40,$AQ40,$AU40,$AY40,$BC40),SUM($M40,$S40,$W40,$AA40,$AE40,$AI40,$AM40,$AQ40,$AU40,$AY40,$BC40)&lt;='Wage Ceilings '!$C$3,$M40)</f>
        <v>0</v>
      </c>
      <c r="BH40" s="91" cm="1">
        <f t="array" ref="BH40">INDEX(Appendix!$G$4:$J$8,_xlfn.IFS(BF40&lt;56,1,BF40&lt;61,2,BF40&lt;66,3,BF40&lt;71,4,TRUE,5),MATCH(YEAR($C$17),Appendix!$G$3:$L$3,0))</f>
        <v>0</v>
      </c>
      <c r="BI40" s="92">
        <f t="shared" si="21"/>
        <v>0</v>
      </c>
      <c r="BJ40" s="89">
        <f t="shared" si="22"/>
        <v>124</v>
      </c>
      <c r="BK40" s="90" cm="1">
        <f t="array" ref="BK40">_xlfn.IFS(SUM($S40,$W40,$AA40,$AE40,$AI40,$AM40,$AQ40,$AU40,$AY40,$BC40,$BG40)&gt;='Wage Ceilings '!$C$3,0,SUM($N40,$S40,$W40,$AA40,$AE40,$AI40,$AM40,$AQ40,$AU40,$AY40,$BC40,$BG40)&gt;'Wage Ceilings '!$C$3,'Wage Ceilings '!$C$3-SUM($S40,$W40,$AA40,$AE40,$AI40,$AM40,$AQ40,$AU40,$AY40,$BC40,$BG40),SUM($N40,$S40,$W40,$AA40,$AE40,$AI40,$AM40,$AQ40,$AU40,$AY40,$BC40,$BG40)&lt;='Wage Ceilings '!$C$3,$N40)</f>
        <v>0</v>
      </c>
      <c r="BL40" s="91" cm="1">
        <f t="array" ref="BL40">INDEX(Appendix!$G$4:$J$8,_xlfn.IFS(BJ40&lt;56,1,BJ40&lt;61,2,BJ40&lt;66,3,BJ40&lt;71,4,TRUE,5),MATCH(YEAR($C$17),Appendix!$G$3:$L$3,0))</f>
        <v>0</v>
      </c>
      <c r="BM40" s="92">
        <f t="shared" si="23"/>
        <v>0</v>
      </c>
      <c r="BN40" s="99"/>
    </row>
    <row r="41" spans="1:66" x14ac:dyDescent="0.3">
      <c r="A41" s="64" t="s">
        <v>39</v>
      </c>
      <c r="B41" s="65"/>
      <c r="C41" s="67"/>
      <c r="D41" s="67"/>
      <c r="E41" s="67"/>
      <c r="F41" s="67"/>
      <c r="G41" s="67"/>
      <c r="H41" s="67"/>
      <c r="I41" s="67"/>
      <c r="J41" s="67"/>
      <c r="K41" s="67"/>
      <c r="L41" s="67"/>
      <c r="M41" s="67"/>
      <c r="N41" s="67"/>
      <c r="O41" s="57">
        <f t="shared" si="25"/>
        <v>0</v>
      </c>
      <c r="P41" s="57">
        <f t="shared" si="26"/>
        <v>0</v>
      </c>
      <c r="Q41" s="58">
        <f t="shared" si="0"/>
        <v>0</v>
      </c>
      <c r="R41" s="89">
        <f t="shared" si="1"/>
        <v>123</v>
      </c>
      <c r="S41" s="90">
        <f>IF($C41&gt;'Wage Ceilings '!$C$3,'Wage Ceilings '!$C$3,$C41)</f>
        <v>0</v>
      </c>
      <c r="T41" s="91" cm="1">
        <f t="array" ref="T41">INDEX(Appendix!$G$4:$J$8,_xlfn.IFS(R41&lt;56,1,R41&lt;61,2,R41&lt;66,3,R41&lt;71,4,TRUE,5),MATCH(YEAR($C$17),Appendix!$G$3:$L$3,0))</f>
        <v>0</v>
      </c>
      <c r="U41" s="92">
        <f t="shared" si="2"/>
        <v>0</v>
      </c>
      <c r="V41" s="89">
        <f t="shared" si="3"/>
        <v>124</v>
      </c>
      <c r="W41" s="90">
        <f>IF($D41&gt;'Wage Ceilings '!$C$3-$S41,'Wage Ceilings '!$C$3-$S41,$D41)</f>
        <v>0</v>
      </c>
      <c r="X41" s="91" cm="1">
        <f t="array" ref="X41">INDEX(Appendix!$G$4:$J$8,_xlfn.IFS(V41&lt;56,1,V41&lt;61,2,V41&lt;66,3,V41&lt;71,4,TRUE,5),MATCH(YEAR($C$17),Appendix!$G$3:$L$3,0))</f>
        <v>0</v>
      </c>
      <c r="Y41" s="92">
        <f t="shared" si="4"/>
        <v>0</v>
      </c>
      <c r="Z41" s="89">
        <f t="shared" si="5"/>
        <v>124</v>
      </c>
      <c r="AA41" s="90">
        <f>IF($E41&gt;'Wage Ceilings '!$C$3-SUM($S41,$W41),'Wage Ceilings '!$C$3-SUM($S41,$W41),$E41)</f>
        <v>0</v>
      </c>
      <c r="AB41" s="91" cm="1">
        <f t="array" ref="AB41">INDEX(Appendix!$G$4:$J$8,_xlfn.IFS(Z41&lt;56,1,Z41&lt;61,2,Z41&lt;66,3,Z41&lt;71,4,TRUE,5),MATCH(YEAR($C$17),Appendix!$G$3:$L$3,0))</f>
        <v>0</v>
      </c>
      <c r="AC41" s="92">
        <f t="shared" si="6"/>
        <v>0</v>
      </c>
      <c r="AD41" s="89">
        <f t="shared" si="7"/>
        <v>124</v>
      </c>
      <c r="AE41" s="90">
        <f>IF($F41&gt;'Wage Ceilings '!$C$3-SUM($S41,$W41,$AA41),'Wage Ceilings '!$C$3-SUM($S41,$W41,$AA41),$F41)</f>
        <v>0</v>
      </c>
      <c r="AF41" s="91" cm="1">
        <f t="array" ref="AF41">INDEX(Appendix!$G$4:$J$8,_xlfn.IFS(AD41&lt;56,1,AD41&lt;61,2,AD41&lt;66,3,AD41&lt;71,4,TRUE,5),MATCH(YEAR($C$17),Appendix!$G$3:$L$3,0))</f>
        <v>0</v>
      </c>
      <c r="AG41" s="92">
        <f t="shared" si="8"/>
        <v>0</v>
      </c>
      <c r="AH41" s="89">
        <f t="shared" si="9"/>
        <v>124</v>
      </c>
      <c r="AI41" s="90">
        <f>IF($G41&gt;'Wage Ceilings '!$C$3-SUM($S41,$W41,$AA41,$AE41),'Wage Ceilings '!$C$3-SUM($S41,$W41,$AA41,$AE41),$G41)</f>
        <v>0</v>
      </c>
      <c r="AJ41" s="91" cm="1">
        <f t="array" ref="AJ41">INDEX(Appendix!$G$4:$J$8,_xlfn.IFS(AH41&lt;56,1,AH41&lt;61,2,AH41&lt;66,3,AH41&lt;71,4,TRUE,5),MATCH(YEAR($C$17),Appendix!$G$3:$L$3,0))</f>
        <v>0</v>
      </c>
      <c r="AK41" s="92">
        <f t="shared" si="10"/>
        <v>0</v>
      </c>
      <c r="AL41" s="89">
        <f t="shared" si="11"/>
        <v>124</v>
      </c>
      <c r="AM41" s="90">
        <f>IF($H41&gt;'Wage Ceilings '!$C$3-SUM($S41,$W41,$AA41,$AE41,$AI41),'Wage Ceilings '!$C$3-SUM($S41,$W41,$AA41,$AE41,$AI41),$H41)</f>
        <v>0</v>
      </c>
      <c r="AN41" s="91" cm="1">
        <f t="array" ref="AN41">INDEX(Appendix!$G$4:$J$8,_xlfn.IFS(AL41&lt;56,1,AL41&lt;61,2,AL41&lt;66,3,AL41&lt;71,4,TRUE,5),MATCH(YEAR($C$17),Appendix!$G$3:$L$3,0))</f>
        <v>0</v>
      </c>
      <c r="AO41" s="92">
        <f t="shared" si="12"/>
        <v>0</v>
      </c>
      <c r="AP41" s="89">
        <f t="shared" si="13"/>
        <v>124</v>
      </c>
      <c r="AQ41" s="90" cm="1">
        <f t="array" ref="AQ41">_xlfn.IFS(SUM($S41,$W41,$AA41,$AE41,$AI41,$AM41)&gt;='Wage Ceilings '!$C$3,0,SUM($I41,$S41,$W41,$AA41,$AE41,$AI41,$AM41)&gt;'Wage Ceilings '!$C$3,'Wage Ceilings '!$C$3-SUM($S41,$W41,$AA41,$AE41,$AI41,$AM41),SUM($I41,$S41,$W41,$AA41,$AE41,$AI41,$AM41)&lt;='Wage Ceilings '!$C$3,$I41)</f>
        <v>0</v>
      </c>
      <c r="AR41" s="91" cm="1">
        <f t="array" ref="AR41">INDEX(Appendix!$G$4:$J$8,_xlfn.IFS(AP41&lt;56,1,AP41&lt;61,2,AP41&lt;66,3,AP41&lt;71,4,TRUE,5),MATCH(YEAR($C$17),Appendix!$G$3:$L$3,0))</f>
        <v>0</v>
      </c>
      <c r="AS41" s="92">
        <f t="shared" si="24"/>
        <v>0</v>
      </c>
      <c r="AT41" s="89">
        <f t="shared" si="14"/>
        <v>124</v>
      </c>
      <c r="AU41" s="90" cm="1">
        <f t="array" ref="AU41">_xlfn.IFS(SUM($S41,$W41,$AA41,$AE41,$AI41,$AM41,$AQ41)&gt;='Wage Ceilings '!$C$3,0,SUM($J41,$S41,$W41,$AA41,$AE41,$AI41,$AM41,$AQ41)&gt;'Wage Ceilings '!$C$3,'Wage Ceilings '!$C$3-SUM($S41,$W41,$AA41,$AE41,$AI41,$AM41,$AQ41),SUM($J41,$S41,$W41,$AA41,$AE41,$AI41,$AM41,$AQ41)&lt;='Wage Ceilings '!$C$3,$J41)</f>
        <v>0</v>
      </c>
      <c r="AV41" s="91" cm="1">
        <f t="array" ref="AV41">INDEX(Appendix!$G$4:$J$8,_xlfn.IFS(AT41&lt;56,1,AT41&lt;61,2,AT41&lt;66,3,AT41&lt;71,4,TRUE,5),MATCH(YEAR($C$17),Appendix!$G$3:$L$3,0))</f>
        <v>0</v>
      </c>
      <c r="AW41" s="92">
        <f t="shared" si="15"/>
        <v>0</v>
      </c>
      <c r="AX41" s="89">
        <f t="shared" si="16"/>
        <v>124</v>
      </c>
      <c r="AY41" s="90" cm="1">
        <f t="array" ref="AY41">_xlfn.IFS(SUM($S41,$W41,$AA41,$AE41,$AI41,$AM41,$AQ41,$AU41)&gt;='Wage Ceilings '!$C$3,0,SUM($K41,$S41,$W41,$AA41,$AE41,$AI41,$AM41,$AQ41,$AU41)&gt;'Wage Ceilings '!$C$3,'Wage Ceilings '!$C$3-SUM($S41,$W41,$AA41,$AE41,$AI41,$AM41,$AQ41,$AU41),SUM($K41,$S41,$W41,$AA41,$AE41,$AI41,$AM41,$AQ41,$AU41)&lt;='Wage Ceilings '!$C$3,$K41)</f>
        <v>0</v>
      </c>
      <c r="AZ41" s="91" cm="1">
        <f t="array" ref="AZ41">INDEX(Appendix!$G$4:$J$8,_xlfn.IFS(AX41&lt;56,1,AX41&lt;61,2,AX41&lt;66,3,AX41&lt;71,4,TRUE,5),MATCH(YEAR($C$17),Appendix!$G$3:$L$3,0))</f>
        <v>0</v>
      </c>
      <c r="BA41" s="92">
        <f t="shared" si="17"/>
        <v>0</v>
      </c>
      <c r="BB41" s="89">
        <f t="shared" si="18"/>
        <v>124</v>
      </c>
      <c r="BC41" s="90" cm="1">
        <f t="array" ref="BC41">_xlfn.IFS(SUM($S41,$W41,$AA41,$AE41,$AI41,$AM41,$AQ41,$AU41,$AY41)&gt;='Wage Ceilings '!$C$3,0,SUM($L41,$S41,$W41,$AA41,$AE41,$AI41,$AM41,$AQ41,$AU41,$AY41)&gt;'Wage Ceilings '!$C$3,'Wage Ceilings '!$C$3-SUM($S41,$W41,$AA41,$AE41,$AI41,$AM41,$AQ41,$AU41,$AY41),SUM($L41,$S41,$W41,$AA41,$AE41,$AI41,$AM41,$AQ41,$AU41,$AY41)&lt;='Wage Ceilings '!$C$3,$L41)</f>
        <v>0</v>
      </c>
      <c r="BD41" s="91" cm="1">
        <f t="array" ref="BD41">INDEX(Appendix!$G$4:$J$8,_xlfn.IFS(BB41&lt;56,1,BB41&lt;61,2,BB41&lt;66,3,BB41&lt;71,4,TRUE,5),MATCH(YEAR($C$17),Appendix!$G$3:$L$3,0))</f>
        <v>0</v>
      </c>
      <c r="BE41" s="92">
        <f t="shared" si="19"/>
        <v>0</v>
      </c>
      <c r="BF41" s="89">
        <f t="shared" si="20"/>
        <v>124</v>
      </c>
      <c r="BG41" s="90" cm="1">
        <f t="array" ref="BG41">_xlfn.IFS(SUM($S41,$W41,$AA41,$AE41,$AI41,$AM41,$AQ41,$AU41,$AY41,$BC41)&gt;='Wage Ceilings '!$C$3,0,SUM($M41,$S41,$W41,$AA41,$AE41,$AI41,$AM41,$AQ41,$AU41,$AY41,$BC41)&gt;'Wage Ceilings '!$C$3,'Wage Ceilings '!$C$3-SUM($S41,$W41,$AA41,$AE41,$AI41,$AM41,$AQ41,$AU41,$AY41,$BC41),SUM($M41,$S41,$W41,$AA41,$AE41,$AI41,$AM41,$AQ41,$AU41,$AY41,$BC41)&lt;='Wage Ceilings '!$C$3,$M41)</f>
        <v>0</v>
      </c>
      <c r="BH41" s="91" cm="1">
        <f t="array" ref="BH41">INDEX(Appendix!$G$4:$J$8,_xlfn.IFS(BF41&lt;56,1,BF41&lt;61,2,BF41&lt;66,3,BF41&lt;71,4,TRUE,5),MATCH(YEAR($C$17),Appendix!$G$3:$L$3,0))</f>
        <v>0</v>
      </c>
      <c r="BI41" s="92">
        <f t="shared" si="21"/>
        <v>0</v>
      </c>
      <c r="BJ41" s="89">
        <f t="shared" si="22"/>
        <v>124</v>
      </c>
      <c r="BK41" s="90" cm="1">
        <f t="array" ref="BK41">_xlfn.IFS(SUM($S41,$W41,$AA41,$AE41,$AI41,$AM41,$AQ41,$AU41,$AY41,$BC41,$BG41)&gt;='Wage Ceilings '!$C$3,0,SUM($N41,$S41,$W41,$AA41,$AE41,$AI41,$AM41,$AQ41,$AU41,$AY41,$BC41,$BG41)&gt;'Wage Ceilings '!$C$3,'Wage Ceilings '!$C$3-SUM($S41,$W41,$AA41,$AE41,$AI41,$AM41,$AQ41,$AU41,$AY41,$BC41,$BG41),SUM($N41,$S41,$W41,$AA41,$AE41,$AI41,$AM41,$AQ41,$AU41,$AY41,$BC41,$BG41)&lt;='Wage Ceilings '!$C$3,$N41)</f>
        <v>0</v>
      </c>
      <c r="BL41" s="91" cm="1">
        <f t="array" ref="BL41">INDEX(Appendix!$G$4:$J$8,_xlfn.IFS(BJ41&lt;56,1,BJ41&lt;61,2,BJ41&lt;66,3,BJ41&lt;71,4,TRUE,5),MATCH(YEAR($C$17),Appendix!$G$3:$L$3,0))</f>
        <v>0</v>
      </c>
      <c r="BM41" s="92">
        <f t="shared" si="23"/>
        <v>0</v>
      </c>
      <c r="BN41" s="99"/>
    </row>
    <row r="42" spans="1:66" x14ac:dyDescent="0.3">
      <c r="A42" s="64" t="s">
        <v>40</v>
      </c>
      <c r="B42" s="65"/>
      <c r="C42" s="67"/>
      <c r="D42" s="67"/>
      <c r="E42" s="67"/>
      <c r="F42" s="67"/>
      <c r="G42" s="67"/>
      <c r="H42" s="67"/>
      <c r="I42" s="67"/>
      <c r="J42" s="67"/>
      <c r="K42" s="67"/>
      <c r="L42" s="67"/>
      <c r="M42" s="67"/>
      <c r="N42" s="67"/>
      <c r="O42" s="57">
        <f t="shared" si="25"/>
        <v>0</v>
      </c>
      <c r="P42" s="57">
        <f t="shared" si="26"/>
        <v>0</v>
      </c>
      <c r="Q42" s="58">
        <f t="shared" si="0"/>
        <v>0</v>
      </c>
      <c r="R42" s="89">
        <f t="shared" si="1"/>
        <v>123</v>
      </c>
      <c r="S42" s="90">
        <f>IF($C42&gt;'Wage Ceilings '!$C$3,'Wage Ceilings '!$C$3,$C42)</f>
        <v>0</v>
      </c>
      <c r="T42" s="91" cm="1">
        <f t="array" ref="T42">INDEX(Appendix!$G$4:$J$8,_xlfn.IFS(R42&lt;56,1,R42&lt;61,2,R42&lt;66,3,R42&lt;71,4,TRUE,5),MATCH(YEAR($C$17),Appendix!$G$3:$L$3,0))</f>
        <v>0</v>
      </c>
      <c r="U42" s="92">
        <f t="shared" si="2"/>
        <v>0</v>
      </c>
      <c r="V42" s="89">
        <f t="shared" si="3"/>
        <v>124</v>
      </c>
      <c r="W42" s="90">
        <f>IF($D42&gt;'Wage Ceilings '!$C$3-$S42,'Wage Ceilings '!$C$3-$S42,$D42)</f>
        <v>0</v>
      </c>
      <c r="X42" s="91" cm="1">
        <f t="array" ref="X42">INDEX(Appendix!$G$4:$J$8,_xlfn.IFS(V42&lt;56,1,V42&lt;61,2,V42&lt;66,3,V42&lt;71,4,TRUE,5),MATCH(YEAR($C$17),Appendix!$G$3:$L$3,0))</f>
        <v>0</v>
      </c>
      <c r="Y42" s="92">
        <f t="shared" si="4"/>
        <v>0</v>
      </c>
      <c r="Z42" s="89">
        <f t="shared" si="5"/>
        <v>124</v>
      </c>
      <c r="AA42" s="90">
        <f>IF($E42&gt;'Wage Ceilings '!$C$3-SUM($S42,$W42),'Wage Ceilings '!$C$3-SUM($S42,$W42),$E42)</f>
        <v>0</v>
      </c>
      <c r="AB42" s="91" cm="1">
        <f t="array" ref="AB42">INDEX(Appendix!$G$4:$J$8,_xlfn.IFS(Z42&lt;56,1,Z42&lt;61,2,Z42&lt;66,3,Z42&lt;71,4,TRUE,5),MATCH(YEAR($C$17),Appendix!$G$3:$L$3,0))</f>
        <v>0</v>
      </c>
      <c r="AC42" s="92">
        <f t="shared" si="6"/>
        <v>0</v>
      </c>
      <c r="AD42" s="89">
        <f t="shared" si="7"/>
        <v>124</v>
      </c>
      <c r="AE42" s="90">
        <f>IF($F42&gt;'Wage Ceilings '!$C$3-SUM($S42,$W42,$AA42),'Wage Ceilings '!$C$3-SUM($S42,$W42,$AA42),$F42)</f>
        <v>0</v>
      </c>
      <c r="AF42" s="91" cm="1">
        <f t="array" ref="AF42">INDEX(Appendix!$G$4:$J$8,_xlfn.IFS(AD42&lt;56,1,AD42&lt;61,2,AD42&lt;66,3,AD42&lt;71,4,TRUE,5),MATCH(YEAR($C$17),Appendix!$G$3:$L$3,0))</f>
        <v>0</v>
      </c>
      <c r="AG42" s="92">
        <f t="shared" si="8"/>
        <v>0</v>
      </c>
      <c r="AH42" s="89">
        <f t="shared" si="9"/>
        <v>124</v>
      </c>
      <c r="AI42" s="90">
        <f>IF($G42&gt;'Wage Ceilings '!$C$3-SUM($S42,$W42,$AA42,$AE42),'Wage Ceilings '!$C$3-SUM($S42,$W42,$AA42,$AE42),$G42)</f>
        <v>0</v>
      </c>
      <c r="AJ42" s="91" cm="1">
        <f t="array" ref="AJ42">INDEX(Appendix!$G$4:$J$8,_xlfn.IFS(AH42&lt;56,1,AH42&lt;61,2,AH42&lt;66,3,AH42&lt;71,4,TRUE,5),MATCH(YEAR($C$17),Appendix!$G$3:$L$3,0))</f>
        <v>0</v>
      </c>
      <c r="AK42" s="92">
        <f t="shared" si="10"/>
        <v>0</v>
      </c>
      <c r="AL42" s="89">
        <f t="shared" si="11"/>
        <v>124</v>
      </c>
      <c r="AM42" s="90">
        <f>IF($H42&gt;'Wage Ceilings '!$C$3-SUM($S42,$W42,$AA42,$AE42,$AI42),'Wage Ceilings '!$C$3-SUM($S42,$W42,$AA42,$AE42,$AI42),$H42)</f>
        <v>0</v>
      </c>
      <c r="AN42" s="91" cm="1">
        <f t="array" ref="AN42">INDEX(Appendix!$G$4:$J$8,_xlfn.IFS(AL42&lt;56,1,AL42&lt;61,2,AL42&lt;66,3,AL42&lt;71,4,TRUE,5),MATCH(YEAR($C$17),Appendix!$G$3:$L$3,0))</f>
        <v>0</v>
      </c>
      <c r="AO42" s="92">
        <f t="shared" si="12"/>
        <v>0</v>
      </c>
      <c r="AP42" s="89">
        <f t="shared" si="13"/>
        <v>124</v>
      </c>
      <c r="AQ42" s="90" cm="1">
        <f t="array" ref="AQ42">_xlfn.IFS(SUM($S42,$W42,$AA42,$AE42,$AI42,$AM42)&gt;='Wage Ceilings '!$C$3,0,SUM($I42,$S42,$W42,$AA42,$AE42,$AI42,$AM42)&gt;'Wage Ceilings '!$C$3,'Wage Ceilings '!$C$3-SUM($S42,$W42,$AA42,$AE42,$AI42,$AM42),SUM($I42,$S42,$W42,$AA42,$AE42,$AI42,$AM42)&lt;='Wage Ceilings '!$C$3,$I42)</f>
        <v>0</v>
      </c>
      <c r="AR42" s="91" cm="1">
        <f t="array" ref="AR42">INDEX(Appendix!$G$4:$J$8,_xlfn.IFS(AP42&lt;56,1,AP42&lt;61,2,AP42&lt;66,3,AP42&lt;71,4,TRUE,5),MATCH(YEAR($C$17),Appendix!$G$3:$L$3,0))</f>
        <v>0</v>
      </c>
      <c r="AS42" s="92">
        <f t="shared" si="24"/>
        <v>0</v>
      </c>
      <c r="AT42" s="89">
        <f t="shared" si="14"/>
        <v>124</v>
      </c>
      <c r="AU42" s="90" cm="1">
        <f t="array" ref="AU42">_xlfn.IFS(SUM($S42,$W42,$AA42,$AE42,$AI42,$AM42,$AQ42)&gt;='Wage Ceilings '!$C$3,0,SUM($J42,$S42,$W42,$AA42,$AE42,$AI42,$AM42,$AQ42)&gt;'Wage Ceilings '!$C$3,'Wage Ceilings '!$C$3-SUM($S42,$W42,$AA42,$AE42,$AI42,$AM42,$AQ42),SUM($J42,$S42,$W42,$AA42,$AE42,$AI42,$AM42,$AQ42)&lt;='Wage Ceilings '!$C$3,$J42)</f>
        <v>0</v>
      </c>
      <c r="AV42" s="91" cm="1">
        <f t="array" ref="AV42">INDEX(Appendix!$G$4:$J$8,_xlfn.IFS(AT42&lt;56,1,AT42&lt;61,2,AT42&lt;66,3,AT42&lt;71,4,TRUE,5),MATCH(YEAR($C$17),Appendix!$G$3:$L$3,0))</f>
        <v>0</v>
      </c>
      <c r="AW42" s="92">
        <f t="shared" si="15"/>
        <v>0</v>
      </c>
      <c r="AX42" s="89">
        <f t="shared" si="16"/>
        <v>124</v>
      </c>
      <c r="AY42" s="90" cm="1">
        <f t="array" ref="AY42">_xlfn.IFS(SUM($S42,$W42,$AA42,$AE42,$AI42,$AM42,$AQ42,$AU42)&gt;='Wage Ceilings '!$C$3,0,SUM($K42,$S42,$W42,$AA42,$AE42,$AI42,$AM42,$AQ42,$AU42)&gt;'Wage Ceilings '!$C$3,'Wage Ceilings '!$C$3-SUM($S42,$W42,$AA42,$AE42,$AI42,$AM42,$AQ42,$AU42),SUM($K42,$S42,$W42,$AA42,$AE42,$AI42,$AM42,$AQ42,$AU42)&lt;='Wage Ceilings '!$C$3,$K42)</f>
        <v>0</v>
      </c>
      <c r="AZ42" s="91" cm="1">
        <f t="array" ref="AZ42">INDEX(Appendix!$G$4:$J$8,_xlfn.IFS(AX42&lt;56,1,AX42&lt;61,2,AX42&lt;66,3,AX42&lt;71,4,TRUE,5),MATCH(YEAR($C$17),Appendix!$G$3:$L$3,0))</f>
        <v>0</v>
      </c>
      <c r="BA42" s="92">
        <f t="shared" si="17"/>
        <v>0</v>
      </c>
      <c r="BB42" s="89">
        <f t="shared" si="18"/>
        <v>124</v>
      </c>
      <c r="BC42" s="90" cm="1">
        <f t="array" ref="BC42">_xlfn.IFS(SUM($S42,$W42,$AA42,$AE42,$AI42,$AM42,$AQ42,$AU42,$AY42)&gt;='Wage Ceilings '!$C$3,0,SUM($L42,$S42,$W42,$AA42,$AE42,$AI42,$AM42,$AQ42,$AU42,$AY42)&gt;'Wage Ceilings '!$C$3,'Wage Ceilings '!$C$3-SUM($S42,$W42,$AA42,$AE42,$AI42,$AM42,$AQ42,$AU42,$AY42),SUM($L42,$S42,$W42,$AA42,$AE42,$AI42,$AM42,$AQ42,$AU42,$AY42)&lt;='Wage Ceilings '!$C$3,$L42)</f>
        <v>0</v>
      </c>
      <c r="BD42" s="91" cm="1">
        <f t="array" ref="BD42">INDEX(Appendix!$G$4:$J$8,_xlfn.IFS(BB42&lt;56,1,BB42&lt;61,2,BB42&lt;66,3,BB42&lt;71,4,TRUE,5),MATCH(YEAR($C$17),Appendix!$G$3:$L$3,0))</f>
        <v>0</v>
      </c>
      <c r="BE42" s="92">
        <f t="shared" si="19"/>
        <v>0</v>
      </c>
      <c r="BF42" s="89">
        <f t="shared" si="20"/>
        <v>124</v>
      </c>
      <c r="BG42" s="90" cm="1">
        <f t="array" ref="BG42">_xlfn.IFS(SUM($S42,$W42,$AA42,$AE42,$AI42,$AM42,$AQ42,$AU42,$AY42,$BC42)&gt;='Wage Ceilings '!$C$3,0,SUM($M42,$S42,$W42,$AA42,$AE42,$AI42,$AM42,$AQ42,$AU42,$AY42,$BC42)&gt;'Wage Ceilings '!$C$3,'Wage Ceilings '!$C$3-SUM($S42,$W42,$AA42,$AE42,$AI42,$AM42,$AQ42,$AU42,$AY42,$BC42),SUM($M42,$S42,$W42,$AA42,$AE42,$AI42,$AM42,$AQ42,$AU42,$AY42,$BC42)&lt;='Wage Ceilings '!$C$3,$M42)</f>
        <v>0</v>
      </c>
      <c r="BH42" s="91" cm="1">
        <f t="array" ref="BH42">INDEX(Appendix!$G$4:$J$8,_xlfn.IFS(BF42&lt;56,1,BF42&lt;61,2,BF42&lt;66,3,BF42&lt;71,4,TRUE,5),MATCH(YEAR($C$17),Appendix!$G$3:$L$3,0))</f>
        <v>0</v>
      </c>
      <c r="BI42" s="92">
        <f t="shared" si="21"/>
        <v>0</v>
      </c>
      <c r="BJ42" s="89">
        <f t="shared" si="22"/>
        <v>124</v>
      </c>
      <c r="BK42" s="90" cm="1">
        <f t="array" ref="BK42">_xlfn.IFS(SUM($S42,$W42,$AA42,$AE42,$AI42,$AM42,$AQ42,$AU42,$AY42,$BC42,$BG42)&gt;='Wage Ceilings '!$C$3,0,SUM($N42,$S42,$W42,$AA42,$AE42,$AI42,$AM42,$AQ42,$AU42,$AY42,$BC42,$BG42)&gt;'Wage Ceilings '!$C$3,'Wage Ceilings '!$C$3-SUM($S42,$W42,$AA42,$AE42,$AI42,$AM42,$AQ42,$AU42,$AY42,$BC42,$BG42),SUM($N42,$S42,$W42,$AA42,$AE42,$AI42,$AM42,$AQ42,$AU42,$AY42,$BC42,$BG42)&lt;='Wage Ceilings '!$C$3,$N42)</f>
        <v>0</v>
      </c>
      <c r="BL42" s="91" cm="1">
        <f t="array" ref="BL42">INDEX(Appendix!$G$4:$J$8,_xlfn.IFS(BJ42&lt;56,1,BJ42&lt;61,2,BJ42&lt;66,3,BJ42&lt;71,4,TRUE,5),MATCH(YEAR($C$17),Appendix!$G$3:$L$3,0))</f>
        <v>0</v>
      </c>
      <c r="BM42" s="92">
        <f t="shared" si="23"/>
        <v>0</v>
      </c>
      <c r="BN42" s="99"/>
    </row>
    <row r="43" spans="1:66" x14ac:dyDescent="0.3">
      <c r="A43" s="64" t="s">
        <v>41</v>
      </c>
      <c r="B43" s="65"/>
      <c r="C43" s="67"/>
      <c r="D43" s="67"/>
      <c r="E43" s="67"/>
      <c r="F43" s="67"/>
      <c r="G43" s="67"/>
      <c r="H43" s="67"/>
      <c r="I43" s="67"/>
      <c r="J43" s="67"/>
      <c r="K43" s="67"/>
      <c r="L43" s="67"/>
      <c r="M43" s="67"/>
      <c r="N43" s="67"/>
      <c r="O43" s="57">
        <f t="shared" si="25"/>
        <v>0</v>
      </c>
      <c r="P43" s="57">
        <f t="shared" si="26"/>
        <v>0</v>
      </c>
      <c r="Q43" s="58">
        <f t="shared" si="0"/>
        <v>0</v>
      </c>
      <c r="R43" s="89">
        <f t="shared" si="1"/>
        <v>123</v>
      </c>
      <c r="S43" s="90">
        <f>IF($C43&gt;'Wage Ceilings '!$C$3,'Wage Ceilings '!$C$3,$C43)</f>
        <v>0</v>
      </c>
      <c r="T43" s="91" cm="1">
        <f t="array" ref="T43">INDEX(Appendix!$G$4:$J$8,_xlfn.IFS(R43&lt;56,1,R43&lt;61,2,R43&lt;66,3,R43&lt;71,4,TRUE,5),MATCH(YEAR($C$17),Appendix!$G$3:$L$3,0))</f>
        <v>0</v>
      </c>
      <c r="U43" s="92">
        <f t="shared" si="2"/>
        <v>0</v>
      </c>
      <c r="V43" s="89">
        <f t="shared" si="3"/>
        <v>124</v>
      </c>
      <c r="W43" s="90">
        <f>IF($D43&gt;'Wage Ceilings '!$C$3-$S43,'Wage Ceilings '!$C$3-$S43,$D43)</f>
        <v>0</v>
      </c>
      <c r="X43" s="91" cm="1">
        <f t="array" ref="X43">INDEX(Appendix!$G$4:$J$8,_xlfn.IFS(V43&lt;56,1,V43&lt;61,2,V43&lt;66,3,V43&lt;71,4,TRUE,5),MATCH(YEAR($C$17),Appendix!$G$3:$L$3,0))</f>
        <v>0</v>
      </c>
      <c r="Y43" s="92">
        <f t="shared" si="4"/>
        <v>0</v>
      </c>
      <c r="Z43" s="89">
        <f t="shared" si="5"/>
        <v>124</v>
      </c>
      <c r="AA43" s="90">
        <f>IF($E43&gt;'Wage Ceilings '!$C$3-SUM($S43,$W43),'Wage Ceilings '!$C$3-SUM($S43,$W43),$E43)</f>
        <v>0</v>
      </c>
      <c r="AB43" s="91" cm="1">
        <f t="array" ref="AB43">INDEX(Appendix!$G$4:$J$8,_xlfn.IFS(Z43&lt;56,1,Z43&lt;61,2,Z43&lt;66,3,Z43&lt;71,4,TRUE,5),MATCH(YEAR($C$17),Appendix!$G$3:$L$3,0))</f>
        <v>0</v>
      </c>
      <c r="AC43" s="92">
        <f t="shared" si="6"/>
        <v>0</v>
      </c>
      <c r="AD43" s="89">
        <f t="shared" si="7"/>
        <v>124</v>
      </c>
      <c r="AE43" s="90">
        <f>IF($F43&gt;'Wage Ceilings '!$C$3-SUM($S43,$W43,$AA43),'Wage Ceilings '!$C$3-SUM($S43,$W43,$AA43),$F43)</f>
        <v>0</v>
      </c>
      <c r="AF43" s="91" cm="1">
        <f t="array" ref="AF43">INDEX(Appendix!$G$4:$J$8,_xlfn.IFS(AD43&lt;56,1,AD43&lt;61,2,AD43&lt;66,3,AD43&lt;71,4,TRUE,5),MATCH(YEAR($C$17),Appendix!$G$3:$L$3,0))</f>
        <v>0</v>
      </c>
      <c r="AG43" s="92">
        <f t="shared" si="8"/>
        <v>0</v>
      </c>
      <c r="AH43" s="89">
        <f t="shared" si="9"/>
        <v>124</v>
      </c>
      <c r="AI43" s="90">
        <f>IF($G43&gt;'Wage Ceilings '!$C$3-SUM($S43,$W43,$AA43,$AE43),'Wage Ceilings '!$C$3-SUM($S43,$W43,$AA43,$AE43),$G43)</f>
        <v>0</v>
      </c>
      <c r="AJ43" s="91" cm="1">
        <f t="array" ref="AJ43">INDEX(Appendix!$G$4:$J$8,_xlfn.IFS(AH43&lt;56,1,AH43&lt;61,2,AH43&lt;66,3,AH43&lt;71,4,TRUE,5),MATCH(YEAR($C$17),Appendix!$G$3:$L$3,0))</f>
        <v>0</v>
      </c>
      <c r="AK43" s="92">
        <f t="shared" si="10"/>
        <v>0</v>
      </c>
      <c r="AL43" s="89">
        <f t="shared" si="11"/>
        <v>124</v>
      </c>
      <c r="AM43" s="90">
        <f>IF($H43&gt;'Wage Ceilings '!$C$3-SUM($S43,$W43,$AA43,$AE43,$AI43),'Wage Ceilings '!$C$3-SUM($S43,$W43,$AA43,$AE43,$AI43),$H43)</f>
        <v>0</v>
      </c>
      <c r="AN43" s="91" cm="1">
        <f t="array" ref="AN43">INDEX(Appendix!$G$4:$J$8,_xlfn.IFS(AL43&lt;56,1,AL43&lt;61,2,AL43&lt;66,3,AL43&lt;71,4,TRUE,5),MATCH(YEAR($C$17),Appendix!$G$3:$L$3,0))</f>
        <v>0</v>
      </c>
      <c r="AO43" s="92">
        <f t="shared" si="12"/>
        <v>0</v>
      </c>
      <c r="AP43" s="89">
        <f t="shared" si="13"/>
        <v>124</v>
      </c>
      <c r="AQ43" s="90" cm="1">
        <f t="array" ref="AQ43">_xlfn.IFS(SUM($S43,$W43,$AA43,$AE43,$AI43,$AM43)&gt;='Wage Ceilings '!$C$3,0,SUM($I43,$S43,$W43,$AA43,$AE43,$AI43,$AM43)&gt;'Wage Ceilings '!$C$3,'Wage Ceilings '!$C$3-SUM($S43,$W43,$AA43,$AE43,$AI43,$AM43),SUM($I43,$S43,$W43,$AA43,$AE43,$AI43,$AM43)&lt;='Wage Ceilings '!$C$3,$I43)</f>
        <v>0</v>
      </c>
      <c r="AR43" s="91" cm="1">
        <f t="array" ref="AR43">INDEX(Appendix!$G$4:$J$8,_xlfn.IFS(AP43&lt;56,1,AP43&lt;61,2,AP43&lt;66,3,AP43&lt;71,4,TRUE,5),MATCH(YEAR($C$17),Appendix!$G$3:$L$3,0))</f>
        <v>0</v>
      </c>
      <c r="AS43" s="92">
        <f t="shared" si="24"/>
        <v>0</v>
      </c>
      <c r="AT43" s="89">
        <f t="shared" si="14"/>
        <v>124</v>
      </c>
      <c r="AU43" s="90" cm="1">
        <f t="array" ref="AU43">_xlfn.IFS(SUM($S43,$W43,$AA43,$AE43,$AI43,$AM43,$AQ43)&gt;='Wage Ceilings '!$C$3,0,SUM($J43,$S43,$W43,$AA43,$AE43,$AI43,$AM43,$AQ43)&gt;'Wage Ceilings '!$C$3,'Wage Ceilings '!$C$3-SUM($S43,$W43,$AA43,$AE43,$AI43,$AM43,$AQ43),SUM($J43,$S43,$W43,$AA43,$AE43,$AI43,$AM43,$AQ43)&lt;='Wage Ceilings '!$C$3,$J43)</f>
        <v>0</v>
      </c>
      <c r="AV43" s="91" cm="1">
        <f t="array" ref="AV43">INDEX(Appendix!$G$4:$J$8,_xlfn.IFS(AT43&lt;56,1,AT43&lt;61,2,AT43&lt;66,3,AT43&lt;71,4,TRUE,5),MATCH(YEAR($C$17),Appendix!$G$3:$L$3,0))</f>
        <v>0</v>
      </c>
      <c r="AW43" s="92">
        <f t="shared" si="15"/>
        <v>0</v>
      </c>
      <c r="AX43" s="89">
        <f t="shared" si="16"/>
        <v>124</v>
      </c>
      <c r="AY43" s="90" cm="1">
        <f t="array" ref="AY43">_xlfn.IFS(SUM($S43,$W43,$AA43,$AE43,$AI43,$AM43,$AQ43,$AU43)&gt;='Wage Ceilings '!$C$3,0,SUM($K43,$S43,$W43,$AA43,$AE43,$AI43,$AM43,$AQ43,$AU43)&gt;'Wage Ceilings '!$C$3,'Wage Ceilings '!$C$3-SUM($S43,$W43,$AA43,$AE43,$AI43,$AM43,$AQ43,$AU43),SUM($K43,$S43,$W43,$AA43,$AE43,$AI43,$AM43,$AQ43,$AU43)&lt;='Wage Ceilings '!$C$3,$K43)</f>
        <v>0</v>
      </c>
      <c r="AZ43" s="91" cm="1">
        <f t="array" ref="AZ43">INDEX(Appendix!$G$4:$J$8,_xlfn.IFS(AX43&lt;56,1,AX43&lt;61,2,AX43&lt;66,3,AX43&lt;71,4,TRUE,5),MATCH(YEAR($C$17),Appendix!$G$3:$L$3,0))</f>
        <v>0</v>
      </c>
      <c r="BA43" s="92">
        <f t="shared" si="17"/>
        <v>0</v>
      </c>
      <c r="BB43" s="89">
        <f t="shared" si="18"/>
        <v>124</v>
      </c>
      <c r="BC43" s="90" cm="1">
        <f t="array" ref="BC43">_xlfn.IFS(SUM($S43,$W43,$AA43,$AE43,$AI43,$AM43,$AQ43,$AU43,$AY43)&gt;='Wage Ceilings '!$C$3,0,SUM($L43,$S43,$W43,$AA43,$AE43,$AI43,$AM43,$AQ43,$AU43,$AY43)&gt;'Wage Ceilings '!$C$3,'Wage Ceilings '!$C$3-SUM($S43,$W43,$AA43,$AE43,$AI43,$AM43,$AQ43,$AU43,$AY43),SUM($L43,$S43,$W43,$AA43,$AE43,$AI43,$AM43,$AQ43,$AU43,$AY43)&lt;='Wage Ceilings '!$C$3,$L43)</f>
        <v>0</v>
      </c>
      <c r="BD43" s="91" cm="1">
        <f t="array" ref="BD43">INDEX(Appendix!$G$4:$J$8,_xlfn.IFS(BB43&lt;56,1,BB43&lt;61,2,BB43&lt;66,3,BB43&lt;71,4,TRUE,5),MATCH(YEAR($C$17),Appendix!$G$3:$L$3,0))</f>
        <v>0</v>
      </c>
      <c r="BE43" s="92">
        <f t="shared" si="19"/>
        <v>0</v>
      </c>
      <c r="BF43" s="89">
        <f t="shared" si="20"/>
        <v>124</v>
      </c>
      <c r="BG43" s="90" cm="1">
        <f t="array" ref="BG43">_xlfn.IFS(SUM($S43,$W43,$AA43,$AE43,$AI43,$AM43,$AQ43,$AU43,$AY43,$BC43)&gt;='Wage Ceilings '!$C$3,0,SUM($M43,$S43,$W43,$AA43,$AE43,$AI43,$AM43,$AQ43,$AU43,$AY43,$BC43)&gt;'Wage Ceilings '!$C$3,'Wage Ceilings '!$C$3-SUM($S43,$W43,$AA43,$AE43,$AI43,$AM43,$AQ43,$AU43,$AY43,$BC43),SUM($M43,$S43,$W43,$AA43,$AE43,$AI43,$AM43,$AQ43,$AU43,$AY43,$BC43)&lt;='Wage Ceilings '!$C$3,$M43)</f>
        <v>0</v>
      </c>
      <c r="BH43" s="91" cm="1">
        <f t="array" ref="BH43">INDEX(Appendix!$G$4:$J$8,_xlfn.IFS(BF43&lt;56,1,BF43&lt;61,2,BF43&lt;66,3,BF43&lt;71,4,TRUE,5),MATCH(YEAR($C$17),Appendix!$G$3:$L$3,0))</f>
        <v>0</v>
      </c>
      <c r="BI43" s="92">
        <f t="shared" si="21"/>
        <v>0</v>
      </c>
      <c r="BJ43" s="89">
        <f t="shared" si="22"/>
        <v>124</v>
      </c>
      <c r="BK43" s="90" cm="1">
        <f t="array" ref="BK43">_xlfn.IFS(SUM($S43,$W43,$AA43,$AE43,$AI43,$AM43,$AQ43,$AU43,$AY43,$BC43,$BG43)&gt;='Wage Ceilings '!$C$3,0,SUM($N43,$S43,$W43,$AA43,$AE43,$AI43,$AM43,$AQ43,$AU43,$AY43,$BC43,$BG43)&gt;'Wage Ceilings '!$C$3,'Wage Ceilings '!$C$3-SUM($S43,$W43,$AA43,$AE43,$AI43,$AM43,$AQ43,$AU43,$AY43,$BC43,$BG43),SUM($N43,$S43,$W43,$AA43,$AE43,$AI43,$AM43,$AQ43,$AU43,$AY43,$BC43,$BG43)&lt;='Wage Ceilings '!$C$3,$N43)</f>
        <v>0</v>
      </c>
      <c r="BL43" s="91" cm="1">
        <f t="array" ref="BL43">INDEX(Appendix!$G$4:$J$8,_xlfn.IFS(BJ43&lt;56,1,BJ43&lt;61,2,BJ43&lt;66,3,BJ43&lt;71,4,TRUE,5),MATCH(YEAR($C$17),Appendix!$G$3:$L$3,0))</f>
        <v>0</v>
      </c>
      <c r="BM43" s="92">
        <f t="shared" si="23"/>
        <v>0</v>
      </c>
      <c r="BN43" s="99"/>
    </row>
    <row r="44" spans="1:66" x14ac:dyDescent="0.3">
      <c r="A44" s="64" t="s">
        <v>42</v>
      </c>
      <c r="B44" s="65"/>
      <c r="C44" s="67"/>
      <c r="D44" s="67"/>
      <c r="E44" s="67"/>
      <c r="F44" s="67"/>
      <c r="G44" s="67"/>
      <c r="H44" s="67"/>
      <c r="I44" s="67"/>
      <c r="J44" s="67"/>
      <c r="K44" s="67"/>
      <c r="L44" s="67"/>
      <c r="M44" s="67"/>
      <c r="N44" s="67"/>
      <c r="O44" s="57">
        <f t="shared" si="25"/>
        <v>0</v>
      </c>
      <c r="P44" s="57">
        <f t="shared" si="26"/>
        <v>0</v>
      </c>
      <c r="Q44" s="58">
        <f t="shared" si="0"/>
        <v>0</v>
      </c>
      <c r="R44" s="89">
        <f t="shared" si="1"/>
        <v>123</v>
      </c>
      <c r="S44" s="90">
        <f>IF($C44&gt;'Wage Ceilings '!$C$3,'Wage Ceilings '!$C$3,$C44)</f>
        <v>0</v>
      </c>
      <c r="T44" s="91" cm="1">
        <f t="array" ref="T44">INDEX(Appendix!$G$4:$J$8,_xlfn.IFS(R44&lt;56,1,R44&lt;61,2,R44&lt;66,3,R44&lt;71,4,TRUE,5),MATCH(YEAR($C$17),Appendix!$G$3:$L$3,0))</f>
        <v>0</v>
      </c>
      <c r="U44" s="92">
        <f t="shared" si="2"/>
        <v>0</v>
      </c>
      <c r="V44" s="89">
        <f t="shared" si="3"/>
        <v>124</v>
      </c>
      <c r="W44" s="90">
        <f>IF($D44&gt;'Wage Ceilings '!$C$3-$S44,'Wage Ceilings '!$C$3-$S44,$D44)</f>
        <v>0</v>
      </c>
      <c r="X44" s="91" cm="1">
        <f t="array" ref="X44">INDEX(Appendix!$G$4:$J$8,_xlfn.IFS(V44&lt;56,1,V44&lt;61,2,V44&lt;66,3,V44&lt;71,4,TRUE,5),MATCH(YEAR($C$17),Appendix!$G$3:$L$3,0))</f>
        <v>0</v>
      </c>
      <c r="Y44" s="92">
        <f t="shared" si="4"/>
        <v>0</v>
      </c>
      <c r="Z44" s="89">
        <f t="shared" si="5"/>
        <v>124</v>
      </c>
      <c r="AA44" s="90">
        <f>IF($E44&gt;'Wage Ceilings '!$C$3-SUM($S44,$W44),'Wage Ceilings '!$C$3-SUM($S44,$W44),$E44)</f>
        <v>0</v>
      </c>
      <c r="AB44" s="91" cm="1">
        <f t="array" ref="AB44">INDEX(Appendix!$G$4:$J$8,_xlfn.IFS(Z44&lt;56,1,Z44&lt;61,2,Z44&lt;66,3,Z44&lt;71,4,TRUE,5),MATCH(YEAR($C$17),Appendix!$G$3:$L$3,0))</f>
        <v>0</v>
      </c>
      <c r="AC44" s="92">
        <f t="shared" si="6"/>
        <v>0</v>
      </c>
      <c r="AD44" s="89">
        <f t="shared" si="7"/>
        <v>124</v>
      </c>
      <c r="AE44" s="90">
        <f>IF($F44&gt;'Wage Ceilings '!$C$3-SUM($S44,$W44,$AA44),'Wage Ceilings '!$C$3-SUM($S44,$W44,$AA44),$F44)</f>
        <v>0</v>
      </c>
      <c r="AF44" s="91" cm="1">
        <f t="array" ref="AF44">INDEX(Appendix!$G$4:$J$8,_xlfn.IFS(AD44&lt;56,1,AD44&lt;61,2,AD44&lt;66,3,AD44&lt;71,4,TRUE,5),MATCH(YEAR($C$17),Appendix!$G$3:$L$3,0))</f>
        <v>0</v>
      </c>
      <c r="AG44" s="92">
        <f t="shared" si="8"/>
        <v>0</v>
      </c>
      <c r="AH44" s="89">
        <f t="shared" si="9"/>
        <v>124</v>
      </c>
      <c r="AI44" s="90">
        <f>IF($G44&gt;'Wage Ceilings '!$C$3-SUM($S44,$W44,$AA44,$AE44),'Wage Ceilings '!$C$3-SUM($S44,$W44,$AA44,$AE44),$G44)</f>
        <v>0</v>
      </c>
      <c r="AJ44" s="91" cm="1">
        <f t="array" ref="AJ44">INDEX(Appendix!$G$4:$J$8,_xlfn.IFS(AH44&lt;56,1,AH44&lt;61,2,AH44&lt;66,3,AH44&lt;71,4,TRUE,5),MATCH(YEAR($C$17),Appendix!$G$3:$L$3,0))</f>
        <v>0</v>
      </c>
      <c r="AK44" s="92">
        <f t="shared" si="10"/>
        <v>0</v>
      </c>
      <c r="AL44" s="89">
        <f t="shared" si="11"/>
        <v>124</v>
      </c>
      <c r="AM44" s="90">
        <f>IF($H44&gt;'Wage Ceilings '!$C$3-SUM($S44,$W44,$AA44,$AE44,$AI44),'Wage Ceilings '!$C$3-SUM($S44,$W44,$AA44,$AE44,$AI44),$H44)</f>
        <v>0</v>
      </c>
      <c r="AN44" s="91" cm="1">
        <f t="array" ref="AN44">INDEX(Appendix!$G$4:$J$8,_xlfn.IFS(AL44&lt;56,1,AL44&lt;61,2,AL44&lt;66,3,AL44&lt;71,4,TRUE,5),MATCH(YEAR($C$17),Appendix!$G$3:$L$3,0))</f>
        <v>0</v>
      </c>
      <c r="AO44" s="92">
        <f t="shared" si="12"/>
        <v>0</v>
      </c>
      <c r="AP44" s="89">
        <f t="shared" si="13"/>
        <v>124</v>
      </c>
      <c r="AQ44" s="90" cm="1">
        <f t="array" ref="AQ44">_xlfn.IFS(SUM($S44,$W44,$AA44,$AE44,$AI44,$AM44)&gt;='Wage Ceilings '!$C$3,0,SUM($I44,$S44,$W44,$AA44,$AE44,$AI44,$AM44)&gt;'Wage Ceilings '!$C$3,'Wage Ceilings '!$C$3-SUM($S44,$W44,$AA44,$AE44,$AI44,$AM44),SUM($I44,$S44,$W44,$AA44,$AE44,$AI44,$AM44)&lt;='Wage Ceilings '!$C$3,$I44)</f>
        <v>0</v>
      </c>
      <c r="AR44" s="91" cm="1">
        <f t="array" ref="AR44">INDEX(Appendix!$G$4:$J$8,_xlfn.IFS(AP44&lt;56,1,AP44&lt;61,2,AP44&lt;66,3,AP44&lt;71,4,TRUE,5),MATCH(YEAR($C$17),Appendix!$G$3:$L$3,0))</f>
        <v>0</v>
      </c>
      <c r="AS44" s="92">
        <f t="shared" si="24"/>
        <v>0</v>
      </c>
      <c r="AT44" s="89">
        <f t="shared" si="14"/>
        <v>124</v>
      </c>
      <c r="AU44" s="90" cm="1">
        <f t="array" ref="AU44">_xlfn.IFS(SUM($S44,$W44,$AA44,$AE44,$AI44,$AM44,$AQ44)&gt;='Wage Ceilings '!$C$3,0,SUM($J44,$S44,$W44,$AA44,$AE44,$AI44,$AM44,$AQ44)&gt;'Wage Ceilings '!$C$3,'Wage Ceilings '!$C$3-SUM($S44,$W44,$AA44,$AE44,$AI44,$AM44,$AQ44),SUM($J44,$S44,$W44,$AA44,$AE44,$AI44,$AM44,$AQ44)&lt;='Wage Ceilings '!$C$3,$J44)</f>
        <v>0</v>
      </c>
      <c r="AV44" s="91" cm="1">
        <f t="array" ref="AV44">INDEX(Appendix!$G$4:$J$8,_xlfn.IFS(AT44&lt;56,1,AT44&lt;61,2,AT44&lt;66,3,AT44&lt;71,4,TRUE,5),MATCH(YEAR($C$17),Appendix!$G$3:$L$3,0))</f>
        <v>0</v>
      </c>
      <c r="AW44" s="92">
        <f t="shared" si="15"/>
        <v>0</v>
      </c>
      <c r="AX44" s="89">
        <f t="shared" si="16"/>
        <v>124</v>
      </c>
      <c r="AY44" s="90" cm="1">
        <f t="array" ref="AY44">_xlfn.IFS(SUM($S44,$W44,$AA44,$AE44,$AI44,$AM44,$AQ44,$AU44)&gt;='Wage Ceilings '!$C$3,0,SUM($K44,$S44,$W44,$AA44,$AE44,$AI44,$AM44,$AQ44,$AU44)&gt;'Wage Ceilings '!$C$3,'Wage Ceilings '!$C$3-SUM($S44,$W44,$AA44,$AE44,$AI44,$AM44,$AQ44,$AU44),SUM($K44,$S44,$W44,$AA44,$AE44,$AI44,$AM44,$AQ44,$AU44)&lt;='Wage Ceilings '!$C$3,$K44)</f>
        <v>0</v>
      </c>
      <c r="AZ44" s="91" cm="1">
        <f t="array" ref="AZ44">INDEX(Appendix!$G$4:$J$8,_xlfn.IFS(AX44&lt;56,1,AX44&lt;61,2,AX44&lt;66,3,AX44&lt;71,4,TRUE,5),MATCH(YEAR($C$17),Appendix!$G$3:$L$3,0))</f>
        <v>0</v>
      </c>
      <c r="BA44" s="92">
        <f t="shared" si="17"/>
        <v>0</v>
      </c>
      <c r="BB44" s="89">
        <f t="shared" si="18"/>
        <v>124</v>
      </c>
      <c r="BC44" s="90" cm="1">
        <f t="array" ref="BC44">_xlfn.IFS(SUM($S44,$W44,$AA44,$AE44,$AI44,$AM44,$AQ44,$AU44,$AY44)&gt;='Wage Ceilings '!$C$3,0,SUM($L44,$S44,$W44,$AA44,$AE44,$AI44,$AM44,$AQ44,$AU44,$AY44)&gt;'Wage Ceilings '!$C$3,'Wage Ceilings '!$C$3-SUM($S44,$W44,$AA44,$AE44,$AI44,$AM44,$AQ44,$AU44,$AY44),SUM($L44,$S44,$W44,$AA44,$AE44,$AI44,$AM44,$AQ44,$AU44,$AY44)&lt;='Wage Ceilings '!$C$3,$L44)</f>
        <v>0</v>
      </c>
      <c r="BD44" s="91" cm="1">
        <f t="array" ref="BD44">INDEX(Appendix!$G$4:$J$8,_xlfn.IFS(BB44&lt;56,1,BB44&lt;61,2,BB44&lt;66,3,BB44&lt;71,4,TRUE,5),MATCH(YEAR($C$17),Appendix!$G$3:$L$3,0))</f>
        <v>0</v>
      </c>
      <c r="BE44" s="92">
        <f t="shared" si="19"/>
        <v>0</v>
      </c>
      <c r="BF44" s="89">
        <f t="shared" si="20"/>
        <v>124</v>
      </c>
      <c r="BG44" s="90" cm="1">
        <f t="array" ref="BG44">_xlfn.IFS(SUM($S44,$W44,$AA44,$AE44,$AI44,$AM44,$AQ44,$AU44,$AY44,$BC44)&gt;='Wage Ceilings '!$C$3,0,SUM($M44,$S44,$W44,$AA44,$AE44,$AI44,$AM44,$AQ44,$AU44,$AY44,$BC44)&gt;'Wage Ceilings '!$C$3,'Wage Ceilings '!$C$3-SUM($S44,$W44,$AA44,$AE44,$AI44,$AM44,$AQ44,$AU44,$AY44,$BC44),SUM($M44,$S44,$W44,$AA44,$AE44,$AI44,$AM44,$AQ44,$AU44,$AY44,$BC44)&lt;='Wage Ceilings '!$C$3,$M44)</f>
        <v>0</v>
      </c>
      <c r="BH44" s="91" cm="1">
        <f t="array" ref="BH44">INDEX(Appendix!$G$4:$J$8,_xlfn.IFS(BF44&lt;56,1,BF44&lt;61,2,BF44&lt;66,3,BF44&lt;71,4,TRUE,5),MATCH(YEAR($C$17),Appendix!$G$3:$L$3,0))</f>
        <v>0</v>
      </c>
      <c r="BI44" s="92">
        <f t="shared" si="21"/>
        <v>0</v>
      </c>
      <c r="BJ44" s="89">
        <f t="shared" si="22"/>
        <v>124</v>
      </c>
      <c r="BK44" s="90" cm="1">
        <f t="array" ref="BK44">_xlfn.IFS(SUM($S44,$W44,$AA44,$AE44,$AI44,$AM44,$AQ44,$AU44,$AY44,$BC44,$BG44)&gt;='Wage Ceilings '!$C$3,0,SUM($N44,$S44,$W44,$AA44,$AE44,$AI44,$AM44,$AQ44,$AU44,$AY44,$BC44,$BG44)&gt;'Wage Ceilings '!$C$3,'Wage Ceilings '!$C$3-SUM($S44,$W44,$AA44,$AE44,$AI44,$AM44,$AQ44,$AU44,$AY44,$BC44,$BG44),SUM($N44,$S44,$W44,$AA44,$AE44,$AI44,$AM44,$AQ44,$AU44,$AY44,$BC44,$BG44)&lt;='Wage Ceilings '!$C$3,$N44)</f>
        <v>0</v>
      </c>
      <c r="BL44" s="91" cm="1">
        <f t="array" ref="BL44">INDEX(Appendix!$G$4:$J$8,_xlfn.IFS(BJ44&lt;56,1,BJ44&lt;61,2,BJ44&lt;66,3,BJ44&lt;71,4,TRUE,5),MATCH(YEAR($C$17),Appendix!$G$3:$L$3,0))</f>
        <v>0</v>
      </c>
      <c r="BM44" s="92">
        <f t="shared" si="23"/>
        <v>0</v>
      </c>
      <c r="BN44" s="99"/>
    </row>
    <row r="45" spans="1:66" x14ac:dyDescent="0.3">
      <c r="A45" s="64" t="s">
        <v>43</v>
      </c>
      <c r="B45" s="65"/>
      <c r="C45" s="67"/>
      <c r="D45" s="67"/>
      <c r="E45" s="67"/>
      <c r="F45" s="67"/>
      <c r="G45" s="67"/>
      <c r="H45" s="67"/>
      <c r="I45" s="67"/>
      <c r="J45" s="67"/>
      <c r="K45" s="67"/>
      <c r="L45" s="67"/>
      <c r="M45" s="67"/>
      <c r="N45" s="67"/>
      <c r="O45" s="57">
        <f t="shared" si="25"/>
        <v>0</v>
      </c>
      <c r="P45" s="57">
        <f t="shared" si="26"/>
        <v>0</v>
      </c>
      <c r="Q45" s="58">
        <f t="shared" si="0"/>
        <v>0</v>
      </c>
      <c r="R45" s="89">
        <f t="shared" si="1"/>
        <v>123</v>
      </c>
      <c r="S45" s="90">
        <f>IF($C45&gt;'Wage Ceilings '!$C$3,'Wage Ceilings '!$C$3,$C45)</f>
        <v>0</v>
      </c>
      <c r="T45" s="91" cm="1">
        <f t="array" ref="T45">INDEX(Appendix!$G$4:$J$8,_xlfn.IFS(R45&lt;56,1,R45&lt;61,2,R45&lt;66,3,R45&lt;71,4,TRUE,5),MATCH(YEAR($C$17),Appendix!$G$3:$L$3,0))</f>
        <v>0</v>
      </c>
      <c r="U45" s="92">
        <f t="shared" si="2"/>
        <v>0</v>
      </c>
      <c r="V45" s="89">
        <f t="shared" si="3"/>
        <v>124</v>
      </c>
      <c r="W45" s="90">
        <f>IF($D45&gt;'Wage Ceilings '!$C$3-$S45,'Wage Ceilings '!$C$3-$S45,$D45)</f>
        <v>0</v>
      </c>
      <c r="X45" s="91" cm="1">
        <f t="array" ref="X45">INDEX(Appendix!$G$4:$J$8,_xlfn.IFS(V45&lt;56,1,V45&lt;61,2,V45&lt;66,3,V45&lt;71,4,TRUE,5),MATCH(YEAR($C$17),Appendix!$G$3:$L$3,0))</f>
        <v>0</v>
      </c>
      <c r="Y45" s="92">
        <f t="shared" si="4"/>
        <v>0</v>
      </c>
      <c r="Z45" s="89">
        <f t="shared" si="5"/>
        <v>124</v>
      </c>
      <c r="AA45" s="90">
        <f>IF($E45&gt;'Wage Ceilings '!$C$3-SUM($S45,$W45),'Wage Ceilings '!$C$3-SUM($S45,$W45),$E45)</f>
        <v>0</v>
      </c>
      <c r="AB45" s="91" cm="1">
        <f t="array" ref="AB45">INDEX(Appendix!$G$4:$J$8,_xlfn.IFS(Z45&lt;56,1,Z45&lt;61,2,Z45&lt;66,3,Z45&lt;71,4,TRUE,5),MATCH(YEAR($C$17),Appendix!$G$3:$L$3,0))</f>
        <v>0</v>
      </c>
      <c r="AC45" s="92">
        <f t="shared" si="6"/>
        <v>0</v>
      </c>
      <c r="AD45" s="89">
        <f t="shared" si="7"/>
        <v>124</v>
      </c>
      <c r="AE45" s="90">
        <f>IF($F45&gt;'Wage Ceilings '!$C$3-SUM($S45,$W45,$AA45),'Wage Ceilings '!$C$3-SUM($S45,$W45,$AA45),$F45)</f>
        <v>0</v>
      </c>
      <c r="AF45" s="91" cm="1">
        <f t="array" ref="AF45">INDEX(Appendix!$G$4:$J$8,_xlfn.IFS(AD45&lt;56,1,AD45&lt;61,2,AD45&lt;66,3,AD45&lt;71,4,TRUE,5),MATCH(YEAR($C$17),Appendix!$G$3:$L$3,0))</f>
        <v>0</v>
      </c>
      <c r="AG45" s="92">
        <f t="shared" si="8"/>
        <v>0</v>
      </c>
      <c r="AH45" s="89">
        <f t="shared" si="9"/>
        <v>124</v>
      </c>
      <c r="AI45" s="90">
        <f>IF($G45&gt;'Wage Ceilings '!$C$3-SUM($S45,$W45,$AA45,$AE45),'Wage Ceilings '!$C$3-SUM($S45,$W45,$AA45,$AE45),$G45)</f>
        <v>0</v>
      </c>
      <c r="AJ45" s="91" cm="1">
        <f t="array" ref="AJ45">INDEX(Appendix!$G$4:$J$8,_xlfn.IFS(AH45&lt;56,1,AH45&lt;61,2,AH45&lt;66,3,AH45&lt;71,4,TRUE,5),MATCH(YEAR($C$17),Appendix!$G$3:$L$3,0))</f>
        <v>0</v>
      </c>
      <c r="AK45" s="92">
        <f t="shared" si="10"/>
        <v>0</v>
      </c>
      <c r="AL45" s="89">
        <f t="shared" si="11"/>
        <v>124</v>
      </c>
      <c r="AM45" s="90">
        <f>IF($H45&gt;'Wage Ceilings '!$C$3-SUM($S45,$W45,$AA45,$AE45,$AI45),'Wage Ceilings '!$C$3-SUM($S45,$W45,$AA45,$AE45,$AI45),$H45)</f>
        <v>0</v>
      </c>
      <c r="AN45" s="91" cm="1">
        <f t="array" ref="AN45">INDEX(Appendix!$G$4:$J$8,_xlfn.IFS(AL45&lt;56,1,AL45&lt;61,2,AL45&lt;66,3,AL45&lt;71,4,TRUE,5),MATCH(YEAR($C$17),Appendix!$G$3:$L$3,0))</f>
        <v>0</v>
      </c>
      <c r="AO45" s="92">
        <f t="shared" si="12"/>
        <v>0</v>
      </c>
      <c r="AP45" s="89">
        <f t="shared" si="13"/>
        <v>124</v>
      </c>
      <c r="AQ45" s="90" cm="1">
        <f t="array" ref="AQ45">_xlfn.IFS(SUM($S45,$W45,$AA45,$AE45,$AI45,$AM45)&gt;='Wage Ceilings '!$C$3,0,SUM($I45,$S45,$W45,$AA45,$AE45,$AI45,$AM45)&gt;'Wage Ceilings '!$C$3,'Wage Ceilings '!$C$3-SUM($S45,$W45,$AA45,$AE45,$AI45,$AM45),SUM($I45,$S45,$W45,$AA45,$AE45,$AI45,$AM45)&lt;='Wage Ceilings '!$C$3,$I45)</f>
        <v>0</v>
      </c>
      <c r="AR45" s="91" cm="1">
        <f t="array" ref="AR45">INDEX(Appendix!$G$4:$J$8,_xlfn.IFS(AP45&lt;56,1,AP45&lt;61,2,AP45&lt;66,3,AP45&lt;71,4,TRUE,5),MATCH(YEAR($C$17),Appendix!$G$3:$L$3,0))</f>
        <v>0</v>
      </c>
      <c r="AS45" s="92">
        <f t="shared" si="24"/>
        <v>0</v>
      </c>
      <c r="AT45" s="89">
        <f t="shared" si="14"/>
        <v>124</v>
      </c>
      <c r="AU45" s="90" cm="1">
        <f t="array" ref="AU45">_xlfn.IFS(SUM($S45,$W45,$AA45,$AE45,$AI45,$AM45,$AQ45)&gt;='Wage Ceilings '!$C$3,0,SUM($J45,$S45,$W45,$AA45,$AE45,$AI45,$AM45,$AQ45)&gt;'Wage Ceilings '!$C$3,'Wage Ceilings '!$C$3-SUM($S45,$W45,$AA45,$AE45,$AI45,$AM45,$AQ45),SUM($J45,$S45,$W45,$AA45,$AE45,$AI45,$AM45,$AQ45)&lt;='Wage Ceilings '!$C$3,$J45)</f>
        <v>0</v>
      </c>
      <c r="AV45" s="91" cm="1">
        <f t="array" ref="AV45">INDEX(Appendix!$G$4:$J$8,_xlfn.IFS(AT45&lt;56,1,AT45&lt;61,2,AT45&lt;66,3,AT45&lt;71,4,TRUE,5),MATCH(YEAR($C$17),Appendix!$G$3:$L$3,0))</f>
        <v>0</v>
      </c>
      <c r="AW45" s="92">
        <f t="shared" si="15"/>
        <v>0</v>
      </c>
      <c r="AX45" s="89">
        <f t="shared" si="16"/>
        <v>124</v>
      </c>
      <c r="AY45" s="90" cm="1">
        <f t="array" ref="AY45">_xlfn.IFS(SUM($S45,$W45,$AA45,$AE45,$AI45,$AM45,$AQ45,$AU45)&gt;='Wage Ceilings '!$C$3,0,SUM($K45,$S45,$W45,$AA45,$AE45,$AI45,$AM45,$AQ45,$AU45)&gt;'Wage Ceilings '!$C$3,'Wage Ceilings '!$C$3-SUM($S45,$W45,$AA45,$AE45,$AI45,$AM45,$AQ45,$AU45),SUM($K45,$S45,$W45,$AA45,$AE45,$AI45,$AM45,$AQ45,$AU45)&lt;='Wage Ceilings '!$C$3,$K45)</f>
        <v>0</v>
      </c>
      <c r="AZ45" s="91" cm="1">
        <f t="array" ref="AZ45">INDEX(Appendix!$G$4:$J$8,_xlfn.IFS(AX45&lt;56,1,AX45&lt;61,2,AX45&lt;66,3,AX45&lt;71,4,TRUE,5),MATCH(YEAR($C$17),Appendix!$G$3:$L$3,0))</f>
        <v>0</v>
      </c>
      <c r="BA45" s="92">
        <f t="shared" si="17"/>
        <v>0</v>
      </c>
      <c r="BB45" s="89">
        <f t="shared" si="18"/>
        <v>124</v>
      </c>
      <c r="BC45" s="90" cm="1">
        <f t="array" ref="BC45">_xlfn.IFS(SUM($S45,$W45,$AA45,$AE45,$AI45,$AM45,$AQ45,$AU45,$AY45)&gt;='Wage Ceilings '!$C$3,0,SUM($L45,$S45,$W45,$AA45,$AE45,$AI45,$AM45,$AQ45,$AU45,$AY45)&gt;'Wage Ceilings '!$C$3,'Wage Ceilings '!$C$3-SUM($S45,$W45,$AA45,$AE45,$AI45,$AM45,$AQ45,$AU45,$AY45),SUM($L45,$S45,$W45,$AA45,$AE45,$AI45,$AM45,$AQ45,$AU45,$AY45)&lt;='Wage Ceilings '!$C$3,$L45)</f>
        <v>0</v>
      </c>
      <c r="BD45" s="91" cm="1">
        <f t="array" ref="BD45">INDEX(Appendix!$G$4:$J$8,_xlfn.IFS(BB45&lt;56,1,BB45&lt;61,2,BB45&lt;66,3,BB45&lt;71,4,TRUE,5),MATCH(YEAR($C$17),Appendix!$G$3:$L$3,0))</f>
        <v>0</v>
      </c>
      <c r="BE45" s="92">
        <f t="shared" si="19"/>
        <v>0</v>
      </c>
      <c r="BF45" s="89">
        <f t="shared" si="20"/>
        <v>124</v>
      </c>
      <c r="BG45" s="90" cm="1">
        <f t="array" ref="BG45">_xlfn.IFS(SUM($S45,$W45,$AA45,$AE45,$AI45,$AM45,$AQ45,$AU45,$AY45,$BC45)&gt;='Wage Ceilings '!$C$3,0,SUM($M45,$S45,$W45,$AA45,$AE45,$AI45,$AM45,$AQ45,$AU45,$AY45,$BC45)&gt;'Wage Ceilings '!$C$3,'Wage Ceilings '!$C$3-SUM($S45,$W45,$AA45,$AE45,$AI45,$AM45,$AQ45,$AU45,$AY45,$BC45),SUM($M45,$S45,$W45,$AA45,$AE45,$AI45,$AM45,$AQ45,$AU45,$AY45,$BC45)&lt;='Wage Ceilings '!$C$3,$M45)</f>
        <v>0</v>
      </c>
      <c r="BH45" s="91" cm="1">
        <f t="array" ref="BH45">INDEX(Appendix!$G$4:$J$8,_xlfn.IFS(BF45&lt;56,1,BF45&lt;61,2,BF45&lt;66,3,BF45&lt;71,4,TRUE,5),MATCH(YEAR($C$17),Appendix!$G$3:$L$3,0))</f>
        <v>0</v>
      </c>
      <c r="BI45" s="92">
        <f t="shared" si="21"/>
        <v>0</v>
      </c>
      <c r="BJ45" s="89">
        <f t="shared" si="22"/>
        <v>124</v>
      </c>
      <c r="BK45" s="90" cm="1">
        <f t="array" ref="BK45">_xlfn.IFS(SUM($S45,$W45,$AA45,$AE45,$AI45,$AM45,$AQ45,$AU45,$AY45,$BC45,$BG45)&gt;='Wage Ceilings '!$C$3,0,SUM($N45,$S45,$W45,$AA45,$AE45,$AI45,$AM45,$AQ45,$AU45,$AY45,$BC45,$BG45)&gt;'Wage Ceilings '!$C$3,'Wage Ceilings '!$C$3-SUM($S45,$W45,$AA45,$AE45,$AI45,$AM45,$AQ45,$AU45,$AY45,$BC45,$BG45),SUM($N45,$S45,$W45,$AA45,$AE45,$AI45,$AM45,$AQ45,$AU45,$AY45,$BC45,$BG45)&lt;='Wage Ceilings '!$C$3,$N45)</f>
        <v>0</v>
      </c>
      <c r="BL45" s="91" cm="1">
        <f t="array" ref="BL45">INDEX(Appendix!$G$4:$J$8,_xlfn.IFS(BJ45&lt;56,1,BJ45&lt;61,2,BJ45&lt;66,3,BJ45&lt;71,4,TRUE,5),MATCH(YEAR($C$17),Appendix!$G$3:$L$3,0))</f>
        <v>0</v>
      </c>
      <c r="BM45" s="92">
        <f t="shared" si="23"/>
        <v>0</v>
      </c>
      <c r="BN45" s="99"/>
    </row>
    <row r="46" spans="1:66" x14ac:dyDescent="0.3">
      <c r="A46" s="64" t="s">
        <v>44</v>
      </c>
      <c r="B46" s="65"/>
      <c r="C46" s="67"/>
      <c r="D46" s="67"/>
      <c r="E46" s="67"/>
      <c r="F46" s="67"/>
      <c r="G46" s="67"/>
      <c r="H46" s="67"/>
      <c r="I46" s="67"/>
      <c r="J46" s="67"/>
      <c r="K46" s="67"/>
      <c r="L46" s="67"/>
      <c r="M46" s="67"/>
      <c r="N46" s="67"/>
      <c r="O46" s="57">
        <f t="shared" si="25"/>
        <v>0</v>
      </c>
      <c r="P46" s="57">
        <f t="shared" si="26"/>
        <v>0</v>
      </c>
      <c r="Q46" s="58">
        <f t="shared" si="0"/>
        <v>0</v>
      </c>
      <c r="R46" s="89">
        <f t="shared" si="1"/>
        <v>123</v>
      </c>
      <c r="S46" s="90">
        <f>IF($C46&gt;'Wage Ceilings '!$C$3,'Wage Ceilings '!$C$3,$C46)</f>
        <v>0</v>
      </c>
      <c r="T46" s="91" cm="1">
        <f t="array" ref="T46">INDEX(Appendix!$G$4:$J$8,_xlfn.IFS(R46&lt;56,1,R46&lt;61,2,R46&lt;66,3,R46&lt;71,4,TRUE,5),MATCH(YEAR($C$17),Appendix!$G$3:$L$3,0))</f>
        <v>0</v>
      </c>
      <c r="U46" s="92">
        <f t="shared" si="2"/>
        <v>0</v>
      </c>
      <c r="V46" s="89">
        <f t="shared" si="3"/>
        <v>124</v>
      </c>
      <c r="W46" s="90">
        <f>IF($D46&gt;'Wage Ceilings '!$C$3-$S46,'Wage Ceilings '!$C$3-$S46,$D46)</f>
        <v>0</v>
      </c>
      <c r="X46" s="91" cm="1">
        <f t="array" ref="X46">INDEX(Appendix!$G$4:$J$8,_xlfn.IFS(V46&lt;56,1,V46&lt;61,2,V46&lt;66,3,V46&lt;71,4,TRUE,5),MATCH(YEAR($C$17),Appendix!$G$3:$L$3,0))</f>
        <v>0</v>
      </c>
      <c r="Y46" s="92">
        <f t="shared" si="4"/>
        <v>0</v>
      </c>
      <c r="Z46" s="89">
        <f t="shared" si="5"/>
        <v>124</v>
      </c>
      <c r="AA46" s="90">
        <f>IF($E46&gt;'Wage Ceilings '!$C$3-SUM($S46,$W46),'Wage Ceilings '!$C$3-SUM($S46,$W46),$E46)</f>
        <v>0</v>
      </c>
      <c r="AB46" s="91" cm="1">
        <f t="array" ref="AB46">INDEX(Appendix!$G$4:$J$8,_xlfn.IFS(Z46&lt;56,1,Z46&lt;61,2,Z46&lt;66,3,Z46&lt;71,4,TRUE,5),MATCH(YEAR($C$17),Appendix!$G$3:$L$3,0))</f>
        <v>0</v>
      </c>
      <c r="AC46" s="92">
        <f t="shared" si="6"/>
        <v>0</v>
      </c>
      <c r="AD46" s="89">
        <f t="shared" si="7"/>
        <v>124</v>
      </c>
      <c r="AE46" s="90">
        <f>IF($F46&gt;'Wage Ceilings '!$C$3-SUM($S46,$W46,$AA46),'Wage Ceilings '!$C$3-SUM($S46,$W46,$AA46),$F46)</f>
        <v>0</v>
      </c>
      <c r="AF46" s="91" cm="1">
        <f t="array" ref="AF46">INDEX(Appendix!$G$4:$J$8,_xlfn.IFS(AD46&lt;56,1,AD46&lt;61,2,AD46&lt;66,3,AD46&lt;71,4,TRUE,5),MATCH(YEAR($C$17),Appendix!$G$3:$L$3,0))</f>
        <v>0</v>
      </c>
      <c r="AG46" s="92">
        <f t="shared" si="8"/>
        <v>0</v>
      </c>
      <c r="AH46" s="89">
        <f t="shared" si="9"/>
        <v>124</v>
      </c>
      <c r="AI46" s="90">
        <f>IF($G46&gt;'Wage Ceilings '!$C$3-SUM($S46,$W46,$AA46,$AE46),'Wage Ceilings '!$C$3-SUM($S46,$W46,$AA46,$AE46),$G46)</f>
        <v>0</v>
      </c>
      <c r="AJ46" s="91" cm="1">
        <f t="array" ref="AJ46">INDEX(Appendix!$G$4:$J$8,_xlfn.IFS(AH46&lt;56,1,AH46&lt;61,2,AH46&lt;66,3,AH46&lt;71,4,TRUE,5),MATCH(YEAR($C$17),Appendix!$G$3:$L$3,0))</f>
        <v>0</v>
      </c>
      <c r="AK46" s="92">
        <f t="shared" si="10"/>
        <v>0</v>
      </c>
      <c r="AL46" s="89">
        <f t="shared" si="11"/>
        <v>124</v>
      </c>
      <c r="AM46" s="90">
        <f>IF($H46&gt;'Wage Ceilings '!$C$3-SUM($S46,$W46,$AA46,$AE46,$AI46),'Wage Ceilings '!$C$3-SUM($S46,$W46,$AA46,$AE46,$AI46),$H46)</f>
        <v>0</v>
      </c>
      <c r="AN46" s="91" cm="1">
        <f t="array" ref="AN46">INDEX(Appendix!$G$4:$J$8,_xlfn.IFS(AL46&lt;56,1,AL46&lt;61,2,AL46&lt;66,3,AL46&lt;71,4,TRUE,5),MATCH(YEAR($C$17),Appendix!$G$3:$L$3,0))</f>
        <v>0</v>
      </c>
      <c r="AO46" s="92">
        <f t="shared" si="12"/>
        <v>0</v>
      </c>
      <c r="AP46" s="89">
        <f t="shared" si="13"/>
        <v>124</v>
      </c>
      <c r="AQ46" s="90" cm="1">
        <f t="array" ref="AQ46">_xlfn.IFS(SUM($S46,$W46,$AA46,$AE46,$AI46,$AM46)&gt;='Wage Ceilings '!$C$3,0,SUM($I46,$S46,$W46,$AA46,$AE46,$AI46,$AM46)&gt;'Wage Ceilings '!$C$3,'Wage Ceilings '!$C$3-SUM($S46,$W46,$AA46,$AE46,$AI46,$AM46),SUM($I46,$S46,$W46,$AA46,$AE46,$AI46,$AM46)&lt;='Wage Ceilings '!$C$3,$I46)</f>
        <v>0</v>
      </c>
      <c r="AR46" s="91" cm="1">
        <f t="array" ref="AR46">INDEX(Appendix!$G$4:$J$8,_xlfn.IFS(AP46&lt;56,1,AP46&lt;61,2,AP46&lt;66,3,AP46&lt;71,4,TRUE,5),MATCH(YEAR($C$17),Appendix!$G$3:$L$3,0))</f>
        <v>0</v>
      </c>
      <c r="AS46" s="92">
        <f t="shared" si="24"/>
        <v>0</v>
      </c>
      <c r="AT46" s="89">
        <f t="shared" si="14"/>
        <v>124</v>
      </c>
      <c r="AU46" s="90" cm="1">
        <f t="array" ref="AU46">_xlfn.IFS(SUM($S46,$W46,$AA46,$AE46,$AI46,$AM46,$AQ46)&gt;='Wage Ceilings '!$C$3,0,SUM($J46,$S46,$W46,$AA46,$AE46,$AI46,$AM46,$AQ46)&gt;'Wage Ceilings '!$C$3,'Wage Ceilings '!$C$3-SUM($S46,$W46,$AA46,$AE46,$AI46,$AM46,$AQ46),SUM($J46,$S46,$W46,$AA46,$AE46,$AI46,$AM46,$AQ46)&lt;='Wage Ceilings '!$C$3,$J46)</f>
        <v>0</v>
      </c>
      <c r="AV46" s="91" cm="1">
        <f t="array" ref="AV46">INDEX(Appendix!$G$4:$J$8,_xlfn.IFS(AT46&lt;56,1,AT46&lt;61,2,AT46&lt;66,3,AT46&lt;71,4,TRUE,5),MATCH(YEAR($C$17),Appendix!$G$3:$L$3,0))</f>
        <v>0</v>
      </c>
      <c r="AW46" s="92">
        <f t="shared" si="15"/>
        <v>0</v>
      </c>
      <c r="AX46" s="89">
        <f t="shared" si="16"/>
        <v>124</v>
      </c>
      <c r="AY46" s="90" cm="1">
        <f t="array" ref="AY46">_xlfn.IFS(SUM($S46,$W46,$AA46,$AE46,$AI46,$AM46,$AQ46,$AU46)&gt;='Wage Ceilings '!$C$3,0,SUM($K46,$S46,$W46,$AA46,$AE46,$AI46,$AM46,$AQ46,$AU46)&gt;'Wage Ceilings '!$C$3,'Wage Ceilings '!$C$3-SUM($S46,$W46,$AA46,$AE46,$AI46,$AM46,$AQ46,$AU46),SUM($K46,$S46,$W46,$AA46,$AE46,$AI46,$AM46,$AQ46,$AU46)&lt;='Wage Ceilings '!$C$3,$K46)</f>
        <v>0</v>
      </c>
      <c r="AZ46" s="91" cm="1">
        <f t="array" ref="AZ46">INDEX(Appendix!$G$4:$J$8,_xlfn.IFS(AX46&lt;56,1,AX46&lt;61,2,AX46&lt;66,3,AX46&lt;71,4,TRUE,5),MATCH(YEAR($C$17),Appendix!$G$3:$L$3,0))</f>
        <v>0</v>
      </c>
      <c r="BA46" s="92">
        <f t="shared" si="17"/>
        <v>0</v>
      </c>
      <c r="BB46" s="89">
        <f t="shared" si="18"/>
        <v>124</v>
      </c>
      <c r="BC46" s="90" cm="1">
        <f t="array" ref="BC46">_xlfn.IFS(SUM($S46,$W46,$AA46,$AE46,$AI46,$AM46,$AQ46,$AU46,$AY46)&gt;='Wage Ceilings '!$C$3,0,SUM($L46,$S46,$W46,$AA46,$AE46,$AI46,$AM46,$AQ46,$AU46,$AY46)&gt;'Wage Ceilings '!$C$3,'Wage Ceilings '!$C$3-SUM($S46,$W46,$AA46,$AE46,$AI46,$AM46,$AQ46,$AU46,$AY46),SUM($L46,$S46,$W46,$AA46,$AE46,$AI46,$AM46,$AQ46,$AU46,$AY46)&lt;='Wage Ceilings '!$C$3,$L46)</f>
        <v>0</v>
      </c>
      <c r="BD46" s="91" cm="1">
        <f t="array" ref="BD46">INDEX(Appendix!$G$4:$J$8,_xlfn.IFS(BB46&lt;56,1,BB46&lt;61,2,BB46&lt;66,3,BB46&lt;71,4,TRUE,5),MATCH(YEAR($C$17),Appendix!$G$3:$L$3,0))</f>
        <v>0</v>
      </c>
      <c r="BE46" s="92">
        <f t="shared" si="19"/>
        <v>0</v>
      </c>
      <c r="BF46" s="89">
        <f t="shared" si="20"/>
        <v>124</v>
      </c>
      <c r="BG46" s="90" cm="1">
        <f t="array" ref="BG46">_xlfn.IFS(SUM($S46,$W46,$AA46,$AE46,$AI46,$AM46,$AQ46,$AU46,$AY46,$BC46)&gt;='Wage Ceilings '!$C$3,0,SUM($M46,$S46,$W46,$AA46,$AE46,$AI46,$AM46,$AQ46,$AU46,$AY46,$BC46)&gt;'Wage Ceilings '!$C$3,'Wage Ceilings '!$C$3-SUM($S46,$W46,$AA46,$AE46,$AI46,$AM46,$AQ46,$AU46,$AY46,$BC46),SUM($M46,$S46,$W46,$AA46,$AE46,$AI46,$AM46,$AQ46,$AU46,$AY46,$BC46)&lt;='Wage Ceilings '!$C$3,$M46)</f>
        <v>0</v>
      </c>
      <c r="BH46" s="91" cm="1">
        <f t="array" ref="BH46">INDEX(Appendix!$G$4:$J$8,_xlfn.IFS(BF46&lt;56,1,BF46&lt;61,2,BF46&lt;66,3,BF46&lt;71,4,TRUE,5),MATCH(YEAR($C$17),Appendix!$G$3:$L$3,0))</f>
        <v>0</v>
      </c>
      <c r="BI46" s="92">
        <f t="shared" si="21"/>
        <v>0</v>
      </c>
      <c r="BJ46" s="89">
        <f t="shared" si="22"/>
        <v>124</v>
      </c>
      <c r="BK46" s="90" cm="1">
        <f t="array" ref="BK46">_xlfn.IFS(SUM($S46,$W46,$AA46,$AE46,$AI46,$AM46,$AQ46,$AU46,$AY46,$BC46,$BG46)&gt;='Wage Ceilings '!$C$3,0,SUM($N46,$S46,$W46,$AA46,$AE46,$AI46,$AM46,$AQ46,$AU46,$AY46,$BC46,$BG46)&gt;'Wage Ceilings '!$C$3,'Wage Ceilings '!$C$3-SUM($S46,$W46,$AA46,$AE46,$AI46,$AM46,$AQ46,$AU46,$AY46,$BC46,$BG46),SUM($N46,$S46,$W46,$AA46,$AE46,$AI46,$AM46,$AQ46,$AU46,$AY46,$BC46,$BG46)&lt;='Wage Ceilings '!$C$3,$N46)</f>
        <v>0</v>
      </c>
      <c r="BL46" s="91" cm="1">
        <f t="array" ref="BL46">INDEX(Appendix!$G$4:$J$8,_xlfn.IFS(BJ46&lt;56,1,BJ46&lt;61,2,BJ46&lt;66,3,BJ46&lt;71,4,TRUE,5),MATCH(YEAR($C$17),Appendix!$G$3:$L$3,0))</f>
        <v>0</v>
      </c>
      <c r="BM46" s="92">
        <f t="shared" si="23"/>
        <v>0</v>
      </c>
      <c r="BN46" s="99"/>
    </row>
    <row r="47" spans="1:66" x14ac:dyDescent="0.3">
      <c r="A47" s="64" t="s">
        <v>45</v>
      </c>
      <c r="B47" s="65"/>
      <c r="C47" s="67"/>
      <c r="D47" s="67"/>
      <c r="E47" s="67"/>
      <c r="F47" s="67"/>
      <c r="G47" s="67"/>
      <c r="H47" s="67"/>
      <c r="I47" s="67"/>
      <c r="J47" s="67"/>
      <c r="K47" s="67"/>
      <c r="L47" s="67"/>
      <c r="M47" s="67"/>
      <c r="N47" s="67"/>
      <c r="O47" s="57">
        <f t="shared" si="25"/>
        <v>0</v>
      </c>
      <c r="P47" s="57">
        <f t="shared" si="26"/>
        <v>0</v>
      </c>
      <c r="Q47" s="58">
        <f t="shared" si="0"/>
        <v>0</v>
      </c>
      <c r="R47" s="89">
        <f t="shared" si="1"/>
        <v>123</v>
      </c>
      <c r="S47" s="90">
        <f>IF($C47&gt;'Wage Ceilings '!$C$3,'Wage Ceilings '!$C$3,$C47)</f>
        <v>0</v>
      </c>
      <c r="T47" s="91" cm="1">
        <f t="array" ref="T47">INDEX(Appendix!$G$4:$J$8,_xlfn.IFS(R47&lt;56,1,R47&lt;61,2,R47&lt;66,3,R47&lt;71,4,TRUE,5),MATCH(YEAR($C$17),Appendix!$G$3:$L$3,0))</f>
        <v>0</v>
      </c>
      <c r="U47" s="92">
        <f t="shared" si="2"/>
        <v>0</v>
      </c>
      <c r="V47" s="89">
        <f t="shared" si="3"/>
        <v>124</v>
      </c>
      <c r="W47" s="90">
        <f>IF($D47&gt;'Wage Ceilings '!$C$3-$S47,'Wage Ceilings '!$C$3-$S47,$D47)</f>
        <v>0</v>
      </c>
      <c r="X47" s="91" cm="1">
        <f t="array" ref="X47">INDEX(Appendix!$G$4:$J$8,_xlfn.IFS(V47&lt;56,1,V47&lt;61,2,V47&lt;66,3,V47&lt;71,4,TRUE,5),MATCH(YEAR($C$17),Appendix!$G$3:$L$3,0))</f>
        <v>0</v>
      </c>
      <c r="Y47" s="92">
        <f t="shared" si="4"/>
        <v>0</v>
      </c>
      <c r="Z47" s="89">
        <f t="shared" si="5"/>
        <v>124</v>
      </c>
      <c r="AA47" s="90">
        <f>IF($E47&gt;'Wage Ceilings '!$C$3-SUM($S47,$W47),'Wage Ceilings '!$C$3-SUM($S47,$W47),$E47)</f>
        <v>0</v>
      </c>
      <c r="AB47" s="91" cm="1">
        <f t="array" ref="AB47">INDEX(Appendix!$G$4:$J$8,_xlfn.IFS(Z47&lt;56,1,Z47&lt;61,2,Z47&lt;66,3,Z47&lt;71,4,TRUE,5),MATCH(YEAR($C$17),Appendix!$G$3:$L$3,0))</f>
        <v>0</v>
      </c>
      <c r="AC47" s="92">
        <f t="shared" si="6"/>
        <v>0</v>
      </c>
      <c r="AD47" s="89">
        <f t="shared" si="7"/>
        <v>124</v>
      </c>
      <c r="AE47" s="90">
        <f>IF($F47&gt;'Wage Ceilings '!$C$3-SUM($S47,$W47,$AA47),'Wage Ceilings '!$C$3-SUM($S47,$W47,$AA47),$F47)</f>
        <v>0</v>
      </c>
      <c r="AF47" s="91" cm="1">
        <f t="array" ref="AF47">INDEX(Appendix!$G$4:$J$8,_xlfn.IFS(AD47&lt;56,1,AD47&lt;61,2,AD47&lt;66,3,AD47&lt;71,4,TRUE,5),MATCH(YEAR($C$17),Appendix!$G$3:$L$3,0))</f>
        <v>0</v>
      </c>
      <c r="AG47" s="92">
        <f t="shared" si="8"/>
        <v>0</v>
      </c>
      <c r="AH47" s="89">
        <f t="shared" si="9"/>
        <v>124</v>
      </c>
      <c r="AI47" s="90">
        <f>IF($G47&gt;'Wage Ceilings '!$C$3-SUM($S47,$W47,$AA47,$AE47),'Wage Ceilings '!$C$3-SUM($S47,$W47,$AA47,$AE47),$G47)</f>
        <v>0</v>
      </c>
      <c r="AJ47" s="91" cm="1">
        <f t="array" ref="AJ47">INDEX(Appendix!$G$4:$J$8,_xlfn.IFS(AH47&lt;56,1,AH47&lt;61,2,AH47&lt;66,3,AH47&lt;71,4,TRUE,5),MATCH(YEAR($C$17),Appendix!$G$3:$L$3,0))</f>
        <v>0</v>
      </c>
      <c r="AK47" s="92">
        <f t="shared" si="10"/>
        <v>0</v>
      </c>
      <c r="AL47" s="89">
        <f t="shared" si="11"/>
        <v>124</v>
      </c>
      <c r="AM47" s="90">
        <f>IF($H47&gt;'Wage Ceilings '!$C$3-SUM($S47,$W47,$AA47,$AE47,$AI47),'Wage Ceilings '!$C$3-SUM($S47,$W47,$AA47,$AE47,$AI47),$H47)</f>
        <v>0</v>
      </c>
      <c r="AN47" s="91" cm="1">
        <f t="array" ref="AN47">INDEX(Appendix!$G$4:$J$8,_xlfn.IFS(AL47&lt;56,1,AL47&lt;61,2,AL47&lt;66,3,AL47&lt;71,4,TRUE,5),MATCH(YEAR($C$17),Appendix!$G$3:$L$3,0))</f>
        <v>0</v>
      </c>
      <c r="AO47" s="92">
        <f t="shared" si="12"/>
        <v>0</v>
      </c>
      <c r="AP47" s="89">
        <f t="shared" si="13"/>
        <v>124</v>
      </c>
      <c r="AQ47" s="90" cm="1">
        <f t="array" ref="AQ47">_xlfn.IFS(SUM($S47,$W47,$AA47,$AE47,$AI47,$AM47)&gt;='Wage Ceilings '!$C$3,0,SUM($I47,$S47,$W47,$AA47,$AE47,$AI47,$AM47)&gt;'Wage Ceilings '!$C$3,'Wage Ceilings '!$C$3-SUM($S47,$W47,$AA47,$AE47,$AI47,$AM47),SUM($I47,$S47,$W47,$AA47,$AE47,$AI47,$AM47)&lt;='Wage Ceilings '!$C$3,$I47)</f>
        <v>0</v>
      </c>
      <c r="AR47" s="91" cm="1">
        <f t="array" ref="AR47">INDEX(Appendix!$G$4:$J$8,_xlfn.IFS(AP47&lt;56,1,AP47&lt;61,2,AP47&lt;66,3,AP47&lt;71,4,TRUE,5),MATCH(YEAR($C$17),Appendix!$G$3:$L$3,0))</f>
        <v>0</v>
      </c>
      <c r="AS47" s="92">
        <f t="shared" si="24"/>
        <v>0</v>
      </c>
      <c r="AT47" s="89">
        <f t="shared" si="14"/>
        <v>124</v>
      </c>
      <c r="AU47" s="90" cm="1">
        <f t="array" ref="AU47">_xlfn.IFS(SUM($S47,$W47,$AA47,$AE47,$AI47,$AM47,$AQ47)&gt;='Wage Ceilings '!$C$3,0,SUM($J47,$S47,$W47,$AA47,$AE47,$AI47,$AM47,$AQ47)&gt;'Wage Ceilings '!$C$3,'Wage Ceilings '!$C$3-SUM($S47,$W47,$AA47,$AE47,$AI47,$AM47,$AQ47),SUM($J47,$S47,$W47,$AA47,$AE47,$AI47,$AM47,$AQ47)&lt;='Wage Ceilings '!$C$3,$J47)</f>
        <v>0</v>
      </c>
      <c r="AV47" s="91" cm="1">
        <f t="array" ref="AV47">INDEX(Appendix!$G$4:$J$8,_xlfn.IFS(AT47&lt;56,1,AT47&lt;61,2,AT47&lt;66,3,AT47&lt;71,4,TRUE,5),MATCH(YEAR($C$17),Appendix!$G$3:$L$3,0))</f>
        <v>0</v>
      </c>
      <c r="AW47" s="92">
        <f t="shared" si="15"/>
        <v>0</v>
      </c>
      <c r="AX47" s="89">
        <f t="shared" si="16"/>
        <v>124</v>
      </c>
      <c r="AY47" s="90" cm="1">
        <f t="array" ref="AY47">_xlfn.IFS(SUM($S47,$W47,$AA47,$AE47,$AI47,$AM47,$AQ47,$AU47)&gt;='Wage Ceilings '!$C$3,0,SUM($K47,$S47,$W47,$AA47,$AE47,$AI47,$AM47,$AQ47,$AU47)&gt;'Wage Ceilings '!$C$3,'Wage Ceilings '!$C$3-SUM($S47,$W47,$AA47,$AE47,$AI47,$AM47,$AQ47,$AU47),SUM($K47,$S47,$W47,$AA47,$AE47,$AI47,$AM47,$AQ47,$AU47)&lt;='Wage Ceilings '!$C$3,$K47)</f>
        <v>0</v>
      </c>
      <c r="AZ47" s="91" cm="1">
        <f t="array" ref="AZ47">INDEX(Appendix!$G$4:$J$8,_xlfn.IFS(AX47&lt;56,1,AX47&lt;61,2,AX47&lt;66,3,AX47&lt;71,4,TRUE,5),MATCH(YEAR($C$17),Appendix!$G$3:$L$3,0))</f>
        <v>0</v>
      </c>
      <c r="BA47" s="92">
        <f t="shared" si="17"/>
        <v>0</v>
      </c>
      <c r="BB47" s="89">
        <f t="shared" si="18"/>
        <v>124</v>
      </c>
      <c r="BC47" s="90" cm="1">
        <f t="array" ref="BC47">_xlfn.IFS(SUM($S47,$W47,$AA47,$AE47,$AI47,$AM47,$AQ47,$AU47,$AY47)&gt;='Wage Ceilings '!$C$3,0,SUM($L47,$S47,$W47,$AA47,$AE47,$AI47,$AM47,$AQ47,$AU47,$AY47)&gt;'Wage Ceilings '!$C$3,'Wage Ceilings '!$C$3-SUM($S47,$W47,$AA47,$AE47,$AI47,$AM47,$AQ47,$AU47,$AY47),SUM($L47,$S47,$W47,$AA47,$AE47,$AI47,$AM47,$AQ47,$AU47,$AY47)&lt;='Wage Ceilings '!$C$3,$L47)</f>
        <v>0</v>
      </c>
      <c r="BD47" s="91" cm="1">
        <f t="array" ref="BD47">INDEX(Appendix!$G$4:$J$8,_xlfn.IFS(BB47&lt;56,1,BB47&lt;61,2,BB47&lt;66,3,BB47&lt;71,4,TRUE,5),MATCH(YEAR($C$17),Appendix!$G$3:$L$3,0))</f>
        <v>0</v>
      </c>
      <c r="BE47" s="92">
        <f t="shared" si="19"/>
        <v>0</v>
      </c>
      <c r="BF47" s="89">
        <f t="shared" si="20"/>
        <v>124</v>
      </c>
      <c r="BG47" s="90" cm="1">
        <f t="array" ref="BG47">_xlfn.IFS(SUM($S47,$W47,$AA47,$AE47,$AI47,$AM47,$AQ47,$AU47,$AY47,$BC47)&gt;='Wage Ceilings '!$C$3,0,SUM($M47,$S47,$W47,$AA47,$AE47,$AI47,$AM47,$AQ47,$AU47,$AY47,$BC47)&gt;'Wage Ceilings '!$C$3,'Wage Ceilings '!$C$3-SUM($S47,$W47,$AA47,$AE47,$AI47,$AM47,$AQ47,$AU47,$AY47,$BC47),SUM($M47,$S47,$W47,$AA47,$AE47,$AI47,$AM47,$AQ47,$AU47,$AY47,$BC47)&lt;='Wage Ceilings '!$C$3,$M47)</f>
        <v>0</v>
      </c>
      <c r="BH47" s="91" cm="1">
        <f t="array" ref="BH47">INDEX(Appendix!$G$4:$J$8,_xlfn.IFS(BF47&lt;56,1,BF47&lt;61,2,BF47&lt;66,3,BF47&lt;71,4,TRUE,5),MATCH(YEAR($C$17),Appendix!$G$3:$L$3,0))</f>
        <v>0</v>
      </c>
      <c r="BI47" s="92">
        <f t="shared" si="21"/>
        <v>0</v>
      </c>
      <c r="BJ47" s="89">
        <f t="shared" si="22"/>
        <v>124</v>
      </c>
      <c r="BK47" s="90" cm="1">
        <f t="array" ref="BK47">_xlfn.IFS(SUM($S47,$W47,$AA47,$AE47,$AI47,$AM47,$AQ47,$AU47,$AY47,$BC47,$BG47)&gt;='Wage Ceilings '!$C$3,0,SUM($N47,$S47,$W47,$AA47,$AE47,$AI47,$AM47,$AQ47,$AU47,$AY47,$BC47,$BG47)&gt;'Wage Ceilings '!$C$3,'Wage Ceilings '!$C$3-SUM($S47,$W47,$AA47,$AE47,$AI47,$AM47,$AQ47,$AU47,$AY47,$BC47,$BG47),SUM($N47,$S47,$W47,$AA47,$AE47,$AI47,$AM47,$AQ47,$AU47,$AY47,$BC47,$BG47)&lt;='Wage Ceilings '!$C$3,$N47)</f>
        <v>0</v>
      </c>
      <c r="BL47" s="91" cm="1">
        <f t="array" ref="BL47">INDEX(Appendix!$G$4:$J$8,_xlfn.IFS(BJ47&lt;56,1,BJ47&lt;61,2,BJ47&lt;66,3,BJ47&lt;71,4,TRUE,5),MATCH(YEAR($C$17),Appendix!$G$3:$L$3,0))</f>
        <v>0</v>
      </c>
      <c r="BM47" s="92">
        <f t="shared" si="23"/>
        <v>0</v>
      </c>
      <c r="BN47" s="99"/>
    </row>
    <row r="48" spans="1:66" x14ac:dyDescent="0.3">
      <c r="A48" s="64" t="s">
        <v>46</v>
      </c>
      <c r="B48" s="65"/>
      <c r="C48" s="67"/>
      <c r="D48" s="67"/>
      <c r="E48" s="67"/>
      <c r="F48" s="67"/>
      <c r="G48" s="67"/>
      <c r="H48" s="67"/>
      <c r="I48" s="67"/>
      <c r="J48" s="67"/>
      <c r="K48" s="67"/>
      <c r="L48" s="67"/>
      <c r="M48" s="67"/>
      <c r="N48" s="67"/>
      <c r="O48" s="57">
        <f t="shared" si="25"/>
        <v>0</v>
      </c>
      <c r="P48" s="57">
        <f t="shared" si="26"/>
        <v>0</v>
      </c>
      <c r="Q48" s="58">
        <f t="shared" si="0"/>
        <v>0</v>
      </c>
      <c r="R48" s="89">
        <f t="shared" si="1"/>
        <v>123</v>
      </c>
      <c r="S48" s="90">
        <f>IF($C48&gt;'Wage Ceilings '!$C$3,'Wage Ceilings '!$C$3,$C48)</f>
        <v>0</v>
      </c>
      <c r="T48" s="91" cm="1">
        <f t="array" ref="T48">INDEX(Appendix!$G$4:$J$8,_xlfn.IFS(R48&lt;56,1,R48&lt;61,2,R48&lt;66,3,R48&lt;71,4,TRUE,5),MATCH(YEAR($C$17),Appendix!$G$3:$L$3,0))</f>
        <v>0</v>
      </c>
      <c r="U48" s="92">
        <f t="shared" si="2"/>
        <v>0</v>
      </c>
      <c r="V48" s="89">
        <f t="shared" si="3"/>
        <v>124</v>
      </c>
      <c r="W48" s="90">
        <f>IF($D48&gt;'Wage Ceilings '!$C$3-$S48,'Wage Ceilings '!$C$3-$S48,$D48)</f>
        <v>0</v>
      </c>
      <c r="X48" s="91" cm="1">
        <f t="array" ref="X48">INDEX(Appendix!$G$4:$J$8,_xlfn.IFS(V48&lt;56,1,V48&lt;61,2,V48&lt;66,3,V48&lt;71,4,TRUE,5),MATCH(YEAR($C$17),Appendix!$G$3:$L$3,0))</f>
        <v>0</v>
      </c>
      <c r="Y48" s="92">
        <f t="shared" si="4"/>
        <v>0</v>
      </c>
      <c r="Z48" s="89">
        <f t="shared" si="5"/>
        <v>124</v>
      </c>
      <c r="AA48" s="90">
        <f>IF($E48&gt;'Wage Ceilings '!$C$3-SUM($S48,$W48),'Wage Ceilings '!$C$3-SUM($S48,$W48),$E48)</f>
        <v>0</v>
      </c>
      <c r="AB48" s="91" cm="1">
        <f t="array" ref="AB48">INDEX(Appendix!$G$4:$J$8,_xlfn.IFS(Z48&lt;56,1,Z48&lt;61,2,Z48&lt;66,3,Z48&lt;71,4,TRUE,5),MATCH(YEAR($C$17),Appendix!$G$3:$L$3,0))</f>
        <v>0</v>
      </c>
      <c r="AC48" s="92">
        <f t="shared" si="6"/>
        <v>0</v>
      </c>
      <c r="AD48" s="89">
        <f t="shared" si="7"/>
        <v>124</v>
      </c>
      <c r="AE48" s="90">
        <f>IF($F48&gt;'Wage Ceilings '!$C$3-SUM($S48,$W48,$AA48),'Wage Ceilings '!$C$3-SUM($S48,$W48,$AA48),$F48)</f>
        <v>0</v>
      </c>
      <c r="AF48" s="91" cm="1">
        <f t="array" ref="AF48">INDEX(Appendix!$G$4:$J$8,_xlfn.IFS(AD48&lt;56,1,AD48&lt;61,2,AD48&lt;66,3,AD48&lt;71,4,TRUE,5),MATCH(YEAR($C$17),Appendix!$G$3:$L$3,0))</f>
        <v>0</v>
      </c>
      <c r="AG48" s="92">
        <f t="shared" si="8"/>
        <v>0</v>
      </c>
      <c r="AH48" s="89">
        <f t="shared" si="9"/>
        <v>124</v>
      </c>
      <c r="AI48" s="90">
        <f>IF($G48&gt;'Wage Ceilings '!$C$3-SUM($S48,$W48,$AA48,$AE48),'Wage Ceilings '!$C$3-SUM($S48,$W48,$AA48,$AE48),$G48)</f>
        <v>0</v>
      </c>
      <c r="AJ48" s="91" cm="1">
        <f t="array" ref="AJ48">INDEX(Appendix!$G$4:$J$8,_xlfn.IFS(AH48&lt;56,1,AH48&lt;61,2,AH48&lt;66,3,AH48&lt;71,4,TRUE,5),MATCH(YEAR($C$17),Appendix!$G$3:$L$3,0))</f>
        <v>0</v>
      </c>
      <c r="AK48" s="92">
        <f t="shared" si="10"/>
        <v>0</v>
      </c>
      <c r="AL48" s="89">
        <f t="shared" si="11"/>
        <v>124</v>
      </c>
      <c r="AM48" s="90">
        <f>IF($H48&gt;'Wage Ceilings '!$C$3-SUM($S48,$W48,$AA48,$AE48,$AI48),'Wage Ceilings '!$C$3-SUM($S48,$W48,$AA48,$AE48,$AI48),$H48)</f>
        <v>0</v>
      </c>
      <c r="AN48" s="91" cm="1">
        <f t="array" ref="AN48">INDEX(Appendix!$G$4:$J$8,_xlfn.IFS(AL48&lt;56,1,AL48&lt;61,2,AL48&lt;66,3,AL48&lt;71,4,TRUE,5),MATCH(YEAR($C$17),Appendix!$G$3:$L$3,0))</f>
        <v>0</v>
      </c>
      <c r="AO48" s="92">
        <f t="shared" si="12"/>
        <v>0</v>
      </c>
      <c r="AP48" s="89">
        <f t="shared" si="13"/>
        <v>124</v>
      </c>
      <c r="AQ48" s="90" cm="1">
        <f t="array" ref="AQ48">_xlfn.IFS(SUM($S48,$W48,$AA48,$AE48,$AI48,$AM48)&gt;='Wage Ceilings '!$C$3,0,SUM($I48,$S48,$W48,$AA48,$AE48,$AI48,$AM48)&gt;'Wage Ceilings '!$C$3,'Wage Ceilings '!$C$3-SUM($S48,$W48,$AA48,$AE48,$AI48,$AM48),SUM($I48,$S48,$W48,$AA48,$AE48,$AI48,$AM48)&lt;='Wage Ceilings '!$C$3,$I48)</f>
        <v>0</v>
      </c>
      <c r="AR48" s="91" cm="1">
        <f t="array" ref="AR48">INDEX(Appendix!$G$4:$J$8,_xlfn.IFS(AP48&lt;56,1,AP48&lt;61,2,AP48&lt;66,3,AP48&lt;71,4,TRUE,5),MATCH(YEAR($C$17),Appendix!$G$3:$L$3,0))</f>
        <v>0</v>
      </c>
      <c r="AS48" s="92">
        <f t="shared" si="24"/>
        <v>0</v>
      </c>
      <c r="AT48" s="89">
        <f t="shared" si="14"/>
        <v>124</v>
      </c>
      <c r="AU48" s="90" cm="1">
        <f t="array" ref="AU48">_xlfn.IFS(SUM($S48,$W48,$AA48,$AE48,$AI48,$AM48,$AQ48)&gt;='Wage Ceilings '!$C$3,0,SUM($J48,$S48,$W48,$AA48,$AE48,$AI48,$AM48,$AQ48)&gt;'Wage Ceilings '!$C$3,'Wage Ceilings '!$C$3-SUM($S48,$W48,$AA48,$AE48,$AI48,$AM48,$AQ48),SUM($J48,$S48,$W48,$AA48,$AE48,$AI48,$AM48,$AQ48)&lt;='Wage Ceilings '!$C$3,$J48)</f>
        <v>0</v>
      </c>
      <c r="AV48" s="91" cm="1">
        <f t="array" ref="AV48">INDEX(Appendix!$G$4:$J$8,_xlfn.IFS(AT48&lt;56,1,AT48&lt;61,2,AT48&lt;66,3,AT48&lt;71,4,TRUE,5),MATCH(YEAR($C$17),Appendix!$G$3:$L$3,0))</f>
        <v>0</v>
      </c>
      <c r="AW48" s="92">
        <f t="shared" si="15"/>
        <v>0</v>
      </c>
      <c r="AX48" s="89">
        <f t="shared" si="16"/>
        <v>124</v>
      </c>
      <c r="AY48" s="90" cm="1">
        <f t="array" ref="AY48">_xlfn.IFS(SUM($S48,$W48,$AA48,$AE48,$AI48,$AM48,$AQ48,$AU48)&gt;='Wage Ceilings '!$C$3,0,SUM($K48,$S48,$W48,$AA48,$AE48,$AI48,$AM48,$AQ48,$AU48)&gt;'Wage Ceilings '!$C$3,'Wage Ceilings '!$C$3-SUM($S48,$W48,$AA48,$AE48,$AI48,$AM48,$AQ48,$AU48),SUM($K48,$S48,$W48,$AA48,$AE48,$AI48,$AM48,$AQ48,$AU48)&lt;='Wage Ceilings '!$C$3,$K48)</f>
        <v>0</v>
      </c>
      <c r="AZ48" s="91" cm="1">
        <f t="array" ref="AZ48">INDEX(Appendix!$G$4:$J$8,_xlfn.IFS(AX48&lt;56,1,AX48&lt;61,2,AX48&lt;66,3,AX48&lt;71,4,TRUE,5),MATCH(YEAR($C$17),Appendix!$G$3:$L$3,0))</f>
        <v>0</v>
      </c>
      <c r="BA48" s="92">
        <f t="shared" si="17"/>
        <v>0</v>
      </c>
      <c r="BB48" s="89">
        <f t="shared" si="18"/>
        <v>124</v>
      </c>
      <c r="BC48" s="90" cm="1">
        <f t="array" ref="BC48">_xlfn.IFS(SUM($S48,$W48,$AA48,$AE48,$AI48,$AM48,$AQ48,$AU48,$AY48)&gt;='Wage Ceilings '!$C$3,0,SUM($L48,$S48,$W48,$AA48,$AE48,$AI48,$AM48,$AQ48,$AU48,$AY48)&gt;'Wage Ceilings '!$C$3,'Wage Ceilings '!$C$3-SUM($S48,$W48,$AA48,$AE48,$AI48,$AM48,$AQ48,$AU48,$AY48),SUM($L48,$S48,$W48,$AA48,$AE48,$AI48,$AM48,$AQ48,$AU48,$AY48)&lt;='Wage Ceilings '!$C$3,$L48)</f>
        <v>0</v>
      </c>
      <c r="BD48" s="91" cm="1">
        <f t="array" ref="BD48">INDEX(Appendix!$G$4:$J$8,_xlfn.IFS(BB48&lt;56,1,BB48&lt;61,2,BB48&lt;66,3,BB48&lt;71,4,TRUE,5),MATCH(YEAR($C$17),Appendix!$G$3:$L$3,0))</f>
        <v>0</v>
      </c>
      <c r="BE48" s="92">
        <f t="shared" si="19"/>
        <v>0</v>
      </c>
      <c r="BF48" s="89">
        <f t="shared" si="20"/>
        <v>124</v>
      </c>
      <c r="BG48" s="90" cm="1">
        <f t="array" ref="BG48">_xlfn.IFS(SUM($S48,$W48,$AA48,$AE48,$AI48,$AM48,$AQ48,$AU48,$AY48,$BC48)&gt;='Wage Ceilings '!$C$3,0,SUM($M48,$S48,$W48,$AA48,$AE48,$AI48,$AM48,$AQ48,$AU48,$AY48,$BC48)&gt;'Wage Ceilings '!$C$3,'Wage Ceilings '!$C$3-SUM($S48,$W48,$AA48,$AE48,$AI48,$AM48,$AQ48,$AU48,$AY48,$BC48),SUM($M48,$S48,$W48,$AA48,$AE48,$AI48,$AM48,$AQ48,$AU48,$AY48,$BC48)&lt;='Wage Ceilings '!$C$3,$M48)</f>
        <v>0</v>
      </c>
      <c r="BH48" s="91" cm="1">
        <f t="array" ref="BH48">INDEX(Appendix!$G$4:$J$8,_xlfn.IFS(BF48&lt;56,1,BF48&lt;61,2,BF48&lt;66,3,BF48&lt;71,4,TRUE,5),MATCH(YEAR($C$17),Appendix!$G$3:$L$3,0))</f>
        <v>0</v>
      </c>
      <c r="BI48" s="92">
        <f t="shared" si="21"/>
        <v>0</v>
      </c>
      <c r="BJ48" s="89">
        <f t="shared" si="22"/>
        <v>124</v>
      </c>
      <c r="BK48" s="90" cm="1">
        <f t="array" ref="BK48">_xlfn.IFS(SUM($S48,$W48,$AA48,$AE48,$AI48,$AM48,$AQ48,$AU48,$AY48,$BC48,$BG48)&gt;='Wage Ceilings '!$C$3,0,SUM($N48,$S48,$W48,$AA48,$AE48,$AI48,$AM48,$AQ48,$AU48,$AY48,$BC48,$BG48)&gt;'Wage Ceilings '!$C$3,'Wage Ceilings '!$C$3-SUM($S48,$W48,$AA48,$AE48,$AI48,$AM48,$AQ48,$AU48,$AY48,$BC48,$BG48),SUM($N48,$S48,$W48,$AA48,$AE48,$AI48,$AM48,$AQ48,$AU48,$AY48,$BC48,$BG48)&lt;='Wage Ceilings '!$C$3,$N48)</f>
        <v>0</v>
      </c>
      <c r="BL48" s="91" cm="1">
        <f t="array" ref="BL48">INDEX(Appendix!$G$4:$J$8,_xlfn.IFS(BJ48&lt;56,1,BJ48&lt;61,2,BJ48&lt;66,3,BJ48&lt;71,4,TRUE,5),MATCH(YEAR($C$17),Appendix!$G$3:$L$3,0))</f>
        <v>0</v>
      </c>
      <c r="BM48" s="92">
        <f t="shared" si="23"/>
        <v>0</v>
      </c>
      <c r="BN48" s="99"/>
    </row>
    <row r="49" spans="1:66" x14ac:dyDescent="0.3">
      <c r="A49" s="64" t="s">
        <v>47</v>
      </c>
      <c r="B49" s="65"/>
      <c r="C49" s="67"/>
      <c r="D49" s="67"/>
      <c r="E49" s="67"/>
      <c r="F49" s="67"/>
      <c r="G49" s="67"/>
      <c r="H49" s="67"/>
      <c r="I49" s="67"/>
      <c r="J49" s="67"/>
      <c r="K49" s="67"/>
      <c r="L49" s="67"/>
      <c r="M49" s="67"/>
      <c r="N49" s="67"/>
      <c r="O49" s="57">
        <f t="shared" si="25"/>
        <v>0</v>
      </c>
      <c r="P49" s="57">
        <f t="shared" si="26"/>
        <v>0</v>
      </c>
      <c r="Q49" s="58">
        <f t="shared" si="0"/>
        <v>0</v>
      </c>
      <c r="R49" s="89">
        <f t="shared" si="1"/>
        <v>123</v>
      </c>
      <c r="S49" s="90">
        <f>IF($C49&gt;'Wage Ceilings '!$C$3,'Wage Ceilings '!$C$3,$C49)</f>
        <v>0</v>
      </c>
      <c r="T49" s="91" cm="1">
        <f t="array" ref="T49">INDEX(Appendix!$G$4:$J$8,_xlfn.IFS(R49&lt;56,1,R49&lt;61,2,R49&lt;66,3,R49&lt;71,4,TRUE,5),MATCH(YEAR($C$17),Appendix!$G$3:$L$3,0))</f>
        <v>0</v>
      </c>
      <c r="U49" s="92">
        <f t="shared" si="2"/>
        <v>0</v>
      </c>
      <c r="V49" s="89">
        <f t="shared" si="3"/>
        <v>124</v>
      </c>
      <c r="W49" s="90">
        <f>IF($D49&gt;'Wage Ceilings '!$C$3-$S49,'Wage Ceilings '!$C$3-$S49,$D49)</f>
        <v>0</v>
      </c>
      <c r="X49" s="91" cm="1">
        <f t="array" ref="X49">INDEX(Appendix!$G$4:$J$8,_xlfn.IFS(V49&lt;56,1,V49&lt;61,2,V49&lt;66,3,V49&lt;71,4,TRUE,5),MATCH(YEAR($C$17),Appendix!$G$3:$L$3,0))</f>
        <v>0</v>
      </c>
      <c r="Y49" s="92">
        <f t="shared" si="4"/>
        <v>0</v>
      </c>
      <c r="Z49" s="89">
        <f t="shared" si="5"/>
        <v>124</v>
      </c>
      <c r="AA49" s="90">
        <f>IF($E49&gt;'Wage Ceilings '!$C$3-SUM($S49,$W49),'Wage Ceilings '!$C$3-SUM($S49,$W49),$E49)</f>
        <v>0</v>
      </c>
      <c r="AB49" s="91" cm="1">
        <f t="array" ref="AB49">INDEX(Appendix!$G$4:$J$8,_xlfn.IFS(Z49&lt;56,1,Z49&lt;61,2,Z49&lt;66,3,Z49&lt;71,4,TRUE,5),MATCH(YEAR($C$17),Appendix!$G$3:$L$3,0))</f>
        <v>0</v>
      </c>
      <c r="AC49" s="92">
        <f t="shared" si="6"/>
        <v>0</v>
      </c>
      <c r="AD49" s="89">
        <f t="shared" si="7"/>
        <v>124</v>
      </c>
      <c r="AE49" s="90">
        <f>IF($F49&gt;'Wage Ceilings '!$C$3-SUM($S49,$W49,$AA49),'Wage Ceilings '!$C$3-SUM($S49,$W49,$AA49),$F49)</f>
        <v>0</v>
      </c>
      <c r="AF49" s="91" cm="1">
        <f t="array" ref="AF49">INDEX(Appendix!$G$4:$J$8,_xlfn.IFS(AD49&lt;56,1,AD49&lt;61,2,AD49&lt;66,3,AD49&lt;71,4,TRUE,5),MATCH(YEAR($C$17),Appendix!$G$3:$L$3,0))</f>
        <v>0</v>
      </c>
      <c r="AG49" s="92">
        <f t="shared" si="8"/>
        <v>0</v>
      </c>
      <c r="AH49" s="89">
        <f t="shared" si="9"/>
        <v>124</v>
      </c>
      <c r="AI49" s="90">
        <f>IF($G49&gt;'Wage Ceilings '!$C$3-SUM($S49,$W49,$AA49,$AE49),'Wage Ceilings '!$C$3-SUM($S49,$W49,$AA49,$AE49),$G49)</f>
        <v>0</v>
      </c>
      <c r="AJ49" s="91" cm="1">
        <f t="array" ref="AJ49">INDEX(Appendix!$G$4:$J$8,_xlfn.IFS(AH49&lt;56,1,AH49&lt;61,2,AH49&lt;66,3,AH49&lt;71,4,TRUE,5),MATCH(YEAR($C$17),Appendix!$G$3:$L$3,0))</f>
        <v>0</v>
      </c>
      <c r="AK49" s="92">
        <f t="shared" si="10"/>
        <v>0</v>
      </c>
      <c r="AL49" s="89">
        <f t="shared" si="11"/>
        <v>124</v>
      </c>
      <c r="AM49" s="90">
        <f>IF($H49&gt;'Wage Ceilings '!$C$3-SUM($S49,$W49,$AA49,$AE49,$AI49),'Wage Ceilings '!$C$3-SUM($S49,$W49,$AA49,$AE49,$AI49),$H49)</f>
        <v>0</v>
      </c>
      <c r="AN49" s="91" cm="1">
        <f t="array" ref="AN49">INDEX(Appendix!$G$4:$J$8,_xlfn.IFS(AL49&lt;56,1,AL49&lt;61,2,AL49&lt;66,3,AL49&lt;71,4,TRUE,5),MATCH(YEAR($C$17),Appendix!$G$3:$L$3,0))</f>
        <v>0</v>
      </c>
      <c r="AO49" s="92">
        <f t="shared" si="12"/>
        <v>0</v>
      </c>
      <c r="AP49" s="89">
        <f t="shared" si="13"/>
        <v>124</v>
      </c>
      <c r="AQ49" s="90" cm="1">
        <f t="array" ref="AQ49">_xlfn.IFS(SUM($S49,$W49,$AA49,$AE49,$AI49,$AM49)&gt;='Wage Ceilings '!$C$3,0,SUM($I49,$S49,$W49,$AA49,$AE49,$AI49,$AM49)&gt;'Wage Ceilings '!$C$3,'Wage Ceilings '!$C$3-SUM($S49,$W49,$AA49,$AE49,$AI49,$AM49),SUM($I49,$S49,$W49,$AA49,$AE49,$AI49,$AM49)&lt;='Wage Ceilings '!$C$3,$I49)</f>
        <v>0</v>
      </c>
      <c r="AR49" s="91" cm="1">
        <f t="array" ref="AR49">INDEX(Appendix!$G$4:$J$8,_xlfn.IFS(AP49&lt;56,1,AP49&lt;61,2,AP49&lt;66,3,AP49&lt;71,4,TRUE,5),MATCH(YEAR($C$17),Appendix!$G$3:$L$3,0))</f>
        <v>0</v>
      </c>
      <c r="AS49" s="92">
        <f t="shared" si="24"/>
        <v>0</v>
      </c>
      <c r="AT49" s="89">
        <f t="shared" si="14"/>
        <v>124</v>
      </c>
      <c r="AU49" s="90" cm="1">
        <f t="array" ref="AU49">_xlfn.IFS(SUM($S49,$W49,$AA49,$AE49,$AI49,$AM49,$AQ49)&gt;='Wage Ceilings '!$C$3,0,SUM($J49,$S49,$W49,$AA49,$AE49,$AI49,$AM49,$AQ49)&gt;'Wage Ceilings '!$C$3,'Wage Ceilings '!$C$3-SUM($S49,$W49,$AA49,$AE49,$AI49,$AM49,$AQ49),SUM($J49,$S49,$W49,$AA49,$AE49,$AI49,$AM49,$AQ49)&lt;='Wage Ceilings '!$C$3,$J49)</f>
        <v>0</v>
      </c>
      <c r="AV49" s="91" cm="1">
        <f t="array" ref="AV49">INDEX(Appendix!$G$4:$J$8,_xlfn.IFS(AT49&lt;56,1,AT49&lt;61,2,AT49&lt;66,3,AT49&lt;71,4,TRUE,5),MATCH(YEAR($C$17),Appendix!$G$3:$L$3,0))</f>
        <v>0</v>
      </c>
      <c r="AW49" s="92">
        <f t="shared" si="15"/>
        <v>0</v>
      </c>
      <c r="AX49" s="89">
        <f t="shared" si="16"/>
        <v>124</v>
      </c>
      <c r="AY49" s="90" cm="1">
        <f t="array" ref="AY49">_xlfn.IFS(SUM($S49,$W49,$AA49,$AE49,$AI49,$AM49,$AQ49,$AU49)&gt;='Wage Ceilings '!$C$3,0,SUM($K49,$S49,$W49,$AA49,$AE49,$AI49,$AM49,$AQ49,$AU49)&gt;'Wage Ceilings '!$C$3,'Wage Ceilings '!$C$3-SUM($S49,$W49,$AA49,$AE49,$AI49,$AM49,$AQ49,$AU49),SUM($K49,$S49,$W49,$AA49,$AE49,$AI49,$AM49,$AQ49,$AU49)&lt;='Wage Ceilings '!$C$3,$K49)</f>
        <v>0</v>
      </c>
      <c r="AZ49" s="91" cm="1">
        <f t="array" ref="AZ49">INDEX(Appendix!$G$4:$J$8,_xlfn.IFS(AX49&lt;56,1,AX49&lt;61,2,AX49&lt;66,3,AX49&lt;71,4,TRUE,5),MATCH(YEAR($C$17),Appendix!$G$3:$L$3,0))</f>
        <v>0</v>
      </c>
      <c r="BA49" s="92">
        <f t="shared" si="17"/>
        <v>0</v>
      </c>
      <c r="BB49" s="89">
        <f t="shared" si="18"/>
        <v>124</v>
      </c>
      <c r="BC49" s="90" cm="1">
        <f t="array" ref="BC49">_xlfn.IFS(SUM($S49,$W49,$AA49,$AE49,$AI49,$AM49,$AQ49,$AU49,$AY49)&gt;='Wage Ceilings '!$C$3,0,SUM($L49,$S49,$W49,$AA49,$AE49,$AI49,$AM49,$AQ49,$AU49,$AY49)&gt;'Wage Ceilings '!$C$3,'Wage Ceilings '!$C$3-SUM($S49,$W49,$AA49,$AE49,$AI49,$AM49,$AQ49,$AU49,$AY49),SUM($L49,$S49,$W49,$AA49,$AE49,$AI49,$AM49,$AQ49,$AU49,$AY49)&lt;='Wage Ceilings '!$C$3,$L49)</f>
        <v>0</v>
      </c>
      <c r="BD49" s="91" cm="1">
        <f t="array" ref="BD49">INDEX(Appendix!$G$4:$J$8,_xlfn.IFS(BB49&lt;56,1,BB49&lt;61,2,BB49&lt;66,3,BB49&lt;71,4,TRUE,5),MATCH(YEAR($C$17),Appendix!$G$3:$L$3,0))</f>
        <v>0</v>
      </c>
      <c r="BE49" s="92">
        <f t="shared" si="19"/>
        <v>0</v>
      </c>
      <c r="BF49" s="89">
        <f t="shared" si="20"/>
        <v>124</v>
      </c>
      <c r="BG49" s="90" cm="1">
        <f t="array" ref="BG49">_xlfn.IFS(SUM($S49,$W49,$AA49,$AE49,$AI49,$AM49,$AQ49,$AU49,$AY49,$BC49)&gt;='Wage Ceilings '!$C$3,0,SUM($M49,$S49,$W49,$AA49,$AE49,$AI49,$AM49,$AQ49,$AU49,$AY49,$BC49)&gt;'Wage Ceilings '!$C$3,'Wage Ceilings '!$C$3-SUM($S49,$W49,$AA49,$AE49,$AI49,$AM49,$AQ49,$AU49,$AY49,$BC49),SUM($M49,$S49,$W49,$AA49,$AE49,$AI49,$AM49,$AQ49,$AU49,$AY49,$BC49)&lt;='Wage Ceilings '!$C$3,$M49)</f>
        <v>0</v>
      </c>
      <c r="BH49" s="91" cm="1">
        <f t="array" ref="BH49">INDEX(Appendix!$G$4:$J$8,_xlfn.IFS(BF49&lt;56,1,BF49&lt;61,2,BF49&lt;66,3,BF49&lt;71,4,TRUE,5),MATCH(YEAR($C$17),Appendix!$G$3:$L$3,0))</f>
        <v>0</v>
      </c>
      <c r="BI49" s="92">
        <f t="shared" si="21"/>
        <v>0</v>
      </c>
      <c r="BJ49" s="89">
        <f t="shared" si="22"/>
        <v>124</v>
      </c>
      <c r="BK49" s="90" cm="1">
        <f t="array" ref="BK49">_xlfn.IFS(SUM($S49,$W49,$AA49,$AE49,$AI49,$AM49,$AQ49,$AU49,$AY49,$BC49,$BG49)&gt;='Wage Ceilings '!$C$3,0,SUM($N49,$S49,$W49,$AA49,$AE49,$AI49,$AM49,$AQ49,$AU49,$AY49,$BC49,$BG49)&gt;'Wage Ceilings '!$C$3,'Wage Ceilings '!$C$3-SUM($S49,$W49,$AA49,$AE49,$AI49,$AM49,$AQ49,$AU49,$AY49,$BC49,$BG49),SUM($N49,$S49,$W49,$AA49,$AE49,$AI49,$AM49,$AQ49,$AU49,$AY49,$BC49,$BG49)&lt;='Wage Ceilings '!$C$3,$N49)</f>
        <v>0</v>
      </c>
      <c r="BL49" s="91" cm="1">
        <f t="array" ref="BL49">INDEX(Appendix!$G$4:$J$8,_xlfn.IFS(BJ49&lt;56,1,BJ49&lt;61,2,BJ49&lt;66,3,BJ49&lt;71,4,TRUE,5),MATCH(YEAR($C$17),Appendix!$G$3:$L$3,0))</f>
        <v>0</v>
      </c>
      <c r="BM49" s="92">
        <f t="shared" si="23"/>
        <v>0</v>
      </c>
      <c r="BN49" s="99"/>
    </row>
    <row r="50" spans="1:66" x14ac:dyDescent="0.3">
      <c r="A50" s="64" t="s">
        <v>48</v>
      </c>
      <c r="B50" s="65"/>
      <c r="C50" s="67"/>
      <c r="D50" s="67"/>
      <c r="E50" s="67"/>
      <c r="F50" s="67"/>
      <c r="G50" s="67"/>
      <c r="H50" s="67"/>
      <c r="I50" s="67"/>
      <c r="J50" s="67"/>
      <c r="K50" s="67"/>
      <c r="L50" s="67"/>
      <c r="M50" s="67"/>
      <c r="N50" s="67"/>
      <c r="O50" s="57">
        <f t="shared" si="25"/>
        <v>0</v>
      </c>
      <c r="P50" s="57">
        <f t="shared" si="26"/>
        <v>0</v>
      </c>
      <c r="Q50" s="58">
        <f t="shared" si="0"/>
        <v>0</v>
      </c>
      <c r="R50" s="89">
        <f t="shared" si="1"/>
        <v>123</v>
      </c>
      <c r="S50" s="90">
        <f>IF($C50&gt;'Wage Ceilings '!$C$3,'Wage Ceilings '!$C$3,$C50)</f>
        <v>0</v>
      </c>
      <c r="T50" s="91" cm="1">
        <f t="array" ref="T50">INDEX(Appendix!$G$4:$J$8,_xlfn.IFS(R50&lt;56,1,R50&lt;61,2,R50&lt;66,3,R50&lt;71,4,TRUE,5),MATCH(YEAR($C$17),Appendix!$G$3:$L$3,0))</f>
        <v>0</v>
      </c>
      <c r="U50" s="92">
        <f t="shared" si="2"/>
        <v>0</v>
      </c>
      <c r="V50" s="89">
        <f t="shared" si="3"/>
        <v>124</v>
      </c>
      <c r="W50" s="90">
        <f>IF($D50&gt;'Wage Ceilings '!$C$3-$S50,'Wage Ceilings '!$C$3-$S50,$D50)</f>
        <v>0</v>
      </c>
      <c r="X50" s="91" cm="1">
        <f t="array" ref="X50">INDEX(Appendix!$G$4:$J$8,_xlfn.IFS(V50&lt;56,1,V50&lt;61,2,V50&lt;66,3,V50&lt;71,4,TRUE,5),MATCH(YEAR($C$17),Appendix!$G$3:$L$3,0))</f>
        <v>0</v>
      </c>
      <c r="Y50" s="92">
        <f t="shared" si="4"/>
        <v>0</v>
      </c>
      <c r="Z50" s="89">
        <f t="shared" si="5"/>
        <v>124</v>
      </c>
      <c r="AA50" s="90">
        <f>IF($E50&gt;'Wage Ceilings '!$C$3-SUM($S50,$W50),'Wage Ceilings '!$C$3-SUM($S50,$W50),$E50)</f>
        <v>0</v>
      </c>
      <c r="AB50" s="91" cm="1">
        <f t="array" ref="AB50">INDEX(Appendix!$G$4:$J$8,_xlfn.IFS(Z50&lt;56,1,Z50&lt;61,2,Z50&lt;66,3,Z50&lt;71,4,TRUE,5),MATCH(YEAR($C$17),Appendix!$G$3:$L$3,0))</f>
        <v>0</v>
      </c>
      <c r="AC50" s="92">
        <f t="shared" si="6"/>
        <v>0</v>
      </c>
      <c r="AD50" s="89">
        <f t="shared" si="7"/>
        <v>124</v>
      </c>
      <c r="AE50" s="90">
        <f>IF($F50&gt;'Wage Ceilings '!$C$3-SUM($S50,$W50,$AA50),'Wage Ceilings '!$C$3-SUM($S50,$W50,$AA50),$F50)</f>
        <v>0</v>
      </c>
      <c r="AF50" s="91" cm="1">
        <f t="array" ref="AF50">INDEX(Appendix!$G$4:$J$8,_xlfn.IFS(AD50&lt;56,1,AD50&lt;61,2,AD50&lt;66,3,AD50&lt;71,4,TRUE,5),MATCH(YEAR($C$17),Appendix!$G$3:$L$3,0))</f>
        <v>0</v>
      </c>
      <c r="AG50" s="92">
        <f t="shared" si="8"/>
        <v>0</v>
      </c>
      <c r="AH50" s="89">
        <f t="shared" si="9"/>
        <v>124</v>
      </c>
      <c r="AI50" s="90">
        <f>IF($G50&gt;'Wage Ceilings '!$C$3-SUM($S50,$W50,$AA50,$AE50),'Wage Ceilings '!$C$3-SUM($S50,$W50,$AA50,$AE50),$G50)</f>
        <v>0</v>
      </c>
      <c r="AJ50" s="91" cm="1">
        <f t="array" ref="AJ50">INDEX(Appendix!$G$4:$J$8,_xlfn.IFS(AH50&lt;56,1,AH50&lt;61,2,AH50&lt;66,3,AH50&lt;71,4,TRUE,5),MATCH(YEAR($C$17),Appendix!$G$3:$L$3,0))</f>
        <v>0</v>
      </c>
      <c r="AK50" s="92">
        <f t="shared" si="10"/>
        <v>0</v>
      </c>
      <c r="AL50" s="89">
        <f t="shared" si="11"/>
        <v>124</v>
      </c>
      <c r="AM50" s="90">
        <f>IF($H50&gt;'Wage Ceilings '!$C$3-SUM($S50,$W50,$AA50,$AE50,$AI50),'Wage Ceilings '!$C$3-SUM($S50,$W50,$AA50,$AE50,$AI50),$H50)</f>
        <v>0</v>
      </c>
      <c r="AN50" s="91" cm="1">
        <f t="array" ref="AN50">INDEX(Appendix!$G$4:$J$8,_xlfn.IFS(AL50&lt;56,1,AL50&lt;61,2,AL50&lt;66,3,AL50&lt;71,4,TRUE,5),MATCH(YEAR($C$17),Appendix!$G$3:$L$3,0))</f>
        <v>0</v>
      </c>
      <c r="AO50" s="92">
        <f t="shared" si="12"/>
        <v>0</v>
      </c>
      <c r="AP50" s="89">
        <f t="shared" si="13"/>
        <v>124</v>
      </c>
      <c r="AQ50" s="90" cm="1">
        <f t="array" ref="AQ50">_xlfn.IFS(SUM($S50,$W50,$AA50,$AE50,$AI50,$AM50)&gt;='Wage Ceilings '!$C$3,0,SUM($I50,$S50,$W50,$AA50,$AE50,$AI50,$AM50)&gt;'Wage Ceilings '!$C$3,'Wage Ceilings '!$C$3-SUM($S50,$W50,$AA50,$AE50,$AI50,$AM50),SUM($I50,$S50,$W50,$AA50,$AE50,$AI50,$AM50)&lt;='Wage Ceilings '!$C$3,$I50)</f>
        <v>0</v>
      </c>
      <c r="AR50" s="91" cm="1">
        <f t="array" ref="AR50">INDEX(Appendix!$G$4:$J$8,_xlfn.IFS(AP50&lt;56,1,AP50&lt;61,2,AP50&lt;66,3,AP50&lt;71,4,TRUE,5),MATCH(YEAR($C$17),Appendix!$G$3:$L$3,0))</f>
        <v>0</v>
      </c>
      <c r="AS50" s="92">
        <f t="shared" si="24"/>
        <v>0</v>
      </c>
      <c r="AT50" s="89">
        <f t="shared" si="14"/>
        <v>124</v>
      </c>
      <c r="AU50" s="90" cm="1">
        <f t="array" ref="AU50">_xlfn.IFS(SUM($S50,$W50,$AA50,$AE50,$AI50,$AM50,$AQ50)&gt;='Wage Ceilings '!$C$3,0,SUM($J50,$S50,$W50,$AA50,$AE50,$AI50,$AM50,$AQ50)&gt;'Wage Ceilings '!$C$3,'Wage Ceilings '!$C$3-SUM($S50,$W50,$AA50,$AE50,$AI50,$AM50,$AQ50),SUM($J50,$S50,$W50,$AA50,$AE50,$AI50,$AM50,$AQ50)&lt;='Wage Ceilings '!$C$3,$J50)</f>
        <v>0</v>
      </c>
      <c r="AV50" s="91" cm="1">
        <f t="array" ref="AV50">INDEX(Appendix!$G$4:$J$8,_xlfn.IFS(AT50&lt;56,1,AT50&lt;61,2,AT50&lt;66,3,AT50&lt;71,4,TRUE,5),MATCH(YEAR($C$17),Appendix!$G$3:$L$3,0))</f>
        <v>0</v>
      </c>
      <c r="AW50" s="92">
        <f t="shared" si="15"/>
        <v>0</v>
      </c>
      <c r="AX50" s="89">
        <f t="shared" si="16"/>
        <v>124</v>
      </c>
      <c r="AY50" s="90" cm="1">
        <f t="array" ref="AY50">_xlfn.IFS(SUM($S50,$W50,$AA50,$AE50,$AI50,$AM50,$AQ50,$AU50)&gt;='Wage Ceilings '!$C$3,0,SUM($K50,$S50,$W50,$AA50,$AE50,$AI50,$AM50,$AQ50,$AU50)&gt;'Wage Ceilings '!$C$3,'Wage Ceilings '!$C$3-SUM($S50,$W50,$AA50,$AE50,$AI50,$AM50,$AQ50,$AU50),SUM($K50,$S50,$W50,$AA50,$AE50,$AI50,$AM50,$AQ50,$AU50)&lt;='Wage Ceilings '!$C$3,$K50)</f>
        <v>0</v>
      </c>
      <c r="AZ50" s="91" cm="1">
        <f t="array" ref="AZ50">INDEX(Appendix!$G$4:$J$8,_xlfn.IFS(AX50&lt;56,1,AX50&lt;61,2,AX50&lt;66,3,AX50&lt;71,4,TRUE,5),MATCH(YEAR($C$17),Appendix!$G$3:$L$3,0))</f>
        <v>0</v>
      </c>
      <c r="BA50" s="92">
        <f t="shared" si="17"/>
        <v>0</v>
      </c>
      <c r="BB50" s="89">
        <f t="shared" si="18"/>
        <v>124</v>
      </c>
      <c r="BC50" s="90" cm="1">
        <f t="array" ref="BC50">_xlfn.IFS(SUM($S50,$W50,$AA50,$AE50,$AI50,$AM50,$AQ50,$AU50,$AY50)&gt;='Wage Ceilings '!$C$3,0,SUM($L50,$S50,$W50,$AA50,$AE50,$AI50,$AM50,$AQ50,$AU50,$AY50)&gt;'Wage Ceilings '!$C$3,'Wage Ceilings '!$C$3-SUM($S50,$W50,$AA50,$AE50,$AI50,$AM50,$AQ50,$AU50,$AY50),SUM($L50,$S50,$W50,$AA50,$AE50,$AI50,$AM50,$AQ50,$AU50,$AY50)&lt;='Wage Ceilings '!$C$3,$L50)</f>
        <v>0</v>
      </c>
      <c r="BD50" s="91" cm="1">
        <f t="array" ref="BD50">INDEX(Appendix!$G$4:$J$8,_xlfn.IFS(BB50&lt;56,1,BB50&lt;61,2,BB50&lt;66,3,BB50&lt;71,4,TRUE,5),MATCH(YEAR($C$17),Appendix!$G$3:$L$3,0))</f>
        <v>0</v>
      </c>
      <c r="BE50" s="92">
        <f t="shared" si="19"/>
        <v>0</v>
      </c>
      <c r="BF50" s="89">
        <f t="shared" si="20"/>
        <v>124</v>
      </c>
      <c r="BG50" s="90" cm="1">
        <f t="array" ref="BG50">_xlfn.IFS(SUM($S50,$W50,$AA50,$AE50,$AI50,$AM50,$AQ50,$AU50,$AY50,$BC50)&gt;='Wage Ceilings '!$C$3,0,SUM($M50,$S50,$W50,$AA50,$AE50,$AI50,$AM50,$AQ50,$AU50,$AY50,$BC50)&gt;'Wage Ceilings '!$C$3,'Wage Ceilings '!$C$3-SUM($S50,$W50,$AA50,$AE50,$AI50,$AM50,$AQ50,$AU50,$AY50,$BC50),SUM($M50,$S50,$W50,$AA50,$AE50,$AI50,$AM50,$AQ50,$AU50,$AY50,$BC50)&lt;='Wage Ceilings '!$C$3,$M50)</f>
        <v>0</v>
      </c>
      <c r="BH50" s="91" cm="1">
        <f t="array" ref="BH50">INDEX(Appendix!$G$4:$J$8,_xlfn.IFS(BF50&lt;56,1,BF50&lt;61,2,BF50&lt;66,3,BF50&lt;71,4,TRUE,5),MATCH(YEAR($C$17),Appendix!$G$3:$L$3,0))</f>
        <v>0</v>
      </c>
      <c r="BI50" s="92">
        <f t="shared" si="21"/>
        <v>0</v>
      </c>
      <c r="BJ50" s="89">
        <f t="shared" si="22"/>
        <v>124</v>
      </c>
      <c r="BK50" s="90" cm="1">
        <f t="array" ref="BK50">_xlfn.IFS(SUM($S50,$W50,$AA50,$AE50,$AI50,$AM50,$AQ50,$AU50,$AY50,$BC50,$BG50)&gt;='Wage Ceilings '!$C$3,0,SUM($N50,$S50,$W50,$AA50,$AE50,$AI50,$AM50,$AQ50,$AU50,$AY50,$BC50,$BG50)&gt;'Wage Ceilings '!$C$3,'Wage Ceilings '!$C$3-SUM($S50,$W50,$AA50,$AE50,$AI50,$AM50,$AQ50,$AU50,$AY50,$BC50,$BG50),SUM($N50,$S50,$W50,$AA50,$AE50,$AI50,$AM50,$AQ50,$AU50,$AY50,$BC50,$BG50)&lt;='Wage Ceilings '!$C$3,$N50)</f>
        <v>0</v>
      </c>
      <c r="BL50" s="91" cm="1">
        <f t="array" ref="BL50">INDEX(Appendix!$G$4:$J$8,_xlfn.IFS(BJ50&lt;56,1,BJ50&lt;61,2,BJ50&lt;66,3,BJ50&lt;71,4,TRUE,5),MATCH(YEAR($C$17),Appendix!$G$3:$L$3,0))</f>
        <v>0</v>
      </c>
      <c r="BM50" s="92">
        <f t="shared" si="23"/>
        <v>0</v>
      </c>
      <c r="BN50" s="99"/>
    </row>
    <row r="51" spans="1:66" x14ac:dyDescent="0.3">
      <c r="A51" s="64" t="s">
        <v>49</v>
      </c>
      <c r="B51" s="65"/>
      <c r="C51" s="67"/>
      <c r="D51" s="67"/>
      <c r="E51" s="67"/>
      <c r="F51" s="67"/>
      <c r="G51" s="67"/>
      <c r="H51" s="67"/>
      <c r="I51" s="67"/>
      <c r="J51" s="67"/>
      <c r="K51" s="67"/>
      <c r="L51" s="67"/>
      <c r="M51" s="67"/>
      <c r="N51" s="67"/>
      <c r="O51" s="57">
        <f t="shared" si="25"/>
        <v>0</v>
      </c>
      <c r="P51" s="57">
        <f t="shared" si="26"/>
        <v>0</v>
      </c>
      <c r="Q51" s="58">
        <f t="shared" ref="Q51:Q82" si="27">SUM(O51:P51)</f>
        <v>0</v>
      </c>
      <c r="R51" s="89">
        <f t="shared" ref="R51:R82" si="28">FLOOR((DATEDIF($B51-DAY($B51)+1,C$17,"m")-1)/12,1)</f>
        <v>123</v>
      </c>
      <c r="S51" s="90">
        <f>IF($C51&gt;'Wage Ceilings '!$C$3,'Wage Ceilings '!$C$3,$C51)</f>
        <v>0</v>
      </c>
      <c r="T51" s="91" cm="1">
        <f t="array" ref="T51">INDEX(Appendix!$G$4:$J$8,_xlfn.IFS(R51&lt;56,1,R51&lt;61,2,R51&lt;66,3,R51&lt;71,4,TRUE,5),MATCH(YEAR($C$17),Appendix!$G$3:$L$3,0))</f>
        <v>0</v>
      </c>
      <c r="U51" s="92">
        <f t="shared" si="2"/>
        <v>0</v>
      </c>
      <c r="V51" s="89">
        <f t="shared" ref="V51:V82" si="29">FLOOR((DATEDIF($B51-DAY($B51)+1,D$17,"m")-1)/12,1)</f>
        <v>124</v>
      </c>
      <c r="W51" s="90">
        <f>IF($D51&gt;'Wage Ceilings '!$C$3-$S51,'Wage Ceilings '!$C$3-$S51,$D51)</f>
        <v>0</v>
      </c>
      <c r="X51" s="91" cm="1">
        <f t="array" ref="X51">INDEX(Appendix!$G$4:$J$8,_xlfn.IFS(V51&lt;56,1,V51&lt;61,2,V51&lt;66,3,V51&lt;71,4,TRUE,5),MATCH(YEAR($C$17),Appendix!$G$3:$L$3,0))</f>
        <v>0</v>
      </c>
      <c r="Y51" s="92">
        <f t="shared" si="4"/>
        <v>0</v>
      </c>
      <c r="Z51" s="89">
        <f t="shared" ref="Z51:Z82" si="30">FLOOR((DATEDIF($B51-DAY($B51)+1,E$17,"m")-1)/12,1)</f>
        <v>124</v>
      </c>
      <c r="AA51" s="90">
        <f>IF($E51&gt;'Wage Ceilings '!$C$3-SUM($S51,$W51),'Wage Ceilings '!$C$3-SUM($S51,$W51),$E51)</f>
        <v>0</v>
      </c>
      <c r="AB51" s="91" cm="1">
        <f t="array" ref="AB51">INDEX(Appendix!$G$4:$J$8,_xlfn.IFS(Z51&lt;56,1,Z51&lt;61,2,Z51&lt;66,3,Z51&lt;71,4,TRUE,5),MATCH(YEAR($C$17),Appendix!$G$3:$L$3,0))</f>
        <v>0</v>
      </c>
      <c r="AC51" s="92">
        <f t="shared" si="6"/>
        <v>0</v>
      </c>
      <c r="AD51" s="89">
        <f t="shared" ref="AD51:AD82" si="31">FLOOR((DATEDIF($B51-DAY($B51)+1,F$17,"m")-1)/12,1)</f>
        <v>124</v>
      </c>
      <c r="AE51" s="90">
        <f>IF($F51&gt;'Wage Ceilings '!$C$3-SUM($S51,$W51,$AA51),'Wage Ceilings '!$C$3-SUM($S51,$W51,$AA51),$F51)</f>
        <v>0</v>
      </c>
      <c r="AF51" s="91" cm="1">
        <f t="array" ref="AF51">INDEX(Appendix!$G$4:$J$8,_xlfn.IFS(AD51&lt;56,1,AD51&lt;61,2,AD51&lt;66,3,AD51&lt;71,4,TRUE,5),MATCH(YEAR($C$17),Appendix!$G$3:$L$3,0))</f>
        <v>0</v>
      </c>
      <c r="AG51" s="92">
        <f t="shared" si="8"/>
        <v>0</v>
      </c>
      <c r="AH51" s="89">
        <f t="shared" ref="AH51:AH82" si="32">FLOOR((DATEDIF($B51-DAY($B51)+1,G$17,"m")-1)/12,1)</f>
        <v>124</v>
      </c>
      <c r="AI51" s="90">
        <f>IF($G51&gt;'Wage Ceilings '!$C$3-SUM($S51,$W51,$AA51,$AE51),'Wage Ceilings '!$C$3-SUM($S51,$W51,$AA51,$AE51),$G51)</f>
        <v>0</v>
      </c>
      <c r="AJ51" s="91" cm="1">
        <f t="array" ref="AJ51">INDEX(Appendix!$G$4:$J$8,_xlfn.IFS(AH51&lt;56,1,AH51&lt;61,2,AH51&lt;66,3,AH51&lt;71,4,TRUE,5),MATCH(YEAR($C$17),Appendix!$G$3:$L$3,0))</f>
        <v>0</v>
      </c>
      <c r="AK51" s="92">
        <f t="shared" si="10"/>
        <v>0</v>
      </c>
      <c r="AL51" s="89">
        <f t="shared" ref="AL51:AL82" si="33">FLOOR((DATEDIF($B51-DAY($B51)+1,H$17,"m")-1)/12,1)</f>
        <v>124</v>
      </c>
      <c r="AM51" s="90">
        <f>IF($H51&gt;'Wage Ceilings '!$C$3-SUM($S51,$W51,$AA51,$AE51,$AI51),'Wage Ceilings '!$C$3-SUM($S51,$W51,$AA51,$AE51,$AI51),$H51)</f>
        <v>0</v>
      </c>
      <c r="AN51" s="91" cm="1">
        <f t="array" ref="AN51">INDEX(Appendix!$G$4:$J$8,_xlfn.IFS(AL51&lt;56,1,AL51&lt;61,2,AL51&lt;66,3,AL51&lt;71,4,TRUE,5),MATCH(YEAR($C$17),Appendix!$G$3:$L$3,0))</f>
        <v>0</v>
      </c>
      <c r="AO51" s="92">
        <f t="shared" si="12"/>
        <v>0</v>
      </c>
      <c r="AP51" s="89">
        <f t="shared" ref="AP51:AP82" si="34">FLOOR((DATEDIF($B51-DAY($B51)+1,I$17,"m")-1)/12,1)</f>
        <v>124</v>
      </c>
      <c r="AQ51" s="90" cm="1">
        <f t="array" ref="AQ51">_xlfn.IFS(SUM($S51,$W51,$AA51,$AE51,$AI51,$AM51)&gt;='Wage Ceilings '!$C$3,0,SUM($I51,$S51,$W51,$AA51,$AE51,$AI51,$AM51)&gt;'Wage Ceilings '!$C$3,'Wage Ceilings '!$C$3-SUM($S51,$W51,$AA51,$AE51,$AI51,$AM51),SUM($I51,$S51,$W51,$AA51,$AE51,$AI51,$AM51)&lt;='Wage Ceilings '!$C$3,$I51)</f>
        <v>0</v>
      </c>
      <c r="AR51" s="91" cm="1">
        <f t="array" ref="AR51">INDEX(Appendix!$G$4:$J$8,_xlfn.IFS(AP51&lt;56,1,AP51&lt;61,2,AP51&lt;66,3,AP51&lt;71,4,TRUE,5),MATCH(YEAR($C$17),Appendix!$G$3:$L$3,0))</f>
        <v>0</v>
      </c>
      <c r="AS51" s="92">
        <f t="shared" si="24"/>
        <v>0</v>
      </c>
      <c r="AT51" s="89">
        <f t="shared" ref="AT51:AT82" si="35">FLOOR((DATEDIF($B51-DAY($B51)+1,J$17,"m")-1)/12,1)</f>
        <v>124</v>
      </c>
      <c r="AU51" s="90" cm="1">
        <f t="array" ref="AU51">_xlfn.IFS(SUM($S51,$W51,$AA51,$AE51,$AI51,$AM51,$AQ51)&gt;='Wage Ceilings '!$C$3,0,SUM($J51,$S51,$W51,$AA51,$AE51,$AI51,$AM51,$AQ51)&gt;'Wage Ceilings '!$C$3,'Wage Ceilings '!$C$3-SUM($S51,$W51,$AA51,$AE51,$AI51,$AM51,$AQ51),SUM($J51,$S51,$W51,$AA51,$AE51,$AI51,$AM51,$AQ51)&lt;='Wage Ceilings '!$C$3,$J51)</f>
        <v>0</v>
      </c>
      <c r="AV51" s="91" cm="1">
        <f t="array" ref="AV51">INDEX(Appendix!$G$4:$J$8,_xlfn.IFS(AT51&lt;56,1,AT51&lt;61,2,AT51&lt;66,3,AT51&lt;71,4,TRUE,5),MATCH(YEAR($C$17),Appendix!$G$3:$L$3,0))</f>
        <v>0</v>
      </c>
      <c r="AW51" s="92">
        <f t="shared" si="15"/>
        <v>0</v>
      </c>
      <c r="AX51" s="89">
        <f t="shared" ref="AX51:AX82" si="36">FLOOR((DATEDIF($B51-DAY($B51)+1,K$17,"m")-1)/12,1)</f>
        <v>124</v>
      </c>
      <c r="AY51" s="90" cm="1">
        <f t="array" ref="AY51">_xlfn.IFS(SUM($S51,$W51,$AA51,$AE51,$AI51,$AM51,$AQ51,$AU51)&gt;='Wage Ceilings '!$C$3,0,SUM($K51,$S51,$W51,$AA51,$AE51,$AI51,$AM51,$AQ51,$AU51)&gt;'Wage Ceilings '!$C$3,'Wage Ceilings '!$C$3-SUM($S51,$W51,$AA51,$AE51,$AI51,$AM51,$AQ51,$AU51),SUM($K51,$S51,$W51,$AA51,$AE51,$AI51,$AM51,$AQ51,$AU51)&lt;='Wage Ceilings '!$C$3,$K51)</f>
        <v>0</v>
      </c>
      <c r="AZ51" s="91" cm="1">
        <f t="array" ref="AZ51">INDEX(Appendix!$G$4:$J$8,_xlfn.IFS(AX51&lt;56,1,AX51&lt;61,2,AX51&lt;66,3,AX51&lt;71,4,TRUE,5),MATCH(YEAR($C$17),Appendix!$G$3:$L$3,0))</f>
        <v>0</v>
      </c>
      <c r="BA51" s="92">
        <f t="shared" si="17"/>
        <v>0</v>
      </c>
      <c r="BB51" s="89">
        <f t="shared" ref="BB51:BB82" si="37">FLOOR((DATEDIF($B51-DAY($B51)+1,L$17,"m")-1)/12,1)</f>
        <v>124</v>
      </c>
      <c r="BC51" s="90" cm="1">
        <f t="array" ref="BC51">_xlfn.IFS(SUM($S51,$W51,$AA51,$AE51,$AI51,$AM51,$AQ51,$AU51,$AY51)&gt;='Wage Ceilings '!$C$3,0,SUM($L51,$S51,$W51,$AA51,$AE51,$AI51,$AM51,$AQ51,$AU51,$AY51)&gt;'Wage Ceilings '!$C$3,'Wage Ceilings '!$C$3-SUM($S51,$W51,$AA51,$AE51,$AI51,$AM51,$AQ51,$AU51,$AY51),SUM($L51,$S51,$W51,$AA51,$AE51,$AI51,$AM51,$AQ51,$AU51,$AY51)&lt;='Wage Ceilings '!$C$3,$L51)</f>
        <v>0</v>
      </c>
      <c r="BD51" s="91" cm="1">
        <f t="array" ref="BD51">INDEX(Appendix!$G$4:$J$8,_xlfn.IFS(BB51&lt;56,1,BB51&lt;61,2,BB51&lt;66,3,BB51&lt;71,4,TRUE,5),MATCH(YEAR($C$17),Appendix!$G$3:$L$3,0))</f>
        <v>0</v>
      </c>
      <c r="BE51" s="92">
        <f t="shared" si="19"/>
        <v>0</v>
      </c>
      <c r="BF51" s="89">
        <f t="shared" ref="BF51:BF82" si="38">FLOOR((DATEDIF($B51-DAY($B51)+1,M$17,"m")-1)/12,1)</f>
        <v>124</v>
      </c>
      <c r="BG51" s="90" cm="1">
        <f t="array" ref="BG51">_xlfn.IFS(SUM($S51,$W51,$AA51,$AE51,$AI51,$AM51,$AQ51,$AU51,$AY51,$BC51)&gt;='Wage Ceilings '!$C$3,0,SUM($M51,$S51,$W51,$AA51,$AE51,$AI51,$AM51,$AQ51,$AU51,$AY51,$BC51)&gt;'Wage Ceilings '!$C$3,'Wage Ceilings '!$C$3-SUM($S51,$W51,$AA51,$AE51,$AI51,$AM51,$AQ51,$AU51,$AY51,$BC51),SUM($M51,$S51,$W51,$AA51,$AE51,$AI51,$AM51,$AQ51,$AU51,$AY51,$BC51)&lt;='Wage Ceilings '!$C$3,$M51)</f>
        <v>0</v>
      </c>
      <c r="BH51" s="91" cm="1">
        <f t="array" ref="BH51">INDEX(Appendix!$G$4:$J$8,_xlfn.IFS(BF51&lt;56,1,BF51&lt;61,2,BF51&lt;66,3,BF51&lt;71,4,TRUE,5),MATCH(YEAR($C$17),Appendix!$G$3:$L$3,0))</f>
        <v>0</v>
      </c>
      <c r="BI51" s="92">
        <f t="shared" si="21"/>
        <v>0</v>
      </c>
      <c r="BJ51" s="89">
        <f t="shared" ref="BJ51:BJ82" si="39">FLOOR((DATEDIF($B51-DAY($B51)+1,N$17,"m")-1)/12,1)</f>
        <v>124</v>
      </c>
      <c r="BK51" s="90" cm="1">
        <f t="array" ref="BK51">_xlfn.IFS(SUM($S51,$W51,$AA51,$AE51,$AI51,$AM51,$AQ51,$AU51,$AY51,$BC51,$BG51)&gt;='Wage Ceilings '!$C$3,0,SUM($N51,$S51,$W51,$AA51,$AE51,$AI51,$AM51,$AQ51,$AU51,$AY51,$BC51,$BG51)&gt;'Wage Ceilings '!$C$3,'Wage Ceilings '!$C$3-SUM($S51,$W51,$AA51,$AE51,$AI51,$AM51,$AQ51,$AU51,$AY51,$BC51,$BG51),SUM($N51,$S51,$W51,$AA51,$AE51,$AI51,$AM51,$AQ51,$AU51,$AY51,$BC51,$BG51)&lt;='Wage Ceilings '!$C$3,$N51)</f>
        <v>0</v>
      </c>
      <c r="BL51" s="91" cm="1">
        <f t="array" ref="BL51">INDEX(Appendix!$G$4:$J$8,_xlfn.IFS(BJ51&lt;56,1,BJ51&lt;61,2,BJ51&lt;66,3,BJ51&lt;71,4,TRUE,5),MATCH(YEAR($C$17),Appendix!$G$3:$L$3,0))</f>
        <v>0</v>
      </c>
      <c r="BM51" s="92">
        <f t="shared" si="23"/>
        <v>0</v>
      </c>
      <c r="BN51" s="99"/>
    </row>
    <row r="52" spans="1:66" x14ac:dyDescent="0.3">
      <c r="A52" s="64" t="s">
        <v>50</v>
      </c>
      <c r="B52" s="65"/>
      <c r="C52" s="67"/>
      <c r="D52" s="67"/>
      <c r="E52" s="67"/>
      <c r="F52" s="67"/>
      <c r="G52" s="67"/>
      <c r="H52" s="67"/>
      <c r="I52" s="67"/>
      <c r="J52" s="67"/>
      <c r="K52" s="67"/>
      <c r="L52" s="67"/>
      <c r="M52" s="67"/>
      <c r="N52" s="67"/>
      <c r="O52" s="57">
        <f t="shared" si="25"/>
        <v>0</v>
      </c>
      <c r="P52" s="57">
        <f t="shared" si="26"/>
        <v>0</v>
      </c>
      <c r="Q52" s="58">
        <f t="shared" si="27"/>
        <v>0</v>
      </c>
      <c r="R52" s="89">
        <f t="shared" si="28"/>
        <v>123</v>
      </c>
      <c r="S52" s="90">
        <f>IF($C52&gt;'Wage Ceilings '!$C$3,'Wage Ceilings '!$C$3,$C52)</f>
        <v>0</v>
      </c>
      <c r="T52" s="91" cm="1">
        <f t="array" ref="T52">INDEX(Appendix!$G$4:$J$8,_xlfn.IFS(R52&lt;56,1,R52&lt;61,2,R52&lt;66,3,R52&lt;71,4,TRUE,5),MATCH(YEAR($C$17),Appendix!$G$3:$L$3,0))</f>
        <v>0</v>
      </c>
      <c r="U52" s="92">
        <f t="shared" si="2"/>
        <v>0</v>
      </c>
      <c r="V52" s="89">
        <f t="shared" si="29"/>
        <v>124</v>
      </c>
      <c r="W52" s="90">
        <f>IF($D52&gt;'Wage Ceilings '!$C$3-$S52,'Wage Ceilings '!$C$3-$S52,$D52)</f>
        <v>0</v>
      </c>
      <c r="X52" s="91" cm="1">
        <f t="array" ref="X52">INDEX(Appendix!$G$4:$J$8,_xlfn.IFS(V52&lt;56,1,V52&lt;61,2,V52&lt;66,3,V52&lt;71,4,TRUE,5),MATCH(YEAR($C$17),Appendix!$G$3:$L$3,0))</f>
        <v>0</v>
      </c>
      <c r="Y52" s="92">
        <f t="shared" si="4"/>
        <v>0</v>
      </c>
      <c r="Z52" s="89">
        <f t="shared" si="30"/>
        <v>124</v>
      </c>
      <c r="AA52" s="90">
        <f>IF($E52&gt;'Wage Ceilings '!$C$3-SUM($S52,$W52),'Wage Ceilings '!$C$3-SUM($S52,$W52),$E52)</f>
        <v>0</v>
      </c>
      <c r="AB52" s="91" cm="1">
        <f t="array" ref="AB52">INDEX(Appendix!$G$4:$J$8,_xlfn.IFS(Z52&lt;56,1,Z52&lt;61,2,Z52&lt;66,3,Z52&lt;71,4,TRUE,5),MATCH(YEAR($C$17),Appendix!$G$3:$L$3,0))</f>
        <v>0</v>
      </c>
      <c r="AC52" s="92">
        <f t="shared" si="6"/>
        <v>0</v>
      </c>
      <c r="AD52" s="89">
        <f t="shared" si="31"/>
        <v>124</v>
      </c>
      <c r="AE52" s="90">
        <f>IF($F52&gt;'Wage Ceilings '!$C$3-SUM($S52,$W52,$AA52),'Wage Ceilings '!$C$3-SUM($S52,$W52,$AA52),$F52)</f>
        <v>0</v>
      </c>
      <c r="AF52" s="91" cm="1">
        <f t="array" ref="AF52">INDEX(Appendix!$G$4:$J$8,_xlfn.IFS(AD52&lt;56,1,AD52&lt;61,2,AD52&lt;66,3,AD52&lt;71,4,TRUE,5),MATCH(YEAR($C$17),Appendix!$G$3:$L$3,0))</f>
        <v>0</v>
      </c>
      <c r="AG52" s="92">
        <f t="shared" si="8"/>
        <v>0</v>
      </c>
      <c r="AH52" s="89">
        <f t="shared" si="32"/>
        <v>124</v>
      </c>
      <c r="AI52" s="90">
        <f>IF($G52&gt;'Wage Ceilings '!$C$3-SUM($S52,$W52,$AA52,$AE52),'Wage Ceilings '!$C$3-SUM($S52,$W52,$AA52,$AE52),$G52)</f>
        <v>0</v>
      </c>
      <c r="AJ52" s="91" cm="1">
        <f t="array" ref="AJ52">INDEX(Appendix!$G$4:$J$8,_xlfn.IFS(AH52&lt;56,1,AH52&lt;61,2,AH52&lt;66,3,AH52&lt;71,4,TRUE,5),MATCH(YEAR($C$17),Appendix!$G$3:$L$3,0))</f>
        <v>0</v>
      </c>
      <c r="AK52" s="92">
        <f t="shared" si="10"/>
        <v>0</v>
      </c>
      <c r="AL52" s="89">
        <f t="shared" si="33"/>
        <v>124</v>
      </c>
      <c r="AM52" s="90">
        <f>IF($H52&gt;'Wage Ceilings '!$C$3-SUM($S52,$W52,$AA52,$AE52,$AI52),'Wage Ceilings '!$C$3-SUM($S52,$W52,$AA52,$AE52,$AI52),$H52)</f>
        <v>0</v>
      </c>
      <c r="AN52" s="91" cm="1">
        <f t="array" ref="AN52">INDEX(Appendix!$G$4:$J$8,_xlfn.IFS(AL52&lt;56,1,AL52&lt;61,2,AL52&lt;66,3,AL52&lt;71,4,TRUE,5),MATCH(YEAR($C$17),Appendix!$G$3:$L$3,0))</f>
        <v>0</v>
      </c>
      <c r="AO52" s="92">
        <f t="shared" si="12"/>
        <v>0</v>
      </c>
      <c r="AP52" s="89">
        <f t="shared" si="34"/>
        <v>124</v>
      </c>
      <c r="AQ52" s="90" cm="1">
        <f t="array" ref="AQ52">_xlfn.IFS(SUM($S52,$W52,$AA52,$AE52,$AI52,$AM52)&gt;='Wage Ceilings '!$C$3,0,SUM($I52,$S52,$W52,$AA52,$AE52,$AI52,$AM52)&gt;'Wage Ceilings '!$C$3,'Wage Ceilings '!$C$3-SUM($S52,$W52,$AA52,$AE52,$AI52,$AM52),SUM($I52,$S52,$W52,$AA52,$AE52,$AI52,$AM52)&lt;='Wage Ceilings '!$C$3,$I52)</f>
        <v>0</v>
      </c>
      <c r="AR52" s="91" cm="1">
        <f t="array" ref="AR52">INDEX(Appendix!$G$4:$J$8,_xlfn.IFS(AP52&lt;56,1,AP52&lt;61,2,AP52&lt;66,3,AP52&lt;71,4,TRUE,5),MATCH(YEAR($C$17),Appendix!$G$3:$L$3,0))</f>
        <v>0</v>
      </c>
      <c r="AS52" s="92">
        <f t="shared" si="24"/>
        <v>0</v>
      </c>
      <c r="AT52" s="89">
        <f t="shared" si="35"/>
        <v>124</v>
      </c>
      <c r="AU52" s="90" cm="1">
        <f t="array" ref="AU52">_xlfn.IFS(SUM($S52,$W52,$AA52,$AE52,$AI52,$AM52,$AQ52)&gt;='Wage Ceilings '!$C$3,0,SUM($J52,$S52,$W52,$AA52,$AE52,$AI52,$AM52,$AQ52)&gt;'Wage Ceilings '!$C$3,'Wage Ceilings '!$C$3-SUM($S52,$W52,$AA52,$AE52,$AI52,$AM52,$AQ52),SUM($J52,$S52,$W52,$AA52,$AE52,$AI52,$AM52,$AQ52)&lt;='Wage Ceilings '!$C$3,$J52)</f>
        <v>0</v>
      </c>
      <c r="AV52" s="91" cm="1">
        <f t="array" ref="AV52">INDEX(Appendix!$G$4:$J$8,_xlfn.IFS(AT52&lt;56,1,AT52&lt;61,2,AT52&lt;66,3,AT52&lt;71,4,TRUE,5),MATCH(YEAR($C$17),Appendix!$G$3:$L$3,0))</f>
        <v>0</v>
      </c>
      <c r="AW52" s="92">
        <f t="shared" si="15"/>
        <v>0</v>
      </c>
      <c r="AX52" s="89">
        <f t="shared" si="36"/>
        <v>124</v>
      </c>
      <c r="AY52" s="90" cm="1">
        <f t="array" ref="AY52">_xlfn.IFS(SUM($S52,$W52,$AA52,$AE52,$AI52,$AM52,$AQ52,$AU52)&gt;='Wage Ceilings '!$C$3,0,SUM($K52,$S52,$W52,$AA52,$AE52,$AI52,$AM52,$AQ52,$AU52)&gt;'Wage Ceilings '!$C$3,'Wage Ceilings '!$C$3-SUM($S52,$W52,$AA52,$AE52,$AI52,$AM52,$AQ52,$AU52),SUM($K52,$S52,$W52,$AA52,$AE52,$AI52,$AM52,$AQ52,$AU52)&lt;='Wage Ceilings '!$C$3,$K52)</f>
        <v>0</v>
      </c>
      <c r="AZ52" s="91" cm="1">
        <f t="array" ref="AZ52">INDEX(Appendix!$G$4:$J$8,_xlfn.IFS(AX52&lt;56,1,AX52&lt;61,2,AX52&lt;66,3,AX52&lt;71,4,TRUE,5),MATCH(YEAR($C$17),Appendix!$G$3:$L$3,0))</f>
        <v>0</v>
      </c>
      <c r="BA52" s="92">
        <f t="shared" si="17"/>
        <v>0</v>
      </c>
      <c r="BB52" s="89">
        <f t="shared" si="37"/>
        <v>124</v>
      </c>
      <c r="BC52" s="90" cm="1">
        <f t="array" ref="BC52">_xlfn.IFS(SUM($S52,$W52,$AA52,$AE52,$AI52,$AM52,$AQ52,$AU52,$AY52)&gt;='Wage Ceilings '!$C$3,0,SUM($L52,$S52,$W52,$AA52,$AE52,$AI52,$AM52,$AQ52,$AU52,$AY52)&gt;'Wage Ceilings '!$C$3,'Wage Ceilings '!$C$3-SUM($S52,$W52,$AA52,$AE52,$AI52,$AM52,$AQ52,$AU52,$AY52),SUM($L52,$S52,$W52,$AA52,$AE52,$AI52,$AM52,$AQ52,$AU52,$AY52)&lt;='Wage Ceilings '!$C$3,$L52)</f>
        <v>0</v>
      </c>
      <c r="BD52" s="91" cm="1">
        <f t="array" ref="BD52">INDEX(Appendix!$G$4:$J$8,_xlfn.IFS(BB52&lt;56,1,BB52&lt;61,2,BB52&lt;66,3,BB52&lt;71,4,TRUE,5),MATCH(YEAR($C$17),Appendix!$G$3:$L$3,0))</f>
        <v>0</v>
      </c>
      <c r="BE52" s="92">
        <f t="shared" si="19"/>
        <v>0</v>
      </c>
      <c r="BF52" s="89">
        <f t="shared" si="38"/>
        <v>124</v>
      </c>
      <c r="BG52" s="90" cm="1">
        <f t="array" ref="BG52">_xlfn.IFS(SUM($S52,$W52,$AA52,$AE52,$AI52,$AM52,$AQ52,$AU52,$AY52,$BC52)&gt;='Wage Ceilings '!$C$3,0,SUM($M52,$S52,$W52,$AA52,$AE52,$AI52,$AM52,$AQ52,$AU52,$AY52,$BC52)&gt;'Wage Ceilings '!$C$3,'Wage Ceilings '!$C$3-SUM($S52,$W52,$AA52,$AE52,$AI52,$AM52,$AQ52,$AU52,$AY52,$BC52),SUM($M52,$S52,$W52,$AA52,$AE52,$AI52,$AM52,$AQ52,$AU52,$AY52,$BC52)&lt;='Wage Ceilings '!$C$3,$M52)</f>
        <v>0</v>
      </c>
      <c r="BH52" s="91" cm="1">
        <f t="array" ref="BH52">INDEX(Appendix!$G$4:$J$8,_xlfn.IFS(BF52&lt;56,1,BF52&lt;61,2,BF52&lt;66,3,BF52&lt;71,4,TRUE,5),MATCH(YEAR($C$17),Appendix!$G$3:$L$3,0))</f>
        <v>0</v>
      </c>
      <c r="BI52" s="92">
        <f t="shared" si="21"/>
        <v>0</v>
      </c>
      <c r="BJ52" s="89">
        <f t="shared" si="39"/>
        <v>124</v>
      </c>
      <c r="BK52" s="90" cm="1">
        <f t="array" ref="BK52">_xlfn.IFS(SUM($S52,$W52,$AA52,$AE52,$AI52,$AM52,$AQ52,$AU52,$AY52,$BC52,$BG52)&gt;='Wage Ceilings '!$C$3,0,SUM($N52,$S52,$W52,$AA52,$AE52,$AI52,$AM52,$AQ52,$AU52,$AY52,$BC52,$BG52)&gt;'Wage Ceilings '!$C$3,'Wage Ceilings '!$C$3-SUM($S52,$W52,$AA52,$AE52,$AI52,$AM52,$AQ52,$AU52,$AY52,$BC52,$BG52),SUM($N52,$S52,$W52,$AA52,$AE52,$AI52,$AM52,$AQ52,$AU52,$AY52,$BC52,$BG52)&lt;='Wage Ceilings '!$C$3,$N52)</f>
        <v>0</v>
      </c>
      <c r="BL52" s="91" cm="1">
        <f t="array" ref="BL52">INDEX(Appendix!$G$4:$J$8,_xlfn.IFS(BJ52&lt;56,1,BJ52&lt;61,2,BJ52&lt;66,3,BJ52&lt;71,4,TRUE,5),MATCH(YEAR($C$17),Appendix!$G$3:$L$3,0))</f>
        <v>0</v>
      </c>
      <c r="BM52" s="92">
        <f t="shared" si="23"/>
        <v>0</v>
      </c>
      <c r="BN52" s="99"/>
    </row>
    <row r="53" spans="1:66" x14ac:dyDescent="0.3">
      <c r="A53" s="64" t="s">
        <v>51</v>
      </c>
      <c r="B53" s="65"/>
      <c r="C53" s="67"/>
      <c r="D53" s="67"/>
      <c r="E53" s="67"/>
      <c r="F53" s="67"/>
      <c r="G53" s="67"/>
      <c r="H53" s="67"/>
      <c r="I53" s="67"/>
      <c r="J53" s="67"/>
      <c r="K53" s="67"/>
      <c r="L53" s="67"/>
      <c r="M53" s="67"/>
      <c r="N53" s="67"/>
      <c r="O53" s="57">
        <f t="shared" si="25"/>
        <v>0</v>
      </c>
      <c r="P53" s="57">
        <f t="shared" si="26"/>
        <v>0</v>
      </c>
      <c r="Q53" s="58">
        <f t="shared" si="27"/>
        <v>0</v>
      </c>
      <c r="R53" s="89">
        <f t="shared" si="28"/>
        <v>123</v>
      </c>
      <c r="S53" s="90">
        <f>IF($C53&gt;'Wage Ceilings '!$C$3,'Wage Ceilings '!$C$3,$C53)</f>
        <v>0</v>
      </c>
      <c r="T53" s="91" cm="1">
        <f t="array" ref="T53">INDEX(Appendix!$G$4:$J$8,_xlfn.IFS(R53&lt;56,1,R53&lt;61,2,R53&lt;66,3,R53&lt;71,4,TRUE,5),MATCH(YEAR($C$17),Appendix!$G$3:$L$3,0))</f>
        <v>0</v>
      </c>
      <c r="U53" s="92">
        <f t="shared" si="2"/>
        <v>0</v>
      </c>
      <c r="V53" s="89">
        <f t="shared" si="29"/>
        <v>124</v>
      </c>
      <c r="W53" s="90">
        <f>IF($D53&gt;'Wage Ceilings '!$C$3-$S53,'Wage Ceilings '!$C$3-$S53,$D53)</f>
        <v>0</v>
      </c>
      <c r="X53" s="91" cm="1">
        <f t="array" ref="X53">INDEX(Appendix!$G$4:$J$8,_xlfn.IFS(V53&lt;56,1,V53&lt;61,2,V53&lt;66,3,V53&lt;71,4,TRUE,5),MATCH(YEAR($C$17),Appendix!$G$3:$L$3,0))</f>
        <v>0</v>
      </c>
      <c r="Y53" s="92">
        <f t="shared" si="4"/>
        <v>0</v>
      </c>
      <c r="Z53" s="89">
        <f t="shared" si="30"/>
        <v>124</v>
      </c>
      <c r="AA53" s="90">
        <f>IF($E53&gt;'Wage Ceilings '!$C$3-SUM($S53,$W53),'Wage Ceilings '!$C$3-SUM($S53,$W53),$E53)</f>
        <v>0</v>
      </c>
      <c r="AB53" s="91" cm="1">
        <f t="array" ref="AB53">INDEX(Appendix!$G$4:$J$8,_xlfn.IFS(Z53&lt;56,1,Z53&lt;61,2,Z53&lt;66,3,Z53&lt;71,4,TRUE,5),MATCH(YEAR($C$17),Appendix!$G$3:$L$3,0))</f>
        <v>0</v>
      </c>
      <c r="AC53" s="92">
        <f t="shared" si="6"/>
        <v>0</v>
      </c>
      <c r="AD53" s="89">
        <f t="shared" si="31"/>
        <v>124</v>
      </c>
      <c r="AE53" s="90">
        <f>IF($F53&gt;'Wage Ceilings '!$C$3-SUM($S53,$W53,$AA53),'Wage Ceilings '!$C$3-SUM($S53,$W53,$AA53),$F53)</f>
        <v>0</v>
      </c>
      <c r="AF53" s="91" cm="1">
        <f t="array" ref="AF53">INDEX(Appendix!$G$4:$J$8,_xlfn.IFS(AD53&lt;56,1,AD53&lt;61,2,AD53&lt;66,3,AD53&lt;71,4,TRUE,5),MATCH(YEAR($C$17),Appendix!$G$3:$L$3,0))</f>
        <v>0</v>
      </c>
      <c r="AG53" s="92">
        <f t="shared" si="8"/>
        <v>0</v>
      </c>
      <c r="AH53" s="89">
        <f t="shared" si="32"/>
        <v>124</v>
      </c>
      <c r="AI53" s="90">
        <f>IF($G53&gt;'Wage Ceilings '!$C$3-SUM($S53,$W53,$AA53,$AE53),'Wage Ceilings '!$C$3-SUM($S53,$W53,$AA53,$AE53),$G53)</f>
        <v>0</v>
      </c>
      <c r="AJ53" s="91" cm="1">
        <f t="array" ref="AJ53">INDEX(Appendix!$G$4:$J$8,_xlfn.IFS(AH53&lt;56,1,AH53&lt;61,2,AH53&lt;66,3,AH53&lt;71,4,TRUE,5),MATCH(YEAR($C$17),Appendix!$G$3:$L$3,0))</f>
        <v>0</v>
      </c>
      <c r="AK53" s="92">
        <f t="shared" si="10"/>
        <v>0</v>
      </c>
      <c r="AL53" s="89">
        <f t="shared" si="33"/>
        <v>124</v>
      </c>
      <c r="AM53" s="90">
        <f>IF($H53&gt;'Wage Ceilings '!$C$3-SUM($S53,$W53,$AA53,$AE53,$AI53),'Wage Ceilings '!$C$3-SUM($S53,$W53,$AA53,$AE53,$AI53),$H53)</f>
        <v>0</v>
      </c>
      <c r="AN53" s="91" cm="1">
        <f t="array" ref="AN53">INDEX(Appendix!$G$4:$J$8,_xlfn.IFS(AL53&lt;56,1,AL53&lt;61,2,AL53&lt;66,3,AL53&lt;71,4,TRUE,5),MATCH(YEAR($C$17),Appendix!$G$3:$L$3,0))</f>
        <v>0</v>
      </c>
      <c r="AO53" s="92">
        <f t="shared" si="12"/>
        <v>0</v>
      </c>
      <c r="AP53" s="89">
        <f t="shared" si="34"/>
        <v>124</v>
      </c>
      <c r="AQ53" s="90" cm="1">
        <f t="array" ref="AQ53">_xlfn.IFS(SUM($S53,$W53,$AA53,$AE53,$AI53,$AM53)&gt;='Wage Ceilings '!$C$3,0,SUM($I53,$S53,$W53,$AA53,$AE53,$AI53,$AM53)&gt;'Wage Ceilings '!$C$3,'Wage Ceilings '!$C$3-SUM($S53,$W53,$AA53,$AE53,$AI53,$AM53),SUM($I53,$S53,$W53,$AA53,$AE53,$AI53,$AM53)&lt;='Wage Ceilings '!$C$3,$I53)</f>
        <v>0</v>
      </c>
      <c r="AR53" s="91" cm="1">
        <f t="array" ref="AR53">INDEX(Appendix!$G$4:$J$8,_xlfn.IFS(AP53&lt;56,1,AP53&lt;61,2,AP53&lt;66,3,AP53&lt;71,4,TRUE,5),MATCH(YEAR($C$17),Appendix!$G$3:$L$3,0))</f>
        <v>0</v>
      </c>
      <c r="AS53" s="92">
        <f t="shared" si="24"/>
        <v>0</v>
      </c>
      <c r="AT53" s="89">
        <f t="shared" si="35"/>
        <v>124</v>
      </c>
      <c r="AU53" s="90" cm="1">
        <f t="array" ref="AU53">_xlfn.IFS(SUM($S53,$W53,$AA53,$AE53,$AI53,$AM53,$AQ53)&gt;='Wage Ceilings '!$C$3,0,SUM($J53,$S53,$W53,$AA53,$AE53,$AI53,$AM53,$AQ53)&gt;'Wage Ceilings '!$C$3,'Wage Ceilings '!$C$3-SUM($S53,$W53,$AA53,$AE53,$AI53,$AM53,$AQ53),SUM($J53,$S53,$W53,$AA53,$AE53,$AI53,$AM53,$AQ53)&lt;='Wage Ceilings '!$C$3,$J53)</f>
        <v>0</v>
      </c>
      <c r="AV53" s="91" cm="1">
        <f t="array" ref="AV53">INDEX(Appendix!$G$4:$J$8,_xlfn.IFS(AT53&lt;56,1,AT53&lt;61,2,AT53&lt;66,3,AT53&lt;71,4,TRUE,5),MATCH(YEAR($C$17),Appendix!$G$3:$L$3,0))</f>
        <v>0</v>
      </c>
      <c r="AW53" s="92">
        <f t="shared" si="15"/>
        <v>0</v>
      </c>
      <c r="AX53" s="89">
        <f t="shared" si="36"/>
        <v>124</v>
      </c>
      <c r="AY53" s="90" cm="1">
        <f t="array" ref="AY53">_xlfn.IFS(SUM($S53,$W53,$AA53,$AE53,$AI53,$AM53,$AQ53,$AU53)&gt;='Wage Ceilings '!$C$3,0,SUM($K53,$S53,$W53,$AA53,$AE53,$AI53,$AM53,$AQ53,$AU53)&gt;'Wage Ceilings '!$C$3,'Wage Ceilings '!$C$3-SUM($S53,$W53,$AA53,$AE53,$AI53,$AM53,$AQ53,$AU53),SUM($K53,$S53,$W53,$AA53,$AE53,$AI53,$AM53,$AQ53,$AU53)&lt;='Wage Ceilings '!$C$3,$K53)</f>
        <v>0</v>
      </c>
      <c r="AZ53" s="91" cm="1">
        <f t="array" ref="AZ53">INDEX(Appendix!$G$4:$J$8,_xlfn.IFS(AX53&lt;56,1,AX53&lt;61,2,AX53&lt;66,3,AX53&lt;71,4,TRUE,5),MATCH(YEAR($C$17),Appendix!$G$3:$L$3,0))</f>
        <v>0</v>
      </c>
      <c r="BA53" s="92">
        <f t="shared" si="17"/>
        <v>0</v>
      </c>
      <c r="BB53" s="89">
        <f t="shared" si="37"/>
        <v>124</v>
      </c>
      <c r="BC53" s="90" cm="1">
        <f t="array" ref="BC53">_xlfn.IFS(SUM($S53,$W53,$AA53,$AE53,$AI53,$AM53,$AQ53,$AU53,$AY53)&gt;='Wage Ceilings '!$C$3,0,SUM($L53,$S53,$W53,$AA53,$AE53,$AI53,$AM53,$AQ53,$AU53,$AY53)&gt;'Wage Ceilings '!$C$3,'Wage Ceilings '!$C$3-SUM($S53,$W53,$AA53,$AE53,$AI53,$AM53,$AQ53,$AU53,$AY53),SUM($L53,$S53,$W53,$AA53,$AE53,$AI53,$AM53,$AQ53,$AU53,$AY53)&lt;='Wage Ceilings '!$C$3,$L53)</f>
        <v>0</v>
      </c>
      <c r="BD53" s="91" cm="1">
        <f t="array" ref="BD53">INDEX(Appendix!$G$4:$J$8,_xlfn.IFS(BB53&lt;56,1,BB53&lt;61,2,BB53&lt;66,3,BB53&lt;71,4,TRUE,5),MATCH(YEAR($C$17),Appendix!$G$3:$L$3,0))</f>
        <v>0</v>
      </c>
      <c r="BE53" s="92">
        <f t="shared" si="19"/>
        <v>0</v>
      </c>
      <c r="BF53" s="89">
        <f t="shared" si="38"/>
        <v>124</v>
      </c>
      <c r="BG53" s="90" cm="1">
        <f t="array" ref="BG53">_xlfn.IFS(SUM($S53,$W53,$AA53,$AE53,$AI53,$AM53,$AQ53,$AU53,$AY53,$BC53)&gt;='Wage Ceilings '!$C$3,0,SUM($M53,$S53,$W53,$AA53,$AE53,$AI53,$AM53,$AQ53,$AU53,$AY53,$BC53)&gt;'Wage Ceilings '!$C$3,'Wage Ceilings '!$C$3-SUM($S53,$W53,$AA53,$AE53,$AI53,$AM53,$AQ53,$AU53,$AY53,$BC53),SUM($M53,$S53,$W53,$AA53,$AE53,$AI53,$AM53,$AQ53,$AU53,$AY53,$BC53)&lt;='Wage Ceilings '!$C$3,$M53)</f>
        <v>0</v>
      </c>
      <c r="BH53" s="91" cm="1">
        <f t="array" ref="BH53">INDEX(Appendix!$G$4:$J$8,_xlfn.IFS(BF53&lt;56,1,BF53&lt;61,2,BF53&lt;66,3,BF53&lt;71,4,TRUE,5),MATCH(YEAR($C$17),Appendix!$G$3:$L$3,0))</f>
        <v>0</v>
      </c>
      <c r="BI53" s="92">
        <f t="shared" si="21"/>
        <v>0</v>
      </c>
      <c r="BJ53" s="89">
        <f t="shared" si="39"/>
        <v>124</v>
      </c>
      <c r="BK53" s="90" cm="1">
        <f t="array" ref="BK53">_xlfn.IFS(SUM($S53,$W53,$AA53,$AE53,$AI53,$AM53,$AQ53,$AU53,$AY53,$BC53,$BG53)&gt;='Wage Ceilings '!$C$3,0,SUM($N53,$S53,$W53,$AA53,$AE53,$AI53,$AM53,$AQ53,$AU53,$AY53,$BC53,$BG53)&gt;'Wage Ceilings '!$C$3,'Wage Ceilings '!$C$3-SUM($S53,$W53,$AA53,$AE53,$AI53,$AM53,$AQ53,$AU53,$AY53,$BC53,$BG53),SUM($N53,$S53,$W53,$AA53,$AE53,$AI53,$AM53,$AQ53,$AU53,$AY53,$BC53,$BG53)&lt;='Wage Ceilings '!$C$3,$N53)</f>
        <v>0</v>
      </c>
      <c r="BL53" s="91" cm="1">
        <f t="array" ref="BL53">INDEX(Appendix!$G$4:$J$8,_xlfn.IFS(BJ53&lt;56,1,BJ53&lt;61,2,BJ53&lt;66,3,BJ53&lt;71,4,TRUE,5),MATCH(YEAR($C$17),Appendix!$G$3:$L$3,0))</f>
        <v>0</v>
      </c>
      <c r="BM53" s="92">
        <f t="shared" si="23"/>
        <v>0</v>
      </c>
      <c r="BN53" s="99"/>
    </row>
    <row r="54" spans="1:66" x14ac:dyDescent="0.3">
      <c r="A54" s="64" t="s">
        <v>52</v>
      </c>
      <c r="B54" s="65"/>
      <c r="C54" s="67"/>
      <c r="D54" s="67"/>
      <c r="E54" s="67"/>
      <c r="F54" s="67"/>
      <c r="G54" s="67"/>
      <c r="H54" s="67"/>
      <c r="I54" s="67"/>
      <c r="J54" s="67"/>
      <c r="K54" s="67"/>
      <c r="L54" s="67"/>
      <c r="M54" s="67"/>
      <c r="N54" s="67"/>
      <c r="O54" s="57">
        <f t="shared" si="25"/>
        <v>0</v>
      </c>
      <c r="P54" s="57">
        <f t="shared" si="26"/>
        <v>0</v>
      </c>
      <c r="Q54" s="58">
        <f t="shared" si="27"/>
        <v>0</v>
      </c>
      <c r="R54" s="89">
        <f t="shared" si="28"/>
        <v>123</v>
      </c>
      <c r="S54" s="90">
        <f>IF($C54&gt;'Wage Ceilings '!$C$3,'Wage Ceilings '!$C$3,$C54)</f>
        <v>0</v>
      </c>
      <c r="T54" s="91" cm="1">
        <f t="array" ref="T54">INDEX(Appendix!$G$4:$J$8,_xlfn.IFS(R54&lt;56,1,R54&lt;61,2,R54&lt;66,3,R54&lt;71,4,TRUE,5),MATCH(YEAR($C$17),Appendix!$G$3:$L$3,0))</f>
        <v>0</v>
      </c>
      <c r="U54" s="92">
        <f t="shared" si="2"/>
        <v>0</v>
      </c>
      <c r="V54" s="89">
        <f t="shared" si="29"/>
        <v>124</v>
      </c>
      <c r="W54" s="90">
        <f>IF($D54&gt;'Wage Ceilings '!$C$3-$S54,'Wage Ceilings '!$C$3-$S54,$D54)</f>
        <v>0</v>
      </c>
      <c r="X54" s="91" cm="1">
        <f t="array" ref="X54">INDEX(Appendix!$G$4:$J$8,_xlfn.IFS(V54&lt;56,1,V54&lt;61,2,V54&lt;66,3,V54&lt;71,4,TRUE,5),MATCH(YEAR($C$17),Appendix!$G$3:$L$3,0))</f>
        <v>0</v>
      </c>
      <c r="Y54" s="92">
        <f t="shared" si="4"/>
        <v>0</v>
      </c>
      <c r="Z54" s="89">
        <f t="shared" si="30"/>
        <v>124</v>
      </c>
      <c r="AA54" s="90">
        <f>IF($E54&gt;'Wage Ceilings '!$C$3-SUM($S54,$W54),'Wage Ceilings '!$C$3-SUM($S54,$W54),$E54)</f>
        <v>0</v>
      </c>
      <c r="AB54" s="91" cm="1">
        <f t="array" ref="AB54">INDEX(Appendix!$G$4:$J$8,_xlfn.IFS(Z54&lt;56,1,Z54&lt;61,2,Z54&lt;66,3,Z54&lt;71,4,TRUE,5),MATCH(YEAR($C$17),Appendix!$G$3:$L$3,0))</f>
        <v>0</v>
      </c>
      <c r="AC54" s="92">
        <f t="shared" si="6"/>
        <v>0</v>
      </c>
      <c r="AD54" s="89">
        <f t="shared" si="31"/>
        <v>124</v>
      </c>
      <c r="AE54" s="90">
        <f>IF($F54&gt;'Wage Ceilings '!$C$3-SUM($S54,$W54,$AA54),'Wage Ceilings '!$C$3-SUM($S54,$W54,$AA54),$F54)</f>
        <v>0</v>
      </c>
      <c r="AF54" s="91" cm="1">
        <f t="array" ref="AF54">INDEX(Appendix!$G$4:$J$8,_xlfn.IFS(AD54&lt;56,1,AD54&lt;61,2,AD54&lt;66,3,AD54&lt;71,4,TRUE,5),MATCH(YEAR($C$17),Appendix!$G$3:$L$3,0))</f>
        <v>0</v>
      </c>
      <c r="AG54" s="92">
        <f t="shared" si="8"/>
        <v>0</v>
      </c>
      <c r="AH54" s="89">
        <f t="shared" si="32"/>
        <v>124</v>
      </c>
      <c r="AI54" s="90">
        <f>IF($G54&gt;'Wage Ceilings '!$C$3-SUM($S54,$W54,$AA54,$AE54),'Wage Ceilings '!$C$3-SUM($S54,$W54,$AA54,$AE54),$G54)</f>
        <v>0</v>
      </c>
      <c r="AJ54" s="91" cm="1">
        <f t="array" ref="AJ54">INDEX(Appendix!$G$4:$J$8,_xlfn.IFS(AH54&lt;56,1,AH54&lt;61,2,AH54&lt;66,3,AH54&lt;71,4,TRUE,5),MATCH(YEAR($C$17),Appendix!$G$3:$L$3,0))</f>
        <v>0</v>
      </c>
      <c r="AK54" s="92">
        <f t="shared" si="10"/>
        <v>0</v>
      </c>
      <c r="AL54" s="89">
        <f t="shared" si="33"/>
        <v>124</v>
      </c>
      <c r="AM54" s="90">
        <f>IF($H54&gt;'Wage Ceilings '!$C$3-SUM($S54,$W54,$AA54,$AE54,$AI54),'Wage Ceilings '!$C$3-SUM($S54,$W54,$AA54,$AE54,$AI54),$H54)</f>
        <v>0</v>
      </c>
      <c r="AN54" s="91" cm="1">
        <f t="array" ref="AN54">INDEX(Appendix!$G$4:$J$8,_xlfn.IFS(AL54&lt;56,1,AL54&lt;61,2,AL54&lt;66,3,AL54&lt;71,4,TRUE,5),MATCH(YEAR($C$17),Appendix!$G$3:$L$3,0))</f>
        <v>0</v>
      </c>
      <c r="AO54" s="92">
        <f t="shared" si="12"/>
        <v>0</v>
      </c>
      <c r="AP54" s="89">
        <f t="shared" si="34"/>
        <v>124</v>
      </c>
      <c r="AQ54" s="90" cm="1">
        <f t="array" ref="AQ54">_xlfn.IFS(SUM($S54,$W54,$AA54,$AE54,$AI54,$AM54)&gt;='Wage Ceilings '!$C$3,0,SUM($I54,$S54,$W54,$AA54,$AE54,$AI54,$AM54)&gt;'Wage Ceilings '!$C$3,'Wage Ceilings '!$C$3-SUM($S54,$W54,$AA54,$AE54,$AI54,$AM54),SUM($I54,$S54,$W54,$AA54,$AE54,$AI54,$AM54)&lt;='Wage Ceilings '!$C$3,$I54)</f>
        <v>0</v>
      </c>
      <c r="AR54" s="91" cm="1">
        <f t="array" ref="AR54">INDEX(Appendix!$G$4:$J$8,_xlfn.IFS(AP54&lt;56,1,AP54&lt;61,2,AP54&lt;66,3,AP54&lt;71,4,TRUE,5),MATCH(YEAR($C$17),Appendix!$G$3:$L$3,0))</f>
        <v>0</v>
      </c>
      <c r="AS54" s="92">
        <f t="shared" si="24"/>
        <v>0</v>
      </c>
      <c r="AT54" s="89">
        <f t="shared" si="35"/>
        <v>124</v>
      </c>
      <c r="AU54" s="90" cm="1">
        <f t="array" ref="AU54">_xlfn.IFS(SUM($S54,$W54,$AA54,$AE54,$AI54,$AM54,$AQ54)&gt;='Wage Ceilings '!$C$3,0,SUM($J54,$S54,$W54,$AA54,$AE54,$AI54,$AM54,$AQ54)&gt;'Wage Ceilings '!$C$3,'Wage Ceilings '!$C$3-SUM($S54,$W54,$AA54,$AE54,$AI54,$AM54,$AQ54),SUM($J54,$S54,$W54,$AA54,$AE54,$AI54,$AM54,$AQ54)&lt;='Wage Ceilings '!$C$3,$J54)</f>
        <v>0</v>
      </c>
      <c r="AV54" s="91" cm="1">
        <f t="array" ref="AV54">INDEX(Appendix!$G$4:$J$8,_xlfn.IFS(AT54&lt;56,1,AT54&lt;61,2,AT54&lt;66,3,AT54&lt;71,4,TRUE,5),MATCH(YEAR($C$17),Appendix!$G$3:$L$3,0))</f>
        <v>0</v>
      </c>
      <c r="AW54" s="92">
        <f t="shared" si="15"/>
        <v>0</v>
      </c>
      <c r="AX54" s="89">
        <f t="shared" si="36"/>
        <v>124</v>
      </c>
      <c r="AY54" s="90" cm="1">
        <f t="array" ref="AY54">_xlfn.IFS(SUM($S54,$W54,$AA54,$AE54,$AI54,$AM54,$AQ54,$AU54)&gt;='Wage Ceilings '!$C$3,0,SUM($K54,$S54,$W54,$AA54,$AE54,$AI54,$AM54,$AQ54,$AU54)&gt;'Wage Ceilings '!$C$3,'Wage Ceilings '!$C$3-SUM($S54,$W54,$AA54,$AE54,$AI54,$AM54,$AQ54,$AU54),SUM($K54,$S54,$W54,$AA54,$AE54,$AI54,$AM54,$AQ54,$AU54)&lt;='Wage Ceilings '!$C$3,$K54)</f>
        <v>0</v>
      </c>
      <c r="AZ54" s="91" cm="1">
        <f t="array" ref="AZ54">INDEX(Appendix!$G$4:$J$8,_xlfn.IFS(AX54&lt;56,1,AX54&lt;61,2,AX54&lt;66,3,AX54&lt;71,4,TRUE,5),MATCH(YEAR($C$17),Appendix!$G$3:$L$3,0))</f>
        <v>0</v>
      </c>
      <c r="BA54" s="92">
        <f t="shared" si="17"/>
        <v>0</v>
      </c>
      <c r="BB54" s="89">
        <f t="shared" si="37"/>
        <v>124</v>
      </c>
      <c r="BC54" s="90" cm="1">
        <f t="array" ref="BC54">_xlfn.IFS(SUM($S54,$W54,$AA54,$AE54,$AI54,$AM54,$AQ54,$AU54,$AY54)&gt;='Wage Ceilings '!$C$3,0,SUM($L54,$S54,$W54,$AA54,$AE54,$AI54,$AM54,$AQ54,$AU54,$AY54)&gt;'Wage Ceilings '!$C$3,'Wage Ceilings '!$C$3-SUM($S54,$W54,$AA54,$AE54,$AI54,$AM54,$AQ54,$AU54,$AY54),SUM($L54,$S54,$W54,$AA54,$AE54,$AI54,$AM54,$AQ54,$AU54,$AY54)&lt;='Wage Ceilings '!$C$3,$L54)</f>
        <v>0</v>
      </c>
      <c r="BD54" s="91" cm="1">
        <f t="array" ref="BD54">INDEX(Appendix!$G$4:$J$8,_xlfn.IFS(BB54&lt;56,1,BB54&lt;61,2,BB54&lt;66,3,BB54&lt;71,4,TRUE,5),MATCH(YEAR($C$17),Appendix!$G$3:$L$3,0))</f>
        <v>0</v>
      </c>
      <c r="BE54" s="92">
        <f t="shared" si="19"/>
        <v>0</v>
      </c>
      <c r="BF54" s="89">
        <f t="shared" si="38"/>
        <v>124</v>
      </c>
      <c r="BG54" s="90" cm="1">
        <f t="array" ref="BG54">_xlfn.IFS(SUM($S54,$W54,$AA54,$AE54,$AI54,$AM54,$AQ54,$AU54,$AY54,$BC54)&gt;='Wage Ceilings '!$C$3,0,SUM($M54,$S54,$W54,$AA54,$AE54,$AI54,$AM54,$AQ54,$AU54,$AY54,$BC54)&gt;'Wage Ceilings '!$C$3,'Wage Ceilings '!$C$3-SUM($S54,$W54,$AA54,$AE54,$AI54,$AM54,$AQ54,$AU54,$AY54,$BC54),SUM($M54,$S54,$W54,$AA54,$AE54,$AI54,$AM54,$AQ54,$AU54,$AY54,$BC54)&lt;='Wage Ceilings '!$C$3,$M54)</f>
        <v>0</v>
      </c>
      <c r="BH54" s="91" cm="1">
        <f t="array" ref="BH54">INDEX(Appendix!$G$4:$J$8,_xlfn.IFS(BF54&lt;56,1,BF54&lt;61,2,BF54&lt;66,3,BF54&lt;71,4,TRUE,5),MATCH(YEAR($C$17),Appendix!$G$3:$L$3,0))</f>
        <v>0</v>
      </c>
      <c r="BI54" s="92">
        <f t="shared" si="21"/>
        <v>0</v>
      </c>
      <c r="BJ54" s="89">
        <f t="shared" si="39"/>
        <v>124</v>
      </c>
      <c r="BK54" s="90" cm="1">
        <f t="array" ref="BK54">_xlfn.IFS(SUM($S54,$W54,$AA54,$AE54,$AI54,$AM54,$AQ54,$AU54,$AY54,$BC54,$BG54)&gt;='Wage Ceilings '!$C$3,0,SUM($N54,$S54,$W54,$AA54,$AE54,$AI54,$AM54,$AQ54,$AU54,$AY54,$BC54,$BG54)&gt;'Wage Ceilings '!$C$3,'Wage Ceilings '!$C$3-SUM($S54,$W54,$AA54,$AE54,$AI54,$AM54,$AQ54,$AU54,$AY54,$BC54,$BG54),SUM($N54,$S54,$W54,$AA54,$AE54,$AI54,$AM54,$AQ54,$AU54,$AY54,$BC54,$BG54)&lt;='Wage Ceilings '!$C$3,$N54)</f>
        <v>0</v>
      </c>
      <c r="BL54" s="91" cm="1">
        <f t="array" ref="BL54">INDEX(Appendix!$G$4:$J$8,_xlfn.IFS(BJ54&lt;56,1,BJ54&lt;61,2,BJ54&lt;66,3,BJ54&lt;71,4,TRUE,5),MATCH(YEAR($C$17),Appendix!$G$3:$L$3,0))</f>
        <v>0</v>
      </c>
      <c r="BM54" s="92">
        <f t="shared" si="23"/>
        <v>0</v>
      </c>
      <c r="BN54" s="99"/>
    </row>
    <row r="55" spans="1:66" x14ac:dyDescent="0.3">
      <c r="A55" s="64" t="s">
        <v>53</v>
      </c>
      <c r="B55" s="65"/>
      <c r="C55" s="67"/>
      <c r="D55" s="67"/>
      <c r="E55" s="67"/>
      <c r="F55" s="67"/>
      <c r="G55" s="67"/>
      <c r="H55" s="67"/>
      <c r="I55" s="67"/>
      <c r="J55" s="67"/>
      <c r="K55" s="67"/>
      <c r="L55" s="67"/>
      <c r="M55" s="67"/>
      <c r="N55" s="67"/>
      <c r="O55" s="57">
        <f t="shared" si="25"/>
        <v>0</v>
      </c>
      <c r="P55" s="57">
        <f t="shared" si="26"/>
        <v>0</v>
      </c>
      <c r="Q55" s="58">
        <f t="shared" si="27"/>
        <v>0</v>
      </c>
      <c r="R55" s="89">
        <f t="shared" si="28"/>
        <v>123</v>
      </c>
      <c r="S55" s="90">
        <f>IF($C55&gt;'Wage Ceilings '!$C$3,'Wage Ceilings '!$C$3,$C55)</f>
        <v>0</v>
      </c>
      <c r="T55" s="91" cm="1">
        <f t="array" ref="T55">INDEX(Appendix!$G$4:$J$8,_xlfn.IFS(R55&lt;56,1,R55&lt;61,2,R55&lt;66,3,R55&lt;71,4,TRUE,5),MATCH(YEAR($C$17),Appendix!$G$3:$L$3,0))</f>
        <v>0</v>
      </c>
      <c r="U55" s="92">
        <f t="shared" si="2"/>
        <v>0</v>
      </c>
      <c r="V55" s="89">
        <f t="shared" si="29"/>
        <v>124</v>
      </c>
      <c r="W55" s="90">
        <f>IF($D55&gt;'Wage Ceilings '!$C$3-$S55,'Wage Ceilings '!$C$3-$S55,$D55)</f>
        <v>0</v>
      </c>
      <c r="X55" s="91" cm="1">
        <f t="array" ref="X55">INDEX(Appendix!$G$4:$J$8,_xlfn.IFS(V55&lt;56,1,V55&lt;61,2,V55&lt;66,3,V55&lt;71,4,TRUE,5),MATCH(YEAR($C$17),Appendix!$G$3:$L$3,0))</f>
        <v>0</v>
      </c>
      <c r="Y55" s="92">
        <f t="shared" si="4"/>
        <v>0</v>
      </c>
      <c r="Z55" s="89">
        <f t="shared" si="30"/>
        <v>124</v>
      </c>
      <c r="AA55" s="90">
        <f>IF($E55&gt;'Wage Ceilings '!$C$3-SUM($S55,$W55),'Wage Ceilings '!$C$3-SUM($S55,$W55),$E55)</f>
        <v>0</v>
      </c>
      <c r="AB55" s="91" cm="1">
        <f t="array" ref="AB55">INDEX(Appendix!$G$4:$J$8,_xlfn.IFS(Z55&lt;56,1,Z55&lt;61,2,Z55&lt;66,3,Z55&lt;71,4,TRUE,5),MATCH(YEAR($C$17),Appendix!$G$3:$L$3,0))</f>
        <v>0</v>
      </c>
      <c r="AC55" s="92">
        <f t="shared" si="6"/>
        <v>0</v>
      </c>
      <c r="AD55" s="89">
        <f t="shared" si="31"/>
        <v>124</v>
      </c>
      <c r="AE55" s="90">
        <f>IF($F55&gt;'Wage Ceilings '!$C$3-SUM($S55,$W55,$AA55),'Wage Ceilings '!$C$3-SUM($S55,$W55,$AA55),$F55)</f>
        <v>0</v>
      </c>
      <c r="AF55" s="91" cm="1">
        <f t="array" ref="AF55">INDEX(Appendix!$G$4:$J$8,_xlfn.IFS(AD55&lt;56,1,AD55&lt;61,2,AD55&lt;66,3,AD55&lt;71,4,TRUE,5),MATCH(YEAR($C$17),Appendix!$G$3:$L$3,0))</f>
        <v>0</v>
      </c>
      <c r="AG55" s="92">
        <f t="shared" si="8"/>
        <v>0</v>
      </c>
      <c r="AH55" s="89">
        <f t="shared" si="32"/>
        <v>124</v>
      </c>
      <c r="AI55" s="90">
        <f>IF($G55&gt;'Wage Ceilings '!$C$3-SUM($S55,$W55,$AA55,$AE55),'Wage Ceilings '!$C$3-SUM($S55,$W55,$AA55,$AE55),$G55)</f>
        <v>0</v>
      </c>
      <c r="AJ55" s="91" cm="1">
        <f t="array" ref="AJ55">INDEX(Appendix!$G$4:$J$8,_xlfn.IFS(AH55&lt;56,1,AH55&lt;61,2,AH55&lt;66,3,AH55&lt;71,4,TRUE,5),MATCH(YEAR($C$17),Appendix!$G$3:$L$3,0))</f>
        <v>0</v>
      </c>
      <c r="AK55" s="92">
        <f t="shared" si="10"/>
        <v>0</v>
      </c>
      <c r="AL55" s="89">
        <f t="shared" si="33"/>
        <v>124</v>
      </c>
      <c r="AM55" s="90">
        <f>IF($H55&gt;'Wage Ceilings '!$C$3-SUM($S55,$W55,$AA55,$AE55,$AI55),'Wage Ceilings '!$C$3-SUM($S55,$W55,$AA55,$AE55,$AI55),$H55)</f>
        <v>0</v>
      </c>
      <c r="AN55" s="91" cm="1">
        <f t="array" ref="AN55">INDEX(Appendix!$G$4:$J$8,_xlfn.IFS(AL55&lt;56,1,AL55&lt;61,2,AL55&lt;66,3,AL55&lt;71,4,TRUE,5),MATCH(YEAR($C$17),Appendix!$G$3:$L$3,0))</f>
        <v>0</v>
      </c>
      <c r="AO55" s="92">
        <f t="shared" si="12"/>
        <v>0</v>
      </c>
      <c r="AP55" s="89">
        <f t="shared" si="34"/>
        <v>124</v>
      </c>
      <c r="AQ55" s="90" cm="1">
        <f t="array" ref="AQ55">_xlfn.IFS(SUM($S55,$W55,$AA55,$AE55,$AI55,$AM55)&gt;='Wage Ceilings '!$C$3,0,SUM($I55,$S55,$W55,$AA55,$AE55,$AI55,$AM55)&gt;'Wage Ceilings '!$C$3,'Wage Ceilings '!$C$3-SUM($S55,$W55,$AA55,$AE55,$AI55,$AM55),SUM($I55,$S55,$W55,$AA55,$AE55,$AI55,$AM55)&lt;='Wage Ceilings '!$C$3,$I55)</f>
        <v>0</v>
      </c>
      <c r="AR55" s="91" cm="1">
        <f t="array" ref="AR55">INDEX(Appendix!$G$4:$J$8,_xlfn.IFS(AP55&lt;56,1,AP55&lt;61,2,AP55&lt;66,3,AP55&lt;71,4,TRUE,5),MATCH(YEAR($C$17),Appendix!$G$3:$L$3,0))</f>
        <v>0</v>
      </c>
      <c r="AS55" s="92">
        <f t="shared" si="24"/>
        <v>0</v>
      </c>
      <c r="AT55" s="89">
        <f t="shared" si="35"/>
        <v>124</v>
      </c>
      <c r="AU55" s="90" cm="1">
        <f t="array" ref="AU55">_xlfn.IFS(SUM($S55,$W55,$AA55,$AE55,$AI55,$AM55,$AQ55)&gt;='Wage Ceilings '!$C$3,0,SUM($J55,$S55,$W55,$AA55,$AE55,$AI55,$AM55,$AQ55)&gt;'Wage Ceilings '!$C$3,'Wage Ceilings '!$C$3-SUM($S55,$W55,$AA55,$AE55,$AI55,$AM55,$AQ55),SUM($J55,$S55,$W55,$AA55,$AE55,$AI55,$AM55,$AQ55)&lt;='Wage Ceilings '!$C$3,$J55)</f>
        <v>0</v>
      </c>
      <c r="AV55" s="91" cm="1">
        <f t="array" ref="AV55">INDEX(Appendix!$G$4:$J$8,_xlfn.IFS(AT55&lt;56,1,AT55&lt;61,2,AT55&lt;66,3,AT55&lt;71,4,TRUE,5),MATCH(YEAR($C$17),Appendix!$G$3:$L$3,0))</f>
        <v>0</v>
      </c>
      <c r="AW55" s="92">
        <f t="shared" si="15"/>
        <v>0</v>
      </c>
      <c r="AX55" s="89">
        <f t="shared" si="36"/>
        <v>124</v>
      </c>
      <c r="AY55" s="90" cm="1">
        <f t="array" ref="AY55">_xlfn.IFS(SUM($S55,$W55,$AA55,$AE55,$AI55,$AM55,$AQ55,$AU55)&gt;='Wage Ceilings '!$C$3,0,SUM($K55,$S55,$W55,$AA55,$AE55,$AI55,$AM55,$AQ55,$AU55)&gt;'Wage Ceilings '!$C$3,'Wage Ceilings '!$C$3-SUM($S55,$W55,$AA55,$AE55,$AI55,$AM55,$AQ55,$AU55),SUM($K55,$S55,$W55,$AA55,$AE55,$AI55,$AM55,$AQ55,$AU55)&lt;='Wage Ceilings '!$C$3,$K55)</f>
        <v>0</v>
      </c>
      <c r="AZ55" s="91" cm="1">
        <f t="array" ref="AZ55">INDEX(Appendix!$G$4:$J$8,_xlfn.IFS(AX55&lt;56,1,AX55&lt;61,2,AX55&lt;66,3,AX55&lt;71,4,TRUE,5),MATCH(YEAR($C$17),Appendix!$G$3:$L$3,0))</f>
        <v>0</v>
      </c>
      <c r="BA55" s="92">
        <f t="shared" si="17"/>
        <v>0</v>
      </c>
      <c r="BB55" s="89">
        <f t="shared" si="37"/>
        <v>124</v>
      </c>
      <c r="BC55" s="90" cm="1">
        <f t="array" ref="BC55">_xlfn.IFS(SUM($S55,$W55,$AA55,$AE55,$AI55,$AM55,$AQ55,$AU55,$AY55)&gt;='Wage Ceilings '!$C$3,0,SUM($L55,$S55,$W55,$AA55,$AE55,$AI55,$AM55,$AQ55,$AU55,$AY55)&gt;'Wage Ceilings '!$C$3,'Wage Ceilings '!$C$3-SUM($S55,$W55,$AA55,$AE55,$AI55,$AM55,$AQ55,$AU55,$AY55),SUM($L55,$S55,$W55,$AA55,$AE55,$AI55,$AM55,$AQ55,$AU55,$AY55)&lt;='Wage Ceilings '!$C$3,$L55)</f>
        <v>0</v>
      </c>
      <c r="BD55" s="91" cm="1">
        <f t="array" ref="BD55">INDEX(Appendix!$G$4:$J$8,_xlfn.IFS(BB55&lt;56,1,BB55&lt;61,2,BB55&lt;66,3,BB55&lt;71,4,TRUE,5),MATCH(YEAR($C$17),Appendix!$G$3:$L$3,0))</f>
        <v>0</v>
      </c>
      <c r="BE55" s="92">
        <f t="shared" si="19"/>
        <v>0</v>
      </c>
      <c r="BF55" s="89">
        <f t="shared" si="38"/>
        <v>124</v>
      </c>
      <c r="BG55" s="90" cm="1">
        <f t="array" ref="BG55">_xlfn.IFS(SUM($S55,$W55,$AA55,$AE55,$AI55,$AM55,$AQ55,$AU55,$AY55,$BC55)&gt;='Wage Ceilings '!$C$3,0,SUM($M55,$S55,$W55,$AA55,$AE55,$AI55,$AM55,$AQ55,$AU55,$AY55,$BC55)&gt;'Wage Ceilings '!$C$3,'Wage Ceilings '!$C$3-SUM($S55,$W55,$AA55,$AE55,$AI55,$AM55,$AQ55,$AU55,$AY55,$BC55),SUM($M55,$S55,$W55,$AA55,$AE55,$AI55,$AM55,$AQ55,$AU55,$AY55,$BC55)&lt;='Wage Ceilings '!$C$3,$M55)</f>
        <v>0</v>
      </c>
      <c r="BH55" s="91" cm="1">
        <f t="array" ref="BH55">INDEX(Appendix!$G$4:$J$8,_xlfn.IFS(BF55&lt;56,1,BF55&lt;61,2,BF55&lt;66,3,BF55&lt;71,4,TRUE,5),MATCH(YEAR($C$17),Appendix!$G$3:$L$3,0))</f>
        <v>0</v>
      </c>
      <c r="BI55" s="92">
        <f t="shared" si="21"/>
        <v>0</v>
      </c>
      <c r="BJ55" s="89">
        <f t="shared" si="39"/>
        <v>124</v>
      </c>
      <c r="BK55" s="90" cm="1">
        <f t="array" ref="BK55">_xlfn.IFS(SUM($S55,$W55,$AA55,$AE55,$AI55,$AM55,$AQ55,$AU55,$AY55,$BC55,$BG55)&gt;='Wage Ceilings '!$C$3,0,SUM($N55,$S55,$W55,$AA55,$AE55,$AI55,$AM55,$AQ55,$AU55,$AY55,$BC55,$BG55)&gt;'Wage Ceilings '!$C$3,'Wage Ceilings '!$C$3-SUM($S55,$W55,$AA55,$AE55,$AI55,$AM55,$AQ55,$AU55,$AY55,$BC55,$BG55),SUM($N55,$S55,$W55,$AA55,$AE55,$AI55,$AM55,$AQ55,$AU55,$AY55,$BC55,$BG55)&lt;='Wage Ceilings '!$C$3,$N55)</f>
        <v>0</v>
      </c>
      <c r="BL55" s="91" cm="1">
        <f t="array" ref="BL55">INDEX(Appendix!$G$4:$J$8,_xlfn.IFS(BJ55&lt;56,1,BJ55&lt;61,2,BJ55&lt;66,3,BJ55&lt;71,4,TRUE,5),MATCH(YEAR($C$17),Appendix!$G$3:$L$3,0))</f>
        <v>0</v>
      </c>
      <c r="BM55" s="92">
        <f t="shared" si="23"/>
        <v>0</v>
      </c>
      <c r="BN55" s="99"/>
    </row>
    <row r="56" spans="1:66" x14ac:dyDescent="0.3">
      <c r="A56" s="64" t="s">
        <v>54</v>
      </c>
      <c r="B56" s="65"/>
      <c r="C56" s="67"/>
      <c r="D56" s="67"/>
      <c r="E56" s="67"/>
      <c r="F56" s="67"/>
      <c r="G56" s="67"/>
      <c r="H56" s="67"/>
      <c r="I56" s="67"/>
      <c r="J56" s="67"/>
      <c r="K56" s="67"/>
      <c r="L56" s="67"/>
      <c r="M56" s="67"/>
      <c r="N56" s="67"/>
      <c r="O56" s="57">
        <f t="shared" si="25"/>
        <v>0</v>
      </c>
      <c r="P56" s="57">
        <f t="shared" si="26"/>
        <v>0</v>
      </c>
      <c r="Q56" s="58">
        <f t="shared" si="27"/>
        <v>0</v>
      </c>
      <c r="R56" s="89">
        <f t="shared" si="28"/>
        <v>123</v>
      </c>
      <c r="S56" s="90">
        <f>IF($C56&gt;'Wage Ceilings '!$C$3,'Wage Ceilings '!$C$3,$C56)</f>
        <v>0</v>
      </c>
      <c r="T56" s="91" cm="1">
        <f t="array" ref="T56">INDEX(Appendix!$G$4:$J$8,_xlfn.IFS(R56&lt;56,1,R56&lt;61,2,R56&lt;66,3,R56&lt;71,4,TRUE,5),MATCH(YEAR($C$17),Appendix!$G$3:$L$3,0))</f>
        <v>0</v>
      </c>
      <c r="U56" s="92">
        <f t="shared" si="2"/>
        <v>0</v>
      </c>
      <c r="V56" s="89">
        <f t="shared" si="29"/>
        <v>124</v>
      </c>
      <c r="W56" s="90">
        <f>IF($D56&gt;'Wage Ceilings '!$C$3-$S56,'Wage Ceilings '!$C$3-$S56,$D56)</f>
        <v>0</v>
      </c>
      <c r="X56" s="91" cm="1">
        <f t="array" ref="X56">INDEX(Appendix!$G$4:$J$8,_xlfn.IFS(V56&lt;56,1,V56&lt;61,2,V56&lt;66,3,V56&lt;71,4,TRUE,5),MATCH(YEAR($C$17),Appendix!$G$3:$L$3,0))</f>
        <v>0</v>
      </c>
      <c r="Y56" s="92">
        <f t="shared" si="4"/>
        <v>0</v>
      </c>
      <c r="Z56" s="89">
        <f t="shared" si="30"/>
        <v>124</v>
      </c>
      <c r="AA56" s="90">
        <f>IF($E56&gt;'Wage Ceilings '!$C$3-SUM($S56,$W56),'Wage Ceilings '!$C$3-SUM($S56,$W56),$E56)</f>
        <v>0</v>
      </c>
      <c r="AB56" s="91" cm="1">
        <f t="array" ref="AB56">INDEX(Appendix!$G$4:$J$8,_xlfn.IFS(Z56&lt;56,1,Z56&lt;61,2,Z56&lt;66,3,Z56&lt;71,4,TRUE,5),MATCH(YEAR($C$17),Appendix!$G$3:$L$3,0))</f>
        <v>0</v>
      </c>
      <c r="AC56" s="92">
        <f t="shared" si="6"/>
        <v>0</v>
      </c>
      <c r="AD56" s="89">
        <f t="shared" si="31"/>
        <v>124</v>
      </c>
      <c r="AE56" s="90">
        <f>IF($F56&gt;'Wage Ceilings '!$C$3-SUM($S56,$W56,$AA56),'Wage Ceilings '!$C$3-SUM($S56,$W56,$AA56),$F56)</f>
        <v>0</v>
      </c>
      <c r="AF56" s="91" cm="1">
        <f t="array" ref="AF56">INDEX(Appendix!$G$4:$J$8,_xlfn.IFS(AD56&lt;56,1,AD56&lt;61,2,AD56&lt;66,3,AD56&lt;71,4,TRUE,5),MATCH(YEAR($C$17),Appendix!$G$3:$L$3,0))</f>
        <v>0</v>
      </c>
      <c r="AG56" s="92">
        <f t="shared" si="8"/>
        <v>0</v>
      </c>
      <c r="AH56" s="89">
        <f t="shared" si="32"/>
        <v>124</v>
      </c>
      <c r="AI56" s="90">
        <f>IF($G56&gt;'Wage Ceilings '!$C$3-SUM($S56,$W56,$AA56,$AE56),'Wage Ceilings '!$C$3-SUM($S56,$W56,$AA56,$AE56),$G56)</f>
        <v>0</v>
      </c>
      <c r="AJ56" s="91" cm="1">
        <f t="array" ref="AJ56">INDEX(Appendix!$G$4:$J$8,_xlfn.IFS(AH56&lt;56,1,AH56&lt;61,2,AH56&lt;66,3,AH56&lt;71,4,TRUE,5),MATCH(YEAR($C$17),Appendix!$G$3:$L$3,0))</f>
        <v>0</v>
      </c>
      <c r="AK56" s="92">
        <f t="shared" si="10"/>
        <v>0</v>
      </c>
      <c r="AL56" s="89">
        <f t="shared" si="33"/>
        <v>124</v>
      </c>
      <c r="AM56" s="90">
        <f>IF($H56&gt;'Wage Ceilings '!$C$3-SUM($S56,$W56,$AA56,$AE56,$AI56),'Wage Ceilings '!$C$3-SUM($S56,$W56,$AA56,$AE56,$AI56),$H56)</f>
        <v>0</v>
      </c>
      <c r="AN56" s="91" cm="1">
        <f t="array" ref="AN56">INDEX(Appendix!$G$4:$J$8,_xlfn.IFS(AL56&lt;56,1,AL56&lt;61,2,AL56&lt;66,3,AL56&lt;71,4,TRUE,5),MATCH(YEAR($C$17),Appendix!$G$3:$L$3,0))</f>
        <v>0</v>
      </c>
      <c r="AO56" s="92">
        <f t="shared" si="12"/>
        <v>0</v>
      </c>
      <c r="AP56" s="89">
        <f t="shared" si="34"/>
        <v>124</v>
      </c>
      <c r="AQ56" s="90" cm="1">
        <f t="array" ref="AQ56">_xlfn.IFS(SUM($S56,$W56,$AA56,$AE56,$AI56,$AM56)&gt;='Wage Ceilings '!$C$3,0,SUM($I56,$S56,$W56,$AA56,$AE56,$AI56,$AM56)&gt;'Wage Ceilings '!$C$3,'Wage Ceilings '!$C$3-SUM($S56,$W56,$AA56,$AE56,$AI56,$AM56),SUM($I56,$S56,$W56,$AA56,$AE56,$AI56,$AM56)&lt;='Wage Ceilings '!$C$3,$I56)</f>
        <v>0</v>
      </c>
      <c r="AR56" s="91" cm="1">
        <f t="array" ref="AR56">INDEX(Appendix!$G$4:$J$8,_xlfn.IFS(AP56&lt;56,1,AP56&lt;61,2,AP56&lt;66,3,AP56&lt;71,4,TRUE,5),MATCH(YEAR($C$17),Appendix!$G$3:$L$3,0))</f>
        <v>0</v>
      </c>
      <c r="AS56" s="92">
        <f t="shared" si="24"/>
        <v>0</v>
      </c>
      <c r="AT56" s="89">
        <f t="shared" si="35"/>
        <v>124</v>
      </c>
      <c r="AU56" s="90" cm="1">
        <f t="array" ref="AU56">_xlfn.IFS(SUM($S56,$W56,$AA56,$AE56,$AI56,$AM56,$AQ56)&gt;='Wage Ceilings '!$C$3,0,SUM($J56,$S56,$W56,$AA56,$AE56,$AI56,$AM56,$AQ56)&gt;'Wage Ceilings '!$C$3,'Wage Ceilings '!$C$3-SUM($S56,$W56,$AA56,$AE56,$AI56,$AM56,$AQ56),SUM($J56,$S56,$W56,$AA56,$AE56,$AI56,$AM56,$AQ56)&lt;='Wage Ceilings '!$C$3,$J56)</f>
        <v>0</v>
      </c>
      <c r="AV56" s="91" cm="1">
        <f t="array" ref="AV56">INDEX(Appendix!$G$4:$J$8,_xlfn.IFS(AT56&lt;56,1,AT56&lt;61,2,AT56&lt;66,3,AT56&lt;71,4,TRUE,5),MATCH(YEAR($C$17),Appendix!$G$3:$L$3,0))</f>
        <v>0</v>
      </c>
      <c r="AW56" s="92">
        <f t="shared" si="15"/>
        <v>0</v>
      </c>
      <c r="AX56" s="89">
        <f t="shared" si="36"/>
        <v>124</v>
      </c>
      <c r="AY56" s="90" cm="1">
        <f t="array" ref="AY56">_xlfn.IFS(SUM($S56,$W56,$AA56,$AE56,$AI56,$AM56,$AQ56,$AU56)&gt;='Wage Ceilings '!$C$3,0,SUM($K56,$S56,$W56,$AA56,$AE56,$AI56,$AM56,$AQ56,$AU56)&gt;'Wage Ceilings '!$C$3,'Wage Ceilings '!$C$3-SUM($S56,$W56,$AA56,$AE56,$AI56,$AM56,$AQ56,$AU56),SUM($K56,$S56,$W56,$AA56,$AE56,$AI56,$AM56,$AQ56,$AU56)&lt;='Wage Ceilings '!$C$3,$K56)</f>
        <v>0</v>
      </c>
      <c r="AZ56" s="91" cm="1">
        <f t="array" ref="AZ56">INDEX(Appendix!$G$4:$J$8,_xlfn.IFS(AX56&lt;56,1,AX56&lt;61,2,AX56&lt;66,3,AX56&lt;71,4,TRUE,5),MATCH(YEAR($C$17),Appendix!$G$3:$L$3,0))</f>
        <v>0</v>
      </c>
      <c r="BA56" s="92">
        <f t="shared" si="17"/>
        <v>0</v>
      </c>
      <c r="BB56" s="89">
        <f t="shared" si="37"/>
        <v>124</v>
      </c>
      <c r="BC56" s="90" cm="1">
        <f t="array" ref="BC56">_xlfn.IFS(SUM($S56,$W56,$AA56,$AE56,$AI56,$AM56,$AQ56,$AU56,$AY56)&gt;='Wage Ceilings '!$C$3,0,SUM($L56,$S56,$W56,$AA56,$AE56,$AI56,$AM56,$AQ56,$AU56,$AY56)&gt;'Wage Ceilings '!$C$3,'Wage Ceilings '!$C$3-SUM($S56,$W56,$AA56,$AE56,$AI56,$AM56,$AQ56,$AU56,$AY56),SUM($L56,$S56,$W56,$AA56,$AE56,$AI56,$AM56,$AQ56,$AU56,$AY56)&lt;='Wage Ceilings '!$C$3,$L56)</f>
        <v>0</v>
      </c>
      <c r="BD56" s="91" cm="1">
        <f t="array" ref="BD56">INDEX(Appendix!$G$4:$J$8,_xlfn.IFS(BB56&lt;56,1,BB56&lt;61,2,BB56&lt;66,3,BB56&lt;71,4,TRUE,5),MATCH(YEAR($C$17),Appendix!$G$3:$L$3,0))</f>
        <v>0</v>
      </c>
      <c r="BE56" s="92">
        <f t="shared" si="19"/>
        <v>0</v>
      </c>
      <c r="BF56" s="89">
        <f t="shared" si="38"/>
        <v>124</v>
      </c>
      <c r="BG56" s="90" cm="1">
        <f t="array" ref="BG56">_xlfn.IFS(SUM($S56,$W56,$AA56,$AE56,$AI56,$AM56,$AQ56,$AU56,$AY56,$BC56)&gt;='Wage Ceilings '!$C$3,0,SUM($M56,$S56,$W56,$AA56,$AE56,$AI56,$AM56,$AQ56,$AU56,$AY56,$BC56)&gt;'Wage Ceilings '!$C$3,'Wage Ceilings '!$C$3-SUM($S56,$W56,$AA56,$AE56,$AI56,$AM56,$AQ56,$AU56,$AY56,$BC56),SUM($M56,$S56,$W56,$AA56,$AE56,$AI56,$AM56,$AQ56,$AU56,$AY56,$BC56)&lt;='Wage Ceilings '!$C$3,$M56)</f>
        <v>0</v>
      </c>
      <c r="BH56" s="91" cm="1">
        <f t="array" ref="BH56">INDEX(Appendix!$G$4:$J$8,_xlfn.IFS(BF56&lt;56,1,BF56&lt;61,2,BF56&lt;66,3,BF56&lt;71,4,TRUE,5),MATCH(YEAR($C$17),Appendix!$G$3:$L$3,0))</f>
        <v>0</v>
      </c>
      <c r="BI56" s="92">
        <f t="shared" si="21"/>
        <v>0</v>
      </c>
      <c r="BJ56" s="89">
        <f t="shared" si="39"/>
        <v>124</v>
      </c>
      <c r="BK56" s="90" cm="1">
        <f t="array" ref="BK56">_xlfn.IFS(SUM($S56,$W56,$AA56,$AE56,$AI56,$AM56,$AQ56,$AU56,$AY56,$BC56,$BG56)&gt;='Wage Ceilings '!$C$3,0,SUM($N56,$S56,$W56,$AA56,$AE56,$AI56,$AM56,$AQ56,$AU56,$AY56,$BC56,$BG56)&gt;'Wage Ceilings '!$C$3,'Wage Ceilings '!$C$3-SUM($S56,$W56,$AA56,$AE56,$AI56,$AM56,$AQ56,$AU56,$AY56,$BC56,$BG56),SUM($N56,$S56,$W56,$AA56,$AE56,$AI56,$AM56,$AQ56,$AU56,$AY56,$BC56,$BG56)&lt;='Wage Ceilings '!$C$3,$N56)</f>
        <v>0</v>
      </c>
      <c r="BL56" s="91" cm="1">
        <f t="array" ref="BL56">INDEX(Appendix!$G$4:$J$8,_xlfn.IFS(BJ56&lt;56,1,BJ56&lt;61,2,BJ56&lt;66,3,BJ56&lt;71,4,TRUE,5),MATCH(YEAR($C$17),Appendix!$G$3:$L$3,0))</f>
        <v>0</v>
      </c>
      <c r="BM56" s="92">
        <f t="shared" si="23"/>
        <v>0</v>
      </c>
      <c r="BN56" s="99"/>
    </row>
    <row r="57" spans="1:66" x14ac:dyDescent="0.3">
      <c r="A57" s="64" t="s">
        <v>55</v>
      </c>
      <c r="B57" s="65"/>
      <c r="C57" s="67"/>
      <c r="D57" s="67"/>
      <c r="E57" s="67"/>
      <c r="F57" s="67"/>
      <c r="G57" s="67"/>
      <c r="H57" s="67"/>
      <c r="I57" s="67"/>
      <c r="J57" s="67"/>
      <c r="K57" s="67"/>
      <c r="L57" s="67"/>
      <c r="M57" s="67"/>
      <c r="N57" s="67"/>
      <c r="O57" s="57">
        <f t="shared" si="25"/>
        <v>0</v>
      </c>
      <c r="P57" s="57">
        <f t="shared" si="26"/>
        <v>0</v>
      </c>
      <c r="Q57" s="58">
        <f t="shared" si="27"/>
        <v>0</v>
      </c>
      <c r="R57" s="89">
        <f t="shared" si="28"/>
        <v>123</v>
      </c>
      <c r="S57" s="90">
        <f>IF($C57&gt;'Wage Ceilings '!$C$3,'Wage Ceilings '!$C$3,$C57)</f>
        <v>0</v>
      </c>
      <c r="T57" s="91" cm="1">
        <f t="array" ref="T57">INDEX(Appendix!$G$4:$J$8,_xlfn.IFS(R57&lt;56,1,R57&lt;61,2,R57&lt;66,3,R57&lt;71,4,TRUE,5),MATCH(YEAR($C$17),Appendix!$G$3:$L$3,0))</f>
        <v>0</v>
      </c>
      <c r="U57" s="92">
        <f t="shared" si="2"/>
        <v>0</v>
      </c>
      <c r="V57" s="89">
        <f t="shared" si="29"/>
        <v>124</v>
      </c>
      <c r="W57" s="90">
        <f>IF($D57&gt;'Wage Ceilings '!$C$3-$S57,'Wage Ceilings '!$C$3-$S57,$D57)</f>
        <v>0</v>
      </c>
      <c r="X57" s="91" cm="1">
        <f t="array" ref="X57">INDEX(Appendix!$G$4:$J$8,_xlfn.IFS(V57&lt;56,1,V57&lt;61,2,V57&lt;66,3,V57&lt;71,4,TRUE,5),MATCH(YEAR($C$17),Appendix!$G$3:$L$3,0))</f>
        <v>0</v>
      </c>
      <c r="Y57" s="92">
        <f t="shared" si="4"/>
        <v>0</v>
      </c>
      <c r="Z57" s="89">
        <f t="shared" si="30"/>
        <v>124</v>
      </c>
      <c r="AA57" s="90">
        <f>IF($E57&gt;'Wage Ceilings '!$C$3-SUM($S57,$W57),'Wage Ceilings '!$C$3-SUM($S57,$W57),$E57)</f>
        <v>0</v>
      </c>
      <c r="AB57" s="91" cm="1">
        <f t="array" ref="AB57">INDEX(Appendix!$G$4:$J$8,_xlfn.IFS(Z57&lt;56,1,Z57&lt;61,2,Z57&lt;66,3,Z57&lt;71,4,TRUE,5),MATCH(YEAR($C$17),Appendix!$G$3:$L$3,0))</f>
        <v>0</v>
      </c>
      <c r="AC57" s="92">
        <f t="shared" si="6"/>
        <v>0</v>
      </c>
      <c r="AD57" s="89">
        <f t="shared" si="31"/>
        <v>124</v>
      </c>
      <c r="AE57" s="90">
        <f>IF($F57&gt;'Wage Ceilings '!$C$3-SUM($S57,$W57,$AA57),'Wage Ceilings '!$C$3-SUM($S57,$W57,$AA57),$F57)</f>
        <v>0</v>
      </c>
      <c r="AF57" s="91" cm="1">
        <f t="array" ref="AF57">INDEX(Appendix!$G$4:$J$8,_xlfn.IFS(AD57&lt;56,1,AD57&lt;61,2,AD57&lt;66,3,AD57&lt;71,4,TRUE,5),MATCH(YEAR($C$17),Appendix!$G$3:$L$3,0))</f>
        <v>0</v>
      </c>
      <c r="AG57" s="92">
        <f t="shared" si="8"/>
        <v>0</v>
      </c>
      <c r="AH57" s="89">
        <f t="shared" si="32"/>
        <v>124</v>
      </c>
      <c r="AI57" s="90">
        <f>IF($G57&gt;'Wage Ceilings '!$C$3-SUM($S57,$W57,$AA57,$AE57),'Wage Ceilings '!$C$3-SUM($S57,$W57,$AA57,$AE57),$G57)</f>
        <v>0</v>
      </c>
      <c r="AJ57" s="91" cm="1">
        <f t="array" ref="AJ57">INDEX(Appendix!$G$4:$J$8,_xlfn.IFS(AH57&lt;56,1,AH57&lt;61,2,AH57&lt;66,3,AH57&lt;71,4,TRUE,5),MATCH(YEAR($C$17),Appendix!$G$3:$L$3,0))</f>
        <v>0</v>
      </c>
      <c r="AK57" s="92">
        <f t="shared" si="10"/>
        <v>0</v>
      </c>
      <c r="AL57" s="89">
        <f t="shared" si="33"/>
        <v>124</v>
      </c>
      <c r="AM57" s="90">
        <f>IF($H57&gt;'Wage Ceilings '!$C$3-SUM($S57,$W57,$AA57,$AE57,$AI57),'Wage Ceilings '!$C$3-SUM($S57,$W57,$AA57,$AE57,$AI57),$H57)</f>
        <v>0</v>
      </c>
      <c r="AN57" s="91" cm="1">
        <f t="array" ref="AN57">INDEX(Appendix!$G$4:$J$8,_xlfn.IFS(AL57&lt;56,1,AL57&lt;61,2,AL57&lt;66,3,AL57&lt;71,4,TRUE,5),MATCH(YEAR($C$17),Appendix!$G$3:$L$3,0))</f>
        <v>0</v>
      </c>
      <c r="AO57" s="92">
        <f t="shared" si="12"/>
        <v>0</v>
      </c>
      <c r="AP57" s="89">
        <f t="shared" si="34"/>
        <v>124</v>
      </c>
      <c r="AQ57" s="90" cm="1">
        <f t="array" ref="AQ57">_xlfn.IFS(SUM($S57,$W57,$AA57,$AE57,$AI57,$AM57)&gt;='Wage Ceilings '!$C$3,0,SUM($I57,$S57,$W57,$AA57,$AE57,$AI57,$AM57)&gt;'Wage Ceilings '!$C$3,'Wage Ceilings '!$C$3-SUM($S57,$W57,$AA57,$AE57,$AI57,$AM57),SUM($I57,$S57,$W57,$AA57,$AE57,$AI57,$AM57)&lt;='Wage Ceilings '!$C$3,$I57)</f>
        <v>0</v>
      </c>
      <c r="AR57" s="91" cm="1">
        <f t="array" ref="AR57">INDEX(Appendix!$G$4:$J$8,_xlfn.IFS(AP57&lt;56,1,AP57&lt;61,2,AP57&lt;66,3,AP57&lt;71,4,TRUE,5),MATCH(YEAR($C$17),Appendix!$G$3:$L$3,0))</f>
        <v>0</v>
      </c>
      <c r="AS57" s="92">
        <f t="shared" si="24"/>
        <v>0</v>
      </c>
      <c r="AT57" s="89">
        <f t="shared" si="35"/>
        <v>124</v>
      </c>
      <c r="AU57" s="90" cm="1">
        <f t="array" ref="AU57">_xlfn.IFS(SUM($S57,$W57,$AA57,$AE57,$AI57,$AM57,$AQ57)&gt;='Wage Ceilings '!$C$3,0,SUM($J57,$S57,$W57,$AA57,$AE57,$AI57,$AM57,$AQ57)&gt;'Wage Ceilings '!$C$3,'Wage Ceilings '!$C$3-SUM($S57,$W57,$AA57,$AE57,$AI57,$AM57,$AQ57),SUM($J57,$S57,$W57,$AA57,$AE57,$AI57,$AM57,$AQ57)&lt;='Wage Ceilings '!$C$3,$J57)</f>
        <v>0</v>
      </c>
      <c r="AV57" s="91" cm="1">
        <f t="array" ref="AV57">INDEX(Appendix!$G$4:$J$8,_xlfn.IFS(AT57&lt;56,1,AT57&lt;61,2,AT57&lt;66,3,AT57&lt;71,4,TRUE,5),MATCH(YEAR($C$17),Appendix!$G$3:$L$3,0))</f>
        <v>0</v>
      </c>
      <c r="AW57" s="92">
        <f t="shared" si="15"/>
        <v>0</v>
      </c>
      <c r="AX57" s="89">
        <f t="shared" si="36"/>
        <v>124</v>
      </c>
      <c r="AY57" s="90" cm="1">
        <f t="array" ref="AY57">_xlfn.IFS(SUM($S57,$W57,$AA57,$AE57,$AI57,$AM57,$AQ57,$AU57)&gt;='Wage Ceilings '!$C$3,0,SUM($K57,$S57,$W57,$AA57,$AE57,$AI57,$AM57,$AQ57,$AU57)&gt;'Wage Ceilings '!$C$3,'Wage Ceilings '!$C$3-SUM($S57,$W57,$AA57,$AE57,$AI57,$AM57,$AQ57,$AU57),SUM($K57,$S57,$W57,$AA57,$AE57,$AI57,$AM57,$AQ57,$AU57)&lt;='Wage Ceilings '!$C$3,$K57)</f>
        <v>0</v>
      </c>
      <c r="AZ57" s="91" cm="1">
        <f t="array" ref="AZ57">INDEX(Appendix!$G$4:$J$8,_xlfn.IFS(AX57&lt;56,1,AX57&lt;61,2,AX57&lt;66,3,AX57&lt;71,4,TRUE,5),MATCH(YEAR($C$17),Appendix!$G$3:$L$3,0))</f>
        <v>0</v>
      </c>
      <c r="BA57" s="92">
        <f t="shared" si="17"/>
        <v>0</v>
      </c>
      <c r="BB57" s="89">
        <f t="shared" si="37"/>
        <v>124</v>
      </c>
      <c r="BC57" s="90" cm="1">
        <f t="array" ref="BC57">_xlfn.IFS(SUM($S57,$W57,$AA57,$AE57,$AI57,$AM57,$AQ57,$AU57,$AY57)&gt;='Wage Ceilings '!$C$3,0,SUM($L57,$S57,$W57,$AA57,$AE57,$AI57,$AM57,$AQ57,$AU57,$AY57)&gt;'Wage Ceilings '!$C$3,'Wage Ceilings '!$C$3-SUM($S57,$W57,$AA57,$AE57,$AI57,$AM57,$AQ57,$AU57,$AY57),SUM($L57,$S57,$W57,$AA57,$AE57,$AI57,$AM57,$AQ57,$AU57,$AY57)&lt;='Wage Ceilings '!$C$3,$L57)</f>
        <v>0</v>
      </c>
      <c r="BD57" s="91" cm="1">
        <f t="array" ref="BD57">INDEX(Appendix!$G$4:$J$8,_xlfn.IFS(BB57&lt;56,1,BB57&lt;61,2,BB57&lt;66,3,BB57&lt;71,4,TRUE,5),MATCH(YEAR($C$17),Appendix!$G$3:$L$3,0))</f>
        <v>0</v>
      </c>
      <c r="BE57" s="92">
        <f t="shared" si="19"/>
        <v>0</v>
      </c>
      <c r="BF57" s="89">
        <f t="shared" si="38"/>
        <v>124</v>
      </c>
      <c r="BG57" s="90" cm="1">
        <f t="array" ref="BG57">_xlfn.IFS(SUM($S57,$W57,$AA57,$AE57,$AI57,$AM57,$AQ57,$AU57,$AY57,$BC57)&gt;='Wage Ceilings '!$C$3,0,SUM($M57,$S57,$W57,$AA57,$AE57,$AI57,$AM57,$AQ57,$AU57,$AY57,$BC57)&gt;'Wage Ceilings '!$C$3,'Wage Ceilings '!$C$3-SUM($S57,$W57,$AA57,$AE57,$AI57,$AM57,$AQ57,$AU57,$AY57,$BC57),SUM($M57,$S57,$W57,$AA57,$AE57,$AI57,$AM57,$AQ57,$AU57,$AY57,$BC57)&lt;='Wage Ceilings '!$C$3,$M57)</f>
        <v>0</v>
      </c>
      <c r="BH57" s="91" cm="1">
        <f t="array" ref="BH57">INDEX(Appendix!$G$4:$J$8,_xlfn.IFS(BF57&lt;56,1,BF57&lt;61,2,BF57&lt;66,3,BF57&lt;71,4,TRUE,5),MATCH(YEAR($C$17),Appendix!$G$3:$L$3,0))</f>
        <v>0</v>
      </c>
      <c r="BI57" s="92">
        <f t="shared" si="21"/>
        <v>0</v>
      </c>
      <c r="BJ57" s="89">
        <f t="shared" si="39"/>
        <v>124</v>
      </c>
      <c r="BK57" s="90" cm="1">
        <f t="array" ref="BK57">_xlfn.IFS(SUM($S57,$W57,$AA57,$AE57,$AI57,$AM57,$AQ57,$AU57,$AY57,$BC57,$BG57)&gt;='Wage Ceilings '!$C$3,0,SUM($N57,$S57,$W57,$AA57,$AE57,$AI57,$AM57,$AQ57,$AU57,$AY57,$BC57,$BG57)&gt;'Wage Ceilings '!$C$3,'Wage Ceilings '!$C$3-SUM($S57,$W57,$AA57,$AE57,$AI57,$AM57,$AQ57,$AU57,$AY57,$BC57,$BG57),SUM($N57,$S57,$W57,$AA57,$AE57,$AI57,$AM57,$AQ57,$AU57,$AY57,$BC57,$BG57)&lt;='Wage Ceilings '!$C$3,$N57)</f>
        <v>0</v>
      </c>
      <c r="BL57" s="91" cm="1">
        <f t="array" ref="BL57">INDEX(Appendix!$G$4:$J$8,_xlfn.IFS(BJ57&lt;56,1,BJ57&lt;61,2,BJ57&lt;66,3,BJ57&lt;71,4,TRUE,5),MATCH(YEAR($C$17),Appendix!$G$3:$L$3,0))</f>
        <v>0</v>
      </c>
      <c r="BM57" s="92">
        <f t="shared" si="23"/>
        <v>0</v>
      </c>
      <c r="BN57" s="99"/>
    </row>
    <row r="58" spans="1:66" x14ac:dyDescent="0.3">
      <c r="A58" s="64" t="s">
        <v>56</v>
      </c>
      <c r="B58" s="65"/>
      <c r="C58" s="67"/>
      <c r="D58" s="67"/>
      <c r="E58" s="67"/>
      <c r="F58" s="67"/>
      <c r="G58" s="67"/>
      <c r="H58" s="67"/>
      <c r="I58" s="67"/>
      <c r="J58" s="67"/>
      <c r="K58" s="67"/>
      <c r="L58" s="67"/>
      <c r="M58" s="67"/>
      <c r="N58" s="67"/>
      <c r="O58" s="57">
        <f t="shared" si="25"/>
        <v>0</v>
      </c>
      <c r="P58" s="57">
        <f t="shared" si="26"/>
        <v>0</v>
      </c>
      <c r="Q58" s="58">
        <f t="shared" si="27"/>
        <v>0</v>
      </c>
      <c r="R58" s="89">
        <f t="shared" si="28"/>
        <v>123</v>
      </c>
      <c r="S58" s="90">
        <f>IF($C58&gt;'Wage Ceilings '!$C$3,'Wage Ceilings '!$C$3,$C58)</f>
        <v>0</v>
      </c>
      <c r="T58" s="91" cm="1">
        <f t="array" ref="T58">INDEX(Appendix!$G$4:$J$8,_xlfn.IFS(R58&lt;56,1,R58&lt;61,2,R58&lt;66,3,R58&lt;71,4,TRUE,5),MATCH(YEAR($C$17),Appendix!$G$3:$L$3,0))</f>
        <v>0</v>
      </c>
      <c r="U58" s="92">
        <f t="shared" si="2"/>
        <v>0</v>
      </c>
      <c r="V58" s="89">
        <f t="shared" si="29"/>
        <v>124</v>
      </c>
      <c r="W58" s="90">
        <f>IF($D58&gt;'Wage Ceilings '!$C$3-$S58,'Wage Ceilings '!$C$3-$S58,$D58)</f>
        <v>0</v>
      </c>
      <c r="X58" s="91" cm="1">
        <f t="array" ref="X58">INDEX(Appendix!$G$4:$J$8,_xlfn.IFS(V58&lt;56,1,V58&lt;61,2,V58&lt;66,3,V58&lt;71,4,TRUE,5),MATCH(YEAR($C$17),Appendix!$G$3:$L$3,0))</f>
        <v>0</v>
      </c>
      <c r="Y58" s="92">
        <f t="shared" si="4"/>
        <v>0</v>
      </c>
      <c r="Z58" s="89">
        <f t="shared" si="30"/>
        <v>124</v>
      </c>
      <c r="AA58" s="90">
        <f>IF($E58&gt;'Wage Ceilings '!$C$3-SUM($S58,$W58),'Wage Ceilings '!$C$3-SUM($S58,$W58),$E58)</f>
        <v>0</v>
      </c>
      <c r="AB58" s="91" cm="1">
        <f t="array" ref="AB58">INDEX(Appendix!$G$4:$J$8,_xlfn.IFS(Z58&lt;56,1,Z58&lt;61,2,Z58&lt;66,3,Z58&lt;71,4,TRUE,5),MATCH(YEAR($C$17),Appendix!$G$3:$L$3,0))</f>
        <v>0</v>
      </c>
      <c r="AC58" s="92">
        <f t="shared" si="6"/>
        <v>0</v>
      </c>
      <c r="AD58" s="89">
        <f t="shared" si="31"/>
        <v>124</v>
      </c>
      <c r="AE58" s="90">
        <f>IF($F58&gt;'Wage Ceilings '!$C$3-SUM($S58,$W58,$AA58),'Wage Ceilings '!$C$3-SUM($S58,$W58,$AA58),$F58)</f>
        <v>0</v>
      </c>
      <c r="AF58" s="91" cm="1">
        <f t="array" ref="AF58">INDEX(Appendix!$G$4:$J$8,_xlfn.IFS(AD58&lt;56,1,AD58&lt;61,2,AD58&lt;66,3,AD58&lt;71,4,TRUE,5),MATCH(YEAR($C$17),Appendix!$G$3:$L$3,0))</f>
        <v>0</v>
      </c>
      <c r="AG58" s="92">
        <f t="shared" si="8"/>
        <v>0</v>
      </c>
      <c r="AH58" s="89">
        <f t="shared" si="32"/>
        <v>124</v>
      </c>
      <c r="AI58" s="90">
        <f>IF($G58&gt;'Wage Ceilings '!$C$3-SUM($S58,$W58,$AA58,$AE58),'Wage Ceilings '!$C$3-SUM($S58,$W58,$AA58,$AE58),$G58)</f>
        <v>0</v>
      </c>
      <c r="AJ58" s="91" cm="1">
        <f t="array" ref="AJ58">INDEX(Appendix!$G$4:$J$8,_xlfn.IFS(AH58&lt;56,1,AH58&lt;61,2,AH58&lt;66,3,AH58&lt;71,4,TRUE,5),MATCH(YEAR($C$17),Appendix!$G$3:$L$3,0))</f>
        <v>0</v>
      </c>
      <c r="AK58" s="92">
        <f t="shared" si="10"/>
        <v>0</v>
      </c>
      <c r="AL58" s="89">
        <f t="shared" si="33"/>
        <v>124</v>
      </c>
      <c r="AM58" s="90">
        <f>IF($H58&gt;'Wage Ceilings '!$C$3-SUM($S58,$W58,$AA58,$AE58,$AI58),'Wage Ceilings '!$C$3-SUM($S58,$W58,$AA58,$AE58,$AI58),$H58)</f>
        <v>0</v>
      </c>
      <c r="AN58" s="91" cm="1">
        <f t="array" ref="AN58">INDEX(Appendix!$G$4:$J$8,_xlfn.IFS(AL58&lt;56,1,AL58&lt;61,2,AL58&lt;66,3,AL58&lt;71,4,TRUE,5),MATCH(YEAR($C$17),Appendix!$G$3:$L$3,0))</f>
        <v>0</v>
      </c>
      <c r="AO58" s="92">
        <f t="shared" si="12"/>
        <v>0</v>
      </c>
      <c r="AP58" s="89">
        <f t="shared" si="34"/>
        <v>124</v>
      </c>
      <c r="AQ58" s="90" cm="1">
        <f t="array" ref="AQ58">_xlfn.IFS(SUM($S58,$W58,$AA58,$AE58,$AI58,$AM58)&gt;='Wage Ceilings '!$C$3,0,SUM($I58,$S58,$W58,$AA58,$AE58,$AI58,$AM58)&gt;'Wage Ceilings '!$C$3,'Wage Ceilings '!$C$3-SUM($S58,$W58,$AA58,$AE58,$AI58,$AM58),SUM($I58,$S58,$W58,$AA58,$AE58,$AI58,$AM58)&lt;='Wage Ceilings '!$C$3,$I58)</f>
        <v>0</v>
      </c>
      <c r="AR58" s="91" cm="1">
        <f t="array" ref="AR58">INDEX(Appendix!$G$4:$J$8,_xlfn.IFS(AP58&lt;56,1,AP58&lt;61,2,AP58&lt;66,3,AP58&lt;71,4,TRUE,5),MATCH(YEAR($C$17),Appendix!$G$3:$L$3,0))</f>
        <v>0</v>
      </c>
      <c r="AS58" s="92">
        <f t="shared" si="24"/>
        <v>0</v>
      </c>
      <c r="AT58" s="89">
        <f t="shared" si="35"/>
        <v>124</v>
      </c>
      <c r="AU58" s="90" cm="1">
        <f t="array" ref="AU58">_xlfn.IFS(SUM($S58,$W58,$AA58,$AE58,$AI58,$AM58,$AQ58)&gt;='Wage Ceilings '!$C$3,0,SUM($J58,$S58,$W58,$AA58,$AE58,$AI58,$AM58,$AQ58)&gt;'Wage Ceilings '!$C$3,'Wage Ceilings '!$C$3-SUM($S58,$W58,$AA58,$AE58,$AI58,$AM58,$AQ58),SUM($J58,$S58,$W58,$AA58,$AE58,$AI58,$AM58,$AQ58)&lt;='Wage Ceilings '!$C$3,$J58)</f>
        <v>0</v>
      </c>
      <c r="AV58" s="91" cm="1">
        <f t="array" ref="AV58">INDEX(Appendix!$G$4:$J$8,_xlfn.IFS(AT58&lt;56,1,AT58&lt;61,2,AT58&lt;66,3,AT58&lt;71,4,TRUE,5),MATCH(YEAR($C$17),Appendix!$G$3:$L$3,0))</f>
        <v>0</v>
      </c>
      <c r="AW58" s="92">
        <f t="shared" si="15"/>
        <v>0</v>
      </c>
      <c r="AX58" s="89">
        <f t="shared" si="36"/>
        <v>124</v>
      </c>
      <c r="AY58" s="90" cm="1">
        <f t="array" ref="AY58">_xlfn.IFS(SUM($S58,$W58,$AA58,$AE58,$AI58,$AM58,$AQ58,$AU58)&gt;='Wage Ceilings '!$C$3,0,SUM($K58,$S58,$W58,$AA58,$AE58,$AI58,$AM58,$AQ58,$AU58)&gt;'Wage Ceilings '!$C$3,'Wage Ceilings '!$C$3-SUM($S58,$W58,$AA58,$AE58,$AI58,$AM58,$AQ58,$AU58),SUM($K58,$S58,$W58,$AA58,$AE58,$AI58,$AM58,$AQ58,$AU58)&lt;='Wage Ceilings '!$C$3,$K58)</f>
        <v>0</v>
      </c>
      <c r="AZ58" s="91" cm="1">
        <f t="array" ref="AZ58">INDEX(Appendix!$G$4:$J$8,_xlfn.IFS(AX58&lt;56,1,AX58&lt;61,2,AX58&lt;66,3,AX58&lt;71,4,TRUE,5),MATCH(YEAR($C$17),Appendix!$G$3:$L$3,0))</f>
        <v>0</v>
      </c>
      <c r="BA58" s="92">
        <f t="shared" si="17"/>
        <v>0</v>
      </c>
      <c r="BB58" s="89">
        <f t="shared" si="37"/>
        <v>124</v>
      </c>
      <c r="BC58" s="90" cm="1">
        <f t="array" ref="BC58">_xlfn.IFS(SUM($S58,$W58,$AA58,$AE58,$AI58,$AM58,$AQ58,$AU58,$AY58)&gt;='Wage Ceilings '!$C$3,0,SUM($L58,$S58,$W58,$AA58,$AE58,$AI58,$AM58,$AQ58,$AU58,$AY58)&gt;'Wage Ceilings '!$C$3,'Wage Ceilings '!$C$3-SUM($S58,$W58,$AA58,$AE58,$AI58,$AM58,$AQ58,$AU58,$AY58),SUM($L58,$S58,$W58,$AA58,$AE58,$AI58,$AM58,$AQ58,$AU58,$AY58)&lt;='Wage Ceilings '!$C$3,$L58)</f>
        <v>0</v>
      </c>
      <c r="BD58" s="91" cm="1">
        <f t="array" ref="BD58">INDEX(Appendix!$G$4:$J$8,_xlfn.IFS(BB58&lt;56,1,BB58&lt;61,2,BB58&lt;66,3,BB58&lt;71,4,TRUE,5),MATCH(YEAR($C$17),Appendix!$G$3:$L$3,0))</f>
        <v>0</v>
      </c>
      <c r="BE58" s="92">
        <f t="shared" si="19"/>
        <v>0</v>
      </c>
      <c r="BF58" s="89">
        <f t="shared" si="38"/>
        <v>124</v>
      </c>
      <c r="BG58" s="90" cm="1">
        <f t="array" ref="BG58">_xlfn.IFS(SUM($S58,$W58,$AA58,$AE58,$AI58,$AM58,$AQ58,$AU58,$AY58,$BC58)&gt;='Wage Ceilings '!$C$3,0,SUM($M58,$S58,$W58,$AA58,$AE58,$AI58,$AM58,$AQ58,$AU58,$AY58,$BC58)&gt;'Wage Ceilings '!$C$3,'Wage Ceilings '!$C$3-SUM($S58,$W58,$AA58,$AE58,$AI58,$AM58,$AQ58,$AU58,$AY58,$BC58),SUM($M58,$S58,$W58,$AA58,$AE58,$AI58,$AM58,$AQ58,$AU58,$AY58,$BC58)&lt;='Wage Ceilings '!$C$3,$M58)</f>
        <v>0</v>
      </c>
      <c r="BH58" s="91" cm="1">
        <f t="array" ref="BH58">INDEX(Appendix!$G$4:$J$8,_xlfn.IFS(BF58&lt;56,1,BF58&lt;61,2,BF58&lt;66,3,BF58&lt;71,4,TRUE,5),MATCH(YEAR($C$17),Appendix!$G$3:$L$3,0))</f>
        <v>0</v>
      </c>
      <c r="BI58" s="92">
        <f t="shared" si="21"/>
        <v>0</v>
      </c>
      <c r="BJ58" s="89">
        <f t="shared" si="39"/>
        <v>124</v>
      </c>
      <c r="BK58" s="90" cm="1">
        <f t="array" ref="BK58">_xlfn.IFS(SUM($S58,$W58,$AA58,$AE58,$AI58,$AM58,$AQ58,$AU58,$AY58,$BC58,$BG58)&gt;='Wage Ceilings '!$C$3,0,SUM($N58,$S58,$W58,$AA58,$AE58,$AI58,$AM58,$AQ58,$AU58,$AY58,$BC58,$BG58)&gt;'Wage Ceilings '!$C$3,'Wage Ceilings '!$C$3-SUM($S58,$W58,$AA58,$AE58,$AI58,$AM58,$AQ58,$AU58,$AY58,$BC58,$BG58),SUM($N58,$S58,$W58,$AA58,$AE58,$AI58,$AM58,$AQ58,$AU58,$AY58,$BC58,$BG58)&lt;='Wage Ceilings '!$C$3,$N58)</f>
        <v>0</v>
      </c>
      <c r="BL58" s="91" cm="1">
        <f t="array" ref="BL58">INDEX(Appendix!$G$4:$J$8,_xlfn.IFS(BJ58&lt;56,1,BJ58&lt;61,2,BJ58&lt;66,3,BJ58&lt;71,4,TRUE,5),MATCH(YEAR($C$17),Appendix!$G$3:$L$3,0))</f>
        <v>0</v>
      </c>
      <c r="BM58" s="92">
        <f t="shared" si="23"/>
        <v>0</v>
      </c>
      <c r="BN58" s="99"/>
    </row>
    <row r="59" spans="1:66" x14ac:dyDescent="0.3">
      <c r="A59" s="64" t="s">
        <v>57</v>
      </c>
      <c r="B59" s="65"/>
      <c r="C59" s="67"/>
      <c r="D59" s="67"/>
      <c r="E59" s="67"/>
      <c r="F59" s="67"/>
      <c r="G59" s="67"/>
      <c r="H59" s="67"/>
      <c r="I59" s="67"/>
      <c r="J59" s="67"/>
      <c r="K59" s="67"/>
      <c r="L59" s="67"/>
      <c r="M59" s="67"/>
      <c r="N59" s="67"/>
      <c r="O59" s="57">
        <f t="shared" si="25"/>
        <v>0</v>
      </c>
      <c r="P59" s="57">
        <f t="shared" si="26"/>
        <v>0</v>
      </c>
      <c r="Q59" s="58">
        <f t="shared" si="27"/>
        <v>0</v>
      </c>
      <c r="R59" s="89">
        <f t="shared" si="28"/>
        <v>123</v>
      </c>
      <c r="S59" s="90">
        <f>IF($C59&gt;'Wage Ceilings '!$C$3,'Wage Ceilings '!$C$3,$C59)</f>
        <v>0</v>
      </c>
      <c r="T59" s="91" cm="1">
        <f t="array" ref="T59">INDEX(Appendix!$G$4:$J$8,_xlfn.IFS(R59&lt;56,1,R59&lt;61,2,R59&lt;66,3,R59&lt;71,4,TRUE,5),MATCH(YEAR($C$17),Appendix!$G$3:$L$3,0))</f>
        <v>0</v>
      </c>
      <c r="U59" s="92">
        <f t="shared" si="2"/>
        <v>0</v>
      </c>
      <c r="V59" s="89">
        <f t="shared" si="29"/>
        <v>124</v>
      </c>
      <c r="W59" s="90">
        <f>IF($D59&gt;'Wage Ceilings '!$C$3-$S59,'Wage Ceilings '!$C$3-$S59,$D59)</f>
        <v>0</v>
      </c>
      <c r="X59" s="91" cm="1">
        <f t="array" ref="X59">INDEX(Appendix!$G$4:$J$8,_xlfn.IFS(V59&lt;56,1,V59&lt;61,2,V59&lt;66,3,V59&lt;71,4,TRUE,5),MATCH(YEAR($C$17),Appendix!$G$3:$L$3,0))</f>
        <v>0</v>
      </c>
      <c r="Y59" s="92">
        <f t="shared" si="4"/>
        <v>0</v>
      </c>
      <c r="Z59" s="89">
        <f t="shared" si="30"/>
        <v>124</v>
      </c>
      <c r="AA59" s="90">
        <f>IF($E59&gt;'Wage Ceilings '!$C$3-SUM($S59,$W59),'Wage Ceilings '!$C$3-SUM($S59,$W59),$E59)</f>
        <v>0</v>
      </c>
      <c r="AB59" s="91" cm="1">
        <f t="array" ref="AB59">INDEX(Appendix!$G$4:$J$8,_xlfn.IFS(Z59&lt;56,1,Z59&lt;61,2,Z59&lt;66,3,Z59&lt;71,4,TRUE,5),MATCH(YEAR($C$17),Appendix!$G$3:$L$3,0))</f>
        <v>0</v>
      </c>
      <c r="AC59" s="92">
        <f t="shared" si="6"/>
        <v>0</v>
      </c>
      <c r="AD59" s="89">
        <f t="shared" si="31"/>
        <v>124</v>
      </c>
      <c r="AE59" s="90">
        <f>IF($F59&gt;'Wage Ceilings '!$C$3-SUM($S59,$W59,$AA59),'Wage Ceilings '!$C$3-SUM($S59,$W59,$AA59),$F59)</f>
        <v>0</v>
      </c>
      <c r="AF59" s="91" cm="1">
        <f t="array" ref="AF59">INDEX(Appendix!$G$4:$J$8,_xlfn.IFS(AD59&lt;56,1,AD59&lt;61,2,AD59&lt;66,3,AD59&lt;71,4,TRUE,5),MATCH(YEAR($C$17),Appendix!$G$3:$L$3,0))</f>
        <v>0</v>
      </c>
      <c r="AG59" s="92">
        <f t="shared" si="8"/>
        <v>0</v>
      </c>
      <c r="AH59" s="89">
        <f t="shared" si="32"/>
        <v>124</v>
      </c>
      <c r="AI59" s="90">
        <f>IF($G59&gt;'Wage Ceilings '!$C$3-SUM($S59,$W59,$AA59,$AE59),'Wage Ceilings '!$C$3-SUM($S59,$W59,$AA59,$AE59),$G59)</f>
        <v>0</v>
      </c>
      <c r="AJ59" s="91" cm="1">
        <f t="array" ref="AJ59">INDEX(Appendix!$G$4:$J$8,_xlfn.IFS(AH59&lt;56,1,AH59&lt;61,2,AH59&lt;66,3,AH59&lt;71,4,TRUE,5),MATCH(YEAR($C$17),Appendix!$G$3:$L$3,0))</f>
        <v>0</v>
      </c>
      <c r="AK59" s="92">
        <f t="shared" si="10"/>
        <v>0</v>
      </c>
      <c r="AL59" s="89">
        <f t="shared" si="33"/>
        <v>124</v>
      </c>
      <c r="AM59" s="90">
        <f>IF($H59&gt;'Wage Ceilings '!$C$3-SUM($S59,$W59,$AA59,$AE59,$AI59),'Wage Ceilings '!$C$3-SUM($S59,$W59,$AA59,$AE59,$AI59),$H59)</f>
        <v>0</v>
      </c>
      <c r="AN59" s="91" cm="1">
        <f t="array" ref="AN59">INDEX(Appendix!$G$4:$J$8,_xlfn.IFS(AL59&lt;56,1,AL59&lt;61,2,AL59&lt;66,3,AL59&lt;71,4,TRUE,5),MATCH(YEAR($C$17),Appendix!$G$3:$L$3,0))</f>
        <v>0</v>
      </c>
      <c r="AO59" s="92">
        <f t="shared" si="12"/>
        <v>0</v>
      </c>
      <c r="AP59" s="89">
        <f t="shared" si="34"/>
        <v>124</v>
      </c>
      <c r="AQ59" s="90" cm="1">
        <f t="array" ref="AQ59">_xlfn.IFS(SUM($S59,$W59,$AA59,$AE59,$AI59,$AM59)&gt;='Wage Ceilings '!$C$3,0,SUM($I59,$S59,$W59,$AA59,$AE59,$AI59,$AM59)&gt;'Wage Ceilings '!$C$3,'Wage Ceilings '!$C$3-SUM($S59,$W59,$AA59,$AE59,$AI59,$AM59),SUM($I59,$S59,$W59,$AA59,$AE59,$AI59,$AM59)&lt;='Wage Ceilings '!$C$3,$I59)</f>
        <v>0</v>
      </c>
      <c r="AR59" s="91" cm="1">
        <f t="array" ref="AR59">INDEX(Appendix!$G$4:$J$8,_xlfn.IFS(AP59&lt;56,1,AP59&lt;61,2,AP59&lt;66,3,AP59&lt;71,4,TRUE,5),MATCH(YEAR($C$17),Appendix!$G$3:$L$3,0))</f>
        <v>0</v>
      </c>
      <c r="AS59" s="92">
        <f t="shared" si="24"/>
        <v>0</v>
      </c>
      <c r="AT59" s="89">
        <f t="shared" si="35"/>
        <v>124</v>
      </c>
      <c r="AU59" s="90" cm="1">
        <f t="array" ref="AU59">_xlfn.IFS(SUM($S59,$W59,$AA59,$AE59,$AI59,$AM59,$AQ59)&gt;='Wage Ceilings '!$C$3,0,SUM($J59,$S59,$W59,$AA59,$AE59,$AI59,$AM59,$AQ59)&gt;'Wage Ceilings '!$C$3,'Wage Ceilings '!$C$3-SUM($S59,$W59,$AA59,$AE59,$AI59,$AM59,$AQ59),SUM($J59,$S59,$W59,$AA59,$AE59,$AI59,$AM59,$AQ59)&lt;='Wage Ceilings '!$C$3,$J59)</f>
        <v>0</v>
      </c>
      <c r="AV59" s="91" cm="1">
        <f t="array" ref="AV59">INDEX(Appendix!$G$4:$J$8,_xlfn.IFS(AT59&lt;56,1,AT59&lt;61,2,AT59&lt;66,3,AT59&lt;71,4,TRUE,5),MATCH(YEAR($C$17),Appendix!$G$3:$L$3,0))</f>
        <v>0</v>
      </c>
      <c r="AW59" s="92">
        <f t="shared" si="15"/>
        <v>0</v>
      </c>
      <c r="AX59" s="89">
        <f t="shared" si="36"/>
        <v>124</v>
      </c>
      <c r="AY59" s="90" cm="1">
        <f t="array" ref="AY59">_xlfn.IFS(SUM($S59,$W59,$AA59,$AE59,$AI59,$AM59,$AQ59,$AU59)&gt;='Wage Ceilings '!$C$3,0,SUM($K59,$S59,$W59,$AA59,$AE59,$AI59,$AM59,$AQ59,$AU59)&gt;'Wage Ceilings '!$C$3,'Wage Ceilings '!$C$3-SUM($S59,$W59,$AA59,$AE59,$AI59,$AM59,$AQ59,$AU59),SUM($K59,$S59,$W59,$AA59,$AE59,$AI59,$AM59,$AQ59,$AU59)&lt;='Wage Ceilings '!$C$3,$K59)</f>
        <v>0</v>
      </c>
      <c r="AZ59" s="91" cm="1">
        <f t="array" ref="AZ59">INDEX(Appendix!$G$4:$J$8,_xlfn.IFS(AX59&lt;56,1,AX59&lt;61,2,AX59&lt;66,3,AX59&lt;71,4,TRUE,5),MATCH(YEAR($C$17),Appendix!$G$3:$L$3,0))</f>
        <v>0</v>
      </c>
      <c r="BA59" s="92">
        <f t="shared" si="17"/>
        <v>0</v>
      </c>
      <c r="BB59" s="89">
        <f t="shared" si="37"/>
        <v>124</v>
      </c>
      <c r="BC59" s="90" cm="1">
        <f t="array" ref="BC59">_xlfn.IFS(SUM($S59,$W59,$AA59,$AE59,$AI59,$AM59,$AQ59,$AU59,$AY59)&gt;='Wage Ceilings '!$C$3,0,SUM($L59,$S59,$W59,$AA59,$AE59,$AI59,$AM59,$AQ59,$AU59,$AY59)&gt;'Wage Ceilings '!$C$3,'Wage Ceilings '!$C$3-SUM($S59,$W59,$AA59,$AE59,$AI59,$AM59,$AQ59,$AU59,$AY59),SUM($L59,$S59,$W59,$AA59,$AE59,$AI59,$AM59,$AQ59,$AU59,$AY59)&lt;='Wage Ceilings '!$C$3,$L59)</f>
        <v>0</v>
      </c>
      <c r="BD59" s="91" cm="1">
        <f t="array" ref="BD59">INDEX(Appendix!$G$4:$J$8,_xlfn.IFS(BB59&lt;56,1,BB59&lt;61,2,BB59&lt;66,3,BB59&lt;71,4,TRUE,5),MATCH(YEAR($C$17),Appendix!$G$3:$L$3,0))</f>
        <v>0</v>
      </c>
      <c r="BE59" s="92">
        <f t="shared" si="19"/>
        <v>0</v>
      </c>
      <c r="BF59" s="89">
        <f t="shared" si="38"/>
        <v>124</v>
      </c>
      <c r="BG59" s="90" cm="1">
        <f t="array" ref="BG59">_xlfn.IFS(SUM($S59,$W59,$AA59,$AE59,$AI59,$AM59,$AQ59,$AU59,$AY59,$BC59)&gt;='Wage Ceilings '!$C$3,0,SUM($M59,$S59,$W59,$AA59,$AE59,$AI59,$AM59,$AQ59,$AU59,$AY59,$BC59)&gt;'Wage Ceilings '!$C$3,'Wage Ceilings '!$C$3-SUM($S59,$W59,$AA59,$AE59,$AI59,$AM59,$AQ59,$AU59,$AY59,$BC59),SUM($M59,$S59,$W59,$AA59,$AE59,$AI59,$AM59,$AQ59,$AU59,$AY59,$BC59)&lt;='Wage Ceilings '!$C$3,$M59)</f>
        <v>0</v>
      </c>
      <c r="BH59" s="91" cm="1">
        <f t="array" ref="BH59">INDEX(Appendix!$G$4:$J$8,_xlfn.IFS(BF59&lt;56,1,BF59&lt;61,2,BF59&lt;66,3,BF59&lt;71,4,TRUE,5),MATCH(YEAR($C$17),Appendix!$G$3:$L$3,0))</f>
        <v>0</v>
      </c>
      <c r="BI59" s="92">
        <f t="shared" si="21"/>
        <v>0</v>
      </c>
      <c r="BJ59" s="89">
        <f t="shared" si="39"/>
        <v>124</v>
      </c>
      <c r="BK59" s="90" cm="1">
        <f t="array" ref="BK59">_xlfn.IFS(SUM($S59,$W59,$AA59,$AE59,$AI59,$AM59,$AQ59,$AU59,$AY59,$BC59,$BG59)&gt;='Wage Ceilings '!$C$3,0,SUM($N59,$S59,$W59,$AA59,$AE59,$AI59,$AM59,$AQ59,$AU59,$AY59,$BC59,$BG59)&gt;'Wage Ceilings '!$C$3,'Wage Ceilings '!$C$3-SUM($S59,$W59,$AA59,$AE59,$AI59,$AM59,$AQ59,$AU59,$AY59,$BC59,$BG59),SUM($N59,$S59,$W59,$AA59,$AE59,$AI59,$AM59,$AQ59,$AU59,$AY59,$BC59,$BG59)&lt;='Wage Ceilings '!$C$3,$N59)</f>
        <v>0</v>
      </c>
      <c r="BL59" s="91" cm="1">
        <f t="array" ref="BL59">INDEX(Appendix!$G$4:$J$8,_xlfn.IFS(BJ59&lt;56,1,BJ59&lt;61,2,BJ59&lt;66,3,BJ59&lt;71,4,TRUE,5),MATCH(YEAR($C$17),Appendix!$G$3:$L$3,0))</f>
        <v>0</v>
      </c>
      <c r="BM59" s="92">
        <f t="shared" si="23"/>
        <v>0</v>
      </c>
      <c r="BN59" s="99"/>
    </row>
    <row r="60" spans="1:66" x14ac:dyDescent="0.3">
      <c r="A60" s="64" t="s">
        <v>58</v>
      </c>
      <c r="B60" s="65"/>
      <c r="C60" s="67"/>
      <c r="D60" s="67"/>
      <c r="E60" s="67"/>
      <c r="F60" s="67"/>
      <c r="G60" s="67"/>
      <c r="H60" s="67"/>
      <c r="I60" s="67"/>
      <c r="J60" s="67"/>
      <c r="K60" s="67"/>
      <c r="L60" s="67"/>
      <c r="M60" s="67"/>
      <c r="N60" s="67"/>
      <c r="O60" s="57">
        <f t="shared" si="25"/>
        <v>0</v>
      </c>
      <c r="P60" s="57">
        <f t="shared" si="26"/>
        <v>0</v>
      </c>
      <c r="Q60" s="58">
        <f t="shared" si="27"/>
        <v>0</v>
      </c>
      <c r="R60" s="89">
        <f t="shared" si="28"/>
        <v>123</v>
      </c>
      <c r="S60" s="90">
        <f>IF($C60&gt;'Wage Ceilings '!$C$3,'Wage Ceilings '!$C$3,$C60)</f>
        <v>0</v>
      </c>
      <c r="T60" s="91" cm="1">
        <f t="array" ref="T60">INDEX(Appendix!$G$4:$J$8,_xlfn.IFS(R60&lt;56,1,R60&lt;61,2,R60&lt;66,3,R60&lt;71,4,TRUE,5),MATCH(YEAR($C$17),Appendix!$G$3:$L$3,0))</f>
        <v>0</v>
      </c>
      <c r="U60" s="92">
        <f t="shared" si="2"/>
        <v>0</v>
      </c>
      <c r="V60" s="89">
        <f t="shared" si="29"/>
        <v>124</v>
      </c>
      <c r="W60" s="90">
        <f>IF($D60&gt;'Wage Ceilings '!$C$3-$S60,'Wage Ceilings '!$C$3-$S60,$D60)</f>
        <v>0</v>
      </c>
      <c r="X60" s="91" cm="1">
        <f t="array" ref="X60">INDEX(Appendix!$G$4:$J$8,_xlfn.IFS(V60&lt;56,1,V60&lt;61,2,V60&lt;66,3,V60&lt;71,4,TRUE,5),MATCH(YEAR($C$17),Appendix!$G$3:$L$3,0))</f>
        <v>0</v>
      </c>
      <c r="Y60" s="92">
        <f t="shared" si="4"/>
        <v>0</v>
      </c>
      <c r="Z60" s="89">
        <f t="shared" si="30"/>
        <v>124</v>
      </c>
      <c r="AA60" s="90">
        <f>IF($E60&gt;'Wage Ceilings '!$C$3-SUM($S60,$W60),'Wage Ceilings '!$C$3-SUM($S60,$W60),$E60)</f>
        <v>0</v>
      </c>
      <c r="AB60" s="91" cm="1">
        <f t="array" ref="AB60">INDEX(Appendix!$G$4:$J$8,_xlfn.IFS(Z60&lt;56,1,Z60&lt;61,2,Z60&lt;66,3,Z60&lt;71,4,TRUE,5),MATCH(YEAR($C$17),Appendix!$G$3:$L$3,0))</f>
        <v>0</v>
      </c>
      <c r="AC60" s="92">
        <f t="shared" si="6"/>
        <v>0</v>
      </c>
      <c r="AD60" s="89">
        <f t="shared" si="31"/>
        <v>124</v>
      </c>
      <c r="AE60" s="90">
        <f>IF($F60&gt;'Wage Ceilings '!$C$3-SUM($S60,$W60,$AA60),'Wage Ceilings '!$C$3-SUM($S60,$W60,$AA60),$F60)</f>
        <v>0</v>
      </c>
      <c r="AF60" s="91" cm="1">
        <f t="array" ref="AF60">INDEX(Appendix!$G$4:$J$8,_xlfn.IFS(AD60&lt;56,1,AD60&lt;61,2,AD60&lt;66,3,AD60&lt;71,4,TRUE,5),MATCH(YEAR($C$17),Appendix!$G$3:$L$3,0))</f>
        <v>0</v>
      </c>
      <c r="AG60" s="92">
        <f t="shared" si="8"/>
        <v>0</v>
      </c>
      <c r="AH60" s="89">
        <f t="shared" si="32"/>
        <v>124</v>
      </c>
      <c r="AI60" s="90">
        <f>IF($G60&gt;'Wage Ceilings '!$C$3-SUM($S60,$W60,$AA60,$AE60),'Wage Ceilings '!$C$3-SUM($S60,$W60,$AA60,$AE60),$G60)</f>
        <v>0</v>
      </c>
      <c r="AJ60" s="91" cm="1">
        <f t="array" ref="AJ60">INDEX(Appendix!$G$4:$J$8,_xlfn.IFS(AH60&lt;56,1,AH60&lt;61,2,AH60&lt;66,3,AH60&lt;71,4,TRUE,5),MATCH(YEAR($C$17),Appendix!$G$3:$L$3,0))</f>
        <v>0</v>
      </c>
      <c r="AK60" s="92">
        <f t="shared" si="10"/>
        <v>0</v>
      </c>
      <c r="AL60" s="89">
        <f t="shared" si="33"/>
        <v>124</v>
      </c>
      <c r="AM60" s="90">
        <f>IF($H60&gt;'Wage Ceilings '!$C$3-SUM($S60,$W60,$AA60,$AE60,$AI60),'Wage Ceilings '!$C$3-SUM($S60,$W60,$AA60,$AE60,$AI60),$H60)</f>
        <v>0</v>
      </c>
      <c r="AN60" s="91" cm="1">
        <f t="array" ref="AN60">INDEX(Appendix!$G$4:$J$8,_xlfn.IFS(AL60&lt;56,1,AL60&lt;61,2,AL60&lt;66,3,AL60&lt;71,4,TRUE,5),MATCH(YEAR($C$17),Appendix!$G$3:$L$3,0))</f>
        <v>0</v>
      </c>
      <c r="AO60" s="92">
        <f t="shared" si="12"/>
        <v>0</v>
      </c>
      <c r="AP60" s="89">
        <f t="shared" si="34"/>
        <v>124</v>
      </c>
      <c r="AQ60" s="90" cm="1">
        <f t="array" ref="AQ60">_xlfn.IFS(SUM($S60,$W60,$AA60,$AE60,$AI60,$AM60)&gt;='Wage Ceilings '!$C$3,0,SUM($I60,$S60,$W60,$AA60,$AE60,$AI60,$AM60)&gt;'Wage Ceilings '!$C$3,'Wage Ceilings '!$C$3-SUM($S60,$W60,$AA60,$AE60,$AI60,$AM60),SUM($I60,$S60,$W60,$AA60,$AE60,$AI60,$AM60)&lt;='Wage Ceilings '!$C$3,$I60)</f>
        <v>0</v>
      </c>
      <c r="AR60" s="91" cm="1">
        <f t="array" ref="AR60">INDEX(Appendix!$G$4:$J$8,_xlfn.IFS(AP60&lt;56,1,AP60&lt;61,2,AP60&lt;66,3,AP60&lt;71,4,TRUE,5),MATCH(YEAR($C$17),Appendix!$G$3:$L$3,0))</f>
        <v>0</v>
      </c>
      <c r="AS60" s="92">
        <f t="shared" si="24"/>
        <v>0</v>
      </c>
      <c r="AT60" s="89">
        <f t="shared" si="35"/>
        <v>124</v>
      </c>
      <c r="AU60" s="90" cm="1">
        <f t="array" ref="AU60">_xlfn.IFS(SUM($S60,$W60,$AA60,$AE60,$AI60,$AM60,$AQ60)&gt;='Wage Ceilings '!$C$3,0,SUM($J60,$S60,$W60,$AA60,$AE60,$AI60,$AM60,$AQ60)&gt;'Wage Ceilings '!$C$3,'Wage Ceilings '!$C$3-SUM($S60,$W60,$AA60,$AE60,$AI60,$AM60,$AQ60),SUM($J60,$S60,$W60,$AA60,$AE60,$AI60,$AM60,$AQ60)&lt;='Wage Ceilings '!$C$3,$J60)</f>
        <v>0</v>
      </c>
      <c r="AV60" s="91" cm="1">
        <f t="array" ref="AV60">INDEX(Appendix!$G$4:$J$8,_xlfn.IFS(AT60&lt;56,1,AT60&lt;61,2,AT60&lt;66,3,AT60&lt;71,4,TRUE,5),MATCH(YEAR($C$17),Appendix!$G$3:$L$3,0))</f>
        <v>0</v>
      </c>
      <c r="AW60" s="92">
        <f t="shared" si="15"/>
        <v>0</v>
      </c>
      <c r="AX60" s="89">
        <f t="shared" si="36"/>
        <v>124</v>
      </c>
      <c r="AY60" s="90" cm="1">
        <f t="array" ref="AY60">_xlfn.IFS(SUM($S60,$W60,$AA60,$AE60,$AI60,$AM60,$AQ60,$AU60)&gt;='Wage Ceilings '!$C$3,0,SUM($K60,$S60,$W60,$AA60,$AE60,$AI60,$AM60,$AQ60,$AU60)&gt;'Wage Ceilings '!$C$3,'Wage Ceilings '!$C$3-SUM($S60,$W60,$AA60,$AE60,$AI60,$AM60,$AQ60,$AU60),SUM($K60,$S60,$W60,$AA60,$AE60,$AI60,$AM60,$AQ60,$AU60)&lt;='Wage Ceilings '!$C$3,$K60)</f>
        <v>0</v>
      </c>
      <c r="AZ60" s="91" cm="1">
        <f t="array" ref="AZ60">INDEX(Appendix!$G$4:$J$8,_xlfn.IFS(AX60&lt;56,1,AX60&lt;61,2,AX60&lt;66,3,AX60&lt;71,4,TRUE,5),MATCH(YEAR($C$17),Appendix!$G$3:$L$3,0))</f>
        <v>0</v>
      </c>
      <c r="BA60" s="92">
        <f t="shared" si="17"/>
        <v>0</v>
      </c>
      <c r="BB60" s="89">
        <f t="shared" si="37"/>
        <v>124</v>
      </c>
      <c r="BC60" s="90" cm="1">
        <f t="array" ref="BC60">_xlfn.IFS(SUM($S60,$W60,$AA60,$AE60,$AI60,$AM60,$AQ60,$AU60,$AY60)&gt;='Wage Ceilings '!$C$3,0,SUM($L60,$S60,$W60,$AA60,$AE60,$AI60,$AM60,$AQ60,$AU60,$AY60)&gt;'Wage Ceilings '!$C$3,'Wage Ceilings '!$C$3-SUM($S60,$W60,$AA60,$AE60,$AI60,$AM60,$AQ60,$AU60,$AY60),SUM($L60,$S60,$W60,$AA60,$AE60,$AI60,$AM60,$AQ60,$AU60,$AY60)&lt;='Wage Ceilings '!$C$3,$L60)</f>
        <v>0</v>
      </c>
      <c r="BD60" s="91" cm="1">
        <f t="array" ref="BD60">INDEX(Appendix!$G$4:$J$8,_xlfn.IFS(BB60&lt;56,1,BB60&lt;61,2,BB60&lt;66,3,BB60&lt;71,4,TRUE,5),MATCH(YEAR($C$17),Appendix!$G$3:$L$3,0))</f>
        <v>0</v>
      </c>
      <c r="BE60" s="92">
        <f t="shared" si="19"/>
        <v>0</v>
      </c>
      <c r="BF60" s="89">
        <f t="shared" si="38"/>
        <v>124</v>
      </c>
      <c r="BG60" s="90" cm="1">
        <f t="array" ref="BG60">_xlfn.IFS(SUM($S60,$W60,$AA60,$AE60,$AI60,$AM60,$AQ60,$AU60,$AY60,$BC60)&gt;='Wage Ceilings '!$C$3,0,SUM($M60,$S60,$W60,$AA60,$AE60,$AI60,$AM60,$AQ60,$AU60,$AY60,$BC60)&gt;'Wage Ceilings '!$C$3,'Wage Ceilings '!$C$3-SUM($S60,$W60,$AA60,$AE60,$AI60,$AM60,$AQ60,$AU60,$AY60,$BC60),SUM($M60,$S60,$W60,$AA60,$AE60,$AI60,$AM60,$AQ60,$AU60,$AY60,$BC60)&lt;='Wage Ceilings '!$C$3,$M60)</f>
        <v>0</v>
      </c>
      <c r="BH60" s="91" cm="1">
        <f t="array" ref="BH60">INDEX(Appendix!$G$4:$J$8,_xlfn.IFS(BF60&lt;56,1,BF60&lt;61,2,BF60&lt;66,3,BF60&lt;71,4,TRUE,5),MATCH(YEAR($C$17),Appendix!$G$3:$L$3,0))</f>
        <v>0</v>
      </c>
      <c r="BI60" s="92">
        <f t="shared" si="21"/>
        <v>0</v>
      </c>
      <c r="BJ60" s="89">
        <f t="shared" si="39"/>
        <v>124</v>
      </c>
      <c r="BK60" s="90" cm="1">
        <f t="array" ref="BK60">_xlfn.IFS(SUM($S60,$W60,$AA60,$AE60,$AI60,$AM60,$AQ60,$AU60,$AY60,$BC60,$BG60)&gt;='Wage Ceilings '!$C$3,0,SUM($N60,$S60,$W60,$AA60,$AE60,$AI60,$AM60,$AQ60,$AU60,$AY60,$BC60,$BG60)&gt;'Wage Ceilings '!$C$3,'Wage Ceilings '!$C$3-SUM($S60,$W60,$AA60,$AE60,$AI60,$AM60,$AQ60,$AU60,$AY60,$BC60,$BG60),SUM($N60,$S60,$W60,$AA60,$AE60,$AI60,$AM60,$AQ60,$AU60,$AY60,$BC60,$BG60)&lt;='Wage Ceilings '!$C$3,$N60)</f>
        <v>0</v>
      </c>
      <c r="BL60" s="91" cm="1">
        <f t="array" ref="BL60">INDEX(Appendix!$G$4:$J$8,_xlfn.IFS(BJ60&lt;56,1,BJ60&lt;61,2,BJ60&lt;66,3,BJ60&lt;71,4,TRUE,5),MATCH(YEAR($C$17),Appendix!$G$3:$L$3,0))</f>
        <v>0</v>
      </c>
      <c r="BM60" s="92">
        <f t="shared" si="23"/>
        <v>0</v>
      </c>
      <c r="BN60" s="99"/>
    </row>
    <row r="61" spans="1:66" x14ac:dyDescent="0.3">
      <c r="A61" s="64" t="s">
        <v>59</v>
      </c>
      <c r="B61" s="65"/>
      <c r="C61" s="67"/>
      <c r="D61" s="67"/>
      <c r="E61" s="67"/>
      <c r="F61" s="67"/>
      <c r="G61" s="67"/>
      <c r="H61" s="67"/>
      <c r="I61" s="67"/>
      <c r="J61" s="67"/>
      <c r="K61" s="67"/>
      <c r="L61" s="67"/>
      <c r="M61" s="67"/>
      <c r="N61" s="67"/>
      <c r="O61" s="57">
        <f t="shared" si="25"/>
        <v>0</v>
      </c>
      <c r="P61" s="57">
        <f t="shared" si="26"/>
        <v>0</v>
      </c>
      <c r="Q61" s="58">
        <f t="shared" si="27"/>
        <v>0</v>
      </c>
      <c r="R61" s="89">
        <f t="shared" si="28"/>
        <v>123</v>
      </c>
      <c r="S61" s="90">
        <f>IF($C61&gt;'Wage Ceilings '!$C$3,'Wage Ceilings '!$C$3,$C61)</f>
        <v>0</v>
      </c>
      <c r="T61" s="91" cm="1">
        <f t="array" ref="T61">INDEX(Appendix!$G$4:$J$8,_xlfn.IFS(R61&lt;56,1,R61&lt;61,2,R61&lt;66,3,R61&lt;71,4,TRUE,5),MATCH(YEAR($C$17),Appendix!$G$3:$L$3,0))</f>
        <v>0</v>
      </c>
      <c r="U61" s="92">
        <f t="shared" si="2"/>
        <v>0</v>
      </c>
      <c r="V61" s="89">
        <f t="shared" si="29"/>
        <v>124</v>
      </c>
      <c r="W61" s="90">
        <f>IF($D61&gt;'Wage Ceilings '!$C$3-$S61,'Wage Ceilings '!$C$3-$S61,$D61)</f>
        <v>0</v>
      </c>
      <c r="X61" s="91" cm="1">
        <f t="array" ref="X61">INDEX(Appendix!$G$4:$J$8,_xlfn.IFS(V61&lt;56,1,V61&lt;61,2,V61&lt;66,3,V61&lt;71,4,TRUE,5),MATCH(YEAR($C$17),Appendix!$G$3:$L$3,0))</f>
        <v>0</v>
      </c>
      <c r="Y61" s="92">
        <f t="shared" si="4"/>
        <v>0</v>
      </c>
      <c r="Z61" s="89">
        <f t="shared" si="30"/>
        <v>124</v>
      </c>
      <c r="AA61" s="90">
        <f>IF($E61&gt;'Wage Ceilings '!$C$3-SUM($S61,$W61),'Wage Ceilings '!$C$3-SUM($S61,$W61),$E61)</f>
        <v>0</v>
      </c>
      <c r="AB61" s="91" cm="1">
        <f t="array" ref="AB61">INDEX(Appendix!$G$4:$J$8,_xlfn.IFS(Z61&lt;56,1,Z61&lt;61,2,Z61&lt;66,3,Z61&lt;71,4,TRUE,5),MATCH(YEAR($C$17),Appendix!$G$3:$L$3,0))</f>
        <v>0</v>
      </c>
      <c r="AC61" s="92">
        <f t="shared" si="6"/>
        <v>0</v>
      </c>
      <c r="AD61" s="89">
        <f t="shared" si="31"/>
        <v>124</v>
      </c>
      <c r="AE61" s="90">
        <f>IF($F61&gt;'Wage Ceilings '!$C$3-SUM($S61,$W61,$AA61),'Wage Ceilings '!$C$3-SUM($S61,$W61,$AA61),$F61)</f>
        <v>0</v>
      </c>
      <c r="AF61" s="91" cm="1">
        <f t="array" ref="AF61">INDEX(Appendix!$G$4:$J$8,_xlfn.IFS(AD61&lt;56,1,AD61&lt;61,2,AD61&lt;66,3,AD61&lt;71,4,TRUE,5),MATCH(YEAR($C$17),Appendix!$G$3:$L$3,0))</f>
        <v>0</v>
      </c>
      <c r="AG61" s="92">
        <f t="shared" si="8"/>
        <v>0</v>
      </c>
      <c r="AH61" s="89">
        <f t="shared" si="32"/>
        <v>124</v>
      </c>
      <c r="AI61" s="90">
        <f>IF($G61&gt;'Wage Ceilings '!$C$3-SUM($S61,$W61,$AA61,$AE61),'Wage Ceilings '!$C$3-SUM($S61,$W61,$AA61,$AE61),$G61)</f>
        <v>0</v>
      </c>
      <c r="AJ61" s="91" cm="1">
        <f t="array" ref="AJ61">INDEX(Appendix!$G$4:$J$8,_xlfn.IFS(AH61&lt;56,1,AH61&lt;61,2,AH61&lt;66,3,AH61&lt;71,4,TRUE,5),MATCH(YEAR($C$17),Appendix!$G$3:$L$3,0))</f>
        <v>0</v>
      </c>
      <c r="AK61" s="92">
        <f t="shared" si="10"/>
        <v>0</v>
      </c>
      <c r="AL61" s="89">
        <f t="shared" si="33"/>
        <v>124</v>
      </c>
      <c r="AM61" s="90">
        <f>IF($H61&gt;'Wage Ceilings '!$C$3-SUM($S61,$W61,$AA61,$AE61,$AI61),'Wage Ceilings '!$C$3-SUM($S61,$W61,$AA61,$AE61,$AI61),$H61)</f>
        <v>0</v>
      </c>
      <c r="AN61" s="91" cm="1">
        <f t="array" ref="AN61">INDEX(Appendix!$G$4:$J$8,_xlfn.IFS(AL61&lt;56,1,AL61&lt;61,2,AL61&lt;66,3,AL61&lt;71,4,TRUE,5),MATCH(YEAR($C$17),Appendix!$G$3:$L$3,0))</f>
        <v>0</v>
      </c>
      <c r="AO61" s="92">
        <f t="shared" si="12"/>
        <v>0</v>
      </c>
      <c r="AP61" s="89">
        <f t="shared" si="34"/>
        <v>124</v>
      </c>
      <c r="AQ61" s="90" cm="1">
        <f t="array" ref="AQ61">_xlfn.IFS(SUM($S61,$W61,$AA61,$AE61,$AI61,$AM61)&gt;='Wage Ceilings '!$C$3,0,SUM($I61,$S61,$W61,$AA61,$AE61,$AI61,$AM61)&gt;'Wage Ceilings '!$C$3,'Wage Ceilings '!$C$3-SUM($S61,$W61,$AA61,$AE61,$AI61,$AM61),SUM($I61,$S61,$W61,$AA61,$AE61,$AI61,$AM61)&lt;='Wage Ceilings '!$C$3,$I61)</f>
        <v>0</v>
      </c>
      <c r="AR61" s="91" cm="1">
        <f t="array" ref="AR61">INDEX(Appendix!$G$4:$J$8,_xlfn.IFS(AP61&lt;56,1,AP61&lt;61,2,AP61&lt;66,3,AP61&lt;71,4,TRUE,5),MATCH(YEAR($C$17),Appendix!$G$3:$L$3,0))</f>
        <v>0</v>
      </c>
      <c r="AS61" s="92">
        <f t="shared" si="24"/>
        <v>0</v>
      </c>
      <c r="AT61" s="89">
        <f t="shared" si="35"/>
        <v>124</v>
      </c>
      <c r="AU61" s="90" cm="1">
        <f t="array" ref="AU61">_xlfn.IFS(SUM($S61,$W61,$AA61,$AE61,$AI61,$AM61,$AQ61)&gt;='Wage Ceilings '!$C$3,0,SUM($J61,$S61,$W61,$AA61,$AE61,$AI61,$AM61,$AQ61)&gt;'Wage Ceilings '!$C$3,'Wage Ceilings '!$C$3-SUM($S61,$W61,$AA61,$AE61,$AI61,$AM61,$AQ61),SUM($J61,$S61,$W61,$AA61,$AE61,$AI61,$AM61,$AQ61)&lt;='Wage Ceilings '!$C$3,$J61)</f>
        <v>0</v>
      </c>
      <c r="AV61" s="91" cm="1">
        <f t="array" ref="AV61">INDEX(Appendix!$G$4:$J$8,_xlfn.IFS(AT61&lt;56,1,AT61&lt;61,2,AT61&lt;66,3,AT61&lt;71,4,TRUE,5),MATCH(YEAR($C$17),Appendix!$G$3:$L$3,0))</f>
        <v>0</v>
      </c>
      <c r="AW61" s="92">
        <f t="shared" si="15"/>
        <v>0</v>
      </c>
      <c r="AX61" s="89">
        <f t="shared" si="36"/>
        <v>124</v>
      </c>
      <c r="AY61" s="90" cm="1">
        <f t="array" ref="AY61">_xlfn.IFS(SUM($S61,$W61,$AA61,$AE61,$AI61,$AM61,$AQ61,$AU61)&gt;='Wage Ceilings '!$C$3,0,SUM($K61,$S61,$W61,$AA61,$AE61,$AI61,$AM61,$AQ61,$AU61)&gt;'Wage Ceilings '!$C$3,'Wage Ceilings '!$C$3-SUM($S61,$W61,$AA61,$AE61,$AI61,$AM61,$AQ61,$AU61),SUM($K61,$S61,$W61,$AA61,$AE61,$AI61,$AM61,$AQ61,$AU61)&lt;='Wage Ceilings '!$C$3,$K61)</f>
        <v>0</v>
      </c>
      <c r="AZ61" s="91" cm="1">
        <f t="array" ref="AZ61">INDEX(Appendix!$G$4:$J$8,_xlfn.IFS(AX61&lt;56,1,AX61&lt;61,2,AX61&lt;66,3,AX61&lt;71,4,TRUE,5),MATCH(YEAR($C$17),Appendix!$G$3:$L$3,0))</f>
        <v>0</v>
      </c>
      <c r="BA61" s="92">
        <f t="shared" si="17"/>
        <v>0</v>
      </c>
      <c r="BB61" s="89">
        <f t="shared" si="37"/>
        <v>124</v>
      </c>
      <c r="BC61" s="90" cm="1">
        <f t="array" ref="BC61">_xlfn.IFS(SUM($S61,$W61,$AA61,$AE61,$AI61,$AM61,$AQ61,$AU61,$AY61)&gt;='Wage Ceilings '!$C$3,0,SUM($L61,$S61,$W61,$AA61,$AE61,$AI61,$AM61,$AQ61,$AU61,$AY61)&gt;'Wage Ceilings '!$C$3,'Wage Ceilings '!$C$3-SUM($S61,$W61,$AA61,$AE61,$AI61,$AM61,$AQ61,$AU61,$AY61),SUM($L61,$S61,$W61,$AA61,$AE61,$AI61,$AM61,$AQ61,$AU61,$AY61)&lt;='Wage Ceilings '!$C$3,$L61)</f>
        <v>0</v>
      </c>
      <c r="BD61" s="91" cm="1">
        <f t="array" ref="BD61">INDEX(Appendix!$G$4:$J$8,_xlfn.IFS(BB61&lt;56,1,BB61&lt;61,2,BB61&lt;66,3,BB61&lt;71,4,TRUE,5),MATCH(YEAR($C$17),Appendix!$G$3:$L$3,0))</f>
        <v>0</v>
      </c>
      <c r="BE61" s="92">
        <f t="shared" si="19"/>
        <v>0</v>
      </c>
      <c r="BF61" s="89">
        <f t="shared" si="38"/>
        <v>124</v>
      </c>
      <c r="BG61" s="90" cm="1">
        <f t="array" ref="BG61">_xlfn.IFS(SUM($S61,$W61,$AA61,$AE61,$AI61,$AM61,$AQ61,$AU61,$AY61,$BC61)&gt;='Wage Ceilings '!$C$3,0,SUM($M61,$S61,$W61,$AA61,$AE61,$AI61,$AM61,$AQ61,$AU61,$AY61,$BC61)&gt;'Wage Ceilings '!$C$3,'Wage Ceilings '!$C$3-SUM($S61,$W61,$AA61,$AE61,$AI61,$AM61,$AQ61,$AU61,$AY61,$BC61),SUM($M61,$S61,$W61,$AA61,$AE61,$AI61,$AM61,$AQ61,$AU61,$AY61,$BC61)&lt;='Wage Ceilings '!$C$3,$M61)</f>
        <v>0</v>
      </c>
      <c r="BH61" s="91" cm="1">
        <f t="array" ref="BH61">INDEX(Appendix!$G$4:$J$8,_xlfn.IFS(BF61&lt;56,1,BF61&lt;61,2,BF61&lt;66,3,BF61&lt;71,4,TRUE,5),MATCH(YEAR($C$17),Appendix!$G$3:$L$3,0))</f>
        <v>0</v>
      </c>
      <c r="BI61" s="92">
        <f t="shared" si="21"/>
        <v>0</v>
      </c>
      <c r="BJ61" s="89">
        <f t="shared" si="39"/>
        <v>124</v>
      </c>
      <c r="BK61" s="90" cm="1">
        <f t="array" ref="BK61">_xlfn.IFS(SUM($S61,$W61,$AA61,$AE61,$AI61,$AM61,$AQ61,$AU61,$AY61,$BC61,$BG61)&gt;='Wage Ceilings '!$C$3,0,SUM($N61,$S61,$W61,$AA61,$AE61,$AI61,$AM61,$AQ61,$AU61,$AY61,$BC61,$BG61)&gt;'Wage Ceilings '!$C$3,'Wage Ceilings '!$C$3-SUM($S61,$W61,$AA61,$AE61,$AI61,$AM61,$AQ61,$AU61,$AY61,$BC61,$BG61),SUM($N61,$S61,$W61,$AA61,$AE61,$AI61,$AM61,$AQ61,$AU61,$AY61,$BC61,$BG61)&lt;='Wage Ceilings '!$C$3,$N61)</f>
        <v>0</v>
      </c>
      <c r="BL61" s="91" cm="1">
        <f t="array" ref="BL61">INDEX(Appendix!$G$4:$J$8,_xlfn.IFS(BJ61&lt;56,1,BJ61&lt;61,2,BJ61&lt;66,3,BJ61&lt;71,4,TRUE,5),MATCH(YEAR($C$17),Appendix!$G$3:$L$3,0))</f>
        <v>0</v>
      </c>
      <c r="BM61" s="92">
        <f t="shared" si="23"/>
        <v>0</v>
      </c>
      <c r="BN61" s="99"/>
    </row>
    <row r="62" spans="1:66" x14ac:dyDescent="0.3">
      <c r="A62" s="64" t="s">
        <v>60</v>
      </c>
      <c r="B62" s="65"/>
      <c r="C62" s="67"/>
      <c r="D62" s="67"/>
      <c r="E62" s="67"/>
      <c r="F62" s="67"/>
      <c r="G62" s="67"/>
      <c r="H62" s="67"/>
      <c r="I62" s="67"/>
      <c r="J62" s="67"/>
      <c r="K62" s="67"/>
      <c r="L62" s="67"/>
      <c r="M62" s="67"/>
      <c r="N62" s="67"/>
      <c r="O62" s="57">
        <f t="shared" si="25"/>
        <v>0</v>
      </c>
      <c r="P62" s="57">
        <f t="shared" si="26"/>
        <v>0</v>
      </c>
      <c r="Q62" s="58">
        <f t="shared" si="27"/>
        <v>0</v>
      </c>
      <c r="R62" s="89">
        <f t="shared" si="28"/>
        <v>123</v>
      </c>
      <c r="S62" s="90">
        <f>IF($C62&gt;'Wage Ceilings '!$C$3,'Wage Ceilings '!$C$3,$C62)</f>
        <v>0</v>
      </c>
      <c r="T62" s="91" cm="1">
        <f t="array" ref="T62">INDEX(Appendix!$G$4:$J$8,_xlfn.IFS(R62&lt;56,1,R62&lt;61,2,R62&lt;66,3,R62&lt;71,4,TRUE,5),MATCH(YEAR($C$17),Appendix!$G$3:$L$3,0))</f>
        <v>0</v>
      </c>
      <c r="U62" s="92">
        <f t="shared" si="2"/>
        <v>0</v>
      </c>
      <c r="V62" s="89">
        <f t="shared" si="29"/>
        <v>124</v>
      </c>
      <c r="W62" s="90">
        <f>IF($D62&gt;'Wage Ceilings '!$C$3-$S62,'Wage Ceilings '!$C$3-$S62,$D62)</f>
        <v>0</v>
      </c>
      <c r="X62" s="91" cm="1">
        <f t="array" ref="X62">INDEX(Appendix!$G$4:$J$8,_xlfn.IFS(V62&lt;56,1,V62&lt;61,2,V62&lt;66,3,V62&lt;71,4,TRUE,5),MATCH(YEAR($C$17),Appendix!$G$3:$L$3,0))</f>
        <v>0</v>
      </c>
      <c r="Y62" s="92">
        <f t="shared" si="4"/>
        <v>0</v>
      </c>
      <c r="Z62" s="89">
        <f t="shared" si="30"/>
        <v>124</v>
      </c>
      <c r="AA62" s="90">
        <f>IF($E62&gt;'Wage Ceilings '!$C$3-SUM($S62,$W62),'Wage Ceilings '!$C$3-SUM($S62,$W62),$E62)</f>
        <v>0</v>
      </c>
      <c r="AB62" s="91" cm="1">
        <f t="array" ref="AB62">INDEX(Appendix!$G$4:$J$8,_xlfn.IFS(Z62&lt;56,1,Z62&lt;61,2,Z62&lt;66,3,Z62&lt;71,4,TRUE,5),MATCH(YEAR($C$17),Appendix!$G$3:$L$3,0))</f>
        <v>0</v>
      </c>
      <c r="AC62" s="92">
        <f t="shared" si="6"/>
        <v>0</v>
      </c>
      <c r="AD62" s="89">
        <f t="shared" si="31"/>
        <v>124</v>
      </c>
      <c r="AE62" s="90">
        <f>IF($F62&gt;'Wage Ceilings '!$C$3-SUM($S62,$W62,$AA62),'Wage Ceilings '!$C$3-SUM($S62,$W62,$AA62),$F62)</f>
        <v>0</v>
      </c>
      <c r="AF62" s="91" cm="1">
        <f t="array" ref="AF62">INDEX(Appendix!$G$4:$J$8,_xlfn.IFS(AD62&lt;56,1,AD62&lt;61,2,AD62&lt;66,3,AD62&lt;71,4,TRUE,5),MATCH(YEAR($C$17),Appendix!$G$3:$L$3,0))</f>
        <v>0</v>
      </c>
      <c r="AG62" s="92">
        <f t="shared" si="8"/>
        <v>0</v>
      </c>
      <c r="AH62" s="89">
        <f t="shared" si="32"/>
        <v>124</v>
      </c>
      <c r="AI62" s="90">
        <f>IF($G62&gt;'Wage Ceilings '!$C$3-SUM($S62,$W62,$AA62,$AE62),'Wage Ceilings '!$C$3-SUM($S62,$W62,$AA62,$AE62),$G62)</f>
        <v>0</v>
      </c>
      <c r="AJ62" s="91" cm="1">
        <f t="array" ref="AJ62">INDEX(Appendix!$G$4:$J$8,_xlfn.IFS(AH62&lt;56,1,AH62&lt;61,2,AH62&lt;66,3,AH62&lt;71,4,TRUE,5),MATCH(YEAR($C$17),Appendix!$G$3:$L$3,0))</f>
        <v>0</v>
      </c>
      <c r="AK62" s="92">
        <f t="shared" si="10"/>
        <v>0</v>
      </c>
      <c r="AL62" s="89">
        <f t="shared" si="33"/>
        <v>124</v>
      </c>
      <c r="AM62" s="90">
        <f>IF($H62&gt;'Wage Ceilings '!$C$3-SUM($S62,$W62,$AA62,$AE62,$AI62),'Wage Ceilings '!$C$3-SUM($S62,$W62,$AA62,$AE62,$AI62),$H62)</f>
        <v>0</v>
      </c>
      <c r="AN62" s="91" cm="1">
        <f t="array" ref="AN62">INDEX(Appendix!$G$4:$J$8,_xlfn.IFS(AL62&lt;56,1,AL62&lt;61,2,AL62&lt;66,3,AL62&lt;71,4,TRUE,5),MATCH(YEAR($C$17),Appendix!$G$3:$L$3,0))</f>
        <v>0</v>
      </c>
      <c r="AO62" s="92">
        <f t="shared" si="12"/>
        <v>0</v>
      </c>
      <c r="AP62" s="89">
        <f t="shared" si="34"/>
        <v>124</v>
      </c>
      <c r="AQ62" s="90" cm="1">
        <f t="array" ref="AQ62">_xlfn.IFS(SUM($S62,$W62,$AA62,$AE62,$AI62,$AM62)&gt;='Wage Ceilings '!$C$3,0,SUM($I62,$S62,$W62,$AA62,$AE62,$AI62,$AM62)&gt;'Wage Ceilings '!$C$3,'Wage Ceilings '!$C$3-SUM($S62,$W62,$AA62,$AE62,$AI62,$AM62),SUM($I62,$S62,$W62,$AA62,$AE62,$AI62,$AM62)&lt;='Wage Ceilings '!$C$3,$I62)</f>
        <v>0</v>
      </c>
      <c r="AR62" s="91" cm="1">
        <f t="array" ref="AR62">INDEX(Appendix!$G$4:$J$8,_xlfn.IFS(AP62&lt;56,1,AP62&lt;61,2,AP62&lt;66,3,AP62&lt;71,4,TRUE,5),MATCH(YEAR($C$17),Appendix!$G$3:$L$3,0))</f>
        <v>0</v>
      </c>
      <c r="AS62" s="92">
        <f t="shared" si="24"/>
        <v>0</v>
      </c>
      <c r="AT62" s="89">
        <f t="shared" si="35"/>
        <v>124</v>
      </c>
      <c r="AU62" s="90" cm="1">
        <f t="array" ref="AU62">_xlfn.IFS(SUM($S62,$W62,$AA62,$AE62,$AI62,$AM62,$AQ62)&gt;='Wage Ceilings '!$C$3,0,SUM($J62,$S62,$W62,$AA62,$AE62,$AI62,$AM62,$AQ62)&gt;'Wage Ceilings '!$C$3,'Wage Ceilings '!$C$3-SUM($S62,$W62,$AA62,$AE62,$AI62,$AM62,$AQ62),SUM($J62,$S62,$W62,$AA62,$AE62,$AI62,$AM62,$AQ62)&lt;='Wage Ceilings '!$C$3,$J62)</f>
        <v>0</v>
      </c>
      <c r="AV62" s="91" cm="1">
        <f t="array" ref="AV62">INDEX(Appendix!$G$4:$J$8,_xlfn.IFS(AT62&lt;56,1,AT62&lt;61,2,AT62&lt;66,3,AT62&lt;71,4,TRUE,5),MATCH(YEAR($C$17),Appendix!$G$3:$L$3,0))</f>
        <v>0</v>
      </c>
      <c r="AW62" s="92">
        <f t="shared" si="15"/>
        <v>0</v>
      </c>
      <c r="AX62" s="89">
        <f t="shared" si="36"/>
        <v>124</v>
      </c>
      <c r="AY62" s="90" cm="1">
        <f t="array" ref="AY62">_xlfn.IFS(SUM($S62,$W62,$AA62,$AE62,$AI62,$AM62,$AQ62,$AU62)&gt;='Wage Ceilings '!$C$3,0,SUM($K62,$S62,$W62,$AA62,$AE62,$AI62,$AM62,$AQ62,$AU62)&gt;'Wage Ceilings '!$C$3,'Wage Ceilings '!$C$3-SUM($S62,$W62,$AA62,$AE62,$AI62,$AM62,$AQ62,$AU62),SUM($K62,$S62,$W62,$AA62,$AE62,$AI62,$AM62,$AQ62,$AU62)&lt;='Wage Ceilings '!$C$3,$K62)</f>
        <v>0</v>
      </c>
      <c r="AZ62" s="91" cm="1">
        <f t="array" ref="AZ62">INDEX(Appendix!$G$4:$J$8,_xlfn.IFS(AX62&lt;56,1,AX62&lt;61,2,AX62&lt;66,3,AX62&lt;71,4,TRUE,5),MATCH(YEAR($C$17),Appendix!$G$3:$L$3,0))</f>
        <v>0</v>
      </c>
      <c r="BA62" s="92">
        <f t="shared" si="17"/>
        <v>0</v>
      </c>
      <c r="BB62" s="89">
        <f t="shared" si="37"/>
        <v>124</v>
      </c>
      <c r="BC62" s="90" cm="1">
        <f t="array" ref="BC62">_xlfn.IFS(SUM($S62,$W62,$AA62,$AE62,$AI62,$AM62,$AQ62,$AU62,$AY62)&gt;='Wage Ceilings '!$C$3,0,SUM($L62,$S62,$W62,$AA62,$AE62,$AI62,$AM62,$AQ62,$AU62,$AY62)&gt;'Wage Ceilings '!$C$3,'Wage Ceilings '!$C$3-SUM($S62,$W62,$AA62,$AE62,$AI62,$AM62,$AQ62,$AU62,$AY62),SUM($L62,$S62,$W62,$AA62,$AE62,$AI62,$AM62,$AQ62,$AU62,$AY62)&lt;='Wage Ceilings '!$C$3,$L62)</f>
        <v>0</v>
      </c>
      <c r="BD62" s="91" cm="1">
        <f t="array" ref="BD62">INDEX(Appendix!$G$4:$J$8,_xlfn.IFS(BB62&lt;56,1,BB62&lt;61,2,BB62&lt;66,3,BB62&lt;71,4,TRUE,5),MATCH(YEAR($C$17),Appendix!$G$3:$L$3,0))</f>
        <v>0</v>
      </c>
      <c r="BE62" s="92">
        <f t="shared" si="19"/>
        <v>0</v>
      </c>
      <c r="BF62" s="89">
        <f t="shared" si="38"/>
        <v>124</v>
      </c>
      <c r="BG62" s="90" cm="1">
        <f t="array" ref="BG62">_xlfn.IFS(SUM($S62,$W62,$AA62,$AE62,$AI62,$AM62,$AQ62,$AU62,$AY62,$BC62)&gt;='Wage Ceilings '!$C$3,0,SUM($M62,$S62,$W62,$AA62,$AE62,$AI62,$AM62,$AQ62,$AU62,$AY62,$BC62)&gt;'Wage Ceilings '!$C$3,'Wage Ceilings '!$C$3-SUM($S62,$W62,$AA62,$AE62,$AI62,$AM62,$AQ62,$AU62,$AY62,$BC62),SUM($M62,$S62,$W62,$AA62,$AE62,$AI62,$AM62,$AQ62,$AU62,$AY62,$BC62)&lt;='Wage Ceilings '!$C$3,$M62)</f>
        <v>0</v>
      </c>
      <c r="BH62" s="91" cm="1">
        <f t="array" ref="BH62">INDEX(Appendix!$G$4:$J$8,_xlfn.IFS(BF62&lt;56,1,BF62&lt;61,2,BF62&lt;66,3,BF62&lt;71,4,TRUE,5),MATCH(YEAR($C$17),Appendix!$G$3:$L$3,0))</f>
        <v>0</v>
      </c>
      <c r="BI62" s="92">
        <f t="shared" si="21"/>
        <v>0</v>
      </c>
      <c r="BJ62" s="89">
        <f t="shared" si="39"/>
        <v>124</v>
      </c>
      <c r="BK62" s="90" cm="1">
        <f t="array" ref="BK62">_xlfn.IFS(SUM($S62,$W62,$AA62,$AE62,$AI62,$AM62,$AQ62,$AU62,$AY62,$BC62,$BG62)&gt;='Wage Ceilings '!$C$3,0,SUM($N62,$S62,$W62,$AA62,$AE62,$AI62,$AM62,$AQ62,$AU62,$AY62,$BC62,$BG62)&gt;'Wage Ceilings '!$C$3,'Wage Ceilings '!$C$3-SUM($S62,$W62,$AA62,$AE62,$AI62,$AM62,$AQ62,$AU62,$AY62,$BC62,$BG62),SUM($N62,$S62,$W62,$AA62,$AE62,$AI62,$AM62,$AQ62,$AU62,$AY62,$BC62,$BG62)&lt;='Wage Ceilings '!$C$3,$N62)</f>
        <v>0</v>
      </c>
      <c r="BL62" s="91" cm="1">
        <f t="array" ref="BL62">INDEX(Appendix!$G$4:$J$8,_xlfn.IFS(BJ62&lt;56,1,BJ62&lt;61,2,BJ62&lt;66,3,BJ62&lt;71,4,TRUE,5),MATCH(YEAR($C$17),Appendix!$G$3:$L$3,0))</f>
        <v>0</v>
      </c>
      <c r="BM62" s="92">
        <f t="shared" si="23"/>
        <v>0</v>
      </c>
      <c r="BN62" s="99"/>
    </row>
    <row r="63" spans="1:66" x14ac:dyDescent="0.3">
      <c r="A63" s="64" t="s">
        <v>61</v>
      </c>
      <c r="B63" s="65"/>
      <c r="C63" s="67"/>
      <c r="D63" s="67"/>
      <c r="E63" s="67"/>
      <c r="F63" s="67"/>
      <c r="G63" s="67"/>
      <c r="H63" s="67"/>
      <c r="I63" s="67"/>
      <c r="J63" s="67"/>
      <c r="K63" s="67"/>
      <c r="L63" s="67"/>
      <c r="M63" s="67"/>
      <c r="N63" s="67"/>
      <c r="O63" s="57">
        <f t="shared" si="25"/>
        <v>0</v>
      </c>
      <c r="P63" s="57">
        <f t="shared" si="26"/>
        <v>0</v>
      </c>
      <c r="Q63" s="58">
        <f t="shared" si="27"/>
        <v>0</v>
      </c>
      <c r="R63" s="89">
        <f t="shared" si="28"/>
        <v>123</v>
      </c>
      <c r="S63" s="90">
        <f>IF($C63&gt;'Wage Ceilings '!$C$3,'Wage Ceilings '!$C$3,$C63)</f>
        <v>0</v>
      </c>
      <c r="T63" s="91" cm="1">
        <f t="array" ref="T63">INDEX(Appendix!$G$4:$J$8,_xlfn.IFS(R63&lt;56,1,R63&lt;61,2,R63&lt;66,3,R63&lt;71,4,TRUE,5),MATCH(YEAR($C$17),Appendix!$G$3:$L$3,0))</f>
        <v>0</v>
      </c>
      <c r="U63" s="92">
        <f t="shared" si="2"/>
        <v>0</v>
      </c>
      <c r="V63" s="89">
        <f t="shared" si="29"/>
        <v>124</v>
      </c>
      <c r="W63" s="90">
        <f>IF($D63&gt;'Wage Ceilings '!$C$3-$S63,'Wage Ceilings '!$C$3-$S63,$D63)</f>
        <v>0</v>
      </c>
      <c r="X63" s="91" cm="1">
        <f t="array" ref="X63">INDEX(Appendix!$G$4:$J$8,_xlfn.IFS(V63&lt;56,1,V63&lt;61,2,V63&lt;66,3,V63&lt;71,4,TRUE,5),MATCH(YEAR($C$17),Appendix!$G$3:$L$3,0))</f>
        <v>0</v>
      </c>
      <c r="Y63" s="92">
        <f t="shared" si="4"/>
        <v>0</v>
      </c>
      <c r="Z63" s="89">
        <f t="shared" si="30"/>
        <v>124</v>
      </c>
      <c r="AA63" s="90">
        <f>IF($E63&gt;'Wage Ceilings '!$C$3-SUM($S63,$W63),'Wage Ceilings '!$C$3-SUM($S63,$W63),$E63)</f>
        <v>0</v>
      </c>
      <c r="AB63" s="91" cm="1">
        <f t="array" ref="AB63">INDEX(Appendix!$G$4:$J$8,_xlfn.IFS(Z63&lt;56,1,Z63&lt;61,2,Z63&lt;66,3,Z63&lt;71,4,TRUE,5),MATCH(YEAR($C$17),Appendix!$G$3:$L$3,0))</f>
        <v>0</v>
      </c>
      <c r="AC63" s="92">
        <f t="shared" si="6"/>
        <v>0</v>
      </c>
      <c r="AD63" s="89">
        <f t="shared" si="31"/>
        <v>124</v>
      </c>
      <c r="AE63" s="90">
        <f>IF($F63&gt;'Wage Ceilings '!$C$3-SUM($S63,$W63,$AA63),'Wage Ceilings '!$C$3-SUM($S63,$W63,$AA63),$F63)</f>
        <v>0</v>
      </c>
      <c r="AF63" s="91" cm="1">
        <f t="array" ref="AF63">INDEX(Appendix!$G$4:$J$8,_xlfn.IFS(AD63&lt;56,1,AD63&lt;61,2,AD63&lt;66,3,AD63&lt;71,4,TRUE,5),MATCH(YEAR($C$17),Appendix!$G$3:$L$3,0))</f>
        <v>0</v>
      </c>
      <c r="AG63" s="92">
        <f t="shared" si="8"/>
        <v>0</v>
      </c>
      <c r="AH63" s="89">
        <f t="shared" si="32"/>
        <v>124</v>
      </c>
      <c r="AI63" s="90">
        <f>IF($G63&gt;'Wage Ceilings '!$C$3-SUM($S63,$W63,$AA63,$AE63),'Wage Ceilings '!$C$3-SUM($S63,$W63,$AA63,$AE63),$G63)</f>
        <v>0</v>
      </c>
      <c r="AJ63" s="91" cm="1">
        <f t="array" ref="AJ63">INDEX(Appendix!$G$4:$J$8,_xlfn.IFS(AH63&lt;56,1,AH63&lt;61,2,AH63&lt;66,3,AH63&lt;71,4,TRUE,5),MATCH(YEAR($C$17),Appendix!$G$3:$L$3,0))</f>
        <v>0</v>
      </c>
      <c r="AK63" s="92">
        <f t="shared" si="10"/>
        <v>0</v>
      </c>
      <c r="AL63" s="89">
        <f t="shared" si="33"/>
        <v>124</v>
      </c>
      <c r="AM63" s="90">
        <f>IF($H63&gt;'Wage Ceilings '!$C$3-SUM($S63,$W63,$AA63,$AE63,$AI63),'Wage Ceilings '!$C$3-SUM($S63,$W63,$AA63,$AE63,$AI63),$H63)</f>
        <v>0</v>
      </c>
      <c r="AN63" s="91" cm="1">
        <f t="array" ref="AN63">INDEX(Appendix!$G$4:$J$8,_xlfn.IFS(AL63&lt;56,1,AL63&lt;61,2,AL63&lt;66,3,AL63&lt;71,4,TRUE,5),MATCH(YEAR($C$17),Appendix!$G$3:$L$3,0))</f>
        <v>0</v>
      </c>
      <c r="AO63" s="92">
        <f t="shared" si="12"/>
        <v>0</v>
      </c>
      <c r="AP63" s="89">
        <f t="shared" si="34"/>
        <v>124</v>
      </c>
      <c r="AQ63" s="90" cm="1">
        <f t="array" ref="AQ63">_xlfn.IFS(SUM($S63,$W63,$AA63,$AE63,$AI63,$AM63)&gt;='Wage Ceilings '!$C$3,0,SUM($I63,$S63,$W63,$AA63,$AE63,$AI63,$AM63)&gt;'Wage Ceilings '!$C$3,'Wage Ceilings '!$C$3-SUM($S63,$W63,$AA63,$AE63,$AI63,$AM63),SUM($I63,$S63,$W63,$AA63,$AE63,$AI63,$AM63)&lt;='Wage Ceilings '!$C$3,$I63)</f>
        <v>0</v>
      </c>
      <c r="AR63" s="91" cm="1">
        <f t="array" ref="AR63">INDEX(Appendix!$G$4:$J$8,_xlfn.IFS(AP63&lt;56,1,AP63&lt;61,2,AP63&lt;66,3,AP63&lt;71,4,TRUE,5),MATCH(YEAR($C$17),Appendix!$G$3:$L$3,0))</f>
        <v>0</v>
      </c>
      <c r="AS63" s="92">
        <f t="shared" si="24"/>
        <v>0</v>
      </c>
      <c r="AT63" s="89">
        <f t="shared" si="35"/>
        <v>124</v>
      </c>
      <c r="AU63" s="90" cm="1">
        <f t="array" ref="AU63">_xlfn.IFS(SUM($S63,$W63,$AA63,$AE63,$AI63,$AM63,$AQ63)&gt;='Wage Ceilings '!$C$3,0,SUM($J63,$S63,$W63,$AA63,$AE63,$AI63,$AM63,$AQ63)&gt;'Wage Ceilings '!$C$3,'Wage Ceilings '!$C$3-SUM($S63,$W63,$AA63,$AE63,$AI63,$AM63,$AQ63),SUM($J63,$S63,$W63,$AA63,$AE63,$AI63,$AM63,$AQ63)&lt;='Wage Ceilings '!$C$3,$J63)</f>
        <v>0</v>
      </c>
      <c r="AV63" s="91" cm="1">
        <f t="array" ref="AV63">INDEX(Appendix!$G$4:$J$8,_xlfn.IFS(AT63&lt;56,1,AT63&lt;61,2,AT63&lt;66,3,AT63&lt;71,4,TRUE,5),MATCH(YEAR($C$17),Appendix!$G$3:$L$3,0))</f>
        <v>0</v>
      </c>
      <c r="AW63" s="92">
        <f t="shared" si="15"/>
        <v>0</v>
      </c>
      <c r="AX63" s="89">
        <f t="shared" si="36"/>
        <v>124</v>
      </c>
      <c r="AY63" s="90" cm="1">
        <f t="array" ref="AY63">_xlfn.IFS(SUM($S63,$W63,$AA63,$AE63,$AI63,$AM63,$AQ63,$AU63)&gt;='Wage Ceilings '!$C$3,0,SUM($K63,$S63,$W63,$AA63,$AE63,$AI63,$AM63,$AQ63,$AU63)&gt;'Wage Ceilings '!$C$3,'Wage Ceilings '!$C$3-SUM($S63,$W63,$AA63,$AE63,$AI63,$AM63,$AQ63,$AU63),SUM($K63,$S63,$W63,$AA63,$AE63,$AI63,$AM63,$AQ63,$AU63)&lt;='Wage Ceilings '!$C$3,$K63)</f>
        <v>0</v>
      </c>
      <c r="AZ63" s="91" cm="1">
        <f t="array" ref="AZ63">INDEX(Appendix!$G$4:$J$8,_xlfn.IFS(AX63&lt;56,1,AX63&lt;61,2,AX63&lt;66,3,AX63&lt;71,4,TRUE,5),MATCH(YEAR($C$17),Appendix!$G$3:$L$3,0))</f>
        <v>0</v>
      </c>
      <c r="BA63" s="92">
        <f t="shared" si="17"/>
        <v>0</v>
      </c>
      <c r="BB63" s="89">
        <f t="shared" si="37"/>
        <v>124</v>
      </c>
      <c r="BC63" s="90" cm="1">
        <f t="array" ref="BC63">_xlfn.IFS(SUM($S63,$W63,$AA63,$AE63,$AI63,$AM63,$AQ63,$AU63,$AY63)&gt;='Wage Ceilings '!$C$3,0,SUM($L63,$S63,$W63,$AA63,$AE63,$AI63,$AM63,$AQ63,$AU63,$AY63)&gt;'Wage Ceilings '!$C$3,'Wage Ceilings '!$C$3-SUM($S63,$W63,$AA63,$AE63,$AI63,$AM63,$AQ63,$AU63,$AY63),SUM($L63,$S63,$W63,$AA63,$AE63,$AI63,$AM63,$AQ63,$AU63,$AY63)&lt;='Wage Ceilings '!$C$3,$L63)</f>
        <v>0</v>
      </c>
      <c r="BD63" s="91" cm="1">
        <f t="array" ref="BD63">INDEX(Appendix!$G$4:$J$8,_xlfn.IFS(BB63&lt;56,1,BB63&lt;61,2,BB63&lt;66,3,BB63&lt;71,4,TRUE,5),MATCH(YEAR($C$17),Appendix!$G$3:$L$3,0))</f>
        <v>0</v>
      </c>
      <c r="BE63" s="92">
        <f t="shared" si="19"/>
        <v>0</v>
      </c>
      <c r="BF63" s="89">
        <f t="shared" si="38"/>
        <v>124</v>
      </c>
      <c r="BG63" s="90" cm="1">
        <f t="array" ref="BG63">_xlfn.IFS(SUM($S63,$W63,$AA63,$AE63,$AI63,$AM63,$AQ63,$AU63,$AY63,$BC63)&gt;='Wage Ceilings '!$C$3,0,SUM($M63,$S63,$W63,$AA63,$AE63,$AI63,$AM63,$AQ63,$AU63,$AY63,$BC63)&gt;'Wage Ceilings '!$C$3,'Wage Ceilings '!$C$3-SUM($S63,$W63,$AA63,$AE63,$AI63,$AM63,$AQ63,$AU63,$AY63,$BC63),SUM($M63,$S63,$W63,$AA63,$AE63,$AI63,$AM63,$AQ63,$AU63,$AY63,$BC63)&lt;='Wage Ceilings '!$C$3,$M63)</f>
        <v>0</v>
      </c>
      <c r="BH63" s="91" cm="1">
        <f t="array" ref="BH63">INDEX(Appendix!$G$4:$J$8,_xlfn.IFS(BF63&lt;56,1,BF63&lt;61,2,BF63&lt;66,3,BF63&lt;71,4,TRUE,5),MATCH(YEAR($C$17),Appendix!$G$3:$L$3,0))</f>
        <v>0</v>
      </c>
      <c r="BI63" s="92">
        <f t="shared" si="21"/>
        <v>0</v>
      </c>
      <c r="BJ63" s="89">
        <f t="shared" si="39"/>
        <v>124</v>
      </c>
      <c r="BK63" s="90" cm="1">
        <f t="array" ref="BK63">_xlfn.IFS(SUM($S63,$W63,$AA63,$AE63,$AI63,$AM63,$AQ63,$AU63,$AY63,$BC63,$BG63)&gt;='Wage Ceilings '!$C$3,0,SUM($N63,$S63,$W63,$AA63,$AE63,$AI63,$AM63,$AQ63,$AU63,$AY63,$BC63,$BG63)&gt;'Wage Ceilings '!$C$3,'Wage Ceilings '!$C$3-SUM($S63,$W63,$AA63,$AE63,$AI63,$AM63,$AQ63,$AU63,$AY63,$BC63,$BG63),SUM($N63,$S63,$W63,$AA63,$AE63,$AI63,$AM63,$AQ63,$AU63,$AY63,$BC63,$BG63)&lt;='Wage Ceilings '!$C$3,$N63)</f>
        <v>0</v>
      </c>
      <c r="BL63" s="91" cm="1">
        <f t="array" ref="BL63">INDEX(Appendix!$G$4:$J$8,_xlfn.IFS(BJ63&lt;56,1,BJ63&lt;61,2,BJ63&lt;66,3,BJ63&lt;71,4,TRUE,5),MATCH(YEAR($C$17),Appendix!$G$3:$L$3,0))</f>
        <v>0</v>
      </c>
      <c r="BM63" s="92">
        <f t="shared" si="23"/>
        <v>0</v>
      </c>
      <c r="BN63" s="99"/>
    </row>
    <row r="64" spans="1:66" x14ac:dyDescent="0.3">
      <c r="A64" s="64" t="s">
        <v>62</v>
      </c>
      <c r="B64" s="65"/>
      <c r="C64" s="67"/>
      <c r="D64" s="67"/>
      <c r="E64" s="67"/>
      <c r="F64" s="67"/>
      <c r="G64" s="67"/>
      <c r="H64" s="67"/>
      <c r="I64" s="67"/>
      <c r="J64" s="67"/>
      <c r="K64" s="67"/>
      <c r="L64" s="67"/>
      <c r="M64" s="67"/>
      <c r="N64" s="67"/>
      <c r="O64" s="57">
        <f t="shared" si="25"/>
        <v>0</v>
      </c>
      <c r="P64" s="57">
        <f t="shared" si="26"/>
        <v>0</v>
      </c>
      <c r="Q64" s="58">
        <f t="shared" si="27"/>
        <v>0</v>
      </c>
      <c r="R64" s="89">
        <f t="shared" si="28"/>
        <v>123</v>
      </c>
      <c r="S64" s="90">
        <f>IF($C64&gt;'Wage Ceilings '!$C$3,'Wage Ceilings '!$C$3,$C64)</f>
        <v>0</v>
      </c>
      <c r="T64" s="91" cm="1">
        <f t="array" ref="T64">INDEX(Appendix!$G$4:$J$8,_xlfn.IFS(R64&lt;56,1,R64&lt;61,2,R64&lt;66,3,R64&lt;71,4,TRUE,5),MATCH(YEAR($C$17),Appendix!$G$3:$L$3,0))</f>
        <v>0</v>
      </c>
      <c r="U64" s="92">
        <f t="shared" si="2"/>
        <v>0</v>
      </c>
      <c r="V64" s="89">
        <f t="shared" si="29"/>
        <v>124</v>
      </c>
      <c r="W64" s="90">
        <f>IF($D64&gt;'Wage Ceilings '!$C$3-$S64,'Wage Ceilings '!$C$3-$S64,$D64)</f>
        <v>0</v>
      </c>
      <c r="X64" s="91" cm="1">
        <f t="array" ref="X64">INDEX(Appendix!$G$4:$J$8,_xlfn.IFS(V64&lt;56,1,V64&lt;61,2,V64&lt;66,3,V64&lt;71,4,TRUE,5),MATCH(YEAR($C$17),Appendix!$G$3:$L$3,0))</f>
        <v>0</v>
      </c>
      <c r="Y64" s="92">
        <f t="shared" si="4"/>
        <v>0</v>
      </c>
      <c r="Z64" s="89">
        <f t="shared" si="30"/>
        <v>124</v>
      </c>
      <c r="AA64" s="90">
        <f>IF($E64&gt;'Wage Ceilings '!$C$3-SUM($S64,$W64),'Wage Ceilings '!$C$3-SUM($S64,$W64),$E64)</f>
        <v>0</v>
      </c>
      <c r="AB64" s="91" cm="1">
        <f t="array" ref="AB64">INDEX(Appendix!$G$4:$J$8,_xlfn.IFS(Z64&lt;56,1,Z64&lt;61,2,Z64&lt;66,3,Z64&lt;71,4,TRUE,5),MATCH(YEAR($C$17),Appendix!$G$3:$L$3,0))</f>
        <v>0</v>
      </c>
      <c r="AC64" s="92">
        <f t="shared" si="6"/>
        <v>0</v>
      </c>
      <c r="AD64" s="89">
        <f t="shared" si="31"/>
        <v>124</v>
      </c>
      <c r="AE64" s="90">
        <f>IF($F64&gt;'Wage Ceilings '!$C$3-SUM($S64,$W64,$AA64),'Wage Ceilings '!$C$3-SUM($S64,$W64,$AA64),$F64)</f>
        <v>0</v>
      </c>
      <c r="AF64" s="91" cm="1">
        <f t="array" ref="AF64">INDEX(Appendix!$G$4:$J$8,_xlfn.IFS(AD64&lt;56,1,AD64&lt;61,2,AD64&lt;66,3,AD64&lt;71,4,TRUE,5),MATCH(YEAR($C$17),Appendix!$G$3:$L$3,0))</f>
        <v>0</v>
      </c>
      <c r="AG64" s="92">
        <f t="shared" si="8"/>
        <v>0</v>
      </c>
      <c r="AH64" s="89">
        <f t="shared" si="32"/>
        <v>124</v>
      </c>
      <c r="AI64" s="90">
        <f>IF($G64&gt;'Wage Ceilings '!$C$3-SUM($S64,$W64,$AA64,$AE64),'Wage Ceilings '!$C$3-SUM($S64,$W64,$AA64,$AE64),$G64)</f>
        <v>0</v>
      </c>
      <c r="AJ64" s="91" cm="1">
        <f t="array" ref="AJ64">INDEX(Appendix!$G$4:$J$8,_xlfn.IFS(AH64&lt;56,1,AH64&lt;61,2,AH64&lt;66,3,AH64&lt;71,4,TRUE,5),MATCH(YEAR($C$17),Appendix!$G$3:$L$3,0))</f>
        <v>0</v>
      </c>
      <c r="AK64" s="92">
        <f t="shared" si="10"/>
        <v>0</v>
      </c>
      <c r="AL64" s="89">
        <f t="shared" si="33"/>
        <v>124</v>
      </c>
      <c r="AM64" s="90">
        <f>IF($H64&gt;'Wage Ceilings '!$C$3-SUM($S64,$W64,$AA64,$AE64,$AI64),'Wage Ceilings '!$C$3-SUM($S64,$W64,$AA64,$AE64,$AI64),$H64)</f>
        <v>0</v>
      </c>
      <c r="AN64" s="91" cm="1">
        <f t="array" ref="AN64">INDEX(Appendix!$G$4:$J$8,_xlfn.IFS(AL64&lt;56,1,AL64&lt;61,2,AL64&lt;66,3,AL64&lt;71,4,TRUE,5),MATCH(YEAR($C$17),Appendix!$G$3:$L$3,0))</f>
        <v>0</v>
      </c>
      <c r="AO64" s="92">
        <f t="shared" si="12"/>
        <v>0</v>
      </c>
      <c r="AP64" s="89">
        <f t="shared" si="34"/>
        <v>124</v>
      </c>
      <c r="AQ64" s="90" cm="1">
        <f t="array" ref="AQ64">_xlfn.IFS(SUM($S64,$W64,$AA64,$AE64,$AI64,$AM64)&gt;='Wage Ceilings '!$C$3,0,SUM($I64,$S64,$W64,$AA64,$AE64,$AI64,$AM64)&gt;'Wage Ceilings '!$C$3,'Wage Ceilings '!$C$3-SUM($S64,$W64,$AA64,$AE64,$AI64,$AM64),SUM($I64,$S64,$W64,$AA64,$AE64,$AI64,$AM64)&lt;='Wage Ceilings '!$C$3,$I64)</f>
        <v>0</v>
      </c>
      <c r="AR64" s="91" cm="1">
        <f t="array" ref="AR64">INDEX(Appendix!$G$4:$J$8,_xlfn.IFS(AP64&lt;56,1,AP64&lt;61,2,AP64&lt;66,3,AP64&lt;71,4,TRUE,5),MATCH(YEAR($C$17),Appendix!$G$3:$L$3,0))</f>
        <v>0</v>
      </c>
      <c r="AS64" s="92">
        <f t="shared" si="24"/>
        <v>0</v>
      </c>
      <c r="AT64" s="89">
        <f t="shared" si="35"/>
        <v>124</v>
      </c>
      <c r="AU64" s="90" cm="1">
        <f t="array" ref="AU64">_xlfn.IFS(SUM($S64,$W64,$AA64,$AE64,$AI64,$AM64,$AQ64)&gt;='Wage Ceilings '!$C$3,0,SUM($J64,$S64,$W64,$AA64,$AE64,$AI64,$AM64,$AQ64)&gt;'Wage Ceilings '!$C$3,'Wage Ceilings '!$C$3-SUM($S64,$W64,$AA64,$AE64,$AI64,$AM64,$AQ64),SUM($J64,$S64,$W64,$AA64,$AE64,$AI64,$AM64,$AQ64)&lt;='Wage Ceilings '!$C$3,$J64)</f>
        <v>0</v>
      </c>
      <c r="AV64" s="91" cm="1">
        <f t="array" ref="AV64">INDEX(Appendix!$G$4:$J$8,_xlfn.IFS(AT64&lt;56,1,AT64&lt;61,2,AT64&lt;66,3,AT64&lt;71,4,TRUE,5),MATCH(YEAR($C$17),Appendix!$G$3:$L$3,0))</f>
        <v>0</v>
      </c>
      <c r="AW64" s="92">
        <f t="shared" si="15"/>
        <v>0</v>
      </c>
      <c r="AX64" s="89">
        <f t="shared" si="36"/>
        <v>124</v>
      </c>
      <c r="AY64" s="90" cm="1">
        <f t="array" ref="AY64">_xlfn.IFS(SUM($S64,$W64,$AA64,$AE64,$AI64,$AM64,$AQ64,$AU64)&gt;='Wage Ceilings '!$C$3,0,SUM($K64,$S64,$W64,$AA64,$AE64,$AI64,$AM64,$AQ64,$AU64)&gt;'Wage Ceilings '!$C$3,'Wage Ceilings '!$C$3-SUM($S64,$W64,$AA64,$AE64,$AI64,$AM64,$AQ64,$AU64),SUM($K64,$S64,$W64,$AA64,$AE64,$AI64,$AM64,$AQ64,$AU64)&lt;='Wage Ceilings '!$C$3,$K64)</f>
        <v>0</v>
      </c>
      <c r="AZ64" s="91" cm="1">
        <f t="array" ref="AZ64">INDEX(Appendix!$G$4:$J$8,_xlfn.IFS(AX64&lt;56,1,AX64&lt;61,2,AX64&lt;66,3,AX64&lt;71,4,TRUE,5),MATCH(YEAR($C$17),Appendix!$G$3:$L$3,0))</f>
        <v>0</v>
      </c>
      <c r="BA64" s="92">
        <f t="shared" si="17"/>
        <v>0</v>
      </c>
      <c r="BB64" s="89">
        <f t="shared" si="37"/>
        <v>124</v>
      </c>
      <c r="BC64" s="90" cm="1">
        <f t="array" ref="BC64">_xlfn.IFS(SUM($S64,$W64,$AA64,$AE64,$AI64,$AM64,$AQ64,$AU64,$AY64)&gt;='Wage Ceilings '!$C$3,0,SUM($L64,$S64,$W64,$AA64,$AE64,$AI64,$AM64,$AQ64,$AU64,$AY64)&gt;'Wage Ceilings '!$C$3,'Wage Ceilings '!$C$3-SUM($S64,$W64,$AA64,$AE64,$AI64,$AM64,$AQ64,$AU64,$AY64),SUM($L64,$S64,$W64,$AA64,$AE64,$AI64,$AM64,$AQ64,$AU64,$AY64)&lt;='Wage Ceilings '!$C$3,$L64)</f>
        <v>0</v>
      </c>
      <c r="BD64" s="91" cm="1">
        <f t="array" ref="BD64">INDEX(Appendix!$G$4:$J$8,_xlfn.IFS(BB64&lt;56,1,BB64&lt;61,2,BB64&lt;66,3,BB64&lt;71,4,TRUE,5),MATCH(YEAR($C$17),Appendix!$G$3:$L$3,0))</f>
        <v>0</v>
      </c>
      <c r="BE64" s="92">
        <f t="shared" si="19"/>
        <v>0</v>
      </c>
      <c r="BF64" s="89">
        <f t="shared" si="38"/>
        <v>124</v>
      </c>
      <c r="BG64" s="90" cm="1">
        <f t="array" ref="BG64">_xlfn.IFS(SUM($S64,$W64,$AA64,$AE64,$AI64,$AM64,$AQ64,$AU64,$AY64,$BC64)&gt;='Wage Ceilings '!$C$3,0,SUM($M64,$S64,$W64,$AA64,$AE64,$AI64,$AM64,$AQ64,$AU64,$AY64,$BC64)&gt;'Wage Ceilings '!$C$3,'Wage Ceilings '!$C$3-SUM($S64,$W64,$AA64,$AE64,$AI64,$AM64,$AQ64,$AU64,$AY64,$BC64),SUM($M64,$S64,$W64,$AA64,$AE64,$AI64,$AM64,$AQ64,$AU64,$AY64,$BC64)&lt;='Wage Ceilings '!$C$3,$M64)</f>
        <v>0</v>
      </c>
      <c r="BH64" s="91" cm="1">
        <f t="array" ref="BH64">INDEX(Appendix!$G$4:$J$8,_xlfn.IFS(BF64&lt;56,1,BF64&lt;61,2,BF64&lt;66,3,BF64&lt;71,4,TRUE,5),MATCH(YEAR($C$17),Appendix!$G$3:$L$3,0))</f>
        <v>0</v>
      </c>
      <c r="BI64" s="92">
        <f t="shared" si="21"/>
        <v>0</v>
      </c>
      <c r="BJ64" s="89">
        <f t="shared" si="39"/>
        <v>124</v>
      </c>
      <c r="BK64" s="90" cm="1">
        <f t="array" ref="BK64">_xlfn.IFS(SUM($S64,$W64,$AA64,$AE64,$AI64,$AM64,$AQ64,$AU64,$AY64,$BC64,$BG64)&gt;='Wage Ceilings '!$C$3,0,SUM($N64,$S64,$W64,$AA64,$AE64,$AI64,$AM64,$AQ64,$AU64,$AY64,$BC64,$BG64)&gt;'Wage Ceilings '!$C$3,'Wage Ceilings '!$C$3-SUM($S64,$W64,$AA64,$AE64,$AI64,$AM64,$AQ64,$AU64,$AY64,$BC64,$BG64),SUM($N64,$S64,$W64,$AA64,$AE64,$AI64,$AM64,$AQ64,$AU64,$AY64,$BC64,$BG64)&lt;='Wage Ceilings '!$C$3,$N64)</f>
        <v>0</v>
      </c>
      <c r="BL64" s="91" cm="1">
        <f t="array" ref="BL64">INDEX(Appendix!$G$4:$J$8,_xlfn.IFS(BJ64&lt;56,1,BJ64&lt;61,2,BJ64&lt;66,3,BJ64&lt;71,4,TRUE,5),MATCH(YEAR($C$17),Appendix!$G$3:$L$3,0))</f>
        <v>0</v>
      </c>
      <c r="BM64" s="92">
        <f t="shared" si="23"/>
        <v>0</v>
      </c>
      <c r="BN64" s="99"/>
    </row>
    <row r="65" spans="1:66" x14ac:dyDescent="0.3">
      <c r="A65" s="64" t="s">
        <v>63</v>
      </c>
      <c r="B65" s="65"/>
      <c r="C65" s="67"/>
      <c r="D65" s="67"/>
      <c r="E65" s="67"/>
      <c r="F65" s="67"/>
      <c r="G65" s="67"/>
      <c r="H65" s="67"/>
      <c r="I65" s="67"/>
      <c r="J65" s="67"/>
      <c r="K65" s="67"/>
      <c r="L65" s="67"/>
      <c r="M65" s="67"/>
      <c r="N65" s="67"/>
      <c r="O65" s="57">
        <f t="shared" si="25"/>
        <v>0</v>
      </c>
      <c r="P65" s="57">
        <f t="shared" si="26"/>
        <v>0</v>
      </c>
      <c r="Q65" s="58">
        <f t="shared" si="27"/>
        <v>0</v>
      </c>
      <c r="R65" s="89">
        <f t="shared" si="28"/>
        <v>123</v>
      </c>
      <c r="S65" s="90">
        <f>IF($C65&gt;'Wage Ceilings '!$C$3,'Wage Ceilings '!$C$3,$C65)</f>
        <v>0</v>
      </c>
      <c r="T65" s="91" cm="1">
        <f t="array" ref="T65">INDEX(Appendix!$G$4:$J$8,_xlfn.IFS(R65&lt;56,1,R65&lt;61,2,R65&lt;66,3,R65&lt;71,4,TRUE,5),MATCH(YEAR($C$17),Appendix!$G$3:$L$3,0))</f>
        <v>0</v>
      </c>
      <c r="U65" s="92">
        <f t="shared" si="2"/>
        <v>0</v>
      </c>
      <c r="V65" s="89">
        <f t="shared" si="29"/>
        <v>124</v>
      </c>
      <c r="W65" s="90">
        <f>IF($D65&gt;'Wage Ceilings '!$C$3-$S65,'Wage Ceilings '!$C$3-$S65,$D65)</f>
        <v>0</v>
      </c>
      <c r="X65" s="91" cm="1">
        <f t="array" ref="X65">INDEX(Appendix!$G$4:$J$8,_xlfn.IFS(V65&lt;56,1,V65&lt;61,2,V65&lt;66,3,V65&lt;71,4,TRUE,5),MATCH(YEAR($C$17),Appendix!$G$3:$L$3,0))</f>
        <v>0</v>
      </c>
      <c r="Y65" s="92">
        <f t="shared" si="4"/>
        <v>0</v>
      </c>
      <c r="Z65" s="89">
        <f t="shared" si="30"/>
        <v>124</v>
      </c>
      <c r="AA65" s="90">
        <f>IF($E65&gt;'Wage Ceilings '!$C$3-SUM($S65,$W65),'Wage Ceilings '!$C$3-SUM($S65,$W65),$E65)</f>
        <v>0</v>
      </c>
      <c r="AB65" s="91" cm="1">
        <f t="array" ref="AB65">INDEX(Appendix!$G$4:$J$8,_xlfn.IFS(Z65&lt;56,1,Z65&lt;61,2,Z65&lt;66,3,Z65&lt;71,4,TRUE,5),MATCH(YEAR($C$17),Appendix!$G$3:$L$3,0))</f>
        <v>0</v>
      </c>
      <c r="AC65" s="92">
        <f t="shared" si="6"/>
        <v>0</v>
      </c>
      <c r="AD65" s="89">
        <f t="shared" si="31"/>
        <v>124</v>
      </c>
      <c r="AE65" s="90">
        <f>IF($F65&gt;'Wage Ceilings '!$C$3-SUM($S65,$W65,$AA65),'Wage Ceilings '!$C$3-SUM($S65,$W65,$AA65),$F65)</f>
        <v>0</v>
      </c>
      <c r="AF65" s="91" cm="1">
        <f t="array" ref="AF65">INDEX(Appendix!$G$4:$J$8,_xlfn.IFS(AD65&lt;56,1,AD65&lt;61,2,AD65&lt;66,3,AD65&lt;71,4,TRUE,5),MATCH(YEAR($C$17),Appendix!$G$3:$L$3,0))</f>
        <v>0</v>
      </c>
      <c r="AG65" s="92">
        <f t="shared" si="8"/>
        <v>0</v>
      </c>
      <c r="AH65" s="89">
        <f t="shared" si="32"/>
        <v>124</v>
      </c>
      <c r="AI65" s="90">
        <f>IF($G65&gt;'Wage Ceilings '!$C$3-SUM($S65,$W65,$AA65,$AE65),'Wage Ceilings '!$C$3-SUM($S65,$W65,$AA65,$AE65),$G65)</f>
        <v>0</v>
      </c>
      <c r="AJ65" s="91" cm="1">
        <f t="array" ref="AJ65">INDEX(Appendix!$G$4:$J$8,_xlfn.IFS(AH65&lt;56,1,AH65&lt;61,2,AH65&lt;66,3,AH65&lt;71,4,TRUE,5),MATCH(YEAR($C$17),Appendix!$G$3:$L$3,0))</f>
        <v>0</v>
      </c>
      <c r="AK65" s="92">
        <f t="shared" si="10"/>
        <v>0</v>
      </c>
      <c r="AL65" s="89">
        <f t="shared" si="33"/>
        <v>124</v>
      </c>
      <c r="AM65" s="90">
        <f>IF($H65&gt;'Wage Ceilings '!$C$3-SUM($S65,$W65,$AA65,$AE65,$AI65),'Wage Ceilings '!$C$3-SUM($S65,$W65,$AA65,$AE65,$AI65),$H65)</f>
        <v>0</v>
      </c>
      <c r="AN65" s="91" cm="1">
        <f t="array" ref="AN65">INDEX(Appendix!$G$4:$J$8,_xlfn.IFS(AL65&lt;56,1,AL65&lt;61,2,AL65&lt;66,3,AL65&lt;71,4,TRUE,5),MATCH(YEAR($C$17),Appendix!$G$3:$L$3,0))</f>
        <v>0</v>
      </c>
      <c r="AO65" s="92">
        <f t="shared" si="12"/>
        <v>0</v>
      </c>
      <c r="AP65" s="89">
        <f t="shared" si="34"/>
        <v>124</v>
      </c>
      <c r="AQ65" s="90" cm="1">
        <f t="array" ref="AQ65">_xlfn.IFS(SUM($S65,$W65,$AA65,$AE65,$AI65,$AM65)&gt;='Wage Ceilings '!$C$3,0,SUM($I65,$S65,$W65,$AA65,$AE65,$AI65,$AM65)&gt;'Wage Ceilings '!$C$3,'Wage Ceilings '!$C$3-SUM($S65,$W65,$AA65,$AE65,$AI65,$AM65),SUM($I65,$S65,$W65,$AA65,$AE65,$AI65,$AM65)&lt;='Wage Ceilings '!$C$3,$I65)</f>
        <v>0</v>
      </c>
      <c r="AR65" s="91" cm="1">
        <f t="array" ref="AR65">INDEX(Appendix!$G$4:$J$8,_xlfn.IFS(AP65&lt;56,1,AP65&lt;61,2,AP65&lt;66,3,AP65&lt;71,4,TRUE,5),MATCH(YEAR($C$17),Appendix!$G$3:$L$3,0))</f>
        <v>0</v>
      </c>
      <c r="AS65" s="92">
        <f t="shared" si="24"/>
        <v>0</v>
      </c>
      <c r="AT65" s="89">
        <f t="shared" si="35"/>
        <v>124</v>
      </c>
      <c r="AU65" s="90" cm="1">
        <f t="array" ref="AU65">_xlfn.IFS(SUM($S65,$W65,$AA65,$AE65,$AI65,$AM65,$AQ65)&gt;='Wage Ceilings '!$C$3,0,SUM($J65,$S65,$W65,$AA65,$AE65,$AI65,$AM65,$AQ65)&gt;'Wage Ceilings '!$C$3,'Wage Ceilings '!$C$3-SUM($S65,$W65,$AA65,$AE65,$AI65,$AM65,$AQ65),SUM($J65,$S65,$W65,$AA65,$AE65,$AI65,$AM65,$AQ65)&lt;='Wage Ceilings '!$C$3,$J65)</f>
        <v>0</v>
      </c>
      <c r="AV65" s="91" cm="1">
        <f t="array" ref="AV65">INDEX(Appendix!$G$4:$J$8,_xlfn.IFS(AT65&lt;56,1,AT65&lt;61,2,AT65&lt;66,3,AT65&lt;71,4,TRUE,5),MATCH(YEAR($C$17),Appendix!$G$3:$L$3,0))</f>
        <v>0</v>
      </c>
      <c r="AW65" s="92">
        <f t="shared" si="15"/>
        <v>0</v>
      </c>
      <c r="AX65" s="89">
        <f t="shared" si="36"/>
        <v>124</v>
      </c>
      <c r="AY65" s="90" cm="1">
        <f t="array" ref="AY65">_xlfn.IFS(SUM($S65,$W65,$AA65,$AE65,$AI65,$AM65,$AQ65,$AU65)&gt;='Wage Ceilings '!$C$3,0,SUM($K65,$S65,$W65,$AA65,$AE65,$AI65,$AM65,$AQ65,$AU65)&gt;'Wage Ceilings '!$C$3,'Wage Ceilings '!$C$3-SUM($S65,$W65,$AA65,$AE65,$AI65,$AM65,$AQ65,$AU65),SUM($K65,$S65,$W65,$AA65,$AE65,$AI65,$AM65,$AQ65,$AU65)&lt;='Wage Ceilings '!$C$3,$K65)</f>
        <v>0</v>
      </c>
      <c r="AZ65" s="91" cm="1">
        <f t="array" ref="AZ65">INDEX(Appendix!$G$4:$J$8,_xlfn.IFS(AX65&lt;56,1,AX65&lt;61,2,AX65&lt;66,3,AX65&lt;71,4,TRUE,5),MATCH(YEAR($C$17),Appendix!$G$3:$L$3,0))</f>
        <v>0</v>
      </c>
      <c r="BA65" s="92">
        <f t="shared" si="17"/>
        <v>0</v>
      </c>
      <c r="BB65" s="89">
        <f t="shared" si="37"/>
        <v>124</v>
      </c>
      <c r="BC65" s="90" cm="1">
        <f t="array" ref="BC65">_xlfn.IFS(SUM($S65,$W65,$AA65,$AE65,$AI65,$AM65,$AQ65,$AU65,$AY65)&gt;='Wage Ceilings '!$C$3,0,SUM($L65,$S65,$W65,$AA65,$AE65,$AI65,$AM65,$AQ65,$AU65,$AY65)&gt;'Wage Ceilings '!$C$3,'Wage Ceilings '!$C$3-SUM($S65,$W65,$AA65,$AE65,$AI65,$AM65,$AQ65,$AU65,$AY65),SUM($L65,$S65,$W65,$AA65,$AE65,$AI65,$AM65,$AQ65,$AU65,$AY65)&lt;='Wage Ceilings '!$C$3,$L65)</f>
        <v>0</v>
      </c>
      <c r="BD65" s="91" cm="1">
        <f t="array" ref="BD65">INDEX(Appendix!$G$4:$J$8,_xlfn.IFS(BB65&lt;56,1,BB65&lt;61,2,BB65&lt;66,3,BB65&lt;71,4,TRUE,5),MATCH(YEAR($C$17),Appendix!$G$3:$L$3,0))</f>
        <v>0</v>
      </c>
      <c r="BE65" s="92">
        <f t="shared" si="19"/>
        <v>0</v>
      </c>
      <c r="BF65" s="89">
        <f t="shared" si="38"/>
        <v>124</v>
      </c>
      <c r="BG65" s="90" cm="1">
        <f t="array" ref="BG65">_xlfn.IFS(SUM($S65,$W65,$AA65,$AE65,$AI65,$AM65,$AQ65,$AU65,$AY65,$BC65)&gt;='Wage Ceilings '!$C$3,0,SUM($M65,$S65,$W65,$AA65,$AE65,$AI65,$AM65,$AQ65,$AU65,$AY65,$BC65)&gt;'Wage Ceilings '!$C$3,'Wage Ceilings '!$C$3-SUM($S65,$W65,$AA65,$AE65,$AI65,$AM65,$AQ65,$AU65,$AY65,$BC65),SUM($M65,$S65,$W65,$AA65,$AE65,$AI65,$AM65,$AQ65,$AU65,$AY65,$BC65)&lt;='Wage Ceilings '!$C$3,$M65)</f>
        <v>0</v>
      </c>
      <c r="BH65" s="91" cm="1">
        <f t="array" ref="BH65">INDEX(Appendix!$G$4:$J$8,_xlfn.IFS(BF65&lt;56,1,BF65&lt;61,2,BF65&lt;66,3,BF65&lt;71,4,TRUE,5),MATCH(YEAR($C$17),Appendix!$G$3:$L$3,0))</f>
        <v>0</v>
      </c>
      <c r="BI65" s="92">
        <f t="shared" si="21"/>
        <v>0</v>
      </c>
      <c r="BJ65" s="89">
        <f t="shared" si="39"/>
        <v>124</v>
      </c>
      <c r="BK65" s="90" cm="1">
        <f t="array" ref="BK65">_xlfn.IFS(SUM($S65,$W65,$AA65,$AE65,$AI65,$AM65,$AQ65,$AU65,$AY65,$BC65,$BG65)&gt;='Wage Ceilings '!$C$3,0,SUM($N65,$S65,$W65,$AA65,$AE65,$AI65,$AM65,$AQ65,$AU65,$AY65,$BC65,$BG65)&gt;'Wage Ceilings '!$C$3,'Wage Ceilings '!$C$3-SUM($S65,$W65,$AA65,$AE65,$AI65,$AM65,$AQ65,$AU65,$AY65,$BC65,$BG65),SUM($N65,$S65,$W65,$AA65,$AE65,$AI65,$AM65,$AQ65,$AU65,$AY65,$BC65,$BG65)&lt;='Wage Ceilings '!$C$3,$N65)</f>
        <v>0</v>
      </c>
      <c r="BL65" s="91" cm="1">
        <f t="array" ref="BL65">INDEX(Appendix!$G$4:$J$8,_xlfn.IFS(BJ65&lt;56,1,BJ65&lt;61,2,BJ65&lt;66,3,BJ65&lt;71,4,TRUE,5),MATCH(YEAR($C$17),Appendix!$G$3:$L$3,0))</f>
        <v>0</v>
      </c>
      <c r="BM65" s="92">
        <f t="shared" si="23"/>
        <v>0</v>
      </c>
      <c r="BN65" s="99"/>
    </row>
    <row r="66" spans="1:66" x14ac:dyDescent="0.3">
      <c r="A66" s="64" t="s">
        <v>64</v>
      </c>
      <c r="B66" s="65"/>
      <c r="C66" s="67"/>
      <c r="D66" s="67"/>
      <c r="E66" s="67"/>
      <c r="F66" s="67"/>
      <c r="G66" s="67"/>
      <c r="H66" s="67"/>
      <c r="I66" s="67"/>
      <c r="J66" s="67"/>
      <c r="K66" s="67"/>
      <c r="L66" s="67"/>
      <c r="M66" s="67"/>
      <c r="N66" s="67"/>
      <c r="O66" s="57">
        <f t="shared" si="25"/>
        <v>0</v>
      </c>
      <c r="P66" s="57">
        <f t="shared" si="26"/>
        <v>0</v>
      </c>
      <c r="Q66" s="58">
        <f t="shared" si="27"/>
        <v>0</v>
      </c>
      <c r="R66" s="89">
        <f t="shared" si="28"/>
        <v>123</v>
      </c>
      <c r="S66" s="90">
        <f>IF($C66&gt;'Wage Ceilings '!$C$3,'Wage Ceilings '!$C$3,$C66)</f>
        <v>0</v>
      </c>
      <c r="T66" s="91" cm="1">
        <f t="array" ref="T66">INDEX(Appendix!$G$4:$J$8,_xlfn.IFS(R66&lt;56,1,R66&lt;61,2,R66&lt;66,3,R66&lt;71,4,TRUE,5),MATCH(YEAR($C$17),Appendix!$G$3:$L$3,0))</f>
        <v>0</v>
      </c>
      <c r="U66" s="92">
        <f t="shared" si="2"/>
        <v>0</v>
      </c>
      <c r="V66" s="89">
        <f t="shared" si="29"/>
        <v>124</v>
      </c>
      <c r="W66" s="90">
        <f>IF($D66&gt;'Wage Ceilings '!$C$3-$S66,'Wage Ceilings '!$C$3-$S66,$D66)</f>
        <v>0</v>
      </c>
      <c r="X66" s="91" cm="1">
        <f t="array" ref="X66">INDEX(Appendix!$G$4:$J$8,_xlfn.IFS(V66&lt;56,1,V66&lt;61,2,V66&lt;66,3,V66&lt;71,4,TRUE,5),MATCH(YEAR($C$17),Appendix!$G$3:$L$3,0))</f>
        <v>0</v>
      </c>
      <c r="Y66" s="92">
        <f t="shared" si="4"/>
        <v>0</v>
      </c>
      <c r="Z66" s="89">
        <f t="shared" si="30"/>
        <v>124</v>
      </c>
      <c r="AA66" s="90">
        <f>IF($E66&gt;'Wage Ceilings '!$C$3-SUM($S66,$W66),'Wage Ceilings '!$C$3-SUM($S66,$W66),$E66)</f>
        <v>0</v>
      </c>
      <c r="AB66" s="91" cm="1">
        <f t="array" ref="AB66">INDEX(Appendix!$G$4:$J$8,_xlfn.IFS(Z66&lt;56,1,Z66&lt;61,2,Z66&lt;66,3,Z66&lt;71,4,TRUE,5),MATCH(YEAR($C$17),Appendix!$G$3:$L$3,0))</f>
        <v>0</v>
      </c>
      <c r="AC66" s="92">
        <f t="shared" si="6"/>
        <v>0</v>
      </c>
      <c r="AD66" s="89">
        <f t="shared" si="31"/>
        <v>124</v>
      </c>
      <c r="AE66" s="90">
        <f>IF($F66&gt;'Wage Ceilings '!$C$3-SUM($S66,$W66,$AA66),'Wage Ceilings '!$C$3-SUM($S66,$W66,$AA66),$F66)</f>
        <v>0</v>
      </c>
      <c r="AF66" s="91" cm="1">
        <f t="array" ref="AF66">INDEX(Appendix!$G$4:$J$8,_xlfn.IFS(AD66&lt;56,1,AD66&lt;61,2,AD66&lt;66,3,AD66&lt;71,4,TRUE,5),MATCH(YEAR($C$17),Appendix!$G$3:$L$3,0))</f>
        <v>0</v>
      </c>
      <c r="AG66" s="92">
        <f t="shared" si="8"/>
        <v>0</v>
      </c>
      <c r="AH66" s="89">
        <f t="shared" si="32"/>
        <v>124</v>
      </c>
      <c r="AI66" s="90">
        <f>IF($G66&gt;'Wage Ceilings '!$C$3-SUM($S66,$W66,$AA66,$AE66),'Wage Ceilings '!$C$3-SUM($S66,$W66,$AA66,$AE66),$G66)</f>
        <v>0</v>
      </c>
      <c r="AJ66" s="91" cm="1">
        <f t="array" ref="AJ66">INDEX(Appendix!$G$4:$J$8,_xlfn.IFS(AH66&lt;56,1,AH66&lt;61,2,AH66&lt;66,3,AH66&lt;71,4,TRUE,5),MATCH(YEAR($C$17),Appendix!$G$3:$L$3,0))</f>
        <v>0</v>
      </c>
      <c r="AK66" s="92">
        <f t="shared" si="10"/>
        <v>0</v>
      </c>
      <c r="AL66" s="89">
        <f t="shared" si="33"/>
        <v>124</v>
      </c>
      <c r="AM66" s="90">
        <f>IF($H66&gt;'Wage Ceilings '!$C$3-SUM($S66,$W66,$AA66,$AE66,$AI66),'Wage Ceilings '!$C$3-SUM($S66,$W66,$AA66,$AE66,$AI66),$H66)</f>
        <v>0</v>
      </c>
      <c r="AN66" s="91" cm="1">
        <f t="array" ref="AN66">INDEX(Appendix!$G$4:$J$8,_xlfn.IFS(AL66&lt;56,1,AL66&lt;61,2,AL66&lt;66,3,AL66&lt;71,4,TRUE,5),MATCH(YEAR($C$17),Appendix!$G$3:$L$3,0))</f>
        <v>0</v>
      </c>
      <c r="AO66" s="92">
        <f t="shared" si="12"/>
        <v>0</v>
      </c>
      <c r="AP66" s="89">
        <f t="shared" si="34"/>
        <v>124</v>
      </c>
      <c r="AQ66" s="90" cm="1">
        <f t="array" ref="AQ66">_xlfn.IFS(SUM($S66,$W66,$AA66,$AE66,$AI66,$AM66)&gt;='Wage Ceilings '!$C$3,0,SUM($I66,$S66,$W66,$AA66,$AE66,$AI66,$AM66)&gt;'Wage Ceilings '!$C$3,'Wage Ceilings '!$C$3-SUM($S66,$W66,$AA66,$AE66,$AI66,$AM66),SUM($I66,$S66,$W66,$AA66,$AE66,$AI66,$AM66)&lt;='Wage Ceilings '!$C$3,$I66)</f>
        <v>0</v>
      </c>
      <c r="AR66" s="91" cm="1">
        <f t="array" ref="AR66">INDEX(Appendix!$G$4:$J$8,_xlfn.IFS(AP66&lt;56,1,AP66&lt;61,2,AP66&lt;66,3,AP66&lt;71,4,TRUE,5),MATCH(YEAR($C$17),Appendix!$G$3:$L$3,0))</f>
        <v>0</v>
      </c>
      <c r="AS66" s="92">
        <f t="shared" si="24"/>
        <v>0</v>
      </c>
      <c r="AT66" s="89">
        <f t="shared" si="35"/>
        <v>124</v>
      </c>
      <c r="AU66" s="90" cm="1">
        <f t="array" ref="AU66">_xlfn.IFS(SUM($S66,$W66,$AA66,$AE66,$AI66,$AM66,$AQ66)&gt;='Wage Ceilings '!$C$3,0,SUM($J66,$S66,$W66,$AA66,$AE66,$AI66,$AM66,$AQ66)&gt;'Wage Ceilings '!$C$3,'Wage Ceilings '!$C$3-SUM($S66,$W66,$AA66,$AE66,$AI66,$AM66,$AQ66),SUM($J66,$S66,$W66,$AA66,$AE66,$AI66,$AM66,$AQ66)&lt;='Wage Ceilings '!$C$3,$J66)</f>
        <v>0</v>
      </c>
      <c r="AV66" s="91" cm="1">
        <f t="array" ref="AV66">INDEX(Appendix!$G$4:$J$8,_xlfn.IFS(AT66&lt;56,1,AT66&lt;61,2,AT66&lt;66,3,AT66&lt;71,4,TRUE,5),MATCH(YEAR($C$17),Appendix!$G$3:$L$3,0))</f>
        <v>0</v>
      </c>
      <c r="AW66" s="92">
        <f t="shared" si="15"/>
        <v>0</v>
      </c>
      <c r="AX66" s="89">
        <f t="shared" si="36"/>
        <v>124</v>
      </c>
      <c r="AY66" s="90" cm="1">
        <f t="array" ref="AY66">_xlfn.IFS(SUM($S66,$W66,$AA66,$AE66,$AI66,$AM66,$AQ66,$AU66)&gt;='Wage Ceilings '!$C$3,0,SUM($K66,$S66,$W66,$AA66,$AE66,$AI66,$AM66,$AQ66,$AU66)&gt;'Wage Ceilings '!$C$3,'Wage Ceilings '!$C$3-SUM($S66,$W66,$AA66,$AE66,$AI66,$AM66,$AQ66,$AU66),SUM($K66,$S66,$W66,$AA66,$AE66,$AI66,$AM66,$AQ66,$AU66)&lt;='Wage Ceilings '!$C$3,$K66)</f>
        <v>0</v>
      </c>
      <c r="AZ66" s="91" cm="1">
        <f t="array" ref="AZ66">INDEX(Appendix!$G$4:$J$8,_xlfn.IFS(AX66&lt;56,1,AX66&lt;61,2,AX66&lt;66,3,AX66&lt;71,4,TRUE,5),MATCH(YEAR($C$17),Appendix!$G$3:$L$3,0))</f>
        <v>0</v>
      </c>
      <c r="BA66" s="92">
        <f t="shared" si="17"/>
        <v>0</v>
      </c>
      <c r="BB66" s="89">
        <f t="shared" si="37"/>
        <v>124</v>
      </c>
      <c r="BC66" s="90" cm="1">
        <f t="array" ref="BC66">_xlfn.IFS(SUM($S66,$W66,$AA66,$AE66,$AI66,$AM66,$AQ66,$AU66,$AY66)&gt;='Wage Ceilings '!$C$3,0,SUM($L66,$S66,$W66,$AA66,$AE66,$AI66,$AM66,$AQ66,$AU66,$AY66)&gt;'Wage Ceilings '!$C$3,'Wage Ceilings '!$C$3-SUM($S66,$W66,$AA66,$AE66,$AI66,$AM66,$AQ66,$AU66,$AY66),SUM($L66,$S66,$W66,$AA66,$AE66,$AI66,$AM66,$AQ66,$AU66,$AY66)&lt;='Wage Ceilings '!$C$3,$L66)</f>
        <v>0</v>
      </c>
      <c r="BD66" s="91" cm="1">
        <f t="array" ref="BD66">INDEX(Appendix!$G$4:$J$8,_xlfn.IFS(BB66&lt;56,1,BB66&lt;61,2,BB66&lt;66,3,BB66&lt;71,4,TRUE,5),MATCH(YEAR($C$17),Appendix!$G$3:$L$3,0))</f>
        <v>0</v>
      </c>
      <c r="BE66" s="92">
        <f t="shared" si="19"/>
        <v>0</v>
      </c>
      <c r="BF66" s="89">
        <f t="shared" si="38"/>
        <v>124</v>
      </c>
      <c r="BG66" s="90" cm="1">
        <f t="array" ref="BG66">_xlfn.IFS(SUM($S66,$W66,$AA66,$AE66,$AI66,$AM66,$AQ66,$AU66,$AY66,$BC66)&gt;='Wage Ceilings '!$C$3,0,SUM($M66,$S66,$W66,$AA66,$AE66,$AI66,$AM66,$AQ66,$AU66,$AY66,$BC66)&gt;'Wage Ceilings '!$C$3,'Wage Ceilings '!$C$3-SUM($S66,$W66,$AA66,$AE66,$AI66,$AM66,$AQ66,$AU66,$AY66,$BC66),SUM($M66,$S66,$W66,$AA66,$AE66,$AI66,$AM66,$AQ66,$AU66,$AY66,$BC66)&lt;='Wage Ceilings '!$C$3,$M66)</f>
        <v>0</v>
      </c>
      <c r="BH66" s="91" cm="1">
        <f t="array" ref="BH66">INDEX(Appendix!$G$4:$J$8,_xlfn.IFS(BF66&lt;56,1,BF66&lt;61,2,BF66&lt;66,3,BF66&lt;71,4,TRUE,5),MATCH(YEAR($C$17),Appendix!$G$3:$L$3,0))</f>
        <v>0</v>
      </c>
      <c r="BI66" s="92">
        <f t="shared" si="21"/>
        <v>0</v>
      </c>
      <c r="BJ66" s="89">
        <f t="shared" si="39"/>
        <v>124</v>
      </c>
      <c r="BK66" s="90" cm="1">
        <f t="array" ref="BK66">_xlfn.IFS(SUM($S66,$W66,$AA66,$AE66,$AI66,$AM66,$AQ66,$AU66,$AY66,$BC66,$BG66)&gt;='Wage Ceilings '!$C$3,0,SUM($N66,$S66,$W66,$AA66,$AE66,$AI66,$AM66,$AQ66,$AU66,$AY66,$BC66,$BG66)&gt;'Wage Ceilings '!$C$3,'Wage Ceilings '!$C$3-SUM($S66,$W66,$AA66,$AE66,$AI66,$AM66,$AQ66,$AU66,$AY66,$BC66,$BG66),SUM($N66,$S66,$W66,$AA66,$AE66,$AI66,$AM66,$AQ66,$AU66,$AY66,$BC66,$BG66)&lt;='Wage Ceilings '!$C$3,$N66)</f>
        <v>0</v>
      </c>
      <c r="BL66" s="91" cm="1">
        <f t="array" ref="BL66">INDEX(Appendix!$G$4:$J$8,_xlfn.IFS(BJ66&lt;56,1,BJ66&lt;61,2,BJ66&lt;66,3,BJ66&lt;71,4,TRUE,5),MATCH(YEAR($C$17),Appendix!$G$3:$L$3,0))</f>
        <v>0</v>
      </c>
      <c r="BM66" s="92">
        <f t="shared" si="23"/>
        <v>0</v>
      </c>
      <c r="BN66" s="99"/>
    </row>
    <row r="67" spans="1:66" x14ac:dyDescent="0.3">
      <c r="A67" s="64" t="s">
        <v>65</v>
      </c>
      <c r="B67" s="65"/>
      <c r="C67" s="67"/>
      <c r="D67" s="67"/>
      <c r="E67" s="67"/>
      <c r="F67" s="67"/>
      <c r="G67" s="67"/>
      <c r="H67" s="67"/>
      <c r="I67" s="67"/>
      <c r="J67" s="67"/>
      <c r="K67" s="67"/>
      <c r="L67" s="67"/>
      <c r="M67" s="67"/>
      <c r="N67" s="67"/>
      <c r="O67" s="57">
        <f t="shared" si="25"/>
        <v>0</v>
      </c>
      <c r="P67" s="57">
        <f t="shared" si="26"/>
        <v>0</v>
      </c>
      <c r="Q67" s="58">
        <f t="shared" si="27"/>
        <v>0</v>
      </c>
      <c r="R67" s="89">
        <f t="shared" si="28"/>
        <v>123</v>
      </c>
      <c r="S67" s="90">
        <f>IF($C67&gt;'Wage Ceilings '!$C$3,'Wage Ceilings '!$C$3,$C67)</f>
        <v>0</v>
      </c>
      <c r="T67" s="91" cm="1">
        <f t="array" ref="T67">INDEX(Appendix!$G$4:$J$8,_xlfn.IFS(R67&lt;56,1,R67&lt;61,2,R67&lt;66,3,R67&lt;71,4,TRUE,5),MATCH(YEAR($C$17),Appendix!$G$3:$L$3,0))</f>
        <v>0</v>
      </c>
      <c r="U67" s="92">
        <f t="shared" si="2"/>
        <v>0</v>
      </c>
      <c r="V67" s="89">
        <f t="shared" si="29"/>
        <v>124</v>
      </c>
      <c r="W67" s="90">
        <f>IF($D67&gt;'Wage Ceilings '!$C$3-$S67,'Wage Ceilings '!$C$3-$S67,$D67)</f>
        <v>0</v>
      </c>
      <c r="X67" s="91" cm="1">
        <f t="array" ref="X67">INDEX(Appendix!$G$4:$J$8,_xlfn.IFS(V67&lt;56,1,V67&lt;61,2,V67&lt;66,3,V67&lt;71,4,TRUE,5),MATCH(YEAR($C$17),Appendix!$G$3:$L$3,0))</f>
        <v>0</v>
      </c>
      <c r="Y67" s="92">
        <f t="shared" si="4"/>
        <v>0</v>
      </c>
      <c r="Z67" s="89">
        <f t="shared" si="30"/>
        <v>124</v>
      </c>
      <c r="AA67" s="90">
        <f>IF($E67&gt;'Wage Ceilings '!$C$3-SUM($S67,$W67),'Wage Ceilings '!$C$3-SUM($S67,$W67),$E67)</f>
        <v>0</v>
      </c>
      <c r="AB67" s="91" cm="1">
        <f t="array" ref="AB67">INDEX(Appendix!$G$4:$J$8,_xlfn.IFS(Z67&lt;56,1,Z67&lt;61,2,Z67&lt;66,3,Z67&lt;71,4,TRUE,5),MATCH(YEAR($C$17),Appendix!$G$3:$L$3,0))</f>
        <v>0</v>
      </c>
      <c r="AC67" s="92">
        <f t="shared" si="6"/>
        <v>0</v>
      </c>
      <c r="AD67" s="89">
        <f t="shared" si="31"/>
        <v>124</v>
      </c>
      <c r="AE67" s="90">
        <f>IF($F67&gt;'Wage Ceilings '!$C$3-SUM($S67,$W67,$AA67),'Wage Ceilings '!$C$3-SUM($S67,$W67,$AA67),$F67)</f>
        <v>0</v>
      </c>
      <c r="AF67" s="91" cm="1">
        <f t="array" ref="AF67">INDEX(Appendix!$G$4:$J$8,_xlfn.IFS(AD67&lt;56,1,AD67&lt;61,2,AD67&lt;66,3,AD67&lt;71,4,TRUE,5),MATCH(YEAR($C$17),Appendix!$G$3:$L$3,0))</f>
        <v>0</v>
      </c>
      <c r="AG67" s="92">
        <f t="shared" si="8"/>
        <v>0</v>
      </c>
      <c r="AH67" s="89">
        <f t="shared" si="32"/>
        <v>124</v>
      </c>
      <c r="AI67" s="90">
        <f>IF($G67&gt;'Wage Ceilings '!$C$3-SUM($S67,$W67,$AA67,$AE67),'Wage Ceilings '!$C$3-SUM($S67,$W67,$AA67,$AE67),$G67)</f>
        <v>0</v>
      </c>
      <c r="AJ67" s="91" cm="1">
        <f t="array" ref="AJ67">INDEX(Appendix!$G$4:$J$8,_xlfn.IFS(AH67&lt;56,1,AH67&lt;61,2,AH67&lt;66,3,AH67&lt;71,4,TRUE,5),MATCH(YEAR($C$17),Appendix!$G$3:$L$3,0))</f>
        <v>0</v>
      </c>
      <c r="AK67" s="92">
        <f t="shared" si="10"/>
        <v>0</v>
      </c>
      <c r="AL67" s="89">
        <f t="shared" si="33"/>
        <v>124</v>
      </c>
      <c r="AM67" s="90">
        <f>IF($H67&gt;'Wage Ceilings '!$C$3-SUM($S67,$W67,$AA67,$AE67,$AI67),'Wage Ceilings '!$C$3-SUM($S67,$W67,$AA67,$AE67,$AI67),$H67)</f>
        <v>0</v>
      </c>
      <c r="AN67" s="91" cm="1">
        <f t="array" ref="AN67">INDEX(Appendix!$G$4:$J$8,_xlfn.IFS(AL67&lt;56,1,AL67&lt;61,2,AL67&lt;66,3,AL67&lt;71,4,TRUE,5),MATCH(YEAR($C$17),Appendix!$G$3:$L$3,0))</f>
        <v>0</v>
      </c>
      <c r="AO67" s="92">
        <f t="shared" si="12"/>
        <v>0</v>
      </c>
      <c r="AP67" s="89">
        <f t="shared" si="34"/>
        <v>124</v>
      </c>
      <c r="AQ67" s="90" cm="1">
        <f t="array" ref="AQ67">_xlfn.IFS(SUM($S67,$W67,$AA67,$AE67,$AI67,$AM67)&gt;='Wage Ceilings '!$C$3,0,SUM($I67,$S67,$W67,$AA67,$AE67,$AI67,$AM67)&gt;'Wage Ceilings '!$C$3,'Wage Ceilings '!$C$3-SUM($S67,$W67,$AA67,$AE67,$AI67,$AM67),SUM($I67,$S67,$W67,$AA67,$AE67,$AI67,$AM67)&lt;='Wage Ceilings '!$C$3,$I67)</f>
        <v>0</v>
      </c>
      <c r="AR67" s="91" cm="1">
        <f t="array" ref="AR67">INDEX(Appendix!$G$4:$J$8,_xlfn.IFS(AP67&lt;56,1,AP67&lt;61,2,AP67&lt;66,3,AP67&lt;71,4,TRUE,5),MATCH(YEAR($C$17),Appendix!$G$3:$L$3,0))</f>
        <v>0</v>
      </c>
      <c r="AS67" s="92">
        <f t="shared" si="24"/>
        <v>0</v>
      </c>
      <c r="AT67" s="89">
        <f t="shared" si="35"/>
        <v>124</v>
      </c>
      <c r="AU67" s="90" cm="1">
        <f t="array" ref="AU67">_xlfn.IFS(SUM($S67,$W67,$AA67,$AE67,$AI67,$AM67,$AQ67)&gt;='Wage Ceilings '!$C$3,0,SUM($J67,$S67,$W67,$AA67,$AE67,$AI67,$AM67,$AQ67)&gt;'Wage Ceilings '!$C$3,'Wage Ceilings '!$C$3-SUM($S67,$W67,$AA67,$AE67,$AI67,$AM67,$AQ67),SUM($J67,$S67,$W67,$AA67,$AE67,$AI67,$AM67,$AQ67)&lt;='Wage Ceilings '!$C$3,$J67)</f>
        <v>0</v>
      </c>
      <c r="AV67" s="91" cm="1">
        <f t="array" ref="AV67">INDEX(Appendix!$G$4:$J$8,_xlfn.IFS(AT67&lt;56,1,AT67&lt;61,2,AT67&lt;66,3,AT67&lt;71,4,TRUE,5),MATCH(YEAR($C$17),Appendix!$G$3:$L$3,0))</f>
        <v>0</v>
      </c>
      <c r="AW67" s="92">
        <f t="shared" si="15"/>
        <v>0</v>
      </c>
      <c r="AX67" s="89">
        <f t="shared" si="36"/>
        <v>124</v>
      </c>
      <c r="AY67" s="90" cm="1">
        <f t="array" ref="AY67">_xlfn.IFS(SUM($S67,$W67,$AA67,$AE67,$AI67,$AM67,$AQ67,$AU67)&gt;='Wage Ceilings '!$C$3,0,SUM($K67,$S67,$W67,$AA67,$AE67,$AI67,$AM67,$AQ67,$AU67)&gt;'Wage Ceilings '!$C$3,'Wage Ceilings '!$C$3-SUM($S67,$W67,$AA67,$AE67,$AI67,$AM67,$AQ67,$AU67),SUM($K67,$S67,$W67,$AA67,$AE67,$AI67,$AM67,$AQ67,$AU67)&lt;='Wage Ceilings '!$C$3,$K67)</f>
        <v>0</v>
      </c>
      <c r="AZ67" s="91" cm="1">
        <f t="array" ref="AZ67">INDEX(Appendix!$G$4:$J$8,_xlfn.IFS(AX67&lt;56,1,AX67&lt;61,2,AX67&lt;66,3,AX67&lt;71,4,TRUE,5),MATCH(YEAR($C$17),Appendix!$G$3:$L$3,0))</f>
        <v>0</v>
      </c>
      <c r="BA67" s="92">
        <f t="shared" si="17"/>
        <v>0</v>
      </c>
      <c r="BB67" s="89">
        <f t="shared" si="37"/>
        <v>124</v>
      </c>
      <c r="BC67" s="90" cm="1">
        <f t="array" ref="BC67">_xlfn.IFS(SUM($S67,$W67,$AA67,$AE67,$AI67,$AM67,$AQ67,$AU67,$AY67)&gt;='Wage Ceilings '!$C$3,0,SUM($L67,$S67,$W67,$AA67,$AE67,$AI67,$AM67,$AQ67,$AU67,$AY67)&gt;'Wage Ceilings '!$C$3,'Wage Ceilings '!$C$3-SUM($S67,$W67,$AA67,$AE67,$AI67,$AM67,$AQ67,$AU67,$AY67),SUM($L67,$S67,$W67,$AA67,$AE67,$AI67,$AM67,$AQ67,$AU67,$AY67)&lt;='Wage Ceilings '!$C$3,$L67)</f>
        <v>0</v>
      </c>
      <c r="BD67" s="91" cm="1">
        <f t="array" ref="BD67">INDEX(Appendix!$G$4:$J$8,_xlfn.IFS(BB67&lt;56,1,BB67&lt;61,2,BB67&lt;66,3,BB67&lt;71,4,TRUE,5),MATCH(YEAR($C$17),Appendix!$G$3:$L$3,0))</f>
        <v>0</v>
      </c>
      <c r="BE67" s="92">
        <f t="shared" si="19"/>
        <v>0</v>
      </c>
      <c r="BF67" s="89">
        <f t="shared" si="38"/>
        <v>124</v>
      </c>
      <c r="BG67" s="90" cm="1">
        <f t="array" ref="BG67">_xlfn.IFS(SUM($S67,$W67,$AA67,$AE67,$AI67,$AM67,$AQ67,$AU67,$AY67,$BC67)&gt;='Wage Ceilings '!$C$3,0,SUM($M67,$S67,$W67,$AA67,$AE67,$AI67,$AM67,$AQ67,$AU67,$AY67,$BC67)&gt;'Wage Ceilings '!$C$3,'Wage Ceilings '!$C$3-SUM($S67,$W67,$AA67,$AE67,$AI67,$AM67,$AQ67,$AU67,$AY67,$BC67),SUM($M67,$S67,$W67,$AA67,$AE67,$AI67,$AM67,$AQ67,$AU67,$AY67,$BC67)&lt;='Wage Ceilings '!$C$3,$M67)</f>
        <v>0</v>
      </c>
      <c r="BH67" s="91" cm="1">
        <f t="array" ref="BH67">INDEX(Appendix!$G$4:$J$8,_xlfn.IFS(BF67&lt;56,1,BF67&lt;61,2,BF67&lt;66,3,BF67&lt;71,4,TRUE,5),MATCH(YEAR($C$17),Appendix!$G$3:$L$3,0))</f>
        <v>0</v>
      </c>
      <c r="BI67" s="92">
        <f t="shared" si="21"/>
        <v>0</v>
      </c>
      <c r="BJ67" s="89">
        <f t="shared" si="39"/>
        <v>124</v>
      </c>
      <c r="BK67" s="90" cm="1">
        <f t="array" ref="BK67">_xlfn.IFS(SUM($S67,$W67,$AA67,$AE67,$AI67,$AM67,$AQ67,$AU67,$AY67,$BC67,$BG67)&gt;='Wage Ceilings '!$C$3,0,SUM($N67,$S67,$W67,$AA67,$AE67,$AI67,$AM67,$AQ67,$AU67,$AY67,$BC67,$BG67)&gt;'Wage Ceilings '!$C$3,'Wage Ceilings '!$C$3-SUM($S67,$W67,$AA67,$AE67,$AI67,$AM67,$AQ67,$AU67,$AY67,$BC67,$BG67),SUM($N67,$S67,$W67,$AA67,$AE67,$AI67,$AM67,$AQ67,$AU67,$AY67,$BC67,$BG67)&lt;='Wage Ceilings '!$C$3,$N67)</f>
        <v>0</v>
      </c>
      <c r="BL67" s="91" cm="1">
        <f t="array" ref="BL67">INDEX(Appendix!$G$4:$J$8,_xlfn.IFS(BJ67&lt;56,1,BJ67&lt;61,2,BJ67&lt;66,3,BJ67&lt;71,4,TRUE,5),MATCH(YEAR($C$17),Appendix!$G$3:$L$3,0))</f>
        <v>0</v>
      </c>
      <c r="BM67" s="92">
        <f t="shared" si="23"/>
        <v>0</v>
      </c>
      <c r="BN67" s="99"/>
    </row>
    <row r="68" spans="1:66" x14ac:dyDescent="0.3">
      <c r="A68" s="64" t="s">
        <v>66</v>
      </c>
      <c r="B68" s="65"/>
      <c r="C68" s="67"/>
      <c r="D68" s="67"/>
      <c r="E68" s="67"/>
      <c r="F68" s="67"/>
      <c r="G68" s="67"/>
      <c r="H68" s="67"/>
      <c r="I68" s="67"/>
      <c r="J68" s="67"/>
      <c r="K68" s="67"/>
      <c r="L68" s="67"/>
      <c r="M68" s="67"/>
      <c r="N68" s="67"/>
      <c r="O68" s="57">
        <f t="shared" si="25"/>
        <v>0</v>
      </c>
      <c r="P68" s="57">
        <f t="shared" si="26"/>
        <v>0</v>
      </c>
      <c r="Q68" s="58">
        <f t="shared" si="27"/>
        <v>0</v>
      </c>
      <c r="R68" s="89">
        <f t="shared" si="28"/>
        <v>123</v>
      </c>
      <c r="S68" s="90">
        <f>IF($C68&gt;'Wage Ceilings '!$C$3,'Wage Ceilings '!$C$3,$C68)</f>
        <v>0</v>
      </c>
      <c r="T68" s="91" cm="1">
        <f t="array" ref="T68">INDEX(Appendix!$G$4:$J$8,_xlfn.IFS(R68&lt;56,1,R68&lt;61,2,R68&lt;66,3,R68&lt;71,4,TRUE,5),MATCH(YEAR($C$17),Appendix!$G$3:$L$3,0))</f>
        <v>0</v>
      </c>
      <c r="U68" s="92">
        <f t="shared" si="2"/>
        <v>0</v>
      </c>
      <c r="V68" s="89">
        <f t="shared" si="29"/>
        <v>124</v>
      </c>
      <c r="W68" s="90">
        <f>IF($D68&gt;'Wage Ceilings '!$C$3-$S68,'Wage Ceilings '!$C$3-$S68,$D68)</f>
        <v>0</v>
      </c>
      <c r="X68" s="91" cm="1">
        <f t="array" ref="X68">INDEX(Appendix!$G$4:$J$8,_xlfn.IFS(V68&lt;56,1,V68&lt;61,2,V68&lt;66,3,V68&lt;71,4,TRUE,5),MATCH(YEAR($C$17),Appendix!$G$3:$L$3,0))</f>
        <v>0</v>
      </c>
      <c r="Y68" s="92">
        <f t="shared" si="4"/>
        <v>0</v>
      </c>
      <c r="Z68" s="89">
        <f t="shared" si="30"/>
        <v>124</v>
      </c>
      <c r="AA68" s="90">
        <f>IF($E68&gt;'Wage Ceilings '!$C$3-SUM($S68,$W68),'Wage Ceilings '!$C$3-SUM($S68,$W68),$E68)</f>
        <v>0</v>
      </c>
      <c r="AB68" s="91" cm="1">
        <f t="array" ref="AB68">INDEX(Appendix!$G$4:$J$8,_xlfn.IFS(Z68&lt;56,1,Z68&lt;61,2,Z68&lt;66,3,Z68&lt;71,4,TRUE,5),MATCH(YEAR($C$17),Appendix!$G$3:$L$3,0))</f>
        <v>0</v>
      </c>
      <c r="AC68" s="92">
        <f t="shared" si="6"/>
        <v>0</v>
      </c>
      <c r="AD68" s="89">
        <f t="shared" si="31"/>
        <v>124</v>
      </c>
      <c r="AE68" s="90">
        <f>IF($F68&gt;'Wage Ceilings '!$C$3-SUM($S68,$W68,$AA68),'Wage Ceilings '!$C$3-SUM($S68,$W68,$AA68),$F68)</f>
        <v>0</v>
      </c>
      <c r="AF68" s="91" cm="1">
        <f t="array" ref="AF68">INDEX(Appendix!$G$4:$J$8,_xlfn.IFS(AD68&lt;56,1,AD68&lt;61,2,AD68&lt;66,3,AD68&lt;71,4,TRUE,5),MATCH(YEAR($C$17),Appendix!$G$3:$L$3,0))</f>
        <v>0</v>
      </c>
      <c r="AG68" s="92">
        <f t="shared" si="8"/>
        <v>0</v>
      </c>
      <c r="AH68" s="89">
        <f t="shared" si="32"/>
        <v>124</v>
      </c>
      <c r="AI68" s="90">
        <f>IF($G68&gt;'Wage Ceilings '!$C$3-SUM($S68,$W68,$AA68,$AE68),'Wage Ceilings '!$C$3-SUM($S68,$W68,$AA68,$AE68),$G68)</f>
        <v>0</v>
      </c>
      <c r="AJ68" s="91" cm="1">
        <f t="array" ref="AJ68">INDEX(Appendix!$G$4:$J$8,_xlfn.IFS(AH68&lt;56,1,AH68&lt;61,2,AH68&lt;66,3,AH68&lt;71,4,TRUE,5),MATCH(YEAR($C$17),Appendix!$G$3:$L$3,0))</f>
        <v>0</v>
      </c>
      <c r="AK68" s="92">
        <f t="shared" si="10"/>
        <v>0</v>
      </c>
      <c r="AL68" s="89">
        <f t="shared" si="33"/>
        <v>124</v>
      </c>
      <c r="AM68" s="90">
        <f>IF($H68&gt;'Wage Ceilings '!$C$3-SUM($S68,$W68,$AA68,$AE68,$AI68),'Wage Ceilings '!$C$3-SUM($S68,$W68,$AA68,$AE68,$AI68),$H68)</f>
        <v>0</v>
      </c>
      <c r="AN68" s="91" cm="1">
        <f t="array" ref="AN68">INDEX(Appendix!$G$4:$J$8,_xlfn.IFS(AL68&lt;56,1,AL68&lt;61,2,AL68&lt;66,3,AL68&lt;71,4,TRUE,5),MATCH(YEAR($C$17),Appendix!$G$3:$L$3,0))</f>
        <v>0</v>
      </c>
      <c r="AO68" s="92">
        <f t="shared" si="12"/>
        <v>0</v>
      </c>
      <c r="AP68" s="89">
        <f t="shared" si="34"/>
        <v>124</v>
      </c>
      <c r="AQ68" s="90" cm="1">
        <f t="array" ref="AQ68">_xlfn.IFS(SUM($S68,$W68,$AA68,$AE68,$AI68,$AM68)&gt;='Wage Ceilings '!$C$3,0,SUM($I68,$S68,$W68,$AA68,$AE68,$AI68,$AM68)&gt;'Wage Ceilings '!$C$3,'Wage Ceilings '!$C$3-SUM($S68,$W68,$AA68,$AE68,$AI68,$AM68),SUM($I68,$S68,$W68,$AA68,$AE68,$AI68,$AM68)&lt;='Wage Ceilings '!$C$3,$I68)</f>
        <v>0</v>
      </c>
      <c r="AR68" s="91" cm="1">
        <f t="array" ref="AR68">INDEX(Appendix!$G$4:$J$8,_xlfn.IFS(AP68&lt;56,1,AP68&lt;61,2,AP68&lt;66,3,AP68&lt;71,4,TRUE,5),MATCH(YEAR($C$17),Appendix!$G$3:$L$3,0))</f>
        <v>0</v>
      </c>
      <c r="AS68" s="92">
        <f t="shared" si="24"/>
        <v>0</v>
      </c>
      <c r="AT68" s="89">
        <f t="shared" si="35"/>
        <v>124</v>
      </c>
      <c r="AU68" s="90" cm="1">
        <f t="array" ref="AU68">_xlfn.IFS(SUM($S68,$W68,$AA68,$AE68,$AI68,$AM68,$AQ68)&gt;='Wage Ceilings '!$C$3,0,SUM($J68,$S68,$W68,$AA68,$AE68,$AI68,$AM68,$AQ68)&gt;'Wage Ceilings '!$C$3,'Wage Ceilings '!$C$3-SUM($S68,$W68,$AA68,$AE68,$AI68,$AM68,$AQ68),SUM($J68,$S68,$W68,$AA68,$AE68,$AI68,$AM68,$AQ68)&lt;='Wage Ceilings '!$C$3,$J68)</f>
        <v>0</v>
      </c>
      <c r="AV68" s="91" cm="1">
        <f t="array" ref="AV68">INDEX(Appendix!$G$4:$J$8,_xlfn.IFS(AT68&lt;56,1,AT68&lt;61,2,AT68&lt;66,3,AT68&lt;71,4,TRUE,5),MATCH(YEAR($C$17),Appendix!$G$3:$L$3,0))</f>
        <v>0</v>
      </c>
      <c r="AW68" s="92">
        <f t="shared" si="15"/>
        <v>0</v>
      </c>
      <c r="AX68" s="89">
        <f t="shared" si="36"/>
        <v>124</v>
      </c>
      <c r="AY68" s="90" cm="1">
        <f t="array" ref="AY68">_xlfn.IFS(SUM($S68,$W68,$AA68,$AE68,$AI68,$AM68,$AQ68,$AU68)&gt;='Wage Ceilings '!$C$3,0,SUM($K68,$S68,$W68,$AA68,$AE68,$AI68,$AM68,$AQ68,$AU68)&gt;'Wage Ceilings '!$C$3,'Wage Ceilings '!$C$3-SUM($S68,$W68,$AA68,$AE68,$AI68,$AM68,$AQ68,$AU68),SUM($K68,$S68,$W68,$AA68,$AE68,$AI68,$AM68,$AQ68,$AU68)&lt;='Wage Ceilings '!$C$3,$K68)</f>
        <v>0</v>
      </c>
      <c r="AZ68" s="91" cm="1">
        <f t="array" ref="AZ68">INDEX(Appendix!$G$4:$J$8,_xlfn.IFS(AX68&lt;56,1,AX68&lt;61,2,AX68&lt;66,3,AX68&lt;71,4,TRUE,5),MATCH(YEAR($C$17),Appendix!$G$3:$L$3,0))</f>
        <v>0</v>
      </c>
      <c r="BA68" s="92">
        <f t="shared" si="17"/>
        <v>0</v>
      </c>
      <c r="BB68" s="89">
        <f t="shared" si="37"/>
        <v>124</v>
      </c>
      <c r="BC68" s="90" cm="1">
        <f t="array" ref="BC68">_xlfn.IFS(SUM($S68,$W68,$AA68,$AE68,$AI68,$AM68,$AQ68,$AU68,$AY68)&gt;='Wage Ceilings '!$C$3,0,SUM($L68,$S68,$W68,$AA68,$AE68,$AI68,$AM68,$AQ68,$AU68,$AY68)&gt;'Wage Ceilings '!$C$3,'Wage Ceilings '!$C$3-SUM($S68,$W68,$AA68,$AE68,$AI68,$AM68,$AQ68,$AU68,$AY68),SUM($L68,$S68,$W68,$AA68,$AE68,$AI68,$AM68,$AQ68,$AU68,$AY68)&lt;='Wage Ceilings '!$C$3,$L68)</f>
        <v>0</v>
      </c>
      <c r="BD68" s="91" cm="1">
        <f t="array" ref="BD68">INDEX(Appendix!$G$4:$J$8,_xlfn.IFS(BB68&lt;56,1,BB68&lt;61,2,BB68&lt;66,3,BB68&lt;71,4,TRUE,5),MATCH(YEAR($C$17),Appendix!$G$3:$L$3,0))</f>
        <v>0</v>
      </c>
      <c r="BE68" s="92">
        <f t="shared" si="19"/>
        <v>0</v>
      </c>
      <c r="BF68" s="89">
        <f t="shared" si="38"/>
        <v>124</v>
      </c>
      <c r="BG68" s="90" cm="1">
        <f t="array" ref="BG68">_xlfn.IFS(SUM($S68,$W68,$AA68,$AE68,$AI68,$AM68,$AQ68,$AU68,$AY68,$BC68)&gt;='Wage Ceilings '!$C$3,0,SUM($M68,$S68,$W68,$AA68,$AE68,$AI68,$AM68,$AQ68,$AU68,$AY68,$BC68)&gt;'Wage Ceilings '!$C$3,'Wage Ceilings '!$C$3-SUM($S68,$W68,$AA68,$AE68,$AI68,$AM68,$AQ68,$AU68,$AY68,$BC68),SUM($M68,$S68,$W68,$AA68,$AE68,$AI68,$AM68,$AQ68,$AU68,$AY68,$BC68)&lt;='Wage Ceilings '!$C$3,$M68)</f>
        <v>0</v>
      </c>
      <c r="BH68" s="91" cm="1">
        <f t="array" ref="BH68">INDEX(Appendix!$G$4:$J$8,_xlfn.IFS(BF68&lt;56,1,BF68&lt;61,2,BF68&lt;66,3,BF68&lt;71,4,TRUE,5),MATCH(YEAR($C$17),Appendix!$G$3:$L$3,0))</f>
        <v>0</v>
      </c>
      <c r="BI68" s="92">
        <f t="shared" si="21"/>
        <v>0</v>
      </c>
      <c r="BJ68" s="89">
        <f t="shared" si="39"/>
        <v>124</v>
      </c>
      <c r="BK68" s="90" cm="1">
        <f t="array" ref="BK68">_xlfn.IFS(SUM($S68,$W68,$AA68,$AE68,$AI68,$AM68,$AQ68,$AU68,$AY68,$BC68,$BG68)&gt;='Wage Ceilings '!$C$3,0,SUM($N68,$S68,$W68,$AA68,$AE68,$AI68,$AM68,$AQ68,$AU68,$AY68,$BC68,$BG68)&gt;'Wage Ceilings '!$C$3,'Wage Ceilings '!$C$3-SUM($S68,$W68,$AA68,$AE68,$AI68,$AM68,$AQ68,$AU68,$AY68,$BC68,$BG68),SUM($N68,$S68,$W68,$AA68,$AE68,$AI68,$AM68,$AQ68,$AU68,$AY68,$BC68,$BG68)&lt;='Wage Ceilings '!$C$3,$N68)</f>
        <v>0</v>
      </c>
      <c r="BL68" s="91" cm="1">
        <f t="array" ref="BL68">INDEX(Appendix!$G$4:$J$8,_xlfn.IFS(BJ68&lt;56,1,BJ68&lt;61,2,BJ68&lt;66,3,BJ68&lt;71,4,TRUE,5),MATCH(YEAR($C$17),Appendix!$G$3:$L$3,0))</f>
        <v>0</v>
      </c>
      <c r="BM68" s="92">
        <f t="shared" si="23"/>
        <v>0</v>
      </c>
      <c r="BN68" s="99"/>
    </row>
    <row r="69" spans="1:66" x14ac:dyDescent="0.3">
      <c r="A69" s="64" t="s">
        <v>67</v>
      </c>
      <c r="B69" s="65"/>
      <c r="C69" s="67"/>
      <c r="D69" s="67"/>
      <c r="E69" s="67"/>
      <c r="F69" s="67"/>
      <c r="G69" s="67"/>
      <c r="H69" s="67"/>
      <c r="I69" s="67"/>
      <c r="J69" s="67"/>
      <c r="K69" s="67"/>
      <c r="L69" s="67"/>
      <c r="M69" s="67"/>
      <c r="N69" s="67"/>
      <c r="O69" s="57">
        <f t="shared" si="25"/>
        <v>0</v>
      </c>
      <c r="P69" s="57">
        <f t="shared" si="26"/>
        <v>0</v>
      </c>
      <c r="Q69" s="58">
        <f t="shared" si="27"/>
        <v>0</v>
      </c>
      <c r="R69" s="89">
        <f t="shared" si="28"/>
        <v>123</v>
      </c>
      <c r="S69" s="90">
        <f>IF($C69&gt;'Wage Ceilings '!$C$3,'Wage Ceilings '!$C$3,$C69)</f>
        <v>0</v>
      </c>
      <c r="T69" s="91" cm="1">
        <f t="array" ref="T69">INDEX(Appendix!$G$4:$J$8,_xlfn.IFS(R69&lt;56,1,R69&lt;61,2,R69&lt;66,3,R69&lt;71,4,TRUE,5),MATCH(YEAR($C$17),Appendix!$G$3:$L$3,0))</f>
        <v>0</v>
      </c>
      <c r="U69" s="92">
        <f t="shared" si="2"/>
        <v>0</v>
      </c>
      <c r="V69" s="89">
        <f t="shared" si="29"/>
        <v>124</v>
      </c>
      <c r="W69" s="90">
        <f>IF($D69&gt;'Wage Ceilings '!$C$3-$S69,'Wage Ceilings '!$C$3-$S69,$D69)</f>
        <v>0</v>
      </c>
      <c r="X69" s="91" cm="1">
        <f t="array" ref="X69">INDEX(Appendix!$G$4:$J$8,_xlfn.IFS(V69&lt;56,1,V69&lt;61,2,V69&lt;66,3,V69&lt;71,4,TRUE,5),MATCH(YEAR($C$17),Appendix!$G$3:$L$3,0))</f>
        <v>0</v>
      </c>
      <c r="Y69" s="92">
        <f t="shared" si="4"/>
        <v>0</v>
      </c>
      <c r="Z69" s="89">
        <f t="shared" si="30"/>
        <v>124</v>
      </c>
      <c r="AA69" s="90">
        <f>IF($E69&gt;'Wage Ceilings '!$C$3-SUM($S69,$W69),'Wage Ceilings '!$C$3-SUM($S69,$W69),$E69)</f>
        <v>0</v>
      </c>
      <c r="AB69" s="91" cm="1">
        <f t="array" ref="AB69">INDEX(Appendix!$G$4:$J$8,_xlfn.IFS(Z69&lt;56,1,Z69&lt;61,2,Z69&lt;66,3,Z69&lt;71,4,TRUE,5),MATCH(YEAR($C$17),Appendix!$G$3:$L$3,0))</f>
        <v>0</v>
      </c>
      <c r="AC69" s="92">
        <f t="shared" si="6"/>
        <v>0</v>
      </c>
      <c r="AD69" s="89">
        <f t="shared" si="31"/>
        <v>124</v>
      </c>
      <c r="AE69" s="90">
        <f>IF($F69&gt;'Wage Ceilings '!$C$3-SUM($S69,$W69,$AA69),'Wage Ceilings '!$C$3-SUM($S69,$W69,$AA69),$F69)</f>
        <v>0</v>
      </c>
      <c r="AF69" s="91" cm="1">
        <f t="array" ref="AF69">INDEX(Appendix!$G$4:$J$8,_xlfn.IFS(AD69&lt;56,1,AD69&lt;61,2,AD69&lt;66,3,AD69&lt;71,4,TRUE,5),MATCH(YEAR($C$17),Appendix!$G$3:$L$3,0))</f>
        <v>0</v>
      </c>
      <c r="AG69" s="92">
        <f t="shared" si="8"/>
        <v>0</v>
      </c>
      <c r="AH69" s="89">
        <f t="shared" si="32"/>
        <v>124</v>
      </c>
      <c r="AI69" s="90">
        <f>IF($G69&gt;'Wage Ceilings '!$C$3-SUM($S69,$W69,$AA69,$AE69),'Wage Ceilings '!$C$3-SUM($S69,$W69,$AA69,$AE69),$G69)</f>
        <v>0</v>
      </c>
      <c r="AJ69" s="91" cm="1">
        <f t="array" ref="AJ69">INDEX(Appendix!$G$4:$J$8,_xlfn.IFS(AH69&lt;56,1,AH69&lt;61,2,AH69&lt;66,3,AH69&lt;71,4,TRUE,5),MATCH(YEAR($C$17),Appendix!$G$3:$L$3,0))</f>
        <v>0</v>
      </c>
      <c r="AK69" s="92">
        <f t="shared" si="10"/>
        <v>0</v>
      </c>
      <c r="AL69" s="89">
        <f t="shared" si="33"/>
        <v>124</v>
      </c>
      <c r="AM69" s="90">
        <f>IF($H69&gt;'Wage Ceilings '!$C$3-SUM($S69,$W69,$AA69,$AE69,$AI69),'Wage Ceilings '!$C$3-SUM($S69,$W69,$AA69,$AE69,$AI69),$H69)</f>
        <v>0</v>
      </c>
      <c r="AN69" s="91" cm="1">
        <f t="array" ref="AN69">INDEX(Appendix!$G$4:$J$8,_xlfn.IFS(AL69&lt;56,1,AL69&lt;61,2,AL69&lt;66,3,AL69&lt;71,4,TRUE,5),MATCH(YEAR($C$17),Appendix!$G$3:$L$3,0))</f>
        <v>0</v>
      </c>
      <c r="AO69" s="92">
        <f t="shared" si="12"/>
        <v>0</v>
      </c>
      <c r="AP69" s="89">
        <f t="shared" si="34"/>
        <v>124</v>
      </c>
      <c r="AQ69" s="90" cm="1">
        <f t="array" ref="AQ69">_xlfn.IFS(SUM($S69,$W69,$AA69,$AE69,$AI69,$AM69)&gt;='Wage Ceilings '!$C$3,0,SUM($I69,$S69,$W69,$AA69,$AE69,$AI69,$AM69)&gt;'Wage Ceilings '!$C$3,'Wage Ceilings '!$C$3-SUM($S69,$W69,$AA69,$AE69,$AI69,$AM69),SUM($I69,$S69,$W69,$AA69,$AE69,$AI69,$AM69)&lt;='Wage Ceilings '!$C$3,$I69)</f>
        <v>0</v>
      </c>
      <c r="AR69" s="91" cm="1">
        <f t="array" ref="AR69">INDEX(Appendix!$G$4:$J$8,_xlfn.IFS(AP69&lt;56,1,AP69&lt;61,2,AP69&lt;66,3,AP69&lt;71,4,TRUE,5),MATCH(YEAR($C$17),Appendix!$G$3:$L$3,0))</f>
        <v>0</v>
      </c>
      <c r="AS69" s="92">
        <f t="shared" si="24"/>
        <v>0</v>
      </c>
      <c r="AT69" s="89">
        <f t="shared" si="35"/>
        <v>124</v>
      </c>
      <c r="AU69" s="90" cm="1">
        <f t="array" ref="AU69">_xlfn.IFS(SUM($S69,$W69,$AA69,$AE69,$AI69,$AM69,$AQ69)&gt;='Wage Ceilings '!$C$3,0,SUM($J69,$S69,$W69,$AA69,$AE69,$AI69,$AM69,$AQ69)&gt;'Wage Ceilings '!$C$3,'Wage Ceilings '!$C$3-SUM($S69,$W69,$AA69,$AE69,$AI69,$AM69,$AQ69),SUM($J69,$S69,$W69,$AA69,$AE69,$AI69,$AM69,$AQ69)&lt;='Wage Ceilings '!$C$3,$J69)</f>
        <v>0</v>
      </c>
      <c r="AV69" s="91" cm="1">
        <f t="array" ref="AV69">INDEX(Appendix!$G$4:$J$8,_xlfn.IFS(AT69&lt;56,1,AT69&lt;61,2,AT69&lt;66,3,AT69&lt;71,4,TRUE,5),MATCH(YEAR($C$17),Appendix!$G$3:$L$3,0))</f>
        <v>0</v>
      </c>
      <c r="AW69" s="92">
        <f t="shared" si="15"/>
        <v>0</v>
      </c>
      <c r="AX69" s="89">
        <f t="shared" si="36"/>
        <v>124</v>
      </c>
      <c r="AY69" s="90" cm="1">
        <f t="array" ref="AY69">_xlfn.IFS(SUM($S69,$W69,$AA69,$AE69,$AI69,$AM69,$AQ69,$AU69)&gt;='Wage Ceilings '!$C$3,0,SUM($K69,$S69,$W69,$AA69,$AE69,$AI69,$AM69,$AQ69,$AU69)&gt;'Wage Ceilings '!$C$3,'Wage Ceilings '!$C$3-SUM($S69,$W69,$AA69,$AE69,$AI69,$AM69,$AQ69,$AU69),SUM($K69,$S69,$W69,$AA69,$AE69,$AI69,$AM69,$AQ69,$AU69)&lt;='Wage Ceilings '!$C$3,$K69)</f>
        <v>0</v>
      </c>
      <c r="AZ69" s="91" cm="1">
        <f t="array" ref="AZ69">INDEX(Appendix!$G$4:$J$8,_xlfn.IFS(AX69&lt;56,1,AX69&lt;61,2,AX69&lt;66,3,AX69&lt;71,4,TRUE,5),MATCH(YEAR($C$17),Appendix!$G$3:$L$3,0))</f>
        <v>0</v>
      </c>
      <c r="BA69" s="92">
        <f t="shared" si="17"/>
        <v>0</v>
      </c>
      <c r="BB69" s="89">
        <f t="shared" si="37"/>
        <v>124</v>
      </c>
      <c r="BC69" s="90" cm="1">
        <f t="array" ref="BC69">_xlfn.IFS(SUM($S69,$W69,$AA69,$AE69,$AI69,$AM69,$AQ69,$AU69,$AY69)&gt;='Wage Ceilings '!$C$3,0,SUM($L69,$S69,$W69,$AA69,$AE69,$AI69,$AM69,$AQ69,$AU69,$AY69)&gt;'Wage Ceilings '!$C$3,'Wage Ceilings '!$C$3-SUM($S69,$W69,$AA69,$AE69,$AI69,$AM69,$AQ69,$AU69,$AY69),SUM($L69,$S69,$W69,$AA69,$AE69,$AI69,$AM69,$AQ69,$AU69,$AY69)&lt;='Wage Ceilings '!$C$3,$L69)</f>
        <v>0</v>
      </c>
      <c r="BD69" s="91" cm="1">
        <f t="array" ref="BD69">INDEX(Appendix!$G$4:$J$8,_xlfn.IFS(BB69&lt;56,1,BB69&lt;61,2,BB69&lt;66,3,BB69&lt;71,4,TRUE,5),MATCH(YEAR($C$17),Appendix!$G$3:$L$3,0))</f>
        <v>0</v>
      </c>
      <c r="BE69" s="92">
        <f t="shared" si="19"/>
        <v>0</v>
      </c>
      <c r="BF69" s="89">
        <f t="shared" si="38"/>
        <v>124</v>
      </c>
      <c r="BG69" s="90" cm="1">
        <f t="array" ref="BG69">_xlfn.IFS(SUM($S69,$W69,$AA69,$AE69,$AI69,$AM69,$AQ69,$AU69,$AY69,$BC69)&gt;='Wage Ceilings '!$C$3,0,SUM($M69,$S69,$W69,$AA69,$AE69,$AI69,$AM69,$AQ69,$AU69,$AY69,$BC69)&gt;'Wage Ceilings '!$C$3,'Wage Ceilings '!$C$3-SUM($S69,$W69,$AA69,$AE69,$AI69,$AM69,$AQ69,$AU69,$AY69,$BC69),SUM($M69,$S69,$W69,$AA69,$AE69,$AI69,$AM69,$AQ69,$AU69,$AY69,$BC69)&lt;='Wage Ceilings '!$C$3,$M69)</f>
        <v>0</v>
      </c>
      <c r="BH69" s="91" cm="1">
        <f t="array" ref="BH69">INDEX(Appendix!$G$4:$J$8,_xlfn.IFS(BF69&lt;56,1,BF69&lt;61,2,BF69&lt;66,3,BF69&lt;71,4,TRUE,5),MATCH(YEAR($C$17),Appendix!$G$3:$L$3,0))</f>
        <v>0</v>
      </c>
      <c r="BI69" s="92">
        <f t="shared" si="21"/>
        <v>0</v>
      </c>
      <c r="BJ69" s="89">
        <f t="shared" si="39"/>
        <v>124</v>
      </c>
      <c r="BK69" s="90" cm="1">
        <f t="array" ref="BK69">_xlfn.IFS(SUM($S69,$W69,$AA69,$AE69,$AI69,$AM69,$AQ69,$AU69,$AY69,$BC69,$BG69)&gt;='Wage Ceilings '!$C$3,0,SUM($N69,$S69,$W69,$AA69,$AE69,$AI69,$AM69,$AQ69,$AU69,$AY69,$BC69,$BG69)&gt;'Wage Ceilings '!$C$3,'Wage Ceilings '!$C$3-SUM($S69,$W69,$AA69,$AE69,$AI69,$AM69,$AQ69,$AU69,$AY69,$BC69,$BG69),SUM($N69,$S69,$W69,$AA69,$AE69,$AI69,$AM69,$AQ69,$AU69,$AY69,$BC69,$BG69)&lt;='Wage Ceilings '!$C$3,$N69)</f>
        <v>0</v>
      </c>
      <c r="BL69" s="91" cm="1">
        <f t="array" ref="BL69">INDEX(Appendix!$G$4:$J$8,_xlfn.IFS(BJ69&lt;56,1,BJ69&lt;61,2,BJ69&lt;66,3,BJ69&lt;71,4,TRUE,5),MATCH(YEAR($C$17),Appendix!$G$3:$L$3,0))</f>
        <v>0</v>
      </c>
      <c r="BM69" s="92">
        <f t="shared" si="23"/>
        <v>0</v>
      </c>
      <c r="BN69" s="99"/>
    </row>
    <row r="70" spans="1:66" x14ac:dyDescent="0.3">
      <c r="A70" s="64" t="s">
        <v>118</v>
      </c>
      <c r="B70" s="65"/>
      <c r="C70" s="67"/>
      <c r="D70" s="67"/>
      <c r="E70" s="67"/>
      <c r="F70" s="67"/>
      <c r="G70" s="67"/>
      <c r="H70" s="67"/>
      <c r="I70" s="67"/>
      <c r="J70" s="67"/>
      <c r="K70" s="67"/>
      <c r="L70" s="67"/>
      <c r="M70" s="67"/>
      <c r="N70" s="67"/>
      <c r="O70" s="57">
        <f t="shared" si="25"/>
        <v>0</v>
      </c>
      <c r="P70" s="57">
        <f t="shared" si="26"/>
        <v>0</v>
      </c>
      <c r="Q70" s="58">
        <f t="shared" si="27"/>
        <v>0</v>
      </c>
      <c r="R70" s="89">
        <f t="shared" si="28"/>
        <v>123</v>
      </c>
      <c r="S70" s="90">
        <f>IF($C70&gt;'Wage Ceilings '!$C$3,'Wage Ceilings '!$C$3,$C70)</f>
        <v>0</v>
      </c>
      <c r="T70" s="91" cm="1">
        <f t="array" ref="T70">INDEX(Appendix!$G$4:$J$8,_xlfn.IFS(R70&lt;56,1,R70&lt;61,2,R70&lt;66,3,R70&lt;71,4,TRUE,5),MATCH(YEAR($C$17),Appendix!$G$3:$L$3,0))</f>
        <v>0</v>
      </c>
      <c r="U70" s="92">
        <f t="shared" si="2"/>
        <v>0</v>
      </c>
      <c r="V70" s="89">
        <f t="shared" si="29"/>
        <v>124</v>
      </c>
      <c r="W70" s="90">
        <f>IF($D70&gt;'Wage Ceilings '!$C$3-$S70,'Wage Ceilings '!$C$3-$S70,$D70)</f>
        <v>0</v>
      </c>
      <c r="X70" s="91" cm="1">
        <f t="array" ref="X70">INDEX(Appendix!$G$4:$J$8,_xlfn.IFS(V70&lt;56,1,V70&lt;61,2,V70&lt;66,3,V70&lt;71,4,TRUE,5),MATCH(YEAR($C$17),Appendix!$G$3:$L$3,0))</f>
        <v>0</v>
      </c>
      <c r="Y70" s="92">
        <f t="shared" si="4"/>
        <v>0</v>
      </c>
      <c r="Z70" s="89">
        <f t="shared" si="30"/>
        <v>124</v>
      </c>
      <c r="AA70" s="90">
        <f>IF($E70&gt;'Wage Ceilings '!$C$3-SUM($S70,$W70),'Wage Ceilings '!$C$3-SUM($S70,$W70),$E70)</f>
        <v>0</v>
      </c>
      <c r="AB70" s="91" cm="1">
        <f t="array" ref="AB70">INDEX(Appendix!$G$4:$J$8,_xlfn.IFS(Z70&lt;56,1,Z70&lt;61,2,Z70&lt;66,3,Z70&lt;71,4,TRUE,5),MATCH(YEAR($C$17),Appendix!$G$3:$L$3,0))</f>
        <v>0</v>
      </c>
      <c r="AC70" s="92">
        <f t="shared" si="6"/>
        <v>0</v>
      </c>
      <c r="AD70" s="89">
        <f t="shared" si="31"/>
        <v>124</v>
      </c>
      <c r="AE70" s="90">
        <f>IF($F70&gt;'Wage Ceilings '!$C$3-SUM($S70,$W70,$AA70),'Wage Ceilings '!$C$3-SUM($S70,$W70,$AA70),$F70)</f>
        <v>0</v>
      </c>
      <c r="AF70" s="91" cm="1">
        <f t="array" ref="AF70">INDEX(Appendix!$G$4:$J$8,_xlfn.IFS(AD70&lt;56,1,AD70&lt;61,2,AD70&lt;66,3,AD70&lt;71,4,TRUE,5),MATCH(YEAR($C$17),Appendix!$G$3:$L$3,0))</f>
        <v>0</v>
      </c>
      <c r="AG70" s="92">
        <f t="shared" si="8"/>
        <v>0</v>
      </c>
      <c r="AH70" s="89">
        <f t="shared" si="32"/>
        <v>124</v>
      </c>
      <c r="AI70" s="90">
        <f>IF($G70&gt;'Wage Ceilings '!$C$3-SUM($S70,$W70,$AA70,$AE70),'Wage Ceilings '!$C$3-SUM($S70,$W70,$AA70,$AE70),$G70)</f>
        <v>0</v>
      </c>
      <c r="AJ70" s="91" cm="1">
        <f t="array" ref="AJ70">INDEX(Appendix!$G$4:$J$8,_xlfn.IFS(AH70&lt;56,1,AH70&lt;61,2,AH70&lt;66,3,AH70&lt;71,4,TRUE,5),MATCH(YEAR($C$17),Appendix!$G$3:$L$3,0))</f>
        <v>0</v>
      </c>
      <c r="AK70" s="92">
        <f t="shared" si="10"/>
        <v>0</v>
      </c>
      <c r="AL70" s="89">
        <f t="shared" si="33"/>
        <v>124</v>
      </c>
      <c r="AM70" s="90">
        <f>IF($H70&gt;'Wage Ceilings '!$C$3-SUM($S70,$W70,$AA70,$AE70,$AI70),'Wage Ceilings '!$C$3-SUM($S70,$W70,$AA70,$AE70,$AI70),$H70)</f>
        <v>0</v>
      </c>
      <c r="AN70" s="91" cm="1">
        <f t="array" ref="AN70">INDEX(Appendix!$G$4:$J$8,_xlfn.IFS(AL70&lt;56,1,AL70&lt;61,2,AL70&lt;66,3,AL70&lt;71,4,TRUE,5),MATCH(YEAR($C$17),Appendix!$G$3:$L$3,0))</f>
        <v>0</v>
      </c>
      <c r="AO70" s="92">
        <f t="shared" si="12"/>
        <v>0</v>
      </c>
      <c r="AP70" s="89">
        <f t="shared" si="34"/>
        <v>124</v>
      </c>
      <c r="AQ70" s="90" cm="1">
        <f t="array" ref="AQ70">_xlfn.IFS(SUM($S70,$W70,$AA70,$AE70,$AI70,$AM70)&gt;='Wage Ceilings '!$C$3,0,SUM($I70,$S70,$W70,$AA70,$AE70,$AI70,$AM70)&gt;'Wage Ceilings '!$C$3,'Wage Ceilings '!$C$3-SUM($S70,$W70,$AA70,$AE70,$AI70,$AM70),SUM($I70,$S70,$W70,$AA70,$AE70,$AI70,$AM70)&lt;='Wage Ceilings '!$C$3,$I70)</f>
        <v>0</v>
      </c>
      <c r="AR70" s="91" cm="1">
        <f t="array" ref="AR70">INDEX(Appendix!$G$4:$J$8,_xlfn.IFS(AP70&lt;56,1,AP70&lt;61,2,AP70&lt;66,3,AP70&lt;71,4,TRUE,5),MATCH(YEAR($C$17),Appendix!$G$3:$L$3,0))</f>
        <v>0</v>
      </c>
      <c r="AS70" s="92">
        <f t="shared" si="24"/>
        <v>0</v>
      </c>
      <c r="AT70" s="89">
        <f t="shared" si="35"/>
        <v>124</v>
      </c>
      <c r="AU70" s="90" cm="1">
        <f t="array" ref="AU70">_xlfn.IFS(SUM($S70,$W70,$AA70,$AE70,$AI70,$AM70,$AQ70)&gt;='Wage Ceilings '!$C$3,0,SUM($J70,$S70,$W70,$AA70,$AE70,$AI70,$AM70,$AQ70)&gt;'Wage Ceilings '!$C$3,'Wage Ceilings '!$C$3-SUM($S70,$W70,$AA70,$AE70,$AI70,$AM70,$AQ70),SUM($J70,$S70,$W70,$AA70,$AE70,$AI70,$AM70,$AQ70)&lt;='Wage Ceilings '!$C$3,$J70)</f>
        <v>0</v>
      </c>
      <c r="AV70" s="91" cm="1">
        <f t="array" ref="AV70">INDEX(Appendix!$G$4:$J$8,_xlfn.IFS(AT70&lt;56,1,AT70&lt;61,2,AT70&lt;66,3,AT70&lt;71,4,TRUE,5),MATCH(YEAR($C$17),Appendix!$G$3:$L$3,0))</f>
        <v>0</v>
      </c>
      <c r="AW70" s="92">
        <f t="shared" si="15"/>
        <v>0</v>
      </c>
      <c r="AX70" s="89">
        <f t="shared" si="36"/>
        <v>124</v>
      </c>
      <c r="AY70" s="90" cm="1">
        <f t="array" ref="AY70">_xlfn.IFS(SUM($S70,$W70,$AA70,$AE70,$AI70,$AM70,$AQ70,$AU70)&gt;='Wage Ceilings '!$C$3,0,SUM($K70,$S70,$W70,$AA70,$AE70,$AI70,$AM70,$AQ70,$AU70)&gt;'Wage Ceilings '!$C$3,'Wage Ceilings '!$C$3-SUM($S70,$W70,$AA70,$AE70,$AI70,$AM70,$AQ70,$AU70),SUM($K70,$S70,$W70,$AA70,$AE70,$AI70,$AM70,$AQ70,$AU70)&lt;='Wage Ceilings '!$C$3,$K70)</f>
        <v>0</v>
      </c>
      <c r="AZ70" s="91" cm="1">
        <f t="array" ref="AZ70">INDEX(Appendix!$G$4:$J$8,_xlfn.IFS(AX70&lt;56,1,AX70&lt;61,2,AX70&lt;66,3,AX70&lt;71,4,TRUE,5),MATCH(YEAR($C$17),Appendix!$G$3:$L$3,0))</f>
        <v>0</v>
      </c>
      <c r="BA70" s="92">
        <f t="shared" si="17"/>
        <v>0</v>
      </c>
      <c r="BB70" s="89">
        <f t="shared" si="37"/>
        <v>124</v>
      </c>
      <c r="BC70" s="90" cm="1">
        <f t="array" ref="BC70">_xlfn.IFS(SUM($S70,$W70,$AA70,$AE70,$AI70,$AM70,$AQ70,$AU70,$AY70)&gt;='Wage Ceilings '!$C$3,0,SUM($L70,$S70,$W70,$AA70,$AE70,$AI70,$AM70,$AQ70,$AU70,$AY70)&gt;'Wage Ceilings '!$C$3,'Wage Ceilings '!$C$3-SUM($S70,$W70,$AA70,$AE70,$AI70,$AM70,$AQ70,$AU70,$AY70),SUM($L70,$S70,$W70,$AA70,$AE70,$AI70,$AM70,$AQ70,$AU70,$AY70)&lt;='Wage Ceilings '!$C$3,$L70)</f>
        <v>0</v>
      </c>
      <c r="BD70" s="91" cm="1">
        <f t="array" ref="BD70">INDEX(Appendix!$G$4:$J$8,_xlfn.IFS(BB70&lt;56,1,BB70&lt;61,2,BB70&lt;66,3,BB70&lt;71,4,TRUE,5),MATCH(YEAR($C$17),Appendix!$G$3:$L$3,0))</f>
        <v>0</v>
      </c>
      <c r="BE70" s="92">
        <f t="shared" si="19"/>
        <v>0</v>
      </c>
      <c r="BF70" s="89">
        <f t="shared" si="38"/>
        <v>124</v>
      </c>
      <c r="BG70" s="90" cm="1">
        <f t="array" ref="BG70">_xlfn.IFS(SUM($S70,$W70,$AA70,$AE70,$AI70,$AM70,$AQ70,$AU70,$AY70,$BC70)&gt;='Wage Ceilings '!$C$3,0,SUM($M70,$S70,$W70,$AA70,$AE70,$AI70,$AM70,$AQ70,$AU70,$AY70,$BC70)&gt;'Wage Ceilings '!$C$3,'Wage Ceilings '!$C$3-SUM($S70,$W70,$AA70,$AE70,$AI70,$AM70,$AQ70,$AU70,$AY70,$BC70),SUM($M70,$S70,$W70,$AA70,$AE70,$AI70,$AM70,$AQ70,$AU70,$AY70,$BC70)&lt;='Wage Ceilings '!$C$3,$M70)</f>
        <v>0</v>
      </c>
      <c r="BH70" s="91" cm="1">
        <f t="array" ref="BH70">INDEX(Appendix!$G$4:$J$8,_xlfn.IFS(BF70&lt;56,1,BF70&lt;61,2,BF70&lt;66,3,BF70&lt;71,4,TRUE,5),MATCH(YEAR($C$17),Appendix!$G$3:$L$3,0))</f>
        <v>0</v>
      </c>
      <c r="BI70" s="92">
        <f t="shared" si="21"/>
        <v>0</v>
      </c>
      <c r="BJ70" s="89">
        <f t="shared" si="39"/>
        <v>124</v>
      </c>
      <c r="BK70" s="90" cm="1">
        <f t="array" ref="BK70">_xlfn.IFS(SUM($S70,$W70,$AA70,$AE70,$AI70,$AM70,$AQ70,$AU70,$AY70,$BC70,$BG70)&gt;='Wage Ceilings '!$C$3,0,SUM($N70,$S70,$W70,$AA70,$AE70,$AI70,$AM70,$AQ70,$AU70,$AY70,$BC70,$BG70)&gt;'Wage Ceilings '!$C$3,'Wage Ceilings '!$C$3-SUM($S70,$W70,$AA70,$AE70,$AI70,$AM70,$AQ70,$AU70,$AY70,$BC70,$BG70),SUM($N70,$S70,$W70,$AA70,$AE70,$AI70,$AM70,$AQ70,$AU70,$AY70,$BC70,$BG70)&lt;='Wage Ceilings '!$C$3,$N70)</f>
        <v>0</v>
      </c>
      <c r="BL70" s="91" cm="1">
        <f t="array" ref="BL70">INDEX(Appendix!$G$4:$J$8,_xlfn.IFS(BJ70&lt;56,1,BJ70&lt;61,2,BJ70&lt;66,3,BJ70&lt;71,4,TRUE,5),MATCH(YEAR($C$17),Appendix!$G$3:$L$3,0))</f>
        <v>0</v>
      </c>
      <c r="BM70" s="92">
        <f t="shared" si="23"/>
        <v>0</v>
      </c>
      <c r="BN70" s="99"/>
    </row>
    <row r="71" spans="1:66" x14ac:dyDescent="0.3">
      <c r="A71" s="64" t="s">
        <v>119</v>
      </c>
      <c r="B71" s="65"/>
      <c r="C71" s="67"/>
      <c r="D71" s="67"/>
      <c r="E71" s="67"/>
      <c r="F71" s="67"/>
      <c r="G71" s="67"/>
      <c r="H71" s="67"/>
      <c r="I71" s="67"/>
      <c r="J71" s="67"/>
      <c r="K71" s="67"/>
      <c r="L71" s="67"/>
      <c r="M71" s="67"/>
      <c r="N71" s="67"/>
      <c r="O71" s="57">
        <f t="shared" si="25"/>
        <v>0</v>
      </c>
      <c r="P71" s="57">
        <f t="shared" si="26"/>
        <v>0</v>
      </c>
      <c r="Q71" s="58">
        <f t="shared" si="27"/>
        <v>0</v>
      </c>
      <c r="R71" s="89">
        <f t="shared" si="28"/>
        <v>123</v>
      </c>
      <c r="S71" s="90">
        <f>IF($C71&gt;'Wage Ceilings '!$C$3,'Wage Ceilings '!$C$3,$C71)</f>
        <v>0</v>
      </c>
      <c r="T71" s="91" cm="1">
        <f t="array" ref="T71">INDEX(Appendix!$G$4:$J$8,_xlfn.IFS(R71&lt;56,1,R71&lt;61,2,R71&lt;66,3,R71&lt;71,4,TRUE,5),MATCH(YEAR($C$17),Appendix!$G$3:$L$3,0))</f>
        <v>0</v>
      </c>
      <c r="U71" s="92">
        <f t="shared" si="2"/>
        <v>0</v>
      </c>
      <c r="V71" s="89">
        <f t="shared" si="29"/>
        <v>124</v>
      </c>
      <c r="W71" s="90">
        <f>IF($D71&gt;'Wage Ceilings '!$C$3-$S71,'Wage Ceilings '!$C$3-$S71,$D71)</f>
        <v>0</v>
      </c>
      <c r="X71" s="91" cm="1">
        <f t="array" ref="X71">INDEX(Appendix!$G$4:$J$8,_xlfn.IFS(V71&lt;56,1,V71&lt;61,2,V71&lt;66,3,V71&lt;71,4,TRUE,5),MATCH(YEAR($C$17),Appendix!$G$3:$L$3,0))</f>
        <v>0</v>
      </c>
      <c r="Y71" s="92">
        <f t="shared" si="4"/>
        <v>0</v>
      </c>
      <c r="Z71" s="89">
        <f t="shared" si="30"/>
        <v>124</v>
      </c>
      <c r="AA71" s="90">
        <f>IF($E71&gt;'Wage Ceilings '!$C$3-SUM($S71,$W71),'Wage Ceilings '!$C$3-SUM($S71,$W71),$E71)</f>
        <v>0</v>
      </c>
      <c r="AB71" s="91" cm="1">
        <f t="array" ref="AB71">INDEX(Appendix!$G$4:$J$8,_xlfn.IFS(Z71&lt;56,1,Z71&lt;61,2,Z71&lt;66,3,Z71&lt;71,4,TRUE,5),MATCH(YEAR($C$17),Appendix!$G$3:$L$3,0))</f>
        <v>0</v>
      </c>
      <c r="AC71" s="92">
        <f t="shared" si="6"/>
        <v>0</v>
      </c>
      <c r="AD71" s="89">
        <f t="shared" si="31"/>
        <v>124</v>
      </c>
      <c r="AE71" s="90">
        <f>IF($F71&gt;'Wage Ceilings '!$C$3-SUM($S71,$W71,$AA71),'Wage Ceilings '!$C$3-SUM($S71,$W71,$AA71),$F71)</f>
        <v>0</v>
      </c>
      <c r="AF71" s="91" cm="1">
        <f t="array" ref="AF71">INDEX(Appendix!$G$4:$J$8,_xlfn.IFS(AD71&lt;56,1,AD71&lt;61,2,AD71&lt;66,3,AD71&lt;71,4,TRUE,5),MATCH(YEAR($C$17),Appendix!$G$3:$L$3,0))</f>
        <v>0</v>
      </c>
      <c r="AG71" s="92">
        <f t="shared" si="8"/>
        <v>0</v>
      </c>
      <c r="AH71" s="89">
        <f t="shared" si="32"/>
        <v>124</v>
      </c>
      <c r="AI71" s="90">
        <f>IF($G71&gt;'Wage Ceilings '!$C$3-SUM($S71,$W71,$AA71,$AE71),'Wage Ceilings '!$C$3-SUM($S71,$W71,$AA71,$AE71),$G71)</f>
        <v>0</v>
      </c>
      <c r="AJ71" s="91" cm="1">
        <f t="array" ref="AJ71">INDEX(Appendix!$G$4:$J$8,_xlfn.IFS(AH71&lt;56,1,AH71&lt;61,2,AH71&lt;66,3,AH71&lt;71,4,TRUE,5),MATCH(YEAR($C$17),Appendix!$G$3:$L$3,0))</f>
        <v>0</v>
      </c>
      <c r="AK71" s="92">
        <f t="shared" si="10"/>
        <v>0</v>
      </c>
      <c r="AL71" s="89">
        <f t="shared" si="33"/>
        <v>124</v>
      </c>
      <c r="AM71" s="90">
        <f>IF($H71&gt;'Wage Ceilings '!$C$3-SUM($S71,$W71,$AA71,$AE71,$AI71),'Wage Ceilings '!$C$3-SUM($S71,$W71,$AA71,$AE71,$AI71),$H71)</f>
        <v>0</v>
      </c>
      <c r="AN71" s="91" cm="1">
        <f t="array" ref="AN71">INDEX(Appendix!$G$4:$J$8,_xlfn.IFS(AL71&lt;56,1,AL71&lt;61,2,AL71&lt;66,3,AL71&lt;71,4,TRUE,5),MATCH(YEAR($C$17),Appendix!$G$3:$L$3,0))</f>
        <v>0</v>
      </c>
      <c r="AO71" s="92">
        <f t="shared" si="12"/>
        <v>0</v>
      </c>
      <c r="AP71" s="89">
        <f t="shared" si="34"/>
        <v>124</v>
      </c>
      <c r="AQ71" s="90" cm="1">
        <f t="array" ref="AQ71">_xlfn.IFS(SUM($S71,$W71,$AA71,$AE71,$AI71,$AM71)&gt;='Wage Ceilings '!$C$3,0,SUM($I71,$S71,$W71,$AA71,$AE71,$AI71,$AM71)&gt;'Wage Ceilings '!$C$3,'Wage Ceilings '!$C$3-SUM($S71,$W71,$AA71,$AE71,$AI71,$AM71),SUM($I71,$S71,$W71,$AA71,$AE71,$AI71,$AM71)&lt;='Wage Ceilings '!$C$3,$I71)</f>
        <v>0</v>
      </c>
      <c r="AR71" s="91" cm="1">
        <f t="array" ref="AR71">INDEX(Appendix!$G$4:$J$8,_xlfn.IFS(AP71&lt;56,1,AP71&lt;61,2,AP71&lt;66,3,AP71&lt;71,4,TRUE,5),MATCH(YEAR($C$17),Appendix!$G$3:$L$3,0))</f>
        <v>0</v>
      </c>
      <c r="AS71" s="92">
        <f t="shared" si="24"/>
        <v>0</v>
      </c>
      <c r="AT71" s="89">
        <f t="shared" si="35"/>
        <v>124</v>
      </c>
      <c r="AU71" s="90" cm="1">
        <f t="array" ref="AU71">_xlfn.IFS(SUM($S71,$W71,$AA71,$AE71,$AI71,$AM71,$AQ71)&gt;='Wage Ceilings '!$C$3,0,SUM($J71,$S71,$W71,$AA71,$AE71,$AI71,$AM71,$AQ71)&gt;'Wage Ceilings '!$C$3,'Wage Ceilings '!$C$3-SUM($S71,$W71,$AA71,$AE71,$AI71,$AM71,$AQ71),SUM($J71,$S71,$W71,$AA71,$AE71,$AI71,$AM71,$AQ71)&lt;='Wage Ceilings '!$C$3,$J71)</f>
        <v>0</v>
      </c>
      <c r="AV71" s="91" cm="1">
        <f t="array" ref="AV71">INDEX(Appendix!$G$4:$J$8,_xlfn.IFS(AT71&lt;56,1,AT71&lt;61,2,AT71&lt;66,3,AT71&lt;71,4,TRUE,5),MATCH(YEAR($C$17),Appendix!$G$3:$L$3,0))</f>
        <v>0</v>
      </c>
      <c r="AW71" s="92">
        <f t="shared" si="15"/>
        <v>0</v>
      </c>
      <c r="AX71" s="89">
        <f t="shared" si="36"/>
        <v>124</v>
      </c>
      <c r="AY71" s="90" cm="1">
        <f t="array" ref="AY71">_xlfn.IFS(SUM($S71,$W71,$AA71,$AE71,$AI71,$AM71,$AQ71,$AU71)&gt;='Wage Ceilings '!$C$3,0,SUM($K71,$S71,$W71,$AA71,$AE71,$AI71,$AM71,$AQ71,$AU71)&gt;'Wage Ceilings '!$C$3,'Wage Ceilings '!$C$3-SUM($S71,$W71,$AA71,$AE71,$AI71,$AM71,$AQ71,$AU71),SUM($K71,$S71,$W71,$AA71,$AE71,$AI71,$AM71,$AQ71,$AU71)&lt;='Wage Ceilings '!$C$3,$K71)</f>
        <v>0</v>
      </c>
      <c r="AZ71" s="91" cm="1">
        <f t="array" ref="AZ71">INDEX(Appendix!$G$4:$J$8,_xlfn.IFS(AX71&lt;56,1,AX71&lt;61,2,AX71&lt;66,3,AX71&lt;71,4,TRUE,5),MATCH(YEAR($C$17),Appendix!$G$3:$L$3,0))</f>
        <v>0</v>
      </c>
      <c r="BA71" s="92">
        <f t="shared" si="17"/>
        <v>0</v>
      </c>
      <c r="BB71" s="89">
        <f t="shared" si="37"/>
        <v>124</v>
      </c>
      <c r="BC71" s="90" cm="1">
        <f t="array" ref="BC71">_xlfn.IFS(SUM($S71,$W71,$AA71,$AE71,$AI71,$AM71,$AQ71,$AU71,$AY71)&gt;='Wage Ceilings '!$C$3,0,SUM($L71,$S71,$W71,$AA71,$AE71,$AI71,$AM71,$AQ71,$AU71,$AY71)&gt;'Wage Ceilings '!$C$3,'Wage Ceilings '!$C$3-SUM($S71,$W71,$AA71,$AE71,$AI71,$AM71,$AQ71,$AU71,$AY71),SUM($L71,$S71,$W71,$AA71,$AE71,$AI71,$AM71,$AQ71,$AU71,$AY71)&lt;='Wage Ceilings '!$C$3,$L71)</f>
        <v>0</v>
      </c>
      <c r="BD71" s="91" cm="1">
        <f t="array" ref="BD71">INDEX(Appendix!$G$4:$J$8,_xlfn.IFS(BB71&lt;56,1,BB71&lt;61,2,BB71&lt;66,3,BB71&lt;71,4,TRUE,5),MATCH(YEAR($C$17),Appendix!$G$3:$L$3,0))</f>
        <v>0</v>
      </c>
      <c r="BE71" s="92">
        <f t="shared" si="19"/>
        <v>0</v>
      </c>
      <c r="BF71" s="89">
        <f t="shared" si="38"/>
        <v>124</v>
      </c>
      <c r="BG71" s="90" cm="1">
        <f t="array" ref="BG71">_xlfn.IFS(SUM($S71,$W71,$AA71,$AE71,$AI71,$AM71,$AQ71,$AU71,$AY71,$BC71)&gt;='Wage Ceilings '!$C$3,0,SUM($M71,$S71,$W71,$AA71,$AE71,$AI71,$AM71,$AQ71,$AU71,$AY71,$BC71)&gt;'Wage Ceilings '!$C$3,'Wage Ceilings '!$C$3-SUM($S71,$W71,$AA71,$AE71,$AI71,$AM71,$AQ71,$AU71,$AY71,$BC71),SUM($M71,$S71,$W71,$AA71,$AE71,$AI71,$AM71,$AQ71,$AU71,$AY71,$BC71)&lt;='Wage Ceilings '!$C$3,$M71)</f>
        <v>0</v>
      </c>
      <c r="BH71" s="91" cm="1">
        <f t="array" ref="BH71">INDEX(Appendix!$G$4:$J$8,_xlfn.IFS(BF71&lt;56,1,BF71&lt;61,2,BF71&lt;66,3,BF71&lt;71,4,TRUE,5),MATCH(YEAR($C$17),Appendix!$G$3:$L$3,0))</f>
        <v>0</v>
      </c>
      <c r="BI71" s="92">
        <f t="shared" si="21"/>
        <v>0</v>
      </c>
      <c r="BJ71" s="89">
        <f t="shared" si="39"/>
        <v>124</v>
      </c>
      <c r="BK71" s="90" cm="1">
        <f t="array" ref="BK71">_xlfn.IFS(SUM($S71,$W71,$AA71,$AE71,$AI71,$AM71,$AQ71,$AU71,$AY71,$BC71,$BG71)&gt;='Wage Ceilings '!$C$3,0,SUM($N71,$S71,$W71,$AA71,$AE71,$AI71,$AM71,$AQ71,$AU71,$AY71,$BC71,$BG71)&gt;'Wage Ceilings '!$C$3,'Wage Ceilings '!$C$3-SUM($S71,$W71,$AA71,$AE71,$AI71,$AM71,$AQ71,$AU71,$AY71,$BC71,$BG71),SUM($N71,$S71,$W71,$AA71,$AE71,$AI71,$AM71,$AQ71,$AU71,$AY71,$BC71,$BG71)&lt;='Wage Ceilings '!$C$3,$N71)</f>
        <v>0</v>
      </c>
      <c r="BL71" s="91" cm="1">
        <f t="array" ref="BL71">INDEX(Appendix!$G$4:$J$8,_xlfn.IFS(BJ71&lt;56,1,BJ71&lt;61,2,BJ71&lt;66,3,BJ71&lt;71,4,TRUE,5),MATCH(YEAR($C$17),Appendix!$G$3:$L$3,0))</f>
        <v>0</v>
      </c>
      <c r="BM71" s="92">
        <f t="shared" si="23"/>
        <v>0</v>
      </c>
      <c r="BN71" s="99"/>
    </row>
    <row r="72" spans="1:66" x14ac:dyDescent="0.3">
      <c r="A72" s="64" t="s">
        <v>120</v>
      </c>
      <c r="B72" s="65"/>
      <c r="C72" s="67"/>
      <c r="D72" s="67"/>
      <c r="E72" s="67"/>
      <c r="F72" s="67"/>
      <c r="G72" s="67"/>
      <c r="H72" s="67"/>
      <c r="I72" s="67"/>
      <c r="J72" s="67"/>
      <c r="K72" s="67"/>
      <c r="L72" s="67"/>
      <c r="M72" s="67"/>
      <c r="N72" s="67"/>
      <c r="O72" s="57">
        <f t="shared" si="25"/>
        <v>0</v>
      </c>
      <c r="P72" s="57">
        <f t="shared" si="26"/>
        <v>0</v>
      </c>
      <c r="Q72" s="58">
        <f t="shared" si="27"/>
        <v>0</v>
      </c>
      <c r="R72" s="89">
        <f t="shared" si="28"/>
        <v>123</v>
      </c>
      <c r="S72" s="90">
        <f>IF($C72&gt;'Wage Ceilings '!$C$3,'Wage Ceilings '!$C$3,$C72)</f>
        <v>0</v>
      </c>
      <c r="T72" s="91" cm="1">
        <f t="array" ref="T72">INDEX(Appendix!$G$4:$J$8,_xlfn.IFS(R72&lt;56,1,R72&lt;61,2,R72&lt;66,3,R72&lt;71,4,TRUE,5),MATCH(YEAR($C$17),Appendix!$G$3:$L$3,0))</f>
        <v>0</v>
      </c>
      <c r="U72" s="92">
        <f t="shared" si="2"/>
        <v>0</v>
      </c>
      <c r="V72" s="89">
        <f t="shared" si="29"/>
        <v>124</v>
      </c>
      <c r="W72" s="90">
        <f>IF($D72&gt;'Wage Ceilings '!$C$3-$S72,'Wage Ceilings '!$C$3-$S72,$D72)</f>
        <v>0</v>
      </c>
      <c r="X72" s="91" cm="1">
        <f t="array" ref="X72">INDEX(Appendix!$G$4:$J$8,_xlfn.IFS(V72&lt;56,1,V72&lt;61,2,V72&lt;66,3,V72&lt;71,4,TRUE,5),MATCH(YEAR($C$17),Appendix!$G$3:$L$3,0))</f>
        <v>0</v>
      </c>
      <c r="Y72" s="92">
        <f t="shared" si="4"/>
        <v>0</v>
      </c>
      <c r="Z72" s="89">
        <f t="shared" si="30"/>
        <v>124</v>
      </c>
      <c r="AA72" s="90">
        <f>IF($E72&gt;'Wage Ceilings '!$C$3-SUM($S72,$W72),'Wage Ceilings '!$C$3-SUM($S72,$W72),$E72)</f>
        <v>0</v>
      </c>
      <c r="AB72" s="91" cm="1">
        <f t="array" ref="AB72">INDEX(Appendix!$G$4:$J$8,_xlfn.IFS(Z72&lt;56,1,Z72&lt;61,2,Z72&lt;66,3,Z72&lt;71,4,TRUE,5),MATCH(YEAR($C$17),Appendix!$G$3:$L$3,0))</f>
        <v>0</v>
      </c>
      <c r="AC72" s="92">
        <f t="shared" si="6"/>
        <v>0</v>
      </c>
      <c r="AD72" s="89">
        <f t="shared" si="31"/>
        <v>124</v>
      </c>
      <c r="AE72" s="90">
        <f>IF($F72&gt;'Wage Ceilings '!$C$3-SUM($S72,$W72,$AA72),'Wage Ceilings '!$C$3-SUM($S72,$W72,$AA72),$F72)</f>
        <v>0</v>
      </c>
      <c r="AF72" s="91" cm="1">
        <f t="array" ref="AF72">INDEX(Appendix!$G$4:$J$8,_xlfn.IFS(AD72&lt;56,1,AD72&lt;61,2,AD72&lt;66,3,AD72&lt;71,4,TRUE,5),MATCH(YEAR($C$17),Appendix!$G$3:$L$3,0))</f>
        <v>0</v>
      </c>
      <c r="AG72" s="92">
        <f t="shared" si="8"/>
        <v>0</v>
      </c>
      <c r="AH72" s="89">
        <f t="shared" si="32"/>
        <v>124</v>
      </c>
      <c r="AI72" s="90">
        <f>IF($G72&gt;'Wage Ceilings '!$C$3-SUM($S72,$W72,$AA72,$AE72),'Wage Ceilings '!$C$3-SUM($S72,$W72,$AA72,$AE72),$G72)</f>
        <v>0</v>
      </c>
      <c r="AJ72" s="91" cm="1">
        <f t="array" ref="AJ72">INDEX(Appendix!$G$4:$J$8,_xlfn.IFS(AH72&lt;56,1,AH72&lt;61,2,AH72&lt;66,3,AH72&lt;71,4,TRUE,5),MATCH(YEAR($C$17),Appendix!$G$3:$L$3,0))</f>
        <v>0</v>
      </c>
      <c r="AK72" s="92">
        <f t="shared" si="10"/>
        <v>0</v>
      </c>
      <c r="AL72" s="89">
        <f t="shared" si="33"/>
        <v>124</v>
      </c>
      <c r="AM72" s="90">
        <f>IF($H72&gt;'Wage Ceilings '!$C$3-SUM($S72,$W72,$AA72,$AE72,$AI72),'Wage Ceilings '!$C$3-SUM($S72,$W72,$AA72,$AE72,$AI72),$H72)</f>
        <v>0</v>
      </c>
      <c r="AN72" s="91" cm="1">
        <f t="array" ref="AN72">INDEX(Appendix!$G$4:$J$8,_xlfn.IFS(AL72&lt;56,1,AL72&lt;61,2,AL72&lt;66,3,AL72&lt;71,4,TRUE,5),MATCH(YEAR($C$17),Appendix!$G$3:$L$3,0))</f>
        <v>0</v>
      </c>
      <c r="AO72" s="92">
        <f t="shared" si="12"/>
        <v>0</v>
      </c>
      <c r="AP72" s="89">
        <f t="shared" si="34"/>
        <v>124</v>
      </c>
      <c r="AQ72" s="90" cm="1">
        <f t="array" ref="AQ72">_xlfn.IFS(SUM($S72,$W72,$AA72,$AE72,$AI72,$AM72)&gt;='Wage Ceilings '!$C$3,0,SUM($I72,$S72,$W72,$AA72,$AE72,$AI72,$AM72)&gt;'Wage Ceilings '!$C$3,'Wage Ceilings '!$C$3-SUM($S72,$W72,$AA72,$AE72,$AI72,$AM72),SUM($I72,$S72,$W72,$AA72,$AE72,$AI72,$AM72)&lt;='Wage Ceilings '!$C$3,$I72)</f>
        <v>0</v>
      </c>
      <c r="AR72" s="91" cm="1">
        <f t="array" ref="AR72">INDEX(Appendix!$G$4:$J$8,_xlfn.IFS(AP72&lt;56,1,AP72&lt;61,2,AP72&lt;66,3,AP72&lt;71,4,TRUE,5),MATCH(YEAR($C$17),Appendix!$G$3:$L$3,0))</f>
        <v>0</v>
      </c>
      <c r="AS72" s="92">
        <f t="shared" si="24"/>
        <v>0</v>
      </c>
      <c r="AT72" s="89">
        <f t="shared" si="35"/>
        <v>124</v>
      </c>
      <c r="AU72" s="90" cm="1">
        <f t="array" ref="AU72">_xlfn.IFS(SUM($S72,$W72,$AA72,$AE72,$AI72,$AM72,$AQ72)&gt;='Wage Ceilings '!$C$3,0,SUM($J72,$S72,$W72,$AA72,$AE72,$AI72,$AM72,$AQ72)&gt;'Wage Ceilings '!$C$3,'Wage Ceilings '!$C$3-SUM($S72,$W72,$AA72,$AE72,$AI72,$AM72,$AQ72),SUM($J72,$S72,$W72,$AA72,$AE72,$AI72,$AM72,$AQ72)&lt;='Wage Ceilings '!$C$3,$J72)</f>
        <v>0</v>
      </c>
      <c r="AV72" s="91" cm="1">
        <f t="array" ref="AV72">INDEX(Appendix!$G$4:$J$8,_xlfn.IFS(AT72&lt;56,1,AT72&lt;61,2,AT72&lt;66,3,AT72&lt;71,4,TRUE,5),MATCH(YEAR($C$17),Appendix!$G$3:$L$3,0))</f>
        <v>0</v>
      </c>
      <c r="AW72" s="92">
        <f t="shared" si="15"/>
        <v>0</v>
      </c>
      <c r="AX72" s="89">
        <f t="shared" si="36"/>
        <v>124</v>
      </c>
      <c r="AY72" s="90" cm="1">
        <f t="array" ref="AY72">_xlfn.IFS(SUM($S72,$W72,$AA72,$AE72,$AI72,$AM72,$AQ72,$AU72)&gt;='Wage Ceilings '!$C$3,0,SUM($K72,$S72,$W72,$AA72,$AE72,$AI72,$AM72,$AQ72,$AU72)&gt;'Wage Ceilings '!$C$3,'Wage Ceilings '!$C$3-SUM($S72,$W72,$AA72,$AE72,$AI72,$AM72,$AQ72,$AU72),SUM($K72,$S72,$W72,$AA72,$AE72,$AI72,$AM72,$AQ72,$AU72)&lt;='Wage Ceilings '!$C$3,$K72)</f>
        <v>0</v>
      </c>
      <c r="AZ72" s="91" cm="1">
        <f t="array" ref="AZ72">INDEX(Appendix!$G$4:$J$8,_xlfn.IFS(AX72&lt;56,1,AX72&lt;61,2,AX72&lt;66,3,AX72&lt;71,4,TRUE,5),MATCH(YEAR($C$17),Appendix!$G$3:$L$3,0))</f>
        <v>0</v>
      </c>
      <c r="BA72" s="92">
        <f t="shared" si="17"/>
        <v>0</v>
      </c>
      <c r="BB72" s="89">
        <f t="shared" si="37"/>
        <v>124</v>
      </c>
      <c r="BC72" s="90" cm="1">
        <f t="array" ref="BC72">_xlfn.IFS(SUM($S72,$W72,$AA72,$AE72,$AI72,$AM72,$AQ72,$AU72,$AY72)&gt;='Wage Ceilings '!$C$3,0,SUM($L72,$S72,$W72,$AA72,$AE72,$AI72,$AM72,$AQ72,$AU72,$AY72)&gt;'Wage Ceilings '!$C$3,'Wage Ceilings '!$C$3-SUM($S72,$W72,$AA72,$AE72,$AI72,$AM72,$AQ72,$AU72,$AY72),SUM($L72,$S72,$W72,$AA72,$AE72,$AI72,$AM72,$AQ72,$AU72,$AY72)&lt;='Wage Ceilings '!$C$3,$L72)</f>
        <v>0</v>
      </c>
      <c r="BD72" s="91" cm="1">
        <f t="array" ref="BD72">INDEX(Appendix!$G$4:$J$8,_xlfn.IFS(BB72&lt;56,1,BB72&lt;61,2,BB72&lt;66,3,BB72&lt;71,4,TRUE,5),MATCH(YEAR($C$17),Appendix!$G$3:$L$3,0))</f>
        <v>0</v>
      </c>
      <c r="BE72" s="92">
        <f t="shared" si="19"/>
        <v>0</v>
      </c>
      <c r="BF72" s="89">
        <f t="shared" si="38"/>
        <v>124</v>
      </c>
      <c r="BG72" s="90" cm="1">
        <f t="array" ref="BG72">_xlfn.IFS(SUM($S72,$W72,$AA72,$AE72,$AI72,$AM72,$AQ72,$AU72,$AY72,$BC72)&gt;='Wage Ceilings '!$C$3,0,SUM($M72,$S72,$W72,$AA72,$AE72,$AI72,$AM72,$AQ72,$AU72,$AY72,$BC72)&gt;'Wage Ceilings '!$C$3,'Wage Ceilings '!$C$3-SUM($S72,$W72,$AA72,$AE72,$AI72,$AM72,$AQ72,$AU72,$AY72,$BC72),SUM($M72,$S72,$W72,$AA72,$AE72,$AI72,$AM72,$AQ72,$AU72,$AY72,$BC72)&lt;='Wage Ceilings '!$C$3,$M72)</f>
        <v>0</v>
      </c>
      <c r="BH72" s="91" cm="1">
        <f t="array" ref="BH72">INDEX(Appendix!$G$4:$J$8,_xlfn.IFS(BF72&lt;56,1,BF72&lt;61,2,BF72&lt;66,3,BF72&lt;71,4,TRUE,5),MATCH(YEAR($C$17),Appendix!$G$3:$L$3,0))</f>
        <v>0</v>
      </c>
      <c r="BI72" s="92">
        <f t="shared" si="21"/>
        <v>0</v>
      </c>
      <c r="BJ72" s="89">
        <f t="shared" si="39"/>
        <v>124</v>
      </c>
      <c r="BK72" s="90" cm="1">
        <f t="array" ref="BK72">_xlfn.IFS(SUM($S72,$W72,$AA72,$AE72,$AI72,$AM72,$AQ72,$AU72,$AY72,$BC72,$BG72)&gt;='Wage Ceilings '!$C$3,0,SUM($N72,$S72,$W72,$AA72,$AE72,$AI72,$AM72,$AQ72,$AU72,$AY72,$BC72,$BG72)&gt;'Wage Ceilings '!$C$3,'Wage Ceilings '!$C$3-SUM($S72,$W72,$AA72,$AE72,$AI72,$AM72,$AQ72,$AU72,$AY72,$BC72,$BG72),SUM($N72,$S72,$W72,$AA72,$AE72,$AI72,$AM72,$AQ72,$AU72,$AY72,$BC72,$BG72)&lt;='Wage Ceilings '!$C$3,$N72)</f>
        <v>0</v>
      </c>
      <c r="BL72" s="91" cm="1">
        <f t="array" ref="BL72">INDEX(Appendix!$G$4:$J$8,_xlfn.IFS(BJ72&lt;56,1,BJ72&lt;61,2,BJ72&lt;66,3,BJ72&lt;71,4,TRUE,5),MATCH(YEAR($C$17),Appendix!$G$3:$L$3,0))</f>
        <v>0</v>
      </c>
      <c r="BM72" s="92">
        <f t="shared" si="23"/>
        <v>0</v>
      </c>
      <c r="BN72" s="99"/>
    </row>
    <row r="73" spans="1:66" x14ac:dyDescent="0.3">
      <c r="A73" s="64" t="s">
        <v>121</v>
      </c>
      <c r="B73" s="65"/>
      <c r="C73" s="67"/>
      <c r="D73" s="67"/>
      <c r="E73" s="67"/>
      <c r="F73" s="67"/>
      <c r="G73" s="67"/>
      <c r="H73" s="67"/>
      <c r="I73" s="67"/>
      <c r="J73" s="67"/>
      <c r="K73" s="67"/>
      <c r="L73" s="67"/>
      <c r="M73" s="67"/>
      <c r="N73" s="67"/>
      <c r="O73" s="57">
        <f t="shared" si="25"/>
        <v>0</v>
      </c>
      <c r="P73" s="57">
        <f t="shared" si="26"/>
        <v>0</v>
      </c>
      <c r="Q73" s="58">
        <f t="shared" si="27"/>
        <v>0</v>
      </c>
      <c r="R73" s="89">
        <f t="shared" si="28"/>
        <v>123</v>
      </c>
      <c r="S73" s="90">
        <f>IF($C73&gt;'Wage Ceilings '!$C$3,'Wage Ceilings '!$C$3,$C73)</f>
        <v>0</v>
      </c>
      <c r="T73" s="91" cm="1">
        <f t="array" ref="T73">INDEX(Appendix!$G$4:$J$8,_xlfn.IFS(R73&lt;56,1,R73&lt;61,2,R73&lt;66,3,R73&lt;71,4,TRUE,5),MATCH(YEAR($C$17),Appendix!$G$3:$L$3,0))</f>
        <v>0</v>
      </c>
      <c r="U73" s="92">
        <f t="shared" si="2"/>
        <v>0</v>
      </c>
      <c r="V73" s="89">
        <f t="shared" si="29"/>
        <v>124</v>
      </c>
      <c r="W73" s="90">
        <f>IF($D73&gt;'Wage Ceilings '!$C$3-$S73,'Wage Ceilings '!$C$3-$S73,$D73)</f>
        <v>0</v>
      </c>
      <c r="X73" s="91" cm="1">
        <f t="array" ref="X73">INDEX(Appendix!$G$4:$J$8,_xlfn.IFS(V73&lt;56,1,V73&lt;61,2,V73&lt;66,3,V73&lt;71,4,TRUE,5),MATCH(YEAR($C$17),Appendix!$G$3:$L$3,0))</f>
        <v>0</v>
      </c>
      <c r="Y73" s="92">
        <f t="shared" si="4"/>
        <v>0</v>
      </c>
      <c r="Z73" s="89">
        <f t="shared" si="30"/>
        <v>124</v>
      </c>
      <c r="AA73" s="90">
        <f>IF($E73&gt;'Wage Ceilings '!$C$3-SUM($S73,$W73),'Wage Ceilings '!$C$3-SUM($S73,$W73),$E73)</f>
        <v>0</v>
      </c>
      <c r="AB73" s="91" cm="1">
        <f t="array" ref="AB73">INDEX(Appendix!$G$4:$J$8,_xlfn.IFS(Z73&lt;56,1,Z73&lt;61,2,Z73&lt;66,3,Z73&lt;71,4,TRUE,5),MATCH(YEAR($C$17),Appendix!$G$3:$L$3,0))</f>
        <v>0</v>
      </c>
      <c r="AC73" s="92">
        <f t="shared" si="6"/>
        <v>0</v>
      </c>
      <c r="AD73" s="89">
        <f t="shared" si="31"/>
        <v>124</v>
      </c>
      <c r="AE73" s="90">
        <f>IF($F73&gt;'Wage Ceilings '!$C$3-SUM($S73,$W73,$AA73),'Wage Ceilings '!$C$3-SUM($S73,$W73,$AA73),$F73)</f>
        <v>0</v>
      </c>
      <c r="AF73" s="91" cm="1">
        <f t="array" ref="AF73">INDEX(Appendix!$G$4:$J$8,_xlfn.IFS(AD73&lt;56,1,AD73&lt;61,2,AD73&lt;66,3,AD73&lt;71,4,TRUE,5),MATCH(YEAR($C$17),Appendix!$G$3:$L$3,0))</f>
        <v>0</v>
      </c>
      <c r="AG73" s="92">
        <f t="shared" si="8"/>
        <v>0</v>
      </c>
      <c r="AH73" s="89">
        <f t="shared" si="32"/>
        <v>124</v>
      </c>
      <c r="AI73" s="90">
        <f>IF($G73&gt;'Wage Ceilings '!$C$3-SUM($S73,$W73,$AA73,$AE73),'Wage Ceilings '!$C$3-SUM($S73,$W73,$AA73,$AE73),$G73)</f>
        <v>0</v>
      </c>
      <c r="AJ73" s="91" cm="1">
        <f t="array" ref="AJ73">INDEX(Appendix!$G$4:$J$8,_xlfn.IFS(AH73&lt;56,1,AH73&lt;61,2,AH73&lt;66,3,AH73&lt;71,4,TRUE,5),MATCH(YEAR($C$17),Appendix!$G$3:$L$3,0))</f>
        <v>0</v>
      </c>
      <c r="AK73" s="92">
        <f t="shared" si="10"/>
        <v>0</v>
      </c>
      <c r="AL73" s="89">
        <f t="shared" si="33"/>
        <v>124</v>
      </c>
      <c r="AM73" s="90">
        <f>IF($H73&gt;'Wage Ceilings '!$C$3-SUM($S73,$W73,$AA73,$AE73,$AI73),'Wage Ceilings '!$C$3-SUM($S73,$W73,$AA73,$AE73,$AI73),$H73)</f>
        <v>0</v>
      </c>
      <c r="AN73" s="91" cm="1">
        <f t="array" ref="AN73">INDEX(Appendix!$G$4:$J$8,_xlfn.IFS(AL73&lt;56,1,AL73&lt;61,2,AL73&lt;66,3,AL73&lt;71,4,TRUE,5),MATCH(YEAR($C$17),Appendix!$G$3:$L$3,0))</f>
        <v>0</v>
      </c>
      <c r="AO73" s="92">
        <f t="shared" si="12"/>
        <v>0</v>
      </c>
      <c r="AP73" s="89">
        <f t="shared" si="34"/>
        <v>124</v>
      </c>
      <c r="AQ73" s="90" cm="1">
        <f t="array" ref="AQ73">_xlfn.IFS(SUM($S73,$W73,$AA73,$AE73,$AI73,$AM73)&gt;='Wage Ceilings '!$C$3,0,SUM($I73,$S73,$W73,$AA73,$AE73,$AI73,$AM73)&gt;'Wage Ceilings '!$C$3,'Wage Ceilings '!$C$3-SUM($S73,$W73,$AA73,$AE73,$AI73,$AM73),SUM($I73,$S73,$W73,$AA73,$AE73,$AI73,$AM73)&lt;='Wage Ceilings '!$C$3,$I73)</f>
        <v>0</v>
      </c>
      <c r="AR73" s="91" cm="1">
        <f t="array" ref="AR73">INDEX(Appendix!$G$4:$J$8,_xlfn.IFS(AP73&lt;56,1,AP73&lt;61,2,AP73&lt;66,3,AP73&lt;71,4,TRUE,5),MATCH(YEAR($C$17),Appendix!$G$3:$L$3,0))</f>
        <v>0</v>
      </c>
      <c r="AS73" s="92">
        <f t="shared" si="24"/>
        <v>0</v>
      </c>
      <c r="AT73" s="89">
        <f t="shared" si="35"/>
        <v>124</v>
      </c>
      <c r="AU73" s="90" cm="1">
        <f t="array" ref="AU73">_xlfn.IFS(SUM($S73,$W73,$AA73,$AE73,$AI73,$AM73,$AQ73)&gt;='Wage Ceilings '!$C$3,0,SUM($J73,$S73,$W73,$AA73,$AE73,$AI73,$AM73,$AQ73)&gt;'Wage Ceilings '!$C$3,'Wage Ceilings '!$C$3-SUM($S73,$W73,$AA73,$AE73,$AI73,$AM73,$AQ73),SUM($J73,$S73,$W73,$AA73,$AE73,$AI73,$AM73,$AQ73)&lt;='Wage Ceilings '!$C$3,$J73)</f>
        <v>0</v>
      </c>
      <c r="AV73" s="91" cm="1">
        <f t="array" ref="AV73">INDEX(Appendix!$G$4:$J$8,_xlfn.IFS(AT73&lt;56,1,AT73&lt;61,2,AT73&lt;66,3,AT73&lt;71,4,TRUE,5),MATCH(YEAR($C$17),Appendix!$G$3:$L$3,0))</f>
        <v>0</v>
      </c>
      <c r="AW73" s="92">
        <f t="shared" si="15"/>
        <v>0</v>
      </c>
      <c r="AX73" s="89">
        <f t="shared" si="36"/>
        <v>124</v>
      </c>
      <c r="AY73" s="90" cm="1">
        <f t="array" ref="AY73">_xlfn.IFS(SUM($S73,$W73,$AA73,$AE73,$AI73,$AM73,$AQ73,$AU73)&gt;='Wage Ceilings '!$C$3,0,SUM($K73,$S73,$W73,$AA73,$AE73,$AI73,$AM73,$AQ73,$AU73)&gt;'Wage Ceilings '!$C$3,'Wage Ceilings '!$C$3-SUM($S73,$W73,$AA73,$AE73,$AI73,$AM73,$AQ73,$AU73),SUM($K73,$S73,$W73,$AA73,$AE73,$AI73,$AM73,$AQ73,$AU73)&lt;='Wage Ceilings '!$C$3,$K73)</f>
        <v>0</v>
      </c>
      <c r="AZ73" s="91" cm="1">
        <f t="array" ref="AZ73">INDEX(Appendix!$G$4:$J$8,_xlfn.IFS(AX73&lt;56,1,AX73&lt;61,2,AX73&lt;66,3,AX73&lt;71,4,TRUE,5),MATCH(YEAR($C$17),Appendix!$G$3:$L$3,0))</f>
        <v>0</v>
      </c>
      <c r="BA73" s="92">
        <f t="shared" si="17"/>
        <v>0</v>
      </c>
      <c r="BB73" s="89">
        <f t="shared" si="37"/>
        <v>124</v>
      </c>
      <c r="BC73" s="90" cm="1">
        <f t="array" ref="BC73">_xlfn.IFS(SUM($S73,$W73,$AA73,$AE73,$AI73,$AM73,$AQ73,$AU73,$AY73)&gt;='Wage Ceilings '!$C$3,0,SUM($L73,$S73,$W73,$AA73,$AE73,$AI73,$AM73,$AQ73,$AU73,$AY73)&gt;'Wage Ceilings '!$C$3,'Wage Ceilings '!$C$3-SUM($S73,$W73,$AA73,$AE73,$AI73,$AM73,$AQ73,$AU73,$AY73),SUM($L73,$S73,$W73,$AA73,$AE73,$AI73,$AM73,$AQ73,$AU73,$AY73)&lt;='Wage Ceilings '!$C$3,$L73)</f>
        <v>0</v>
      </c>
      <c r="BD73" s="91" cm="1">
        <f t="array" ref="BD73">INDEX(Appendix!$G$4:$J$8,_xlfn.IFS(BB73&lt;56,1,BB73&lt;61,2,BB73&lt;66,3,BB73&lt;71,4,TRUE,5),MATCH(YEAR($C$17),Appendix!$G$3:$L$3,0))</f>
        <v>0</v>
      </c>
      <c r="BE73" s="92">
        <f t="shared" si="19"/>
        <v>0</v>
      </c>
      <c r="BF73" s="89">
        <f t="shared" si="38"/>
        <v>124</v>
      </c>
      <c r="BG73" s="90" cm="1">
        <f t="array" ref="BG73">_xlfn.IFS(SUM($S73,$W73,$AA73,$AE73,$AI73,$AM73,$AQ73,$AU73,$AY73,$BC73)&gt;='Wage Ceilings '!$C$3,0,SUM($M73,$S73,$W73,$AA73,$AE73,$AI73,$AM73,$AQ73,$AU73,$AY73,$BC73)&gt;'Wage Ceilings '!$C$3,'Wage Ceilings '!$C$3-SUM($S73,$W73,$AA73,$AE73,$AI73,$AM73,$AQ73,$AU73,$AY73,$BC73),SUM($M73,$S73,$W73,$AA73,$AE73,$AI73,$AM73,$AQ73,$AU73,$AY73,$BC73)&lt;='Wage Ceilings '!$C$3,$M73)</f>
        <v>0</v>
      </c>
      <c r="BH73" s="91" cm="1">
        <f t="array" ref="BH73">INDEX(Appendix!$G$4:$J$8,_xlfn.IFS(BF73&lt;56,1,BF73&lt;61,2,BF73&lt;66,3,BF73&lt;71,4,TRUE,5),MATCH(YEAR($C$17),Appendix!$G$3:$L$3,0))</f>
        <v>0</v>
      </c>
      <c r="BI73" s="92">
        <f t="shared" si="21"/>
        <v>0</v>
      </c>
      <c r="BJ73" s="89">
        <f t="shared" si="39"/>
        <v>124</v>
      </c>
      <c r="BK73" s="90" cm="1">
        <f t="array" ref="BK73">_xlfn.IFS(SUM($S73,$W73,$AA73,$AE73,$AI73,$AM73,$AQ73,$AU73,$AY73,$BC73,$BG73)&gt;='Wage Ceilings '!$C$3,0,SUM($N73,$S73,$W73,$AA73,$AE73,$AI73,$AM73,$AQ73,$AU73,$AY73,$BC73,$BG73)&gt;'Wage Ceilings '!$C$3,'Wage Ceilings '!$C$3-SUM($S73,$W73,$AA73,$AE73,$AI73,$AM73,$AQ73,$AU73,$AY73,$BC73,$BG73),SUM($N73,$S73,$W73,$AA73,$AE73,$AI73,$AM73,$AQ73,$AU73,$AY73,$BC73,$BG73)&lt;='Wage Ceilings '!$C$3,$N73)</f>
        <v>0</v>
      </c>
      <c r="BL73" s="91" cm="1">
        <f t="array" ref="BL73">INDEX(Appendix!$G$4:$J$8,_xlfn.IFS(BJ73&lt;56,1,BJ73&lt;61,2,BJ73&lt;66,3,BJ73&lt;71,4,TRUE,5),MATCH(YEAR($C$17),Appendix!$G$3:$L$3,0))</f>
        <v>0</v>
      </c>
      <c r="BM73" s="92">
        <f t="shared" si="23"/>
        <v>0</v>
      </c>
      <c r="BN73" s="99"/>
    </row>
    <row r="74" spans="1:66" x14ac:dyDescent="0.3">
      <c r="A74" s="64" t="s">
        <v>122</v>
      </c>
      <c r="B74" s="65"/>
      <c r="C74" s="67"/>
      <c r="D74" s="67"/>
      <c r="E74" s="67"/>
      <c r="F74" s="67"/>
      <c r="G74" s="67"/>
      <c r="H74" s="67"/>
      <c r="I74" s="67"/>
      <c r="J74" s="67"/>
      <c r="K74" s="67"/>
      <c r="L74" s="67"/>
      <c r="M74" s="67"/>
      <c r="N74" s="67"/>
      <c r="O74" s="57">
        <f t="shared" si="25"/>
        <v>0</v>
      </c>
      <c r="P74" s="57">
        <f t="shared" si="26"/>
        <v>0</v>
      </c>
      <c r="Q74" s="58">
        <f t="shared" si="27"/>
        <v>0</v>
      </c>
      <c r="R74" s="89">
        <f t="shared" si="28"/>
        <v>123</v>
      </c>
      <c r="S74" s="90">
        <f>IF($C74&gt;'Wage Ceilings '!$C$3,'Wage Ceilings '!$C$3,$C74)</f>
        <v>0</v>
      </c>
      <c r="T74" s="91" cm="1">
        <f t="array" ref="T74">INDEX(Appendix!$G$4:$J$8,_xlfn.IFS(R74&lt;56,1,R74&lt;61,2,R74&lt;66,3,R74&lt;71,4,TRUE,5),MATCH(YEAR($C$17),Appendix!$G$3:$L$3,0))</f>
        <v>0</v>
      </c>
      <c r="U74" s="92">
        <f t="shared" si="2"/>
        <v>0</v>
      </c>
      <c r="V74" s="89">
        <f t="shared" si="29"/>
        <v>124</v>
      </c>
      <c r="W74" s="90">
        <f>IF($D74&gt;'Wage Ceilings '!$C$3-$S74,'Wage Ceilings '!$C$3-$S74,$D74)</f>
        <v>0</v>
      </c>
      <c r="X74" s="91" cm="1">
        <f t="array" ref="X74">INDEX(Appendix!$G$4:$J$8,_xlfn.IFS(V74&lt;56,1,V74&lt;61,2,V74&lt;66,3,V74&lt;71,4,TRUE,5),MATCH(YEAR($C$17),Appendix!$G$3:$L$3,0))</f>
        <v>0</v>
      </c>
      <c r="Y74" s="92">
        <f t="shared" si="4"/>
        <v>0</v>
      </c>
      <c r="Z74" s="89">
        <f t="shared" si="30"/>
        <v>124</v>
      </c>
      <c r="AA74" s="90">
        <f>IF($E74&gt;'Wage Ceilings '!$C$3-SUM($S74,$W74),'Wage Ceilings '!$C$3-SUM($S74,$W74),$E74)</f>
        <v>0</v>
      </c>
      <c r="AB74" s="91" cm="1">
        <f t="array" ref="AB74">INDEX(Appendix!$G$4:$J$8,_xlfn.IFS(Z74&lt;56,1,Z74&lt;61,2,Z74&lt;66,3,Z74&lt;71,4,TRUE,5),MATCH(YEAR($C$17),Appendix!$G$3:$L$3,0))</f>
        <v>0</v>
      </c>
      <c r="AC74" s="92">
        <f t="shared" si="6"/>
        <v>0</v>
      </c>
      <c r="AD74" s="89">
        <f t="shared" si="31"/>
        <v>124</v>
      </c>
      <c r="AE74" s="90">
        <f>IF($F74&gt;'Wage Ceilings '!$C$3-SUM($S74,$W74,$AA74),'Wage Ceilings '!$C$3-SUM($S74,$W74,$AA74),$F74)</f>
        <v>0</v>
      </c>
      <c r="AF74" s="91" cm="1">
        <f t="array" ref="AF74">INDEX(Appendix!$G$4:$J$8,_xlfn.IFS(AD74&lt;56,1,AD74&lt;61,2,AD74&lt;66,3,AD74&lt;71,4,TRUE,5),MATCH(YEAR($C$17),Appendix!$G$3:$L$3,0))</f>
        <v>0</v>
      </c>
      <c r="AG74" s="92">
        <f t="shared" si="8"/>
        <v>0</v>
      </c>
      <c r="AH74" s="89">
        <f t="shared" si="32"/>
        <v>124</v>
      </c>
      <c r="AI74" s="90">
        <f>IF($G74&gt;'Wage Ceilings '!$C$3-SUM($S74,$W74,$AA74,$AE74),'Wage Ceilings '!$C$3-SUM($S74,$W74,$AA74,$AE74),$G74)</f>
        <v>0</v>
      </c>
      <c r="AJ74" s="91" cm="1">
        <f t="array" ref="AJ74">INDEX(Appendix!$G$4:$J$8,_xlfn.IFS(AH74&lt;56,1,AH74&lt;61,2,AH74&lt;66,3,AH74&lt;71,4,TRUE,5),MATCH(YEAR($C$17),Appendix!$G$3:$L$3,0))</f>
        <v>0</v>
      </c>
      <c r="AK74" s="92">
        <f t="shared" si="10"/>
        <v>0</v>
      </c>
      <c r="AL74" s="89">
        <f t="shared" si="33"/>
        <v>124</v>
      </c>
      <c r="AM74" s="90">
        <f>IF($H74&gt;'Wage Ceilings '!$C$3-SUM($S74,$W74,$AA74,$AE74,$AI74),'Wage Ceilings '!$C$3-SUM($S74,$W74,$AA74,$AE74,$AI74),$H74)</f>
        <v>0</v>
      </c>
      <c r="AN74" s="91" cm="1">
        <f t="array" ref="AN74">INDEX(Appendix!$G$4:$J$8,_xlfn.IFS(AL74&lt;56,1,AL74&lt;61,2,AL74&lt;66,3,AL74&lt;71,4,TRUE,5),MATCH(YEAR($C$17),Appendix!$G$3:$L$3,0))</f>
        <v>0</v>
      </c>
      <c r="AO74" s="92">
        <f t="shared" si="12"/>
        <v>0</v>
      </c>
      <c r="AP74" s="89">
        <f t="shared" si="34"/>
        <v>124</v>
      </c>
      <c r="AQ74" s="90" cm="1">
        <f t="array" ref="AQ74">_xlfn.IFS(SUM($S74,$W74,$AA74,$AE74,$AI74,$AM74)&gt;='Wage Ceilings '!$C$3,0,SUM($I74,$S74,$W74,$AA74,$AE74,$AI74,$AM74)&gt;'Wage Ceilings '!$C$3,'Wage Ceilings '!$C$3-SUM($S74,$W74,$AA74,$AE74,$AI74,$AM74),SUM($I74,$S74,$W74,$AA74,$AE74,$AI74,$AM74)&lt;='Wage Ceilings '!$C$3,$I74)</f>
        <v>0</v>
      </c>
      <c r="AR74" s="91" cm="1">
        <f t="array" ref="AR74">INDEX(Appendix!$G$4:$J$8,_xlfn.IFS(AP74&lt;56,1,AP74&lt;61,2,AP74&lt;66,3,AP74&lt;71,4,TRUE,5),MATCH(YEAR($C$17),Appendix!$G$3:$L$3,0))</f>
        <v>0</v>
      </c>
      <c r="AS74" s="92">
        <f t="shared" si="24"/>
        <v>0</v>
      </c>
      <c r="AT74" s="89">
        <f t="shared" si="35"/>
        <v>124</v>
      </c>
      <c r="AU74" s="90" cm="1">
        <f t="array" ref="AU74">_xlfn.IFS(SUM($S74,$W74,$AA74,$AE74,$AI74,$AM74,$AQ74)&gt;='Wage Ceilings '!$C$3,0,SUM($J74,$S74,$W74,$AA74,$AE74,$AI74,$AM74,$AQ74)&gt;'Wage Ceilings '!$C$3,'Wage Ceilings '!$C$3-SUM($S74,$W74,$AA74,$AE74,$AI74,$AM74,$AQ74),SUM($J74,$S74,$W74,$AA74,$AE74,$AI74,$AM74,$AQ74)&lt;='Wage Ceilings '!$C$3,$J74)</f>
        <v>0</v>
      </c>
      <c r="AV74" s="91" cm="1">
        <f t="array" ref="AV74">INDEX(Appendix!$G$4:$J$8,_xlfn.IFS(AT74&lt;56,1,AT74&lt;61,2,AT74&lt;66,3,AT74&lt;71,4,TRUE,5),MATCH(YEAR($C$17),Appendix!$G$3:$L$3,0))</f>
        <v>0</v>
      </c>
      <c r="AW74" s="92">
        <f t="shared" si="15"/>
        <v>0</v>
      </c>
      <c r="AX74" s="89">
        <f t="shared" si="36"/>
        <v>124</v>
      </c>
      <c r="AY74" s="90" cm="1">
        <f t="array" ref="AY74">_xlfn.IFS(SUM($S74,$W74,$AA74,$AE74,$AI74,$AM74,$AQ74,$AU74)&gt;='Wage Ceilings '!$C$3,0,SUM($K74,$S74,$W74,$AA74,$AE74,$AI74,$AM74,$AQ74,$AU74)&gt;'Wage Ceilings '!$C$3,'Wage Ceilings '!$C$3-SUM($S74,$W74,$AA74,$AE74,$AI74,$AM74,$AQ74,$AU74),SUM($K74,$S74,$W74,$AA74,$AE74,$AI74,$AM74,$AQ74,$AU74)&lt;='Wage Ceilings '!$C$3,$K74)</f>
        <v>0</v>
      </c>
      <c r="AZ74" s="91" cm="1">
        <f t="array" ref="AZ74">INDEX(Appendix!$G$4:$J$8,_xlfn.IFS(AX74&lt;56,1,AX74&lt;61,2,AX74&lt;66,3,AX74&lt;71,4,TRUE,5),MATCH(YEAR($C$17),Appendix!$G$3:$L$3,0))</f>
        <v>0</v>
      </c>
      <c r="BA74" s="92">
        <f t="shared" si="17"/>
        <v>0</v>
      </c>
      <c r="BB74" s="89">
        <f t="shared" si="37"/>
        <v>124</v>
      </c>
      <c r="BC74" s="90" cm="1">
        <f t="array" ref="BC74">_xlfn.IFS(SUM($S74,$W74,$AA74,$AE74,$AI74,$AM74,$AQ74,$AU74,$AY74)&gt;='Wage Ceilings '!$C$3,0,SUM($L74,$S74,$W74,$AA74,$AE74,$AI74,$AM74,$AQ74,$AU74,$AY74)&gt;'Wage Ceilings '!$C$3,'Wage Ceilings '!$C$3-SUM($S74,$W74,$AA74,$AE74,$AI74,$AM74,$AQ74,$AU74,$AY74),SUM($L74,$S74,$W74,$AA74,$AE74,$AI74,$AM74,$AQ74,$AU74,$AY74)&lt;='Wage Ceilings '!$C$3,$L74)</f>
        <v>0</v>
      </c>
      <c r="BD74" s="91" cm="1">
        <f t="array" ref="BD74">INDEX(Appendix!$G$4:$J$8,_xlfn.IFS(BB74&lt;56,1,BB74&lt;61,2,BB74&lt;66,3,BB74&lt;71,4,TRUE,5),MATCH(YEAR($C$17),Appendix!$G$3:$L$3,0))</f>
        <v>0</v>
      </c>
      <c r="BE74" s="92">
        <f t="shared" si="19"/>
        <v>0</v>
      </c>
      <c r="BF74" s="89">
        <f t="shared" si="38"/>
        <v>124</v>
      </c>
      <c r="BG74" s="90" cm="1">
        <f t="array" ref="BG74">_xlfn.IFS(SUM($S74,$W74,$AA74,$AE74,$AI74,$AM74,$AQ74,$AU74,$AY74,$BC74)&gt;='Wage Ceilings '!$C$3,0,SUM($M74,$S74,$W74,$AA74,$AE74,$AI74,$AM74,$AQ74,$AU74,$AY74,$BC74)&gt;'Wage Ceilings '!$C$3,'Wage Ceilings '!$C$3-SUM($S74,$W74,$AA74,$AE74,$AI74,$AM74,$AQ74,$AU74,$AY74,$BC74),SUM($M74,$S74,$W74,$AA74,$AE74,$AI74,$AM74,$AQ74,$AU74,$AY74,$BC74)&lt;='Wage Ceilings '!$C$3,$M74)</f>
        <v>0</v>
      </c>
      <c r="BH74" s="91" cm="1">
        <f t="array" ref="BH74">INDEX(Appendix!$G$4:$J$8,_xlfn.IFS(BF74&lt;56,1,BF74&lt;61,2,BF74&lt;66,3,BF74&lt;71,4,TRUE,5),MATCH(YEAR($C$17),Appendix!$G$3:$L$3,0))</f>
        <v>0</v>
      </c>
      <c r="BI74" s="92">
        <f t="shared" si="21"/>
        <v>0</v>
      </c>
      <c r="BJ74" s="89">
        <f t="shared" si="39"/>
        <v>124</v>
      </c>
      <c r="BK74" s="90" cm="1">
        <f t="array" ref="BK74">_xlfn.IFS(SUM($S74,$W74,$AA74,$AE74,$AI74,$AM74,$AQ74,$AU74,$AY74,$BC74,$BG74)&gt;='Wage Ceilings '!$C$3,0,SUM($N74,$S74,$W74,$AA74,$AE74,$AI74,$AM74,$AQ74,$AU74,$AY74,$BC74,$BG74)&gt;'Wage Ceilings '!$C$3,'Wage Ceilings '!$C$3-SUM($S74,$W74,$AA74,$AE74,$AI74,$AM74,$AQ74,$AU74,$AY74,$BC74,$BG74),SUM($N74,$S74,$W74,$AA74,$AE74,$AI74,$AM74,$AQ74,$AU74,$AY74,$BC74,$BG74)&lt;='Wage Ceilings '!$C$3,$N74)</f>
        <v>0</v>
      </c>
      <c r="BL74" s="91" cm="1">
        <f t="array" ref="BL74">INDEX(Appendix!$G$4:$J$8,_xlfn.IFS(BJ74&lt;56,1,BJ74&lt;61,2,BJ74&lt;66,3,BJ74&lt;71,4,TRUE,5),MATCH(YEAR($C$17),Appendix!$G$3:$L$3,0))</f>
        <v>0</v>
      </c>
      <c r="BM74" s="92">
        <f t="shared" si="23"/>
        <v>0</v>
      </c>
      <c r="BN74" s="99"/>
    </row>
    <row r="75" spans="1:66" x14ac:dyDescent="0.3">
      <c r="A75" s="64" t="s">
        <v>123</v>
      </c>
      <c r="B75" s="65"/>
      <c r="C75" s="67"/>
      <c r="D75" s="67"/>
      <c r="E75" s="67"/>
      <c r="F75" s="67"/>
      <c r="G75" s="67"/>
      <c r="H75" s="67"/>
      <c r="I75" s="67"/>
      <c r="J75" s="67"/>
      <c r="K75" s="67"/>
      <c r="L75" s="67"/>
      <c r="M75" s="67"/>
      <c r="N75" s="67"/>
      <c r="O75" s="57">
        <f t="shared" si="25"/>
        <v>0</v>
      </c>
      <c r="P75" s="57">
        <f t="shared" si="26"/>
        <v>0</v>
      </c>
      <c r="Q75" s="58">
        <f t="shared" si="27"/>
        <v>0</v>
      </c>
      <c r="R75" s="89">
        <f t="shared" si="28"/>
        <v>123</v>
      </c>
      <c r="S75" s="90">
        <f>IF($C75&gt;'Wage Ceilings '!$C$3,'Wage Ceilings '!$C$3,$C75)</f>
        <v>0</v>
      </c>
      <c r="T75" s="91" cm="1">
        <f t="array" ref="T75">INDEX(Appendix!$G$4:$J$8,_xlfn.IFS(R75&lt;56,1,R75&lt;61,2,R75&lt;66,3,R75&lt;71,4,TRUE,5),MATCH(YEAR($C$17),Appendix!$G$3:$L$3,0))</f>
        <v>0</v>
      </c>
      <c r="U75" s="92">
        <f t="shared" si="2"/>
        <v>0</v>
      </c>
      <c r="V75" s="89">
        <f t="shared" si="29"/>
        <v>124</v>
      </c>
      <c r="W75" s="90">
        <f>IF($D75&gt;'Wage Ceilings '!$C$3-$S75,'Wage Ceilings '!$C$3-$S75,$D75)</f>
        <v>0</v>
      </c>
      <c r="X75" s="91" cm="1">
        <f t="array" ref="X75">INDEX(Appendix!$G$4:$J$8,_xlfn.IFS(V75&lt;56,1,V75&lt;61,2,V75&lt;66,3,V75&lt;71,4,TRUE,5),MATCH(YEAR($C$17),Appendix!$G$3:$L$3,0))</f>
        <v>0</v>
      </c>
      <c r="Y75" s="92">
        <f t="shared" si="4"/>
        <v>0</v>
      </c>
      <c r="Z75" s="89">
        <f t="shared" si="30"/>
        <v>124</v>
      </c>
      <c r="AA75" s="90">
        <f>IF($E75&gt;'Wage Ceilings '!$C$3-SUM($S75,$W75),'Wage Ceilings '!$C$3-SUM($S75,$W75),$E75)</f>
        <v>0</v>
      </c>
      <c r="AB75" s="91" cm="1">
        <f t="array" ref="AB75">INDEX(Appendix!$G$4:$J$8,_xlfn.IFS(Z75&lt;56,1,Z75&lt;61,2,Z75&lt;66,3,Z75&lt;71,4,TRUE,5),MATCH(YEAR($C$17),Appendix!$G$3:$L$3,0))</f>
        <v>0</v>
      </c>
      <c r="AC75" s="92">
        <f t="shared" si="6"/>
        <v>0</v>
      </c>
      <c r="AD75" s="89">
        <f t="shared" si="31"/>
        <v>124</v>
      </c>
      <c r="AE75" s="90">
        <f>IF($F75&gt;'Wage Ceilings '!$C$3-SUM($S75,$W75,$AA75),'Wage Ceilings '!$C$3-SUM($S75,$W75,$AA75),$F75)</f>
        <v>0</v>
      </c>
      <c r="AF75" s="91" cm="1">
        <f t="array" ref="AF75">INDEX(Appendix!$G$4:$J$8,_xlfn.IFS(AD75&lt;56,1,AD75&lt;61,2,AD75&lt;66,3,AD75&lt;71,4,TRUE,5),MATCH(YEAR($C$17),Appendix!$G$3:$L$3,0))</f>
        <v>0</v>
      </c>
      <c r="AG75" s="92">
        <f t="shared" si="8"/>
        <v>0</v>
      </c>
      <c r="AH75" s="89">
        <f t="shared" si="32"/>
        <v>124</v>
      </c>
      <c r="AI75" s="90">
        <f>IF($G75&gt;'Wage Ceilings '!$C$3-SUM($S75,$W75,$AA75,$AE75),'Wage Ceilings '!$C$3-SUM($S75,$W75,$AA75,$AE75),$G75)</f>
        <v>0</v>
      </c>
      <c r="AJ75" s="91" cm="1">
        <f t="array" ref="AJ75">INDEX(Appendix!$G$4:$J$8,_xlfn.IFS(AH75&lt;56,1,AH75&lt;61,2,AH75&lt;66,3,AH75&lt;71,4,TRUE,5),MATCH(YEAR($C$17),Appendix!$G$3:$L$3,0))</f>
        <v>0</v>
      </c>
      <c r="AK75" s="92">
        <f t="shared" si="10"/>
        <v>0</v>
      </c>
      <c r="AL75" s="89">
        <f t="shared" si="33"/>
        <v>124</v>
      </c>
      <c r="AM75" s="90">
        <f>IF($H75&gt;'Wage Ceilings '!$C$3-SUM($S75,$W75,$AA75,$AE75,$AI75),'Wage Ceilings '!$C$3-SUM($S75,$W75,$AA75,$AE75,$AI75),$H75)</f>
        <v>0</v>
      </c>
      <c r="AN75" s="91" cm="1">
        <f t="array" ref="AN75">INDEX(Appendix!$G$4:$J$8,_xlfn.IFS(AL75&lt;56,1,AL75&lt;61,2,AL75&lt;66,3,AL75&lt;71,4,TRUE,5),MATCH(YEAR($C$17),Appendix!$G$3:$L$3,0))</f>
        <v>0</v>
      </c>
      <c r="AO75" s="92">
        <f t="shared" si="12"/>
        <v>0</v>
      </c>
      <c r="AP75" s="89">
        <f t="shared" si="34"/>
        <v>124</v>
      </c>
      <c r="AQ75" s="90" cm="1">
        <f t="array" ref="AQ75">_xlfn.IFS(SUM($S75,$W75,$AA75,$AE75,$AI75,$AM75)&gt;='Wage Ceilings '!$C$3,0,SUM($I75,$S75,$W75,$AA75,$AE75,$AI75,$AM75)&gt;'Wage Ceilings '!$C$3,'Wage Ceilings '!$C$3-SUM($S75,$W75,$AA75,$AE75,$AI75,$AM75),SUM($I75,$S75,$W75,$AA75,$AE75,$AI75,$AM75)&lt;='Wage Ceilings '!$C$3,$I75)</f>
        <v>0</v>
      </c>
      <c r="AR75" s="91" cm="1">
        <f t="array" ref="AR75">INDEX(Appendix!$G$4:$J$8,_xlfn.IFS(AP75&lt;56,1,AP75&lt;61,2,AP75&lt;66,3,AP75&lt;71,4,TRUE,5),MATCH(YEAR($C$17),Appendix!$G$3:$L$3,0))</f>
        <v>0</v>
      </c>
      <c r="AS75" s="92">
        <f t="shared" si="24"/>
        <v>0</v>
      </c>
      <c r="AT75" s="89">
        <f t="shared" si="35"/>
        <v>124</v>
      </c>
      <c r="AU75" s="90" cm="1">
        <f t="array" ref="AU75">_xlfn.IFS(SUM($S75,$W75,$AA75,$AE75,$AI75,$AM75,$AQ75)&gt;='Wage Ceilings '!$C$3,0,SUM($J75,$S75,$W75,$AA75,$AE75,$AI75,$AM75,$AQ75)&gt;'Wage Ceilings '!$C$3,'Wage Ceilings '!$C$3-SUM($S75,$W75,$AA75,$AE75,$AI75,$AM75,$AQ75),SUM($J75,$S75,$W75,$AA75,$AE75,$AI75,$AM75,$AQ75)&lt;='Wage Ceilings '!$C$3,$J75)</f>
        <v>0</v>
      </c>
      <c r="AV75" s="91" cm="1">
        <f t="array" ref="AV75">INDEX(Appendix!$G$4:$J$8,_xlfn.IFS(AT75&lt;56,1,AT75&lt;61,2,AT75&lt;66,3,AT75&lt;71,4,TRUE,5),MATCH(YEAR($C$17),Appendix!$G$3:$L$3,0))</f>
        <v>0</v>
      </c>
      <c r="AW75" s="92">
        <f t="shared" si="15"/>
        <v>0</v>
      </c>
      <c r="AX75" s="89">
        <f t="shared" si="36"/>
        <v>124</v>
      </c>
      <c r="AY75" s="90" cm="1">
        <f t="array" ref="AY75">_xlfn.IFS(SUM($S75,$W75,$AA75,$AE75,$AI75,$AM75,$AQ75,$AU75)&gt;='Wage Ceilings '!$C$3,0,SUM($K75,$S75,$W75,$AA75,$AE75,$AI75,$AM75,$AQ75,$AU75)&gt;'Wage Ceilings '!$C$3,'Wage Ceilings '!$C$3-SUM($S75,$W75,$AA75,$AE75,$AI75,$AM75,$AQ75,$AU75),SUM($K75,$S75,$W75,$AA75,$AE75,$AI75,$AM75,$AQ75,$AU75)&lt;='Wage Ceilings '!$C$3,$K75)</f>
        <v>0</v>
      </c>
      <c r="AZ75" s="91" cm="1">
        <f t="array" ref="AZ75">INDEX(Appendix!$G$4:$J$8,_xlfn.IFS(AX75&lt;56,1,AX75&lt;61,2,AX75&lt;66,3,AX75&lt;71,4,TRUE,5),MATCH(YEAR($C$17),Appendix!$G$3:$L$3,0))</f>
        <v>0</v>
      </c>
      <c r="BA75" s="92">
        <f t="shared" si="17"/>
        <v>0</v>
      </c>
      <c r="BB75" s="89">
        <f t="shared" si="37"/>
        <v>124</v>
      </c>
      <c r="BC75" s="90" cm="1">
        <f t="array" ref="BC75">_xlfn.IFS(SUM($S75,$W75,$AA75,$AE75,$AI75,$AM75,$AQ75,$AU75,$AY75)&gt;='Wage Ceilings '!$C$3,0,SUM($L75,$S75,$W75,$AA75,$AE75,$AI75,$AM75,$AQ75,$AU75,$AY75)&gt;'Wage Ceilings '!$C$3,'Wage Ceilings '!$C$3-SUM($S75,$W75,$AA75,$AE75,$AI75,$AM75,$AQ75,$AU75,$AY75),SUM($L75,$S75,$W75,$AA75,$AE75,$AI75,$AM75,$AQ75,$AU75,$AY75)&lt;='Wage Ceilings '!$C$3,$L75)</f>
        <v>0</v>
      </c>
      <c r="BD75" s="91" cm="1">
        <f t="array" ref="BD75">INDEX(Appendix!$G$4:$J$8,_xlfn.IFS(BB75&lt;56,1,BB75&lt;61,2,BB75&lt;66,3,BB75&lt;71,4,TRUE,5),MATCH(YEAR($C$17),Appendix!$G$3:$L$3,0))</f>
        <v>0</v>
      </c>
      <c r="BE75" s="92">
        <f t="shared" si="19"/>
        <v>0</v>
      </c>
      <c r="BF75" s="89">
        <f t="shared" si="38"/>
        <v>124</v>
      </c>
      <c r="BG75" s="90" cm="1">
        <f t="array" ref="BG75">_xlfn.IFS(SUM($S75,$W75,$AA75,$AE75,$AI75,$AM75,$AQ75,$AU75,$AY75,$BC75)&gt;='Wage Ceilings '!$C$3,0,SUM($M75,$S75,$W75,$AA75,$AE75,$AI75,$AM75,$AQ75,$AU75,$AY75,$BC75)&gt;'Wage Ceilings '!$C$3,'Wage Ceilings '!$C$3-SUM($S75,$W75,$AA75,$AE75,$AI75,$AM75,$AQ75,$AU75,$AY75,$BC75),SUM($M75,$S75,$W75,$AA75,$AE75,$AI75,$AM75,$AQ75,$AU75,$AY75,$BC75)&lt;='Wage Ceilings '!$C$3,$M75)</f>
        <v>0</v>
      </c>
      <c r="BH75" s="91" cm="1">
        <f t="array" ref="BH75">INDEX(Appendix!$G$4:$J$8,_xlfn.IFS(BF75&lt;56,1,BF75&lt;61,2,BF75&lt;66,3,BF75&lt;71,4,TRUE,5),MATCH(YEAR($C$17),Appendix!$G$3:$L$3,0))</f>
        <v>0</v>
      </c>
      <c r="BI75" s="92">
        <f t="shared" si="21"/>
        <v>0</v>
      </c>
      <c r="BJ75" s="89">
        <f t="shared" si="39"/>
        <v>124</v>
      </c>
      <c r="BK75" s="90" cm="1">
        <f t="array" ref="BK75">_xlfn.IFS(SUM($S75,$W75,$AA75,$AE75,$AI75,$AM75,$AQ75,$AU75,$AY75,$BC75,$BG75)&gt;='Wage Ceilings '!$C$3,0,SUM($N75,$S75,$W75,$AA75,$AE75,$AI75,$AM75,$AQ75,$AU75,$AY75,$BC75,$BG75)&gt;'Wage Ceilings '!$C$3,'Wage Ceilings '!$C$3-SUM($S75,$W75,$AA75,$AE75,$AI75,$AM75,$AQ75,$AU75,$AY75,$BC75,$BG75),SUM($N75,$S75,$W75,$AA75,$AE75,$AI75,$AM75,$AQ75,$AU75,$AY75,$BC75,$BG75)&lt;='Wage Ceilings '!$C$3,$N75)</f>
        <v>0</v>
      </c>
      <c r="BL75" s="91" cm="1">
        <f t="array" ref="BL75">INDEX(Appendix!$G$4:$J$8,_xlfn.IFS(BJ75&lt;56,1,BJ75&lt;61,2,BJ75&lt;66,3,BJ75&lt;71,4,TRUE,5),MATCH(YEAR($C$17),Appendix!$G$3:$L$3,0))</f>
        <v>0</v>
      </c>
      <c r="BM75" s="92">
        <f t="shared" si="23"/>
        <v>0</v>
      </c>
      <c r="BN75" s="99"/>
    </row>
    <row r="76" spans="1:66" x14ac:dyDescent="0.3">
      <c r="A76" s="64" t="s">
        <v>124</v>
      </c>
      <c r="B76" s="65"/>
      <c r="C76" s="67"/>
      <c r="D76" s="67"/>
      <c r="E76" s="67"/>
      <c r="F76" s="67"/>
      <c r="G76" s="67"/>
      <c r="H76" s="67"/>
      <c r="I76" s="67"/>
      <c r="J76" s="67"/>
      <c r="K76" s="67"/>
      <c r="L76" s="67"/>
      <c r="M76" s="67"/>
      <c r="N76" s="67"/>
      <c r="O76" s="57">
        <f t="shared" si="25"/>
        <v>0</v>
      </c>
      <c r="P76" s="57">
        <f t="shared" si="26"/>
        <v>0</v>
      </c>
      <c r="Q76" s="58">
        <f t="shared" si="27"/>
        <v>0</v>
      </c>
      <c r="R76" s="89">
        <f t="shared" si="28"/>
        <v>123</v>
      </c>
      <c r="S76" s="90">
        <f>IF($C76&gt;'Wage Ceilings '!$C$3,'Wage Ceilings '!$C$3,$C76)</f>
        <v>0</v>
      </c>
      <c r="T76" s="91" cm="1">
        <f t="array" ref="T76">INDEX(Appendix!$G$4:$J$8,_xlfn.IFS(R76&lt;56,1,R76&lt;61,2,R76&lt;66,3,R76&lt;71,4,TRUE,5),MATCH(YEAR($C$17),Appendix!$G$3:$L$3,0))</f>
        <v>0</v>
      </c>
      <c r="U76" s="92">
        <f t="shared" si="2"/>
        <v>0</v>
      </c>
      <c r="V76" s="89">
        <f t="shared" si="29"/>
        <v>124</v>
      </c>
      <c r="W76" s="90">
        <f>IF($D76&gt;'Wage Ceilings '!$C$3-$S76,'Wage Ceilings '!$C$3-$S76,$D76)</f>
        <v>0</v>
      </c>
      <c r="X76" s="91" cm="1">
        <f t="array" ref="X76">INDEX(Appendix!$G$4:$J$8,_xlfn.IFS(V76&lt;56,1,V76&lt;61,2,V76&lt;66,3,V76&lt;71,4,TRUE,5),MATCH(YEAR($C$17),Appendix!$G$3:$L$3,0))</f>
        <v>0</v>
      </c>
      <c r="Y76" s="92">
        <f t="shared" si="4"/>
        <v>0</v>
      </c>
      <c r="Z76" s="89">
        <f t="shared" si="30"/>
        <v>124</v>
      </c>
      <c r="AA76" s="90">
        <f>IF($E76&gt;'Wage Ceilings '!$C$3-SUM($S76,$W76),'Wage Ceilings '!$C$3-SUM($S76,$W76),$E76)</f>
        <v>0</v>
      </c>
      <c r="AB76" s="91" cm="1">
        <f t="array" ref="AB76">INDEX(Appendix!$G$4:$J$8,_xlfn.IFS(Z76&lt;56,1,Z76&lt;61,2,Z76&lt;66,3,Z76&lt;71,4,TRUE,5),MATCH(YEAR($C$17),Appendix!$G$3:$L$3,0))</f>
        <v>0</v>
      </c>
      <c r="AC76" s="92">
        <f t="shared" si="6"/>
        <v>0</v>
      </c>
      <c r="AD76" s="89">
        <f t="shared" si="31"/>
        <v>124</v>
      </c>
      <c r="AE76" s="90">
        <f>IF($F76&gt;'Wage Ceilings '!$C$3-SUM($S76,$W76,$AA76),'Wage Ceilings '!$C$3-SUM($S76,$W76,$AA76),$F76)</f>
        <v>0</v>
      </c>
      <c r="AF76" s="91" cm="1">
        <f t="array" ref="AF76">INDEX(Appendix!$G$4:$J$8,_xlfn.IFS(AD76&lt;56,1,AD76&lt;61,2,AD76&lt;66,3,AD76&lt;71,4,TRUE,5),MATCH(YEAR($C$17),Appendix!$G$3:$L$3,0))</f>
        <v>0</v>
      </c>
      <c r="AG76" s="92">
        <f t="shared" si="8"/>
        <v>0</v>
      </c>
      <c r="AH76" s="89">
        <f t="shared" si="32"/>
        <v>124</v>
      </c>
      <c r="AI76" s="90">
        <f>IF($G76&gt;'Wage Ceilings '!$C$3-SUM($S76,$W76,$AA76,$AE76),'Wage Ceilings '!$C$3-SUM($S76,$W76,$AA76,$AE76),$G76)</f>
        <v>0</v>
      </c>
      <c r="AJ76" s="91" cm="1">
        <f t="array" ref="AJ76">INDEX(Appendix!$G$4:$J$8,_xlfn.IFS(AH76&lt;56,1,AH76&lt;61,2,AH76&lt;66,3,AH76&lt;71,4,TRUE,5),MATCH(YEAR($C$17),Appendix!$G$3:$L$3,0))</f>
        <v>0</v>
      </c>
      <c r="AK76" s="92">
        <f t="shared" si="10"/>
        <v>0</v>
      </c>
      <c r="AL76" s="89">
        <f t="shared" si="33"/>
        <v>124</v>
      </c>
      <c r="AM76" s="90">
        <f>IF($H76&gt;'Wage Ceilings '!$C$3-SUM($S76,$W76,$AA76,$AE76,$AI76),'Wage Ceilings '!$C$3-SUM($S76,$W76,$AA76,$AE76,$AI76),$H76)</f>
        <v>0</v>
      </c>
      <c r="AN76" s="91" cm="1">
        <f t="array" ref="AN76">INDEX(Appendix!$G$4:$J$8,_xlfn.IFS(AL76&lt;56,1,AL76&lt;61,2,AL76&lt;66,3,AL76&lt;71,4,TRUE,5),MATCH(YEAR($C$17),Appendix!$G$3:$L$3,0))</f>
        <v>0</v>
      </c>
      <c r="AO76" s="92">
        <f t="shared" si="12"/>
        <v>0</v>
      </c>
      <c r="AP76" s="89">
        <f t="shared" si="34"/>
        <v>124</v>
      </c>
      <c r="AQ76" s="90" cm="1">
        <f t="array" ref="AQ76">_xlfn.IFS(SUM($S76,$W76,$AA76,$AE76,$AI76,$AM76)&gt;='Wage Ceilings '!$C$3,0,SUM($I76,$S76,$W76,$AA76,$AE76,$AI76,$AM76)&gt;'Wage Ceilings '!$C$3,'Wage Ceilings '!$C$3-SUM($S76,$W76,$AA76,$AE76,$AI76,$AM76),SUM($I76,$S76,$W76,$AA76,$AE76,$AI76,$AM76)&lt;='Wage Ceilings '!$C$3,$I76)</f>
        <v>0</v>
      </c>
      <c r="AR76" s="91" cm="1">
        <f t="array" ref="AR76">INDEX(Appendix!$G$4:$J$8,_xlfn.IFS(AP76&lt;56,1,AP76&lt;61,2,AP76&lt;66,3,AP76&lt;71,4,TRUE,5),MATCH(YEAR($C$17),Appendix!$G$3:$L$3,0))</f>
        <v>0</v>
      </c>
      <c r="AS76" s="92">
        <f t="shared" si="24"/>
        <v>0</v>
      </c>
      <c r="AT76" s="89">
        <f t="shared" si="35"/>
        <v>124</v>
      </c>
      <c r="AU76" s="90" cm="1">
        <f t="array" ref="AU76">_xlfn.IFS(SUM($S76,$W76,$AA76,$AE76,$AI76,$AM76,$AQ76)&gt;='Wage Ceilings '!$C$3,0,SUM($J76,$S76,$W76,$AA76,$AE76,$AI76,$AM76,$AQ76)&gt;'Wage Ceilings '!$C$3,'Wage Ceilings '!$C$3-SUM($S76,$W76,$AA76,$AE76,$AI76,$AM76,$AQ76),SUM($J76,$S76,$W76,$AA76,$AE76,$AI76,$AM76,$AQ76)&lt;='Wage Ceilings '!$C$3,$J76)</f>
        <v>0</v>
      </c>
      <c r="AV76" s="91" cm="1">
        <f t="array" ref="AV76">INDEX(Appendix!$G$4:$J$8,_xlfn.IFS(AT76&lt;56,1,AT76&lt;61,2,AT76&lt;66,3,AT76&lt;71,4,TRUE,5),MATCH(YEAR($C$17),Appendix!$G$3:$L$3,0))</f>
        <v>0</v>
      </c>
      <c r="AW76" s="92">
        <f t="shared" si="15"/>
        <v>0</v>
      </c>
      <c r="AX76" s="89">
        <f t="shared" si="36"/>
        <v>124</v>
      </c>
      <c r="AY76" s="90" cm="1">
        <f t="array" ref="AY76">_xlfn.IFS(SUM($S76,$W76,$AA76,$AE76,$AI76,$AM76,$AQ76,$AU76)&gt;='Wage Ceilings '!$C$3,0,SUM($K76,$S76,$W76,$AA76,$AE76,$AI76,$AM76,$AQ76,$AU76)&gt;'Wage Ceilings '!$C$3,'Wage Ceilings '!$C$3-SUM($S76,$W76,$AA76,$AE76,$AI76,$AM76,$AQ76,$AU76),SUM($K76,$S76,$W76,$AA76,$AE76,$AI76,$AM76,$AQ76,$AU76)&lt;='Wage Ceilings '!$C$3,$K76)</f>
        <v>0</v>
      </c>
      <c r="AZ76" s="91" cm="1">
        <f t="array" ref="AZ76">INDEX(Appendix!$G$4:$J$8,_xlfn.IFS(AX76&lt;56,1,AX76&lt;61,2,AX76&lt;66,3,AX76&lt;71,4,TRUE,5),MATCH(YEAR($C$17),Appendix!$G$3:$L$3,0))</f>
        <v>0</v>
      </c>
      <c r="BA76" s="92">
        <f t="shared" si="17"/>
        <v>0</v>
      </c>
      <c r="BB76" s="89">
        <f t="shared" si="37"/>
        <v>124</v>
      </c>
      <c r="BC76" s="90" cm="1">
        <f t="array" ref="BC76">_xlfn.IFS(SUM($S76,$W76,$AA76,$AE76,$AI76,$AM76,$AQ76,$AU76,$AY76)&gt;='Wage Ceilings '!$C$3,0,SUM($L76,$S76,$W76,$AA76,$AE76,$AI76,$AM76,$AQ76,$AU76,$AY76)&gt;'Wage Ceilings '!$C$3,'Wage Ceilings '!$C$3-SUM($S76,$W76,$AA76,$AE76,$AI76,$AM76,$AQ76,$AU76,$AY76),SUM($L76,$S76,$W76,$AA76,$AE76,$AI76,$AM76,$AQ76,$AU76,$AY76)&lt;='Wage Ceilings '!$C$3,$L76)</f>
        <v>0</v>
      </c>
      <c r="BD76" s="91" cm="1">
        <f t="array" ref="BD76">INDEX(Appendix!$G$4:$J$8,_xlfn.IFS(BB76&lt;56,1,BB76&lt;61,2,BB76&lt;66,3,BB76&lt;71,4,TRUE,5),MATCH(YEAR($C$17),Appendix!$G$3:$L$3,0))</f>
        <v>0</v>
      </c>
      <c r="BE76" s="92">
        <f t="shared" si="19"/>
        <v>0</v>
      </c>
      <c r="BF76" s="89">
        <f t="shared" si="38"/>
        <v>124</v>
      </c>
      <c r="BG76" s="90" cm="1">
        <f t="array" ref="BG76">_xlfn.IFS(SUM($S76,$W76,$AA76,$AE76,$AI76,$AM76,$AQ76,$AU76,$AY76,$BC76)&gt;='Wage Ceilings '!$C$3,0,SUM($M76,$S76,$W76,$AA76,$AE76,$AI76,$AM76,$AQ76,$AU76,$AY76,$BC76)&gt;'Wage Ceilings '!$C$3,'Wage Ceilings '!$C$3-SUM($S76,$W76,$AA76,$AE76,$AI76,$AM76,$AQ76,$AU76,$AY76,$BC76),SUM($M76,$S76,$W76,$AA76,$AE76,$AI76,$AM76,$AQ76,$AU76,$AY76,$BC76)&lt;='Wage Ceilings '!$C$3,$M76)</f>
        <v>0</v>
      </c>
      <c r="BH76" s="91" cm="1">
        <f t="array" ref="BH76">INDEX(Appendix!$G$4:$J$8,_xlfn.IFS(BF76&lt;56,1,BF76&lt;61,2,BF76&lt;66,3,BF76&lt;71,4,TRUE,5),MATCH(YEAR($C$17),Appendix!$G$3:$L$3,0))</f>
        <v>0</v>
      </c>
      <c r="BI76" s="92">
        <f t="shared" si="21"/>
        <v>0</v>
      </c>
      <c r="BJ76" s="89">
        <f t="shared" si="39"/>
        <v>124</v>
      </c>
      <c r="BK76" s="90" cm="1">
        <f t="array" ref="BK76">_xlfn.IFS(SUM($S76,$W76,$AA76,$AE76,$AI76,$AM76,$AQ76,$AU76,$AY76,$BC76,$BG76)&gt;='Wage Ceilings '!$C$3,0,SUM($N76,$S76,$W76,$AA76,$AE76,$AI76,$AM76,$AQ76,$AU76,$AY76,$BC76,$BG76)&gt;'Wage Ceilings '!$C$3,'Wage Ceilings '!$C$3-SUM($S76,$W76,$AA76,$AE76,$AI76,$AM76,$AQ76,$AU76,$AY76,$BC76,$BG76),SUM($N76,$S76,$W76,$AA76,$AE76,$AI76,$AM76,$AQ76,$AU76,$AY76,$BC76,$BG76)&lt;='Wage Ceilings '!$C$3,$N76)</f>
        <v>0</v>
      </c>
      <c r="BL76" s="91" cm="1">
        <f t="array" ref="BL76">INDEX(Appendix!$G$4:$J$8,_xlfn.IFS(BJ76&lt;56,1,BJ76&lt;61,2,BJ76&lt;66,3,BJ76&lt;71,4,TRUE,5),MATCH(YEAR($C$17),Appendix!$G$3:$L$3,0))</f>
        <v>0</v>
      </c>
      <c r="BM76" s="92">
        <f t="shared" si="23"/>
        <v>0</v>
      </c>
      <c r="BN76" s="99"/>
    </row>
    <row r="77" spans="1:66" x14ac:dyDescent="0.3">
      <c r="A77" s="64" t="s">
        <v>125</v>
      </c>
      <c r="B77" s="65"/>
      <c r="C77" s="67"/>
      <c r="D77" s="67"/>
      <c r="E77" s="67"/>
      <c r="F77" s="67"/>
      <c r="G77" s="67"/>
      <c r="H77" s="67"/>
      <c r="I77" s="67"/>
      <c r="J77" s="67"/>
      <c r="K77" s="67"/>
      <c r="L77" s="67"/>
      <c r="M77" s="67"/>
      <c r="N77" s="67"/>
      <c r="O77" s="57">
        <f t="shared" si="25"/>
        <v>0</v>
      </c>
      <c r="P77" s="57">
        <f t="shared" si="26"/>
        <v>0</v>
      </c>
      <c r="Q77" s="58">
        <f t="shared" si="27"/>
        <v>0</v>
      </c>
      <c r="R77" s="89">
        <f t="shared" si="28"/>
        <v>123</v>
      </c>
      <c r="S77" s="90">
        <f>IF($C77&gt;'Wage Ceilings '!$C$3,'Wage Ceilings '!$C$3,$C77)</f>
        <v>0</v>
      </c>
      <c r="T77" s="91" cm="1">
        <f t="array" ref="T77">INDEX(Appendix!$G$4:$J$8,_xlfn.IFS(R77&lt;56,1,R77&lt;61,2,R77&lt;66,3,R77&lt;71,4,TRUE,5),MATCH(YEAR($C$17),Appendix!$G$3:$L$3,0))</f>
        <v>0</v>
      </c>
      <c r="U77" s="92">
        <f t="shared" si="2"/>
        <v>0</v>
      </c>
      <c r="V77" s="89">
        <f t="shared" si="29"/>
        <v>124</v>
      </c>
      <c r="W77" s="90">
        <f>IF($D77&gt;'Wage Ceilings '!$C$3-$S77,'Wage Ceilings '!$C$3-$S77,$D77)</f>
        <v>0</v>
      </c>
      <c r="X77" s="91" cm="1">
        <f t="array" ref="X77">INDEX(Appendix!$G$4:$J$8,_xlfn.IFS(V77&lt;56,1,V77&lt;61,2,V77&lt;66,3,V77&lt;71,4,TRUE,5),MATCH(YEAR($C$17),Appendix!$G$3:$L$3,0))</f>
        <v>0</v>
      </c>
      <c r="Y77" s="92">
        <f t="shared" si="4"/>
        <v>0</v>
      </c>
      <c r="Z77" s="89">
        <f t="shared" si="30"/>
        <v>124</v>
      </c>
      <c r="AA77" s="90">
        <f>IF($E77&gt;'Wage Ceilings '!$C$3-SUM($S77,$W77),'Wage Ceilings '!$C$3-SUM($S77,$W77),$E77)</f>
        <v>0</v>
      </c>
      <c r="AB77" s="91" cm="1">
        <f t="array" ref="AB77">INDEX(Appendix!$G$4:$J$8,_xlfn.IFS(Z77&lt;56,1,Z77&lt;61,2,Z77&lt;66,3,Z77&lt;71,4,TRUE,5),MATCH(YEAR($C$17),Appendix!$G$3:$L$3,0))</f>
        <v>0</v>
      </c>
      <c r="AC77" s="92">
        <f t="shared" si="6"/>
        <v>0</v>
      </c>
      <c r="AD77" s="89">
        <f t="shared" si="31"/>
        <v>124</v>
      </c>
      <c r="AE77" s="90">
        <f>IF($F77&gt;'Wage Ceilings '!$C$3-SUM($S77,$W77,$AA77),'Wage Ceilings '!$C$3-SUM($S77,$W77,$AA77),$F77)</f>
        <v>0</v>
      </c>
      <c r="AF77" s="91" cm="1">
        <f t="array" ref="AF77">INDEX(Appendix!$G$4:$J$8,_xlfn.IFS(AD77&lt;56,1,AD77&lt;61,2,AD77&lt;66,3,AD77&lt;71,4,TRUE,5),MATCH(YEAR($C$17),Appendix!$G$3:$L$3,0))</f>
        <v>0</v>
      </c>
      <c r="AG77" s="92">
        <f t="shared" si="8"/>
        <v>0</v>
      </c>
      <c r="AH77" s="89">
        <f t="shared" si="32"/>
        <v>124</v>
      </c>
      <c r="AI77" s="90">
        <f>IF($G77&gt;'Wage Ceilings '!$C$3-SUM($S77,$W77,$AA77,$AE77),'Wage Ceilings '!$C$3-SUM($S77,$W77,$AA77,$AE77),$G77)</f>
        <v>0</v>
      </c>
      <c r="AJ77" s="91" cm="1">
        <f t="array" ref="AJ77">INDEX(Appendix!$G$4:$J$8,_xlfn.IFS(AH77&lt;56,1,AH77&lt;61,2,AH77&lt;66,3,AH77&lt;71,4,TRUE,5),MATCH(YEAR($C$17),Appendix!$G$3:$L$3,0))</f>
        <v>0</v>
      </c>
      <c r="AK77" s="92">
        <f t="shared" si="10"/>
        <v>0</v>
      </c>
      <c r="AL77" s="89">
        <f t="shared" si="33"/>
        <v>124</v>
      </c>
      <c r="AM77" s="90">
        <f>IF($H77&gt;'Wage Ceilings '!$C$3-SUM($S77,$W77,$AA77,$AE77,$AI77),'Wage Ceilings '!$C$3-SUM($S77,$W77,$AA77,$AE77,$AI77),$H77)</f>
        <v>0</v>
      </c>
      <c r="AN77" s="91" cm="1">
        <f t="array" ref="AN77">INDEX(Appendix!$G$4:$J$8,_xlfn.IFS(AL77&lt;56,1,AL77&lt;61,2,AL77&lt;66,3,AL77&lt;71,4,TRUE,5),MATCH(YEAR($C$17),Appendix!$G$3:$L$3,0))</f>
        <v>0</v>
      </c>
      <c r="AO77" s="92">
        <f t="shared" si="12"/>
        <v>0</v>
      </c>
      <c r="AP77" s="89">
        <f t="shared" si="34"/>
        <v>124</v>
      </c>
      <c r="AQ77" s="90" cm="1">
        <f t="array" ref="AQ77">_xlfn.IFS(SUM($S77,$W77,$AA77,$AE77,$AI77,$AM77)&gt;='Wage Ceilings '!$C$3,0,SUM($I77,$S77,$W77,$AA77,$AE77,$AI77,$AM77)&gt;'Wage Ceilings '!$C$3,'Wage Ceilings '!$C$3-SUM($S77,$W77,$AA77,$AE77,$AI77,$AM77),SUM($I77,$S77,$W77,$AA77,$AE77,$AI77,$AM77)&lt;='Wage Ceilings '!$C$3,$I77)</f>
        <v>0</v>
      </c>
      <c r="AR77" s="91" cm="1">
        <f t="array" ref="AR77">INDEX(Appendix!$G$4:$J$8,_xlfn.IFS(AP77&lt;56,1,AP77&lt;61,2,AP77&lt;66,3,AP77&lt;71,4,TRUE,5),MATCH(YEAR($C$17),Appendix!$G$3:$L$3,0))</f>
        <v>0</v>
      </c>
      <c r="AS77" s="92">
        <f t="shared" si="24"/>
        <v>0</v>
      </c>
      <c r="AT77" s="89">
        <f t="shared" si="35"/>
        <v>124</v>
      </c>
      <c r="AU77" s="90" cm="1">
        <f t="array" ref="AU77">_xlfn.IFS(SUM($S77,$W77,$AA77,$AE77,$AI77,$AM77,$AQ77)&gt;='Wage Ceilings '!$C$3,0,SUM($J77,$S77,$W77,$AA77,$AE77,$AI77,$AM77,$AQ77)&gt;'Wage Ceilings '!$C$3,'Wage Ceilings '!$C$3-SUM($S77,$W77,$AA77,$AE77,$AI77,$AM77,$AQ77),SUM($J77,$S77,$W77,$AA77,$AE77,$AI77,$AM77,$AQ77)&lt;='Wage Ceilings '!$C$3,$J77)</f>
        <v>0</v>
      </c>
      <c r="AV77" s="91" cm="1">
        <f t="array" ref="AV77">INDEX(Appendix!$G$4:$J$8,_xlfn.IFS(AT77&lt;56,1,AT77&lt;61,2,AT77&lt;66,3,AT77&lt;71,4,TRUE,5),MATCH(YEAR($C$17),Appendix!$G$3:$L$3,0))</f>
        <v>0</v>
      </c>
      <c r="AW77" s="92">
        <f t="shared" si="15"/>
        <v>0</v>
      </c>
      <c r="AX77" s="89">
        <f t="shared" si="36"/>
        <v>124</v>
      </c>
      <c r="AY77" s="90" cm="1">
        <f t="array" ref="AY77">_xlfn.IFS(SUM($S77,$W77,$AA77,$AE77,$AI77,$AM77,$AQ77,$AU77)&gt;='Wage Ceilings '!$C$3,0,SUM($K77,$S77,$W77,$AA77,$AE77,$AI77,$AM77,$AQ77,$AU77)&gt;'Wage Ceilings '!$C$3,'Wage Ceilings '!$C$3-SUM($S77,$W77,$AA77,$AE77,$AI77,$AM77,$AQ77,$AU77),SUM($K77,$S77,$W77,$AA77,$AE77,$AI77,$AM77,$AQ77,$AU77)&lt;='Wage Ceilings '!$C$3,$K77)</f>
        <v>0</v>
      </c>
      <c r="AZ77" s="91" cm="1">
        <f t="array" ref="AZ77">INDEX(Appendix!$G$4:$J$8,_xlfn.IFS(AX77&lt;56,1,AX77&lt;61,2,AX77&lt;66,3,AX77&lt;71,4,TRUE,5),MATCH(YEAR($C$17),Appendix!$G$3:$L$3,0))</f>
        <v>0</v>
      </c>
      <c r="BA77" s="92">
        <f t="shared" si="17"/>
        <v>0</v>
      </c>
      <c r="BB77" s="89">
        <f t="shared" si="37"/>
        <v>124</v>
      </c>
      <c r="BC77" s="90" cm="1">
        <f t="array" ref="BC77">_xlfn.IFS(SUM($S77,$W77,$AA77,$AE77,$AI77,$AM77,$AQ77,$AU77,$AY77)&gt;='Wage Ceilings '!$C$3,0,SUM($L77,$S77,$W77,$AA77,$AE77,$AI77,$AM77,$AQ77,$AU77,$AY77)&gt;'Wage Ceilings '!$C$3,'Wage Ceilings '!$C$3-SUM($S77,$W77,$AA77,$AE77,$AI77,$AM77,$AQ77,$AU77,$AY77),SUM($L77,$S77,$W77,$AA77,$AE77,$AI77,$AM77,$AQ77,$AU77,$AY77)&lt;='Wage Ceilings '!$C$3,$L77)</f>
        <v>0</v>
      </c>
      <c r="BD77" s="91" cm="1">
        <f t="array" ref="BD77">INDEX(Appendix!$G$4:$J$8,_xlfn.IFS(BB77&lt;56,1,BB77&lt;61,2,BB77&lt;66,3,BB77&lt;71,4,TRUE,5),MATCH(YEAR($C$17),Appendix!$G$3:$L$3,0))</f>
        <v>0</v>
      </c>
      <c r="BE77" s="92">
        <f t="shared" si="19"/>
        <v>0</v>
      </c>
      <c r="BF77" s="89">
        <f t="shared" si="38"/>
        <v>124</v>
      </c>
      <c r="BG77" s="90" cm="1">
        <f t="array" ref="BG77">_xlfn.IFS(SUM($S77,$W77,$AA77,$AE77,$AI77,$AM77,$AQ77,$AU77,$AY77,$BC77)&gt;='Wage Ceilings '!$C$3,0,SUM($M77,$S77,$W77,$AA77,$AE77,$AI77,$AM77,$AQ77,$AU77,$AY77,$BC77)&gt;'Wage Ceilings '!$C$3,'Wage Ceilings '!$C$3-SUM($S77,$W77,$AA77,$AE77,$AI77,$AM77,$AQ77,$AU77,$AY77,$BC77),SUM($M77,$S77,$W77,$AA77,$AE77,$AI77,$AM77,$AQ77,$AU77,$AY77,$BC77)&lt;='Wage Ceilings '!$C$3,$M77)</f>
        <v>0</v>
      </c>
      <c r="BH77" s="91" cm="1">
        <f t="array" ref="BH77">INDEX(Appendix!$G$4:$J$8,_xlfn.IFS(BF77&lt;56,1,BF77&lt;61,2,BF77&lt;66,3,BF77&lt;71,4,TRUE,5),MATCH(YEAR($C$17),Appendix!$G$3:$L$3,0))</f>
        <v>0</v>
      </c>
      <c r="BI77" s="92">
        <f t="shared" si="21"/>
        <v>0</v>
      </c>
      <c r="BJ77" s="89">
        <f t="shared" si="39"/>
        <v>124</v>
      </c>
      <c r="BK77" s="90" cm="1">
        <f t="array" ref="BK77">_xlfn.IFS(SUM($S77,$W77,$AA77,$AE77,$AI77,$AM77,$AQ77,$AU77,$AY77,$BC77,$BG77)&gt;='Wage Ceilings '!$C$3,0,SUM($N77,$S77,$W77,$AA77,$AE77,$AI77,$AM77,$AQ77,$AU77,$AY77,$BC77,$BG77)&gt;'Wage Ceilings '!$C$3,'Wage Ceilings '!$C$3-SUM($S77,$W77,$AA77,$AE77,$AI77,$AM77,$AQ77,$AU77,$AY77,$BC77,$BG77),SUM($N77,$S77,$W77,$AA77,$AE77,$AI77,$AM77,$AQ77,$AU77,$AY77,$BC77,$BG77)&lt;='Wage Ceilings '!$C$3,$N77)</f>
        <v>0</v>
      </c>
      <c r="BL77" s="91" cm="1">
        <f t="array" ref="BL77">INDEX(Appendix!$G$4:$J$8,_xlfn.IFS(BJ77&lt;56,1,BJ77&lt;61,2,BJ77&lt;66,3,BJ77&lt;71,4,TRUE,5),MATCH(YEAR($C$17),Appendix!$G$3:$L$3,0))</f>
        <v>0</v>
      </c>
      <c r="BM77" s="92">
        <f t="shared" si="23"/>
        <v>0</v>
      </c>
      <c r="BN77" s="99"/>
    </row>
    <row r="78" spans="1:66" x14ac:dyDescent="0.3">
      <c r="A78" s="64" t="s">
        <v>126</v>
      </c>
      <c r="B78" s="65"/>
      <c r="C78" s="67"/>
      <c r="D78" s="67"/>
      <c r="E78" s="67"/>
      <c r="F78" s="67"/>
      <c r="G78" s="67"/>
      <c r="H78" s="67"/>
      <c r="I78" s="67"/>
      <c r="J78" s="67"/>
      <c r="K78" s="67"/>
      <c r="L78" s="67"/>
      <c r="M78" s="67"/>
      <c r="N78" s="67"/>
      <c r="O78" s="57">
        <f t="shared" si="25"/>
        <v>0</v>
      </c>
      <c r="P78" s="57">
        <f t="shared" si="26"/>
        <v>0</v>
      </c>
      <c r="Q78" s="58">
        <f t="shared" si="27"/>
        <v>0</v>
      </c>
      <c r="R78" s="89">
        <f t="shared" si="28"/>
        <v>123</v>
      </c>
      <c r="S78" s="90">
        <f>IF($C78&gt;'Wage Ceilings '!$C$3,'Wage Ceilings '!$C$3,$C78)</f>
        <v>0</v>
      </c>
      <c r="T78" s="91" cm="1">
        <f t="array" ref="T78">INDEX(Appendix!$G$4:$J$8,_xlfn.IFS(R78&lt;56,1,R78&lt;61,2,R78&lt;66,3,R78&lt;71,4,TRUE,5),MATCH(YEAR($C$17),Appendix!$G$3:$L$3,0))</f>
        <v>0</v>
      </c>
      <c r="U78" s="92">
        <f t="shared" si="2"/>
        <v>0</v>
      </c>
      <c r="V78" s="89">
        <f t="shared" si="29"/>
        <v>124</v>
      </c>
      <c r="W78" s="90">
        <f>IF($D78&gt;'Wage Ceilings '!$C$3-$S78,'Wage Ceilings '!$C$3-$S78,$D78)</f>
        <v>0</v>
      </c>
      <c r="X78" s="91" cm="1">
        <f t="array" ref="X78">INDEX(Appendix!$G$4:$J$8,_xlfn.IFS(V78&lt;56,1,V78&lt;61,2,V78&lt;66,3,V78&lt;71,4,TRUE,5),MATCH(YEAR($C$17),Appendix!$G$3:$L$3,0))</f>
        <v>0</v>
      </c>
      <c r="Y78" s="92">
        <f t="shared" si="4"/>
        <v>0</v>
      </c>
      <c r="Z78" s="89">
        <f t="shared" si="30"/>
        <v>124</v>
      </c>
      <c r="AA78" s="90">
        <f>IF($E78&gt;'Wage Ceilings '!$C$3-SUM($S78,$W78),'Wage Ceilings '!$C$3-SUM($S78,$W78),$E78)</f>
        <v>0</v>
      </c>
      <c r="AB78" s="91" cm="1">
        <f t="array" ref="AB78">INDEX(Appendix!$G$4:$J$8,_xlfn.IFS(Z78&lt;56,1,Z78&lt;61,2,Z78&lt;66,3,Z78&lt;71,4,TRUE,5),MATCH(YEAR($C$17),Appendix!$G$3:$L$3,0))</f>
        <v>0</v>
      </c>
      <c r="AC78" s="92">
        <f t="shared" si="6"/>
        <v>0</v>
      </c>
      <c r="AD78" s="89">
        <f t="shared" si="31"/>
        <v>124</v>
      </c>
      <c r="AE78" s="90">
        <f>IF($F78&gt;'Wage Ceilings '!$C$3-SUM($S78,$W78,$AA78),'Wage Ceilings '!$C$3-SUM($S78,$W78,$AA78),$F78)</f>
        <v>0</v>
      </c>
      <c r="AF78" s="91" cm="1">
        <f t="array" ref="AF78">INDEX(Appendix!$G$4:$J$8,_xlfn.IFS(AD78&lt;56,1,AD78&lt;61,2,AD78&lt;66,3,AD78&lt;71,4,TRUE,5),MATCH(YEAR($C$17),Appendix!$G$3:$L$3,0))</f>
        <v>0</v>
      </c>
      <c r="AG78" s="92">
        <f t="shared" si="8"/>
        <v>0</v>
      </c>
      <c r="AH78" s="89">
        <f t="shared" si="32"/>
        <v>124</v>
      </c>
      <c r="AI78" s="90">
        <f>IF($G78&gt;'Wage Ceilings '!$C$3-SUM($S78,$W78,$AA78,$AE78),'Wage Ceilings '!$C$3-SUM($S78,$W78,$AA78,$AE78),$G78)</f>
        <v>0</v>
      </c>
      <c r="AJ78" s="91" cm="1">
        <f t="array" ref="AJ78">INDEX(Appendix!$G$4:$J$8,_xlfn.IFS(AH78&lt;56,1,AH78&lt;61,2,AH78&lt;66,3,AH78&lt;71,4,TRUE,5),MATCH(YEAR($C$17),Appendix!$G$3:$L$3,0))</f>
        <v>0</v>
      </c>
      <c r="AK78" s="92">
        <f t="shared" si="10"/>
        <v>0</v>
      </c>
      <c r="AL78" s="89">
        <f t="shared" si="33"/>
        <v>124</v>
      </c>
      <c r="AM78" s="90">
        <f>IF($H78&gt;'Wage Ceilings '!$C$3-SUM($S78,$W78,$AA78,$AE78,$AI78),'Wage Ceilings '!$C$3-SUM($S78,$W78,$AA78,$AE78,$AI78),$H78)</f>
        <v>0</v>
      </c>
      <c r="AN78" s="91" cm="1">
        <f t="array" ref="AN78">INDEX(Appendix!$G$4:$J$8,_xlfn.IFS(AL78&lt;56,1,AL78&lt;61,2,AL78&lt;66,3,AL78&lt;71,4,TRUE,5),MATCH(YEAR($C$17),Appendix!$G$3:$L$3,0))</f>
        <v>0</v>
      </c>
      <c r="AO78" s="92">
        <f t="shared" si="12"/>
        <v>0</v>
      </c>
      <c r="AP78" s="89">
        <f t="shared" si="34"/>
        <v>124</v>
      </c>
      <c r="AQ78" s="90" cm="1">
        <f t="array" ref="AQ78">_xlfn.IFS(SUM($S78,$W78,$AA78,$AE78,$AI78,$AM78)&gt;='Wage Ceilings '!$C$3,0,SUM($I78,$S78,$W78,$AA78,$AE78,$AI78,$AM78)&gt;'Wage Ceilings '!$C$3,'Wage Ceilings '!$C$3-SUM($S78,$W78,$AA78,$AE78,$AI78,$AM78),SUM($I78,$S78,$W78,$AA78,$AE78,$AI78,$AM78)&lt;='Wage Ceilings '!$C$3,$I78)</f>
        <v>0</v>
      </c>
      <c r="AR78" s="91" cm="1">
        <f t="array" ref="AR78">INDEX(Appendix!$G$4:$J$8,_xlfn.IFS(AP78&lt;56,1,AP78&lt;61,2,AP78&lt;66,3,AP78&lt;71,4,TRUE,5),MATCH(YEAR($C$17),Appendix!$G$3:$L$3,0))</f>
        <v>0</v>
      </c>
      <c r="AS78" s="92">
        <f t="shared" si="24"/>
        <v>0</v>
      </c>
      <c r="AT78" s="89">
        <f t="shared" si="35"/>
        <v>124</v>
      </c>
      <c r="AU78" s="90" cm="1">
        <f t="array" ref="AU78">_xlfn.IFS(SUM($S78,$W78,$AA78,$AE78,$AI78,$AM78,$AQ78)&gt;='Wage Ceilings '!$C$3,0,SUM($J78,$S78,$W78,$AA78,$AE78,$AI78,$AM78,$AQ78)&gt;'Wage Ceilings '!$C$3,'Wage Ceilings '!$C$3-SUM($S78,$W78,$AA78,$AE78,$AI78,$AM78,$AQ78),SUM($J78,$S78,$W78,$AA78,$AE78,$AI78,$AM78,$AQ78)&lt;='Wage Ceilings '!$C$3,$J78)</f>
        <v>0</v>
      </c>
      <c r="AV78" s="91" cm="1">
        <f t="array" ref="AV78">INDEX(Appendix!$G$4:$J$8,_xlfn.IFS(AT78&lt;56,1,AT78&lt;61,2,AT78&lt;66,3,AT78&lt;71,4,TRUE,5),MATCH(YEAR($C$17),Appendix!$G$3:$L$3,0))</f>
        <v>0</v>
      </c>
      <c r="AW78" s="92">
        <f t="shared" si="15"/>
        <v>0</v>
      </c>
      <c r="AX78" s="89">
        <f t="shared" si="36"/>
        <v>124</v>
      </c>
      <c r="AY78" s="90" cm="1">
        <f t="array" ref="AY78">_xlfn.IFS(SUM($S78,$W78,$AA78,$AE78,$AI78,$AM78,$AQ78,$AU78)&gt;='Wage Ceilings '!$C$3,0,SUM($K78,$S78,$W78,$AA78,$AE78,$AI78,$AM78,$AQ78,$AU78)&gt;'Wage Ceilings '!$C$3,'Wage Ceilings '!$C$3-SUM($S78,$W78,$AA78,$AE78,$AI78,$AM78,$AQ78,$AU78),SUM($K78,$S78,$W78,$AA78,$AE78,$AI78,$AM78,$AQ78,$AU78)&lt;='Wage Ceilings '!$C$3,$K78)</f>
        <v>0</v>
      </c>
      <c r="AZ78" s="91" cm="1">
        <f t="array" ref="AZ78">INDEX(Appendix!$G$4:$J$8,_xlfn.IFS(AX78&lt;56,1,AX78&lt;61,2,AX78&lt;66,3,AX78&lt;71,4,TRUE,5),MATCH(YEAR($C$17),Appendix!$G$3:$L$3,0))</f>
        <v>0</v>
      </c>
      <c r="BA78" s="92">
        <f t="shared" si="17"/>
        <v>0</v>
      </c>
      <c r="BB78" s="89">
        <f t="shared" si="37"/>
        <v>124</v>
      </c>
      <c r="BC78" s="90" cm="1">
        <f t="array" ref="BC78">_xlfn.IFS(SUM($S78,$W78,$AA78,$AE78,$AI78,$AM78,$AQ78,$AU78,$AY78)&gt;='Wage Ceilings '!$C$3,0,SUM($L78,$S78,$W78,$AA78,$AE78,$AI78,$AM78,$AQ78,$AU78,$AY78)&gt;'Wage Ceilings '!$C$3,'Wage Ceilings '!$C$3-SUM($S78,$W78,$AA78,$AE78,$AI78,$AM78,$AQ78,$AU78,$AY78),SUM($L78,$S78,$W78,$AA78,$AE78,$AI78,$AM78,$AQ78,$AU78,$AY78)&lt;='Wage Ceilings '!$C$3,$L78)</f>
        <v>0</v>
      </c>
      <c r="BD78" s="91" cm="1">
        <f t="array" ref="BD78">INDEX(Appendix!$G$4:$J$8,_xlfn.IFS(BB78&lt;56,1,BB78&lt;61,2,BB78&lt;66,3,BB78&lt;71,4,TRUE,5),MATCH(YEAR($C$17),Appendix!$G$3:$L$3,0))</f>
        <v>0</v>
      </c>
      <c r="BE78" s="92">
        <f t="shared" si="19"/>
        <v>0</v>
      </c>
      <c r="BF78" s="89">
        <f t="shared" si="38"/>
        <v>124</v>
      </c>
      <c r="BG78" s="90" cm="1">
        <f t="array" ref="BG78">_xlfn.IFS(SUM($S78,$W78,$AA78,$AE78,$AI78,$AM78,$AQ78,$AU78,$AY78,$BC78)&gt;='Wage Ceilings '!$C$3,0,SUM($M78,$S78,$W78,$AA78,$AE78,$AI78,$AM78,$AQ78,$AU78,$AY78,$BC78)&gt;'Wage Ceilings '!$C$3,'Wage Ceilings '!$C$3-SUM($S78,$W78,$AA78,$AE78,$AI78,$AM78,$AQ78,$AU78,$AY78,$BC78),SUM($M78,$S78,$W78,$AA78,$AE78,$AI78,$AM78,$AQ78,$AU78,$AY78,$BC78)&lt;='Wage Ceilings '!$C$3,$M78)</f>
        <v>0</v>
      </c>
      <c r="BH78" s="91" cm="1">
        <f t="array" ref="BH78">INDEX(Appendix!$G$4:$J$8,_xlfn.IFS(BF78&lt;56,1,BF78&lt;61,2,BF78&lt;66,3,BF78&lt;71,4,TRUE,5),MATCH(YEAR($C$17),Appendix!$G$3:$L$3,0))</f>
        <v>0</v>
      </c>
      <c r="BI78" s="92">
        <f t="shared" si="21"/>
        <v>0</v>
      </c>
      <c r="BJ78" s="89">
        <f t="shared" si="39"/>
        <v>124</v>
      </c>
      <c r="BK78" s="90" cm="1">
        <f t="array" ref="BK78">_xlfn.IFS(SUM($S78,$W78,$AA78,$AE78,$AI78,$AM78,$AQ78,$AU78,$AY78,$BC78,$BG78)&gt;='Wage Ceilings '!$C$3,0,SUM($N78,$S78,$W78,$AA78,$AE78,$AI78,$AM78,$AQ78,$AU78,$AY78,$BC78,$BG78)&gt;'Wage Ceilings '!$C$3,'Wage Ceilings '!$C$3-SUM($S78,$W78,$AA78,$AE78,$AI78,$AM78,$AQ78,$AU78,$AY78,$BC78,$BG78),SUM($N78,$S78,$W78,$AA78,$AE78,$AI78,$AM78,$AQ78,$AU78,$AY78,$BC78,$BG78)&lt;='Wage Ceilings '!$C$3,$N78)</f>
        <v>0</v>
      </c>
      <c r="BL78" s="91" cm="1">
        <f t="array" ref="BL78">INDEX(Appendix!$G$4:$J$8,_xlfn.IFS(BJ78&lt;56,1,BJ78&lt;61,2,BJ78&lt;66,3,BJ78&lt;71,4,TRUE,5),MATCH(YEAR($C$17),Appendix!$G$3:$L$3,0))</f>
        <v>0</v>
      </c>
      <c r="BM78" s="92">
        <f t="shared" si="23"/>
        <v>0</v>
      </c>
      <c r="BN78" s="99"/>
    </row>
    <row r="79" spans="1:66" x14ac:dyDescent="0.3">
      <c r="A79" s="64" t="s">
        <v>127</v>
      </c>
      <c r="B79" s="65"/>
      <c r="C79" s="67"/>
      <c r="D79" s="67"/>
      <c r="E79" s="67"/>
      <c r="F79" s="67"/>
      <c r="G79" s="67"/>
      <c r="H79" s="67"/>
      <c r="I79" s="67"/>
      <c r="J79" s="67"/>
      <c r="K79" s="67"/>
      <c r="L79" s="67"/>
      <c r="M79" s="67"/>
      <c r="N79" s="67"/>
      <c r="O79" s="57">
        <f t="shared" si="25"/>
        <v>0</v>
      </c>
      <c r="P79" s="57">
        <f t="shared" si="26"/>
        <v>0</v>
      </c>
      <c r="Q79" s="58">
        <f t="shared" si="27"/>
        <v>0</v>
      </c>
      <c r="R79" s="89">
        <f t="shared" si="28"/>
        <v>123</v>
      </c>
      <c r="S79" s="90">
        <f>IF($C79&gt;'Wage Ceilings '!$C$3,'Wage Ceilings '!$C$3,$C79)</f>
        <v>0</v>
      </c>
      <c r="T79" s="91" cm="1">
        <f t="array" ref="T79">INDEX(Appendix!$G$4:$J$8,_xlfn.IFS(R79&lt;56,1,R79&lt;61,2,R79&lt;66,3,R79&lt;71,4,TRUE,5),MATCH(YEAR($C$17),Appendix!$G$3:$L$3,0))</f>
        <v>0</v>
      </c>
      <c r="U79" s="92">
        <f t="shared" si="2"/>
        <v>0</v>
      </c>
      <c r="V79" s="89">
        <f t="shared" si="29"/>
        <v>124</v>
      </c>
      <c r="W79" s="90">
        <f>IF($D79&gt;'Wage Ceilings '!$C$3-$S79,'Wage Ceilings '!$C$3-$S79,$D79)</f>
        <v>0</v>
      </c>
      <c r="X79" s="91" cm="1">
        <f t="array" ref="X79">INDEX(Appendix!$G$4:$J$8,_xlfn.IFS(V79&lt;56,1,V79&lt;61,2,V79&lt;66,3,V79&lt;71,4,TRUE,5),MATCH(YEAR($C$17),Appendix!$G$3:$L$3,0))</f>
        <v>0</v>
      </c>
      <c r="Y79" s="92">
        <f t="shared" si="4"/>
        <v>0</v>
      </c>
      <c r="Z79" s="89">
        <f t="shared" si="30"/>
        <v>124</v>
      </c>
      <c r="AA79" s="90">
        <f>IF($E79&gt;'Wage Ceilings '!$C$3-SUM($S79,$W79),'Wage Ceilings '!$C$3-SUM($S79,$W79),$E79)</f>
        <v>0</v>
      </c>
      <c r="AB79" s="91" cm="1">
        <f t="array" ref="AB79">INDEX(Appendix!$G$4:$J$8,_xlfn.IFS(Z79&lt;56,1,Z79&lt;61,2,Z79&lt;66,3,Z79&lt;71,4,TRUE,5),MATCH(YEAR($C$17),Appendix!$G$3:$L$3,0))</f>
        <v>0</v>
      </c>
      <c r="AC79" s="92">
        <f t="shared" si="6"/>
        <v>0</v>
      </c>
      <c r="AD79" s="89">
        <f t="shared" si="31"/>
        <v>124</v>
      </c>
      <c r="AE79" s="90">
        <f>IF($F79&gt;'Wage Ceilings '!$C$3-SUM($S79,$W79,$AA79),'Wage Ceilings '!$C$3-SUM($S79,$W79,$AA79),$F79)</f>
        <v>0</v>
      </c>
      <c r="AF79" s="91" cm="1">
        <f t="array" ref="AF79">INDEX(Appendix!$G$4:$J$8,_xlfn.IFS(AD79&lt;56,1,AD79&lt;61,2,AD79&lt;66,3,AD79&lt;71,4,TRUE,5),MATCH(YEAR($C$17),Appendix!$G$3:$L$3,0))</f>
        <v>0</v>
      </c>
      <c r="AG79" s="92">
        <f t="shared" si="8"/>
        <v>0</v>
      </c>
      <c r="AH79" s="89">
        <f t="shared" si="32"/>
        <v>124</v>
      </c>
      <c r="AI79" s="90">
        <f>IF($G79&gt;'Wage Ceilings '!$C$3-SUM($S79,$W79,$AA79,$AE79),'Wage Ceilings '!$C$3-SUM($S79,$W79,$AA79,$AE79),$G79)</f>
        <v>0</v>
      </c>
      <c r="AJ79" s="91" cm="1">
        <f t="array" ref="AJ79">INDEX(Appendix!$G$4:$J$8,_xlfn.IFS(AH79&lt;56,1,AH79&lt;61,2,AH79&lt;66,3,AH79&lt;71,4,TRUE,5),MATCH(YEAR($C$17),Appendix!$G$3:$L$3,0))</f>
        <v>0</v>
      </c>
      <c r="AK79" s="92">
        <f t="shared" si="10"/>
        <v>0</v>
      </c>
      <c r="AL79" s="89">
        <f t="shared" si="33"/>
        <v>124</v>
      </c>
      <c r="AM79" s="90">
        <f>IF($H79&gt;'Wage Ceilings '!$C$3-SUM($S79,$W79,$AA79,$AE79,$AI79),'Wage Ceilings '!$C$3-SUM($S79,$W79,$AA79,$AE79,$AI79),$H79)</f>
        <v>0</v>
      </c>
      <c r="AN79" s="91" cm="1">
        <f t="array" ref="AN79">INDEX(Appendix!$G$4:$J$8,_xlfn.IFS(AL79&lt;56,1,AL79&lt;61,2,AL79&lt;66,3,AL79&lt;71,4,TRUE,5),MATCH(YEAR($C$17),Appendix!$G$3:$L$3,0))</f>
        <v>0</v>
      </c>
      <c r="AO79" s="92">
        <f t="shared" si="12"/>
        <v>0</v>
      </c>
      <c r="AP79" s="89">
        <f t="shared" si="34"/>
        <v>124</v>
      </c>
      <c r="AQ79" s="90" cm="1">
        <f t="array" ref="AQ79">_xlfn.IFS(SUM($S79,$W79,$AA79,$AE79,$AI79,$AM79)&gt;='Wage Ceilings '!$C$3,0,SUM($I79,$S79,$W79,$AA79,$AE79,$AI79,$AM79)&gt;'Wage Ceilings '!$C$3,'Wage Ceilings '!$C$3-SUM($S79,$W79,$AA79,$AE79,$AI79,$AM79),SUM($I79,$S79,$W79,$AA79,$AE79,$AI79,$AM79)&lt;='Wage Ceilings '!$C$3,$I79)</f>
        <v>0</v>
      </c>
      <c r="AR79" s="91" cm="1">
        <f t="array" ref="AR79">INDEX(Appendix!$G$4:$J$8,_xlfn.IFS(AP79&lt;56,1,AP79&lt;61,2,AP79&lt;66,3,AP79&lt;71,4,TRUE,5),MATCH(YEAR($C$17),Appendix!$G$3:$L$3,0))</f>
        <v>0</v>
      </c>
      <c r="AS79" s="92">
        <f t="shared" si="24"/>
        <v>0</v>
      </c>
      <c r="AT79" s="89">
        <f t="shared" si="35"/>
        <v>124</v>
      </c>
      <c r="AU79" s="90" cm="1">
        <f t="array" ref="AU79">_xlfn.IFS(SUM($S79,$W79,$AA79,$AE79,$AI79,$AM79,$AQ79)&gt;='Wage Ceilings '!$C$3,0,SUM($J79,$S79,$W79,$AA79,$AE79,$AI79,$AM79,$AQ79)&gt;'Wage Ceilings '!$C$3,'Wage Ceilings '!$C$3-SUM($S79,$W79,$AA79,$AE79,$AI79,$AM79,$AQ79),SUM($J79,$S79,$W79,$AA79,$AE79,$AI79,$AM79,$AQ79)&lt;='Wage Ceilings '!$C$3,$J79)</f>
        <v>0</v>
      </c>
      <c r="AV79" s="91" cm="1">
        <f t="array" ref="AV79">INDEX(Appendix!$G$4:$J$8,_xlfn.IFS(AT79&lt;56,1,AT79&lt;61,2,AT79&lt;66,3,AT79&lt;71,4,TRUE,5),MATCH(YEAR($C$17),Appendix!$G$3:$L$3,0))</f>
        <v>0</v>
      </c>
      <c r="AW79" s="92">
        <f t="shared" si="15"/>
        <v>0</v>
      </c>
      <c r="AX79" s="89">
        <f t="shared" si="36"/>
        <v>124</v>
      </c>
      <c r="AY79" s="90" cm="1">
        <f t="array" ref="AY79">_xlfn.IFS(SUM($S79,$W79,$AA79,$AE79,$AI79,$AM79,$AQ79,$AU79)&gt;='Wage Ceilings '!$C$3,0,SUM($K79,$S79,$W79,$AA79,$AE79,$AI79,$AM79,$AQ79,$AU79)&gt;'Wage Ceilings '!$C$3,'Wage Ceilings '!$C$3-SUM($S79,$W79,$AA79,$AE79,$AI79,$AM79,$AQ79,$AU79),SUM($K79,$S79,$W79,$AA79,$AE79,$AI79,$AM79,$AQ79,$AU79)&lt;='Wage Ceilings '!$C$3,$K79)</f>
        <v>0</v>
      </c>
      <c r="AZ79" s="91" cm="1">
        <f t="array" ref="AZ79">INDEX(Appendix!$G$4:$J$8,_xlfn.IFS(AX79&lt;56,1,AX79&lt;61,2,AX79&lt;66,3,AX79&lt;71,4,TRUE,5),MATCH(YEAR($C$17),Appendix!$G$3:$L$3,0))</f>
        <v>0</v>
      </c>
      <c r="BA79" s="92">
        <f t="shared" si="17"/>
        <v>0</v>
      </c>
      <c r="BB79" s="89">
        <f t="shared" si="37"/>
        <v>124</v>
      </c>
      <c r="BC79" s="90" cm="1">
        <f t="array" ref="BC79">_xlfn.IFS(SUM($S79,$W79,$AA79,$AE79,$AI79,$AM79,$AQ79,$AU79,$AY79)&gt;='Wage Ceilings '!$C$3,0,SUM($L79,$S79,$W79,$AA79,$AE79,$AI79,$AM79,$AQ79,$AU79,$AY79)&gt;'Wage Ceilings '!$C$3,'Wage Ceilings '!$C$3-SUM($S79,$W79,$AA79,$AE79,$AI79,$AM79,$AQ79,$AU79,$AY79),SUM($L79,$S79,$W79,$AA79,$AE79,$AI79,$AM79,$AQ79,$AU79,$AY79)&lt;='Wage Ceilings '!$C$3,$L79)</f>
        <v>0</v>
      </c>
      <c r="BD79" s="91" cm="1">
        <f t="array" ref="BD79">INDEX(Appendix!$G$4:$J$8,_xlfn.IFS(BB79&lt;56,1,BB79&lt;61,2,BB79&lt;66,3,BB79&lt;71,4,TRUE,5),MATCH(YEAR($C$17),Appendix!$G$3:$L$3,0))</f>
        <v>0</v>
      </c>
      <c r="BE79" s="92">
        <f t="shared" si="19"/>
        <v>0</v>
      </c>
      <c r="BF79" s="89">
        <f t="shared" si="38"/>
        <v>124</v>
      </c>
      <c r="BG79" s="90" cm="1">
        <f t="array" ref="BG79">_xlfn.IFS(SUM($S79,$W79,$AA79,$AE79,$AI79,$AM79,$AQ79,$AU79,$AY79,$BC79)&gt;='Wage Ceilings '!$C$3,0,SUM($M79,$S79,$W79,$AA79,$AE79,$AI79,$AM79,$AQ79,$AU79,$AY79,$BC79)&gt;'Wage Ceilings '!$C$3,'Wage Ceilings '!$C$3-SUM($S79,$W79,$AA79,$AE79,$AI79,$AM79,$AQ79,$AU79,$AY79,$BC79),SUM($M79,$S79,$W79,$AA79,$AE79,$AI79,$AM79,$AQ79,$AU79,$AY79,$BC79)&lt;='Wage Ceilings '!$C$3,$M79)</f>
        <v>0</v>
      </c>
      <c r="BH79" s="91" cm="1">
        <f t="array" ref="BH79">INDEX(Appendix!$G$4:$J$8,_xlfn.IFS(BF79&lt;56,1,BF79&lt;61,2,BF79&lt;66,3,BF79&lt;71,4,TRUE,5),MATCH(YEAR($C$17),Appendix!$G$3:$L$3,0))</f>
        <v>0</v>
      </c>
      <c r="BI79" s="92">
        <f t="shared" si="21"/>
        <v>0</v>
      </c>
      <c r="BJ79" s="89">
        <f t="shared" si="39"/>
        <v>124</v>
      </c>
      <c r="BK79" s="90" cm="1">
        <f t="array" ref="BK79">_xlfn.IFS(SUM($S79,$W79,$AA79,$AE79,$AI79,$AM79,$AQ79,$AU79,$AY79,$BC79,$BG79)&gt;='Wage Ceilings '!$C$3,0,SUM($N79,$S79,$W79,$AA79,$AE79,$AI79,$AM79,$AQ79,$AU79,$AY79,$BC79,$BG79)&gt;'Wage Ceilings '!$C$3,'Wage Ceilings '!$C$3-SUM($S79,$W79,$AA79,$AE79,$AI79,$AM79,$AQ79,$AU79,$AY79,$BC79,$BG79),SUM($N79,$S79,$W79,$AA79,$AE79,$AI79,$AM79,$AQ79,$AU79,$AY79,$BC79,$BG79)&lt;='Wage Ceilings '!$C$3,$N79)</f>
        <v>0</v>
      </c>
      <c r="BL79" s="91" cm="1">
        <f t="array" ref="BL79">INDEX(Appendix!$G$4:$J$8,_xlfn.IFS(BJ79&lt;56,1,BJ79&lt;61,2,BJ79&lt;66,3,BJ79&lt;71,4,TRUE,5),MATCH(YEAR($C$17),Appendix!$G$3:$L$3,0))</f>
        <v>0</v>
      </c>
      <c r="BM79" s="92">
        <f t="shared" si="23"/>
        <v>0</v>
      </c>
      <c r="BN79" s="99"/>
    </row>
    <row r="80" spans="1:66" x14ac:dyDescent="0.3">
      <c r="A80" s="64" t="s">
        <v>128</v>
      </c>
      <c r="B80" s="65"/>
      <c r="C80" s="67"/>
      <c r="D80" s="67"/>
      <c r="E80" s="67"/>
      <c r="F80" s="67"/>
      <c r="G80" s="67"/>
      <c r="H80" s="67"/>
      <c r="I80" s="67"/>
      <c r="J80" s="67"/>
      <c r="K80" s="67"/>
      <c r="L80" s="67"/>
      <c r="M80" s="67"/>
      <c r="N80" s="67"/>
      <c r="O80" s="57">
        <f t="shared" si="25"/>
        <v>0</v>
      </c>
      <c r="P80" s="57">
        <f t="shared" si="26"/>
        <v>0</v>
      </c>
      <c r="Q80" s="58">
        <f t="shared" si="27"/>
        <v>0</v>
      </c>
      <c r="R80" s="89">
        <f t="shared" si="28"/>
        <v>123</v>
      </c>
      <c r="S80" s="90">
        <f>IF($C80&gt;'Wage Ceilings '!$C$3,'Wage Ceilings '!$C$3,$C80)</f>
        <v>0</v>
      </c>
      <c r="T80" s="91" cm="1">
        <f t="array" ref="T80">INDEX(Appendix!$G$4:$J$8,_xlfn.IFS(R80&lt;56,1,R80&lt;61,2,R80&lt;66,3,R80&lt;71,4,TRUE,5),MATCH(YEAR($C$17),Appendix!$G$3:$L$3,0))</f>
        <v>0</v>
      </c>
      <c r="U80" s="92">
        <f t="shared" si="2"/>
        <v>0</v>
      </c>
      <c r="V80" s="89">
        <f t="shared" si="29"/>
        <v>124</v>
      </c>
      <c r="W80" s="90">
        <f>IF($D80&gt;'Wage Ceilings '!$C$3-$S80,'Wage Ceilings '!$C$3-$S80,$D80)</f>
        <v>0</v>
      </c>
      <c r="X80" s="91" cm="1">
        <f t="array" ref="X80">INDEX(Appendix!$G$4:$J$8,_xlfn.IFS(V80&lt;56,1,V80&lt;61,2,V80&lt;66,3,V80&lt;71,4,TRUE,5),MATCH(YEAR($C$17),Appendix!$G$3:$L$3,0))</f>
        <v>0</v>
      </c>
      <c r="Y80" s="92">
        <f t="shared" si="4"/>
        <v>0</v>
      </c>
      <c r="Z80" s="89">
        <f t="shared" si="30"/>
        <v>124</v>
      </c>
      <c r="AA80" s="90">
        <f>IF($E80&gt;'Wage Ceilings '!$C$3-SUM($S80,$W80),'Wage Ceilings '!$C$3-SUM($S80,$W80),$E80)</f>
        <v>0</v>
      </c>
      <c r="AB80" s="91" cm="1">
        <f t="array" ref="AB80">INDEX(Appendix!$G$4:$J$8,_xlfn.IFS(Z80&lt;56,1,Z80&lt;61,2,Z80&lt;66,3,Z80&lt;71,4,TRUE,5),MATCH(YEAR($C$17),Appendix!$G$3:$L$3,0))</f>
        <v>0</v>
      </c>
      <c r="AC80" s="92">
        <f t="shared" si="6"/>
        <v>0</v>
      </c>
      <c r="AD80" s="89">
        <f t="shared" si="31"/>
        <v>124</v>
      </c>
      <c r="AE80" s="90">
        <f>IF($F80&gt;'Wage Ceilings '!$C$3-SUM($S80,$W80,$AA80),'Wage Ceilings '!$C$3-SUM($S80,$W80,$AA80),$F80)</f>
        <v>0</v>
      </c>
      <c r="AF80" s="91" cm="1">
        <f t="array" ref="AF80">INDEX(Appendix!$G$4:$J$8,_xlfn.IFS(AD80&lt;56,1,AD80&lt;61,2,AD80&lt;66,3,AD80&lt;71,4,TRUE,5),MATCH(YEAR($C$17),Appendix!$G$3:$L$3,0))</f>
        <v>0</v>
      </c>
      <c r="AG80" s="92">
        <f t="shared" si="8"/>
        <v>0</v>
      </c>
      <c r="AH80" s="89">
        <f t="shared" si="32"/>
        <v>124</v>
      </c>
      <c r="AI80" s="90">
        <f>IF($G80&gt;'Wage Ceilings '!$C$3-SUM($S80,$W80,$AA80,$AE80),'Wage Ceilings '!$C$3-SUM($S80,$W80,$AA80,$AE80),$G80)</f>
        <v>0</v>
      </c>
      <c r="AJ80" s="91" cm="1">
        <f t="array" ref="AJ80">INDEX(Appendix!$G$4:$J$8,_xlfn.IFS(AH80&lt;56,1,AH80&lt;61,2,AH80&lt;66,3,AH80&lt;71,4,TRUE,5),MATCH(YEAR($C$17),Appendix!$G$3:$L$3,0))</f>
        <v>0</v>
      </c>
      <c r="AK80" s="92">
        <f t="shared" si="10"/>
        <v>0</v>
      </c>
      <c r="AL80" s="89">
        <f t="shared" si="33"/>
        <v>124</v>
      </c>
      <c r="AM80" s="90">
        <f>IF($H80&gt;'Wage Ceilings '!$C$3-SUM($S80,$W80,$AA80,$AE80,$AI80),'Wage Ceilings '!$C$3-SUM($S80,$W80,$AA80,$AE80,$AI80),$H80)</f>
        <v>0</v>
      </c>
      <c r="AN80" s="91" cm="1">
        <f t="array" ref="AN80">INDEX(Appendix!$G$4:$J$8,_xlfn.IFS(AL80&lt;56,1,AL80&lt;61,2,AL80&lt;66,3,AL80&lt;71,4,TRUE,5),MATCH(YEAR($C$17),Appendix!$G$3:$L$3,0))</f>
        <v>0</v>
      </c>
      <c r="AO80" s="92">
        <f t="shared" si="12"/>
        <v>0</v>
      </c>
      <c r="AP80" s="89">
        <f t="shared" si="34"/>
        <v>124</v>
      </c>
      <c r="AQ80" s="90" cm="1">
        <f t="array" ref="AQ80">_xlfn.IFS(SUM($S80,$W80,$AA80,$AE80,$AI80,$AM80)&gt;='Wage Ceilings '!$C$3,0,SUM($I80,$S80,$W80,$AA80,$AE80,$AI80,$AM80)&gt;'Wage Ceilings '!$C$3,'Wage Ceilings '!$C$3-SUM($S80,$W80,$AA80,$AE80,$AI80,$AM80),SUM($I80,$S80,$W80,$AA80,$AE80,$AI80,$AM80)&lt;='Wage Ceilings '!$C$3,$I80)</f>
        <v>0</v>
      </c>
      <c r="AR80" s="91" cm="1">
        <f t="array" ref="AR80">INDEX(Appendix!$G$4:$J$8,_xlfn.IFS(AP80&lt;56,1,AP80&lt;61,2,AP80&lt;66,3,AP80&lt;71,4,TRUE,5),MATCH(YEAR($C$17),Appendix!$G$3:$L$3,0))</f>
        <v>0</v>
      </c>
      <c r="AS80" s="92">
        <f t="shared" si="24"/>
        <v>0</v>
      </c>
      <c r="AT80" s="89">
        <f t="shared" si="35"/>
        <v>124</v>
      </c>
      <c r="AU80" s="90" cm="1">
        <f t="array" ref="AU80">_xlfn.IFS(SUM($S80,$W80,$AA80,$AE80,$AI80,$AM80,$AQ80)&gt;='Wage Ceilings '!$C$3,0,SUM($J80,$S80,$W80,$AA80,$AE80,$AI80,$AM80,$AQ80)&gt;'Wage Ceilings '!$C$3,'Wage Ceilings '!$C$3-SUM($S80,$W80,$AA80,$AE80,$AI80,$AM80,$AQ80),SUM($J80,$S80,$W80,$AA80,$AE80,$AI80,$AM80,$AQ80)&lt;='Wage Ceilings '!$C$3,$J80)</f>
        <v>0</v>
      </c>
      <c r="AV80" s="91" cm="1">
        <f t="array" ref="AV80">INDEX(Appendix!$G$4:$J$8,_xlfn.IFS(AT80&lt;56,1,AT80&lt;61,2,AT80&lt;66,3,AT80&lt;71,4,TRUE,5),MATCH(YEAR($C$17),Appendix!$G$3:$L$3,0))</f>
        <v>0</v>
      </c>
      <c r="AW80" s="92">
        <f t="shared" si="15"/>
        <v>0</v>
      </c>
      <c r="AX80" s="89">
        <f t="shared" si="36"/>
        <v>124</v>
      </c>
      <c r="AY80" s="90" cm="1">
        <f t="array" ref="AY80">_xlfn.IFS(SUM($S80,$W80,$AA80,$AE80,$AI80,$AM80,$AQ80,$AU80)&gt;='Wage Ceilings '!$C$3,0,SUM($K80,$S80,$W80,$AA80,$AE80,$AI80,$AM80,$AQ80,$AU80)&gt;'Wage Ceilings '!$C$3,'Wage Ceilings '!$C$3-SUM($S80,$W80,$AA80,$AE80,$AI80,$AM80,$AQ80,$AU80),SUM($K80,$S80,$W80,$AA80,$AE80,$AI80,$AM80,$AQ80,$AU80)&lt;='Wage Ceilings '!$C$3,$K80)</f>
        <v>0</v>
      </c>
      <c r="AZ80" s="91" cm="1">
        <f t="array" ref="AZ80">INDEX(Appendix!$G$4:$J$8,_xlfn.IFS(AX80&lt;56,1,AX80&lt;61,2,AX80&lt;66,3,AX80&lt;71,4,TRUE,5),MATCH(YEAR($C$17),Appendix!$G$3:$L$3,0))</f>
        <v>0</v>
      </c>
      <c r="BA80" s="92">
        <f t="shared" si="17"/>
        <v>0</v>
      </c>
      <c r="BB80" s="89">
        <f t="shared" si="37"/>
        <v>124</v>
      </c>
      <c r="BC80" s="90" cm="1">
        <f t="array" ref="BC80">_xlfn.IFS(SUM($S80,$W80,$AA80,$AE80,$AI80,$AM80,$AQ80,$AU80,$AY80)&gt;='Wage Ceilings '!$C$3,0,SUM($L80,$S80,$W80,$AA80,$AE80,$AI80,$AM80,$AQ80,$AU80,$AY80)&gt;'Wage Ceilings '!$C$3,'Wage Ceilings '!$C$3-SUM($S80,$W80,$AA80,$AE80,$AI80,$AM80,$AQ80,$AU80,$AY80),SUM($L80,$S80,$W80,$AA80,$AE80,$AI80,$AM80,$AQ80,$AU80,$AY80)&lt;='Wage Ceilings '!$C$3,$L80)</f>
        <v>0</v>
      </c>
      <c r="BD80" s="91" cm="1">
        <f t="array" ref="BD80">INDEX(Appendix!$G$4:$J$8,_xlfn.IFS(BB80&lt;56,1,BB80&lt;61,2,BB80&lt;66,3,BB80&lt;71,4,TRUE,5),MATCH(YEAR($C$17),Appendix!$G$3:$L$3,0))</f>
        <v>0</v>
      </c>
      <c r="BE80" s="92">
        <f t="shared" si="19"/>
        <v>0</v>
      </c>
      <c r="BF80" s="89">
        <f t="shared" si="38"/>
        <v>124</v>
      </c>
      <c r="BG80" s="90" cm="1">
        <f t="array" ref="BG80">_xlfn.IFS(SUM($S80,$W80,$AA80,$AE80,$AI80,$AM80,$AQ80,$AU80,$AY80,$BC80)&gt;='Wage Ceilings '!$C$3,0,SUM($M80,$S80,$W80,$AA80,$AE80,$AI80,$AM80,$AQ80,$AU80,$AY80,$BC80)&gt;'Wage Ceilings '!$C$3,'Wage Ceilings '!$C$3-SUM($S80,$W80,$AA80,$AE80,$AI80,$AM80,$AQ80,$AU80,$AY80,$BC80),SUM($M80,$S80,$W80,$AA80,$AE80,$AI80,$AM80,$AQ80,$AU80,$AY80,$BC80)&lt;='Wage Ceilings '!$C$3,$M80)</f>
        <v>0</v>
      </c>
      <c r="BH80" s="91" cm="1">
        <f t="array" ref="BH80">INDEX(Appendix!$G$4:$J$8,_xlfn.IFS(BF80&lt;56,1,BF80&lt;61,2,BF80&lt;66,3,BF80&lt;71,4,TRUE,5),MATCH(YEAR($C$17),Appendix!$G$3:$L$3,0))</f>
        <v>0</v>
      </c>
      <c r="BI80" s="92">
        <f t="shared" si="21"/>
        <v>0</v>
      </c>
      <c r="BJ80" s="89">
        <f t="shared" si="39"/>
        <v>124</v>
      </c>
      <c r="BK80" s="90" cm="1">
        <f t="array" ref="BK80">_xlfn.IFS(SUM($S80,$W80,$AA80,$AE80,$AI80,$AM80,$AQ80,$AU80,$AY80,$BC80,$BG80)&gt;='Wage Ceilings '!$C$3,0,SUM($N80,$S80,$W80,$AA80,$AE80,$AI80,$AM80,$AQ80,$AU80,$AY80,$BC80,$BG80)&gt;'Wage Ceilings '!$C$3,'Wage Ceilings '!$C$3-SUM($S80,$W80,$AA80,$AE80,$AI80,$AM80,$AQ80,$AU80,$AY80,$BC80,$BG80),SUM($N80,$S80,$W80,$AA80,$AE80,$AI80,$AM80,$AQ80,$AU80,$AY80,$BC80,$BG80)&lt;='Wage Ceilings '!$C$3,$N80)</f>
        <v>0</v>
      </c>
      <c r="BL80" s="91" cm="1">
        <f t="array" ref="BL80">INDEX(Appendix!$G$4:$J$8,_xlfn.IFS(BJ80&lt;56,1,BJ80&lt;61,2,BJ80&lt;66,3,BJ80&lt;71,4,TRUE,5),MATCH(YEAR($C$17),Appendix!$G$3:$L$3,0))</f>
        <v>0</v>
      </c>
      <c r="BM80" s="92">
        <f t="shared" si="23"/>
        <v>0</v>
      </c>
      <c r="BN80" s="99"/>
    </row>
    <row r="81" spans="1:66" x14ac:dyDescent="0.3">
      <c r="A81" s="64" t="s">
        <v>129</v>
      </c>
      <c r="B81" s="65"/>
      <c r="C81" s="67"/>
      <c r="D81" s="67"/>
      <c r="E81" s="67"/>
      <c r="F81" s="67"/>
      <c r="G81" s="67"/>
      <c r="H81" s="67"/>
      <c r="I81" s="67"/>
      <c r="J81" s="67"/>
      <c r="K81" s="67"/>
      <c r="L81" s="67"/>
      <c r="M81" s="67"/>
      <c r="N81" s="67"/>
      <c r="O81" s="57">
        <f t="shared" si="25"/>
        <v>0</v>
      </c>
      <c r="P81" s="57">
        <f t="shared" si="26"/>
        <v>0</v>
      </c>
      <c r="Q81" s="58">
        <f t="shared" si="27"/>
        <v>0</v>
      </c>
      <c r="R81" s="89">
        <f t="shared" si="28"/>
        <v>123</v>
      </c>
      <c r="S81" s="90">
        <f>IF($C81&gt;'Wage Ceilings '!$C$3,'Wage Ceilings '!$C$3,$C81)</f>
        <v>0</v>
      </c>
      <c r="T81" s="91" cm="1">
        <f t="array" ref="T81">INDEX(Appendix!$G$4:$J$8,_xlfn.IFS(R81&lt;56,1,R81&lt;61,2,R81&lt;66,3,R81&lt;71,4,TRUE,5),MATCH(YEAR($C$17),Appendix!$G$3:$L$3,0))</f>
        <v>0</v>
      </c>
      <c r="U81" s="92">
        <f t="shared" si="2"/>
        <v>0</v>
      </c>
      <c r="V81" s="89">
        <f t="shared" si="29"/>
        <v>124</v>
      </c>
      <c r="W81" s="90">
        <f>IF($D81&gt;'Wage Ceilings '!$C$3-$S81,'Wage Ceilings '!$C$3-$S81,$D81)</f>
        <v>0</v>
      </c>
      <c r="X81" s="91" cm="1">
        <f t="array" ref="X81">INDEX(Appendix!$G$4:$J$8,_xlfn.IFS(V81&lt;56,1,V81&lt;61,2,V81&lt;66,3,V81&lt;71,4,TRUE,5),MATCH(YEAR($C$17),Appendix!$G$3:$L$3,0))</f>
        <v>0</v>
      </c>
      <c r="Y81" s="92">
        <f t="shared" si="4"/>
        <v>0</v>
      </c>
      <c r="Z81" s="89">
        <f t="shared" si="30"/>
        <v>124</v>
      </c>
      <c r="AA81" s="90">
        <f>IF($E81&gt;'Wage Ceilings '!$C$3-SUM($S81,$W81),'Wage Ceilings '!$C$3-SUM($S81,$W81),$E81)</f>
        <v>0</v>
      </c>
      <c r="AB81" s="91" cm="1">
        <f t="array" ref="AB81">INDEX(Appendix!$G$4:$J$8,_xlfn.IFS(Z81&lt;56,1,Z81&lt;61,2,Z81&lt;66,3,Z81&lt;71,4,TRUE,5),MATCH(YEAR($C$17),Appendix!$G$3:$L$3,0))</f>
        <v>0</v>
      </c>
      <c r="AC81" s="92">
        <f t="shared" si="6"/>
        <v>0</v>
      </c>
      <c r="AD81" s="89">
        <f t="shared" si="31"/>
        <v>124</v>
      </c>
      <c r="AE81" s="90">
        <f>IF($F81&gt;'Wage Ceilings '!$C$3-SUM($S81,$W81,$AA81),'Wage Ceilings '!$C$3-SUM($S81,$W81,$AA81),$F81)</f>
        <v>0</v>
      </c>
      <c r="AF81" s="91" cm="1">
        <f t="array" ref="AF81">INDEX(Appendix!$G$4:$J$8,_xlfn.IFS(AD81&lt;56,1,AD81&lt;61,2,AD81&lt;66,3,AD81&lt;71,4,TRUE,5),MATCH(YEAR($C$17),Appendix!$G$3:$L$3,0))</f>
        <v>0</v>
      </c>
      <c r="AG81" s="92">
        <f t="shared" si="8"/>
        <v>0</v>
      </c>
      <c r="AH81" s="89">
        <f t="shared" si="32"/>
        <v>124</v>
      </c>
      <c r="AI81" s="90">
        <f>IF($G81&gt;'Wage Ceilings '!$C$3-SUM($S81,$W81,$AA81,$AE81),'Wage Ceilings '!$C$3-SUM($S81,$W81,$AA81,$AE81),$G81)</f>
        <v>0</v>
      </c>
      <c r="AJ81" s="91" cm="1">
        <f t="array" ref="AJ81">INDEX(Appendix!$G$4:$J$8,_xlfn.IFS(AH81&lt;56,1,AH81&lt;61,2,AH81&lt;66,3,AH81&lt;71,4,TRUE,5),MATCH(YEAR($C$17),Appendix!$G$3:$L$3,0))</f>
        <v>0</v>
      </c>
      <c r="AK81" s="92">
        <f t="shared" si="10"/>
        <v>0</v>
      </c>
      <c r="AL81" s="89">
        <f t="shared" si="33"/>
        <v>124</v>
      </c>
      <c r="AM81" s="90">
        <f>IF($H81&gt;'Wage Ceilings '!$C$3-SUM($S81,$W81,$AA81,$AE81,$AI81),'Wage Ceilings '!$C$3-SUM($S81,$W81,$AA81,$AE81,$AI81),$H81)</f>
        <v>0</v>
      </c>
      <c r="AN81" s="91" cm="1">
        <f t="array" ref="AN81">INDEX(Appendix!$G$4:$J$8,_xlfn.IFS(AL81&lt;56,1,AL81&lt;61,2,AL81&lt;66,3,AL81&lt;71,4,TRUE,5),MATCH(YEAR($C$17),Appendix!$G$3:$L$3,0))</f>
        <v>0</v>
      </c>
      <c r="AO81" s="92">
        <f t="shared" si="12"/>
        <v>0</v>
      </c>
      <c r="AP81" s="89">
        <f t="shared" si="34"/>
        <v>124</v>
      </c>
      <c r="AQ81" s="90" cm="1">
        <f t="array" ref="AQ81">_xlfn.IFS(SUM($S81,$W81,$AA81,$AE81,$AI81,$AM81)&gt;='Wage Ceilings '!$C$3,0,SUM($I81,$S81,$W81,$AA81,$AE81,$AI81,$AM81)&gt;'Wage Ceilings '!$C$3,'Wage Ceilings '!$C$3-SUM($S81,$W81,$AA81,$AE81,$AI81,$AM81),SUM($I81,$S81,$W81,$AA81,$AE81,$AI81,$AM81)&lt;='Wage Ceilings '!$C$3,$I81)</f>
        <v>0</v>
      </c>
      <c r="AR81" s="91" cm="1">
        <f t="array" ref="AR81">INDEX(Appendix!$G$4:$J$8,_xlfn.IFS(AP81&lt;56,1,AP81&lt;61,2,AP81&lt;66,3,AP81&lt;71,4,TRUE,5),MATCH(YEAR($C$17),Appendix!$G$3:$L$3,0))</f>
        <v>0</v>
      </c>
      <c r="AS81" s="92">
        <f t="shared" si="24"/>
        <v>0</v>
      </c>
      <c r="AT81" s="89">
        <f t="shared" si="35"/>
        <v>124</v>
      </c>
      <c r="AU81" s="90" cm="1">
        <f t="array" ref="AU81">_xlfn.IFS(SUM($S81,$W81,$AA81,$AE81,$AI81,$AM81,$AQ81)&gt;='Wage Ceilings '!$C$3,0,SUM($J81,$S81,$W81,$AA81,$AE81,$AI81,$AM81,$AQ81)&gt;'Wage Ceilings '!$C$3,'Wage Ceilings '!$C$3-SUM($S81,$W81,$AA81,$AE81,$AI81,$AM81,$AQ81),SUM($J81,$S81,$W81,$AA81,$AE81,$AI81,$AM81,$AQ81)&lt;='Wage Ceilings '!$C$3,$J81)</f>
        <v>0</v>
      </c>
      <c r="AV81" s="91" cm="1">
        <f t="array" ref="AV81">INDEX(Appendix!$G$4:$J$8,_xlfn.IFS(AT81&lt;56,1,AT81&lt;61,2,AT81&lt;66,3,AT81&lt;71,4,TRUE,5),MATCH(YEAR($C$17),Appendix!$G$3:$L$3,0))</f>
        <v>0</v>
      </c>
      <c r="AW81" s="92">
        <f t="shared" si="15"/>
        <v>0</v>
      </c>
      <c r="AX81" s="89">
        <f t="shared" si="36"/>
        <v>124</v>
      </c>
      <c r="AY81" s="90" cm="1">
        <f t="array" ref="AY81">_xlfn.IFS(SUM($S81,$W81,$AA81,$AE81,$AI81,$AM81,$AQ81,$AU81)&gt;='Wage Ceilings '!$C$3,0,SUM($K81,$S81,$W81,$AA81,$AE81,$AI81,$AM81,$AQ81,$AU81)&gt;'Wage Ceilings '!$C$3,'Wage Ceilings '!$C$3-SUM($S81,$W81,$AA81,$AE81,$AI81,$AM81,$AQ81,$AU81),SUM($K81,$S81,$W81,$AA81,$AE81,$AI81,$AM81,$AQ81,$AU81)&lt;='Wage Ceilings '!$C$3,$K81)</f>
        <v>0</v>
      </c>
      <c r="AZ81" s="91" cm="1">
        <f t="array" ref="AZ81">INDEX(Appendix!$G$4:$J$8,_xlfn.IFS(AX81&lt;56,1,AX81&lt;61,2,AX81&lt;66,3,AX81&lt;71,4,TRUE,5),MATCH(YEAR($C$17),Appendix!$G$3:$L$3,0))</f>
        <v>0</v>
      </c>
      <c r="BA81" s="92">
        <f t="shared" si="17"/>
        <v>0</v>
      </c>
      <c r="BB81" s="89">
        <f t="shared" si="37"/>
        <v>124</v>
      </c>
      <c r="BC81" s="90" cm="1">
        <f t="array" ref="BC81">_xlfn.IFS(SUM($S81,$W81,$AA81,$AE81,$AI81,$AM81,$AQ81,$AU81,$AY81)&gt;='Wage Ceilings '!$C$3,0,SUM($L81,$S81,$W81,$AA81,$AE81,$AI81,$AM81,$AQ81,$AU81,$AY81)&gt;'Wage Ceilings '!$C$3,'Wage Ceilings '!$C$3-SUM($S81,$W81,$AA81,$AE81,$AI81,$AM81,$AQ81,$AU81,$AY81),SUM($L81,$S81,$W81,$AA81,$AE81,$AI81,$AM81,$AQ81,$AU81,$AY81)&lt;='Wage Ceilings '!$C$3,$L81)</f>
        <v>0</v>
      </c>
      <c r="BD81" s="91" cm="1">
        <f t="array" ref="BD81">INDEX(Appendix!$G$4:$J$8,_xlfn.IFS(BB81&lt;56,1,BB81&lt;61,2,BB81&lt;66,3,BB81&lt;71,4,TRUE,5),MATCH(YEAR($C$17),Appendix!$G$3:$L$3,0))</f>
        <v>0</v>
      </c>
      <c r="BE81" s="92">
        <f t="shared" si="19"/>
        <v>0</v>
      </c>
      <c r="BF81" s="89">
        <f t="shared" si="38"/>
        <v>124</v>
      </c>
      <c r="BG81" s="90" cm="1">
        <f t="array" ref="BG81">_xlfn.IFS(SUM($S81,$W81,$AA81,$AE81,$AI81,$AM81,$AQ81,$AU81,$AY81,$BC81)&gt;='Wage Ceilings '!$C$3,0,SUM($M81,$S81,$W81,$AA81,$AE81,$AI81,$AM81,$AQ81,$AU81,$AY81,$BC81)&gt;'Wage Ceilings '!$C$3,'Wage Ceilings '!$C$3-SUM($S81,$W81,$AA81,$AE81,$AI81,$AM81,$AQ81,$AU81,$AY81,$BC81),SUM($M81,$S81,$W81,$AA81,$AE81,$AI81,$AM81,$AQ81,$AU81,$AY81,$BC81)&lt;='Wage Ceilings '!$C$3,$M81)</f>
        <v>0</v>
      </c>
      <c r="BH81" s="91" cm="1">
        <f t="array" ref="BH81">INDEX(Appendix!$G$4:$J$8,_xlfn.IFS(BF81&lt;56,1,BF81&lt;61,2,BF81&lt;66,3,BF81&lt;71,4,TRUE,5),MATCH(YEAR($C$17),Appendix!$G$3:$L$3,0))</f>
        <v>0</v>
      </c>
      <c r="BI81" s="92">
        <f t="shared" si="21"/>
        <v>0</v>
      </c>
      <c r="BJ81" s="89">
        <f t="shared" si="39"/>
        <v>124</v>
      </c>
      <c r="BK81" s="90" cm="1">
        <f t="array" ref="BK81">_xlfn.IFS(SUM($S81,$W81,$AA81,$AE81,$AI81,$AM81,$AQ81,$AU81,$AY81,$BC81,$BG81)&gt;='Wage Ceilings '!$C$3,0,SUM($N81,$S81,$W81,$AA81,$AE81,$AI81,$AM81,$AQ81,$AU81,$AY81,$BC81,$BG81)&gt;'Wage Ceilings '!$C$3,'Wage Ceilings '!$C$3-SUM($S81,$W81,$AA81,$AE81,$AI81,$AM81,$AQ81,$AU81,$AY81,$BC81,$BG81),SUM($N81,$S81,$W81,$AA81,$AE81,$AI81,$AM81,$AQ81,$AU81,$AY81,$BC81,$BG81)&lt;='Wage Ceilings '!$C$3,$N81)</f>
        <v>0</v>
      </c>
      <c r="BL81" s="91" cm="1">
        <f t="array" ref="BL81">INDEX(Appendix!$G$4:$J$8,_xlfn.IFS(BJ81&lt;56,1,BJ81&lt;61,2,BJ81&lt;66,3,BJ81&lt;71,4,TRUE,5),MATCH(YEAR($C$17),Appendix!$G$3:$L$3,0))</f>
        <v>0</v>
      </c>
      <c r="BM81" s="92">
        <f t="shared" si="23"/>
        <v>0</v>
      </c>
      <c r="BN81" s="99"/>
    </row>
    <row r="82" spans="1:66" x14ac:dyDescent="0.3">
      <c r="A82" s="64" t="s">
        <v>130</v>
      </c>
      <c r="B82" s="65"/>
      <c r="C82" s="67"/>
      <c r="D82" s="67"/>
      <c r="E82" s="67"/>
      <c r="F82" s="67"/>
      <c r="G82" s="67"/>
      <c r="H82" s="67"/>
      <c r="I82" s="67"/>
      <c r="J82" s="67"/>
      <c r="K82" s="67"/>
      <c r="L82" s="67"/>
      <c r="M82" s="67"/>
      <c r="N82" s="67"/>
      <c r="O82" s="57">
        <f t="shared" si="25"/>
        <v>0</v>
      </c>
      <c r="P82" s="57">
        <f t="shared" si="26"/>
        <v>0</v>
      </c>
      <c r="Q82" s="58">
        <f t="shared" si="27"/>
        <v>0</v>
      </c>
      <c r="R82" s="89">
        <f t="shared" si="28"/>
        <v>123</v>
      </c>
      <c r="S82" s="90">
        <f>IF($C82&gt;'Wage Ceilings '!$C$3,'Wage Ceilings '!$C$3,$C82)</f>
        <v>0</v>
      </c>
      <c r="T82" s="91" cm="1">
        <f t="array" ref="T82">INDEX(Appendix!$G$4:$J$8,_xlfn.IFS(R82&lt;56,1,R82&lt;61,2,R82&lt;66,3,R82&lt;71,4,TRUE,5),MATCH(YEAR($C$17),Appendix!$G$3:$L$3,0))</f>
        <v>0</v>
      </c>
      <c r="U82" s="92">
        <f t="shared" si="2"/>
        <v>0</v>
      </c>
      <c r="V82" s="89">
        <f t="shared" si="29"/>
        <v>124</v>
      </c>
      <c r="W82" s="90">
        <f>IF($D82&gt;'Wage Ceilings '!$C$3-$S82,'Wage Ceilings '!$C$3-$S82,$D82)</f>
        <v>0</v>
      </c>
      <c r="X82" s="91" cm="1">
        <f t="array" ref="X82">INDEX(Appendix!$G$4:$J$8,_xlfn.IFS(V82&lt;56,1,V82&lt;61,2,V82&lt;66,3,V82&lt;71,4,TRUE,5),MATCH(YEAR($C$17),Appendix!$G$3:$L$3,0))</f>
        <v>0</v>
      </c>
      <c r="Y82" s="92">
        <f t="shared" si="4"/>
        <v>0</v>
      </c>
      <c r="Z82" s="89">
        <f t="shared" si="30"/>
        <v>124</v>
      </c>
      <c r="AA82" s="90">
        <f>IF($E82&gt;'Wage Ceilings '!$C$3-SUM($S82,$W82),'Wage Ceilings '!$C$3-SUM($S82,$W82),$E82)</f>
        <v>0</v>
      </c>
      <c r="AB82" s="91" cm="1">
        <f t="array" ref="AB82">INDEX(Appendix!$G$4:$J$8,_xlfn.IFS(Z82&lt;56,1,Z82&lt;61,2,Z82&lt;66,3,Z82&lt;71,4,TRUE,5),MATCH(YEAR($C$17),Appendix!$G$3:$L$3,0))</f>
        <v>0</v>
      </c>
      <c r="AC82" s="92">
        <f t="shared" si="6"/>
        <v>0</v>
      </c>
      <c r="AD82" s="89">
        <f t="shared" si="31"/>
        <v>124</v>
      </c>
      <c r="AE82" s="90">
        <f>IF($F82&gt;'Wage Ceilings '!$C$3-SUM($S82,$W82,$AA82),'Wage Ceilings '!$C$3-SUM($S82,$W82,$AA82),$F82)</f>
        <v>0</v>
      </c>
      <c r="AF82" s="91" cm="1">
        <f t="array" ref="AF82">INDEX(Appendix!$G$4:$J$8,_xlfn.IFS(AD82&lt;56,1,AD82&lt;61,2,AD82&lt;66,3,AD82&lt;71,4,TRUE,5),MATCH(YEAR($C$17),Appendix!$G$3:$L$3,0))</f>
        <v>0</v>
      </c>
      <c r="AG82" s="92">
        <f t="shared" si="8"/>
        <v>0</v>
      </c>
      <c r="AH82" s="89">
        <f t="shared" si="32"/>
        <v>124</v>
      </c>
      <c r="AI82" s="90">
        <f>IF($G82&gt;'Wage Ceilings '!$C$3-SUM($S82,$W82,$AA82,$AE82),'Wage Ceilings '!$C$3-SUM($S82,$W82,$AA82,$AE82),$G82)</f>
        <v>0</v>
      </c>
      <c r="AJ82" s="91" cm="1">
        <f t="array" ref="AJ82">INDEX(Appendix!$G$4:$J$8,_xlfn.IFS(AH82&lt;56,1,AH82&lt;61,2,AH82&lt;66,3,AH82&lt;71,4,TRUE,5),MATCH(YEAR($C$17),Appendix!$G$3:$L$3,0))</f>
        <v>0</v>
      </c>
      <c r="AK82" s="92">
        <f t="shared" si="10"/>
        <v>0</v>
      </c>
      <c r="AL82" s="89">
        <f t="shared" si="33"/>
        <v>124</v>
      </c>
      <c r="AM82" s="90">
        <f>IF($H82&gt;'Wage Ceilings '!$C$3-SUM($S82,$W82,$AA82,$AE82,$AI82),'Wage Ceilings '!$C$3-SUM($S82,$W82,$AA82,$AE82,$AI82),$H82)</f>
        <v>0</v>
      </c>
      <c r="AN82" s="91" cm="1">
        <f t="array" ref="AN82">INDEX(Appendix!$G$4:$J$8,_xlfn.IFS(AL82&lt;56,1,AL82&lt;61,2,AL82&lt;66,3,AL82&lt;71,4,TRUE,5),MATCH(YEAR($C$17),Appendix!$G$3:$L$3,0))</f>
        <v>0</v>
      </c>
      <c r="AO82" s="92">
        <f t="shared" si="12"/>
        <v>0</v>
      </c>
      <c r="AP82" s="89">
        <f t="shared" si="34"/>
        <v>124</v>
      </c>
      <c r="AQ82" s="90" cm="1">
        <f t="array" ref="AQ82">_xlfn.IFS(SUM($S82,$W82,$AA82,$AE82,$AI82,$AM82)&gt;='Wage Ceilings '!$C$3,0,SUM($I82,$S82,$W82,$AA82,$AE82,$AI82,$AM82)&gt;'Wage Ceilings '!$C$3,'Wage Ceilings '!$C$3-SUM($S82,$W82,$AA82,$AE82,$AI82,$AM82),SUM($I82,$S82,$W82,$AA82,$AE82,$AI82,$AM82)&lt;='Wage Ceilings '!$C$3,$I82)</f>
        <v>0</v>
      </c>
      <c r="AR82" s="91" cm="1">
        <f t="array" ref="AR82">INDEX(Appendix!$G$4:$J$8,_xlfn.IFS(AP82&lt;56,1,AP82&lt;61,2,AP82&lt;66,3,AP82&lt;71,4,TRUE,5),MATCH(YEAR($C$17),Appendix!$G$3:$L$3,0))</f>
        <v>0</v>
      </c>
      <c r="AS82" s="92">
        <f t="shared" si="24"/>
        <v>0</v>
      </c>
      <c r="AT82" s="89">
        <f t="shared" si="35"/>
        <v>124</v>
      </c>
      <c r="AU82" s="90" cm="1">
        <f t="array" ref="AU82">_xlfn.IFS(SUM($S82,$W82,$AA82,$AE82,$AI82,$AM82,$AQ82)&gt;='Wage Ceilings '!$C$3,0,SUM($J82,$S82,$W82,$AA82,$AE82,$AI82,$AM82,$AQ82)&gt;'Wage Ceilings '!$C$3,'Wage Ceilings '!$C$3-SUM($S82,$W82,$AA82,$AE82,$AI82,$AM82,$AQ82),SUM($J82,$S82,$W82,$AA82,$AE82,$AI82,$AM82,$AQ82)&lt;='Wage Ceilings '!$C$3,$J82)</f>
        <v>0</v>
      </c>
      <c r="AV82" s="91" cm="1">
        <f t="array" ref="AV82">INDEX(Appendix!$G$4:$J$8,_xlfn.IFS(AT82&lt;56,1,AT82&lt;61,2,AT82&lt;66,3,AT82&lt;71,4,TRUE,5),MATCH(YEAR($C$17),Appendix!$G$3:$L$3,0))</f>
        <v>0</v>
      </c>
      <c r="AW82" s="92">
        <f t="shared" si="15"/>
        <v>0</v>
      </c>
      <c r="AX82" s="89">
        <f t="shared" si="36"/>
        <v>124</v>
      </c>
      <c r="AY82" s="90" cm="1">
        <f t="array" ref="AY82">_xlfn.IFS(SUM($S82,$W82,$AA82,$AE82,$AI82,$AM82,$AQ82,$AU82)&gt;='Wage Ceilings '!$C$3,0,SUM($K82,$S82,$W82,$AA82,$AE82,$AI82,$AM82,$AQ82,$AU82)&gt;'Wage Ceilings '!$C$3,'Wage Ceilings '!$C$3-SUM($S82,$W82,$AA82,$AE82,$AI82,$AM82,$AQ82,$AU82),SUM($K82,$S82,$W82,$AA82,$AE82,$AI82,$AM82,$AQ82,$AU82)&lt;='Wage Ceilings '!$C$3,$K82)</f>
        <v>0</v>
      </c>
      <c r="AZ82" s="91" cm="1">
        <f t="array" ref="AZ82">INDEX(Appendix!$G$4:$J$8,_xlfn.IFS(AX82&lt;56,1,AX82&lt;61,2,AX82&lt;66,3,AX82&lt;71,4,TRUE,5),MATCH(YEAR($C$17),Appendix!$G$3:$L$3,0))</f>
        <v>0</v>
      </c>
      <c r="BA82" s="92">
        <f t="shared" si="17"/>
        <v>0</v>
      </c>
      <c r="BB82" s="89">
        <f t="shared" si="37"/>
        <v>124</v>
      </c>
      <c r="BC82" s="90" cm="1">
        <f t="array" ref="BC82">_xlfn.IFS(SUM($S82,$W82,$AA82,$AE82,$AI82,$AM82,$AQ82,$AU82,$AY82)&gt;='Wage Ceilings '!$C$3,0,SUM($L82,$S82,$W82,$AA82,$AE82,$AI82,$AM82,$AQ82,$AU82,$AY82)&gt;'Wage Ceilings '!$C$3,'Wage Ceilings '!$C$3-SUM($S82,$W82,$AA82,$AE82,$AI82,$AM82,$AQ82,$AU82,$AY82),SUM($L82,$S82,$W82,$AA82,$AE82,$AI82,$AM82,$AQ82,$AU82,$AY82)&lt;='Wage Ceilings '!$C$3,$L82)</f>
        <v>0</v>
      </c>
      <c r="BD82" s="91" cm="1">
        <f t="array" ref="BD82">INDEX(Appendix!$G$4:$J$8,_xlfn.IFS(BB82&lt;56,1,BB82&lt;61,2,BB82&lt;66,3,BB82&lt;71,4,TRUE,5),MATCH(YEAR($C$17),Appendix!$G$3:$L$3,0))</f>
        <v>0</v>
      </c>
      <c r="BE82" s="92">
        <f t="shared" si="19"/>
        <v>0</v>
      </c>
      <c r="BF82" s="89">
        <f t="shared" si="38"/>
        <v>124</v>
      </c>
      <c r="BG82" s="90" cm="1">
        <f t="array" ref="BG82">_xlfn.IFS(SUM($S82,$W82,$AA82,$AE82,$AI82,$AM82,$AQ82,$AU82,$AY82,$BC82)&gt;='Wage Ceilings '!$C$3,0,SUM($M82,$S82,$W82,$AA82,$AE82,$AI82,$AM82,$AQ82,$AU82,$AY82,$BC82)&gt;'Wage Ceilings '!$C$3,'Wage Ceilings '!$C$3-SUM($S82,$W82,$AA82,$AE82,$AI82,$AM82,$AQ82,$AU82,$AY82,$BC82),SUM($M82,$S82,$W82,$AA82,$AE82,$AI82,$AM82,$AQ82,$AU82,$AY82,$BC82)&lt;='Wage Ceilings '!$C$3,$M82)</f>
        <v>0</v>
      </c>
      <c r="BH82" s="91" cm="1">
        <f t="array" ref="BH82">INDEX(Appendix!$G$4:$J$8,_xlfn.IFS(BF82&lt;56,1,BF82&lt;61,2,BF82&lt;66,3,BF82&lt;71,4,TRUE,5),MATCH(YEAR($C$17),Appendix!$G$3:$L$3,0))</f>
        <v>0</v>
      </c>
      <c r="BI82" s="92">
        <f t="shared" si="21"/>
        <v>0</v>
      </c>
      <c r="BJ82" s="89">
        <f t="shared" si="39"/>
        <v>124</v>
      </c>
      <c r="BK82" s="90" cm="1">
        <f t="array" ref="BK82">_xlfn.IFS(SUM($S82,$W82,$AA82,$AE82,$AI82,$AM82,$AQ82,$AU82,$AY82,$BC82,$BG82)&gt;='Wage Ceilings '!$C$3,0,SUM($N82,$S82,$W82,$AA82,$AE82,$AI82,$AM82,$AQ82,$AU82,$AY82,$BC82,$BG82)&gt;'Wage Ceilings '!$C$3,'Wage Ceilings '!$C$3-SUM($S82,$W82,$AA82,$AE82,$AI82,$AM82,$AQ82,$AU82,$AY82,$BC82,$BG82),SUM($N82,$S82,$W82,$AA82,$AE82,$AI82,$AM82,$AQ82,$AU82,$AY82,$BC82,$BG82)&lt;='Wage Ceilings '!$C$3,$N82)</f>
        <v>0</v>
      </c>
      <c r="BL82" s="91" cm="1">
        <f t="array" ref="BL82">INDEX(Appendix!$G$4:$J$8,_xlfn.IFS(BJ82&lt;56,1,BJ82&lt;61,2,BJ82&lt;66,3,BJ82&lt;71,4,TRUE,5),MATCH(YEAR($C$17),Appendix!$G$3:$L$3,0))</f>
        <v>0</v>
      </c>
      <c r="BM82" s="92">
        <f t="shared" si="23"/>
        <v>0</v>
      </c>
      <c r="BN82" s="99"/>
    </row>
    <row r="83" spans="1:66" x14ac:dyDescent="0.3">
      <c r="A83" s="64" t="s">
        <v>131</v>
      </c>
      <c r="B83" s="65"/>
      <c r="C83" s="67"/>
      <c r="D83" s="67"/>
      <c r="E83" s="67"/>
      <c r="F83" s="67"/>
      <c r="G83" s="67"/>
      <c r="H83" s="67"/>
      <c r="I83" s="67"/>
      <c r="J83" s="67"/>
      <c r="K83" s="67"/>
      <c r="L83" s="67"/>
      <c r="M83" s="67"/>
      <c r="N83" s="67"/>
      <c r="O83" s="57">
        <f t="shared" si="25"/>
        <v>0</v>
      </c>
      <c r="P83" s="57">
        <f t="shared" si="26"/>
        <v>0</v>
      </c>
      <c r="Q83" s="58">
        <f t="shared" ref="Q83:Q114" si="40">SUM(O83:P83)</f>
        <v>0</v>
      </c>
      <c r="R83" s="89">
        <f t="shared" ref="R83:R119" si="41">FLOOR((DATEDIF($B83-DAY($B83)+1,C$17,"m")-1)/12,1)</f>
        <v>123</v>
      </c>
      <c r="S83" s="90">
        <f>IF($C83&gt;'Wage Ceilings '!$C$3,'Wage Ceilings '!$C$3,$C83)</f>
        <v>0</v>
      </c>
      <c r="T83" s="91" cm="1">
        <f t="array" ref="T83">INDEX(Appendix!$G$4:$J$8,_xlfn.IFS(R83&lt;56,1,R83&lt;61,2,R83&lt;66,3,R83&lt;71,4,TRUE,5),MATCH(YEAR($C$17),Appendix!$G$3:$L$3,0))</f>
        <v>0</v>
      </c>
      <c r="U83" s="92">
        <f t="shared" ref="U83:U119" si="42">S83*T83</f>
        <v>0</v>
      </c>
      <c r="V83" s="89">
        <f t="shared" ref="V83:V119" si="43">FLOOR((DATEDIF($B83-DAY($B83)+1,D$17,"m")-1)/12,1)</f>
        <v>124</v>
      </c>
      <c r="W83" s="90">
        <f>IF($D83&gt;'Wage Ceilings '!$C$3-$S83,'Wage Ceilings '!$C$3-$S83,$D83)</f>
        <v>0</v>
      </c>
      <c r="X83" s="91" cm="1">
        <f t="array" ref="X83">INDEX(Appendix!$G$4:$J$8,_xlfn.IFS(V83&lt;56,1,V83&lt;61,2,V83&lt;66,3,V83&lt;71,4,TRUE,5),MATCH(YEAR($C$17),Appendix!$G$3:$L$3,0))</f>
        <v>0</v>
      </c>
      <c r="Y83" s="92">
        <f t="shared" ref="Y83:Y119" si="44">W83*X83</f>
        <v>0</v>
      </c>
      <c r="Z83" s="89">
        <f t="shared" ref="Z83:Z119" si="45">FLOOR((DATEDIF($B83-DAY($B83)+1,E$17,"m")-1)/12,1)</f>
        <v>124</v>
      </c>
      <c r="AA83" s="90">
        <f>IF($E83&gt;'Wage Ceilings '!$C$3-SUM($S83,$W83),'Wage Ceilings '!$C$3-SUM($S83,$W83),$E83)</f>
        <v>0</v>
      </c>
      <c r="AB83" s="91" cm="1">
        <f t="array" ref="AB83">INDEX(Appendix!$G$4:$J$8,_xlfn.IFS(Z83&lt;56,1,Z83&lt;61,2,Z83&lt;66,3,Z83&lt;71,4,TRUE,5),MATCH(YEAR($C$17),Appendix!$G$3:$L$3,0))</f>
        <v>0</v>
      </c>
      <c r="AC83" s="92">
        <f t="shared" ref="AC83:AC119" si="46">AA83*AB83</f>
        <v>0</v>
      </c>
      <c r="AD83" s="89">
        <f t="shared" ref="AD83:AD119" si="47">FLOOR((DATEDIF($B83-DAY($B83)+1,F$17,"m")-1)/12,1)</f>
        <v>124</v>
      </c>
      <c r="AE83" s="90">
        <f>IF($F83&gt;'Wage Ceilings '!$C$3-SUM($S83,$W83,$AA83),'Wage Ceilings '!$C$3-SUM($S83,$W83,$AA83),$F83)</f>
        <v>0</v>
      </c>
      <c r="AF83" s="91" cm="1">
        <f t="array" ref="AF83">INDEX(Appendix!$G$4:$J$8,_xlfn.IFS(AD83&lt;56,1,AD83&lt;61,2,AD83&lt;66,3,AD83&lt;71,4,TRUE,5),MATCH(YEAR($C$17),Appendix!$G$3:$L$3,0))</f>
        <v>0</v>
      </c>
      <c r="AG83" s="92">
        <f t="shared" ref="AG83:AG119" si="48">AE83*AF83</f>
        <v>0</v>
      </c>
      <c r="AH83" s="89">
        <f t="shared" ref="AH83:AH119" si="49">FLOOR((DATEDIF($B83-DAY($B83)+1,G$17,"m")-1)/12,1)</f>
        <v>124</v>
      </c>
      <c r="AI83" s="90">
        <f>IF($G83&gt;'Wage Ceilings '!$C$3-SUM($S83,$W83,$AA83,$AE83),'Wage Ceilings '!$C$3-SUM($S83,$W83,$AA83,$AE83),$G83)</f>
        <v>0</v>
      </c>
      <c r="AJ83" s="91" cm="1">
        <f t="array" ref="AJ83">INDEX(Appendix!$G$4:$J$8,_xlfn.IFS(AH83&lt;56,1,AH83&lt;61,2,AH83&lt;66,3,AH83&lt;71,4,TRUE,5),MATCH(YEAR($C$17),Appendix!$G$3:$L$3,0))</f>
        <v>0</v>
      </c>
      <c r="AK83" s="92">
        <f t="shared" ref="AK83:AK119" si="50">AI83*AJ83</f>
        <v>0</v>
      </c>
      <c r="AL83" s="89">
        <f t="shared" ref="AL83:AL119" si="51">FLOOR((DATEDIF($B83-DAY($B83)+1,H$17,"m")-1)/12,1)</f>
        <v>124</v>
      </c>
      <c r="AM83" s="90">
        <f>IF($H83&gt;'Wage Ceilings '!$C$3-SUM($S83,$W83,$AA83,$AE83,$AI83),'Wage Ceilings '!$C$3-SUM($S83,$W83,$AA83,$AE83,$AI83),$H83)</f>
        <v>0</v>
      </c>
      <c r="AN83" s="91" cm="1">
        <f t="array" ref="AN83">INDEX(Appendix!$G$4:$J$8,_xlfn.IFS(AL83&lt;56,1,AL83&lt;61,2,AL83&lt;66,3,AL83&lt;71,4,TRUE,5),MATCH(YEAR($C$17),Appendix!$G$3:$L$3,0))</f>
        <v>0</v>
      </c>
      <c r="AO83" s="92">
        <f t="shared" ref="AO83:AO119" si="52">AM83*AN83</f>
        <v>0</v>
      </c>
      <c r="AP83" s="89">
        <f t="shared" ref="AP83:AP119" si="53">FLOOR((DATEDIF($B83-DAY($B83)+1,I$17,"m")-1)/12,1)</f>
        <v>124</v>
      </c>
      <c r="AQ83" s="90" cm="1">
        <f t="array" ref="AQ83">_xlfn.IFS(SUM($S83,$W83,$AA83,$AE83,$AI83,$AM83)&gt;='Wage Ceilings '!$C$3,0,SUM($I83,$S83,$W83,$AA83,$AE83,$AI83,$AM83)&gt;'Wage Ceilings '!$C$3,'Wage Ceilings '!$C$3-SUM($S83,$W83,$AA83,$AE83,$AI83,$AM83),SUM($I83,$S83,$W83,$AA83,$AE83,$AI83,$AM83)&lt;='Wage Ceilings '!$C$3,$I83)</f>
        <v>0</v>
      </c>
      <c r="AR83" s="91" cm="1">
        <f t="array" ref="AR83">INDEX(Appendix!$G$4:$J$8,_xlfn.IFS(AP83&lt;56,1,AP83&lt;61,2,AP83&lt;66,3,AP83&lt;71,4,TRUE,5),MATCH(YEAR($C$17),Appendix!$G$3:$L$3,0))</f>
        <v>0</v>
      </c>
      <c r="AS83" s="92">
        <f t="shared" si="24"/>
        <v>0</v>
      </c>
      <c r="AT83" s="89">
        <f t="shared" ref="AT83:AT119" si="54">FLOOR((DATEDIF($B83-DAY($B83)+1,J$17,"m")-1)/12,1)</f>
        <v>124</v>
      </c>
      <c r="AU83" s="90" cm="1">
        <f t="array" ref="AU83">_xlfn.IFS(SUM($S83,$W83,$AA83,$AE83,$AI83,$AM83,$AQ83)&gt;='Wage Ceilings '!$C$3,0,SUM($J83,$S83,$W83,$AA83,$AE83,$AI83,$AM83,$AQ83)&gt;'Wage Ceilings '!$C$3,'Wage Ceilings '!$C$3-SUM($S83,$W83,$AA83,$AE83,$AI83,$AM83,$AQ83),SUM($J83,$S83,$W83,$AA83,$AE83,$AI83,$AM83,$AQ83)&lt;='Wage Ceilings '!$C$3,$J83)</f>
        <v>0</v>
      </c>
      <c r="AV83" s="91" cm="1">
        <f t="array" ref="AV83">INDEX(Appendix!$G$4:$J$8,_xlfn.IFS(AT83&lt;56,1,AT83&lt;61,2,AT83&lt;66,3,AT83&lt;71,4,TRUE,5),MATCH(YEAR($C$17),Appendix!$G$3:$L$3,0))</f>
        <v>0</v>
      </c>
      <c r="AW83" s="92">
        <f t="shared" ref="AW83:AW119" si="55">AU83*AV83</f>
        <v>0</v>
      </c>
      <c r="AX83" s="89">
        <f t="shared" ref="AX83:AX119" si="56">FLOOR((DATEDIF($B83-DAY($B83)+1,K$17,"m")-1)/12,1)</f>
        <v>124</v>
      </c>
      <c r="AY83" s="90" cm="1">
        <f t="array" ref="AY83">_xlfn.IFS(SUM($S83,$W83,$AA83,$AE83,$AI83,$AM83,$AQ83,$AU83)&gt;='Wage Ceilings '!$C$3,0,SUM($K83,$S83,$W83,$AA83,$AE83,$AI83,$AM83,$AQ83,$AU83)&gt;'Wage Ceilings '!$C$3,'Wage Ceilings '!$C$3-SUM($S83,$W83,$AA83,$AE83,$AI83,$AM83,$AQ83,$AU83),SUM($K83,$S83,$W83,$AA83,$AE83,$AI83,$AM83,$AQ83,$AU83)&lt;='Wage Ceilings '!$C$3,$K83)</f>
        <v>0</v>
      </c>
      <c r="AZ83" s="91" cm="1">
        <f t="array" ref="AZ83">INDEX(Appendix!$G$4:$J$8,_xlfn.IFS(AX83&lt;56,1,AX83&lt;61,2,AX83&lt;66,3,AX83&lt;71,4,TRUE,5),MATCH(YEAR($C$17),Appendix!$G$3:$L$3,0))</f>
        <v>0</v>
      </c>
      <c r="BA83" s="92">
        <f t="shared" ref="BA83:BA119" si="57">AY83*AZ83</f>
        <v>0</v>
      </c>
      <c r="BB83" s="89">
        <f t="shared" ref="BB83:BB119" si="58">FLOOR((DATEDIF($B83-DAY($B83)+1,L$17,"m")-1)/12,1)</f>
        <v>124</v>
      </c>
      <c r="BC83" s="90" cm="1">
        <f t="array" ref="BC83">_xlfn.IFS(SUM($S83,$W83,$AA83,$AE83,$AI83,$AM83,$AQ83,$AU83,$AY83)&gt;='Wage Ceilings '!$C$3,0,SUM($L83,$S83,$W83,$AA83,$AE83,$AI83,$AM83,$AQ83,$AU83,$AY83)&gt;'Wage Ceilings '!$C$3,'Wage Ceilings '!$C$3-SUM($S83,$W83,$AA83,$AE83,$AI83,$AM83,$AQ83,$AU83,$AY83),SUM($L83,$S83,$W83,$AA83,$AE83,$AI83,$AM83,$AQ83,$AU83,$AY83)&lt;='Wage Ceilings '!$C$3,$L83)</f>
        <v>0</v>
      </c>
      <c r="BD83" s="91" cm="1">
        <f t="array" ref="BD83">INDEX(Appendix!$G$4:$J$8,_xlfn.IFS(BB83&lt;56,1,BB83&lt;61,2,BB83&lt;66,3,BB83&lt;71,4,TRUE,5),MATCH(YEAR($C$17),Appendix!$G$3:$L$3,0))</f>
        <v>0</v>
      </c>
      <c r="BE83" s="92">
        <f t="shared" ref="BE83:BE119" si="59">BC83*BD83</f>
        <v>0</v>
      </c>
      <c r="BF83" s="89">
        <f t="shared" ref="BF83:BF119" si="60">FLOOR((DATEDIF($B83-DAY($B83)+1,M$17,"m")-1)/12,1)</f>
        <v>124</v>
      </c>
      <c r="BG83" s="90" cm="1">
        <f t="array" ref="BG83">_xlfn.IFS(SUM($S83,$W83,$AA83,$AE83,$AI83,$AM83,$AQ83,$AU83,$AY83,$BC83)&gt;='Wage Ceilings '!$C$3,0,SUM($M83,$S83,$W83,$AA83,$AE83,$AI83,$AM83,$AQ83,$AU83,$AY83,$BC83)&gt;'Wage Ceilings '!$C$3,'Wage Ceilings '!$C$3-SUM($S83,$W83,$AA83,$AE83,$AI83,$AM83,$AQ83,$AU83,$AY83,$BC83),SUM($M83,$S83,$W83,$AA83,$AE83,$AI83,$AM83,$AQ83,$AU83,$AY83,$BC83)&lt;='Wage Ceilings '!$C$3,$M83)</f>
        <v>0</v>
      </c>
      <c r="BH83" s="91" cm="1">
        <f t="array" ref="BH83">INDEX(Appendix!$G$4:$J$8,_xlfn.IFS(BF83&lt;56,1,BF83&lt;61,2,BF83&lt;66,3,BF83&lt;71,4,TRUE,5),MATCH(YEAR($C$17),Appendix!$G$3:$L$3,0))</f>
        <v>0</v>
      </c>
      <c r="BI83" s="92">
        <f t="shared" ref="BI83:BI119" si="61">BG83*BH83</f>
        <v>0</v>
      </c>
      <c r="BJ83" s="89">
        <f t="shared" ref="BJ83:BJ119" si="62">FLOOR((DATEDIF($B83-DAY($B83)+1,N$17,"m")-1)/12,1)</f>
        <v>124</v>
      </c>
      <c r="BK83" s="90" cm="1">
        <f t="array" ref="BK83">_xlfn.IFS(SUM($S83,$W83,$AA83,$AE83,$AI83,$AM83,$AQ83,$AU83,$AY83,$BC83,$BG83)&gt;='Wage Ceilings '!$C$3,0,SUM($N83,$S83,$W83,$AA83,$AE83,$AI83,$AM83,$AQ83,$AU83,$AY83,$BC83,$BG83)&gt;'Wage Ceilings '!$C$3,'Wage Ceilings '!$C$3-SUM($S83,$W83,$AA83,$AE83,$AI83,$AM83,$AQ83,$AU83,$AY83,$BC83,$BG83),SUM($N83,$S83,$W83,$AA83,$AE83,$AI83,$AM83,$AQ83,$AU83,$AY83,$BC83,$BG83)&lt;='Wage Ceilings '!$C$3,$N83)</f>
        <v>0</v>
      </c>
      <c r="BL83" s="91" cm="1">
        <f t="array" ref="BL83">INDEX(Appendix!$G$4:$J$8,_xlfn.IFS(BJ83&lt;56,1,BJ83&lt;61,2,BJ83&lt;66,3,BJ83&lt;71,4,TRUE,5),MATCH(YEAR($C$17),Appendix!$G$3:$L$3,0))</f>
        <v>0</v>
      </c>
      <c r="BM83" s="92">
        <f t="shared" ref="BM83:BM119" si="63">BK83*BL83</f>
        <v>0</v>
      </c>
      <c r="BN83" s="99"/>
    </row>
    <row r="84" spans="1:66" x14ac:dyDescent="0.3">
      <c r="A84" s="64" t="s">
        <v>132</v>
      </c>
      <c r="B84" s="65"/>
      <c r="C84" s="67"/>
      <c r="D84" s="67"/>
      <c r="E84" s="67"/>
      <c r="F84" s="67"/>
      <c r="G84" s="67"/>
      <c r="H84" s="67"/>
      <c r="I84" s="67"/>
      <c r="J84" s="67"/>
      <c r="K84" s="67"/>
      <c r="L84" s="67"/>
      <c r="M84" s="67"/>
      <c r="N84" s="67"/>
      <c r="O84" s="57">
        <f t="shared" si="25"/>
        <v>0</v>
      </c>
      <c r="P84" s="57">
        <f t="shared" si="26"/>
        <v>0</v>
      </c>
      <c r="Q84" s="58">
        <f t="shared" si="40"/>
        <v>0</v>
      </c>
      <c r="R84" s="89">
        <f t="shared" si="41"/>
        <v>123</v>
      </c>
      <c r="S84" s="90">
        <f>IF($C84&gt;'Wage Ceilings '!$C$3,'Wage Ceilings '!$C$3,$C84)</f>
        <v>0</v>
      </c>
      <c r="T84" s="91" cm="1">
        <f t="array" ref="T84">INDEX(Appendix!$G$4:$J$8,_xlfn.IFS(R84&lt;56,1,R84&lt;61,2,R84&lt;66,3,R84&lt;71,4,TRUE,5),MATCH(YEAR($C$17),Appendix!$G$3:$L$3,0))</f>
        <v>0</v>
      </c>
      <c r="U84" s="92">
        <f t="shared" si="42"/>
        <v>0</v>
      </c>
      <c r="V84" s="89">
        <f t="shared" si="43"/>
        <v>124</v>
      </c>
      <c r="W84" s="90">
        <f>IF($D84&gt;'Wage Ceilings '!$C$3-$S84,'Wage Ceilings '!$C$3-$S84,$D84)</f>
        <v>0</v>
      </c>
      <c r="X84" s="91" cm="1">
        <f t="array" ref="X84">INDEX(Appendix!$G$4:$J$8,_xlfn.IFS(V84&lt;56,1,V84&lt;61,2,V84&lt;66,3,V84&lt;71,4,TRUE,5),MATCH(YEAR($C$17),Appendix!$G$3:$L$3,0))</f>
        <v>0</v>
      </c>
      <c r="Y84" s="92">
        <f t="shared" si="44"/>
        <v>0</v>
      </c>
      <c r="Z84" s="89">
        <f t="shared" si="45"/>
        <v>124</v>
      </c>
      <c r="AA84" s="90">
        <f>IF($E84&gt;'Wage Ceilings '!$C$3-SUM($S84,$W84),'Wage Ceilings '!$C$3-SUM($S84,$W84),$E84)</f>
        <v>0</v>
      </c>
      <c r="AB84" s="91" cm="1">
        <f t="array" ref="AB84">INDEX(Appendix!$G$4:$J$8,_xlfn.IFS(Z84&lt;56,1,Z84&lt;61,2,Z84&lt;66,3,Z84&lt;71,4,TRUE,5),MATCH(YEAR($C$17),Appendix!$G$3:$L$3,0))</f>
        <v>0</v>
      </c>
      <c r="AC84" s="92">
        <f t="shared" si="46"/>
        <v>0</v>
      </c>
      <c r="AD84" s="89">
        <f t="shared" si="47"/>
        <v>124</v>
      </c>
      <c r="AE84" s="90">
        <f>IF($F84&gt;'Wage Ceilings '!$C$3-SUM($S84,$W84,$AA84),'Wage Ceilings '!$C$3-SUM($S84,$W84,$AA84),$F84)</f>
        <v>0</v>
      </c>
      <c r="AF84" s="91" cm="1">
        <f t="array" ref="AF84">INDEX(Appendix!$G$4:$J$8,_xlfn.IFS(AD84&lt;56,1,AD84&lt;61,2,AD84&lt;66,3,AD84&lt;71,4,TRUE,5),MATCH(YEAR($C$17),Appendix!$G$3:$L$3,0))</f>
        <v>0</v>
      </c>
      <c r="AG84" s="92">
        <f t="shared" si="48"/>
        <v>0</v>
      </c>
      <c r="AH84" s="89">
        <f t="shared" si="49"/>
        <v>124</v>
      </c>
      <c r="AI84" s="90">
        <f>IF($G84&gt;'Wage Ceilings '!$C$3-SUM($S84,$W84,$AA84,$AE84),'Wage Ceilings '!$C$3-SUM($S84,$W84,$AA84,$AE84),$G84)</f>
        <v>0</v>
      </c>
      <c r="AJ84" s="91" cm="1">
        <f t="array" ref="AJ84">INDEX(Appendix!$G$4:$J$8,_xlfn.IFS(AH84&lt;56,1,AH84&lt;61,2,AH84&lt;66,3,AH84&lt;71,4,TRUE,5),MATCH(YEAR($C$17),Appendix!$G$3:$L$3,0))</f>
        <v>0</v>
      </c>
      <c r="AK84" s="92">
        <f t="shared" si="50"/>
        <v>0</v>
      </c>
      <c r="AL84" s="89">
        <f t="shared" si="51"/>
        <v>124</v>
      </c>
      <c r="AM84" s="90">
        <f>IF($H84&gt;'Wage Ceilings '!$C$3-SUM($S84,$W84,$AA84,$AE84,$AI84),'Wage Ceilings '!$C$3-SUM($S84,$W84,$AA84,$AE84,$AI84),$H84)</f>
        <v>0</v>
      </c>
      <c r="AN84" s="91" cm="1">
        <f t="array" ref="AN84">INDEX(Appendix!$G$4:$J$8,_xlfn.IFS(AL84&lt;56,1,AL84&lt;61,2,AL84&lt;66,3,AL84&lt;71,4,TRUE,5),MATCH(YEAR($C$17),Appendix!$G$3:$L$3,0))</f>
        <v>0</v>
      </c>
      <c r="AO84" s="92">
        <f t="shared" si="52"/>
        <v>0</v>
      </c>
      <c r="AP84" s="89">
        <f t="shared" si="53"/>
        <v>124</v>
      </c>
      <c r="AQ84" s="90" cm="1">
        <f t="array" ref="AQ84">_xlfn.IFS(SUM($S84,$W84,$AA84,$AE84,$AI84,$AM84)&gt;='Wage Ceilings '!$C$3,0,SUM($I84,$S84,$W84,$AA84,$AE84,$AI84,$AM84)&gt;'Wage Ceilings '!$C$3,'Wage Ceilings '!$C$3-SUM($S84,$W84,$AA84,$AE84,$AI84,$AM84),SUM($I84,$S84,$W84,$AA84,$AE84,$AI84,$AM84)&lt;='Wage Ceilings '!$C$3,$I84)</f>
        <v>0</v>
      </c>
      <c r="AR84" s="91" cm="1">
        <f t="array" ref="AR84">INDEX(Appendix!$G$4:$J$8,_xlfn.IFS(AP84&lt;56,1,AP84&lt;61,2,AP84&lt;66,3,AP84&lt;71,4,TRUE,5),MATCH(YEAR($C$17),Appendix!$G$3:$L$3,0))</f>
        <v>0</v>
      </c>
      <c r="AS84" s="92">
        <f t="shared" ref="AS84:AS119" si="64">AQ84*AR84</f>
        <v>0</v>
      </c>
      <c r="AT84" s="89">
        <f t="shared" si="54"/>
        <v>124</v>
      </c>
      <c r="AU84" s="90" cm="1">
        <f t="array" ref="AU84">_xlfn.IFS(SUM($S84,$W84,$AA84,$AE84,$AI84,$AM84,$AQ84)&gt;='Wage Ceilings '!$C$3,0,SUM($J84,$S84,$W84,$AA84,$AE84,$AI84,$AM84,$AQ84)&gt;'Wage Ceilings '!$C$3,'Wage Ceilings '!$C$3-SUM($S84,$W84,$AA84,$AE84,$AI84,$AM84,$AQ84),SUM($J84,$S84,$W84,$AA84,$AE84,$AI84,$AM84,$AQ84)&lt;='Wage Ceilings '!$C$3,$J84)</f>
        <v>0</v>
      </c>
      <c r="AV84" s="91" cm="1">
        <f t="array" ref="AV84">INDEX(Appendix!$G$4:$J$8,_xlfn.IFS(AT84&lt;56,1,AT84&lt;61,2,AT84&lt;66,3,AT84&lt;71,4,TRUE,5),MATCH(YEAR($C$17),Appendix!$G$3:$L$3,0))</f>
        <v>0</v>
      </c>
      <c r="AW84" s="92">
        <f t="shared" si="55"/>
        <v>0</v>
      </c>
      <c r="AX84" s="89">
        <f t="shared" si="56"/>
        <v>124</v>
      </c>
      <c r="AY84" s="90" cm="1">
        <f t="array" ref="AY84">_xlfn.IFS(SUM($S84,$W84,$AA84,$AE84,$AI84,$AM84,$AQ84,$AU84)&gt;='Wage Ceilings '!$C$3,0,SUM($K84,$S84,$W84,$AA84,$AE84,$AI84,$AM84,$AQ84,$AU84)&gt;'Wage Ceilings '!$C$3,'Wage Ceilings '!$C$3-SUM($S84,$W84,$AA84,$AE84,$AI84,$AM84,$AQ84,$AU84),SUM($K84,$S84,$W84,$AA84,$AE84,$AI84,$AM84,$AQ84,$AU84)&lt;='Wage Ceilings '!$C$3,$K84)</f>
        <v>0</v>
      </c>
      <c r="AZ84" s="91" cm="1">
        <f t="array" ref="AZ84">INDEX(Appendix!$G$4:$J$8,_xlfn.IFS(AX84&lt;56,1,AX84&lt;61,2,AX84&lt;66,3,AX84&lt;71,4,TRUE,5),MATCH(YEAR($C$17),Appendix!$G$3:$L$3,0))</f>
        <v>0</v>
      </c>
      <c r="BA84" s="92">
        <f t="shared" si="57"/>
        <v>0</v>
      </c>
      <c r="BB84" s="89">
        <f t="shared" si="58"/>
        <v>124</v>
      </c>
      <c r="BC84" s="90" cm="1">
        <f t="array" ref="BC84">_xlfn.IFS(SUM($S84,$W84,$AA84,$AE84,$AI84,$AM84,$AQ84,$AU84,$AY84)&gt;='Wage Ceilings '!$C$3,0,SUM($L84,$S84,$W84,$AA84,$AE84,$AI84,$AM84,$AQ84,$AU84,$AY84)&gt;'Wage Ceilings '!$C$3,'Wage Ceilings '!$C$3-SUM($S84,$W84,$AA84,$AE84,$AI84,$AM84,$AQ84,$AU84,$AY84),SUM($L84,$S84,$W84,$AA84,$AE84,$AI84,$AM84,$AQ84,$AU84,$AY84)&lt;='Wage Ceilings '!$C$3,$L84)</f>
        <v>0</v>
      </c>
      <c r="BD84" s="91" cm="1">
        <f t="array" ref="BD84">INDEX(Appendix!$G$4:$J$8,_xlfn.IFS(BB84&lt;56,1,BB84&lt;61,2,BB84&lt;66,3,BB84&lt;71,4,TRUE,5),MATCH(YEAR($C$17),Appendix!$G$3:$L$3,0))</f>
        <v>0</v>
      </c>
      <c r="BE84" s="92">
        <f t="shared" si="59"/>
        <v>0</v>
      </c>
      <c r="BF84" s="89">
        <f t="shared" si="60"/>
        <v>124</v>
      </c>
      <c r="BG84" s="90" cm="1">
        <f t="array" ref="BG84">_xlfn.IFS(SUM($S84,$W84,$AA84,$AE84,$AI84,$AM84,$AQ84,$AU84,$AY84,$BC84)&gt;='Wage Ceilings '!$C$3,0,SUM($M84,$S84,$W84,$AA84,$AE84,$AI84,$AM84,$AQ84,$AU84,$AY84,$BC84)&gt;'Wage Ceilings '!$C$3,'Wage Ceilings '!$C$3-SUM($S84,$W84,$AA84,$AE84,$AI84,$AM84,$AQ84,$AU84,$AY84,$BC84),SUM($M84,$S84,$W84,$AA84,$AE84,$AI84,$AM84,$AQ84,$AU84,$AY84,$BC84)&lt;='Wage Ceilings '!$C$3,$M84)</f>
        <v>0</v>
      </c>
      <c r="BH84" s="91" cm="1">
        <f t="array" ref="BH84">INDEX(Appendix!$G$4:$J$8,_xlfn.IFS(BF84&lt;56,1,BF84&lt;61,2,BF84&lt;66,3,BF84&lt;71,4,TRUE,5),MATCH(YEAR($C$17),Appendix!$G$3:$L$3,0))</f>
        <v>0</v>
      </c>
      <c r="BI84" s="92">
        <f t="shared" si="61"/>
        <v>0</v>
      </c>
      <c r="BJ84" s="89">
        <f t="shared" si="62"/>
        <v>124</v>
      </c>
      <c r="BK84" s="90" cm="1">
        <f t="array" ref="BK84">_xlfn.IFS(SUM($S84,$W84,$AA84,$AE84,$AI84,$AM84,$AQ84,$AU84,$AY84,$BC84,$BG84)&gt;='Wage Ceilings '!$C$3,0,SUM($N84,$S84,$W84,$AA84,$AE84,$AI84,$AM84,$AQ84,$AU84,$AY84,$BC84,$BG84)&gt;'Wage Ceilings '!$C$3,'Wage Ceilings '!$C$3-SUM($S84,$W84,$AA84,$AE84,$AI84,$AM84,$AQ84,$AU84,$AY84,$BC84,$BG84),SUM($N84,$S84,$W84,$AA84,$AE84,$AI84,$AM84,$AQ84,$AU84,$AY84,$BC84,$BG84)&lt;='Wage Ceilings '!$C$3,$N84)</f>
        <v>0</v>
      </c>
      <c r="BL84" s="91" cm="1">
        <f t="array" ref="BL84">INDEX(Appendix!$G$4:$J$8,_xlfn.IFS(BJ84&lt;56,1,BJ84&lt;61,2,BJ84&lt;66,3,BJ84&lt;71,4,TRUE,5),MATCH(YEAR($C$17),Appendix!$G$3:$L$3,0))</f>
        <v>0</v>
      </c>
      <c r="BM84" s="92">
        <f t="shared" si="63"/>
        <v>0</v>
      </c>
      <c r="BN84" s="99"/>
    </row>
    <row r="85" spans="1:66" x14ac:dyDescent="0.3">
      <c r="A85" s="64" t="s">
        <v>133</v>
      </c>
      <c r="B85" s="65"/>
      <c r="C85" s="67"/>
      <c r="D85" s="67"/>
      <c r="E85" s="67"/>
      <c r="F85" s="67"/>
      <c r="G85" s="67"/>
      <c r="H85" s="67"/>
      <c r="I85" s="67"/>
      <c r="J85" s="67"/>
      <c r="K85" s="67"/>
      <c r="L85" s="67"/>
      <c r="M85" s="67"/>
      <c r="N85" s="67"/>
      <c r="O85" s="57">
        <f t="shared" ref="O85:O119" si="65">SUM(U85,Y85,AC85,AG85,AK85,AO85)</f>
        <v>0</v>
      </c>
      <c r="P85" s="57">
        <f t="shared" ref="P85:P119" si="66">SUM(AS85,AW85,BA85,BE85,BI85,BM85)</f>
        <v>0</v>
      </c>
      <c r="Q85" s="58">
        <f t="shared" si="40"/>
        <v>0</v>
      </c>
      <c r="R85" s="89">
        <f t="shared" si="41"/>
        <v>123</v>
      </c>
      <c r="S85" s="90">
        <f>IF($C85&gt;'Wage Ceilings '!$C$3,'Wage Ceilings '!$C$3,$C85)</f>
        <v>0</v>
      </c>
      <c r="T85" s="91" cm="1">
        <f t="array" ref="T85">INDEX(Appendix!$G$4:$J$8,_xlfn.IFS(R85&lt;56,1,R85&lt;61,2,R85&lt;66,3,R85&lt;71,4,TRUE,5),MATCH(YEAR($C$17),Appendix!$G$3:$L$3,0))</f>
        <v>0</v>
      </c>
      <c r="U85" s="92">
        <f t="shared" si="42"/>
        <v>0</v>
      </c>
      <c r="V85" s="89">
        <f t="shared" si="43"/>
        <v>124</v>
      </c>
      <c r="W85" s="90">
        <f>IF($D85&gt;'Wage Ceilings '!$C$3-$S85,'Wage Ceilings '!$C$3-$S85,$D85)</f>
        <v>0</v>
      </c>
      <c r="X85" s="91" cm="1">
        <f t="array" ref="X85">INDEX(Appendix!$G$4:$J$8,_xlfn.IFS(V85&lt;56,1,V85&lt;61,2,V85&lt;66,3,V85&lt;71,4,TRUE,5),MATCH(YEAR($C$17),Appendix!$G$3:$L$3,0))</f>
        <v>0</v>
      </c>
      <c r="Y85" s="92">
        <f t="shared" si="44"/>
        <v>0</v>
      </c>
      <c r="Z85" s="89">
        <f t="shared" si="45"/>
        <v>124</v>
      </c>
      <c r="AA85" s="90">
        <f>IF($E85&gt;'Wage Ceilings '!$C$3-SUM($S85,$W85),'Wage Ceilings '!$C$3-SUM($S85,$W85),$E85)</f>
        <v>0</v>
      </c>
      <c r="AB85" s="91" cm="1">
        <f t="array" ref="AB85">INDEX(Appendix!$G$4:$J$8,_xlfn.IFS(Z85&lt;56,1,Z85&lt;61,2,Z85&lt;66,3,Z85&lt;71,4,TRUE,5),MATCH(YEAR($C$17),Appendix!$G$3:$L$3,0))</f>
        <v>0</v>
      </c>
      <c r="AC85" s="92">
        <f t="shared" si="46"/>
        <v>0</v>
      </c>
      <c r="AD85" s="89">
        <f t="shared" si="47"/>
        <v>124</v>
      </c>
      <c r="AE85" s="90">
        <f>IF($F85&gt;'Wage Ceilings '!$C$3-SUM($S85,$W85,$AA85),'Wage Ceilings '!$C$3-SUM($S85,$W85,$AA85),$F85)</f>
        <v>0</v>
      </c>
      <c r="AF85" s="91" cm="1">
        <f t="array" ref="AF85">INDEX(Appendix!$G$4:$J$8,_xlfn.IFS(AD85&lt;56,1,AD85&lt;61,2,AD85&lt;66,3,AD85&lt;71,4,TRUE,5),MATCH(YEAR($C$17),Appendix!$G$3:$L$3,0))</f>
        <v>0</v>
      </c>
      <c r="AG85" s="92">
        <f t="shared" si="48"/>
        <v>0</v>
      </c>
      <c r="AH85" s="89">
        <f t="shared" si="49"/>
        <v>124</v>
      </c>
      <c r="AI85" s="90">
        <f>IF($G85&gt;'Wage Ceilings '!$C$3-SUM($S85,$W85,$AA85,$AE85),'Wage Ceilings '!$C$3-SUM($S85,$W85,$AA85,$AE85),$G85)</f>
        <v>0</v>
      </c>
      <c r="AJ85" s="91" cm="1">
        <f t="array" ref="AJ85">INDEX(Appendix!$G$4:$J$8,_xlfn.IFS(AH85&lt;56,1,AH85&lt;61,2,AH85&lt;66,3,AH85&lt;71,4,TRUE,5),MATCH(YEAR($C$17),Appendix!$G$3:$L$3,0))</f>
        <v>0</v>
      </c>
      <c r="AK85" s="92">
        <f t="shared" si="50"/>
        <v>0</v>
      </c>
      <c r="AL85" s="89">
        <f t="shared" si="51"/>
        <v>124</v>
      </c>
      <c r="AM85" s="90">
        <f>IF($H85&gt;'Wage Ceilings '!$C$3-SUM($S85,$W85,$AA85,$AE85,$AI85),'Wage Ceilings '!$C$3-SUM($S85,$W85,$AA85,$AE85,$AI85),$H85)</f>
        <v>0</v>
      </c>
      <c r="AN85" s="91" cm="1">
        <f t="array" ref="AN85">INDEX(Appendix!$G$4:$J$8,_xlfn.IFS(AL85&lt;56,1,AL85&lt;61,2,AL85&lt;66,3,AL85&lt;71,4,TRUE,5),MATCH(YEAR($C$17),Appendix!$G$3:$L$3,0))</f>
        <v>0</v>
      </c>
      <c r="AO85" s="92">
        <f t="shared" si="52"/>
        <v>0</v>
      </c>
      <c r="AP85" s="89">
        <f t="shared" si="53"/>
        <v>124</v>
      </c>
      <c r="AQ85" s="90" cm="1">
        <f t="array" ref="AQ85">_xlfn.IFS(SUM($S85,$W85,$AA85,$AE85,$AI85,$AM85)&gt;='Wage Ceilings '!$C$3,0,SUM($I85,$S85,$W85,$AA85,$AE85,$AI85,$AM85)&gt;'Wage Ceilings '!$C$3,'Wage Ceilings '!$C$3-SUM($S85,$W85,$AA85,$AE85,$AI85,$AM85),SUM($I85,$S85,$W85,$AA85,$AE85,$AI85,$AM85)&lt;='Wage Ceilings '!$C$3,$I85)</f>
        <v>0</v>
      </c>
      <c r="AR85" s="91" cm="1">
        <f t="array" ref="AR85">INDEX(Appendix!$G$4:$J$8,_xlfn.IFS(AP85&lt;56,1,AP85&lt;61,2,AP85&lt;66,3,AP85&lt;71,4,TRUE,5),MATCH(YEAR($C$17),Appendix!$G$3:$L$3,0))</f>
        <v>0</v>
      </c>
      <c r="AS85" s="92">
        <f t="shared" si="64"/>
        <v>0</v>
      </c>
      <c r="AT85" s="89">
        <f t="shared" si="54"/>
        <v>124</v>
      </c>
      <c r="AU85" s="90" cm="1">
        <f t="array" ref="AU85">_xlfn.IFS(SUM($S85,$W85,$AA85,$AE85,$AI85,$AM85,$AQ85)&gt;='Wage Ceilings '!$C$3,0,SUM($J85,$S85,$W85,$AA85,$AE85,$AI85,$AM85,$AQ85)&gt;'Wage Ceilings '!$C$3,'Wage Ceilings '!$C$3-SUM($S85,$W85,$AA85,$AE85,$AI85,$AM85,$AQ85),SUM($J85,$S85,$W85,$AA85,$AE85,$AI85,$AM85,$AQ85)&lt;='Wage Ceilings '!$C$3,$J85)</f>
        <v>0</v>
      </c>
      <c r="AV85" s="91" cm="1">
        <f t="array" ref="AV85">INDEX(Appendix!$G$4:$J$8,_xlfn.IFS(AT85&lt;56,1,AT85&lt;61,2,AT85&lt;66,3,AT85&lt;71,4,TRUE,5),MATCH(YEAR($C$17),Appendix!$G$3:$L$3,0))</f>
        <v>0</v>
      </c>
      <c r="AW85" s="92">
        <f t="shared" si="55"/>
        <v>0</v>
      </c>
      <c r="AX85" s="89">
        <f t="shared" si="56"/>
        <v>124</v>
      </c>
      <c r="AY85" s="90" cm="1">
        <f t="array" ref="AY85">_xlfn.IFS(SUM($S85,$W85,$AA85,$AE85,$AI85,$AM85,$AQ85,$AU85)&gt;='Wage Ceilings '!$C$3,0,SUM($K85,$S85,$W85,$AA85,$AE85,$AI85,$AM85,$AQ85,$AU85)&gt;'Wage Ceilings '!$C$3,'Wage Ceilings '!$C$3-SUM($S85,$W85,$AA85,$AE85,$AI85,$AM85,$AQ85,$AU85),SUM($K85,$S85,$W85,$AA85,$AE85,$AI85,$AM85,$AQ85,$AU85)&lt;='Wage Ceilings '!$C$3,$K85)</f>
        <v>0</v>
      </c>
      <c r="AZ85" s="91" cm="1">
        <f t="array" ref="AZ85">INDEX(Appendix!$G$4:$J$8,_xlfn.IFS(AX85&lt;56,1,AX85&lt;61,2,AX85&lt;66,3,AX85&lt;71,4,TRUE,5),MATCH(YEAR($C$17),Appendix!$G$3:$L$3,0))</f>
        <v>0</v>
      </c>
      <c r="BA85" s="92">
        <f t="shared" si="57"/>
        <v>0</v>
      </c>
      <c r="BB85" s="89">
        <f t="shared" si="58"/>
        <v>124</v>
      </c>
      <c r="BC85" s="90" cm="1">
        <f t="array" ref="BC85">_xlfn.IFS(SUM($S85,$W85,$AA85,$AE85,$AI85,$AM85,$AQ85,$AU85,$AY85)&gt;='Wage Ceilings '!$C$3,0,SUM($L85,$S85,$W85,$AA85,$AE85,$AI85,$AM85,$AQ85,$AU85,$AY85)&gt;'Wage Ceilings '!$C$3,'Wage Ceilings '!$C$3-SUM($S85,$W85,$AA85,$AE85,$AI85,$AM85,$AQ85,$AU85,$AY85),SUM($L85,$S85,$W85,$AA85,$AE85,$AI85,$AM85,$AQ85,$AU85,$AY85)&lt;='Wage Ceilings '!$C$3,$L85)</f>
        <v>0</v>
      </c>
      <c r="BD85" s="91" cm="1">
        <f t="array" ref="BD85">INDEX(Appendix!$G$4:$J$8,_xlfn.IFS(BB85&lt;56,1,BB85&lt;61,2,BB85&lt;66,3,BB85&lt;71,4,TRUE,5),MATCH(YEAR($C$17),Appendix!$G$3:$L$3,0))</f>
        <v>0</v>
      </c>
      <c r="BE85" s="92">
        <f t="shared" si="59"/>
        <v>0</v>
      </c>
      <c r="BF85" s="89">
        <f t="shared" si="60"/>
        <v>124</v>
      </c>
      <c r="BG85" s="90" cm="1">
        <f t="array" ref="BG85">_xlfn.IFS(SUM($S85,$W85,$AA85,$AE85,$AI85,$AM85,$AQ85,$AU85,$AY85,$BC85)&gt;='Wage Ceilings '!$C$3,0,SUM($M85,$S85,$W85,$AA85,$AE85,$AI85,$AM85,$AQ85,$AU85,$AY85,$BC85)&gt;'Wage Ceilings '!$C$3,'Wage Ceilings '!$C$3-SUM($S85,$W85,$AA85,$AE85,$AI85,$AM85,$AQ85,$AU85,$AY85,$BC85),SUM($M85,$S85,$W85,$AA85,$AE85,$AI85,$AM85,$AQ85,$AU85,$AY85,$BC85)&lt;='Wage Ceilings '!$C$3,$M85)</f>
        <v>0</v>
      </c>
      <c r="BH85" s="91" cm="1">
        <f t="array" ref="BH85">INDEX(Appendix!$G$4:$J$8,_xlfn.IFS(BF85&lt;56,1,BF85&lt;61,2,BF85&lt;66,3,BF85&lt;71,4,TRUE,5),MATCH(YEAR($C$17),Appendix!$G$3:$L$3,0))</f>
        <v>0</v>
      </c>
      <c r="BI85" s="92">
        <f t="shared" si="61"/>
        <v>0</v>
      </c>
      <c r="BJ85" s="89">
        <f t="shared" si="62"/>
        <v>124</v>
      </c>
      <c r="BK85" s="90" cm="1">
        <f t="array" ref="BK85">_xlfn.IFS(SUM($S85,$W85,$AA85,$AE85,$AI85,$AM85,$AQ85,$AU85,$AY85,$BC85,$BG85)&gt;='Wage Ceilings '!$C$3,0,SUM($N85,$S85,$W85,$AA85,$AE85,$AI85,$AM85,$AQ85,$AU85,$AY85,$BC85,$BG85)&gt;'Wage Ceilings '!$C$3,'Wage Ceilings '!$C$3-SUM($S85,$W85,$AA85,$AE85,$AI85,$AM85,$AQ85,$AU85,$AY85,$BC85,$BG85),SUM($N85,$S85,$W85,$AA85,$AE85,$AI85,$AM85,$AQ85,$AU85,$AY85,$BC85,$BG85)&lt;='Wage Ceilings '!$C$3,$N85)</f>
        <v>0</v>
      </c>
      <c r="BL85" s="91" cm="1">
        <f t="array" ref="BL85">INDEX(Appendix!$G$4:$J$8,_xlfn.IFS(BJ85&lt;56,1,BJ85&lt;61,2,BJ85&lt;66,3,BJ85&lt;71,4,TRUE,5),MATCH(YEAR($C$17),Appendix!$G$3:$L$3,0))</f>
        <v>0</v>
      </c>
      <c r="BM85" s="92">
        <f t="shared" si="63"/>
        <v>0</v>
      </c>
      <c r="BN85" s="99"/>
    </row>
    <row r="86" spans="1:66" x14ac:dyDescent="0.3">
      <c r="A86" s="64" t="s">
        <v>134</v>
      </c>
      <c r="B86" s="65"/>
      <c r="C86" s="67"/>
      <c r="D86" s="67"/>
      <c r="E86" s="67"/>
      <c r="F86" s="67"/>
      <c r="G86" s="67"/>
      <c r="H86" s="67"/>
      <c r="I86" s="67"/>
      <c r="J86" s="67"/>
      <c r="K86" s="67"/>
      <c r="L86" s="67"/>
      <c r="M86" s="67"/>
      <c r="N86" s="67"/>
      <c r="O86" s="57">
        <f t="shared" si="65"/>
        <v>0</v>
      </c>
      <c r="P86" s="57">
        <f t="shared" si="66"/>
        <v>0</v>
      </c>
      <c r="Q86" s="58">
        <f t="shared" si="40"/>
        <v>0</v>
      </c>
      <c r="R86" s="89">
        <f t="shared" si="41"/>
        <v>123</v>
      </c>
      <c r="S86" s="90">
        <f>IF($C86&gt;'Wage Ceilings '!$C$3,'Wage Ceilings '!$C$3,$C86)</f>
        <v>0</v>
      </c>
      <c r="T86" s="91" cm="1">
        <f t="array" ref="T86">INDEX(Appendix!$G$4:$J$8,_xlfn.IFS(R86&lt;56,1,R86&lt;61,2,R86&lt;66,3,R86&lt;71,4,TRUE,5),MATCH(YEAR($C$17),Appendix!$G$3:$L$3,0))</f>
        <v>0</v>
      </c>
      <c r="U86" s="92">
        <f t="shared" si="42"/>
        <v>0</v>
      </c>
      <c r="V86" s="89">
        <f t="shared" si="43"/>
        <v>124</v>
      </c>
      <c r="W86" s="90">
        <f>IF($D86&gt;'Wage Ceilings '!$C$3-$S86,'Wage Ceilings '!$C$3-$S86,$D86)</f>
        <v>0</v>
      </c>
      <c r="X86" s="91" cm="1">
        <f t="array" ref="X86">INDEX(Appendix!$G$4:$J$8,_xlfn.IFS(V86&lt;56,1,V86&lt;61,2,V86&lt;66,3,V86&lt;71,4,TRUE,5),MATCH(YEAR($C$17),Appendix!$G$3:$L$3,0))</f>
        <v>0</v>
      </c>
      <c r="Y86" s="92">
        <f t="shared" si="44"/>
        <v>0</v>
      </c>
      <c r="Z86" s="89">
        <f t="shared" si="45"/>
        <v>124</v>
      </c>
      <c r="AA86" s="90">
        <f>IF($E86&gt;'Wage Ceilings '!$C$3-SUM($S86,$W86),'Wage Ceilings '!$C$3-SUM($S86,$W86),$E86)</f>
        <v>0</v>
      </c>
      <c r="AB86" s="91" cm="1">
        <f t="array" ref="AB86">INDEX(Appendix!$G$4:$J$8,_xlfn.IFS(Z86&lt;56,1,Z86&lt;61,2,Z86&lt;66,3,Z86&lt;71,4,TRUE,5),MATCH(YEAR($C$17),Appendix!$G$3:$L$3,0))</f>
        <v>0</v>
      </c>
      <c r="AC86" s="92">
        <f t="shared" si="46"/>
        <v>0</v>
      </c>
      <c r="AD86" s="89">
        <f t="shared" si="47"/>
        <v>124</v>
      </c>
      <c r="AE86" s="90">
        <f>IF($F86&gt;'Wage Ceilings '!$C$3-SUM($S86,$W86,$AA86),'Wage Ceilings '!$C$3-SUM($S86,$W86,$AA86),$F86)</f>
        <v>0</v>
      </c>
      <c r="AF86" s="91" cm="1">
        <f t="array" ref="AF86">INDEX(Appendix!$G$4:$J$8,_xlfn.IFS(AD86&lt;56,1,AD86&lt;61,2,AD86&lt;66,3,AD86&lt;71,4,TRUE,5),MATCH(YEAR($C$17),Appendix!$G$3:$L$3,0))</f>
        <v>0</v>
      </c>
      <c r="AG86" s="92">
        <f t="shared" si="48"/>
        <v>0</v>
      </c>
      <c r="AH86" s="89">
        <f t="shared" si="49"/>
        <v>124</v>
      </c>
      <c r="AI86" s="90">
        <f>IF($G86&gt;'Wage Ceilings '!$C$3-SUM($S86,$W86,$AA86,$AE86),'Wage Ceilings '!$C$3-SUM($S86,$W86,$AA86,$AE86),$G86)</f>
        <v>0</v>
      </c>
      <c r="AJ86" s="91" cm="1">
        <f t="array" ref="AJ86">INDEX(Appendix!$G$4:$J$8,_xlfn.IFS(AH86&lt;56,1,AH86&lt;61,2,AH86&lt;66,3,AH86&lt;71,4,TRUE,5),MATCH(YEAR($C$17),Appendix!$G$3:$L$3,0))</f>
        <v>0</v>
      </c>
      <c r="AK86" s="92">
        <f t="shared" si="50"/>
        <v>0</v>
      </c>
      <c r="AL86" s="89">
        <f t="shared" si="51"/>
        <v>124</v>
      </c>
      <c r="AM86" s="90">
        <f>IF($H86&gt;'Wage Ceilings '!$C$3-SUM($S86,$W86,$AA86,$AE86,$AI86),'Wage Ceilings '!$C$3-SUM($S86,$W86,$AA86,$AE86,$AI86),$H86)</f>
        <v>0</v>
      </c>
      <c r="AN86" s="91" cm="1">
        <f t="array" ref="AN86">INDEX(Appendix!$G$4:$J$8,_xlfn.IFS(AL86&lt;56,1,AL86&lt;61,2,AL86&lt;66,3,AL86&lt;71,4,TRUE,5),MATCH(YEAR($C$17),Appendix!$G$3:$L$3,0))</f>
        <v>0</v>
      </c>
      <c r="AO86" s="92">
        <f t="shared" si="52"/>
        <v>0</v>
      </c>
      <c r="AP86" s="89">
        <f t="shared" si="53"/>
        <v>124</v>
      </c>
      <c r="AQ86" s="90" cm="1">
        <f t="array" ref="AQ86">_xlfn.IFS(SUM($S86,$W86,$AA86,$AE86,$AI86,$AM86)&gt;='Wage Ceilings '!$C$3,0,SUM($I86,$S86,$W86,$AA86,$AE86,$AI86,$AM86)&gt;'Wage Ceilings '!$C$3,'Wage Ceilings '!$C$3-SUM($S86,$W86,$AA86,$AE86,$AI86,$AM86),SUM($I86,$S86,$W86,$AA86,$AE86,$AI86,$AM86)&lt;='Wage Ceilings '!$C$3,$I86)</f>
        <v>0</v>
      </c>
      <c r="AR86" s="91" cm="1">
        <f t="array" ref="AR86">INDEX(Appendix!$G$4:$J$8,_xlfn.IFS(AP86&lt;56,1,AP86&lt;61,2,AP86&lt;66,3,AP86&lt;71,4,TRUE,5),MATCH(YEAR($C$17),Appendix!$G$3:$L$3,0))</f>
        <v>0</v>
      </c>
      <c r="AS86" s="92">
        <f t="shared" si="64"/>
        <v>0</v>
      </c>
      <c r="AT86" s="89">
        <f t="shared" si="54"/>
        <v>124</v>
      </c>
      <c r="AU86" s="90" cm="1">
        <f t="array" ref="AU86">_xlfn.IFS(SUM($S86,$W86,$AA86,$AE86,$AI86,$AM86,$AQ86)&gt;='Wage Ceilings '!$C$3,0,SUM($J86,$S86,$W86,$AA86,$AE86,$AI86,$AM86,$AQ86)&gt;'Wage Ceilings '!$C$3,'Wage Ceilings '!$C$3-SUM($S86,$W86,$AA86,$AE86,$AI86,$AM86,$AQ86),SUM($J86,$S86,$W86,$AA86,$AE86,$AI86,$AM86,$AQ86)&lt;='Wage Ceilings '!$C$3,$J86)</f>
        <v>0</v>
      </c>
      <c r="AV86" s="91" cm="1">
        <f t="array" ref="AV86">INDEX(Appendix!$G$4:$J$8,_xlfn.IFS(AT86&lt;56,1,AT86&lt;61,2,AT86&lt;66,3,AT86&lt;71,4,TRUE,5),MATCH(YEAR($C$17),Appendix!$G$3:$L$3,0))</f>
        <v>0</v>
      </c>
      <c r="AW86" s="92">
        <f t="shared" si="55"/>
        <v>0</v>
      </c>
      <c r="AX86" s="89">
        <f t="shared" si="56"/>
        <v>124</v>
      </c>
      <c r="AY86" s="90" cm="1">
        <f t="array" ref="AY86">_xlfn.IFS(SUM($S86,$W86,$AA86,$AE86,$AI86,$AM86,$AQ86,$AU86)&gt;='Wage Ceilings '!$C$3,0,SUM($K86,$S86,$W86,$AA86,$AE86,$AI86,$AM86,$AQ86,$AU86)&gt;'Wage Ceilings '!$C$3,'Wage Ceilings '!$C$3-SUM($S86,$W86,$AA86,$AE86,$AI86,$AM86,$AQ86,$AU86),SUM($K86,$S86,$W86,$AA86,$AE86,$AI86,$AM86,$AQ86,$AU86)&lt;='Wage Ceilings '!$C$3,$K86)</f>
        <v>0</v>
      </c>
      <c r="AZ86" s="91" cm="1">
        <f t="array" ref="AZ86">INDEX(Appendix!$G$4:$J$8,_xlfn.IFS(AX86&lt;56,1,AX86&lt;61,2,AX86&lt;66,3,AX86&lt;71,4,TRUE,5),MATCH(YEAR($C$17),Appendix!$G$3:$L$3,0))</f>
        <v>0</v>
      </c>
      <c r="BA86" s="92">
        <f t="shared" si="57"/>
        <v>0</v>
      </c>
      <c r="BB86" s="89">
        <f t="shared" si="58"/>
        <v>124</v>
      </c>
      <c r="BC86" s="90" cm="1">
        <f t="array" ref="BC86">_xlfn.IFS(SUM($S86,$W86,$AA86,$AE86,$AI86,$AM86,$AQ86,$AU86,$AY86)&gt;='Wage Ceilings '!$C$3,0,SUM($L86,$S86,$W86,$AA86,$AE86,$AI86,$AM86,$AQ86,$AU86,$AY86)&gt;'Wage Ceilings '!$C$3,'Wage Ceilings '!$C$3-SUM($S86,$W86,$AA86,$AE86,$AI86,$AM86,$AQ86,$AU86,$AY86),SUM($L86,$S86,$W86,$AA86,$AE86,$AI86,$AM86,$AQ86,$AU86,$AY86)&lt;='Wage Ceilings '!$C$3,$L86)</f>
        <v>0</v>
      </c>
      <c r="BD86" s="91" cm="1">
        <f t="array" ref="BD86">INDEX(Appendix!$G$4:$J$8,_xlfn.IFS(BB86&lt;56,1,BB86&lt;61,2,BB86&lt;66,3,BB86&lt;71,4,TRUE,5),MATCH(YEAR($C$17),Appendix!$G$3:$L$3,0))</f>
        <v>0</v>
      </c>
      <c r="BE86" s="92">
        <f t="shared" si="59"/>
        <v>0</v>
      </c>
      <c r="BF86" s="89">
        <f t="shared" si="60"/>
        <v>124</v>
      </c>
      <c r="BG86" s="90" cm="1">
        <f t="array" ref="BG86">_xlfn.IFS(SUM($S86,$W86,$AA86,$AE86,$AI86,$AM86,$AQ86,$AU86,$AY86,$BC86)&gt;='Wage Ceilings '!$C$3,0,SUM($M86,$S86,$W86,$AA86,$AE86,$AI86,$AM86,$AQ86,$AU86,$AY86,$BC86)&gt;'Wage Ceilings '!$C$3,'Wage Ceilings '!$C$3-SUM($S86,$W86,$AA86,$AE86,$AI86,$AM86,$AQ86,$AU86,$AY86,$BC86),SUM($M86,$S86,$W86,$AA86,$AE86,$AI86,$AM86,$AQ86,$AU86,$AY86,$BC86)&lt;='Wage Ceilings '!$C$3,$M86)</f>
        <v>0</v>
      </c>
      <c r="BH86" s="91" cm="1">
        <f t="array" ref="BH86">INDEX(Appendix!$G$4:$J$8,_xlfn.IFS(BF86&lt;56,1,BF86&lt;61,2,BF86&lt;66,3,BF86&lt;71,4,TRUE,5),MATCH(YEAR($C$17),Appendix!$G$3:$L$3,0))</f>
        <v>0</v>
      </c>
      <c r="BI86" s="92">
        <f t="shared" si="61"/>
        <v>0</v>
      </c>
      <c r="BJ86" s="89">
        <f t="shared" si="62"/>
        <v>124</v>
      </c>
      <c r="BK86" s="90" cm="1">
        <f t="array" ref="BK86">_xlfn.IFS(SUM($S86,$W86,$AA86,$AE86,$AI86,$AM86,$AQ86,$AU86,$AY86,$BC86,$BG86)&gt;='Wage Ceilings '!$C$3,0,SUM($N86,$S86,$W86,$AA86,$AE86,$AI86,$AM86,$AQ86,$AU86,$AY86,$BC86,$BG86)&gt;'Wage Ceilings '!$C$3,'Wage Ceilings '!$C$3-SUM($S86,$W86,$AA86,$AE86,$AI86,$AM86,$AQ86,$AU86,$AY86,$BC86,$BG86),SUM($N86,$S86,$W86,$AA86,$AE86,$AI86,$AM86,$AQ86,$AU86,$AY86,$BC86,$BG86)&lt;='Wage Ceilings '!$C$3,$N86)</f>
        <v>0</v>
      </c>
      <c r="BL86" s="91" cm="1">
        <f t="array" ref="BL86">INDEX(Appendix!$G$4:$J$8,_xlfn.IFS(BJ86&lt;56,1,BJ86&lt;61,2,BJ86&lt;66,3,BJ86&lt;71,4,TRUE,5),MATCH(YEAR($C$17),Appendix!$G$3:$L$3,0))</f>
        <v>0</v>
      </c>
      <c r="BM86" s="92">
        <f t="shared" si="63"/>
        <v>0</v>
      </c>
      <c r="BN86" s="99"/>
    </row>
    <row r="87" spans="1:66" x14ac:dyDescent="0.3">
      <c r="A87" s="64" t="s">
        <v>135</v>
      </c>
      <c r="B87" s="65"/>
      <c r="C87" s="67"/>
      <c r="D87" s="67"/>
      <c r="E87" s="67"/>
      <c r="F87" s="67"/>
      <c r="G87" s="67"/>
      <c r="H87" s="67"/>
      <c r="I87" s="67"/>
      <c r="J87" s="67"/>
      <c r="K87" s="67"/>
      <c r="L87" s="67"/>
      <c r="M87" s="67"/>
      <c r="N87" s="67"/>
      <c r="O87" s="57">
        <f t="shared" si="65"/>
        <v>0</v>
      </c>
      <c r="P87" s="57">
        <f t="shared" si="66"/>
        <v>0</v>
      </c>
      <c r="Q87" s="58">
        <f t="shared" si="40"/>
        <v>0</v>
      </c>
      <c r="R87" s="89">
        <f t="shared" si="41"/>
        <v>123</v>
      </c>
      <c r="S87" s="90">
        <f>IF($C87&gt;'Wage Ceilings '!$C$3,'Wage Ceilings '!$C$3,$C87)</f>
        <v>0</v>
      </c>
      <c r="T87" s="91" cm="1">
        <f t="array" ref="T87">INDEX(Appendix!$G$4:$J$8,_xlfn.IFS(R87&lt;56,1,R87&lt;61,2,R87&lt;66,3,R87&lt;71,4,TRUE,5),MATCH(YEAR($C$17),Appendix!$G$3:$L$3,0))</f>
        <v>0</v>
      </c>
      <c r="U87" s="92">
        <f t="shared" si="42"/>
        <v>0</v>
      </c>
      <c r="V87" s="89">
        <f t="shared" si="43"/>
        <v>124</v>
      </c>
      <c r="W87" s="90">
        <f>IF($D87&gt;'Wage Ceilings '!$C$3-$S87,'Wage Ceilings '!$C$3-$S87,$D87)</f>
        <v>0</v>
      </c>
      <c r="X87" s="91" cm="1">
        <f t="array" ref="X87">INDEX(Appendix!$G$4:$J$8,_xlfn.IFS(V87&lt;56,1,V87&lt;61,2,V87&lt;66,3,V87&lt;71,4,TRUE,5),MATCH(YEAR($C$17),Appendix!$G$3:$L$3,0))</f>
        <v>0</v>
      </c>
      <c r="Y87" s="92">
        <f t="shared" si="44"/>
        <v>0</v>
      </c>
      <c r="Z87" s="89">
        <f t="shared" si="45"/>
        <v>124</v>
      </c>
      <c r="AA87" s="90">
        <f>IF($E87&gt;'Wage Ceilings '!$C$3-SUM($S87,$W87),'Wage Ceilings '!$C$3-SUM($S87,$W87),$E87)</f>
        <v>0</v>
      </c>
      <c r="AB87" s="91" cm="1">
        <f t="array" ref="AB87">INDEX(Appendix!$G$4:$J$8,_xlfn.IFS(Z87&lt;56,1,Z87&lt;61,2,Z87&lt;66,3,Z87&lt;71,4,TRUE,5),MATCH(YEAR($C$17),Appendix!$G$3:$L$3,0))</f>
        <v>0</v>
      </c>
      <c r="AC87" s="92">
        <f t="shared" si="46"/>
        <v>0</v>
      </c>
      <c r="AD87" s="89">
        <f t="shared" si="47"/>
        <v>124</v>
      </c>
      <c r="AE87" s="90">
        <f>IF($F87&gt;'Wage Ceilings '!$C$3-SUM($S87,$W87,$AA87),'Wage Ceilings '!$C$3-SUM($S87,$W87,$AA87),$F87)</f>
        <v>0</v>
      </c>
      <c r="AF87" s="91" cm="1">
        <f t="array" ref="AF87">INDEX(Appendix!$G$4:$J$8,_xlfn.IFS(AD87&lt;56,1,AD87&lt;61,2,AD87&lt;66,3,AD87&lt;71,4,TRUE,5),MATCH(YEAR($C$17),Appendix!$G$3:$L$3,0))</f>
        <v>0</v>
      </c>
      <c r="AG87" s="92">
        <f t="shared" si="48"/>
        <v>0</v>
      </c>
      <c r="AH87" s="89">
        <f t="shared" si="49"/>
        <v>124</v>
      </c>
      <c r="AI87" s="90">
        <f>IF($G87&gt;'Wage Ceilings '!$C$3-SUM($S87,$W87,$AA87,$AE87),'Wage Ceilings '!$C$3-SUM($S87,$W87,$AA87,$AE87),$G87)</f>
        <v>0</v>
      </c>
      <c r="AJ87" s="91" cm="1">
        <f t="array" ref="AJ87">INDEX(Appendix!$G$4:$J$8,_xlfn.IFS(AH87&lt;56,1,AH87&lt;61,2,AH87&lt;66,3,AH87&lt;71,4,TRUE,5),MATCH(YEAR($C$17),Appendix!$G$3:$L$3,0))</f>
        <v>0</v>
      </c>
      <c r="AK87" s="92">
        <f t="shared" si="50"/>
        <v>0</v>
      </c>
      <c r="AL87" s="89">
        <f t="shared" si="51"/>
        <v>124</v>
      </c>
      <c r="AM87" s="90">
        <f>IF($H87&gt;'Wage Ceilings '!$C$3-SUM($S87,$W87,$AA87,$AE87,$AI87),'Wage Ceilings '!$C$3-SUM($S87,$W87,$AA87,$AE87,$AI87),$H87)</f>
        <v>0</v>
      </c>
      <c r="AN87" s="91" cm="1">
        <f t="array" ref="AN87">INDEX(Appendix!$G$4:$J$8,_xlfn.IFS(AL87&lt;56,1,AL87&lt;61,2,AL87&lt;66,3,AL87&lt;71,4,TRUE,5),MATCH(YEAR($C$17),Appendix!$G$3:$L$3,0))</f>
        <v>0</v>
      </c>
      <c r="AO87" s="92">
        <f t="shared" si="52"/>
        <v>0</v>
      </c>
      <c r="AP87" s="89">
        <f t="shared" si="53"/>
        <v>124</v>
      </c>
      <c r="AQ87" s="90" cm="1">
        <f t="array" ref="AQ87">_xlfn.IFS(SUM($S87,$W87,$AA87,$AE87,$AI87,$AM87)&gt;='Wage Ceilings '!$C$3,0,SUM($I87,$S87,$W87,$AA87,$AE87,$AI87,$AM87)&gt;'Wage Ceilings '!$C$3,'Wage Ceilings '!$C$3-SUM($S87,$W87,$AA87,$AE87,$AI87,$AM87),SUM($I87,$S87,$W87,$AA87,$AE87,$AI87,$AM87)&lt;='Wage Ceilings '!$C$3,$I87)</f>
        <v>0</v>
      </c>
      <c r="AR87" s="91" cm="1">
        <f t="array" ref="AR87">INDEX(Appendix!$G$4:$J$8,_xlfn.IFS(AP87&lt;56,1,AP87&lt;61,2,AP87&lt;66,3,AP87&lt;71,4,TRUE,5),MATCH(YEAR($C$17),Appendix!$G$3:$L$3,0))</f>
        <v>0</v>
      </c>
      <c r="AS87" s="92">
        <f t="shared" si="64"/>
        <v>0</v>
      </c>
      <c r="AT87" s="89">
        <f t="shared" si="54"/>
        <v>124</v>
      </c>
      <c r="AU87" s="90" cm="1">
        <f t="array" ref="AU87">_xlfn.IFS(SUM($S87,$W87,$AA87,$AE87,$AI87,$AM87,$AQ87)&gt;='Wage Ceilings '!$C$3,0,SUM($J87,$S87,$W87,$AA87,$AE87,$AI87,$AM87,$AQ87)&gt;'Wage Ceilings '!$C$3,'Wage Ceilings '!$C$3-SUM($S87,$W87,$AA87,$AE87,$AI87,$AM87,$AQ87),SUM($J87,$S87,$W87,$AA87,$AE87,$AI87,$AM87,$AQ87)&lt;='Wage Ceilings '!$C$3,$J87)</f>
        <v>0</v>
      </c>
      <c r="AV87" s="91" cm="1">
        <f t="array" ref="AV87">INDEX(Appendix!$G$4:$J$8,_xlfn.IFS(AT87&lt;56,1,AT87&lt;61,2,AT87&lt;66,3,AT87&lt;71,4,TRUE,5),MATCH(YEAR($C$17),Appendix!$G$3:$L$3,0))</f>
        <v>0</v>
      </c>
      <c r="AW87" s="92">
        <f t="shared" si="55"/>
        <v>0</v>
      </c>
      <c r="AX87" s="89">
        <f t="shared" si="56"/>
        <v>124</v>
      </c>
      <c r="AY87" s="90" cm="1">
        <f t="array" ref="AY87">_xlfn.IFS(SUM($S87,$W87,$AA87,$AE87,$AI87,$AM87,$AQ87,$AU87)&gt;='Wage Ceilings '!$C$3,0,SUM($K87,$S87,$W87,$AA87,$AE87,$AI87,$AM87,$AQ87,$AU87)&gt;'Wage Ceilings '!$C$3,'Wage Ceilings '!$C$3-SUM($S87,$W87,$AA87,$AE87,$AI87,$AM87,$AQ87,$AU87),SUM($K87,$S87,$W87,$AA87,$AE87,$AI87,$AM87,$AQ87,$AU87)&lt;='Wage Ceilings '!$C$3,$K87)</f>
        <v>0</v>
      </c>
      <c r="AZ87" s="91" cm="1">
        <f t="array" ref="AZ87">INDEX(Appendix!$G$4:$J$8,_xlfn.IFS(AX87&lt;56,1,AX87&lt;61,2,AX87&lt;66,3,AX87&lt;71,4,TRUE,5),MATCH(YEAR($C$17),Appendix!$G$3:$L$3,0))</f>
        <v>0</v>
      </c>
      <c r="BA87" s="92">
        <f t="shared" si="57"/>
        <v>0</v>
      </c>
      <c r="BB87" s="89">
        <f t="shared" si="58"/>
        <v>124</v>
      </c>
      <c r="BC87" s="90" cm="1">
        <f t="array" ref="BC87">_xlfn.IFS(SUM($S87,$W87,$AA87,$AE87,$AI87,$AM87,$AQ87,$AU87,$AY87)&gt;='Wage Ceilings '!$C$3,0,SUM($L87,$S87,$W87,$AA87,$AE87,$AI87,$AM87,$AQ87,$AU87,$AY87)&gt;'Wage Ceilings '!$C$3,'Wage Ceilings '!$C$3-SUM($S87,$W87,$AA87,$AE87,$AI87,$AM87,$AQ87,$AU87,$AY87),SUM($L87,$S87,$W87,$AA87,$AE87,$AI87,$AM87,$AQ87,$AU87,$AY87)&lt;='Wage Ceilings '!$C$3,$L87)</f>
        <v>0</v>
      </c>
      <c r="BD87" s="91" cm="1">
        <f t="array" ref="BD87">INDEX(Appendix!$G$4:$J$8,_xlfn.IFS(BB87&lt;56,1,BB87&lt;61,2,BB87&lt;66,3,BB87&lt;71,4,TRUE,5),MATCH(YEAR($C$17),Appendix!$G$3:$L$3,0))</f>
        <v>0</v>
      </c>
      <c r="BE87" s="92">
        <f t="shared" si="59"/>
        <v>0</v>
      </c>
      <c r="BF87" s="89">
        <f t="shared" si="60"/>
        <v>124</v>
      </c>
      <c r="BG87" s="90" cm="1">
        <f t="array" ref="BG87">_xlfn.IFS(SUM($S87,$W87,$AA87,$AE87,$AI87,$AM87,$AQ87,$AU87,$AY87,$BC87)&gt;='Wage Ceilings '!$C$3,0,SUM($M87,$S87,$W87,$AA87,$AE87,$AI87,$AM87,$AQ87,$AU87,$AY87,$BC87)&gt;'Wage Ceilings '!$C$3,'Wage Ceilings '!$C$3-SUM($S87,$W87,$AA87,$AE87,$AI87,$AM87,$AQ87,$AU87,$AY87,$BC87),SUM($M87,$S87,$W87,$AA87,$AE87,$AI87,$AM87,$AQ87,$AU87,$AY87,$BC87)&lt;='Wage Ceilings '!$C$3,$M87)</f>
        <v>0</v>
      </c>
      <c r="BH87" s="91" cm="1">
        <f t="array" ref="BH87">INDEX(Appendix!$G$4:$J$8,_xlfn.IFS(BF87&lt;56,1,BF87&lt;61,2,BF87&lt;66,3,BF87&lt;71,4,TRUE,5),MATCH(YEAR($C$17),Appendix!$G$3:$L$3,0))</f>
        <v>0</v>
      </c>
      <c r="BI87" s="92">
        <f t="shared" si="61"/>
        <v>0</v>
      </c>
      <c r="BJ87" s="89">
        <f t="shared" si="62"/>
        <v>124</v>
      </c>
      <c r="BK87" s="90" cm="1">
        <f t="array" ref="BK87">_xlfn.IFS(SUM($S87,$W87,$AA87,$AE87,$AI87,$AM87,$AQ87,$AU87,$AY87,$BC87,$BG87)&gt;='Wage Ceilings '!$C$3,0,SUM($N87,$S87,$W87,$AA87,$AE87,$AI87,$AM87,$AQ87,$AU87,$AY87,$BC87,$BG87)&gt;'Wage Ceilings '!$C$3,'Wage Ceilings '!$C$3-SUM($S87,$W87,$AA87,$AE87,$AI87,$AM87,$AQ87,$AU87,$AY87,$BC87,$BG87),SUM($N87,$S87,$W87,$AA87,$AE87,$AI87,$AM87,$AQ87,$AU87,$AY87,$BC87,$BG87)&lt;='Wage Ceilings '!$C$3,$N87)</f>
        <v>0</v>
      </c>
      <c r="BL87" s="91" cm="1">
        <f t="array" ref="BL87">INDEX(Appendix!$G$4:$J$8,_xlfn.IFS(BJ87&lt;56,1,BJ87&lt;61,2,BJ87&lt;66,3,BJ87&lt;71,4,TRUE,5),MATCH(YEAR($C$17),Appendix!$G$3:$L$3,0))</f>
        <v>0</v>
      </c>
      <c r="BM87" s="92">
        <f t="shared" si="63"/>
        <v>0</v>
      </c>
      <c r="BN87" s="99"/>
    </row>
    <row r="88" spans="1:66" x14ac:dyDescent="0.3">
      <c r="A88" s="64" t="s">
        <v>136</v>
      </c>
      <c r="B88" s="65"/>
      <c r="C88" s="67"/>
      <c r="D88" s="67"/>
      <c r="E88" s="67"/>
      <c r="F88" s="67"/>
      <c r="G88" s="67"/>
      <c r="H88" s="67"/>
      <c r="I88" s="67"/>
      <c r="J88" s="67"/>
      <c r="K88" s="67"/>
      <c r="L88" s="67"/>
      <c r="M88" s="67"/>
      <c r="N88" s="67"/>
      <c r="O88" s="57">
        <f t="shared" si="65"/>
        <v>0</v>
      </c>
      <c r="P88" s="57">
        <f t="shared" si="66"/>
        <v>0</v>
      </c>
      <c r="Q88" s="58">
        <f t="shared" si="40"/>
        <v>0</v>
      </c>
      <c r="R88" s="89">
        <f t="shared" si="41"/>
        <v>123</v>
      </c>
      <c r="S88" s="90">
        <f>IF($C88&gt;'Wage Ceilings '!$C$3,'Wage Ceilings '!$C$3,$C88)</f>
        <v>0</v>
      </c>
      <c r="T88" s="91" cm="1">
        <f t="array" ref="T88">INDEX(Appendix!$G$4:$J$8,_xlfn.IFS(R88&lt;56,1,R88&lt;61,2,R88&lt;66,3,R88&lt;71,4,TRUE,5),MATCH(YEAR($C$17),Appendix!$G$3:$L$3,0))</f>
        <v>0</v>
      </c>
      <c r="U88" s="92">
        <f t="shared" si="42"/>
        <v>0</v>
      </c>
      <c r="V88" s="89">
        <f t="shared" si="43"/>
        <v>124</v>
      </c>
      <c r="W88" s="90">
        <f>IF($D88&gt;'Wage Ceilings '!$C$3-$S88,'Wage Ceilings '!$C$3-$S88,$D88)</f>
        <v>0</v>
      </c>
      <c r="X88" s="91" cm="1">
        <f t="array" ref="X88">INDEX(Appendix!$G$4:$J$8,_xlfn.IFS(V88&lt;56,1,V88&lt;61,2,V88&lt;66,3,V88&lt;71,4,TRUE,5),MATCH(YEAR($C$17),Appendix!$G$3:$L$3,0))</f>
        <v>0</v>
      </c>
      <c r="Y88" s="92">
        <f t="shared" si="44"/>
        <v>0</v>
      </c>
      <c r="Z88" s="89">
        <f t="shared" si="45"/>
        <v>124</v>
      </c>
      <c r="AA88" s="90">
        <f>IF($E88&gt;'Wage Ceilings '!$C$3-SUM($S88,$W88),'Wage Ceilings '!$C$3-SUM($S88,$W88),$E88)</f>
        <v>0</v>
      </c>
      <c r="AB88" s="91" cm="1">
        <f t="array" ref="AB88">INDEX(Appendix!$G$4:$J$8,_xlfn.IFS(Z88&lt;56,1,Z88&lt;61,2,Z88&lt;66,3,Z88&lt;71,4,TRUE,5),MATCH(YEAR($C$17),Appendix!$G$3:$L$3,0))</f>
        <v>0</v>
      </c>
      <c r="AC88" s="92">
        <f t="shared" si="46"/>
        <v>0</v>
      </c>
      <c r="AD88" s="89">
        <f t="shared" si="47"/>
        <v>124</v>
      </c>
      <c r="AE88" s="90">
        <f>IF($F88&gt;'Wage Ceilings '!$C$3-SUM($S88,$W88,$AA88),'Wage Ceilings '!$C$3-SUM($S88,$W88,$AA88),$F88)</f>
        <v>0</v>
      </c>
      <c r="AF88" s="91" cm="1">
        <f t="array" ref="AF88">INDEX(Appendix!$G$4:$J$8,_xlfn.IFS(AD88&lt;56,1,AD88&lt;61,2,AD88&lt;66,3,AD88&lt;71,4,TRUE,5),MATCH(YEAR($C$17),Appendix!$G$3:$L$3,0))</f>
        <v>0</v>
      </c>
      <c r="AG88" s="92">
        <f t="shared" si="48"/>
        <v>0</v>
      </c>
      <c r="AH88" s="89">
        <f t="shared" si="49"/>
        <v>124</v>
      </c>
      <c r="AI88" s="90">
        <f>IF($G88&gt;'Wage Ceilings '!$C$3-SUM($S88,$W88,$AA88,$AE88),'Wage Ceilings '!$C$3-SUM($S88,$W88,$AA88,$AE88),$G88)</f>
        <v>0</v>
      </c>
      <c r="AJ88" s="91" cm="1">
        <f t="array" ref="AJ88">INDEX(Appendix!$G$4:$J$8,_xlfn.IFS(AH88&lt;56,1,AH88&lt;61,2,AH88&lt;66,3,AH88&lt;71,4,TRUE,5),MATCH(YEAR($C$17),Appendix!$G$3:$L$3,0))</f>
        <v>0</v>
      </c>
      <c r="AK88" s="92">
        <f t="shared" si="50"/>
        <v>0</v>
      </c>
      <c r="AL88" s="89">
        <f t="shared" si="51"/>
        <v>124</v>
      </c>
      <c r="AM88" s="90">
        <f>IF($H88&gt;'Wage Ceilings '!$C$3-SUM($S88,$W88,$AA88,$AE88,$AI88),'Wage Ceilings '!$C$3-SUM($S88,$W88,$AA88,$AE88,$AI88),$H88)</f>
        <v>0</v>
      </c>
      <c r="AN88" s="91" cm="1">
        <f t="array" ref="AN88">INDEX(Appendix!$G$4:$J$8,_xlfn.IFS(AL88&lt;56,1,AL88&lt;61,2,AL88&lt;66,3,AL88&lt;71,4,TRUE,5),MATCH(YEAR($C$17),Appendix!$G$3:$L$3,0))</f>
        <v>0</v>
      </c>
      <c r="AO88" s="92">
        <f t="shared" si="52"/>
        <v>0</v>
      </c>
      <c r="AP88" s="89">
        <f t="shared" si="53"/>
        <v>124</v>
      </c>
      <c r="AQ88" s="90" cm="1">
        <f t="array" ref="AQ88">_xlfn.IFS(SUM($S88,$W88,$AA88,$AE88,$AI88,$AM88)&gt;='Wage Ceilings '!$C$3,0,SUM($I88,$S88,$W88,$AA88,$AE88,$AI88,$AM88)&gt;'Wage Ceilings '!$C$3,'Wage Ceilings '!$C$3-SUM($S88,$W88,$AA88,$AE88,$AI88,$AM88),SUM($I88,$S88,$W88,$AA88,$AE88,$AI88,$AM88)&lt;='Wage Ceilings '!$C$3,$I88)</f>
        <v>0</v>
      </c>
      <c r="AR88" s="91" cm="1">
        <f t="array" ref="AR88">INDEX(Appendix!$G$4:$J$8,_xlfn.IFS(AP88&lt;56,1,AP88&lt;61,2,AP88&lt;66,3,AP88&lt;71,4,TRUE,5),MATCH(YEAR($C$17),Appendix!$G$3:$L$3,0))</f>
        <v>0</v>
      </c>
      <c r="AS88" s="92">
        <f t="shared" si="64"/>
        <v>0</v>
      </c>
      <c r="AT88" s="89">
        <f t="shared" si="54"/>
        <v>124</v>
      </c>
      <c r="AU88" s="90" cm="1">
        <f t="array" ref="AU88">_xlfn.IFS(SUM($S88,$W88,$AA88,$AE88,$AI88,$AM88,$AQ88)&gt;='Wage Ceilings '!$C$3,0,SUM($J88,$S88,$W88,$AA88,$AE88,$AI88,$AM88,$AQ88)&gt;'Wage Ceilings '!$C$3,'Wage Ceilings '!$C$3-SUM($S88,$W88,$AA88,$AE88,$AI88,$AM88,$AQ88),SUM($J88,$S88,$W88,$AA88,$AE88,$AI88,$AM88,$AQ88)&lt;='Wage Ceilings '!$C$3,$J88)</f>
        <v>0</v>
      </c>
      <c r="AV88" s="91" cm="1">
        <f t="array" ref="AV88">INDEX(Appendix!$G$4:$J$8,_xlfn.IFS(AT88&lt;56,1,AT88&lt;61,2,AT88&lt;66,3,AT88&lt;71,4,TRUE,5),MATCH(YEAR($C$17),Appendix!$G$3:$L$3,0))</f>
        <v>0</v>
      </c>
      <c r="AW88" s="92">
        <f t="shared" si="55"/>
        <v>0</v>
      </c>
      <c r="AX88" s="89">
        <f t="shared" si="56"/>
        <v>124</v>
      </c>
      <c r="AY88" s="90" cm="1">
        <f t="array" ref="AY88">_xlfn.IFS(SUM($S88,$W88,$AA88,$AE88,$AI88,$AM88,$AQ88,$AU88)&gt;='Wage Ceilings '!$C$3,0,SUM($K88,$S88,$W88,$AA88,$AE88,$AI88,$AM88,$AQ88,$AU88)&gt;'Wage Ceilings '!$C$3,'Wage Ceilings '!$C$3-SUM($S88,$W88,$AA88,$AE88,$AI88,$AM88,$AQ88,$AU88),SUM($K88,$S88,$W88,$AA88,$AE88,$AI88,$AM88,$AQ88,$AU88)&lt;='Wage Ceilings '!$C$3,$K88)</f>
        <v>0</v>
      </c>
      <c r="AZ88" s="91" cm="1">
        <f t="array" ref="AZ88">INDEX(Appendix!$G$4:$J$8,_xlfn.IFS(AX88&lt;56,1,AX88&lt;61,2,AX88&lt;66,3,AX88&lt;71,4,TRUE,5),MATCH(YEAR($C$17),Appendix!$G$3:$L$3,0))</f>
        <v>0</v>
      </c>
      <c r="BA88" s="92">
        <f t="shared" si="57"/>
        <v>0</v>
      </c>
      <c r="BB88" s="89">
        <f t="shared" si="58"/>
        <v>124</v>
      </c>
      <c r="BC88" s="90" cm="1">
        <f t="array" ref="BC88">_xlfn.IFS(SUM($S88,$W88,$AA88,$AE88,$AI88,$AM88,$AQ88,$AU88,$AY88)&gt;='Wage Ceilings '!$C$3,0,SUM($L88,$S88,$W88,$AA88,$AE88,$AI88,$AM88,$AQ88,$AU88,$AY88)&gt;'Wage Ceilings '!$C$3,'Wage Ceilings '!$C$3-SUM($S88,$W88,$AA88,$AE88,$AI88,$AM88,$AQ88,$AU88,$AY88),SUM($L88,$S88,$W88,$AA88,$AE88,$AI88,$AM88,$AQ88,$AU88,$AY88)&lt;='Wage Ceilings '!$C$3,$L88)</f>
        <v>0</v>
      </c>
      <c r="BD88" s="91" cm="1">
        <f t="array" ref="BD88">INDEX(Appendix!$G$4:$J$8,_xlfn.IFS(BB88&lt;56,1,BB88&lt;61,2,BB88&lt;66,3,BB88&lt;71,4,TRUE,5),MATCH(YEAR($C$17),Appendix!$G$3:$L$3,0))</f>
        <v>0</v>
      </c>
      <c r="BE88" s="92">
        <f t="shared" si="59"/>
        <v>0</v>
      </c>
      <c r="BF88" s="89">
        <f t="shared" si="60"/>
        <v>124</v>
      </c>
      <c r="BG88" s="90" cm="1">
        <f t="array" ref="BG88">_xlfn.IFS(SUM($S88,$W88,$AA88,$AE88,$AI88,$AM88,$AQ88,$AU88,$AY88,$BC88)&gt;='Wage Ceilings '!$C$3,0,SUM($M88,$S88,$W88,$AA88,$AE88,$AI88,$AM88,$AQ88,$AU88,$AY88,$BC88)&gt;'Wage Ceilings '!$C$3,'Wage Ceilings '!$C$3-SUM($S88,$W88,$AA88,$AE88,$AI88,$AM88,$AQ88,$AU88,$AY88,$BC88),SUM($M88,$S88,$W88,$AA88,$AE88,$AI88,$AM88,$AQ88,$AU88,$AY88,$BC88)&lt;='Wage Ceilings '!$C$3,$M88)</f>
        <v>0</v>
      </c>
      <c r="BH88" s="91" cm="1">
        <f t="array" ref="BH88">INDEX(Appendix!$G$4:$J$8,_xlfn.IFS(BF88&lt;56,1,BF88&lt;61,2,BF88&lt;66,3,BF88&lt;71,4,TRUE,5),MATCH(YEAR($C$17),Appendix!$G$3:$L$3,0))</f>
        <v>0</v>
      </c>
      <c r="BI88" s="92">
        <f t="shared" si="61"/>
        <v>0</v>
      </c>
      <c r="BJ88" s="89">
        <f t="shared" si="62"/>
        <v>124</v>
      </c>
      <c r="BK88" s="90" cm="1">
        <f t="array" ref="BK88">_xlfn.IFS(SUM($S88,$W88,$AA88,$AE88,$AI88,$AM88,$AQ88,$AU88,$AY88,$BC88,$BG88)&gt;='Wage Ceilings '!$C$3,0,SUM($N88,$S88,$W88,$AA88,$AE88,$AI88,$AM88,$AQ88,$AU88,$AY88,$BC88,$BG88)&gt;'Wage Ceilings '!$C$3,'Wage Ceilings '!$C$3-SUM($S88,$W88,$AA88,$AE88,$AI88,$AM88,$AQ88,$AU88,$AY88,$BC88,$BG88),SUM($N88,$S88,$W88,$AA88,$AE88,$AI88,$AM88,$AQ88,$AU88,$AY88,$BC88,$BG88)&lt;='Wage Ceilings '!$C$3,$N88)</f>
        <v>0</v>
      </c>
      <c r="BL88" s="91" cm="1">
        <f t="array" ref="BL88">INDEX(Appendix!$G$4:$J$8,_xlfn.IFS(BJ88&lt;56,1,BJ88&lt;61,2,BJ88&lt;66,3,BJ88&lt;71,4,TRUE,5),MATCH(YEAR($C$17),Appendix!$G$3:$L$3,0))</f>
        <v>0</v>
      </c>
      <c r="BM88" s="92">
        <f t="shared" si="63"/>
        <v>0</v>
      </c>
      <c r="BN88" s="99"/>
    </row>
    <row r="89" spans="1:66" x14ac:dyDescent="0.3">
      <c r="A89" s="64" t="s">
        <v>137</v>
      </c>
      <c r="B89" s="65"/>
      <c r="C89" s="67"/>
      <c r="D89" s="67"/>
      <c r="E89" s="67"/>
      <c r="F89" s="67"/>
      <c r="G89" s="67"/>
      <c r="H89" s="67"/>
      <c r="I89" s="67"/>
      <c r="J89" s="67"/>
      <c r="K89" s="67"/>
      <c r="L89" s="67"/>
      <c r="M89" s="67"/>
      <c r="N89" s="67"/>
      <c r="O89" s="57">
        <f t="shared" si="65"/>
        <v>0</v>
      </c>
      <c r="P89" s="57">
        <f t="shared" si="66"/>
        <v>0</v>
      </c>
      <c r="Q89" s="58">
        <f t="shared" si="40"/>
        <v>0</v>
      </c>
      <c r="R89" s="89">
        <f t="shared" si="41"/>
        <v>123</v>
      </c>
      <c r="S89" s="90">
        <f>IF($C89&gt;'Wage Ceilings '!$C$3,'Wage Ceilings '!$C$3,$C89)</f>
        <v>0</v>
      </c>
      <c r="T89" s="91" cm="1">
        <f t="array" ref="T89">INDEX(Appendix!$G$4:$J$8,_xlfn.IFS(R89&lt;56,1,R89&lt;61,2,R89&lt;66,3,R89&lt;71,4,TRUE,5),MATCH(YEAR($C$17),Appendix!$G$3:$L$3,0))</f>
        <v>0</v>
      </c>
      <c r="U89" s="92">
        <f t="shared" si="42"/>
        <v>0</v>
      </c>
      <c r="V89" s="89">
        <f t="shared" si="43"/>
        <v>124</v>
      </c>
      <c r="W89" s="90">
        <f>IF($D89&gt;'Wage Ceilings '!$C$3-$S89,'Wage Ceilings '!$C$3-$S89,$D89)</f>
        <v>0</v>
      </c>
      <c r="X89" s="91" cm="1">
        <f t="array" ref="X89">INDEX(Appendix!$G$4:$J$8,_xlfn.IFS(V89&lt;56,1,V89&lt;61,2,V89&lt;66,3,V89&lt;71,4,TRUE,5),MATCH(YEAR($C$17),Appendix!$G$3:$L$3,0))</f>
        <v>0</v>
      </c>
      <c r="Y89" s="92">
        <f t="shared" si="44"/>
        <v>0</v>
      </c>
      <c r="Z89" s="89">
        <f t="shared" si="45"/>
        <v>124</v>
      </c>
      <c r="AA89" s="90">
        <f>IF($E89&gt;'Wage Ceilings '!$C$3-SUM($S89,$W89),'Wage Ceilings '!$C$3-SUM($S89,$W89),$E89)</f>
        <v>0</v>
      </c>
      <c r="AB89" s="91" cm="1">
        <f t="array" ref="AB89">INDEX(Appendix!$G$4:$J$8,_xlfn.IFS(Z89&lt;56,1,Z89&lt;61,2,Z89&lt;66,3,Z89&lt;71,4,TRUE,5),MATCH(YEAR($C$17),Appendix!$G$3:$L$3,0))</f>
        <v>0</v>
      </c>
      <c r="AC89" s="92">
        <f t="shared" si="46"/>
        <v>0</v>
      </c>
      <c r="AD89" s="89">
        <f t="shared" si="47"/>
        <v>124</v>
      </c>
      <c r="AE89" s="90">
        <f>IF($F89&gt;'Wage Ceilings '!$C$3-SUM($S89,$W89,$AA89),'Wage Ceilings '!$C$3-SUM($S89,$W89,$AA89),$F89)</f>
        <v>0</v>
      </c>
      <c r="AF89" s="91" cm="1">
        <f t="array" ref="AF89">INDEX(Appendix!$G$4:$J$8,_xlfn.IFS(AD89&lt;56,1,AD89&lt;61,2,AD89&lt;66,3,AD89&lt;71,4,TRUE,5),MATCH(YEAR($C$17),Appendix!$G$3:$L$3,0))</f>
        <v>0</v>
      </c>
      <c r="AG89" s="92">
        <f t="shared" si="48"/>
        <v>0</v>
      </c>
      <c r="AH89" s="89">
        <f t="shared" si="49"/>
        <v>124</v>
      </c>
      <c r="AI89" s="90">
        <f>IF($G89&gt;'Wage Ceilings '!$C$3-SUM($S89,$W89,$AA89,$AE89),'Wage Ceilings '!$C$3-SUM($S89,$W89,$AA89,$AE89),$G89)</f>
        <v>0</v>
      </c>
      <c r="AJ89" s="91" cm="1">
        <f t="array" ref="AJ89">INDEX(Appendix!$G$4:$J$8,_xlfn.IFS(AH89&lt;56,1,AH89&lt;61,2,AH89&lt;66,3,AH89&lt;71,4,TRUE,5),MATCH(YEAR($C$17),Appendix!$G$3:$L$3,0))</f>
        <v>0</v>
      </c>
      <c r="AK89" s="92">
        <f t="shared" si="50"/>
        <v>0</v>
      </c>
      <c r="AL89" s="89">
        <f t="shared" si="51"/>
        <v>124</v>
      </c>
      <c r="AM89" s="90">
        <f>IF($H89&gt;'Wage Ceilings '!$C$3-SUM($S89,$W89,$AA89,$AE89,$AI89),'Wage Ceilings '!$C$3-SUM($S89,$W89,$AA89,$AE89,$AI89),$H89)</f>
        <v>0</v>
      </c>
      <c r="AN89" s="91" cm="1">
        <f t="array" ref="AN89">INDEX(Appendix!$G$4:$J$8,_xlfn.IFS(AL89&lt;56,1,AL89&lt;61,2,AL89&lt;66,3,AL89&lt;71,4,TRUE,5),MATCH(YEAR($C$17),Appendix!$G$3:$L$3,0))</f>
        <v>0</v>
      </c>
      <c r="AO89" s="92">
        <f t="shared" si="52"/>
        <v>0</v>
      </c>
      <c r="AP89" s="89">
        <f t="shared" si="53"/>
        <v>124</v>
      </c>
      <c r="AQ89" s="90" cm="1">
        <f t="array" ref="AQ89">_xlfn.IFS(SUM($S89,$W89,$AA89,$AE89,$AI89,$AM89)&gt;='Wage Ceilings '!$C$3,0,SUM($I89,$S89,$W89,$AA89,$AE89,$AI89,$AM89)&gt;'Wage Ceilings '!$C$3,'Wage Ceilings '!$C$3-SUM($S89,$W89,$AA89,$AE89,$AI89,$AM89),SUM($I89,$S89,$W89,$AA89,$AE89,$AI89,$AM89)&lt;='Wage Ceilings '!$C$3,$I89)</f>
        <v>0</v>
      </c>
      <c r="AR89" s="91" cm="1">
        <f t="array" ref="AR89">INDEX(Appendix!$G$4:$J$8,_xlfn.IFS(AP89&lt;56,1,AP89&lt;61,2,AP89&lt;66,3,AP89&lt;71,4,TRUE,5),MATCH(YEAR($C$17),Appendix!$G$3:$L$3,0))</f>
        <v>0</v>
      </c>
      <c r="AS89" s="92">
        <f t="shared" si="64"/>
        <v>0</v>
      </c>
      <c r="AT89" s="89">
        <f t="shared" si="54"/>
        <v>124</v>
      </c>
      <c r="AU89" s="90" cm="1">
        <f t="array" ref="AU89">_xlfn.IFS(SUM($S89,$W89,$AA89,$AE89,$AI89,$AM89,$AQ89)&gt;='Wage Ceilings '!$C$3,0,SUM($J89,$S89,$W89,$AA89,$AE89,$AI89,$AM89,$AQ89)&gt;'Wage Ceilings '!$C$3,'Wage Ceilings '!$C$3-SUM($S89,$W89,$AA89,$AE89,$AI89,$AM89,$AQ89),SUM($J89,$S89,$W89,$AA89,$AE89,$AI89,$AM89,$AQ89)&lt;='Wage Ceilings '!$C$3,$J89)</f>
        <v>0</v>
      </c>
      <c r="AV89" s="91" cm="1">
        <f t="array" ref="AV89">INDEX(Appendix!$G$4:$J$8,_xlfn.IFS(AT89&lt;56,1,AT89&lt;61,2,AT89&lt;66,3,AT89&lt;71,4,TRUE,5),MATCH(YEAR($C$17),Appendix!$G$3:$L$3,0))</f>
        <v>0</v>
      </c>
      <c r="AW89" s="92">
        <f t="shared" si="55"/>
        <v>0</v>
      </c>
      <c r="AX89" s="89">
        <f t="shared" si="56"/>
        <v>124</v>
      </c>
      <c r="AY89" s="90" cm="1">
        <f t="array" ref="AY89">_xlfn.IFS(SUM($S89,$W89,$AA89,$AE89,$AI89,$AM89,$AQ89,$AU89)&gt;='Wage Ceilings '!$C$3,0,SUM($K89,$S89,$W89,$AA89,$AE89,$AI89,$AM89,$AQ89,$AU89)&gt;'Wage Ceilings '!$C$3,'Wage Ceilings '!$C$3-SUM($S89,$W89,$AA89,$AE89,$AI89,$AM89,$AQ89,$AU89),SUM($K89,$S89,$W89,$AA89,$AE89,$AI89,$AM89,$AQ89,$AU89)&lt;='Wage Ceilings '!$C$3,$K89)</f>
        <v>0</v>
      </c>
      <c r="AZ89" s="91" cm="1">
        <f t="array" ref="AZ89">INDEX(Appendix!$G$4:$J$8,_xlfn.IFS(AX89&lt;56,1,AX89&lt;61,2,AX89&lt;66,3,AX89&lt;71,4,TRUE,5),MATCH(YEAR($C$17),Appendix!$G$3:$L$3,0))</f>
        <v>0</v>
      </c>
      <c r="BA89" s="92">
        <f t="shared" si="57"/>
        <v>0</v>
      </c>
      <c r="BB89" s="89">
        <f t="shared" si="58"/>
        <v>124</v>
      </c>
      <c r="BC89" s="90" cm="1">
        <f t="array" ref="BC89">_xlfn.IFS(SUM($S89,$W89,$AA89,$AE89,$AI89,$AM89,$AQ89,$AU89,$AY89)&gt;='Wage Ceilings '!$C$3,0,SUM($L89,$S89,$W89,$AA89,$AE89,$AI89,$AM89,$AQ89,$AU89,$AY89)&gt;'Wage Ceilings '!$C$3,'Wage Ceilings '!$C$3-SUM($S89,$W89,$AA89,$AE89,$AI89,$AM89,$AQ89,$AU89,$AY89),SUM($L89,$S89,$W89,$AA89,$AE89,$AI89,$AM89,$AQ89,$AU89,$AY89)&lt;='Wage Ceilings '!$C$3,$L89)</f>
        <v>0</v>
      </c>
      <c r="BD89" s="91" cm="1">
        <f t="array" ref="BD89">INDEX(Appendix!$G$4:$J$8,_xlfn.IFS(BB89&lt;56,1,BB89&lt;61,2,BB89&lt;66,3,BB89&lt;71,4,TRUE,5),MATCH(YEAR($C$17),Appendix!$G$3:$L$3,0))</f>
        <v>0</v>
      </c>
      <c r="BE89" s="92">
        <f t="shared" si="59"/>
        <v>0</v>
      </c>
      <c r="BF89" s="89">
        <f t="shared" si="60"/>
        <v>124</v>
      </c>
      <c r="BG89" s="90" cm="1">
        <f t="array" ref="BG89">_xlfn.IFS(SUM($S89,$W89,$AA89,$AE89,$AI89,$AM89,$AQ89,$AU89,$AY89,$BC89)&gt;='Wage Ceilings '!$C$3,0,SUM($M89,$S89,$W89,$AA89,$AE89,$AI89,$AM89,$AQ89,$AU89,$AY89,$BC89)&gt;'Wage Ceilings '!$C$3,'Wage Ceilings '!$C$3-SUM($S89,$W89,$AA89,$AE89,$AI89,$AM89,$AQ89,$AU89,$AY89,$BC89),SUM($M89,$S89,$W89,$AA89,$AE89,$AI89,$AM89,$AQ89,$AU89,$AY89,$BC89)&lt;='Wage Ceilings '!$C$3,$M89)</f>
        <v>0</v>
      </c>
      <c r="BH89" s="91" cm="1">
        <f t="array" ref="BH89">INDEX(Appendix!$G$4:$J$8,_xlfn.IFS(BF89&lt;56,1,BF89&lt;61,2,BF89&lt;66,3,BF89&lt;71,4,TRUE,5),MATCH(YEAR($C$17),Appendix!$G$3:$L$3,0))</f>
        <v>0</v>
      </c>
      <c r="BI89" s="92">
        <f t="shared" si="61"/>
        <v>0</v>
      </c>
      <c r="BJ89" s="89">
        <f t="shared" si="62"/>
        <v>124</v>
      </c>
      <c r="BK89" s="90" cm="1">
        <f t="array" ref="BK89">_xlfn.IFS(SUM($S89,$W89,$AA89,$AE89,$AI89,$AM89,$AQ89,$AU89,$AY89,$BC89,$BG89)&gt;='Wage Ceilings '!$C$3,0,SUM($N89,$S89,$W89,$AA89,$AE89,$AI89,$AM89,$AQ89,$AU89,$AY89,$BC89,$BG89)&gt;'Wage Ceilings '!$C$3,'Wage Ceilings '!$C$3-SUM($S89,$W89,$AA89,$AE89,$AI89,$AM89,$AQ89,$AU89,$AY89,$BC89,$BG89),SUM($N89,$S89,$W89,$AA89,$AE89,$AI89,$AM89,$AQ89,$AU89,$AY89,$BC89,$BG89)&lt;='Wage Ceilings '!$C$3,$N89)</f>
        <v>0</v>
      </c>
      <c r="BL89" s="91" cm="1">
        <f t="array" ref="BL89">INDEX(Appendix!$G$4:$J$8,_xlfn.IFS(BJ89&lt;56,1,BJ89&lt;61,2,BJ89&lt;66,3,BJ89&lt;71,4,TRUE,5),MATCH(YEAR($C$17),Appendix!$G$3:$L$3,0))</f>
        <v>0</v>
      </c>
      <c r="BM89" s="92">
        <f t="shared" si="63"/>
        <v>0</v>
      </c>
      <c r="BN89" s="99"/>
    </row>
    <row r="90" spans="1:66" x14ac:dyDescent="0.3">
      <c r="A90" s="64" t="s">
        <v>138</v>
      </c>
      <c r="B90" s="65"/>
      <c r="C90" s="67"/>
      <c r="D90" s="67"/>
      <c r="E90" s="67"/>
      <c r="F90" s="67"/>
      <c r="G90" s="67"/>
      <c r="H90" s="67"/>
      <c r="I90" s="67"/>
      <c r="J90" s="67"/>
      <c r="K90" s="67"/>
      <c r="L90" s="67"/>
      <c r="M90" s="67"/>
      <c r="N90" s="67"/>
      <c r="O90" s="57">
        <f t="shared" si="65"/>
        <v>0</v>
      </c>
      <c r="P90" s="57">
        <f t="shared" si="66"/>
        <v>0</v>
      </c>
      <c r="Q90" s="58">
        <f t="shared" si="40"/>
        <v>0</v>
      </c>
      <c r="R90" s="89">
        <f t="shared" si="41"/>
        <v>123</v>
      </c>
      <c r="S90" s="90">
        <f>IF($C90&gt;'Wage Ceilings '!$C$3,'Wage Ceilings '!$C$3,$C90)</f>
        <v>0</v>
      </c>
      <c r="T90" s="91" cm="1">
        <f t="array" ref="T90">INDEX(Appendix!$G$4:$J$8,_xlfn.IFS(R90&lt;56,1,R90&lt;61,2,R90&lt;66,3,R90&lt;71,4,TRUE,5),MATCH(YEAR($C$17),Appendix!$G$3:$L$3,0))</f>
        <v>0</v>
      </c>
      <c r="U90" s="92">
        <f t="shared" si="42"/>
        <v>0</v>
      </c>
      <c r="V90" s="89">
        <f t="shared" si="43"/>
        <v>124</v>
      </c>
      <c r="W90" s="90">
        <f>IF($D90&gt;'Wage Ceilings '!$C$3-$S90,'Wage Ceilings '!$C$3-$S90,$D90)</f>
        <v>0</v>
      </c>
      <c r="X90" s="91" cm="1">
        <f t="array" ref="X90">INDEX(Appendix!$G$4:$J$8,_xlfn.IFS(V90&lt;56,1,V90&lt;61,2,V90&lt;66,3,V90&lt;71,4,TRUE,5),MATCH(YEAR($C$17),Appendix!$G$3:$L$3,0))</f>
        <v>0</v>
      </c>
      <c r="Y90" s="92">
        <f t="shared" si="44"/>
        <v>0</v>
      </c>
      <c r="Z90" s="89">
        <f t="shared" si="45"/>
        <v>124</v>
      </c>
      <c r="AA90" s="90">
        <f>IF($E90&gt;'Wage Ceilings '!$C$3-SUM($S90,$W90),'Wage Ceilings '!$C$3-SUM($S90,$W90),$E90)</f>
        <v>0</v>
      </c>
      <c r="AB90" s="91" cm="1">
        <f t="array" ref="AB90">INDEX(Appendix!$G$4:$J$8,_xlfn.IFS(Z90&lt;56,1,Z90&lt;61,2,Z90&lt;66,3,Z90&lt;71,4,TRUE,5),MATCH(YEAR($C$17),Appendix!$G$3:$L$3,0))</f>
        <v>0</v>
      </c>
      <c r="AC90" s="92">
        <f t="shared" si="46"/>
        <v>0</v>
      </c>
      <c r="AD90" s="89">
        <f t="shared" si="47"/>
        <v>124</v>
      </c>
      <c r="AE90" s="90">
        <f>IF($F90&gt;'Wage Ceilings '!$C$3-SUM($S90,$W90,$AA90),'Wage Ceilings '!$C$3-SUM($S90,$W90,$AA90),$F90)</f>
        <v>0</v>
      </c>
      <c r="AF90" s="91" cm="1">
        <f t="array" ref="AF90">INDEX(Appendix!$G$4:$J$8,_xlfn.IFS(AD90&lt;56,1,AD90&lt;61,2,AD90&lt;66,3,AD90&lt;71,4,TRUE,5),MATCH(YEAR($C$17),Appendix!$G$3:$L$3,0))</f>
        <v>0</v>
      </c>
      <c r="AG90" s="92">
        <f t="shared" si="48"/>
        <v>0</v>
      </c>
      <c r="AH90" s="89">
        <f t="shared" si="49"/>
        <v>124</v>
      </c>
      <c r="AI90" s="90">
        <f>IF($G90&gt;'Wage Ceilings '!$C$3-SUM($S90,$W90,$AA90,$AE90),'Wage Ceilings '!$C$3-SUM($S90,$W90,$AA90,$AE90),$G90)</f>
        <v>0</v>
      </c>
      <c r="AJ90" s="91" cm="1">
        <f t="array" ref="AJ90">INDEX(Appendix!$G$4:$J$8,_xlfn.IFS(AH90&lt;56,1,AH90&lt;61,2,AH90&lt;66,3,AH90&lt;71,4,TRUE,5),MATCH(YEAR($C$17),Appendix!$G$3:$L$3,0))</f>
        <v>0</v>
      </c>
      <c r="AK90" s="92">
        <f t="shared" si="50"/>
        <v>0</v>
      </c>
      <c r="AL90" s="89">
        <f t="shared" si="51"/>
        <v>124</v>
      </c>
      <c r="AM90" s="90">
        <f>IF($H90&gt;'Wage Ceilings '!$C$3-SUM($S90,$W90,$AA90,$AE90,$AI90),'Wage Ceilings '!$C$3-SUM($S90,$W90,$AA90,$AE90,$AI90),$H90)</f>
        <v>0</v>
      </c>
      <c r="AN90" s="91" cm="1">
        <f t="array" ref="AN90">INDEX(Appendix!$G$4:$J$8,_xlfn.IFS(AL90&lt;56,1,AL90&lt;61,2,AL90&lt;66,3,AL90&lt;71,4,TRUE,5),MATCH(YEAR($C$17),Appendix!$G$3:$L$3,0))</f>
        <v>0</v>
      </c>
      <c r="AO90" s="92">
        <f t="shared" si="52"/>
        <v>0</v>
      </c>
      <c r="AP90" s="89">
        <f t="shared" si="53"/>
        <v>124</v>
      </c>
      <c r="AQ90" s="90" cm="1">
        <f t="array" ref="AQ90">_xlfn.IFS(SUM($S90,$W90,$AA90,$AE90,$AI90,$AM90)&gt;='Wage Ceilings '!$C$3,0,SUM($I90,$S90,$W90,$AA90,$AE90,$AI90,$AM90)&gt;'Wage Ceilings '!$C$3,'Wage Ceilings '!$C$3-SUM($S90,$W90,$AA90,$AE90,$AI90,$AM90),SUM($I90,$S90,$W90,$AA90,$AE90,$AI90,$AM90)&lt;='Wage Ceilings '!$C$3,$I90)</f>
        <v>0</v>
      </c>
      <c r="AR90" s="91" cm="1">
        <f t="array" ref="AR90">INDEX(Appendix!$G$4:$J$8,_xlfn.IFS(AP90&lt;56,1,AP90&lt;61,2,AP90&lt;66,3,AP90&lt;71,4,TRUE,5),MATCH(YEAR($C$17),Appendix!$G$3:$L$3,0))</f>
        <v>0</v>
      </c>
      <c r="AS90" s="92">
        <f t="shared" si="64"/>
        <v>0</v>
      </c>
      <c r="AT90" s="89">
        <f t="shared" si="54"/>
        <v>124</v>
      </c>
      <c r="AU90" s="90" cm="1">
        <f t="array" ref="AU90">_xlfn.IFS(SUM($S90,$W90,$AA90,$AE90,$AI90,$AM90,$AQ90)&gt;='Wage Ceilings '!$C$3,0,SUM($J90,$S90,$W90,$AA90,$AE90,$AI90,$AM90,$AQ90)&gt;'Wage Ceilings '!$C$3,'Wage Ceilings '!$C$3-SUM($S90,$W90,$AA90,$AE90,$AI90,$AM90,$AQ90),SUM($J90,$S90,$W90,$AA90,$AE90,$AI90,$AM90,$AQ90)&lt;='Wage Ceilings '!$C$3,$J90)</f>
        <v>0</v>
      </c>
      <c r="AV90" s="91" cm="1">
        <f t="array" ref="AV90">INDEX(Appendix!$G$4:$J$8,_xlfn.IFS(AT90&lt;56,1,AT90&lt;61,2,AT90&lt;66,3,AT90&lt;71,4,TRUE,5),MATCH(YEAR($C$17),Appendix!$G$3:$L$3,0))</f>
        <v>0</v>
      </c>
      <c r="AW90" s="92">
        <f t="shared" si="55"/>
        <v>0</v>
      </c>
      <c r="AX90" s="89">
        <f t="shared" si="56"/>
        <v>124</v>
      </c>
      <c r="AY90" s="90" cm="1">
        <f t="array" ref="AY90">_xlfn.IFS(SUM($S90,$W90,$AA90,$AE90,$AI90,$AM90,$AQ90,$AU90)&gt;='Wage Ceilings '!$C$3,0,SUM($K90,$S90,$W90,$AA90,$AE90,$AI90,$AM90,$AQ90,$AU90)&gt;'Wage Ceilings '!$C$3,'Wage Ceilings '!$C$3-SUM($S90,$W90,$AA90,$AE90,$AI90,$AM90,$AQ90,$AU90),SUM($K90,$S90,$W90,$AA90,$AE90,$AI90,$AM90,$AQ90,$AU90)&lt;='Wage Ceilings '!$C$3,$K90)</f>
        <v>0</v>
      </c>
      <c r="AZ90" s="91" cm="1">
        <f t="array" ref="AZ90">INDEX(Appendix!$G$4:$J$8,_xlfn.IFS(AX90&lt;56,1,AX90&lt;61,2,AX90&lt;66,3,AX90&lt;71,4,TRUE,5),MATCH(YEAR($C$17),Appendix!$G$3:$L$3,0))</f>
        <v>0</v>
      </c>
      <c r="BA90" s="92">
        <f t="shared" si="57"/>
        <v>0</v>
      </c>
      <c r="BB90" s="89">
        <f t="shared" si="58"/>
        <v>124</v>
      </c>
      <c r="BC90" s="90" cm="1">
        <f t="array" ref="BC90">_xlfn.IFS(SUM($S90,$W90,$AA90,$AE90,$AI90,$AM90,$AQ90,$AU90,$AY90)&gt;='Wage Ceilings '!$C$3,0,SUM($L90,$S90,$W90,$AA90,$AE90,$AI90,$AM90,$AQ90,$AU90,$AY90)&gt;'Wage Ceilings '!$C$3,'Wage Ceilings '!$C$3-SUM($S90,$W90,$AA90,$AE90,$AI90,$AM90,$AQ90,$AU90,$AY90),SUM($L90,$S90,$W90,$AA90,$AE90,$AI90,$AM90,$AQ90,$AU90,$AY90)&lt;='Wage Ceilings '!$C$3,$L90)</f>
        <v>0</v>
      </c>
      <c r="BD90" s="91" cm="1">
        <f t="array" ref="BD90">INDEX(Appendix!$G$4:$J$8,_xlfn.IFS(BB90&lt;56,1,BB90&lt;61,2,BB90&lt;66,3,BB90&lt;71,4,TRUE,5),MATCH(YEAR($C$17),Appendix!$G$3:$L$3,0))</f>
        <v>0</v>
      </c>
      <c r="BE90" s="92">
        <f t="shared" si="59"/>
        <v>0</v>
      </c>
      <c r="BF90" s="89">
        <f t="shared" si="60"/>
        <v>124</v>
      </c>
      <c r="BG90" s="90" cm="1">
        <f t="array" ref="BG90">_xlfn.IFS(SUM($S90,$W90,$AA90,$AE90,$AI90,$AM90,$AQ90,$AU90,$AY90,$BC90)&gt;='Wage Ceilings '!$C$3,0,SUM($M90,$S90,$W90,$AA90,$AE90,$AI90,$AM90,$AQ90,$AU90,$AY90,$BC90)&gt;'Wage Ceilings '!$C$3,'Wage Ceilings '!$C$3-SUM($S90,$W90,$AA90,$AE90,$AI90,$AM90,$AQ90,$AU90,$AY90,$BC90),SUM($M90,$S90,$W90,$AA90,$AE90,$AI90,$AM90,$AQ90,$AU90,$AY90,$BC90)&lt;='Wage Ceilings '!$C$3,$M90)</f>
        <v>0</v>
      </c>
      <c r="BH90" s="91" cm="1">
        <f t="array" ref="BH90">INDEX(Appendix!$G$4:$J$8,_xlfn.IFS(BF90&lt;56,1,BF90&lt;61,2,BF90&lt;66,3,BF90&lt;71,4,TRUE,5),MATCH(YEAR($C$17),Appendix!$G$3:$L$3,0))</f>
        <v>0</v>
      </c>
      <c r="BI90" s="92">
        <f t="shared" si="61"/>
        <v>0</v>
      </c>
      <c r="BJ90" s="89">
        <f t="shared" si="62"/>
        <v>124</v>
      </c>
      <c r="BK90" s="90" cm="1">
        <f t="array" ref="BK90">_xlfn.IFS(SUM($S90,$W90,$AA90,$AE90,$AI90,$AM90,$AQ90,$AU90,$AY90,$BC90,$BG90)&gt;='Wage Ceilings '!$C$3,0,SUM($N90,$S90,$W90,$AA90,$AE90,$AI90,$AM90,$AQ90,$AU90,$AY90,$BC90,$BG90)&gt;'Wage Ceilings '!$C$3,'Wage Ceilings '!$C$3-SUM($S90,$W90,$AA90,$AE90,$AI90,$AM90,$AQ90,$AU90,$AY90,$BC90,$BG90),SUM($N90,$S90,$W90,$AA90,$AE90,$AI90,$AM90,$AQ90,$AU90,$AY90,$BC90,$BG90)&lt;='Wage Ceilings '!$C$3,$N90)</f>
        <v>0</v>
      </c>
      <c r="BL90" s="91" cm="1">
        <f t="array" ref="BL90">INDEX(Appendix!$G$4:$J$8,_xlfn.IFS(BJ90&lt;56,1,BJ90&lt;61,2,BJ90&lt;66,3,BJ90&lt;71,4,TRUE,5),MATCH(YEAR($C$17),Appendix!$G$3:$L$3,0))</f>
        <v>0</v>
      </c>
      <c r="BM90" s="92">
        <f t="shared" si="63"/>
        <v>0</v>
      </c>
      <c r="BN90" s="99"/>
    </row>
    <row r="91" spans="1:66" x14ac:dyDescent="0.3">
      <c r="A91" s="64" t="s">
        <v>139</v>
      </c>
      <c r="B91" s="65"/>
      <c r="C91" s="67"/>
      <c r="D91" s="67"/>
      <c r="E91" s="67"/>
      <c r="F91" s="67"/>
      <c r="G91" s="67"/>
      <c r="H91" s="67"/>
      <c r="I91" s="67"/>
      <c r="J91" s="67"/>
      <c r="K91" s="67"/>
      <c r="L91" s="67"/>
      <c r="M91" s="67"/>
      <c r="N91" s="67"/>
      <c r="O91" s="57">
        <f t="shared" si="65"/>
        <v>0</v>
      </c>
      <c r="P91" s="57">
        <f t="shared" si="66"/>
        <v>0</v>
      </c>
      <c r="Q91" s="58">
        <f t="shared" si="40"/>
        <v>0</v>
      </c>
      <c r="R91" s="89">
        <f t="shared" si="41"/>
        <v>123</v>
      </c>
      <c r="S91" s="90">
        <f>IF($C91&gt;'Wage Ceilings '!$C$3,'Wage Ceilings '!$C$3,$C91)</f>
        <v>0</v>
      </c>
      <c r="T91" s="91" cm="1">
        <f t="array" ref="T91">INDEX(Appendix!$G$4:$J$8,_xlfn.IFS(R91&lt;56,1,R91&lt;61,2,R91&lt;66,3,R91&lt;71,4,TRUE,5),MATCH(YEAR($C$17),Appendix!$G$3:$L$3,0))</f>
        <v>0</v>
      </c>
      <c r="U91" s="92">
        <f t="shared" si="42"/>
        <v>0</v>
      </c>
      <c r="V91" s="89">
        <f t="shared" si="43"/>
        <v>124</v>
      </c>
      <c r="W91" s="90">
        <f>IF($D91&gt;'Wage Ceilings '!$C$3-$S91,'Wage Ceilings '!$C$3-$S91,$D91)</f>
        <v>0</v>
      </c>
      <c r="X91" s="91" cm="1">
        <f t="array" ref="X91">INDEX(Appendix!$G$4:$J$8,_xlfn.IFS(V91&lt;56,1,V91&lt;61,2,V91&lt;66,3,V91&lt;71,4,TRUE,5),MATCH(YEAR($C$17),Appendix!$G$3:$L$3,0))</f>
        <v>0</v>
      </c>
      <c r="Y91" s="92">
        <f t="shared" si="44"/>
        <v>0</v>
      </c>
      <c r="Z91" s="89">
        <f t="shared" si="45"/>
        <v>124</v>
      </c>
      <c r="AA91" s="90">
        <f>IF($E91&gt;'Wage Ceilings '!$C$3-SUM($S91,$W91),'Wage Ceilings '!$C$3-SUM($S91,$W91),$E91)</f>
        <v>0</v>
      </c>
      <c r="AB91" s="91" cm="1">
        <f t="array" ref="AB91">INDEX(Appendix!$G$4:$J$8,_xlfn.IFS(Z91&lt;56,1,Z91&lt;61,2,Z91&lt;66,3,Z91&lt;71,4,TRUE,5),MATCH(YEAR($C$17),Appendix!$G$3:$L$3,0))</f>
        <v>0</v>
      </c>
      <c r="AC91" s="92">
        <f t="shared" si="46"/>
        <v>0</v>
      </c>
      <c r="AD91" s="89">
        <f t="shared" si="47"/>
        <v>124</v>
      </c>
      <c r="AE91" s="90">
        <f>IF($F91&gt;'Wage Ceilings '!$C$3-SUM($S91,$W91,$AA91),'Wage Ceilings '!$C$3-SUM($S91,$W91,$AA91),$F91)</f>
        <v>0</v>
      </c>
      <c r="AF91" s="91" cm="1">
        <f t="array" ref="AF91">INDEX(Appendix!$G$4:$J$8,_xlfn.IFS(AD91&lt;56,1,AD91&lt;61,2,AD91&lt;66,3,AD91&lt;71,4,TRUE,5),MATCH(YEAR($C$17),Appendix!$G$3:$L$3,0))</f>
        <v>0</v>
      </c>
      <c r="AG91" s="92">
        <f t="shared" si="48"/>
        <v>0</v>
      </c>
      <c r="AH91" s="89">
        <f t="shared" si="49"/>
        <v>124</v>
      </c>
      <c r="AI91" s="90">
        <f>IF($G91&gt;'Wage Ceilings '!$C$3-SUM($S91,$W91,$AA91,$AE91),'Wage Ceilings '!$C$3-SUM($S91,$W91,$AA91,$AE91),$G91)</f>
        <v>0</v>
      </c>
      <c r="AJ91" s="91" cm="1">
        <f t="array" ref="AJ91">INDEX(Appendix!$G$4:$J$8,_xlfn.IFS(AH91&lt;56,1,AH91&lt;61,2,AH91&lt;66,3,AH91&lt;71,4,TRUE,5),MATCH(YEAR($C$17),Appendix!$G$3:$L$3,0))</f>
        <v>0</v>
      </c>
      <c r="AK91" s="92">
        <f t="shared" si="50"/>
        <v>0</v>
      </c>
      <c r="AL91" s="89">
        <f t="shared" si="51"/>
        <v>124</v>
      </c>
      <c r="AM91" s="90">
        <f>IF($H91&gt;'Wage Ceilings '!$C$3-SUM($S91,$W91,$AA91,$AE91,$AI91),'Wage Ceilings '!$C$3-SUM($S91,$W91,$AA91,$AE91,$AI91),$H91)</f>
        <v>0</v>
      </c>
      <c r="AN91" s="91" cm="1">
        <f t="array" ref="AN91">INDEX(Appendix!$G$4:$J$8,_xlfn.IFS(AL91&lt;56,1,AL91&lt;61,2,AL91&lt;66,3,AL91&lt;71,4,TRUE,5),MATCH(YEAR($C$17),Appendix!$G$3:$L$3,0))</f>
        <v>0</v>
      </c>
      <c r="AO91" s="92">
        <f t="shared" si="52"/>
        <v>0</v>
      </c>
      <c r="AP91" s="89">
        <f t="shared" si="53"/>
        <v>124</v>
      </c>
      <c r="AQ91" s="90" cm="1">
        <f t="array" ref="AQ91">_xlfn.IFS(SUM($S91,$W91,$AA91,$AE91,$AI91,$AM91)&gt;='Wage Ceilings '!$C$3,0,SUM($I91,$S91,$W91,$AA91,$AE91,$AI91,$AM91)&gt;'Wage Ceilings '!$C$3,'Wage Ceilings '!$C$3-SUM($S91,$W91,$AA91,$AE91,$AI91,$AM91),SUM($I91,$S91,$W91,$AA91,$AE91,$AI91,$AM91)&lt;='Wage Ceilings '!$C$3,$I91)</f>
        <v>0</v>
      </c>
      <c r="AR91" s="91" cm="1">
        <f t="array" ref="AR91">INDEX(Appendix!$G$4:$J$8,_xlfn.IFS(AP91&lt;56,1,AP91&lt;61,2,AP91&lt;66,3,AP91&lt;71,4,TRUE,5),MATCH(YEAR($C$17),Appendix!$G$3:$L$3,0))</f>
        <v>0</v>
      </c>
      <c r="AS91" s="92">
        <f t="shared" si="64"/>
        <v>0</v>
      </c>
      <c r="AT91" s="89">
        <f t="shared" si="54"/>
        <v>124</v>
      </c>
      <c r="AU91" s="90" cm="1">
        <f t="array" ref="AU91">_xlfn.IFS(SUM($S91,$W91,$AA91,$AE91,$AI91,$AM91,$AQ91)&gt;='Wage Ceilings '!$C$3,0,SUM($J91,$S91,$W91,$AA91,$AE91,$AI91,$AM91,$AQ91)&gt;'Wage Ceilings '!$C$3,'Wage Ceilings '!$C$3-SUM($S91,$W91,$AA91,$AE91,$AI91,$AM91,$AQ91),SUM($J91,$S91,$W91,$AA91,$AE91,$AI91,$AM91,$AQ91)&lt;='Wage Ceilings '!$C$3,$J91)</f>
        <v>0</v>
      </c>
      <c r="AV91" s="91" cm="1">
        <f t="array" ref="AV91">INDEX(Appendix!$G$4:$J$8,_xlfn.IFS(AT91&lt;56,1,AT91&lt;61,2,AT91&lt;66,3,AT91&lt;71,4,TRUE,5),MATCH(YEAR($C$17),Appendix!$G$3:$L$3,0))</f>
        <v>0</v>
      </c>
      <c r="AW91" s="92">
        <f t="shared" si="55"/>
        <v>0</v>
      </c>
      <c r="AX91" s="89">
        <f t="shared" si="56"/>
        <v>124</v>
      </c>
      <c r="AY91" s="90" cm="1">
        <f t="array" ref="AY91">_xlfn.IFS(SUM($S91,$W91,$AA91,$AE91,$AI91,$AM91,$AQ91,$AU91)&gt;='Wage Ceilings '!$C$3,0,SUM($K91,$S91,$W91,$AA91,$AE91,$AI91,$AM91,$AQ91,$AU91)&gt;'Wage Ceilings '!$C$3,'Wage Ceilings '!$C$3-SUM($S91,$W91,$AA91,$AE91,$AI91,$AM91,$AQ91,$AU91),SUM($K91,$S91,$W91,$AA91,$AE91,$AI91,$AM91,$AQ91,$AU91)&lt;='Wage Ceilings '!$C$3,$K91)</f>
        <v>0</v>
      </c>
      <c r="AZ91" s="91" cm="1">
        <f t="array" ref="AZ91">INDEX(Appendix!$G$4:$J$8,_xlfn.IFS(AX91&lt;56,1,AX91&lt;61,2,AX91&lt;66,3,AX91&lt;71,4,TRUE,5),MATCH(YEAR($C$17),Appendix!$G$3:$L$3,0))</f>
        <v>0</v>
      </c>
      <c r="BA91" s="92">
        <f t="shared" si="57"/>
        <v>0</v>
      </c>
      <c r="BB91" s="89">
        <f t="shared" si="58"/>
        <v>124</v>
      </c>
      <c r="BC91" s="90" cm="1">
        <f t="array" ref="BC91">_xlfn.IFS(SUM($S91,$W91,$AA91,$AE91,$AI91,$AM91,$AQ91,$AU91,$AY91)&gt;='Wage Ceilings '!$C$3,0,SUM($L91,$S91,$W91,$AA91,$AE91,$AI91,$AM91,$AQ91,$AU91,$AY91)&gt;'Wage Ceilings '!$C$3,'Wage Ceilings '!$C$3-SUM($S91,$W91,$AA91,$AE91,$AI91,$AM91,$AQ91,$AU91,$AY91),SUM($L91,$S91,$W91,$AA91,$AE91,$AI91,$AM91,$AQ91,$AU91,$AY91)&lt;='Wage Ceilings '!$C$3,$L91)</f>
        <v>0</v>
      </c>
      <c r="BD91" s="91" cm="1">
        <f t="array" ref="BD91">INDEX(Appendix!$G$4:$J$8,_xlfn.IFS(BB91&lt;56,1,BB91&lt;61,2,BB91&lt;66,3,BB91&lt;71,4,TRUE,5),MATCH(YEAR($C$17),Appendix!$G$3:$L$3,0))</f>
        <v>0</v>
      </c>
      <c r="BE91" s="92">
        <f t="shared" si="59"/>
        <v>0</v>
      </c>
      <c r="BF91" s="89">
        <f t="shared" si="60"/>
        <v>124</v>
      </c>
      <c r="BG91" s="90" cm="1">
        <f t="array" ref="BG91">_xlfn.IFS(SUM($S91,$W91,$AA91,$AE91,$AI91,$AM91,$AQ91,$AU91,$AY91,$BC91)&gt;='Wage Ceilings '!$C$3,0,SUM($M91,$S91,$W91,$AA91,$AE91,$AI91,$AM91,$AQ91,$AU91,$AY91,$BC91)&gt;'Wage Ceilings '!$C$3,'Wage Ceilings '!$C$3-SUM($S91,$W91,$AA91,$AE91,$AI91,$AM91,$AQ91,$AU91,$AY91,$BC91),SUM($M91,$S91,$W91,$AA91,$AE91,$AI91,$AM91,$AQ91,$AU91,$AY91,$BC91)&lt;='Wage Ceilings '!$C$3,$M91)</f>
        <v>0</v>
      </c>
      <c r="BH91" s="91" cm="1">
        <f t="array" ref="BH91">INDEX(Appendix!$G$4:$J$8,_xlfn.IFS(BF91&lt;56,1,BF91&lt;61,2,BF91&lt;66,3,BF91&lt;71,4,TRUE,5),MATCH(YEAR($C$17),Appendix!$G$3:$L$3,0))</f>
        <v>0</v>
      </c>
      <c r="BI91" s="92">
        <f t="shared" si="61"/>
        <v>0</v>
      </c>
      <c r="BJ91" s="89">
        <f t="shared" si="62"/>
        <v>124</v>
      </c>
      <c r="BK91" s="90" cm="1">
        <f t="array" ref="BK91">_xlfn.IFS(SUM($S91,$W91,$AA91,$AE91,$AI91,$AM91,$AQ91,$AU91,$AY91,$BC91,$BG91)&gt;='Wage Ceilings '!$C$3,0,SUM($N91,$S91,$W91,$AA91,$AE91,$AI91,$AM91,$AQ91,$AU91,$AY91,$BC91,$BG91)&gt;'Wage Ceilings '!$C$3,'Wage Ceilings '!$C$3-SUM($S91,$W91,$AA91,$AE91,$AI91,$AM91,$AQ91,$AU91,$AY91,$BC91,$BG91),SUM($N91,$S91,$W91,$AA91,$AE91,$AI91,$AM91,$AQ91,$AU91,$AY91,$BC91,$BG91)&lt;='Wage Ceilings '!$C$3,$N91)</f>
        <v>0</v>
      </c>
      <c r="BL91" s="91" cm="1">
        <f t="array" ref="BL91">INDEX(Appendix!$G$4:$J$8,_xlfn.IFS(BJ91&lt;56,1,BJ91&lt;61,2,BJ91&lt;66,3,BJ91&lt;71,4,TRUE,5),MATCH(YEAR($C$17),Appendix!$G$3:$L$3,0))</f>
        <v>0</v>
      </c>
      <c r="BM91" s="92">
        <f t="shared" si="63"/>
        <v>0</v>
      </c>
      <c r="BN91" s="99"/>
    </row>
    <row r="92" spans="1:66" x14ac:dyDescent="0.3">
      <c r="A92" s="64" t="s">
        <v>140</v>
      </c>
      <c r="B92" s="65"/>
      <c r="C92" s="67"/>
      <c r="D92" s="67"/>
      <c r="E92" s="67"/>
      <c r="F92" s="67"/>
      <c r="G92" s="67"/>
      <c r="H92" s="67"/>
      <c r="I92" s="67"/>
      <c r="J92" s="67"/>
      <c r="K92" s="67"/>
      <c r="L92" s="67"/>
      <c r="M92" s="67"/>
      <c r="N92" s="67"/>
      <c r="O92" s="57">
        <f t="shared" si="65"/>
        <v>0</v>
      </c>
      <c r="P92" s="57">
        <f t="shared" si="66"/>
        <v>0</v>
      </c>
      <c r="Q92" s="58">
        <f t="shared" si="40"/>
        <v>0</v>
      </c>
      <c r="R92" s="89">
        <f t="shared" si="41"/>
        <v>123</v>
      </c>
      <c r="S92" s="90">
        <f>IF($C92&gt;'Wage Ceilings '!$C$3,'Wage Ceilings '!$C$3,$C92)</f>
        <v>0</v>
      </c>
      <c r="T92" s="91" cm="1">
        <f t="array" ref="T92">INDEX(Appendix!$G$4:$J$8,_xlfn.IFS(R92&lt;56,1,R92&lt;61,2,R92&lt;66,3,R92&lt;71,4,TRUE,5),MATCH(YEAR($C$17),Appendix!$G$3:$L$3,0))</f>
        <v>0</v>
      </c>
      <c r="U92" s="92">
        <f t="shared" si="42"/>
        <v>0</v>
      </c>
      <c r="V92" s="89">
        <f t="shared" si="43"/>
        <v>124</v>
      </c>
      <c r="W92" s="90">
        <f>IF($D92&gt;'Wage Ceilings '!$C$3-$S92,'Wage Ceilings '!$C$3-$S92,$D92)</f>
        <v>0</v>
      </c>
      <c r="X92" s="91" cm="1">
        <f t="array" ref="X92">INDEX(Appendix!$G$4:$J$8,_xlfn.IFS(V92&lt;56,1,V92&lt;61,2,V92&lt;66,3,V92&lt;71,4,TRUE,5),MATCH(YEAR($C$17),Appendix!$G$3:$L$3,0))</f>
        <v>0</v>
      </c>
      <c r="Y92" s="92">
        <f t="shared" si="44"/>
        <v>0</v>
      </c>
      <c r="Z92" s="89">
        <f t="shared" si="45"/>
        <v>124</v>
      </c>
      <c r="AA92" s="90">
        <f>IF($E92&gt;'Wage Ceilings '!$C$3-SUM($S92,$W92),'Wage Ceilings '!$C$3-SUM($S92,$W92),$E92)</f>
        <v>0</v>
      </c>
      <c r="AB92" s="91" cm="1">
        <f t="array" ref="AB92">INDEX(Appendix!$G$4:$J$8,_xlfn.IFS(Z92&lt;56,1,Z92&lt;61,2,Z92&lt;66,3,Z92&lt;71,4,TRUE,5),MATCH(YEAR($C$17),Appendix!$G$3:$L$3,0))</f>
        <v>0</v>
      </c>
      <c r="AC92" s="92">
        <f t="shared" si="46"/>
        <v>0</v>
      </c>
      <c r="AD92" s="89">
        <f t="shared" si="47"/>
        <v>124</v>
      </c>
      <c r="AE92" s="90">
        <f>IF($F92&gt;'Wage Ceilings '!$C$3-SUM($S92,$W92,$AA92),'Wage Ceilings '!$C$3-SUM($S92,$W92,$AA92),$F92)</f>
        <v>0</v>
      </c>
      <c r="AF92" s="91" cm="1">
        <f t="array" ref="AF92">INDEX(Appendix!$G$4:$J$8,_xlfn.IFS(AD92&lt;56,1,AD92&lt;61,2,AD92&lt;66,3,AD92&lt;71,4,TRUE,5),MATCH(YEAR($C$17),Appendix!$G$3:$L$3,0))</f>
        <v>0</v>
      </c>
      <c r="AG92" s="92">
        <f t="shared" si="48"/>
        <v>0</v>
      </c>
      <c r="AH92" s="89">
        <f t="shared" si="49"/>
        <v>124</v>
      </c>
      <c r="AI92" s="90">
        <f>IF($G92&gt;'Wage Ceilings '!$C$3-SUM($S92,$W92,$AA92,$AE92),'Wage Ceilings '!$C$3-SUM($S92,$W92,$AA92,$AE92),$G92)</f>
        <v>0</v>
      </c>
      <c r="AJ92" s="91" cm="1">
        <f t="array" ref="AJ92">INDEX(Appendix!$G$4:$J$8,_xlfn.IFS(AH92&lt;56,1,AH92&lt;61,2,AH92&lt;66,3,AH92&lt;71,4,TRUE,5),MATCH(YEAR($C$17),Appendix!$G$3:$L$3,0))</f>
        <v>0</v>
      </c>
      <c r="AK92" s="92">
        <f t="shared" si="50"/>
        <v>0</v>
      </c>
      <c r="AL92" s="89">
        <f t="shared" si="51"/>
        <v>124</v>
      </c>
      <c r="AM92" s="90">
        <f>IF($H92&gt;'Wage Ceilings '!$C$3-SUM($S92,$W92,$AA92,$AE92,$AI92),'Wage Ceilings '!$C$3-SUM($S92,$W92,$AA92,$AE92,$AI92),$H92)</f>
        <v>0</v>
      </c>
      <c r="AN92" s="91" cm="1">
        <f t="array" ref="AN92">INDEX(Appendix!$G$4:$J$8,_xlfn.IFS(AL92&lt;56,1,AL92&lt;61,2,AL92&lt;66,3,AL92&lt;71,4,TRUE,5),MATCH(YEAR($C$17),Appendix!$G$3:$L$3,0))</f>
        <v>0</v>
      </c>
      <c r="AO92" s="92">
        <f t="shared" si="52"/>
        <v>0</v>
      </c>
      <c r="AP92" s="89">
        <f t="shared" si="53"/>
        <v>124</v>
      </c>
      <c r="AQ92" s="90" cm="1">
        <f t="array" ref="AQ92">_xlfn.IFS(SUM($S92,$W92,$AA92,$AE92,$AI92,$AM92)&gt;='Wage Ceilings '!$C$3,0,SUM($I92,$S92,$W92,$AA92,$AE92,$AI92,$AM92)&gt;'Wage Ceilings '!$C$3,'Wage Ceilings '!$C$3-SUM($S92,$W92,$AA92,$AE92,$AI92,$AM92),SUM($I92,$S92,$W92,$AA92,$AE92,$AI92,$AM92)&lt;='Wage Ceilings '!$C$3,$I92)</f>
        <v>0</v>
      </c>
      <c r="AR92" s="91" cm="1">
        <f t="array" ref="AR92">INDEX(Appendix!$G$4:$J$8,_xlfn.IFS(AP92&lt;56,1,AP92&lt;61,2,AP92&lt;66,3,AP92&lt;71,4,TRUE,5),MATCH(YEAR($C$17),Appendix!$G$3:$L$3,0))</f>
        <v>0</v>
      </c>
      <c r="AS92" s="92">
        <f t="shared" si="64"/>
        <v>0</v>
      </c>
      <c r="AT92" s="89">
        <f t="shared" si="54"/>
        <v>124</v>
      </c>
      <c r="AU92" s="90" cm="1">
        <f t="array" ref="AU92">_xlfn.IFS(SUM($S92,$W92,$AA92,$AE92,$AI92,$AM92,$AQ92)&gt;='Wage Ceilings '!$C$3,0,SUM($J92,$S92,$W92,$AA92,$AE92,$AI92,$AM92,$AQ92)&gt;'Wage Ceilings '!$C$3,'Wage Ceilings '!$C$3-SUM($S92,$W92,$AA92,$AE92,$AI92,$AM92,$AQ92),SUM($J92,$S92,$W92,$AA92,$AE92,$AI92,$AM92,$AQ92)&lt;='Wage Ceilings '!$C$3,$J92)</f>
        <v>0</v>
      </c>
      <c r="AV92" s="91" cm="1">
        <f t="array" ref="AV92">INDEX(Appendix!$G$4:$J$8,_xlfn.IFS(AT92&lt;56,1,AT92&lt;61,2,AT92&lt;66,3,AT92&lt;71,4,TRUE,5),MATCH(YEAR($C$17),Appendix!$G$3:$L$3,0))</f>
        <v>0</v>
      </c>
      <c r="AW92" s="92">
        <f t="shared" si="55"/>
        <v>0</v>
      </c>
      <c r="AX92" s="89">
        <f t="shared" si="56"/>
        <v>124</v>
      </c>
      <c r="AY92" s="90" cm="1">
        <f t="array" ref="AY92">_xlfn.IFS(SUM($S92,$W92,$AA92,$AE92,$AI92,$AM92,$AQ92,$AU92)&gt;='Wage Ceilings '!$C$3,0,SUM($K92,$S92,$W92,$AA92,$AE92,$AI92,$AM92,$AQ92,$AU92)&gt;'Wage Ceilings '!$C$3,'Wage Ceilings '!$C$3-SUM($S92,$W92,$AA92,$AE92,$AI92,$AM92,$AQ92,$AU92),SUM($K92,$S92,$W92,$AA92,$AE92,$AI92,$AM92,$AQ92,$AU92)&lt;='Wage Ceilings '!$C$3,$K92)</f>
        <v>0</v>
      </c>
      <c r="AZ92" s="91" cm="1">
        <f t="array" ref="AZ92">INDEX(Appendix!$G$4:$J$8,_xlfn.IFS(AX92&lt;56,1,AX92&lt;61,2,AX92&lt;66,3,AX92&lt;71,4,TRUE,5),MATCH(YEAR($C$17),Appendix!$G$3:$L$3,0))</f>
        <v>0</v>
      </c>
      <c r="BA92" s="92">
        <f t="shared" si="57"/>
        <v>0</v>
      </c>
      <c r="BB92" s="89">
        <f t="shared" si="58"/>
        <v>124</v>
      </c>
      <c r="BC92" s="90" cm="1">
        <f t="array" ref="BC92">_xlfn.IFS(SUM($S92,$W92,$AA92,$AE92,$AI92,$AM92,$AQ92,$AU92,$AY92)&gt;='Wage Ceilings '!$C$3,0,SUM($L92,$S92,$W92,$AA92,$AE92,$AI92,$AM92,$AQ92,$AU92,$AY92)&gt;'Wage Ceilings '!$C$3,'Wage Ceilings '!$C$3-SUM($S92,$W92,$AA92,$AE92,$AI92,$AM92,$AQ92,$AU92,$AY92),SUM($L92,$S92,$W92,$AA92,$AE92,$AI92,$AM92,$AQ92,$AU92,$AY92)&lt;='Wage Ceilings '!$C$3,$L92)</f>
        <v>0</v>
      </c>
      <c r="BD92" s="91" cm="1">
        <f t="array" ref="BD92">INDEX(Appendix!$G$4:$J$8,_xlfn.IFS(BB92&lt;56,1,BB92&lt;61,2,BB92&lt;66,3,BB92&lt;71,4,TRUE,5),MATCH(YEAR($C$17),Appendix!$G$3:$L$3,0))</f>
        <v>0</v>
      </c>
      <c r="BE92" s="92">
        <f t="shared" si="59"/>
        <v>0</v>
      </c>
      <c r="BF92" s="89">
        <f t="shared" si="60"/>
        <v>124</v>
      </c>
      <c r="BG92" s="90" cm="1">
        <f t="array" ref="BG92">_xlfn.IFS(SUM($S92,$W92,$AA92,$AE92,$AI92,$AM92,$AQ92,$AU92,$AY92,$BC92)&gt;='Wage Ceilings '!$C$3,0,SUM($M92,$S92,$W92,$AA92,$AE92,$AI92,$AM92,$AQ92,$AU92,$AY92,$BC92)&gt;'Wage Ceilings '!$C$3,'Wage Ceilings '!$C$3-SUM($S92,$W92,$AA92,$AE92,$AI92,$AM92,$AQ92,$AU92,$AY92,$BC92),SUM($M92,$S92,$W92,$AA92,$AE92,$AI92,$AM92,$AQ92,$AU92,$AY92,$BC92)&lt;='Wage Ceilings '!$C$3,$M92)</f>
        <v>0</v>
      </c>
      <c r="BH92" s="91" cm="1">
        <f t="array" ref="BH92">INDEX(Appendix!$G$4:$J$8,_xlfn.IFS(BF92&lt;56,1,BF92&lt;61,2,BF92&lt;66,3,BF92&lt;71,4,TRUE,5),MATCH(YEAR($C$17),Appendix!$G$3:$L$3,0))</f>
        <v>0</v>
      </c>
      <c r="BI92" s="92">
        <f t="shared" si="61"/>
        <v>0</v>
      </c>
      <c r="BJ92" s="89">
        <f t="shared" si="62"/>
        <v>124</v>
      </c>
      <c r="BK92" s="90" cm="1">
        <f t="array" ref="BK92">_xlfn.IFS(SUM($S92,$W92,$AA92,$AE92,$AI92,$AM92,$AQ92,$AU92,$AY92,$BC92,$BG92)&gt;='Wage Ceilings '!$C$3,0,SUM($N92,$S92,$W92,$AA92,$AE92,$AI92,$AM92,$AQ92,$AU92,$AY92,$BC92,$BG92)&gt;'Wage Ceilings '!$C$3,'Wage Ceilings '!$C$3-SUM($S92,$W92,$AA92,$AE92,$AI92,$AM92,$AQ92,$AU92,$AY92,$BC92,$BG92),SUM($N92,$S92,$W92,$AA92,$AE92,$AI92,$AM92,$AQ92,$AU92,$AY92,$BC92,$BG92)&lt;='Wage Ceilings '!$C$3,$N92)</f>
        <v>0</v>
      </c>
      <c r="BL92" s="91" cm="1">
        <f t="array" ref="BL92">INDEX(Appendix!$G$4:$J$8,_xlfn.IFS(BJ92&lt;56,1,BJ92&lt;61,2,BJ92&lt;66,3,BJ92&lt;71,4,TRUE,5),MATCH(YEAR($C$17),Appendix!$G$3:$L$3,0))</f>
        <v>0</v>
      </c>
      <c r="BM92" s="92">
        <f t="shared" si="63"/>
        <v>0</v>
      </c>
      <c r="BN92" s="99"/>
    </row>
    <row r="93" spans="1:66" x14ac:dyDescent="0.3">
      <c r="A93" s="64" t="s">
        <v>141</v>
      </c>
      <c r="B93" s="65"/>
      <c r="C93" s="67"/>
      <c r="D93" s="67"/>
      <c r="E93" s="67"/>
      <c r="F93" s="67"/>
      <c r="G93" s="67"/>
      <c r="H93" s="67"/>
      <c r="I93" s="67"/>
      <c r="J93" s="67"/>
      <c r="K93" s="67"/>
      <c r="L93" s="67"/>
      <c r="M93" s="67"/>
      <c r="N93" s="67"/>
      <c r="O93" s="57">
        <f t="shared" si="65"/>
        <v>0</v>
      </c>
      <c r="P93" s="57">
        <f t="shared" si="66"/>
        <v>0</v>
      </c>
      <c r="Q93" s="58">
        <f t="shared" si="40"/>
        <v>0</v>
      </c>
      <c r="R93" s="89">
        <f t="shared" si="41"/>
        <v>123</v>
      </c>
      <c r="S93" s="90">
        <f>IF($C93&gt;'Wage Ceilings '!$C$3,'Wage Ceilings '!$C$3,$C93)</f>
        <v>0</v>
      </c>
      <c r="T93" s="91" cm="1">
        <f t="array" ref="T93">INDEX(Appendix!$G$4:$J$8,_xlfn.IFS(R93&lt;56,1,R93&lt;61,2,R93&lt;66,3,R93&lt;71,4,TRUE,5),MATCH(YEAR($C$17),Appendix!$G$3:$L$3,0))</f>
        <v>0</v>
      </c>
      <c r="U93" s="92">
        <f t="shared" si="42"/>
        <v>0</v>
      </c>
      <c r="V93" s="89">
        <f t="shared" si="43"/>
        <v>124</v>
      </c>
      <c r="W93" s="90">
        <f>IF($D93&gt;'Wage Ceilings '!$C$3-$S93,'Wage Ceilings '!$C$3-$S93,$D93)</f>
        <v>0</v>
      </c>
      <c r="X93" s="91" cm="1">
        <f t="array" ref="X93">INDEX(Appendix!$G$4:$J$8,_xlfn.IFS(V93&lt;56,1,V93&lt;61,2,V93&lt;66,3,V93&lt;71,4,TRUE,5),MATCH(YEAR($C$17),Appendix!$G$3:$L$3,0))</f>
        <v>0</v>
      </c>
      <c r="Y93" s="92">
        <f t="shared" si="44"/>
        <v>0</v>
      </c>
      <c r="Z93" s="89">
        <f t="shared" si="45"/>
        <v>124</v>
      </c>
      <c r="AA93" s="90">
        <f>IF($E93&gt;'Wage Ceilings '!$C$3-SUM($S93,$W93),'Wage Ceilings '!$C$3-SUM($S93,$W93),$E93)</f>
        <v>0</v>
      </c>
      <c r="AB93" s="91" cm="1">
        <f t="array" ref="AB93">INDEX(Appendix!$G$4:$J$8,_xlfn.IFS(Z93&lt;56,1,Z93&lt;61,2,Z93&lt;66,3,Z93&lt;71,4,TRUE,5),MATCH(YEAR($C$17),Appendix!$G$3:$L$3,0))</f>
        <v>0</v>
      </c>
      <c r="AC93" s="92">
        <f t="shared" si="46"/>
        <v>0</v>
      </c>
      <c r="AD93" s="89">
        <f t="shared" si="47"/>
        <v>124</v>
      </c>
      <c r="AE93" s="90">
        <f>IF($F93&gt;'Wage Ceilings '!$C$3-SUM($S93,$W93,$AA93),'Wage Ceilings '!$C$3-SUM($S93,$W93,$AA93),$F93)</f>
        <v>0</v>
      </c>
      <c r="AF93" s="91" cm="1">
        <f t="array" ref="AF93">INDEX(Appendix!$G$4:$J$8,_xlfn.IFS(AD93&lt;56,1,AD93&lt;61,2,AD93&lt;66,3,AD93&lt;71,4,TRUE,5),MATCH(YEAR($C$17),Appendix!$G$3:$L$3,0))</f>
        <v>0</v>
      </c>
      <c r="AG93" s="92">
        <f t="shared" si="48"/>
        <v>0</v>
      </c>
      <c r="AH93" s="89">
        <f t="shared" si="49"/>
        <v>124</v>
      </c>
      <c r="AI93" s="90">
        <f>IF($G93&gt;'Wage Ceilings '!$C$3-SUM($S93,$W93,$AA93,$AE93),'Wage Ceilings '!$C$3-SUM($S93,$W93,$AA93,$AE93),$G93)</f>
        <v>0</v>
      </c>
      <c r="AJ93" s="91" cm="1">
        <f t="array" ref="AJ93">INDEX(Appendix!$G$4:$J$8,_xlfn.IFS(AH93&lt;56,1,AH93&lt;61,2,AH93&lt;66,3,AH93&lt;71,4,TRUE,5),MATCH(YEAR($C$17),Appendix!$G$3:$L$3,0))</f>
        <v>0</v>
      </c>
      <c r="AK93" s="92">
        <f t="shared" si="50"/>
        <v>0</v>
      </c>
      <c r="AL93" s="89">
        <f t="shared" si="51"/>
        <v>124</v>
      </c>
      <c r="AM93" s="90">
        <f>IF($H93&gt;'Wage Ceilings '!$C$3-SUM($S93,$W93,$AA93,$AE93,$AI93),'Wage Ceilings '!$C$3-SUM($S93,$W93,$AA93,$AE93,$AI93),$H93)</f>
        <v>0</v>
      </c>
      <c r="AN93" s="91" cm="1">
        <f t="array" ref="AN93">INDEX(Appendix!$G$4:$J$8,_xlfn.IFS(AL93&lt;56,1,AL93&lt;61,2,AL93&lt;66,3,AL93&lt;71,4,TRUE,5),MATCH(YEAR($C$17),Appendix!$G$3:$L$3,0))</f>
        <v>0</v>
      </c>
      <c r="AO93" s="92">
        <f t="shared" si="52"/>
        <v>0</v>
      </c>
      <c r="AP93" s="89">
        <f t="shared" si="53"/>
        <v>124</v>
      </c>
      <c r="AQ93" s="90" cm="1">
        <f t="array" ref="AQ93">_xlfn.IFS(SUM($S93,$W93,$AA93,$AE93,$AI93,$AM93)&gt;='Wage Ceilings '!$C$3,0,SUM($I93,$S93,$W93,$AA93,$AE93,$AI93,$AM93)&gt;'Wage Ceilings '!$C$3,'Wage Ceilings '!$C$3-SUM($S93,$W93,$AA93,$AE93,$AI93,$AM93),SUM($I93,$S93,$W93,$AA93,$AE93,$AI93,$AM93)&lt;='Wage Ceilings '!$C$3,$I93)</f>
        <v>0</v>
      </c>
      <c r="AR93" s="91" cm="1">
        <f t="array" ref="AR93">INDEX(Appendix!$G$4:$J$8,_xlfn.IFS(AP93&lt;56,1,AP93&lt;61,2,AP93&lt;66,3,AP93&lt;71,4,TRUE,5),MATCH(YEAR($C$17),Appendix!$G$3:$L$3,0))</f>
        <v>0</v>
      </c>
      <c r="AS93" s="92">
        <f t="shared" si="64"/>
        <v>0</v>
      </c>
      <c r="AT93" s="89">
        <f t="shared" si="54"/>
        <v>124</v>
      </c>
      <c r="AU93" s="90" cm="1">
        <f t="array" ref="AU93">_xlfn.IFS(SUM($S93,$W93,$AA93,$AE93,$AI93,$AM93,$AQ93)&gt;='Wage Ceilings '!$C$3,0,SUM($J93,$S93,$W93,$AA93,$AE93,$AI93,$AM93,$AQ93)&gt;'Wage Ceilings '!$C$3,'Wage Ceilings '!$C$3-SUM($S93,$W93,$AA93,$AE93,$AI93,$AM93,$AQ93),SUM($J93,$S93,$W93,$AA93,$AE93,$AI93,$AM93,$AQ93)&lt;='Wage Ceilings '!$C$3,$J93)</f>
        <v>0</v>
      </c>
      <c r="AV93" s="91" cm="1">
        <f t="array" ref="AV93">INDEX(Appendix!$G$4:$J$8,_xlfn.IFS(AT93&lt;56,1,AT93&lt;61,2,AT93&lt;66,3,AT93&lt;71,4,TRUE,5),MATCH(YEAR($C$17),Appendix!$G$3:$L$3,0))</f>
        <v>0</v>
      </c>
      <c r="AW93" s="92">
        <f t="shared" si="55"/>
        <v>0</v>
      </c>
      <c r="AX93" s="89">
        <f t="shared" si="56"/>
        <v>124</v>
      </c>
      <c r="AY93" s="90" cm="1">
        <f t="array" ref="AY93">_xlfn.IFS(SUM($S93,$W93,$AA93,$AE93,$AI93,$AM93,$AQ93,$AU93)&gt;='Wage Ceilings '!$C$3,0,SUM($K93,$S93,$W93,$AA93,$AE93,$AI93,$AM93,$AQ93,$AU93)&gt;'Wage Ceilings '!$C$3,'Wage Ceilings '!$C$3-SUM($S93,$W93,$AA93,$AE93,$AI93,$AM93,$AQ93,$AU93),SUM($K93,$S93,$W93,$AA93,$AE93,$AI93,$AM93,$AQ93,$AU93)&lt;='Wage Ceilings '!$C$3,$K93)</f>
        <v>0</v>
      </c>
      <c r="AZ93" s="91" cm="1">
        <f t="array" ref="AZ93">INDEX(Appendix!$G$4:$J$8,_xlfn.IFS(AX93&lt;56,1,AX93&lt;61,2,AX93&lt;66,3,AX93&lt;71,4,TRUE,5),MATCH(YEAR($C$17),Appendix!$G$3:$L$3,0))</f>
        <v>0</v>
      </c>
      <c r="BA93" s="92">
        <f t="shared" si="57"/>
        <v>0</v>
      </c>
      <c r="BB93" s="89">
        <f t="shared" si="58"/>
        <v>124</v>
      </c>
      <c r="BC93" s="90" cm="1">
        <f t="array" ref="BC93">_xlfn.IFS(SUM($S93,$W93,$AA93,$AE93,$AI93,$AM93,$AQ93,$AU93,$AY93)&gt;='Wage Ceilings '!$C$3,0,SUM($L93,$S93,$W93,$AA93,$AE93,$AI93,$AM93,$AQ93,$AU93,$AY93)&gt;'Wage Ceilings '!$C$3,'Wage Ceilings '!$C$3-SUM($S93,$W93,$AA93,$AE93,$AI93,$AM93,$AQ93,$AU93,$AY93),SUM($L93,$S93,$W93,$AA93,$AE93,$AI93,$AM93,$AQ93,$AU93,$AY93)&lt;='Wage Ceilings '!$C$3,$L93)</f>
        <v>0</v>
      </c>
      <c r="BD93" s="91" cm="1">
        <f t="array" ref="BD93">INDEX(Appendix!$G$4:$J$8,_xlfn.IFS(BB93&lt;56,1,BB93&lt;61,2,BB93&lt;66,3,BB93&lt;71,4,TRUE,5),MATCH(YEAR($C$17),Appendix!$G$3:$L$3,0))</f>
        <v>0</v>
      </c>
      <c r="BE93" s="92">
        <f t="shared" si="59"/>
        <v>0</v>
      </c>
      <c r="BF93" s="89">
        <f t="shared" si="60"/>
        <v>124</v>
      </c>
      <c r="BG93" s="90" cm="1">
        <f t="array" ref="BG93">_xlfn.IFS(SUM($S93,$W93,$AA93,$AE93,$AI93,$AM93,$AQ93,$AU93,$AY93,$BC93)&gt;='Wage Ceilings '!$C$3,0,SUM($M93,$S93,$W93,$AA93,$AE93,$AI93,$AM93,$AQ93,$AU93,$AY93,$BC93)&gt;'Wage Ceilings '!$C$3,'Wage Ceilings '!$C$3-SUM($S93,$W93,$AA93,$AE93,$AI93,$AM93,$AQ93,$AU93,$AY93,$BC93),SUM($M93,$S93,$W93,$AA93,$AE93,$AI93,$AM93,$AQ93,$AU93,$AY93,$BC93)&lt;='Wage Ceilings '!$C$3,$M93)</f>
        <v>0</v>
      </c>
      <c r="BH93" s="91" cm="1">
        <f t="array" ref="BH93">INDEX(Appendix!$G$4:$J$8,_xlfn.IFS(BF93&lt;56,1,BF93&lt;61,2,BF93&lt;66,3,BF93&lt;71,4,TRUE,5),MATCH(YEAR($C$17),Appendix!$G$3:$L$3,0))</f>
        <v>0</v>
      </c>
      <c r="BI93" s="92">
        <f t="shared" si="61"/>
        <v>0</v>
      </c>
      <c r="BJ93" s="89">
        <f t="shared" si="62"/>
        <v>124</v>
      </c>
      <c r="BK93" s="90" cm="1">
        <f t="array" ref="BK93">_xlfn.IFS(SUM($S93,$W93,$AA93,$AE93,$AI93,$AM93,$AQ93,$AU93,$AY93,$BC93,$BG93)&gt;='Wage Ceilings '!$C$3,0,SUM($N93,$S93,$W93,$AA93,$AE93,$AI93,$AM93,$AQ93,$AU93,$AY93,$BC93,$BG93)&gt;'Wage Ceilings '!$C$3,'Wage Ceilings '!$C$3-SUM($S93,$W93,$AA93,$AE93,$AI93,$AM93,$AQ93,$AU93,$AY93,$BC93,$BG93),SUM($N93,$S93,$W93,$AA93,$AE93,$AI93,$AM93,$AQ93,$AU93,$AY93,$BC93,$BG93)&lt;='Wage Ceilings '!$C$3,$N93)</f>
        <v>0</v>
      </c>
      <c r="BL93" s="91" cm="1">
        <f t="array" ref="BL93">INDEX(Appendix!$G$4:$J$8,_xlfn.IFS(BJ93&lt;56,1,BJ93&lt;61,2,BJ93&lt;66,3,BJ93&lt;71,4,TRUE,5),MATCH(YEAR($C$17),Appendix!$G$3:$L$3,0))</f>
        <v>0</v>
      </c>
      <c r="BM93" s="92">
        <f t="shared" si="63"/>
        <v>0</v>
      </c>
      <c r="BN93" s="99"/>
    </row>
    <row r="94" spans="1:66" x14ac:dyDescent="0.3">
      <c r="A94" s="64" t="s">
        <v>142</v>
      </c>
      <c r="B94" s="65"/>
      <c r="C94" s="67"/>
      <c r="D94" s="67"/>
      <c r="E94" s="67"/>
      <c r="F94" s="67"/>
      <c r="G94" s="67"/>
      <c r="H94" s="67"/>
      <c r="I94" s="67"/>
      <c r="J94" s="67"/>
      <c r="K94" s="67"/>
      <c r="L94" s="67"/>
      <c r="M94" s="67"/>
      <c r="N94" s="67"/>
      <c r="O94" s="57">
        <f t="shared" si="65"/>
        <v>0</v>
      </c>
      <c r="P94" s="57">
        <f t="shared" si="66"/>
        <v>0</v>
      </c>
      <c r="Q94" s="58">
        <f t="shared" si="40"/>
        <v>0</v>
      </c>
      <c r="R94" s="89">
        <f t="shared" si="41"/>
        <v>123</v>
      </c>
      <c r="S94" s="90">
        <f>IF($C94&gt;'Wage Ceilings '!$C$3,'Wage Ceilings '!$C$3,$C94)</f>
        <v>0</v>
      </c>
      <c r="T94" s="91" cm="1">
        <f t="array" ref="T94">INDEX(Appendix!$G$4:$J$8,_xlfn.IFS(R94&lt;56,1,R94&lt;61,2,R94&lt;66,3,R94&lt;71,4,TRUE,5),MATCH(YEAR($C$17),Appendix!$G$3:$L$3,0))</f>
        <v>0</v>
      </c>
      <c r="U94" s="92">
        <f t="shared" si="42"/>
        <v>0</v>
      </c>
      <c r="V94" s="89">
        <f t="shared" si="43"/>
        <v>124</v>
      </c>
      <c r="W94" s="90">
        <f>IF($D94&gt;'Wage Ceilings '!$C$3-$S94,'Wage Ceilings '!$C$3-$S94,$D94)</f>
        <v>0</v>
      </c>
      <c r="X94" s="91" cm="1">
        <f t="array" ref="X94">INDEX(Appendix!$G$4:$J$8,_xlfn.IFS(V94&lt;56,1,V94&lt;61,2,V94&lt;66,3,V94&lt;71,4,TRUE,5),MATCH(YEAR($C$17),Appendix!$G$3:$L$3,0))</f>
        <v>0</v>
      </c>
      <c r="Y94" s="92">
        <f t="shared" si="44"/>
        <v>0</v>
      </c>
      <c r="Z94" s="89">
        <f t="shared" si="45"/>
        <v>124</v>
      </c>
      <c r="AA94" s="90">
        <f>IF($E94&gt;'Wage Ceilings '!$C$3-SUM($S94,$W94),'Wage Ceilings '!$C$3-SUM($S94,$W94),$E94)</f>
        <v>0</v>
      </c>
      <c r="AB94" s="91" cm="1">
        <f t="array" ref="AB94">INDEX(Appendix!$G$4:$J$8,_xlfn.IFS(Z94&lt;56,1,Z94&lt;61,2,Z94&lt;66,3,Z94&lt;71,4,TRUE,5),MATCH(YEAR($C$17),Appendix!$G$3:$L$3,0))</f>
        <v>0</v>
      </c>
      <c r="AC94" s="92">
        <f t="shared" si="46"/>
        <v>0</v>
      </c>
      <c r="AD94" s="89">
        <f t="shared" si="47"/>
        <v>124</v>
      </c>
      <c r="AE94" s="90">
        <f>IF($F94&gt;'Wage Ceilings '!$C$3-SUM($S94,$W94,$AA94),'Wage Ceilings '!$C$3-SUM($S94,$W94,$AA94),$F94)</f>
        <v>0</v>
      </c>
      <c r="AF94" s="91" cm="1">
        <f t="array" ref="AF94">INDEX(Appendix!$G$4:$J$8,_xlfn.IFS(AD94&lt;56,1,AD94&lt;61,2,AD94&lt;66,3,AD94&lt;71,4,TRUE,5),MATCH(YEAR($C$17),Appendix!$G$3:$L$3,0))</f>
        <v>0</v>
      </c>
      <c r="AG94" s="92">
        <f t="shared" si="48"/>
        <v>0</v>
      </c>
      <c r="AH94" s="89">
        <f t="shared" si="49"/>
        <v>124</v>
      </c>
      <c r="AI94" s="90">
        <f>IF($G94&gt;'Wage Ceilings '!$C$3-SUM($S94,$W94,$AA94,$AE94),'Wage Ceilings '!$C$3-SUM($S94,$W94,$AA94,$AE94),$G94)</f>
        <v>0</v>
      </c>
      <c r="AJ94" s="91" cm="1">
        <f t="array" ref="AJ94">INDEX(Appendix!$G$4:$J$8,_xlfn.IFS(AH94&lt;56,1,AH94&lt;61,2,AH94&lt;66,3,AH94&lt;71,4,TRUE,5),MATCH(YEAR($C$17),Appendix!$G$3:$L$3,0))</f>
        <v>0</v>
      </c>
      <c r="AK94" s="92">
        <f t="shared" si="50"/>
        <v>0</v>
      </c>
      <c r="AL94" s="89">
        <f t="shared" si="51"/>
        <v>124</v>
      </c>
      <c r="AM94" s="90">
        <f>IF($H94&gt;'Wage Ceilings '!$C$3-SUM($S94,$W94,$AA94,$AE94,$AI94),'Wage Ceilings '!$C$3-SUM($S94,$W94,$AA94,$AE94,$AI94),$H94)</f>
        <v>0</v>
      </c>
      <c r="AN94" s="91" cm="1">
        <f t="array" ref="AN94">INDEX(Appendix!$G$4:$J$8,_xlfn.IFS(AL94&lt;56,1,AL94&lt;61,2,AL94&lt;66,3,AL94&lt;71,4,TRUE,5),MATCH(YEAR($C$17),Appendix!$G$3:$L$3,0))</f>
        <v>0</v>
      </c>
      <c r="AO94" s="92">
        <f t="shared" si="52"/>
        <v>0</v>
      </c>
      <c r="AP94" s="89">
        <f t="shared" si="53"/>
        <v>124</v>
      </c>
      <c r="AQ94" s="90" cm="1">
        <f t="array" ref="AQ94">_xlfn.IFS(SUM($S94,$W94,$AA94,$AE94,$AI94,$AM94)&gt;='Wage Ceilings '!$C$3,0,SUM($I94,$S94,$W94,$AA94,$AE94,$AI94,$AM94)&gt;'Wage Ceilings '!$C$3,'Wage Ceilings '!$C$3-SUM($S94,$W94,$AA94,$AE94,$AI94,$AM94),SUM($I94,$S94,$W94,$AA94,$AE94,$AI94,$AM94)&lt;='Wage Ceilings '!$C$3,$I94)</f>
        <v>0</v>
      </c>
      <c r="AR94" s="91" cm="1">
        <f t="array" ref="AR94">INDEX(Appendix!$G$4:$J$8,_xlfn.IFS(AP94&lt;56,1,AP94&lt;61,2,AP94&lt;66,3,AP94&lt;71,4,TRUE,5),MATCH(YEAR($C$17),Appendix!$G$3:$L$3,0))</f>
        <v>0</v>
      </c>
      <c r="AS94" s="92">
        <f t="shared" si="64"/>
        <v>0</v>
      </c>
      <c r="AT94" s="89">
        <f t="shared" si="54"/>
        <v>124</v>
      </c>
      <c r="AU94" s="90" cm="1">
        <f t="array" ref="AU94">_xlfn.IFS(SUM($S94,$W94,$AA94,$AE94,$AI94,$AM94,$AQ94)&gt;='Wage Ceilings '!$C$3,0,SUM($J94,$S94,$W94,$AA94,$AE94,$AI94,$AM94,$AQ94)&gt;'Wage Ceilings '!$C$3,'Wage Ceilings '!$C$3-SUM($S94,$W94,$AA94,$AE94,$AI94,$AM94,$AQ94),SUM($J94,$S94,$W94,$AA94,$AE94,$AI94,$AM94,$AQ94)&lt;='Wage Ceilings '!$C$3,$J94)</f>
        <v>0</v>
      </c>
      <c r="AV94" s="91" cm="1">
        <f t="array" ref="AV94">INDEX(Appendix!$G$4:$J$8,_xlfn.IFS(AT94&lt;56,1,AT94&lt;61,2,AT94&lt;66,3,AT94&lt;71,4,TRUE,5),MATCH(YEAR($C$17),Appendix!$G$3:$L$3,0))</f>
        <v>0</v>
      </c>
      <c r="AW94" s="92">
        <f t="shared" si="55"/>
        <v>0</v>
      </c>
      <c r="AX94" s="89">
        <f t="shared" si="56"/>
        <v>124</v>
      </c>
      <c r="AY94" s="90" cm="1">
        <f t="array" ref="AY94">_xlfn.IFS(SUM($S94,$W94,$AA94,$AE94,$AI94,$AM94,$AQ94,$AU94)&gt;='Wage Ceilings '!$C$3,0,SUM($K94,$S94,$W94,$AA94,$AE94,$AI94,$AM94,$AQ94,$AU94)&gt;'Wage Ceilings '!$C$3,'Wage Ceilings '!$C$3-SUM($S94,$W94,$AA94,$AE94,$AI94,$AM94,$AQ94,$AU94),SUM($K94,$S94,$W94,$AA94,$AE94,$AI94,$AM94,$AQ94,$AU94)&lt;='Wage Ceilings '!$C$3,$K94)</f>
        <v>0</v>
      </c>
      <c r="AZ94" s="91" cm="1">
        <f t="array" ref="AZ94">INDEX(Appendix!$G$4:$J$8,_xlfn.IFS(AX94&lt;56,1,AX94&lt;61,2,AX94&lt;66,3,AX94&lt;71,4,TRUE,5),MATCH(YEAR($C$17),Appendix!$G$3:$L$3,0))</f>
        <v>0</v>
      </c>
      <c r="BA94" s="92">
        <f t="shared" si="57"/>
        <v>0</v>
      </c>
      <c r="BB94" s="89">
        <f t="shared" si="58"/>
        <v>124</v>
      </c>
      <c r="BC94" s="90" cm="1">
        <f t="array" ref="BC94">_xlfn.IFS(SUM($S94,$W94,$AA94,$AE94,$AI94,$AM94,$AQ94,$AU94,$AY94)&gt;='Wage Ceilings '!$C$3,0,SUM($L94,$S94,$W94,$AA94,$AE94,$AI94,$AM94,$AQ94,$AU94,$AY94)&gt;'Wage Ceilings '!$C$3,'Wage Ceilings '!$C$3-SUM($S94,$W94,$AA94,$AE94,$AI94,$AM94,$AQ94,$AU94,$AY94),SUM($L94,$S94,$W94,$AA94,$AE94,$AI94,$AM94,$AQ94,$AU94,$AY94)&lt;='Wage Ceilings '!$C$3,$L94)</f>
        <v>0</v>
      </c>
      <c r="BD94" s="91" cm="1">
        <f t="array" ref="BD94">INDEX(Appendix!$G$4:$J$8,_xlfn.IFS(BB94&lt;56,1,BB94&lt;61,2,BB94&lt;66,3,BB94&lt;71,4,TRUE,5),MATCH(YEAR($C$17),Appendix!$G$3:$L$3,0))</f>
        <v>0</v>
      </c>
      <c r="BE94" s="92">
        <f t="shared" si="59"/>
        <v>0</v>
      </c>
      <c r="BF94" s="89">
        <f t="shared" si="60"/>
        <v>124</v>
      </c>
      <c r="BG94" s="90" cm="1">
        <f t="array" ref="BG94">_xlfn.IFS(SUM($S94,$W94,$AA94,$AE94,$AI94,$AM94,$AQ94,$AU94,$AY94,$BC94)&gt;='Wage Ceilings '!$C$3,0,SUM($M94,$S94,$W94,$AA94,$AE94,$AI94,$AM94,$AQ94,$AU94,$AY94,$BC94)&gt;'Wage Ceilings '!$C$3,'Wage Ceilings '!$C$3-SUM($S94,$W94,$AA94,$AE94,$AI94,$AM94,$AQ94,$AU94,$AY94,$BC94),SUM($M94,$S94,$W94,$AA94,$AE94,$AI94,$AM94,$AQ94,$AU94,$AY94,$BC94)&lt;='Wage Ceilings '!$C$3,$M94)</f>
        <v>0</v>
      </c>
      <c r="BH94" s="91" cm="1">
        <f t="array" ref="BH94">INDEX(Appendix!$G$4:$J$8,_xlfn.IFS(BF94&lt;56,1,BF94&lt;61,2,BF94&lt;66,3,BF94&lt;71,4,TRUE,5),MATCH(YEAR($C$17),Appendix!$G$3:$L$3,0))</f>
        <v>0</v>
      </c>
      <c r="BI94" s="92">
        <f t="shared" si="61"/>
        <v>0</v>
      </c>
      <c r="BJ94" s="89">
        <f t="shared" si="62"/>
        <v>124</v>
      </c>
      <c r="BK94" s="90" cm="1">
        <f t="array" ref="BK94">_xlfn.IFS(SUM($S94,$W94,$AA94,$AE94,$AI94,$AM94,$AQ94,$AU94,$AY94,$BC94,$BG94)&gt;='Wage Ceilings '!$C$3,0,SUM($N94,$S94,$W94,$AA94,$AE94,$AI94,$AM94,$AQ94,$AU94,$AY94,$BC94,$BG94)&gt;'Wage Ceilings '!$C$3,'Wage Ceilings '!$C$3-SUM($S94,$W94,$AA94,$AE94,$AI94,$AM94,$AQ94,$AU94,$AY94,$BC94,$BG94),SUM($N94,$S94,$W94,$AA94,$AE94,$AI94,$AM94,$AQ94,$AU94,$AY94,$BC94,$BG94)&lt;='Wage Ceilings '!$C$3,$N94)</f>
        <v>0</v>
      </c>
      <c r="BL94" s="91" cm="1">
        <f t="array" ref="BL94">INDEX(Appendix!$G$4:$J$8,_xlfn.IFS(BJ94&lt;56,1,BJ94&lt;61,2,BJ94&lt;66,3,BJ94&lt;71,4,TRUE,5),MATCH(YEAR($C$17),Appendix!$G$3:$L$3,0))</f>
        <v>0</v>
      </c>
      <c r="BM94" s="92">
        <f t="shared" si="63"/>
        <v>0</v>
      </c>
      <c r="BN94" s="99"/>
    </row>
    <row r="95" spans="1:66" x14ac:dyDescent="0.3">
      <c r="A95" s="64" t="s">
        <v>143</v>
      </c>
      <c r="B95" s="65"/>
      <c r="C95" s="67"/>
      <c r="D95" s="67"/>
      <c r="E95" s="67"/>
      <c r="F95" s="67"/>
      <c r="G95" s="67"/>
      <c r="H95" s="67"/>
      <c r="I95" s="67"/>
      <c r="J95" s="67"/>
      <c r="K95" s="67"/>
      <c r="L95" s="67"/>
      <c r="M95" s="67"/>
      <c r="N95" s="67"/>
      <c r="O95" s="57">
        <f t="shared" si="65"/>
        <v>0</v>
      </c>
      <c r="P95" s="57">
        <f t="shared" si="66"/>
        <v>0</v>
      </c>
      <c r="Q95" s="58">
        <f t="shared" si="40"/>
        <v>0</v>
      </c>
      <c r="R95" s="89">
        <f t="shared" si="41"/>
        <v>123</v>
      </c>
      <c r="S95" s="90">
        <f>IF($C95&gt;'Wage Ceilings '!$C$3,'Wage Ceilings '!$C$3,$C95)</f>
        <v>0</v>
      </c>
      <c r="T95" s="91" cm="1">
        <f t="array" ref="T95">INDEX(Appendix!$G$4:$J$8,_xlfn.IFS(R95&lt;56,1,R95&lt;61,2,R95&lt;66,3,R95&lt;71,4,TRUE,5),MATCH(YEAR($C$17),Appendix!$G$3:$L$3,0))</f>
        <v>0</v>
      </c>
      <c r="U95" s="92">
        <f t="shared" si="42"/>
        <v>0</v>
      </c>
      <c r="V95" s="89">
        <f t="shared" si="43"/>
        <v>124</v>
      </c>
      <c r="W95" s="90">
        <f>IF($D95&gt;'Wage Ceilings '!$C$3-$S95,'Wage Ceilings '!$C$3-$S95,$D95)</f>
        <v>0</v>
      </c>
      <c r="X95" s="91" cm="1">
        <f t="array" ref="X95">INDEX(Appendix!$G$4:$J$8,_xlfn.IFS(V95&lt;56,1,V95&lt;61,2,V95&lt;66,3,V95&lt;71,4,TRUE,5),MATCH(YEAR($C$17),Appendix!$G$3:$L$3,0))</f>
        <v>0</v>
      </c>
      <c r="Y95" s="92">
        <f t="shared" si="44"/>
        <v>0</v>
      </c>
      <c r="Z95" s="89">
        <f t="shared" si="45"/>
        <v>124</v>
      </c>
      <c r="AA95" s="90">
        <f>IF($E95&gt;'Wage Ceilings '!$C$3-SUM($S95,$W95),'Wage Ceilings '!$C$3-SUM($S95,$W95),$E95)</f>
        <v>0</v>
      </c>
      <c r="AB95" s="91" cm="1">
        <f t="array" ref="AB95">INDEX(Appendix!$G$4:$J$8,_xlfn.IFS(Z95&lt;56,1,Z95&lt;61,2,Z95&lt;66,3,Z95&lt;71,4,TRUE,5),MATCH(YEAR($C$17),Appendix!$G$3:$L$3,0))</f>
        <v>0</v>
      </c>
      <c r="AC95" s="92">
        <f t="shared" si="46"/>
        <v>0</v>
      </c>
      <c r="AD95" s="89">
        <f t="shared" si="47"/>
        <v>124</v>
      </c>
      <c r="AE95" s="90">
        <f>IF($F95&gt;'Wage Ceilings '!$C$3-SUM($S95,$W95,$AA95),'Wage Ceilings '!$C$3-SUM($S95,$W95,$AA95),$F95)</f>
        <v>0</v>
      </c>
      <c r="AF95" s="91" cm="1">
        <f t="array" ref="AF95">INDEX(Appendix!$G$4:$J$8,_xlfn.IFS(AD95&lt;56,1,AD95&lt;61,2,AD95&lt;66,3,AD95&lt;71,4,TRUE,5),MATCH(YEAR($C$17),Appendix!$G$3:$L$3,0))</f>
        <v>0</v>
      </c>
      <c r="AG95" s="92">
        <f t="shared" si="48"/>
        <v>0</v>
      </c>
      <c r="AH95" s="89">
        <f t="shared" si="49"/>
        <v>124</v>
      </c>
      <c r="AI95" s="90">
        <f>IF($G95&gt;'Wage Ceilings '!$C$3-SUM($S95,$W95,$AA95,$AE95),'Wage Ceilings '!$C$3-SUM($S95,$W95,$AA95,$AE95),$G95)</f>
        <v>0</v>
      </c>
      <c r="AJ95" s="91" cm="1">
        <f t="array" ref="AJ95">INDEX(Appendix!$G$4:$J$8,_xlfn.IFS(AH95&lt;56,1,AH95&lt;61,2,AH95&lt;66,3,AH95&lt;71,4,TRUE,5),MATCH(YEAR($C$17),Appendix!$G$3:$L$3,0))</f>
        <v>0</v>
      </c>
      <c r="AK95" s="92">
        <f t="shared" si="50"/>
        <v>0</v>
      </c>
      <c r="AL95" s="89">
        <f t="shared" si="51"/>
        <v>124</v>
      </c>
      <c r="AM95" s="90">
        <f>IF($H95&gt;'Wage Ceilings '!$C$3-SUM($S95,$W95,$AA95,$AE95,$AI95),'Wage Ceilings '!$C$3-SUM($S95,$W95,$AA95,$AE95,$AI95),$H95)</f>
        <v>0</v>
      </c>
      <c r="AN95" s="91" cm="1">
        <f t="array" ref="AN95">INDEX(Appendix!$G$4:$J$8,_xlfn.IFS(AL95&lt;56,1,AL95&lt;61,2,AL95&lt;66,3,AL95&lt;71,4,TRUE,5),MATCH(YEAR($C$17),Appendix!$G$3:$L$3,0))</f>
        <v>0</v>
      </c>
      <c r="AO95" s="92">
        <f t="shared" si="52"/>
        <v>0</v>
      </c>
      <c r="AP95" s="89">
        <f t="shared" si="53"/>
        <v>124</v>
      </c>
      <c r="AQ95" s="90" cm="1">
        <f t="array" ref="AQ95">_xlfn.IFS(SUM($S95,$W95,$AA95,$AE95,$AI95,$AM95)&gt;='Wage Ceilings '!$C$3,0,SUM($I95,$S95,$W95,$AA95,$AE95,$AI95,$AM95)&gt;'Wage Ceilings '!$C$3,'Wage Ceilings '!$C$3-SUM($S95,$W95,$AA95,$AE95,$AI95,$AM95),SUM($I95,$S95,$W95,$AA95,$AE95,$AI95,$AM95)&lt;='Wage Ceilings '!$C$3,$I95)</f>
        <v>0</v>
      </c>
      <c r="AR95" s="91" cm="1">
        <f t="array" ref="AR95">INDEX(Appendix!$G$4:$J$8,_xlfn.IFS(AP95&lt;56,1,AP95&lt;61,2,AP95&lt;66,3,AP95&lt;71,4,TRUE,5),MATCH(YEAR($C$17),Appendix!$G$3:$L$3,0))</f>
        <v>0</v>
      </c>
      <c r="AS95" s="92">
        <f t="shared" si="64"/>
        <v>0</v>
      </c>
      <c r="AT95" s="89">
        <f t="shared" si="54"/>
        <v>124</v>
      </c>
      <c r="AU95" s="90" cm="1">
        <f t="array" ref="AU95">_xlfn.IFS(SUM($S95,$W95,$AA95,$AE95,$AI95,$AM95,$AQ95)&gt;='Wage Ceilings '!$C$3,0,SUM($J95,$S95,$W95,$AA95,$AE95,$AI95,$AM95,$AQ95)&gt;'Wage Ceilings '!$C$3,'Wage Ceilings '!$C$3-SUM($S95,$W95,$AA95,$AE95,$AI95,$AM95,$AQ95),SUM($J95,$S95,$W95,$AA95,$AE95,$AI95,$AM95,$AQ95)&lt;='Wage Ceilings '!$C$3,$J95)</f>
        <v>0</v>
      </c>
      <c r="AV95" s="91" cm="1">
        <f t="array" ref="AV95">INDEX(Appendix!$G$4:$J$8,_xlfn.IFS(AT95&lt;56,1,AT95&lt;61,2,AT95&lt;66,3,AT95&lt;71,4,TRUE,5),MATCH(YEAR($C$17),Appendix!$G$3:$L$3,0))</f>
        <v>0</v>
      </c>
      <c r="AW95" s="92">
        <f t="shared" si="55"/>
        <v>0</v>
      </c>
      <c r="AX95" s="89">
        <f t="shared" si="56"/>
        <v>124</v>
      </c>
      <c r="AY95" s="90" cm="1">
        <f t="array" ref="AY95">_xlfn.IFS(SUM($S95,$W95,$AA95,$AE95,$AI95,$AM95,$AQ95,$AU95)&gt;='Wage Ceilings '!$C$3,0,SUM($K95,$S95,$W95,$AA95,$AE95,$AI95,$AM95,$AQ95,$AU95)&gt;'Wage Ceilings '!$C$3,'Wage Ceilings '!$C$3-SUM($S95,$W95,$AA95,$AE95,$AI95,$AM95,$AQ95,$AU95),SUM($K95,$S95,$W95,$AA95,$AE95,$AI95,$AM95,$AQ95,$AU95)&lt;='Wage Ceilings '!$C$3,$K95)</f>
        <v>0</v>
      </c>
      <c r="AZ95" s="91" cm="1">
        <f t="array" ref="AZ95">INDEX(Appendix!$G$4:$J$8,_xlfn.IFS(AX95&lt;56,1,AX95&lt;61,2,AX95&lt;66,3,AX95&lt;71,4,TRUE,5),MATCH(YEAR($C$17),Appendix!$G$3:$L$3,0))</f>
        <v>0</v>
      </c>
      <c r="BA95" s="92">
        <f t="shared" si="57"/>
        <v>0</v>
      </c>
      <c r="BB95" s="89">
        <f t="shared" si="58"/>
        <v>124</v>
      </c>
      <c r="BC95" s="90" cm="1">
        <f t="array" ref="BC95">_xlfn.IFS(SUM($S95,$W95,$AA95,$AE95,$AI95,$AM95,$AQ95,$AU95,$AY95)&gt;='Wage Ceilings '!$C$3,0,SUM($L95,$S95,$W95,$AA95,$AE95,$AI95,$AM95,$AQ95,$AU95,$AY95)&gt;'Wage Ceilings '!$C$3,'Wage Ceilings '!$C$3-SUM($S95,$W95,$AA95,$AE95,$AI95,$AM95,$AQ95,$AU95,$AY95),SUM($L95,$S95,$W95,$AA95,$AE95,$AI95,$AM95,$AQ95,$AU95,$AY95)&lt;='Wage Ceilings '!$C$3,$L95)</f>
        <v>0</v>
      </c>
      <c r="BD95" s="91" cm="1">
        <f t="array" ref="BD95">INDEX(Appendix!$G$4:$J$8,_xlfn.IFS(BB95&lt;56,1,BB95&lt;61,2,BB95&lt;66,3,BB95&lt;71,4,TRUE,5),MATCH(YEAR($C$17),Appendix!$G$3:$L$3,0))</f>
        <v>0</v>
      </c>
      <c r="BE95" s="92">
        <f t="shared" si="59"/>
        <v>0</v>
      </c>
      <c r="BF95" s="89">
        <f t="shared" si="60"/>
        <v>124</v>
      </c>
      <c r="BG95" s="90" cm="1">
        <f t="array" ref="BG95">_xlfn.IFS(SUM($S95,$W95,$AA95,$AE95,$AI95,$AM95,$AQ95,$AU95,$AY95,$BC95)&gt;='Wage Ceilings '!$C$3,0,SUM($M95,$S95,$W95,$AA95,$AE95,$AI95,$AM95,$AQ95,$AU95,$AY95,$BC95)&gt;'Wage Ceilings '!$C$3,'Wage Ceilings '!$C$3-SUM($S95,$W95,$AA95,$AE95,$AI95,$AM95,$AQ95,$AU95,$AY95,$BC95),SUM($M95,$S95,$W95,$AA95,$AE95,$AI95,$AM95,$AQ95,$AU95,$AY95,$BC95)&lt;='Wage Ceilings '!$C$3,$M95)</f>
        <v>0</v>
      </c>
      <c r="BH95" s="91" cm="1">
        <f t="array" ref="BH95">INDEX(Appendix!$G$4:$J$8,_xlfn.IFS(BF95&lt;56,1,BF95&lt;61,2,BF95&lt;66,3,BF95&lt;71,4,TRUE,5),MATCH(YEAR($C$17),Appendix!$G$3:$L$3,0))</f>
        <v>0</v>
      </c>
      <c r="BI95" s="92">
        <f t="shared" si="61"/>
        <v>0</v>
      </c>
      <c r="BJ95" s="89">
        <f t="shared" si="62"/>
        <v>124</v>
      </c>
      <c r="BK95" s="90" cm="1">
        <f t="array" ref="BK95">_xlfn.IFS(SUM($S95,$W95,$AA95,$AE95,$AI95,$AM95,$AQ95,$AU95,$AY95,$BC95,$BG95)&gt;='Wage Ceilings '!$C$3,0,SUM($N95,$S95,$W95,$AA95,$AE95,$AI95,$AM95,$AQ95,$AU95,$AY95,$BC95,$BG95)&gt;'Wage Ceilings '!$C$3,'Wage Ceilings '!$C$3-SUM($S95,$W95,$AA95,$AE95,$AI95,$AM95,$AQ95,$AU95,$AY95,$BC95,$BG95),SUM($N95,$S95,$W95,$AA95,$AE95,$AI95,$AM95,$AQ95,$AU95,$AY95,$BC95,$BG95)&lt;='Wage Ceilings '!$C$3,$N95)</f>
        <v>0</v>
      </c>
      <c r="BL95" s="91" cm="1">
        <f t="array" ref="BL95">INDEX(Appendix!$G$4:$J$8,_xlfn.IFS(BJ95&lt;56,1,BJ95&lt;61,2,BJ95&lt;66,3,BJ95&lt;71,4,TRUE,5),MATCH(YEAR($C$17),Appendix!$G$3:$L$3,0))</f>
        <v>0</v>
      </c>
      <c r="BM95" s="92">
        <f t="shared" si="63"/>
        <v>0</v>
      </c>
      <c r="BN95" s="99"/>
    </row>
    <row r="96" spans="1:66" x14ac:dyDescent="0.3">
      <c r="A96" s="64" t="s">
        <v>144</v>
      </c>
      <c r="B96" s="65"/>
      <c r="C96" s="67"/>
      <c r="D96" s="67"/>
      <c r="E96" s="67"/>
      <c r="F96" s="67"/>
      <c r="G96" s="67"/>
      <c r="H96" s="67"/>
      <c r="I96" s="67"/>
      <c r="J96" s="67"/>
      <c r="K96" s="67"/>
      <c r="L96" s="67"/>
      <c r="M96" s="67"/>
      <c r="N96" s="67"/>
      <c r="O96" s="57">
        <f t="shared" si="65"/>
        <v>0</v>
      </c>
      <c r="P96" s="57">
        <f t="shared" si="66"/>
        <v>0</v>
      </c>
      <c r="Q96" s="58">
        <f t="shared" si="40"/>
        <v>0</v>
      </c>
      <c r="R96" s="89">
        <f t="shared" si="41"/>
        <v>123</v>
      </c>
      <c r="S96" s="90">
        <f>IF($C96&gt;'Wage Ceilings '!$C$3,'Wage Ceilings '!$C$3,$C96)</f>
        <v>0</v>
      </c>
      <c r="T96" s="91" cm="1">
        <f t="array" ref="T96">INDEX(Appendix!$G$4:$J$8,_xlfn.IFS(R96&lt;56,1,R96&lt;61,2,R96&lt;66,3,R96&lt;71,4,TRUE,5),MATCH(YEAR($C$17),Appendix!$G$3:$L$3,0))</f>
        <v>0</v>
      </c>
      <c r="U96" s="92">
        <f t="shared" si="42"/>
        <v>0</v>
      </c>
      <c r="V96" s="89">
        <f t="shared" si="43"/>
        <v>124</v>
      </c>
      <c r="W96" s="90">
        <f>IF($D96&gt;'Wage Ceilings '!$C$3-$S96,'Wage Ceilings '!$C$3-$S96,$D96)</f>
        <v>0</v>
      </c>
      <c r="X96" s="91" cm="1">
        <f t="array" ref="X96">INDEX(Appendix!$G$4:$J$8,_xlfn.IFS(V96&lt;56,1,V96&lt;61,2,V96&lt;66,3,V96&lt;71,4,TRUE,5),MATCH(YEAR($C$17),Appendix!$G$3:$L$3,0))</f>
        <v>0</v>
      </c>
      <c r="Y96" s="92">
        <f t="shared" si="44"/>
        <v>0</v>
      </c>
      <c r="Z96" s="89">
        <f t="shared" si="45"/>
        <v>124</v>
      </c>
      <c r="AA96" s="90">
        <f>IF($E96&gt;'Wage Ceilings '!$C$3-SUM($S96,$W96),'Wage Ceilings '!$C$3-SUM($S96,$W96),$E96)</f>
        <v>0</v>
      </c>
      <c r="AB96" s="91" cm="1">
        <f t="array" ref="AB96">INDEX(Appendix!$G$4:$J$8,_xlfn.IFS(Z96&lt;56,1,Z96&lt;61,2,Z96&lt;66,3,Z96&lt;71,4,TRUE,5),MATCH(YEAR($C$17),Appendix!$G$3:$L$3,0))</f>
        <v>0</v>
      </c>
      <c r="AC96" s="92">
        <f t="shared" si="46"/>
        <v>0</v>
      </c>
      <c r="AD96" s="89">
        <f t="shared" si="47"/>
        <v>124</v>
      </c>
      <c r="AE96" s="90">
        <f>IF($F96&gt;'Wage Ceilings '!$C$3-SUM($S96,$W96,$AA96),'Wage Ceilings '!$C$3-SUM($S96,$W96,$AA96),$F96)</f>
        <v>0</v>
      </c>
      <c r="AF96" s="91" cm="1">
        <f t="array" ref="AF96">INDEX(Appendix!$G$4:$J$8,_xlfn.IFS(AD96&lt;56,1,AD96&lt;61,2,AD96&lt;66,3,AD96&lt;71,4,TRUE,5),MATCH(YEAR($C$17),Appendix!$G$3:$L$3,0))</f>
        <v>0</v>
      </c>
      <c r="AG96" s="92">
        <f t="shared" si="48"/>
        <v>0</v>
      </c>
      <c r="AH96" s="89">
        <f t="shared" si="49"/>
        <v>124</v>
      </c>
      <c r="AI96" s="90">
        <f>IF($G96&gt;'Wage Ceilings '!$C$3-SUM($S96,$W96,$AA96,$AE96),'Wage Ceilings '!$C$3-SUM($S96,$W96,$AA96,$AE96),$G96)</f>
        <v>0</v>
      </c>
      <c r="AJ96" s="91" cm="1">
        <f t="array" ref="AJ96">INDEX(Appendix!$G$4:$J$8,_xlfn.IFS(AH96&lt;56,1,AH96&lt;61,2,AH96&lt;66,3,AH96&lt;71,4,TRUE,5),MATCH(YEAR($C$17),Appendix!$G$3:$L$3,0))</f>
        <v>0</v>
      </c>
      <c r="AK96" s="92">
        <f t="shared" si="50"/>
        <v>0</v>
      </c>
      <c r="AL96" s="89">
        <f t="shared" si="51"/>
        <v>124</v>
      </c>
      <c r="AM96" s="90">
        <f>IF($H96&gt;'Wage Ceilings '!$C$3-SUM($S96,$W96,$AA96,$AE96,$AI96),'Wage Ceilings '!$C$3-SUM($S96,$W96,$AA96,$AE96,$AI96),$H96)</f>
        <v>0</v>
      </c>
      <c r="AN96" s="91" cm="1">
        <f t="array" ref="AN96">INDEX(Appendix!$G$4:$J$8,_xlfn.IFS(AL96&lt;56,1,AL96&lt;61,2,AL96&lt;66,3,AL96&lt;71,4,TRUE,5),MATCH(YEAR($C$17),Appendix!$G$3:$L$3,0))</f>
        <v>0</v>
      </c>
      <c r="AO96" s="92">
        <f t="shared" si="52"/>
        <v>0</v>
      </c>
      <c r="AP96" s="89">
        <f t="shared" si="53"/>
        <v>124</v>
      </c>
      <c r="AQ96" s="90" cm="1">
        <f t="array" ref="AQ96">_xlfn.IFS(SUM($S96,$W96,$AA96,$AE96,$AI96,$AM96)&gt;='Wage Ceilings '!$C$3,0,SUM($I96,$S96,$W96,$AA96,$AE96,$AI96,$AM96)&gt;'Wage Ceilings '!$C$3,'Wage Ceilings '!$C$3-SUM($S96,$W96,$AA96,$AE96,$AI96,$AM96),SUM($I96,$S96,$W96,$AA96,$AE96,$AI96,$AM96)&lt;='Wage Ceilings '!$C$3,$I96)</f>
        <v>0</v>
      </c>
      <c r="AR96" s="91" cm="1">
        <f t="array" ref="AR96">INDEX(Appendix!$G$4:$J$8,_xlfn.IFS(AP96&lt;56,1,AP96&lt;61,2,AP96&lt;66,3,AP96&lt;71,4,TRUE,5),MATCH(YEAR($C$17),Appendix!$G$3:$L$3,0))</f>
        <v>0</v>
      </c>
      <c r="AS96" s="92">
        <f t="shared" si="64"/>
        <v>0</v>
      </c>
      <c r="AT96" s="89">
        <f t="shared" si="54"/>
        <v>124</v>
      </c>
      <c r="AU96" s="90" cm="1">
        <f t="array" ref="AU96">_xlfn.IFS(SUM($S96,$W96,$AA96,$AE96,$AI96,$AM96,$AQ96)&gt;='Wage Ceilings '!$C$3,0,SUM($J96,$S96,$W96,$AA96,$AE96,$AI96,$AM96,$AQ96)&gt;'Wage Ceilings '!$C$3,'Wage Ceilings '!$C$3-SUM($S96,$W96,$AA96,$AE96,$AI96,$AM96,$AQ96),SUM($J96,$S96,$W96,$AA96,$AE96,$AI96,$AM96,$AQ96)&lt;='Wage Ceilings '!$C$3,$J96)</f>
        <v>0</v>
      </c>
      <c r="AV96" s="91" cm="1">
        <f t="array" ref="AV96">INDEX(Appendix!$G$4:$J$8,_xlfn.IFS(AT96&lt;56,1,AT96&lt;61,2,AT96&lt;66,3,AT96&lt;71,4,TRUE,5),MATCH(YEAR($C$17),Appendix!$G$3:$L$3,0))</f>
        <v>0</v>
      </c>
      <c r="AW96" s="92">
        <f t="shared" si="55"/>
        <v>0</v>
      </c>
      <c r="AX96" s="89">
        <f t="shared" si="56"/>
        <v>124</v>
      </c>
      <c r="AY96" s="90" cm="1">
        <f t="array" ref="AY96">_xlfn.IFS(SUM($S96,$W96,$AA96,$AE96,$AI96,$AM96,$AQ96,$AU96)&gt;='Wage Ceilings '!$C$3,0,SUM($K96,$S96,$W96,$AA96,$AE96,$AI96,$AM96,$AQ96,$AU96)&gt;'Wage Ceilings '!$C$3,'Wage Ceilings '!$C$3-SUM($S96,$W96,$AA96,$AE96,$AI96,$AM96,$AQ96,$AU96),SUM($K96,$S96,$W96,$AA96,$AE96,$AI96,$AM96,$AQ96,$AU96)&lt;='Wage Ceilings '!$C$3,$K96)</f>
        <v>0</v>
      </c>
      <c r="AZ96" s="91" cm="1">
        <f t="array" ref="AZ96">INDEX(Appendix!$G$4:$J$8,_xlfn.IFS(AX96&lt;56,1,AX96&lt;61,2,AX96&lt;66,3,AX96&lt;71,4,TRUE,5),MATCH(YEAR($C$17),Appendix!$G$3:$L$3,0))</f>
        <v>0</v>
      </c>
      <c r="BA96" s="92">
        <f t="shared" si="57"/>
        <v>0</v>
      </c>
      <c r="BB96" s="89">
        <f t="shared" si="58"/>
        <v>124</v>
      </c>
      <c r="BC96" s="90" cm="1">
        <f t="array" ref="BC96">_xlfn.IFS(SUM($S96,$W96,$AA96,$AE96,$AI96,$AM96,$AQ96,$AU96,$AY96)&gt;='Wage Ceilings '!$C$3,0,SUM($L96,$S96,$W96,$AA96,$AE96,$AI96,$AM96,$AQ96,$AU96,$AY96)&gt;'Wage Ceilings '!$C$3,'Wage Ceilings '!$C$3-SUM($S96,$W96,$AA96,$AE96,$AI96,$AM96,$AQ96,$AU96,$AY96),SUM($L96,$S96,$W96,$AA96,$AE96,$AI96,$AM96,$AQ96,$AU96,$AY96)&lt;='Wage Ceilings '!$C$3,$L96)</f>
        <v>0</v>
      </c>
      <c r="BD96" s="91" cm="1">
        <f t="array" ref="BD96">INDEX(Appendix!$G$4:$J$8,_xlfn.IFS(BB96&lt;56,1,BB96&lt;61,2,BB96&lt;66,3,BB96&lt;71,4,TRUE,5),MATCH(YEAR($C$17),Appendix!$G$3:$L$3,0))</f>
        <v>0</v>
      </c>
      <c r="BE96" s="92">
        <f t="shared" si="59"/>
        <v>0</v>
      </c>
      <c r="BF96" s="89">
        <f t="shared" si="60"/>
        <v>124</v>
      </c>
      <c r="BG96" s="90" cm="1">
        <f t="array" ref="BG96">_xlfn.IFS(SUM($S96,$W96,$AA96,$AE96,$AI96,$AM96,$AQ96,$AU96,$AY96,$BC96)&gt;='Wage Ceilings '!$C$3,0,SUM($M96,$S96,$W96,$AA96,$AE96,$AI96,$AM96,$AQ96,$AU96,$AY96,$BC96)&gt;'Wage Ceilings '!$C$3,'Wage Ceilings '!$C$3-SUM($S96,$W96,$AA96,$AE96,$AI96,$AM96,$AQ96,$AU96,$AY96,$BC96),SUM($M96,$S96,$W96,$AA96,$AE96,$AI96,$AM96,$AQ96,$AU96,$AY96,$BC96)&lt;='Wage Ceilings '!$C$3,$M96)</f>
        <v>0</v>
      </c>
      <c r="BH96" s="91" cm="1">
        <f t="array" ref="BH96">INDEX(Appendix!$G$4:$J$8,_xlfn.IFS(BF96&lt;56,1,BF96&lt;61,2,BF96&lt;66,3,BF96&lt;71,4,TRUE,5),MATCH(YEAR($C$17),Appendix!$G$3:$L$3,0))</f>
        <v>0</v>
      </c>
      <c r="BI96" s="92">
        <f t="shared" si="61"/>
        <v>0</v>
      </c>
      <c r="BJ96" s="89">
        <f t="shared" si="62"/>
        <v>124</v>
      </c>
      <c r="BK96" s="90" cm="1">
        <f t="array" ref="BK96">_xlfn.IFS(SUM($S96,$W96,$AA96,$AE96,$AI96,$AM96,$AQ96,$AU96,$AY96,$BC96,$BG96)&gt;='Wage Ceilings '!$C$3,0,SUM($N96,$S96,$W96,$AA96,$AE96,$AI96,$AM96,$AQ96,$AU96,$AY96,$BC96,$BG96)&gt;'Wage Ceilings '!$C$3,'Wage Ceilings '!$C$3-SUM($S96,$W96,$AA96,$AE96,$AI96,$AM96,$AQ96,$AU96,$AY96,$BC96,$BG96),SUM($N96,$S96,$W96,$AA96,$AE96,$AI96,$AM96,$AQ96,$AU96,$AY96,$BC96,$BG96)&lt;='Wage Ceilings '!$C$3,$N96)</f>
        <v>0</v>
      </c>
      <c r="BL96" s="91" cm="1">
        <f t="array" ref="BL96">INDEX(Appendix!$G$4:$J$8,_xlfn.IFS(BJ96&lt;56,1,BJ96&lt;61,2,BJ96&lt;66,3,BJ96&lt;71,4,TRUE,5),MATCH(YEAR($C$17),Appendix!$G$3:$L$3,0))</f>
        <v>0</v>
      </c>
      <c r="BM96" s="92">
        <f t="shared" si="63"/>
        <v>0</v>
      </c>
      <c r="BN96" s="99"/>
    </row>
    <row r="97" spans="1:66" x14ac:dyDescent="0.3">
      <c r="A97" s="64" t="s">
        <v>145</v>
      </c>
      <c r="B97" s="65"/>
      <c r="C97" s="67"/>
      <c r="D97" s="67"/>
      <c r="E97" s="67"/>
      <c r="F97" s="67"/>
      <c r="G97" s="67"/>
      <c r="H97" s="67"/>
      <c r="I97" s="67"/>
      <c r="J97" s="67"/>
      <c r="K97" s="67"/>
      <c r="L97" s="67"/>
      <c r="M97" s="67"/>
      <c r="N97" s="67"/>
      <c r="O97" s="57">
        <f t="shared" si="65"/>
        <v>0</v>
      </c>
      <c r="P97" s="57">
        <f t="shared" si="66"/>
        <v>0</v>
      </c>
      <c r="Q97" s="58">
        <f t="shared" si="40"/>
        <v>0</v>
      </c>
      <c r="R97" s="89">
        <f t="shared" si="41"/>
        <v>123</v>
      </c>
      <c r="S97" s="90">
        <f>IF($C97&gt;'Wage Ceilings '!$C$3,'Wage Ceilings '!$C$3,$C97)</f>
        <v>0</v>
      </c>
      <c r="T97" s="91" cm="1">
        <f t="array" ref="T97">INDEX(Appendix!$G$4:$J$8,_xlfn.IFS(R97&lt;56,1,R97&lt;61,2,R97&lt;66,3,R97&lt;71,4,TRUE,5),MATCH(YEAR($C$17),Appendix!$G$3:$L$3,0))</f>
        <v>0</v>
      </c>
      <c r="U97" s="92">
        <f t="shared" si="42"/>
        <v>0</v>
      </c>
      <c r="V97" s="89">
        <f t="shared" si="43"/>
        <v>124</v>
      </c>
      <c r="W97" s="90">
        <f>IF($D97&gt;'Wage Ceilings '!$C$3-$S97,'Wage Ceilings '!$C$3-$S97,$D97)</f>
        <v>0</v>
      </c>
      <c r="X97" s="91" cm="1">
        <f t="array" ref="X97">INDEX(Appendix!$G$4:$J$8,_xlfn.IFS(V97&lt;56,1,V97&lt;61,2,V97&lt;66,3,V97&lt;71,4,TRUE,5),MATCH(YEAR($C$17),Appendix!$G$3:$L$3,0))</f>
        <v>0</v>
      </c>
      <c r="Y97" s="92">
        <f t="shared" si="44"/>
        <v>0</v>
      </c>
      <c r="Z97" s="89">
        <f t="shared" si="45"/>
        <v>124</v>
      </c>
      <c r="AA97" s="90">
        <f>IF($E97&gt;'Wage Ceilings '!$C$3-SUM($S97,$W97),'Wage Ceilings '!$C$3-SUM($S97,$W97),$E97)</f>
        <v>0</v>
      </c>
      <c r="AB97" s="91" cm="1">
        <f t="array" ref="AB97">INDEX(Appendix!$G$4:$J$8,_xlfn.IFS(Z97&lt;56,1,Z97&lt;61,2,Z97&lt;66,3,Z97&lt;71,4,TRUE,5),MATCH(YEAR($C$17),Appendix!$G$3:$L$3,0))</f>
        <v>0</v>
      </c>
      <c r="AC97" s="92">
        <f t="shared" si="46"/>
        <v>0</v>
      </c>
      <c r="AD97" s="89">
        <f t="shared" si="47"/>
        <v>124</v>
      </c>
      <c r="AE97" s="90">
        <f>IF($F97&gt;'Wage Ceilings '!$C$3-SUM($S97,$W97,$AA97),'Wage Ceilings '!$C$3-SUM($S97,$W97,$AA97),$F97)</f>
        <v>0</v>
      </c>
      <c r="AF97" s="91" cm="1">
        <f t="array" ref="AF97">INDEX(Appendix!$G$4:$J$8,_xlfn.IFS(AD97&lt;56,1,AD97&lt;61,2,AD97&lt;66,3,AD97&lt;71,4,TRUE,5),MATCH(YEAR($C$17),Appendix!$G$3:$L$3,0))</f>
        <v>0</v>
      </c>
      <c r="AG97" s="92">
        <f t="shared" si="48"/>
        <v>0</v>
      </c>
      <c r="AH97" s="89">
        <f t="shared" si="49"/>
        <v>124</v>
      </c>
      <c r="AI97" s="90">
        <f>IF($G97&gt;'Wage Ceilings '!$C$3-SUM($S97,$W97,$AA97,$AE97),'Wage Ceilings '!$C$3-SUM($S97,$W97,$AA97,$AE97),$G97)</f>
        <v>0</v>
      </c>
      <c r="AJ97" s="91" cm="1">
        <f t="array" ref="AJ97">INDEX(Appendix!$G$4:$J$8,_xlfn.IFS(AH97&lt;56,1,AH97&lt;61,2,AH97&lt;66,3,AH97&lt;71,4,TRUE,5),MATCH(YEAR($C$17),Appendix!$G$3:$L$3,0))</f>
        <v>0</v>
      </c>
      <c r="AK97" s="92">
        <f t="shared" si="50"/>
        <v>0</v>
      </c>
      <c r="AL97" s="89">
        <f t="shared" si="51"/>
        <v>124</v>
      </c>
      <c r="AM97" s="90">
        <f>IF($H97&gt;'Wage Ceilings '!$C$3-SUM($S97,$W97,$AA97,$AE97,$AI97),'Wage Ceilings '!$C$3-SUM($S97,$W97,$AA97,$AE97,$AI97),$H97)</f>
        <v>0</v>
      </c>
      <c r="AN97" s="91" cm="1">
        <f t="array" ref="AN97">INDEX(Appendix!$G$4:$J$8,_xlfn.IFS(AL97&lt;56,1,AL97&lt;61,2,AL97&lt;66,3,AL97&lt;71,4,TRUE,5),MATCH(YEAR($C$17),Appendix!$G$3:$L$3,0))</f>
        <v>0</v>
      </c>
      <c r="AO97" s="92">
        <f t="shared" si="52"/>
        <v>0</v>
      </c>
      <c r="AP97" s="89">
        <f t="shared" si="53"/>
        <v>124</v>
      </c>
      <c r="AQ97" s="90" cm="1">
        <f t="array" ref="AQ97">_xlfn.IFS(SUM($S97,$W97,$AA97,$AE97,$AI97,$AM97)&gt;='Wage Ceilings '!$C$3,0,SUM($I97,$S97,$W97,$AA97,$AE97,$AI97,$AM97)&gt;'Wage Ceilings '!$C$3,'Wage Ceilings '!$C$3-SUM($S97,$W97,$AA97,$AE97,$AI97,$AM97),SUM($I97,$S97,$W97,$AA97,$AE97,$AI97,$AM97)&lt;='Wage Ceilings '!$C$3,$I97)</f>
        <v>0</v>
      </c>
      <c r="AR97" s="91" cm="1">
        <f t="array" ref="AR97">INDEX(Appendix!$G$4:$J$8,_xlfn.IFS(AP97&lt;56,1,AP97&lt;61,2,AP97&lt;66,3,AP97&lt;71,4,TRUE,5),MATCH(YEAR($C$17),Appendix!$G$3:$L$3,0))</f>
        <v>0</v>
      </c>
      <c r="AS97" s="92">
        <f t="shared" si="64"/>
        <v>0</v>
      </c>
      <c r="AT97" s="89">
        <f t="shared" si="54"/>
        <v>124</v>
      </c>
      <c r="AU97" s="90" cm="1">
        <f t="array" ref="AU97">_xlfn.IFS(SUM($S97,$W97,$AA97,$AE97,$AI97,$AM97,$AQ97)&gt;='Wage Ceilings '!$C$3,0,SUM($J97,$S97,$W97,$AA97,$AE97,$AI97,$AM97,$AQ97)&gt;'Wage Ceilings '!$C$3,'Wage Ceilings '!$C$3-SUM($S97,$W97,$AA97,$AE97,$AI97,$AM97,$AQ97),SUM($J97,$S97,$W97,$AA97,$AE97,$AI97,$AM97,$AQ97)&lt;='Wage Ceilings '!$C$3,$J97)</f>
        <v>0</v>
      </c>
      <c r="AV97" s="91" cm="1">
        <f t="array" ref="AV97">INDEX(Appendix!$G$4:$J$8,_xlfn.IFS(AT97&lt;56,1,AT97&lt;61,2,AT97&lt;66,3,AT97&lt;71,4,TRUE,5),MATCH(YEAR($C$17),Appendix!$G$3:$L$3,0))</f>
        <v>0</v>
      </c>
      <c r="AW97" s="92">
        <f t="shared" si="55"/>
        <v>0</v>
      </c>
      <c r="AX97" s="89">
        <f t="shared" si="56"/>
        <v>124</v>
      </c>
      <c r="AY97" s="90" cm="1">
        <f t="array" ref="AY97">_xlfn.IFS(SUM($S97,$W97,$AA97,$AE97,$AI97,$AM97,$AQ97,$AU97)&gt;='Wage Ceilings '!$C$3,0,SUM($K97,$S97,$W97,$AA97,$AE97,$AI97,$AM97,$AQ97,$AU97)&gt;'Wage Ceilings '!$C$3,'Wage Ceilings '!$C$3-SUM($S97,$W97,$AA97,$AE97,$AI97,$AM97,$AQ97,$AU97),SUM($K97,$S97,$W97,$AA97,$AE97,$AI97,$AM97,$AQ97,$AU97)&lt;='Wage Ceilings '!$C$3,$K97)</f>
        <v>0</v>
      </c>
      <c r="AZ97" s="91" cm="1">
        <f t="array" ref="AZ97">INDEX(Appendix!$G$4:$J$8,_xlfn.IFS(AX97&lt;56,1,AX97&lt;61,2,AX97&lt;66,3,AX97&lt;71,4,TRUE,5),MATCH(YEAR($C$17),Appendix!$G$3:$L$3,0))</f>
        <v>0</v>
      </c>
      <c r="BA97" s="92">
        <f t="shared" si="57"/>
        <v>0</v>
      </c>
      <c r="BB97" s="89">
        <f t="shared" si="58"/>
        <v>124</v>
      </c>
      <c r="BC97" s="90" cm="1">
        <f t="array" ref="BC97">_xlfn.IFS(SUM($S97,$W97,$AA97,$AE97,$AI97,$AM97,$AQ97,$AU97,$AY97)&gt;='Wage Ceilings '!$C$3,0,SUM($L97,$S97,$W97,$AA97,$AE97,$AI97,$AM97,$AQ97,$AU97,$AY97)&gt;'Wage Ceilings '!$C$3,'Wage Ceilings '!$C$3-SUM($S97,$W97,$AA97,$AE97,$AI97,$AM97,$AQ97,$AU97,$AY97),SUM($L97,$S97,$W97,$AA97,$AE97,$AI97,$AM97,$AQ97,$AU97,$AY97)&lt;='Wage Ceilings '!$C$3,$L97)</f>
        <v>0</v>
      </c>
      <c r="BD97" s="91" cm="1">
        <f t="array" ref="BD97">INDEX(Appendix!$G$4:$J$8,_xlfn.IFS(BB97&lt;56,1,BB97&lt;61,2,BB97&lt;66,3,BB97&lt;71,4,TRUE,5),MATCH(YEAR($C$17),Appendix!$G$3:$L$3,0))</f>
        <v>0</v>
      </c>
      <c r="BE97" s="92">
        <f t="shared" si="59"/>
        <v>0</v>
      </c>
      <c r="BF97" s="89">
        <f t="shared" si="60"/>
        <v>124</v>
      </c>
      <c r="BG97" s="90" cm="1">
        <f t="array" ref="BG97">_xlfn.IFS(SUM($S97,$W97,$AA97,$AE97,$AI97,$AM97,$AQ97,$AU97,$AY97,$BC97)&gt;='Wage Ceilings '!$C$3,0,SUM($M97,$S97,$W97,$AA97,$AE97,$AI97,$AM97,$AQ97,$AU97,$AY97,$BC97)&gt;'Wage Ceilings '!$C$3,'Wage Ceilings '!$C$3-SUM($S97,$W97,$AA97,$AE97,$AI97,$AM97,$AQ97,$AU97,$AY97,$BC97),SUM($M97,$S97,$W97,$AA97,$AE97,$AI97,$AM97,$AQ97,$AU97,$AY97,$BC97)&lt;='Wage Ceilings '!$C$3,$M97)</f>
        <v>0</v>
      </c>
      <c r="BH97" s="91" cm="1">
        <f t="array" ref="BH97">INDEX(Appendix!$G$4:$J$8,_xlfn.IFS(BF97&lt;56,1,BF97&lt;61,2,BF97&lt;66,3,BF97&lt;71,4,TRUE,5),MATCH(YEAR($C$17),Appendix!$G$3:$L$3,0))</f>
        <v>0</v>
      </c>
      <c r="BI97" s="92">
        <f t="shared" si="61"/>
        <v>0</v>
      </c>
      <c r="BJ97" s="89">
        <f t="shared" si="62"/>
        <v>124</v>
      </c>
      <c r="BK97" s="90" cm="1">
        <f t="array" ref="BK97">_xlfn.IFS(SUM($S97,$W97,$AA97,$AE97,$AI97,$AM97,$AQ97,$AU97,$AY97,$BC97,$BG97)&gt;='Wage Ceilings '!$C$3,0,SUM($N97,$S97,$W97,$AA97,$AE97,$AI97,$AM97,$AQ97,$AU97,$AY97,$BC97,$BG97)&gt;'Wage Ceilings '!$C$3,'Wage Ceilings '!$C$3-SUM($S97,$W97,$AA97,$AE97,$AI97,$AM97,$AQ97,$AU97,$AY97,$BC97,$BG97),SUM($N97,$S97,$W97,$AA97,$AE97,$AI97,$AM97,$AQ97,$AU97,$AY97,$BC97,$BG97)&lt;='Wage Ceilings '!$C$3,$N97)</f>
        <v>0</v>
      </c>
      <c r="BL97" s="91" cm="1">
        <f t="array" ref="BL97">INDEX(Appendix!$G$4:$J$8,_xlfn.IFS(BJ97&lt;56,1,BJ97&lt;61,2,BJ97&lt;66,3,BJ97&lt;71,4,TRUE,5),MATCH(YEAR($C$17),Appendix!$G$3:$L$3,0))</f>
        <v>0</v>
      </c>
      <c r="BM97" s="92">
        <f t="shared" si="63"/>
        <v>0</v>
      </c>
      <c r="BN97" s="99"/>
    </row>
    <row r="98" spans="1:66" x14ac:dyDescent="0.3">
      <c r="A98" s="64" t="s">
        <v>146</v>
      </c>
      <c r="B98" s="65"/>
      <c r="C98" s="67"/>
      <c r="D98" s="67"/>
      <c r="E98" s="67"/>
      <c r="F98" s="67"/>
      <c r="G98" s="67"/>
      <c r="H98" s="67"/>
      <c r="I98" s="67"/>
      <c r="J98" s="67"/>
      <c r="K98" s="67"/>
      <c r="L98" s="67"/>
      <c r="M98" s="67"/>
      <c r="N98" s="67"/>
      <c r="O98" s="57">
        <f t="shared" si="65"/>
        <v>0</v>
      </c>
      <c r="P98" s="57">
        <f t="shared" si="66"/>
        <v>0</v>
      </c>
      <c r="Q98" s="58">
        <f t="shared" si="40"/>
        <v>0</v>
      </c>
      <c r="R98" s="89">
        <f t="shared" si="41"/>
        <v>123</v>
      </c>
      <c r="S98" s="90">
        <f>IF($C98&gt;'Wage Ceilings '!$C$3,'Wage Ceilings '!$C$3,$C98)</f>
        <v>0</v>
      </c>
      <c r="T98" s="91" cm="1">
        <f t="array" ref="T98">INDEX(Appendix!$G$4:$J$8,_xlfn.IFS(R98&lt;56,1,R98&lt;61,2,R98&lt;66,3,R98&lt;71,4,TRUE,5),MATCH(YEAR($C$17),Appendix!$G$3:$L$3,0))</f>
        <v>0</v>
      </c>
      <c r="U98" s="92">
        <f t="shared" si="42"/>
        <v>0</v>
      </c>
      <c r="V98" s="89">
        <f t="shared" si="43"/>
        <v>124</v>
      </c>
      <c r="W98" s="90">
        <f>IF($D98&gt;'Wage Ceilings '!$C$3-$S98,'Wage Ceilings '!$C$3-$S98,$D98)</f>
        <v>0</v>
      </c>
      <c r="X98" s="91" cm="1">
        <f t="array" ref="X98">INDEX(Appendix!$G$4:$J$8,_xlfn.IFS(V98&lt;56,1,V98&lt;61,2,V98&lt;66,3,V98&lt;71,4,TRUE,5),MATCH(YEAR($C$17),Appendix!$G$3:$L$3,0))</f>
        <v>0</v>
      </c>
      <c r="Y98" s="92">
        <f t="shared" si="44"/>
        <v>0</v>
      </c>
      <c r="Z98" s="89">
        <f t="shared" si="45"/>
        <v>124</v>
      </c>
      <c r="AA98" s="90">
        <f>IF($E98&gt;'Wage Ceilings '!$C$3-SUM($S98,$W98),'Wage Ceilings '!$C$3-SUM($S98,$W98),$E98)</f>
        <v>0</v>
      </c>
      <c r="AB98" s="91" cm="1">
        <f t="array" ref="AB98">INDEX(Appendix!$G$4:$J$8,_xlfn.IFS(Z98&lt;56,1,Z98&lt;61,2,Z98&lt;66,3,Z98&lt;71,4,TRUE,5),MATCH(YEAR($C$17),Appendix!$G$3:$L$3,0))</f>
        <v>0</v>
      </c>
      <c r="AC98" s="92">
        <f t="shared" si="46"/>
        <v>0</v>
      </c>
      <c r="AD98" s="89">
        <f t="shared" si="47"/>
        <v>124</v>
      </c>
      <c r="AE98" s="90">
        <f>IF($F98&gt;'Wage Ceilings '!$C$3-SUM($S98,$W98,$AA98),'Wage Ceilings '!$C$3-SUM($S98,$W98,$AA98),$F98)</f>
        <v>0</v>
      </c>
      <c r="AF98" s="91" cm="1">
        <f t="array" ref="AF98">INDEX(Appendix!$G$4:$J$8,_xlfn.IFS(AD98&lt;56,1,AD98&lt;61,2,AD98&lt;66,3,AD98&lt;71,4,TRUE,5),MATCH(YEAR($C$17),Appendix!$G$3:$L$3,0))</f>
        <v>0</v>
      </c>
      <c r="AG98" s="92">
        <f t="shared" si="48"/>
        <v>0</v>
      </c>
      <c r="AH98" s="89">
        <f t="shared" si="49"/>
        <v>124</v>
      </c>
      <c r="AI98" s="90">
        <f>IF($G98&gt;'Wage Ceilings '!$C$3-SUM($S98,$W98,$AA98,$AE98),'Wage Ceilings '!$C$3-SUM($S98,$W98,$AA98,$AE98),$G98)</f>
        <v>0</v>
      </c>
      <c r="AJ98" s="91" cm="1">
        <f t="array" ref="AJ98">INDEX(Appendix!$G$4:$J$8,_xlfn.IFS(AH98&lt;56,1,AH98&lt;61,2,AH98&lt;66,3,AH98&lt;71,4,TRUE,5),MATCH(YEAR($C$17),Appendix!$G$3:$L$3,0))</f>
        <v>0</v>
      </c>
      <c r="AK98" s="92">
        <f t="shared" si="50"/>
        <v>0</v>
      </c>
      <c r="AL98" s="89">
        <f t="shared" si="51"/>
        <v>124</v>
      </c>
      <c r="AM98" s="90">
        <f>IF($H98&gt;'Wage Ceilings '!$C$3-SUM($S98,$W98,$AA98,$AE98,$AI98),'Wage Ceilings '!$C$3-SUM($S98,$W98,$AA98,$AE98,$AI98),$H98)</f>
        <v>0</v>
      </c>
      <c r="AN98" s="91" cm="1">
        <f t="array" ref="AN98">INDEX(Appendix!$G$4:$J$8,_xlfn.IFS(AL98&lt;56,1,AL98&lt;61,2,AL98&lt;66,3,AL98&lt;71,4,TRUE,5),MATCH(YEAR($C$17),Appendix!$G$3:$L$3,0))</f>
        <v>0</v>
      </c>
      <c r="AO98" s="92">
        <f t="shared" si="52"/>
        <v>0</v>
      </c>
      <c r="AP98" s="89">
        <f t="shared" si="53"/>
        <v>124</v>
      </c>
      <c r="AQ98" s="90" cm="1">
        <f t="array" ref="AQ98">_xlfn.IFS(SUM($S98,$W98,$AA98,$AE98,$AI98,$AM98)&gt;='Wage Ceilings '!$C$3,0,SUM($I98,$S98,$W98,$AA98,$AE98,$AI98,$AM98)&gt;'Wage Ceilings '!$C$3,'Wage Ceilings '!$C$3-SUM($S98,$W98,$AA98,$AE98,$AI98,$AM98),SUM($I98,$S98,$W98,$AA98,$AE98,$AI98,$AM98)&lt;='Wage Ceilings '!$C$3,$I98)</f>
        <v>0</v>
      </c>
      <c r="AR98" s="91" cm="1">
        <f t="array" ref="AR98">INDEX(Appendix!$G$4:$J$8,_xlfn.IFS(AP98&lt;56,1,AP98&lt;61,2,AP98&lt;66,3,AP98&lt;71,4,TRUE,5),MATCH(YEAR($C$17),Appendix!$G$3:$L$3,0))</f>
        <v>0</v>
      </c>
      <c r="AS98" s="92">
        <f t="shared" si="64"/>
        <v>0</v>
      </c>
      <c r="AT98" s="89">
        <f t="shared" si="54"/>
        <v>124</v>
      </c>
      <c r="AU98" s="90" cm="1">
        <f t="array" ref="AU98">_xlfn.IFS(SUM($S98,$W98,$AA98,$AE98,$AI98,$AM98,$AQ98)&gt;='Wage Ceilings '!$C$3,0,SUM($J98,$S98,$W98,$AA98,$AE98,$AI98,$AM98,$AQ98)&gt;'Wage Ceilings '!$C$3,'Wage Ceilings '!$C$3-SUM($S98,$W98,$AA98,$AE98,$AI98,$AM98,$AQ98),SUM($J98,$S98,$W98,$AA98,$AE98,$AI98,$AM98,$AQ98)&lt;='Wage Ceilings '!$C$3,$J98)</f>
        <v>0</v>
      </c>
      <c r="AV98" s="91" cm="1">
        <f t="array" ref="AV98">INDEX(Appendix!$G$4:$J$8,_xlfn.IFS(AT98&lt;56,1,AT98&lt;61,2,AT98&lt;66,3,AT98&lt;71,4,TRUE,5),MATCH(YEAR($C$17),Appendix!$G$3:$L$3,0))</f>
        <v>0</v>
      </c>
      <c r="AW98" s="92">
        <f t="shared" si="55"/>
        <v>0</v>
      </c>
      <c r="AX98" s="89">
        <f t="shared" si="56"/>
        <v>124</v>
      </c>
      <c r="AY98" s="90" cm="1">
        <f t="array" ref="AY98">_xlfn.IFS(SUM($S98,$W98,$AA98,$AE98,$AI98,$AM98,$AQ98,$AU98)&gt;='Wage Ceilings '!$C$3,0,SUM($K98,$S98,$W98,$AA98,$AE98,$AI98,$AM98,$AQ98,$AU98)&gt;'Wage Ceilings '!$C$3,'Wage Ceilings '!$C$3-SUM($S98,$W98,$AA98,$AE98,$AI98,$AM98,$AQ98,$AU98),SUM($K98,$S98,$W98,$AA98,$AE98,$AI98,$AM98,$AQ98,$AU98)&lt;='Wage Ceilings '!$C$3,$K98)</f>
        <v>0</v>
      </c>
      <c r="AZ98" s="91" cm="1">
        <f t="array" ref="AZ98">INDEX(Appendix!$G$4:$J$8,_xlfn.IFS(AX98&lt;56,1,AX98&lt;61,2,AX98&lt;66,3,AX98&lt;71,4,TRUE,5),MATCH(YEAR($C$17),Appendix!$G$3:$L$3,0))</f>
        <v>0</v>
      </c>
      <c r="BA98" s="92">
        <f t="shared" si="57"/>
        <v>0</v>
      </c>
      <c r="BB98" s="89">
        <f t="shared" si="58"/>
        <v>124</v>
      </c>
      <c r="BC98" s="90" cm="1">
        <f t="array" ref="BC98">_xlfn.IFS(SUM($S98,$W98,$AA98,$AE98,$AI98,$AM98,$AQ98,$AU98,$AY98)&gt;='Wage Ceilings '!$C$3,0,SUM($L98,$S98,$W98,$AA98,$AE98,$AI98,$AM98,$AQ98,$AU98,$AY98)&gt;'Wage Ceilings '!$C$3,'Wage Ceilings '!$C$3-SUM($S98,$W98,$AA98,$AE98,$AI98,$AM98,$AQ98,$AU98,$AY98),SUM($L98,$S98,$W98,$AA98,$AE98,$AI98,$AM98,$AQ98,$AU98,$AY98)&lt;='Wage Ceilings '!$C$3,$L98)</f>
        <v>0</v>
      </c>
      <c r="BD98" s="91" cm="1">
        <f t="array" ref="BD98">INDEX(Appendix!$G$4:$J$8,_xlfn.IFS(BB98&lt;56,1,BB98&lt;61,2,BB98&lt;66,3,BB98&lt;71,4,TRUE,5),MATCH(YEAR($C$17),Appendix!$G$3:$L$3,0))</f>
        <v>0</v>
      </c>
      <c r="BE98" s="92">
        <f t="shared" si="59"/>
        <v>0</v>
      </c>
      <c r="BF98" s="89">
        <f t="shared" si="60"/>
        <v>124</v>
      </c>
      <c r="BG98" s="90" cm="1">
        <f t="array" ref="BG98">_xlfn.IFS(SUM($S98,$W98,$AA98,$AE98,$AI98,$AM98,$AQ98,$AU98,$AY98,$BC98)&gt;='Wage Ceilings '!$C$3,0,SUM($M98,$S98,$W98,$AA98,$AE98,$AI98,$AM98,$AQ98,$AU98,$AY98,$BC98)&gt;'Wage Ceilings '!$C$3,'Wage Ceilings '!$C$3-SUM($S98,$W98,$AA98,$AE98,$AI98,$AM98,$AQ98,$AU98,$AY98,$BC98),SUM($M98,$S98,$W98,$AA98,$AE98,$AI98,$AM98,$AQ98,$AU98,$AY98,$BC98)&lt;='Wage Ceilings '!$C$3,$M98)</f>
        <v>0</v>
      </c>
      <c r="BH98" s="91" cm="1">
        <f t="array" ref="BH98">INDEX(Appendix!$G$4:$J$8,_xlfn.IFS(BF98&lt;56,1,BF98&lt;61,2,BF98&lt;66,3,BF98&lt;71,4,TRUE,5),MATCH(YEAR($C$17),Appendix!$G$3:$L$3,0))</f>
        <v>0</v>
      </c>
      <c r="BI98" s="92">
        <f t="shared" si="61"/>
        <v>0</v>
      </c>
      <c r="BJ98" s="89">
        <f t="shared" si="62"/>
        <v>124</v>
      </c>
      <c r="BK98" s="90" cm="1">
        <f t="array" ref="BK98">_xlfn.IFS(SUM($S98,$W98,$AA98,$AE98,$AI98,$AM98,$AQ98,$AU98,$AY98,$BC98,$BG98)&gt;='Wage Ceilings '!$C$3,0,SUM($N98,$S98,$W98,$AA98,$AE98,$AI98,$AM98,$AQ98,$AU98,$AY98,$BC98,$BG98)&gt;'Wage Ceilings '!$C$3,'Wage Ceilings '!$C$3-SUM($S98,$W98,$AA98,$AE98,$AI98,$AM98,$AQ98,$AU98,$AY98,$BC98,$BG98),SUM($N98,$S98,$W98,$AA98,$AE98,$AI98,$AM98,$AQ98,$AU98,$AY98,$BC98,$BG98)&lt;='Wage Ceilings '!$C$3,$N98)</f>
        <v>0</v>
      </c>
      <c r="BL98" s="91" cm="1">
        <f t="array" ref="BL98">INDEX(Appendix!$G$4:$J$8,_xlfn.IFS(BJ98&lt;56,1,BJ98&lt;61,2,BJ98&lt;66,3,BJ98&lt;71,4,TRUE,5),MATCH(YEAR($C$17),Appendix!$G$3:$L$3,0))</f>
        <v>0</v>
      </c>
      <c r="BM98" s="92">
        <f t="shared" si="63"/>
        <v>0</v>
      </c>
      <c r="BN98" s="99"/>
    </row>
    <row r="99" spans="1:66" x14ac:dyDescent="0.3">
      <c r="A99" s="64" t="s">
        <v>147</v>
      </c>
      <c r="B99" s="65"/>
      <c r="C99" s="67"/>
      <c r="D99" s="67"/>
      <c r="E99" s="67"/>
      <c r="F99" s="67"/>
      <c r="G99" s="67"/>
      <c r="H99" s="67"/>
      <c r="I99" s="67"/>
      <c r="J99" s="67"/>
      <c r="K99" s="67"/>
      <c r="L99" s="67"/>
      <c r="M99" s="67"/>
      <c r="N99" s="67"/>
      <c r="O99" s="57">
        <f t="shared" si="65"/>
        <v>0</v>
      </c>
      <c r="P99" s="57">
        <f t="shared" si="66"/>
        <v>0</v>
      </c>
      <c r="Q99" s="58">
        <f t="shared" si="40"/>
        <v>0</v>
      </c>
      <c r="R99" s="89">
        <f t="shared" si="41"/>
        <v>123</v>
      </c>
      <c r="S99" s="90">
        <f>IF($C99&gt;'Wage Ceilings '!$C$3,'Wage Ceilings '!$C$3,$C99)</f>
        <v>0</v>
      </c>
      <c r="T99" s="91" cm="1">
        <f t="array" ref="T99">INDEX(Appendix!$G$4:$J$8,_xlfn.IFS(R99&lt;56,1,R99&lt;61,2,R99&lt;66,3,R99&lt;71,4,TRUE,5),MATCH(YEAR($C$17),Appendix!$G$3:$L$3,0))</f>
        <v>0</v>
      </c>
      <c r="U99" s="92">
        <f t="shared" si="42"/>
        <v>0</v>
      </c>
      <c r="V99" s="89">
        <f t="shared" si="43"/>
        <v>124</v>
      </c>
      <c r="W99" s="90">
        <f>IF($D99&gt;'Wage Ceilings '!$C$3-$S99,'Wage Ceilings '!$C$3-$S99,$D99)</f>
        <v>0</v>
      </c>
      <c r="X99" s="91" cm="1">
        <f t="array" ref="X99">INDEX(Appendix!$G$4:$J$8,_xlfn.IFS(V99&lt;56,1,V99&lt;61,2,V99&lt;66,3,V99&lt;71,4,TRUE,5),MATCH(YEAR($C$17),Appendix!$G$3:$L$3,0))</f>
        <v>0</v>
      </c>
      <c r="Y99" s="92">
        <f t="shared" si="44"/>
        <v>0</v>
      </c>
      <c r="Z99" s="89">
        <f t="shared" si="45"/>
        <v>124</v>
      </c>
      <c r="AA99" s="90">
        <f>IF($E99&gt;'Wage Ceilings '!$C$3-SUM($S99,$W99),'Wage Ceilings '!$C$3-SUM($S99,$W99),$E99)</f>
        <v>0</v>
      </c>
      <c r="AB99" s="91" cm="1">
        <f t="array" ref="AB99">INDEX(Appendix!$G$4:$J$8,_xlfn.IFS(Z99&lt;56,1,Z99&lt;61,2,Z99&lt;66,3,Z99&lt;71,4,TRUE,5),MATCH(YEAR($C$17),Appendix!$G$3:$L$3,0))</f>
        <v>0</v>
      </c>
      <c r="AC99" s="92">
        <f t="shared" si="46"/>
        <v>0</v>
      </c>
      <c r="AD99" s="89">
        <f t="shared" si="47"/>
        <v>124</v>
      </c>
      <c r="AE99" s="90">
        <f>IF($F99&gt;'Wage Ceilings '!$C$3-SUM($S99,$W99,$AA99),'Wage Ceilings '!$C$3-SUM($S99,$W99,$AA99),$F99)</f>
        <v>0</v>
      </c>
      <c r="AF99" s="91" cm="1">
        <f t="array" ref="AF99">INDEX(Appendix!$G$4:$J$8,_xlfn.IFS(AD99&lt;56,1,AD99&lt;61,2,AD99&lt;66,3,AD99&lt;71,4,TRUE,5),MATCH(YEAR($C$17),Appendix!$G$3:$L$3,0))</f>
        <v>0</v>
      </c>
      <c r="AG99" s="92">
        <f t="shared" si="48"/>
        <v>0</v>
      </c>
      <c r="AH99" s="89">
        <f t="shared" si="49"/>
        <v>124</v>
      </c>
      <c r="AI99" s="90">
        <f>IF($G99&gt;'Wage Ceilings '!$C$3-SUM($S99,$W99,$AA99,$AE99),'Wage Ceilings '!$C$3-SUM($S99,$W99,$AA99,$AE99),$G99)</f>
        <v>0</v>
      </c>
      <c r="AJ99" s="91" cm="1">
        <f t="array" ref="AJ99">INDEX(Appendix!$G$4:$J$8,_xlfn.IFS(AH99&lt;56,1,AH99&lt;61,2,AH99&lt;66,3,AH99&lt;71,4,TRUE,5),MATCH(YEAR($C$17),Appendix!$G$3:$L$3,0))</f>
        <v>0</v>
      </c>
      <c r="AK99" s="92">
        <f t="shared" si="50"/>
        <v>0</v>
      </c>
      <c r="AL99" s="89">
        <f t="shared" si="51"/>
        <v>124</v>
      </c>
      <c r="AM99" s="90">
        <f>IF($H99&gt;'Wage Ceilings '!$C$3-SUM($S99,$W99,$AA99,$AE99,$AI99),'Wage Ceilings '!$C$3-SUM($S99,$W99,$AA99,$AE99,$AI99),$H99)</f>
        <v>0</v>
      </c>
      <c r="AN99" s="91" cm="1">
        <f t="array" ref="AN99">INDEX(Appendix!$G$4:$J$8,_xlfn.IFS(AL99&lt;56,1,AL99&lt;61,2,AL99&lt;66,3,AL99&lt;71,4,TRUE,5),MATCH(YEAR($C$17),Appendix!$G$3:$L$3,0))</f>
        <v>0</v>
      </c>
      <c r="AO99" s="92">
        <f t="shared" si="52"/>
        <v>0</v>
      </c>
      <c r="AP99" s="89">
        <f t="shared" si="53"/>
        <v>124</v>
      </c>
      <c r="AQ99" s="90" cm="1">
        <f t="array" ref="AQ99">_xlfn.IFS(SUM($S99,$W99,$AA99,$AE99,$AI99,$AM99)&gt;='Wage Ceilings '!$C$3,0,SUM($I99,$S99,$W99,$AA99,$AE99,$AI99,$AM99)&gt;'Wage Ceilings '!$C$3,'Wage Ceilings '!$C$3-SUM($S99,$W99,$AA99,$AE99,$AI99,$AM99),SUM($I99,$S99,$W99,$AA99,$AE99,$AI99,$AM99)&lt;='Wage Ceilings '!$C$3,$I99)</f>
        <v>0</v>
      </c>
      <c r="AR99" s="91" cm="1">
        <f t="array" ref="AR99">INDEX(Appendix!$G$4:$J$8,_xlfn.IFS(AP99&lt;56,1,AP99&lt;61,2,AP99&lt;66,3,AP99&lt;71,4,TRUE,5),MATCH(YEAR($C$17),Appendix!$G$3:$L$3,0))</f>
        <v>0</v>
      </c>
      <c r="AS99" s="92">
        <f t="shared" si="64"/>
        <v>0</v>
      </c>
      <c r="AT99" s="89">
        <f t="shared" si="54"/>
        <v>124</v>
      </c>
      <c r="AU99" s="90" cm="1">
        <f t="array" ref="AU99">_xlfn.IFS(SUM($S99,$W99,$AA99,$AE99,$AI99,$AM99,$AQ99)&gt;='Wage Ceilings '!$C$3,0,SUM($J99,$S99,$W99,$AA99,$AE99,$AI99,$AM99,$AQ99)&gt;'Wage Ceilings '!$C$3,'Wage Ceilings '!$C$3-SUM($S99,$W99,$AA99,$AE99,$AI99,$AM99,$AQ99),SUM($J99,$S99,$W99,$AA99,$AE99,$AI99,$AM99,$AQ99)&lt;='Wage Ceilings '!$C$3,$J99)</f>
        <v>0</v>
      </c>
      <c r="AV99" s="91" cm="1">
        <f t="array" ref="AV99">INDEX(Appendix!$G$4:$J$8,_xlfn.IFS(AT99&lt;56,1,AT99&lt;61,2,AT99&lt;66,3,AT99&lt;71,4,TRUE,5),MATCH(YEAR($C$17),Appendix!$G$3:$L$3,0))</f>
        <v>0</v>
      </c>
      <c r="AW99" s="92">
        <f t="shared" si="55"/>
        <v>0</v>
      </c>
      <c r="AX99" s="89">
        <f t="shared" si="56"/>
        <v>124</v>
      </c>
      <c r="AY99" s="90" cm="1">
        <f t="array" ref="AY99">_xlfn.IFS(SUM($S99,$W99,$AA99,$AE99,$AI99,$AM99,$AQ99,$AU99)&gt;='Wage Ceilings '!$C$3,0,SUM($K99,$S99,$W99,$AA99,$AE99,$AI99,$AM99,$AQ99,$AU99)&gt;'Wage Ceilings '!$C$3,'Wage Ceilings '!$C$3-SUM($S99,$W99,$AA99,$AE99,$AI99,$AM99,$AQ99,$AU99),SUM($K99,$S99,$W99,$AA99,$AE99,$AI99,$AM99,$AQ99,$AU99)&lt;='Wage Ceilings '!$C$3,$K99)</f>
        <v>0</v>
      </c>
      <c r="AZ99" s="91" cm="1">
        <f t="array" ref="AZ99">INDEX(Appendix!$G$4:$J$8,_xlfn.IFS(AX99&lt;56,1,AX99&lt;61,2,AX99&lt;66,3,AX99&lt;71,4,TRUE,5),MATCH(YEAR($C$17),Appendix!$G$3:$L$3,0))</f>
        <v>0</v>
      </c>
      <c r="BA99" s="92">
        <f t="shared" si="57"/>
        <v>0</v>
      </c>
      <c r="BB99" s="89">
        <f t="shared" si="58"/>
        <v>124</v>
      </c>
      <c r="BC99" s="90" cm="1">
        <f t="array" ref="BC99">_xlfn.IFS(SUM($S99,$W99,$AA99,$AE99,$AI99,$AM99,$AQ99,$AU99,$AY99)&gt;='Wage Ceilings '!$C$3,0,SUM($L99,$S99,$W99,$AA99,$AE99,$AI99,$AM99,$AQ99,$AU99,$AY99)&gt;'Wage Ceilings '!$C$3,'Wage Ceilings '!$C$3-SUM($S99,$W99,$AA99,$AE99,$AI99,$AM99,$AQ99,$AU99,$AY99),SUM($L99,$S99,$W99,$AA99,$AE99,$AI99,$AM99,$AQ99,$AU99,$AY99)&lt;='Wage Ceilings '!$C$3,$L99)</f>
        <v>0</v>
      </c>
      <c r="BD99" s="91" cm="1">
        <f t="array" ref="BD99">INDEX(Appendix!$G$4:$J$8,_xlfn.IFS(BB99&lt;56,1,BB99&lt;61,2,BB99&lt;66,3,BB99&lt;71,4,TRUE,5),MATCH(YEAR($C$17),Appendix!$G$3:$L$3,0))</f>
        <v>0</v>
      </c>
      <c r="BE99" s="92">
        <f t="shared" si="59"/>
        <v>0</v>
      </c>
      <c r="BF99" s="89">
        <f t="shared" si="60"/>
        <v>124</v>
      </c>
      <c r="BG99" s="90" cm="1">
        <f t="array" ref="BG99">_xlfn.IFS(SUM($S99,$W99,$AA99,$AE99,$AI99,$AM99,$AQ99,$AU99,$AY99,$BC99)&gt;='Wage Ceilings '!$C$3,0,SUM($M99,$S99,$W99,$AA99,$AE99,$AI99,$AM99,$AQ99,$AU99,$AY99,$BC99)&gt;'Wage Ceilings '!$C$3,'Wage Ceilings '!$C$3-SUM($S99,$W99,$AA99,$AE99,$AI99,$AM99,$AQ99,$AU99,$AY99,$BC99),SUM($M99,$S99,$W99,$AA99,$AE99,$AI99,$AM99,$AQ99,$AU99,$AY99,$BC99)&lt;='Wage Ceilings '!$C$3,$M99)</f>
        <v>0</v>
      </c>
      <c r="BH99" s="91" cm="1">
        <f t="array" ref="BH99">INDEX(Appendix!$G$4:$J$8,_xlfn.IFS(BF99&lt;56,1,BF99&lt;61,2,BF99&lt;66,3,BF99&lt;71,4,TRUE,5),MATCH(YEAR($C$17),Appendix!$G$3:$L$3,0))</f>
        <v>0</v>
      </c>
      <c r="BI99" s="92">
        <f t="shared" si="61"/>
        <v>0</v>
      </c>
      <c r="BJ99" s="89">
        <f t="shared" si="62"/>
        <v>124</v>
      </c>
      <c r="BK99" s="90" cm="1">
        <f t="array" ref="BK99">_xlfn.IFS(SUM($S99,$W99,$AA99,$AE99,$AI99,$AM99,$AQ99,$AU99,$AY99,$BC99,$BG99)&gt;='Wage Ceilings '!$C$3,0,SUM($N99,$S99,$W99,$AA99,$AE99,$AI99,$AM99,$AQ99,$AU99,$AY99,$BC99,$BG99)&gt;'Wage Ceilings '!$C$3,'Wage Ceilings '!$C$3-SUM($S99,$W99,$AA99,$AE99,$AI99,$AM99,$AQ99,$AU99,$AY99,$BC99,$BG99),SUM($N99,$S99,$W99,$AA99,$AE99,$AI99,$AM99,$AQ99,$AU99,$AY99,$BC99,$BG99)&lt;='Wage Ceilings '!$C$3,$N99)</f>
        <v>0</v>
      </c>
      <c r="BL99" s="91" cm="1">
        <f t="array" ref="BL99">INDEX(Appendix!$G$4:$J$8,_xlfn.IFS(BJ99&lt;56,1,BJ99&lt;61,2,BJ99&lt;66,3,BJ99&lt;71,4,TRUE,5),MATCH(YEAR($C$17),Appendix!$G$3:$L$3,0))</f>
        <v>0</v>
      </c>
      <c r="BM99" s="92">
        <f t="shared" si="63"/>
        <v>0</v>
      </c>
      <c r="BN99" s="99"/>
    </row>
    <row r="100" spans="1:66" x14ac:dyDescent="0.3">
      <c r="A100" s="64" t="s">
        <v>148</v>
      </c>
      <c r="B100" s="65"/>
      <c r="C100" s="67"/>
      <c r="D100" s="67"/>
      <c r="E100" s="67"/>
      <c r="F100" s="67"/>
      <c r="G100" s="67"/>
      <c r="H100" s="67"/>
      <c r="I100" s="67"/>
      <c r="J100" s="67"/>
      <c r="K100" s="67"/>
      <c r="L100" s="67"/>
      <c r="M100" s="67"/>
      <c r="N100" s="67"/>
      <c r="O100" s="57">
        <f t="shared" si="65"/>
        <v>0</v>
      </c>
      <c r="P100" s="57">
        <f t="shared" si="66"/>
        <v>0</v>
      </c>
      <c r="Q100" s="58">
        <f t="shared" si="40"/>
        <v>0</v>
      </c>
      <c r="R100" s="89">
        <f t="shared" si="41"/>
        <v>123</v>
      </c>
      <c r="S100" s="90">
        <f>IF($C100&gt;'Wage Ceilings '!$C$3,'Wage Ceilings '!$C$3,$C100)</f>
        <v>0</v>
      </c>
      <c r="T100" s="91" cm="1">
        <f t="array" ref="T100">INDEX(Appendix!$G$4:$J$8,_xlfn.IFS(R100&lt;56,1,R100&lt;61,2,R100&lt;66,3,R100&lt;71,4,TRUE,5),MATCH(YEAR($C$17),Appendix!$G$3:$L$3,0))</f>
        <v>0</v>
      </c>
      <c r="U100" s="92">
        <f t="shared" si="42"/>
        <v>0</v>
      </c>
      <c r="V100" s="89">
        <f t="shared" si="43"/>
        <v>124</v>
      </c>
      <c r="W100" s="90">
        <f>IF($D100&gt;'Wage Ceilings '!$C$3-$S100,'Wage Ceilings '!$C$3-$S100,$D100)</f>
        <v>0</v>
      </c>
      <c r="X100" s="91" cm="1">
        <f t="array" ref="X100">INDEX(Appendix!$G$4:$J$8,_xlfn.IFS(V100&lt;56,1,V100&lt;61,2,V100&lt;66,3,V100&lt;71,4,TRUE,5),MATCH(YEAR($C$17),Appendix!$G$3:$L$3,0))</f>
        <v>0</v>
      </c>
      <c r="Y100" s="92">
        <f t="shared" si="44"/>
        <v>0</v>
      </c>
      <c r="Z100" s="89">
        <f t="shared" si="45"/>
        <v>124</v>
      </c>
      <c r="AA100" s="90">
        <f>IF($E100&gt;'Wage Ceilings '!$C$3-SUM($S100,$W100),'Wage Ceilings '!$C$3-SUM($S100,$W100),$E100)</f>
        <v>0</v>
      </c>
      <c r="AB100" s="91" cm="1">
        <f t="array" ref="AB100">INDEX(Appendix!$G$4:$J$8,_xlfn.IFS(Z100&lt;56,1,Z100&lt;61,2,Z100&lt;66,3,Z100&lt;71,4,TRUE,5),MATCH(YEAR($C$17),Appendix!$G$3:$L$3,0))</f>
        <v>0</v>
      </c>
      <c r="AC100" s="92">
        <f t="shared" si="46"/>
        <v>0</v>
      </c>
      <c r="AD100" s="89">
        <f t="shared" si="47"/>
        <v>124</v>
      </c>
      <c r="AE100" s="90">
        <f>IF($F100&gt;'Wage Ceilings '!$C$3-SUM($S100,$W100,$AA100),'Wage Ceilings '!$C$3-SUM($S100,$W100,$AA100),$F100)</f>
        <v>0</v>
      </c>
      <c r="AF100" s="91" cm="1">
        <f t="array" ref="AF100">INDEX(Appendix!$G$4:$J$8,_xlfn.IFS(AD100&lt;56,1,AD100&lt;61,2,AD100&lt;66,3,AD100&lt;71,4,TRUE,5),MATCH(YEAR($C$17),Appendix!$G$3:$L$3,0))</f>
        <v>0</v>
      </c>
      <c r="AG100" s="92">
        <f t="shared" si="48"/>
        <v>0</v>
      </c>
      <c r="AH100" s="89">
        <f t="shared" si="49"/>
        <v>124</v>
      </c>
      <c r="AI100" s="90">
        <f>IF($G100&gt;'Wage Ceilings '!$C$3-SUM($S100,$W100,$AA100,$AE100),'Wage Ceilings '!$C$3-SUM($S100,$W100,$AA100,$AE100),$G100)</f>
        <v>0</v>
      </c>
      <c r="AJ100" s="91" cm="1">
        <f t="array" ref="AJ100">INDEX(Appendix!$G$4:$J$8,_xlfn.IFS(AH100&lt;56,1,AH100&lt;61,2,AH100&lt;66,3,AH100&lt;71,4,TRUE,5),MATCH(YEAR($C$17),Appendix!$G$3:$L$3,0))</f>
        <v>0</v>
      </c>
      <c r="AK100" s="92">
        <f t="shared" si="50"/>
        <v>0</v>
      </c>
      <c r="AL100" s="89">
        <f t="shared" si="51"/>
        <v>124</v>
      </c>
      <c r="AM100" s="90">
        <f>IF($H100&gt;'Wage Ceilings '!$C$3-SUM($S100,$W100,$AA100,$AE100,$AI100),'Wage Ceilings '!$C$3-SUM($S100,$W100,$AA100,$AE100,$AI100),$H100)</f>
        <v>0</v>
      </c>
      <c r="AN100" s="91" cm="1">
        <f t="array" ref="AN100">INDEX(Appendix!$G$4:$J$8,_xlfn.IFS(AL100&lt;56,1,AL100&lt;61,2,AL100&lt;66,3,AL100&lt;71,4,TRUE,5),MATCH(YEAR($C$17),Appendix!$G$3:$L$3,0))</f>
        <v>0</v>
      </c>
      <c r="AO100" s="92">
        <f t="shared" si="52"/>
        <v>0</v>
      </c>
      <c r="AP100" s="89">
        <f t="shared" si="53"/>
        <v>124</v>
      </c>
      <c r="AQ100" s="90" cm="1">
        <f t="array" ref="AQ100">_xlfn.IFS(SUM($S100,$W100,$AA100,$AE100,$AI100,$AM100)&gt;='Wage Ceilings '!$C$3,0,SUM($I100,$S100,$W100,$AA100,$AE100,$AI100,$AM100)&gt;'Wage Ceilings '!$C$3,'Wage Ceilings '!$C$3-SUM($S100,$W100,$AA100,$AE100,$AI100,$AM100),SUM($I100,$S100,$W100,$AA100,$AE100,$AI100,$AM100)&lt;='Wage Ceilings '!$C$3,$I100)</f>
        <v>0</v>
      </c>
      <c r="AR100" s="91" cm="1">
        <f t="array" ref="AR100">INDEX(Appendix!$G$4:$J$8,_xlfn.IFS(AP100&lt;56,1,AP100&lt;61,2,AP100&lt;66,3,AP100&lt;71,4,TRUE,5),MATCH(YEAR($C$17),Appendix!$G$3:$L$3,0))</f>
        <v>0</v>
      </c>
      <c r="AS100" s="92">
        <f t="shared" si="64"/>
        <v>0</v>
      </c>
      <c r="AT100" s="89">
        <f t="shared" si="54"/>
        <v>124</v>
      </c>
      <c r="AU100" s="90" cm="1">
        <f t="array" ref="AU100">_xlfn.IFS(SUM($S100,$W100,$AA100,$AE100,$AI100,$AM100,$AQ100)&gt;='Wage Ceilings '!$C$3,0,SUM($J100,$S100,$W100,$AA100,$AE100,$AI100,$AM100,$AQ100)&gt;'Wage Ceilings '!$C$3,'Wage Ceilings '!$C$3-SUM($S100,$W100,$AA100,$AE100,$AI100,$AM100,$AQ100),SUM($J100,$S100,$W100,$AA100,$AE100,$AI100,$AM100,$AQ100)&lt;='Wage Ceilings '!$C$3,$J100)</f>
        <v>0</v>
      </c>
      <c r="AV100" s="91" cm="1">
        <f t="array" ref="AV100">INDEX(Appendix!$G$4:$J$8,_xlfn.IFS(AT100&lt;56,1,AT100&lt;61,2,AT100&lt;66,3,AT100&lt;71,4,TRUE,5),MATCH(YEAR($C$17),Appendix!$G$3:$L$3,0))</f>
        <v>0</v>
      </c>
      <c r="AW100" s="92">
        <f t="shared" si="55"/>
        <v>0</v>
      </c>
      <c r="AX100" s="89">
        <f t="shared" si="56"/>
        <v>124</v>
      </c>
      <c r="AY100" s="90" cm="1">
        <f t="array" ref="AY100">_xlfn.IFS(SUM($S100,$W100,$AA100,$AE100,$AI100,$AM100,$AQ100,$AU100)&gt;='Wage Ceilings '!$C$3,0,SUM($K100,$S100,$W100,$AA100,$AE100,$AI100,$AM100,$AQ100,$AU100)&gt;'Wage Ceilings '!$C$3,'Wage Ceilings '!$C$3-SUM($S100,$W100,$AA100,$AE100,$AI100,$AM100,$AQ100,$AU100),SUM($K100,$S100,$W100,$AA100,$AE100,$AI100,$AM100,$AQ100,$AU100)&lt;='Wage Ceilings '!$C$3,$K100)</f>
        <v>0</v>
      </c>
      <c r="AZ100" s="91" cm="1">
        <f t="array" ref="AZ100">INDEX(Appendix!$G$4:$J$8,_xlfn.IFS(AX100&lt;56,1,AX100&lt;61,2,AX100&lt;66,3,AX100&lt;71,4,TRUE,5),MATCH(YEAR($C$17),Appendix!$G$3:$L$3,0))</f>
        <v>0</v>
      </c>
      <c r="BA100" s="92">
        <f t="shared" si="57"/>
        <v>0</v>
      </c>
      <c r="BB100" s="89">
        <f t="shared" si="58"/>
        <v>124</v>
      </c>
      <c r="BC100" s="90" cm="1">
        <f t="array" ref="BC100">_xlfn.IFS(SUM($S100,$W100,$AA100,$AE100,$AI100,$AM100,$AQ100,$AU100,$AY100)&gt;='Wage Ceilings '!$C$3,0,SUM($L100,$S100,$W100,$AA100,$AE100,$AI100,$AM100,$AQ100,$AU100,$AY100)&gt;'Wage Ceilings '!$C$3,'Wage Ceilings '!$C$3-SUM($S100,$W100,$AA100,$AE100,$AI100,$AM100,$AQ100,$AU100,$AY100),SUM($L100,$S100,$W100,$AA100,$AE100,$AI100,$AM100,$AQ100,$AU100,$AY100)&lt;='Wage Ceilings '!$C$3,$L100)</f>
        <v>0</v>
      </c>
      <c r="BD100" s="91" cm="1">
        <f t="array" ref="BD100">INDEX(Appendix!$G$4:$J$8,_xlfn.IFS(BB100&lt;56,1,BB100&lt;61,2,BB100&lt;66,3,BB100&lt;71,4,TRUE,5),MATCH(YEAR($C$17),Appendix!$G$3:$L$3,0))</f>
        <v>0</v>
      </c>
      <c r="BE100" s="92">
        <f t="shared" si="59"/>
        <v>0</v>
      </c>
      <c r="BF100" s="89">
        <f t="shared" si="60"/>
        <v>124</v>
      </c>
      <c r="BG100" s="90" cm="1">
        <f t="array" ref="BG100">_xlfn.IFS(SUM($S100,$W100,$AA100,$AE100,$AI100,$AM100,$AQ100,$AU100,$AY100,$BC100)&gt;='Wage Ceilings '!$C$3,0,SUM($M100,$S100,$W100,$AA100,$AE100,$AI100,$AM100,$AQ100,$AU100,$AY100,$BC100)&gt;'Wage Ceilings '!$C$3,'Wage Ceilings '!$C$3-SUM($S100,$W100,$AA100,$AE100,$AI100,$AM100,$AQ100,$AU100,$AY100,$BC100),SUM($M100,$S100,$W100,$AA100,$AE100,$AI100,$AM100,$AQ100,$AU100,$AY100,$BC100)&lt;='Wage Ceilings '!$C$3,$M100)</f>
        <v>0</v>
      </c>
      <c r="BH100" s="91" cm="1">
        <f t="array" ref="BH100">INDEX(Appendix!$G$4:$J$8,_xlfn.IFS(BF100&lt;56,1,BF100&lt;61,2,BF100&lt;66,3,BF100&lt;71,4,TRUE,5),MATCH(YEAR($C$17),Appendix!$G$3:$L$3,0))</f>
        <v>0</v>
      </c>
      <c r="BI100" s="92">
        <f t="shared" si="61"/>
        <v>0</v>
      </c>
      <c r="BJ100" s="89">
        <f t="shared" si="62"/>
        <v>124</v>
      </c>
      <c r="BK100" s="90" cm="1">
        <f t="array" ref="BK100">_xlfn.IFS(SUM($S100,$W100,$AA100,$AE100,$AI100,$AM100,$AQ100,$AU100,$AY100,$BC100,$BG100)&gt;='Wage Ceilings '!$C$3,0,SUM($N100,$S100,$W100,$AA100,$AE100,$AI100,$AM100,$AQ100,$AU100,$AY100,$BC100,$BG100)&gt;'Wage Ceilings '!$C$3,'Wage Ceilings '!$C$3-SUM($S100,$W100,$AA100,$AE100,$AI100,$AM100,$AQ100,$AU100,$AY100,$BC100,$BG100),SUM($N100,$S100,$W100,$AA100,$AE100,$AI100,$AM100,$AQ100,$AU100,$AY100,$BC100,$BG100)&lt;='Wage Ceilings '!$C$3,$N100)</f>
        <v>0</v>
      </c>
      <c r="BL100" s="91" cm="1">
        <f t="array" ref="BL100">INDEX(Appendix!$G$4:$J$8,_xlfn.IFS(BJ100&lt;56,1,BJ100&lt;61,2,BJ100&lt;66,3,BJ100&lt;71,4,TRUE,5),MATCH(YEAR($C$17),Appendix!$G$3:$L$3,0))</f>
        <v>0</v>
      </c>
      <c r="BM100" s="92">
        <f t="shared" si="63"/>
        <v>0</v>
      </c>
      <c r="BN100" s="99"/>
    </row>
    <row r="101" spans="1:66" x14ac:dyDescent="0.3">
      <c r="A101" s="64" t="s">
        <v>149</v>
      </c>
      <c r="B101" s="65"/>
      <c r="C101" s="67"/>
      <c r="D101" s="67"/>
      <c r="E101" s="67"/>
      <c r="F101" s="67"/>
      <c r="G101" s="67"/>
      <c r="H101" s="67"/>
      <c r="I101" s="67"/>
      <c r="J101" s="67"/>
      <c r="K101" s="67"/>
      <c r="L101" s="67"/>
      <c r="M101" s="67"/>
      <c r="N101" s="67"/>
      <c r="O101" s="57">
        <f t="shared" si="65"/>
        <v>0</v>
      </c>
      <c r="P101" s="57">
        <f t="shared" si="66"/>
        <v>0</v>
      </c>
      <c r="Q101" s="58">
        <f t="shared" si="40"/>
        <v>0</v>
      </c>
      <c r="R101" s="89">
        <f t="shared" si="41"/>
        <v>123</v>
      </c>
      <c r="S101" s="90">
        <f>IF($C101&gt;'Wage Ceilings '!$C$3,'Wage Ceilings '!$C$3,$C101)</f>
        <v>0</v>
      </c>
      <c r="T101" s="91" cm="1">
        <f t="array" ref="T101">INDEX(Appendix!$G$4:$J$8,_xlfn.IFS(R101&lt;56,1,R101&lt;61,2,R101&lt;66,3,R101&lt;71,4,TRUE,5),MATCH(YEAR($C$17),Appendix!$G$3:$L$3,0))</f>
        <v>0</v>
      </c>
      <c r="U101" s="92">
        <f t="shared" si="42"/>
        <v>0</v>
      </c>
      <c r="V101" s="89">
        <f t="shared" si="43"/>
        <v>124</v>
      </c>
      <c r="W101" s="90">
        <f>IF($D101&gt;'Wage Ceilings '!$C$3-$S101,'Wage Ceilings '!$C$3-$S101,$D101)</f>
        <v>0</v>
      </c>
      <c r="X101" s="91" cm="1">
        <f t="array" ref="X101">INDEX(Appendix!$G$4:$J$8,_xlfn.IFS(V101&lt;56,1,V101&lt;61,2,V101&lt;66,3,V101&lt;71,4,TRUE,5),MATCH(YEAR($C$17),Appendix!$G$3:$L$3,0))</f>
        <v>0</v>
      </c>
      <c r="Y101" s="92">
        <f t="shared" si="44"/>
        <v>0</v>
      </c>
      <c r="Z101" s="89">
        <f t="shared" si="45"/>
        <v>124</v>
      </c>
      <c r="AA101" s="90">
        <f>IF($E101&gt;'Wage Ceilings '!$C$3-SUM($S101,$W101),'Wage Ceilings '!$C$3-SUM($S101,$W101),$E101)</f>
        <v>0</v>
      </c>
      <c r="AB101" s="91" cm="1">
        <f t="array" ref="AB101">INDEX(Appendix!$G$4:$J$8,_xlfn.IFS(Z101&lt;56,1,Z101&lt;61,2,Z101&lt;66,3,Z101&lt;71,4,TRUE,5),MATCH(YEAR($C$17),Appendix!$G$3:$L$3,0))</f>
        <v>0</v>
      </c>
      <c r="AC101" s="92">
        <f t="shared" si="46"/>
        <v>0</v>
      </c>
      <c r="AD101" s="89">
        <f t="shared" si="47"/>
        <v>124</v>
      </c>
      <c r="AE101" s="90">
        <f>IF($F101&gt;'Wage Ceilings '!$C$3-SUM($S101,$W101,$AA101),'Wage Ceilings '!$C$3-SUM($S101,$W101,$AA101),$F101)</f>
        <v>0</v>
      </c>
      <c r="AF101" s="91" cm="1">
        <f t="array" ref="AF101">INDEX(Appendix!$G$4:$J$8,_xlfn.IFS(AD101&lt;56,1,AD101&lt;61,2,AD101&lt;66,3,AD101&lt;71,4,TRUE,5),MATCH(YEAR($C$17),Appendix!$G$3:$L$3,0))</f>
        <v>0</v>
      </c>
      <c r="AG101" s="92">
        <f t="shared" si="48"/>
        <v>0</v>
      </c>
      <c r="AH101" s="89">
        <f t="shared" si="49"/>
        <v>124</v>
      </c>
      <c r="AI101" s="90">
        <f>IF($G101&gt;'Wage Ceilings '!$C$3-SUM($S101,$W101,$AA101,$AE101),'Wage Ceilings '!$C$3-SUM($S101,$W101,$AA101,$AE101),$G101)</f>
        <v>0</v>
      </c>
      <c r="AJ101" s="91" cm="1">
        <f t="array" ref="AJ101">INDEX(Appendix!$G$4:$J$8,_xlfn.IFS(AH101&lt;56,1,AH101&lt;61,2,AH101&lt;66,3,AH101&lt;71,4,TRUE,5),MATCH(YEAR($C$17),Appendix!$G$3:$L$3,0))</f>
        <v>0</v>
      </c>
      <c r="AK101" s="92">
        <f t="shared" si="50"/>
        <v>0</v>
      </c>
      <c r="AL101" s="89">
        <f t="shared" si="51"/>
        <v>124</v>
      </c>
      <c r="AM101" s="90">
        <f>IF($H101&gt;'Wage Ceilings '!$C$3-SUM($S101,$W101,$AA101,$AE101,$AI101),'Wage Ceilings '!$C$3-SUM($S101,$W101,$AA101,$AE101,$AI101),$H101)</f>
        <v>0</v>
      </c>
      <c r="AN101" s="91" cm="1">
        <f t="array" ref="AN101">INDEX(Appendix!$G$4:$J$8,_xlfn.IFS(AL101&lt;56,1,AL101&lt;61,2,AL101&lt;66,3,AL101&lt;71,4,TRUE,5),MATCH(YEAR($C$17),Appendix!$G$3:$L$3,0))</f>
        <v>0</v>
      </c>
      <c r="AO101" s="92">
        <f t="shared" si="52"/>
        <v>0</v>
      </c>
      <c r="AP101" s="89">
        <f t="shared" si="53"/>
        <v>124</v>
      </c>
      <c r="AQ101" s="90" cm="1">
        <f t="array" ref="AQ101">_xlfn.IFS(SUM($S101,$W101,$AA101,$AE101,$AI101,$AM101)&gt;='Wage Ceilings '!$C$3,0,SUM($I101,$S101,$W101,$AA101,$AE101,$AI101,$AM101)&gt;'Wage Ceilings '!$C$3,'Wage Ceilings '!$C$3-SUM($S101,$W101,$AA101,$AE101,$AI101,$AM101),SUM($I101,$S101,$W101,$AA101,$AE101,$AI101,$AM101)&lt;='Wage Ceilings '!$C$3,$I101)</f>
        <v>0</v>
      </c>
      <c r="AR101" s="91" cm="1">
        <f t="array" ref="AR101">INDEX(Appendix!$G$4:$J$8,_xlfn.IFS(AP101&lt;56,1,AP101&lt;61,2,AP101&lt;66,3,AP101&lt;71,4,TRUE,5),MATCH(YEAR($C$17),Appendix!$G$3:$L$3,0))</f>
        <v>0</v>
      </c>
      <c r="AS101" s="92">
        <f t="shared" si="64"/>
        <v>0</v>
      </c>
      <c r="AT101" s="89">
        <f t="shared" si="54"/>
        <v>124</v>
      </c>
      <c r="AU101" s="90" cm="1">
        <f t="array" ref="AU101">_xlfn.IFS(SUM($S101,$W101,$AA101,$AE101,$AI101,$AM101,$AQ101)&gt;='Wage Ceilings '!$C$3,0,SUM($J101,$S101,$W101,$AA101,$AE101,$AI101,$AM101,$AQ101)&gt;'Wage Ceilings '!$C$3,'Wage Ceilings '!$C$3-SUM($S101,$W101,$AA101,$AE101,$AI101,$AM101,$AQ101),SUM($J101,$S101,$W101,$AA101,$AE101,$AI101,$AM101,$AQ101)&lt;='Wage Ceilings '!$C$3,$J101)</f>
        <v>0</v>
      </c>
      <c r="AV101" s="91" cm="1">
        <f t="array" ref="AV101">INDEX(Appendix!$G$4:$J$8,_xlfn.IFS(AT101&lt;56,1,AT101&lt;61,2,AT101&lt;66,3,AT101&lt;71,4,TRUE,5),MATCH(YEAR($C$17),Appendix!$G$3:$L$3,0))</f>
        <v>0</v>
      </c>
      <c r="AW101" s="92">
        <f t="shared" si="55"/>
        <v>0</v>
      </c>
      <c r="AX101" s="89">
        <f t="shared" si="56"/>
        <v>124</v>
      </c>
      <c r="AY101" s="90" cm="1">
        <f t="array" ref="AY101">_xlfn.IFS(SUM($S101,$W101,$AA101,$AE101,$AI101,$AM101,$AQ101,$AU101)&gt;='Wage Ceilings '!$C$3,0,SUM($K101,$S101,$W101,$AA101,$AE101,$AI101,$AM101,$AQ101,$AU101)&gt;'Wage Ceilings '!$C$3,'Wage Ceilings '!$C$3-SUM($S101,$W101,$AA101,$AE101,$AI101,$AM101,$AQ101,$AU101),SUM($K101,$S101,$W101,$AA101,$AE101,$AI101,$AM101,$AQ101,$AU101)&lt;='Wage Ceilings '!$C$3,$K101)</f>
        <v>0</v>
      </c>
      <c r="AZ101" s="91" cm="1">
        <f t="array" ref="AZ101">INDEX(Appendix!$G$4:$J$8,_xlfn.IFS(AX101&lt;56,1,AX101&lt;61,2,AX101&lt;66,3,AX101&lt;71,4,TRUE,5),MATCH(YEAR($C$17),Appendix!$G$3:$L$3,0))</f>
        <v>0</v>
      </c>
      <c r="BA101" s="92">
        <f t="shared" si="57"/>
        <v>0</v>
      </c>
      <c r="BB101" s="89">
        <f t="shared" si="58"/>
        <v>124</v>
      </c>
      <c r="BC101" s="90" cm="1">
        <f t="array" ref="BC101">_xlfn.IFS(SUM($S101,$W101,$AA101,$AE101,$AI101,$AM101,$AQ101,$AU101,$AY101)&gt;='Wage Ceilings '!$C$3,0,SUM($L101,$S101,$W101,$AA101,$AE101,$AI101,$AM101,$AQ101,$AU101,$AY101)&gt;'Wage Ceilings '!$C$3,'Wage Ceilings '!$C$3-SUM($S101,$W101,$AA101,$AE101,$AI101,$AM101,$AQ101,$AU101,$AY101),SUM($L101,$S101,$W101,$AA101,$AE101,$AI101,$AM101,$AQ101,$AU101,$AY101)&lt;='Wage Ceilings '!$C$3,$L101)</f>
        <v>0</v>
      </c>
      <c r="BD101" s="91" cm="1">
        <f t="array" ref="BD101">INDEX(Appendix!$G$4:$J$8,_xlfn.IFS(BB101&lt;56,1,BB101&lt;61,2,BB101&lt;66,3,BB101&lt;71,4,TRUE,5),MATCH(YEAR($C$17),Appendix!$G$3:$L$3,0))</f>
        <v>0</v>
      </c>
      <c r="BE101" s="92">
        <f t="shared" si="59"/>
        <v>0</v>
      </c>
      <c r="BF101" s="89">
        <f t="shared" si="60"/>
        <v>124</v>
      </c>
      <c r="BG101" s="90" cm="1">
        <f t="array" ref="BG101">_xlfn.IFS(SUM($S101,$W101,$AA101,$AE101,$AI101,$AM101,$AQ101,$AU101,$AY101,$BC101)&gt;='Wage Ceilings '!$C$3,0,SUM($M101,$S101,$W101,$AA101,$AE101,$AI101,$AM101,$AQ101,$AU101,$AY101,$BC101)&gt;'Wage Ceilings '!$C$3,'Wage Ceilings '!$C$3-SUM($S101,$W101,$AA101,$AE101,$AI101,$AM101,$AQ101,$AU101,$AY101,$BC101),SUM($M101,$S101,$W101,$AA101,$AE101,$AI101,$AM101,$AQ101,$AU101,$AY101,$BC101)&lt;='Wage Ceilings '!$C$3,$M101)</f>
        <v>0</v>
      </c>
      <c r="BH101" s="91" cm="1">
        <f t="array" ref="BH101">INDEX(Appendix!$G$4:$J$8,_xlfn.IFS(BF101&lt;56,1,BF101&lt;61,2,BF101&lt;66,3,BF101&lt;71,4,TRUE,5),MATCH(YEAR($C$17),Appendix!$G$3:$L$3,0))</f>
        <v>0</v>
      </c>
      <c r="BI101" s="92">
        <f t="shared" si="61"/>
        <v>0</v>
      </c>
      <c r="BJ101" s="89">
        <f t="shared" si="62"/>
        <v>124</v>
      </c>
      <c r="BK101" s="90" cm="1">
        <f t="array" ref="BK101">_xlfn.IFS(SUM($S101,$W101,$AA101,$AE101,$AI101,$AM101,$AQ101,$AU101,$AY101,$BC101,$BG101)&gt;='Wage Ceilings '!$C$3,0,SUM($N101,$S101,$W101,$AA101,$AE101,$AI101,$AM101,$AQ101,$AU101,$AY101,$BC101,$BG101)&gt;'Wage Ceilings '!$C$3,'Wage Ceilings '!$C$3-SUM($S101,$W101,$AA101,$AE101,$AI101,$AM101,$AQ101,$AU101,$AY101,$BC101,$BG101),SUM($N101,$S101,$W101,$AA101,$AE101,$AI101,$AM101,$AQ101,$AU101,$AY101,$BC101,$BG101)&lt;='Wage Ceilings '!$C$3,$N101)</f>
        <v>0</v>
      </c>
      <c r="BL101" s="91" cm="1">
        <f t="array" ref="BL101">INDEX(Appendix!$G$4:$J$8,_xlfn.IFS(BJ101&lt;56,1,BJ101&lt;61,2,BJ101&lt;66,3,BJ101&lt;71,4,TRUE,5),MATCH(YEAR($C$17),Appendix!$G$3:$L$3,0))</f>
        <v>0</v>
      </c>
      <c r="BM101" s="92">
        <f t="shared" si="63"/>
        <v>0</v>
      </c>
      <c r="BN101" s="99"/>
    </row>
    <row r="102" spans="1:66" x14ac:dyDescent="0.3">
      <c r="A102" s="64" t="s">
        <v>150</v>
      </c>
      <c r="B102" s="65"/>
      <c r="C102" s="67"/>
      <c r="D102" s="67"/>
      <c r="E102" s="67"/>
      <c r="F102" s="67"/>
      <c r="G102" s="67"/>
      <c r="H102" s="67"/>
      <c r="I102" s="67"/>
      <c r="J102" s="67"/>
      <c r="K102" s="67"/>
      <c r="L102" s="67"/>
      <c r="M102" s="67"/>
      <c r="N102" s="67"/>
      <c r="O102" s="57">
        <f t="shared" si="65"/>
        <v>0</v>
      </c>
      <c r="P102" s="57">
        <f t="shared" si="66"/>
        <v>0</v>
      </c>
      <c r="Q102" s="58">
        <f t="shared" si="40"/>
        <v>0</v>
      </c>
      <c r="R102" s="89">
        <f t="shared" si="41"/>
        <v>123</v>
      </c>
      <c r="S102" s="90">
        <f>IF($C102&gt;'Wage Ceilings '!$C$3,'Wage Ceilings '!$C$3,$C102)</f>
        <v>0</v>
      </c>
      <c r="T102" s="91" cm="1">
        <f t="array" ref="T102">INDEX(Appendix!$G$4:$J$8,_xlfn.IFS(R102&lt;56,1,R102&lt;61,2,R102&lt;66,3,R102&lt;71,4,TRUE,5),MATCH(YEAR($C$17),Appendix!$G$3:$L$3,0))</f>
        <v>0</v>
      </c>
      <c r="U102" s="92">
        <f t="shared" si="42"/>
        <v>0</v>
      </c>
      <c r="V102" s="89">
        <f t="shared" si="43"/>
        <v>124</v>
      </c>
      <c r="W102" s="90">
        <f>IF($D102&gt;'Wage Ceilings '!$C$3-$S102,'Wage Ceilings '!$C$3-$S102,$D102)</f>
        <v>0</v>
      </c>
      <c r="X102" s="91" cm="1">
        <f t="array" ref="X102">INDEX(Appendix!$G$4:$J$8,_xlfn.IFS(V102&lt;56,1,V102&lt;61,2,V102&lt;66,3,V102&lt;71,4,TRUE,5),MATCH(YEAR($C$17),Appendix!$G$3:$L$3,0))</f>
        <v>0</v>
      </c>
      <c r="Y102" s="92">
        <f t="shared" si="44"/>
        <v>0</v>
      </c>
      <c r="Z102" s="89">
        <f t="shared" si="45"/>
        <v>124</v>
      </c>
      <c r="AA102" s="90">
        <f>IF($E102&gt;'Wage Ceilings '!$C$3-SUM($S102,$W102),'Wage Ceilings '!$C$3-SUM($S102,$W102),$E102)</f>
        <v>0</v>
      </c>
      <c r="AB102" s="91" cm="1">
        <f t="array" ref="AB102">INDEX(Appendix!$G$4:$J$8,_xlfn.IFS(Z102&lt;56,1,Z102&lt;61,2,Z102&lt;66,3,Z102&lt;71,4,TRUE,5),MATCH(YEAR($C$17),Appendix!$G$3:$L$3,0))</f>
        <v>0</v>
      </c>
      <c r="AC102" s="92">
        <f t="shared" si="46"/>
        <v>0</v>
      </c>
      <c r="AD102" s="89">
        <f t="shared" si="47"/>
        <v>124</v>
      </c>
      <c r="AE102" s="90">
        <f>IF($F102&gt;'Wage Ceilings '!$C$3-SUM($S102,$W102,$AA102),'Wage Ceilings '!$C$3-SUM($S102,$W102,$AA102),$F102)</f>
        <v>0</v>
      </c>
      <c r="AF102" s="91" cm="1">
        <f t="array" ref="AF102">INDEX(Appendix!$G$4:$J$8,_xlfn.IFS(AD102&lt;56,1,AD102&lt;61,2,AD102&lt;66,3,AD102&lt;71,4,TRUE,5),MATCH(YEAR($C$17),Appendix!$G$3:$L$3,0))</f>
        <v>0</v>
      </c>
      <c r="AG102" s="92">
        <f t="shared" si="48"/>
        <v>0</v>
      </c>
      <c r="AH102" s="89">
        <f t="shared" si="49"/>
        <v>124</v>
      </c>
      <c r="AI102" s="90">
        <f>IF($G102&gt;'Wage Ceilings '!$C$3-SUM($S102,$W102,$AA102,$AE102),'Wage Ceilings '!$C$3-SUM($S102,$W102,$AA102,$AE102),$G102)</f>
        <v>0</v>
      </c>
      <c r="AJ102" s="91" cm="1">
        <f t="array" ref="AJ102">INDEX(Appendix!$G$4:$J$8,_xlfn.IFS(AH102&lt;56,1,AH102&lt;61,2,AH102&lt;66,3,AH102&lt;71,4,TRUE,5),MATCH(YEAR($C$17),Appendix!$G$3:$L$3,0))</f>
        <v>0</v>
      </c>
      <c r="AK102" s="92">
        <f t="shared" si="50"/>
        <v>0</v>
      </c>
      <c r="AL102" s="89">
        <f t="shared" si="51"/>
        <v>124</v>
      </c>
      <c r="AM102" s="90">
        <f>IF($H102&gt;'Wage Ceilings '!$C$3-SUM($S102,$W102,$AA102,$AE102,$AI102),'Wage Ceilings '!$C$3-SUM($S102,$W102,$AA102,$AE102,$AI102),$H102)</f>
        <v>0</v>
      </c>
      <c r="AN102" s="91" cm="1">
        <f t="array" ref="AN102">INDEX(Appendix!$G$4:$J$8,_xlfn.IFS(AL102&lt;56,1,AL102&lt;61,2,AL102&lt;66,3,AL102&lt;71,4,TRUE,5),MATCH(YEAR($C$17),Appendix!$G$3:$L$3,0))</f>
        <v>0</v>
      </c>
      <c r="AO102" s="92">
        <f t="shared" si="52"/>
        <v>0</v>
      </c>
      <c r="AP102" s="89">
        <f t="shared" si="53"/>
        <v>124</v>
      </c>
      <c r="AQ102" s="90" cm="1">
        <f t="array" ref="AQ102">_xlfn.IFS(SUM($S102,$W102,$AA102,$AE102,$AI102,$AM102)&gt;='Wage Ceilings '!$C$3,0,SUM($I102,$S102,$W102,$AA102,$AE102,$AI102,$AM102)&gt;'Wage Ceilings '!$C$3,'Wage Ceilings '!$C$3-SUM($S102,$W102,$AA102,$AE102,$AI102,$AM102),SUM($I102,$S102,$W102,$AA102,$AE102,$AI102,$AM102)&lt;='Wage Ceilings '!$C$3,$I102)</f>
        <v>0</v>
      </c>
      <c r="AR102" s="91" cm="1">
        <f t="array" ref="AR102">INDEX(Appendix!$G$4:$J$8,_xlfn.IFS(AP102&lt;56,1,AP102&lt;61,2,AP102&lt;66,3,AP102&lt;71,4,TRUE,5),MATCH(YEAR($C$17),Appendix!$G$3:$L$3,0))</f>
        <v>0</v>
      </c>
      <c r="AS102" s="92">
        <f t="shared" si="64"/>
        <v>0</v>
      </c>
      <c r="AT102" s="89">
        <f t="shared" si="54"/>
        <v>124</v>
      </c>
      <c r="AU102" s="90" cm="1">
        <f t="array" ref="AU102">_xlfn.IFS(SUM($S102,$W102,$AA102,$AE102,$AI102,$AM102,$AQ102)&gt;='Wage Ceilings '!$C$3,0,SUM($J102,$S102,$W102,$AA102,$AE102,$AI102,$AM102,$AQ102)&gt;'Wage Ceilings '!$C$3,'Wage Ceilings '!$C$3-SUM($S102,$W102,$AA102,$AE102,$AI102,$AM102,$AQ102),SUM($J102,$S102,$W102,$AA102,$AE102,$AI102,$AM102,$AQ102)&lt;='Wage Ceilings '!$C$3,$J102)</f>
        <v>0</v>
      </c>
      <c r="AV102" s="91" cm="1">
        <f t="array" ref="AV102">INDEX(Appendix!$G$4:$J$8,_xlfn.IFS(AT102&lt;56,1,AT102&lt;61,2,AT102&lt;66,3,AT102&lt;71,4,TRUE,5),MATCH(YEAR($C$17),Appendix!$G$3:$L$3,0))</f>
        <v>0</v>
      </c>
      <c r="AW102" s="92">
        <f t="shared" si="55"/>
        <v>0</v>
      </c>
      <c r="AX102" s="89">
        <f t="shared" si="56"/>
        <v>124</v>
      </c>
      <c r="AY102" s="90" cm="1">
        <f t="array" ref="AY102">_xlfn.IFS(SUM($S102,$W102,$AA102,$AE102,$AI102,$AM102,$AQ102,$AU102)&gt;='Wage Ceilings '!$C$3,0,SUM($K102,$S102,$W102,$AA102,$AE102,$AI102,$AM102,$AQ102,$AU102)&gt;'Wage Ceilings '!$C$3,'Wage Ceilings '!$C$3-SUM($S102,$W102,$AA102,$AE102,$AI102,$AM102,$AQ102,$AU102),SUM($K102,$S102,$W102,$AA102,$AE102,$AI102,$AM102,$AQ102,$AU102)&lt;='Wage Ceilings '!$C$3,$K102)</f>
        <v>0</v>
      </c>
      <c r="AZ102" s="91" cm="1">
        <f t="array" ref="AZ102">INDEX(Appendix!$G$4:$J$8,_xlfn.IFS(AX102&lt;56,1,AX102&lt;61,2,AX102&lt;66,3,AX102&lt;71,4,TRUE,5),MATCH(YEAR($C$17),Appendix!$G$3:$L$3,0))</f>
        <v>0</v>
      </c>
      <c r="BA102" s="92">
        <f t="shared" si="57"/>
        <v>0</v>
      </c>
      <c r="BB102" s="89">
        <f t="shared" si="58"/>
        <v>124</v>
      </c>
      <c r="BC102" s="90" cm="1">
        <f t="array" ref="BC102">_xlfn.IFS(SUM($S102,$W102,$AA102,$AE102,$AI102,$AM102,$AQ102,$AU102,$AY102)&gt;='Wage Ceilings '!$C$3,0,SUM($L102,$S102,$W102,$AA102,$AE102,$AI102,$AM102,$AQ102,$AU102,$AY102)&gt;'Wage Ceilings '!$C$3,'Wage Ceilings '!$C$3-SUM($S102,$W102,$AA102,$AE102,$AI102,$AM102,$AQ102,$AU102,$AY102),SUM($L102,$S102,$W102,$AA102,$AE102,$AI102,$AM102,$AQ102,$AU102,$AY102)&lt;='Wage Ceilings '!$C$3,$L102)</f>
        <v>0</v>
      </c>
      <c r="BD102" s="91" cm="1">
        <f t="array" ref="BD102">INDEX(Appendix!$G$4:$J$8,_xlfn.IFS(BB102&lt;56,1,BB102&lt;61,2,BB102&lt;66,3,BB102&lt;71,4,TRUE,5),MATCH(YEAR($C$17),Appendix!$G$3:$L$3,0))</f>
        <v>0</v>
      </c>
      <c r="BE102" s="92">
        <f t="shared" si="59"/>
        <v>0</v>
      </c>
      <c r="BF102" s="89">
        <f t="shared" si="60"/>
        <v>124</v>
      </c>
      <c r="BG102" s="90" cm="1">
        <f t="array" ref="BG102">_xlfn.IFS(SUM($S102,$W102,$AA102,$AE102,$AI102,$AM102,$AQ102,$AU102,$AY102,$BC102)&gt;='Wage Ceilings '!$C$3,0,SUM($M102,$S102,$W102,$AA102,$AE102,$AI102,$AM102,$AQ102,$AU102,$AY102,$BC102)&gt;'Wage Ceilings '!$C$3,'Wage Ceilings '!$C$3-SUM($S102,$W102,$AA102,$AE102,$AI102,$AM102,$AQ102,$AU102,$AY102,$BC102),SUM($M102,$S102,$W102,$AA102,$AE102,$AI102,$AM102,$AQ102,$AU102,$AY102,$BC102)&lt;='Wage Ceilings '!$C$3,$M102)</f>
        <v>0</v>
      </c>
      <c r="BH102" s="91" cm="1">
        <f t="array" ref="BH102">INDEX(Appendix!$G$4:$J$8,_xlfn.IFS(BF102&lt;56,1,BF102&lt;61,2,BF102&lt;66,3,BF102&lt;71,4,TRUE,5),MATCH(YEAR($C$17),Appendix!$G$3:$L$3,0))</f>
        <v>0</v>
      </c>
      <c r="BI102" s="92">
        <f t="shared" si="61"/>
        <v>0</v>
      </c>
      <c r="BJ102" s="89">
        <f t="shared" si="62"/>
        <v>124</v>
      </c>
      <c r="BK102" s="90" cm="1">
        <f t="array" ref="BK102">_xlfn.IFS(SUM($S102,$W102,$AA102,$AE102,$AI102,$AM102,$AQ102,$AU102,$AY102,$BC102,$BG102)&gt;='Wage Ceilings '!$C$3,0,SUM($N102,$S102,$W102,$AA102,$AE102,$AI102,$AM102,$AQ102,$AU102,$AY102,$BC102,$BG102)&gt;'Wage Ceilings '!$C$3,'Wage Ceilings '!$C$3-SUM($S102,$W102,$AA102,$AE102,$AI102,$AM102,$AQ102,$AU102,$AY102,$BC102,$BG102),SUM($N102,$S102,$W102,$AA102,$AE102,$AI102,$AM102,$AQ102,$AU102,$AY102,$BC102,$BG102)&lt;='Wage Ceilings '!$C$3,$N102)</f>
        <v>0</v>
      </c>
      <c r="BL102" s="91" cm="1">
        <f t="array" ref="BL102">INDEX(Appendix!$G$4:$J$8,_xlfn.IFS(BJ102&lt;56,1,BJ102&lt;61,2,BJ102&lt;66,3,BJ102&lt;71,4,TRUE,5),MATCH(YEAR($C$17),Appendix!$G$3:$L$3,0))</f>
        <v>0</v>
      </c>
      <c r="BM102" s="92">
        <f t="shared" si="63"/>
        <v>0</v>
      </c>
      <c r="BN102" s="99"/>
    </row>
    <row r="103" spans="1:66" x14ac:dyDescent="0.3">
      <c r="A103" s="64" t="s">
        <v>151</v>
      </c>
      <c r="B103" s="65"/>
      <c r="C103" s="67"/>
      <c r="D103" s="67"/>
      <c r="E103" s="67"/>
      <c r="F103" s="67"/>
      <c r="G103" s="67"/>
      <c r="H103" s="67"/>
      <c r="I103" s="67"/>
      <c r="J103" s="67"/>
      <c r="K103" s="67"/>
      <c r="L103" s="67"/>
      <c r="M103" s="67"/>
      <c r="N103" s="67"/>
      <c r="O103" s="57">
        <f t="shared" si="65"/>
        <v>0</v>
      </c>
      <c r="P103" s="57">
        <f t="shared" si="66"/>
        <v>0</v>
      </c>
      <c r="Q103" s="58">
        <f t="shared" si="40"/>
        <v>0</v>
      </c>
      <c r="R103" s="89">
        <f t="shared" si="41"/>
        <v>123</v>
      </c>
      <c r="S103" s="90">
        <f>IF($C103&gt;'Wage Ceilings '!$C$3,'Wage Ceilings '!$C$3,$C103)</f>
        <v>0</v>
      </c>
      <c r="T103" s="91" cm="1">
        <f t="array" ref="T103">INDEX(Appendix!$G$4:$J$8,_xlfn.IFS(R103&lt;56,1,R103&lt;61,2,R103&lt;66,3,R103&lt;71,4,TRUE,5),MATCH(YEAR($C$17),Appendix!$G$3:$L$3,0))</f>
        <v>0</v>
      </c>
      <c r="U103" s="92">
        <f t="shared" si="42"/>
        <v>0</v>
      </c>
      <c r="V103" s="89">
        <f t="shared" si="43"/>
        <v>124</v>
      </c>
      <c r="W103" s="90">
        <f>IF($D103&gt;'Wage Ceilings '!$C$3-$S103,'Wage Ceilings '!$C$3-$S103,$D103)</f>
        <v>0</v>
      </c>
      <c r="X103" s="91" cm="1">
        <f t="array" ref="X103">INDEX(Appendix!$G$4:$J$8,_xlfn.IFS(V103&lt;56,1,V103&lt;61,2,V103&lt;66,3,V103&lt;71,4,TRUE,5),MATCH(YEAR($C$17),Appendix!$G$3:$L$3,0))</f>
        <v>0</v>
      </c>
      <c r="Y103" s="92">
        <f t="shared" si="44"/>
        <v>0</v>
      </c>
      <c r="Z103" s="89">
        <f t="shared" si="45"/>
        <v>124</v>
      </c>
      <c r="AA103" s="90">
        <f>IF($E103&gt;'Wage Ceilings '!$C$3-SUM($S103,$W103),'Wage Ceilings '!$C$3-SUM($S103,$W103),$E103)</f>
        <v>0</v>
      </c>
      <c r="AB103" s="91" cm="1">
        <f t="array" ref="AB103">INDEX(Appendix!$G$4:$J$8,_xlfn.IFS(Z103&lt;56,1,Z103&lt;61,2,Z103&lt;66,3,Z103&lt;71,4,TRUE,5),MATCH(YEAR($C$17),Appendix!$G$3:$L$3,0))</f>
        <v>0</v>
      </c>
      <c r="AC103" s="92">
        <f t="shared" si="46"/>
        <v>0</v>
      </c>
      <c r="AD103" s="89">
        <f t="shared" si="47"/>
        <v>124</v>
      </c>
      <c r="AE103" s="90">
        <f>IF($F103&gt;'Wage Ceilings '!$C$3-SUM($S103,$W103,$AA103),'Wage Ceilings '!$C$3-SUM($S103,$W103,$AA103),$F103)</f>
        <v>0</v>
      </c>
      <c r="AF103" s="91" cm="1">
        <f t="array" ref="AF103">INDEX(Appendix!$G$4:$J$8,_xlfn.IFS(AD103&lt;56,1,AD103&lt;61,2,AD103&lt;66,3,AD103&lt;71,4,TRUE,5),MATCH(YEAR($C$17),Appendix!$G$3:$L$3,0))</f>
        <v>0</v>
      </c>
      <c r="AG103" s="92">
        <f t="shared" si="48"/>
        <v>0</v>
      </c>
      <c r="AH103" s="89">
        <f t="shared" si="49"/>
        <v>124</v>
      </c>
      <c r="AI103" s="90">
        <f>IF($G103&gt;'Wage Ceilings '!$C$3-SUM($S103,$W103,$AA103,$AE103),'Wage Ceilings '!$C$3-SUM($S103,$W103,$AA103,$AE103),$G103)</f>
        <v>0</v>
      </c>
      <c r="AJ103" s="91" cm="1">
        <f t="array" ref="AJ103">INDEX(Appendix!$G$4:$J$8,_xlfn.IFS(AH103&lt;56,1,AH103&lt;61,2,AH103&lt;66,3,AH103&lt;71,4,TRUE,5),MATCH(YEAR($C$17),Appendix!$G$3:$L$3,0))</f>
        <v>0</v>
      </c>
      <c r="AK103" s="92">
        <f t="shared" si="50"/>
        <v>0</v>
      </c>
      <c r="AL103" s="89">
        <f t="shared" si="51"/>
        <v>124</v>
      </c>
      <c r="AM103" s="90">
        <f>IF($H103&gt;'Wage Ceilings '!$C$3-SUM($S103,$W103,$AA103,$AE103,$AI103),'Wage Ceilings '!$C$3-SUM($S103,$W103,$AA103,$AE103,$AI103),$H103)</f>
        <v>0</v>
      </c>
      <c r="AN103" s="91" cm="1">
        <f t="array" ref="AN103">INDEX(Appendix!$G$4:$J$8,_xlfn.IFS(AL103&lt;56,1,AL103&lt;61,2,AL103&lt;66,3,AL103&lt;71,4,TRUE,5),MATCH(YEAR($C$17),Appendix!$G$3:$L$3,0))</f>
        <v>0</v>
      </c>
      <c r="AO103" s="92">
        <f t="shared" si="52"/>
        <v>0</v>
      </c>
      <c r="AP103" s="89">
        <f t="shared" si="53"/>
        <v>124</v>
      </c>
      <c r="AQ103" s="90" cm="1">
        <f t="array" ref="AQ103">_xlfn.IFS(SUM($S103,$W103,$AA103,$AE103,$AI103,$AM103)&gt;='Wage Ceilings '!$C$3,0,SUM($I103,$S103,$W103,$AA103,$AE103,$AI103,$AM103)&gt;'Wage Ceilings '!$C$3,'Wage Ceilings '!$C$3-SUM($S103,$W103,$AA103,$AE103,$AI103,$AM103),SUM($I103,$S103,$W103,$AA103,$AE103,$AI103,$AM103)&lt;='Wage Ceilings '!$C$3,$I103)</f>
        <v>0</v>
      </c>
      <c r="AR103" s="91" cm="1">
        <f t="array" ref="AR103">INDEX(Appendix!$G$4:$J$8,_xlfn.IFS(AP103&lt;56,1,AP103&lt;61,2,AP103&lt;66,3,AP103&lt;71,4,TRUE,5),MATCH(YEAR($C$17),Appendix!$G$3:$L$3,0))</f>
        <v>0</v>
      </c>
      <c r="AS103" s="92">
        <f t="shared" si="64"/>
        <v>0</v>
      </c>
      <c r="AT103" s="89">
        <f t="shared" si="54"/>
        <v>124</v>
      </c>
      <c r="AU103" s="90" cm="1">
        <f t="array" ref="AU103">_xlfn.IFS(SUM($S103,$W103,$AA103,$AE103,$AI103,$AM103,$AQ103)&gt;='Wage Ceilings '!$C$3,0,SUM($J103,$S103,$W103,$AA103,$AE103,$AI103,$AM103,$AQ103)&gt;'Wage Ceilings '!$C$3,'Wage Ceilings '!$C$3-SUM($S103,$W103,$AA103,$AE103,$AI103,$AM103,$AQ103),SUM($J103,$S103,$W103,$AA103,$AE103,$AI103,$AM103,$AQ103)&lt;='Wage Ceilings '!$C$3,$J103)</f>
        <v>0</v>
      </c>
      <c r="AV103" s="91" cm="1">
        <f t="array" ref="AV103">INDEX(Appendix!$G$4:$J$8,_xlfn.IFS(AT103&lt;56,1,AT103&lt;61,2,AT103&lt;66,3,AT103&lt;71,4,TRUE,5),MATCH(YEAR($C$17),Appendix!$G$3:$L$3,0))</f>
        <v>0</v>
      </c>
      <c r="AW103" s="92">
        <f t="shared" si="55"/>
        <v>0</v>
      </c>
      <c r="AX103" s="89">
        <f t="shared" si="56"/>
        <v>124</v>
      </c>
      <c r="AY103" s="90" cm="1">
        <f t="array" ref="AY103">_xlfn.IFS(SUM($S103,$W103,$AA103,$AE103,$AI103,$AM103,$AQ103,$AU103)&gt;='Wage Ceilings '!$C$3,0,SUM($K103,$S103,$W103,$AA103,$AE103,$AI103,$AM103,$AQ103,$AU103)&gt;'Wage Ceilings '!$C$3,'Wage Ceilings '!$C$3-SUM($S103,$W103,$AA103,$AE103,$AI103,$AM103,$AQ103,$AU103),SUM($K103,$S103,$W103,$AA103,$AE103,$AI103,$AM103,$AQ103,$AU103)&lt;='Wage Ceilings '!$C$3,$K103)</f>
        <v>0</v>
      </c>
      <c r="AZ103" s="91" cm="1">
        <f t="array" ref="AZ103">INDEX(Appendix!$G$4:$J$8,_xlfn.IFS(AX103&lt;56,1,AX103&lt;61,2,AX103&lt;66,3,AX103&lt;71,4,TRUE,5),MATCH(YEAR($C$17),Appendix!$G$3:$L$3,0))</f>
        <v>0</v>
      </c>
      <c r="BA103" s="92">
        <f t="shared" si="57"/>
        <v>0</v>
      </c>
      <c r="BB103" s="89">
        <f t="shared" si="58"/>
        <v>124</v>
      </c>
      <c r="BC103" s="90" cm="1">
        <f t="array" ref="BC103">_xlfn.IFS(SUM($S103,$W103,$AA103,$AE103,$AI103,$AM103,$AQ103,$AU103,$AY103)&gt;='Wage Ceilings '!$C$3,0,SUM($L103,$S103,$W103,$AA103,$AE103,$AI103,$AM103,$AQ103,$AU103,$AY103)&gt;'Wage Ceilings '!$C$3,'Wage Ceilings '!$C$3-SUM($S103,$W103,$AA103,$AE103,$AI103,$AM103,$AQ103,$AU103,$AY103),SUM($L103,$S103,$W103,$AA103,$AE103,$AI103,$AM103,$AQ103,$AU103,$AY103)&lt;='Wage Ceilings '!$C$3,$L103)</f>
        <v>0</v>
      </c>
      <c r="BD103" s="91" cm="1">
        <f t="array" ref="BD103">INDEX(Appendix!$G$4:$J$8,_xlfn.IFS(BB103&lt;56,1,BB103&lt;61,2,BB103&lt;66,3,BB103&lt;71,4,TRUE,5),MATCH(YEAR($C$17),Appendix!$G$3:$L$3,0))</f>
        <v>0</v>
      </c>
      <c r="BE103" s="92">
        <f t="shared" si="59"/>
        <v>0</v>
      </c>
      <c r="BF103" s="89">
        <f t="shared" si="60"/>
        <v>124</v>
      </c>
      <c r="BG103" s="90" cm="1">
        <f t="array" ref="BG103">_xlfn.IFS(SUM($S103,$W103,$AA103,$AE103,$AI103,$AM103,$AQ103,$AU103,$AY103,$BC103)&gt;='Wage Ceilings '!$C$3,0,SUM($M103,$S103,$W103,$AA103,$AE103,$AI103,$AM103,$AQ103,$AU103,$AY103,$BC103)&gt;'Wage Ceilings '!$C$3,'Wage Ceilings '!$C$3-SUM($S103,$W103,$AA103,$AE103,$AI103,$AM103,$AQ103,$AU103,$AY103,$BC103),SUM($M103,$S103,$W103,$AA103,$AE103,$AI103,$AM103,$AQ103,$AU103,$AY103,$BC103)&lt;='Wage Ceilings '!$C$3,$M103)</f>
        <v>0</v>
      </c>
      <c r="BH103" s="91" cm="1">
        <f t="array" ref="BH103">INDEX(Appendix!$G$4:$J$8,_xlfn.IFS(BF103&lt;56,1,BF103&lt;61,2,BF103&lt;66,3,BF103&lt;71,4,TRUE,5),MATCH(YEAR($C$17),Appendix!$G$3:$L$3,0))</f>
        <v>0</v>
      </c>
      <c r="BI103" s="92">
        <f t="shared" si="61"/>
        <v>0</v>
      </c>
      <c r="BJ103" s="89">
        <f t="shared" si="62"/>
        <v>124</v>
      </c>
      <c r="BK103" s="90" cm="1">
        <f t="array" ref="BK103">_xlfn.IFS(SUM($S103,$W103,$AA103,$AE103,$AI103,$AM103,$AQ103,$AU103,$AY103,$BC103,$BG103)&gt;='Wage Ceilings '!$C$3,0,SUM($N103,$S103,$W103,$AA103,$AE103,$AI103,$AM103,$AQ103,$AU103,$AY103,$BC103,$BG103)&gt;'Wage Ceilings '!$C$3,'Wage Ceilings '!$C$3-SUM($S103,$W103,$AA103,$AE103,$AI103,$AM103,$AQ103,$AU103,$AY103,$BC103,$BG103),SUM($N103,$S103,$W103,$AA103,$AE103,$AI103,$AM103,$AQ103,$AU103,$AY103,$BC103,$BG103)&lt;='Wage Ceilings '!$C$3,$N103)</f>
        <v>0</v>
      </c>
      <c r="BL103" s="91" cm="1">
        <f t="array" ref="BL103">INDEX(Appendix!$G$4:$J$8,_xlfn.IFS(BJ103&lt;56,1,BJ103&lt;61,2,BJ103&lt;66,3,BJ103&lt;71,4,TRUE,5),MATCH(YEAR($C$17),Appendix!$G$3:$L$3,0))</f>
        <v>0</v>
      </c>
      <c r="BM103" s="92">
        <f t="shared" si="63"/>
        <v>0</v>
      </c>
      <c r="BN103" s="99"/>
    </row>
    <row r="104" spans="1:66" x14ac:dyDescent="0.3">
      <c r="A104" s="64" t="s">
        <v>152</v>
      </c>
      <c r="B104" s="65"/>
      <c r="C104" s="67"/>
      <c r="D104" s="67"/>
      <c r="E104" s="67"/>
      <c r="F104" s="67"/>
      <c r="G104" s="67"/>
      <c r="H104" s="67"/>
      <c r="I104" s="67"/>
      <c r="J104" s="67"/>
      <c r="K104" s="67"/>
      <c r="L104" s="67"/>
      <c r="M104" s="67"/>
      <c r="N104" s="67"/>
      <c r="O104" s="57">
        <f t="shared" si="65"/>
        <v>0</v>
      </c>
      <c r="P104" s="57">
        <f t="shared" si="66"/>
        <v>0</v>
      </c>
      <c r="Q104" s="58">
        <f t="shared" si="40"/>
        <v>0</v>
      </c>
      <c r="R104" s="89">
        <f t="shared" si="41"/>
        <v>123</v>
      </c>
      <c r="S104" s="90">
        <f>IF($C104&gt;'Wage Ceilings '!$C$3,'Wage Ceilings '!$C$3,$C104)</f>
        <v>0</v>
      </c>
      <c r="T104" s="91" cm="1">
        <f t="array" ref="T104">INDEX(Appendix!$G$4:$J$8,_xlfn.IFS(R104&lt;56,1,R104&lt;61,2,R104&lt;66,3,R104&lt;71,4,TRUE,5),MATCH(YEAR($C$17),Appendix!$G$3:$L$3,0))</f>
        <v>0</v>
      </c>
      <c r="U104" s="92">
        <f t="shared" si="42"/>
        <v>0</v>
      </c>
      <c r="V104" s="89">
        <f t="shared" si="43"/>
        <v>124</v>
      </c>
      <c r="W104" s="90">
        <f>IF($D104&gt;'Wage Ceilings '!$C$3-$S104,'Wage Ceilings '!$C$3-$S104,$D104)</f>
        <v>0</v>
      </c>
      <c r="X104" s="91" cm="1">
        <f t="array" ref="X104">INDEX(Appendix!$G$4:$J$8,_xlfn.IFS(V104&lt;56,1,V104&lt;61,2,V104&lt;66,3,V104&lt;71,4,TRUE,5),MATCH(YEAR($C$17),Appendix!$G$3:$L$3,0))</f>
        <v>0</v>
      </c>
      <c r="Y104" s="92">
        <f t="shared" si="44"/>
        <v>0</v>
      </c>
      <c r="Z104" s="89">
        <f t="shared" si="45"/>
        <v>124</v>
      </c>
      <c r="AA104" s="90">
        <f>IF($E104&gt;'Wage Ceilings '!$C$3-SUM($S104,$W104),'Wage Ceilings '!$C$3-SUM($S104,$W104),$E104)</f>
        <v>0</v>
      </c>
      <c r="AB104" s="91" cm="1">
        <f t="array" ref="AB104">INDEX(Appendix!$G$4:$J$8,_xlfn.IFS(Z104&lt;56,1,Z104&lt;61,2,Z104&lt;66,3,Z104&lt;71,4,TRUE,5),MATCH(YEAR($C$17),Appendix!$G$3:$L$3,0))</f>
        <v>0</v>
      </c>
      <c r="AC104" s="92">
        <f t="shared" si="46"/>
        <v>0</v>
      </c>
      <c r="AD104" s="89">
        <f t="shared" si="47"/>
        <v>124</v>
      </c>
      <c r="AE104" s="90">
        <f>IF($F104&gt;'Wage Ceilings '!$C$3-SUM($S104,$W104,$AA104),'Wage Ceilings '!$C$3-SUM($S104,$W104,$AA104),$F104)</f>
        <v>0</v>
      </c>
      <c r="AF104" s="91" cm="1">
        <f t="array" ref="AF104">INDEX(Appendix!$G$4:$J$8,_xlfn.IFS(AD104&lt;56,1,AD104&lt;61,2,AD104&lt;66,3,AD104&lt;71,4,TRUE,5),MATCH(YEAR($C$17),Appendix!$G$3:$L$3,0))</f>
        <v>0</v>
      </c>
      <c r="AG104" s="92">
        <f t="shared" si="48"/>
        <v>0</v>
      </c>
      <c r="AH104" s="89">
        <f t="shared" si="49"/>
        <v>124</v>
      </c>
      <c r="AI104" s="90">
        <f>IF($G104&gt;'Wage Ceilings '!$C$3-SUM($S104,$W104,$AA104,$AE104),'Wage Ceilings '!$C$3-SUM($S104,$W104,$AA104,$AE104),$G104)</f>
        <v>0</v>
      </c>
      <c r="AJ104" s="91" cm="1">
        <f t="array" ref="AJ104">INDEX(Appendix!$G$4:$J$8,_xlfn.IFS(AH104&lt;56,1,AH104&lt;61,2,AH104&lt;66,3,AH104&lt;71,4,TRUE,5),MATCH(YEAR($C$17),Appendix!$G$3:$L$3,0))</f>
        <v>0</v>
      </c>
      <c r="AK104" s="92">
        <f t="shared" si="50"/>
        <v>0</v>
      </c>
      <c r="AL104" s="89">
        <f t="shared" si="51"/>
        <v>124</v>
      </c>
      <c r="AM104" s="90">
        <f>IF($H104&gt;'Wage Ceilings '!$C$3-SUM($S104,$W104,$AA104,$AE104,$AI104),'Wage Ceilings '!$C$3-SUM($S104,$W104,$AA104,$AE104,$AI104),$H104)</f>
        <v>0</v>
      </c>
      <c r="AN104" s="91" cm="1">
        <f t="array" ref="AN104">INDEX(Appendix!$G$4:$J$8,_xlfn.IFS(AL104&lt;56,1,AL104&lt;61,2,AL104&lt;66,3,AL104&lt;71,4,TRUE,5),MATCH(YEAR($C$17),Appendix!$G$3:$L$3,0))</f>
        <v>0</v>
      </c>
      <c r="AO104" s="92">
        <f t="shared" si="52"/>
        <v>0</v>
      </c>
      <c r="AP104" s="89">
        <f t="shared" si="53"/>
        <v>124</v>
      </c>
      <c r="AQ104" s="90" cm="1">
        <f t="array" ref="AQ104">_xlfn.IFS(SUM($S104,$W104,$AA104,$AE104,$AI104,$AM104)&gt;='Wage Ceilings '!$C$3,0,SUM($I104,$S104,$W104,$AA104,$AE104,$AI104,$AM104)&gt;'Wage Ceilings '!$C$3,'Wage Ceilings '!$C$3-SUM($S104,$W104,$AA104,$AE104,$AI104,$AM104),SUM($I104,$S104,$W104,$AA104,$AE104,$AI104,$AM104)&lt;='Wage Ceilings '!$C$3,$I104)</f>
        <v>0</v>
      </c>
      <c r="AR104" s="91" cm="1">
        <f t="array" ref="AR104">INDEX(Appendix!$G$4:$J$8,_xlfn.IFS(AP104&lt;56,1,AP104&lt;61,2,AP104&lt;66,3,AP104&lt;71,4,TRUE,5),MATCH(YEAR($C$17),Appendix!$G$3:$L$3,0))</f>
        <v>0</v>
      </c>
      <c r="AS104" s="92">
        <f t="shared" si="64"/>
        <v>0</v>
      </c>
      <c r="AT104" s="89">
        <f t="shared" si="54"/>
        <v>124</v>
      </c>
      <c r="AU104" s="90" cm="1">
        <f t="array" ref="AU104">_xlfn.IFS(SUM($S104,$W104,$AA104,$AE104,$AI104,$AM104,$AQ104)&gt;='Wage Ceilings '!$C$3,0,SUM($J104,$S104,$W104,$AA104,$AE104,$AI104,$AM104,$AQ104)&gt;'Wage Ceilings '!$C$3,'Wage Ceilings '!$C$3-SUM($S104,$W104,$AA104,$AE104,$AI104,$AM104,$AQ104),SUM($J104,$S104,$W104,$AA104,$AE104,$AI104,$AM104,$AQ104)&lt;='Wage Ceilings '!$C$3,$J104)</f>
        <v>0</v>
      </c>
      <c r="AV104" s="91" cm="1">
        <f t="array" ref="AV104">INDEX(Appendix!$G$4:$J$8,_xlfn.IFS(AT104&lt;56,1,AT104&lt;61,2,AT104&lt;66,3,AT104&lt;71,4,TRUE,5),MATCH(YEAR($C$17),Appendix!$G$3:$L$3,0))</f>
        <v>0</v>
      </c>
      <c r="AW104" s="92">
        <f t="shared" si="55"/>
        <v>0</v>
      </c>
      <c r="AX104" s="89">
        <f t="shared" si="56"/>
        <v>124</v>
      </c>
      <c r="AY104" s="90" cm="1">
        <f t="array" ref="AY104">_xlfn.IFS(SUM($S104,$W104,$AA104,$AE104,$AI104,$AM104,$AQ104,$AU104)&gt;='Wage Ceilings '!$C$3,0,SUM($K104,$S104,$W104,$AA104,$AE104,$AI104,$AM104,$AQ104,$AU104)&gt;'Wage Ceilings '!$C$3,'Wage Ceilings '!$C$3-SUM($S104,$W104,$AA104,$AE104,$AI104,$AM104,$AQ104,$AU104),SUM($K104,$S104,$W104,$AA104,$AE104,$AI104,$AM104,$AQ104,$AU104)&lt;='Wage Ceilings '!$C$3,$K104)</f>
        <v>0</v>
      </c>
      <c r="AZ104" s="91" cm="1">
        <f t="array" ref="AZ104">INDEX(Appendix!$G$4:$J$8,_xlfn.IFS(AX104&lt;56,1,AX104&lt;61,2,AX104&lt;66,3,AX104&lt;71,4,TRUE,5),MATCH(YEAR($C$17),Appendix!$G$3:$L$3,0))</f>
        <v>0</v>
      </c>
      <c r="BA104" s="92">
        <f t="shared" si="57"/>
        <v>0</v>
      </c>
      <c r="BB104" s="89">
        <f t="shared" si="58"/>
        <v>124</v>
      </c>
      <c r="BC104" s="90" cm="1">
        <f t="array" ref="BC104">_xlfn.IFS(SUM($S104,$W104,$AA104,$AE104,$AI104,$AM104,$AQ104,$AU104,$AY104)&gt;='Wage Ceilings '!$C$3,0,SUM($L104,$S104,$W104,$AA104,$AE104,$AI104,$AM104,$AQ104,$AU104,$AY104)&gt;'Wage Ceilings '!$C$3,'Wage Ceilings '!$C$3-SUM($S104,$W104,$AA104,$AE104,$AI104,$AM104,$AQ104,$AU104,$AY104),SUM($L104,$S104,$W104,$AA104,$AE104,$AI104,$AM104,$AQ104,$AU104,$AY104)&lt;='Wage Ceilings '!$C$3,$L104)</f>
        <v>0</v>
      </c>
      <c r="BD104" s="91" cm="1">
        <f t="array" ref="BD104">INDEX(Appendix!$G$4:$J$8,_xlfn.IFS(BB104&lt;56,1,BB104&lt;61,2,BB104&lt;66,3,BB104&lt;71,4,TRUE,5),MATCH(YEAR($C$17),Appendix!$G$3:$L$3,0))</f>
        <v>0</v>
      </c>
      <c r="BE104" s="92">
        <f t="shared" si="59"/>
        <v>0</v>
      </c>
      <c r="BF104" s="89">
        <f t="shared" si="60"/>
        <v>124</v>
      </c>
      <c r="BG104" s="90" cm="1">
        <f t="array" ref="BG104">_xlfn.IFS(SUM($S104,$W104,$AA104,$AE104,$AI104,$AM104,$AQ104,$AU104,$AY104,$BC104)&gt;='Wage Ceilings '!$C$3,0,SUM($M104,$S104,$W104,$AA104,$AE104,$AI104,$AM104,$AQ104,$AU104,$AY104,$BC104)&gt;'Wage Ceilings '!$C$3,'Wage Ceilings '!$C$3-SUM($S104,$W104,$AA104,$AE104,$AI104,$AM104,$AQ104,$AU104,$AY104,$BC104),SUM($M104,$S104,$W104,$AA104,$AE104,$AI104,$AM104,$AQ104,$AU104,$AY104,$BC104)&lt;='Wage Ceilings '!$C$3,$M104)</f>
        <v>0</v>
      </c>
      <c r="BH104" s="91" cm="1">
        <f t="array" ref="BH104">INDEX(Appendix!$G$4:$J$8,_xlfn.IFS(BF104&lt;56,1,BF104&lt;61,2,BF104&lt;66,3,BF104&lt;71,4,TRUE,5),MATCH(YEAR($C$17),Appendix!$G$3:$L$3,0))</f>
        <v>0</v>
      </c>
      <c r="BI104" s="92">
        <f t="shared" si="61"/>
        <v>0</v>
      </c>
      <c r="BJ104" s="89">
        <f t="shared" si="62"/>
        <v>124</v>
      </c>
      <c r="BK104" s="90" cm="1">
        <f t="array" ref="BK104">_xlfn.IFS(SUM($S104,$W104,$AA104,$AE104,$AI104,$AM104,$AQ104,$AU104,$AY104,$BC104,$BG104)&gt;='Wage Ceilings '!$C$3,0,SUM($N104,$S104,$W104,$AA104,$AE104,$AI104,$AM104,$AQ104,$AU104,$AY104,$BC104,$BG104)&gt;'Wage Ceilings '!$C$3,'Wage Ceilings '!$C$3-SUM($S104,$W104,$AA104,$AE104,$AI104,$AM104,$AQ104,$AU104,$AY104,$BC104,$BG104),SUM($N104,$S104,$W104,$AA104,$AE104,$AI104,$AM104,$AQ104,$AU104,$AY104,$BC104,$BG104)&lt;='Wage Ceilings '!$C$3,$N104)</f>
        <v>0</v>
      </c>
      <c r="BL104" s="91" cm="1">
        <f t="array" ref="BL104">INDEX(Appendix!$G$4:$J$8,_xlfn.IFS(BJ104&lt;56,1,BJ104&lt;61,2,BJ104&lt;66,3,BJ104&lt;71,4,TRUE,5),MATCH(YEAR($C$17),Appendix!$G$3:$L$3,0))</f>
        <v>0</v>
      </c>
      <c r="BM104" s="92">
        <f t="shared" si="63"/>
        <v>0</v>
      </c>
      <c r="BN104" s="99"/>
    </row>
    <row r="105" spans="1:66" x14ac:dyDescent="0.3">
      <c r="A105" s="64" t="s">
        <v>153</v>
      </c>
      <c r="B105" s="65"/>
      <c r="C105" s="67"/>
      <c r="D105" s="67"/>
      <c r="E105" s="67"/>
      <c r="F105" s="67"/>
      <c r="G105" s="67"/>
      <c r="H105" s="67"/>
      <c r="I105" s="67"/>
      <c r="J105" s="67"/>
      <c r="K105" s="67"/>
      <c r="L105" s="67"/>
      <c r="M105" s="67"/>
      <c r="N105" s="67"/>
      <c r="O105" s="57">
        <f t="shared" si="65"/>
        <v>0</v>
      </c>
      <c r="P105" s="57">
        <f t="shared" si="66"/>
        <v>0</v>
      </c>
      <c r="Q105" s="58">
        <f t="shared" si="40"/>
        <v>0</v>
      </c>
      <c r="R105" s="89">
        <f t="shared" si="41"/>
        <v>123</v>
      </c>
      <c r="S105" s="90">
        <f>IF($C105&gt;'Wage Ceilings '!$C$3,'Wage Ceilings '!$C$3,$C105)</f>
        <v>0</v>
      </c>
      <c r="T105" s="91" cm="1">
        <f t="array" ref="T105">INDEX(Appendix!$G$4:$J$8,_xlfn.IFS(R105&lt;56,1,R105&lt;61,2,R105&lt;66,3,R105&lt;71,4,TRUE,5),MATCH(YEAR($C$17),Appendix!$G$3:$L$3,0))</f>
        <v>0</v>
      </c>
      <c r="U105" s="92">
        <f t="shared" si="42"/>
        <v>0</v>
      </c>
      <c r="V105" s="89">
        <f t="shared" si="43"/>
        <v>124</v>
      </c>
      <c r="W105" s="90">
        <f>IF($D105&gt;'Wage Ceilings '!$C$3-$S105,'Wage Ceilings '!$C$3-$S105,$D105)</f>
        <v>0</v>
      </c>
      <c r="X105" s="91" cm="1">
        <f t="array" ref="X105">INDEX(Appendix!$G$4:$J$8,_xlfn.IFS(V105&lt;56,1,V105&lt;61,2,V105&lt;66,3,V105&lt;71,4,TRUE,5),MATCH(YEAR($C$17),Appendix!$G$3:$L$3,0))</f>
        <v>0</v>
      </c>
      <c r="Y105" s="92">
        <f t="shared" si="44"/>
        <v>0</v>
      </c>
      <c r="Z105" s="89">
        <f t="shared" si="45"/>
        <v>124</v>
      </c>
      <c r="AA105" s="90">
        <f>IF($E105&gt;'Wage Ceilings '!$C$3-SUM($S105,$W105),'Wage Ceilings '!$C$3-SUM($S105,$W105),$E105)</f>
        <v>0</v>
      </c>
      <c r="AB105" s="91" cm="1">
        <f t="array" ref="AB105">INDEX(Appendix!$G$4:$J$8,_xlfn.IFS(Z105&lt;56,1,Z105&lt;61,2,Z105&lt;66,3,Z105&lt;71,4,TRUE,5),MATCH(YEAR($C$17),Appendix!$G$3:$L$3,0))</f>
        <v>0</v>
      </c>
      <c r="AC105" s="92">
        <f t="shared" si="46"/>
        <v>0</v>
      </c>
      <c r="AD105" s="89">
        <f t="shared" si="47"/>
        <v>124</v>
      </c>
      <c r="AE105" s="90">
        <f>IF($F105&gt;'Wage Ceilings '!$C$3-SUM($S105,$W105,$AA105),'Wage Ceilings '!$C$3-SUM($S105,$W105,$AA105),$F105)</f>
        <v>0</v>
      </c>
      <c r="AF105" s="91" cm="1">
        <f t="array" ref="AF105">INDEX(Appendix!$G$4:$J$8,_xlfn.IFS(AD105&lt;56,1,AD105&lt;61,2,AD105&lt;66,3,AD105&lt;71,4,TRUE,5),MATCH(YEAR($C$17),Appendix!$G$3:$L$3,0))</f>
        <v>0</v>
      </c>
      <c r="AG105" s="92">
        <f t="shared" si="48"/>
        <v>0</v>
      </c>
      <c r="AH105" s="89">
        <f t="shared" si="49"/>
        <v>124</v>
      </c>
      <c r="AI105" s="90">
        <f>IF($G105&gt;'Wage Ceilings '!$C$3-SUM($S105,$W105,$AA105,$AE105),'Wage Ceilings '!$C$3-SUM($S105,$W105,$AA105,$AE105),$G105)</f>
        <v>0</v>
      </c>
      <c r="AJ105" s="91" cm="1">
        <f t="array" ref="AJ105">INDEX(Appendix!$G$4:$J$8,_xlfn.IFS(AH105&lt;56,1,AH105&lt;61,2,AH105&lt;66,3,AH105&lt;71,4,TRUE,5),MATCH(YEAR($C$17),Appendix!$G$3:$L$3,0))</f>
        <v>0</v>
      </c>
      <c r="AK105" s="92">
        <f t="shared" si="50"/>
        <v>0</v>
      </c>
      <c r="AL105" s="89">
        <f t="shared" si="51"/>
        <v>124</v>
      </c>
      <c r="AM105" s="90">
        <f>IF($H105&gt;'Wage Ceilings '!$C$3-SUM($S105,$W105,$AA105,$AE105,$AI105),'Wage Ceilings '!$C$3-SUM($S105,$W105,$AA105,$AE105,$AI105),$H105)</f>
        <v>0</v>
      </c>
      <c r="AN105" s="91" cm="1">
        <f t="array" ref="AN105">INDEX(Appendix!$G$4:$J$8,_xlfn.IFS(AL105&lt;56,1,AL105&lt;61,2,AL105&lt;66,3,AL105&lt;71,4,TRUE,5),MATCH(YEAR($C$17),Appendix!$G$3:$L$3,0))</f>
        <v>0</v>
      </c>
      <c r="AO105" s="92">
        <f t="shared" si="52"/>
        <v>0</v>
      </c>
      <c r="AP105" s="89">
        <f t="shared" si="53"/>
        <v>124</v>
      </c>
      <c r="AQ105" s="90" cm="1">
        <f t="array" ref="AQ105">_xlfn.IFS(SUM($S105,$W105,$AA105,$AE105,$AI105,$AM105)&gt;='Wage Ceilings '!$C$3,0,SUM($I105,$S105,$W105,$AA105,$AE105,$AI105,$AM105)&gt;'Wage Ceilings '!$C$3,'Wage Ceilings '!$C$3-SUM($S105,$W105,$AA105,$AE105,$AI105,$AM105),SUM($I105,$S105,$W105,$AA105,$AE105,$AI105,$AM105)&lt;='Wage Ceilings '!$C$3,$I105)</f>
        <v>0</v>
      </c>
      <c r="AR105" s="91" cm="1">
        <f t="array" ref="AR105">INDEX(Appendix!$G$4:$J$8,_xlfn.IFS(AP105&lt;56,1,AP105&lt;61,2,AP105&lt;66,3,AP105&lt;71,4,TRUE,5),MATCH(YEAR($C$17),Appendix!$G$3:$L$3,0))</f>
        <v>0</v>
      </c>
      <c r="AS105" s="92">
        <f t="shared" si="64"/>
        <v>0</v>
      </c>
      <c r="AT105" s="89">
        <f t="shared" si="54"/>
        <v>124</v>
      </c>
      <c r="AU105" s="90" cm="1">
        <f t="array" ref="AU105">_xlfn.IFS(SUM($S105,$W105,$AA105,$AE105,$AI105,$AM105,$AQ105)&gt;='Wage Ceilings '!$C$3,0,SUM($J105,$S105,$W105,$AA105,$AE105,$AI105,$AM105,$AQ105)&gt;'Wage Ceilings '!$C$3,'Wage Ceilings '!$C$3-SUM($S105,$W105,$AA105,$AE105,$AI105,$AM105,$AQ105),SUM($J105,$S105,$W105,$AA105,$AE105,$AI105,$AM105,$AQ105)&lt;='Wage Ceilings '!$C$3,$J105)</f>
        <v>0</v>
      </c>
      <c r="AV105" s="91" cm="1">
        <f t="array" ref="AV105">INDEX(Appendix!$G$4:$J$8,_xlfn.IFS(AT105&lt;56,1,AT105&lt;61,2,AT105&lt;66,3,AT105&lt;71,4,TRUE,5),MATCH(YEAR($C$17),Appendix!$G$3:$L$3,0))</f>
        <v>0</v>
      </c>
      <c r="AW105" s="92">
        <f t="shared" si="55"/>
        <v>0</v>
      </c>
      <c r="AX105" s="89">
        <f t="shared" si="56"/>
        <v>124</v>
      </c>
      <c r="AY105" s="90" cm="1">
        <f t="array" ref="AY105">_xlfn.IFS(SUM($S105,$W105,$AA105,$AE105,$AI105,$AM105,$AQ105,$AU105)&gt;='Wage Ceilings '!$C$3,0,SUM($K105,$S105,$W105,$AA105,$AE105,$AI105,$AM105,$AQ105,$AU105)&gt;'Wage Ceilings '!$C$3,'Wage Ceilings '!$C$3-SUM($S105,$W105,$AA105,$AE105,$AI105,$AM105,$AQ105,$AU105),SUM($K105,$S105,$W105,$AA105,$AE105,$AI105,$AM105,$AQ105,$AU105)&lt;='Wage Ceilings '!$C$3,$K105)</f>
        <v>0</v>
      </c>
      <c r="AZ105" s="91" cm="1">
        <f t="array" ref="AZ105">INDEX(Appendix!$G$4:$J$8,_xlfn.IFS(AX105&lt;56,1,AX105&lt;61,2,AX105&lt;66,3,AX105&lt;71,4,TRUE,5),MATCH(YEAR($C$17),Appendix!$G$3:$L$3,0))</f>
        <v>0</v>
      </c>
      <c r="BA105" s="92">
        <f t="shared" si="57"/>
        <v>0</v>
      </c>
      <c r="BB105" s="89">
        <f t="shared" si="58"/>
        <v>124</v>
      </c>
      <c r="BC105" s="90" cm="1">
        <f t="array" ref="BC105">_xlfn.IFS(SUM($S105,$W105,$AA105,$AE105,$AI105,$AM105,$AQ105,$AU105,$AY105)&gt;='Wage Ceilings '!$C$3,0,SUM($L105,$S105,$W105,$AA105,$AE105,$AI105,$AM105,$AQ105,$AU105,$AY105)&gt;'Wage Ceilings '!$C$3,'Wage Ceilings '!$C$3-SUM($S105,$W105,$AA105,$AE105,$AI105,$AM105,$AQ105,$AU105,$AY105),SUM($L105,$S105,$W105,$AA105,$AE105,$AI105,$AM105,$AQ105,$AU105,$AY105)&lt;='Wage Ceilings '!$C$3,$L105)</f>
        <v>0</v>
      </c>
      <c r="BD105" s="91" cm="1">
        <f t="array" ref="BD105">INDEX(Appendix!$G$4:$J$8,_xlfn.IFS(BB105&lt;56,1,BB105&lt;61,2,BB105&lt;66,3,BB105&lt;71,4,TRUE,5),MATCH(YEAR($C$17),Appendix!$G$3:$L$3,0))</f>
        <v>0</v>
      </c>
      <c r="BE105" s="92">
        <f t="shared" si="59"/>
        <v>0</v>
      </c>
      <c r="BF105" s="89">
        <f t="shared" si="60"/>
        <v>124</v>
      </c>
      <c r="BG105" s="90" cm="1">
        <f t="array" ref="BG105">_xlfn.IFS(SUM($S105,$W105,$AA105,$AE105,$AI105,$AM105,$AQ105,$AU105,$AY105,$BC105)&gt;='Wage Ceilings '!$C$3,0,SUM($M105,$S105,$W105,$AA105,$AE105,$AI105,$AM105,$AQ105,$AU105,$AY105,$BC105)&gt;'Wage Ceilings '!$C$3,'Wage Ceilings '!$C$3-SUM($S105,$W105,$AA105,$AE105,$AI105,$AM105,$AQ105,$AU105,$AY105,$BC105),SUM($M105,$S105,$W105,$AA105,$AE105,$AI105,$AM105,$AQ105,$AU105,$AY105,$BC105)&lt;='Wage Ceilings '!$C$3,$M105)</f>
        <v>0</v>
      </c>
      <c r="BH105" s="91" cm="1">
        <f t="array" ref="BH105">INDEX(Appendix!$G$4:$J$8,_xlfn.IFS(BF105&lt;56,1,BF105&lt;61,2,BF105&lt;66,3,BF105&lt;71,4,TRUE,5),MATCH(YEAR($C$17),Appendix!$G$3:$L$3,0))</f>
        <v>0</v>
      </c>
      <c r="BI105" s="92">
        <f t="shared" si="61"/>
        <v>0</v>
      </c>
      <c r="BJ105" s="89">
        <f t="shared" si="62"/>
        <v>124</v>
      </c>
      <c r="BK105" s="90" cm="1">
        <f t="array" ref="BK105">_xlfn.IFS(SUM($S105,$W105,$AA105,$AE105,$AI105,$AM105,$AQ105,$AU105,$AY105,$BC105,$BG105)&gt;='Wage Ceilings '!$C$3,0,SUM($N105,$S105,$W105,$AA105,$AE105,$AI105,$AM105,$AQ105,$AU105,$AY105,$BC105,$BG105)&gt;'Wage Ceilings '!$C$3,'Wage Ceilings '!$C$3-SUM($S105,$W105,$AA105,$AE105,$AI105,$AM105,$AQ105,$AU105,$AY105,$BC105,$BG105),SUM($N105,$S105,$W105,$AA105,$AE105,$AI105,$AM105,$AQ105,$AU105,$AY105,$BC105,$BG105)&lt;='Wage Ceilings '!$C$3,$N105)</f>
        <v>0</v>
      </c>
      <c r="BL105" s="91" cm="1">
        <f t="array" ref="BL105">INDEX(Appendix!$G$4:$J$8,_xlfn.IFS(BJ105&lt;56,1,BJ105&lt;61,2,BJ105&lt;66,3,BJ105&lt;71,4,TRUE,5),MATCH(YEAR($C$17),Appendix!$G$3:$L$3,0))</f>
        <v>0</v>
      </c>
      <c r="BM105" s="92">
        <f t="shared" si="63"/>
        <v>0</v>
      </c>
      <c r="BN105" s="99"/>
    </row>
    <row r="106" spans="1:66" x14ac:dyDescent="0.3">
      <c r="A106" s="64" t="s">
        <v>154</v>
      </c>
      <c r="B106" s="65"/>
      <c r="C106" s="67"/>
      <c r="D106" s="67"/>
      <c r="E106" s="67"/>
      <c r="F106" s="67"/>
      <c r="G106" s="67"/>
      <c r="H106" s="67"/>
      <c r="I106" s="67"/>
      <c r="J106" s="67"/>
      <c r="K106" s="67"/>
      <c r="L106" s="67"/>
      <c r="M106" s="67"/>
      <c r="N106" s="67"/>
      <c r="O106" s="57">
        <f t="shared" si="65"/>
        <v>0</v>
      </c>
      <c r="P106" s="57">
        <f t="shared" si="66"/>
        <v>0</v>
      </c>
      <c r="Q106" s="58">
        <f t="shared" si="40"/>
        <v>0</v>
      </c>
      <c r="R106" s="89">
        <f t="shared" si="41"/>
        <v>123</v>
      </c>
      <c r="S106" s="90">
        <f>IF($C106&gt;'Wage Ceilings '!$C$3,'Wage Ceilings '!$C$3,$C106)</f>
        <v>0</v>
      </c>
      <c r="T106" s="91" cm="1">
        <f t="array" ref="T106">INDEX(Appendix!$G$4:$J$8,_xlfn.IFS(R106&lt;56,1,R106&lt;61,2,R106&lt;66,3,R106&lt;71,4,TRUE,5),MATCH(YEAR($C$17),Appendix!$G$3:$L$3,0))</f>
        <v>0</v>
      </c>
      <c r="U106" s="92">
        <f t="shared" si="42"/>
        <v>0</v>
      </c>
      <c r="V106" s="89">
        <f t="shared" si="43"/>
        <v>124</v>
      </c>
      <c r="W106" s="90">
        <f>IF($D106&gt;'Wage Ceilings '!$C$3-$S106,'Wage Ceilings '!$C$3-$S106,$D106)</f>
        <v>0</v>
      </c>
      <c r="X106" s="91" cm="1">
        <f t="array" ref="X106">INDEX(Appendix!$G$4:$J$8,_xlfn.IFS(V106&lt;56,1,V106&lt;61,2,V106&lt;66,3,V106&lt;71,4,TRUE,5),MATCH(YEAR($C$17),Appendix!$G$3:$L$3,0))</f>
        <v>0</v>
      </c>
      <c r="Y106" s="92">
        <f t="shared" si="44"/>
        <v>0</v>
      </c>
      <c r="Z106" s="89">
        <f t="shared" si="45"/>
        <v>124</v>
      </c>
      <c r="AA106" s="90">
        <f>IF($E106&gt;'Wage Ceilings '!$C$3-SUM($S106,$W106),'Wage Ceilings '!$C$3-SUM($S106,$W106),$E106)</f>
        <v>0</v>
      </c>
      <c r="AB106" s="91" cm="1">
        <f t="array" ref="AB106">INDEX(Appendix!$G$4:$J$8,_xlfn.IFS(Z106&lt;56,1,Z106&lt;61,2,Z106&lt;66,3,Z106&lt;71,4,TRUE,5),MATCH(YEAR($C$17),Appendix!$G$3:$L$3,0))</f>
        <v>0</v>
      </c>
      <c r="AC106" s="92">
        <f t="shared" si="46"/>
        <v>0</v>
      </c>
      <c r="AD106" s="89">
        <f t="shared" si="47"/>
        <v>124</v>
      </c>
      <c r="AE106" s="90">
        <f>IF($F106&gt;'Wage Ceilings '!$C$3-SUM($S106,$W106,$AA106),'Wage Ceilings '!$C$3-SUM($S106,$W106,$AA106),$F106)</f>
        <v>0</v>
      </c>
      <c r="AF106" s="91" cm="1">
        <f t="array" ref="AF106">INDEX(Appendix!$G$4:$J$8,_xlfn.IFS(AD106&lt;56,1,AD106&lt;61,2,AD106&lt;66,3,AD106&lt;71,4,TRUE,5),MATCH(YEAR($C$17),Appendix!$G$3:$L$3,0))</f>
        <v>0</v>
      </c>
      <c r="AG106" s="92">
        <f t="shared" si="48"/>
        <v>0</v>
      </c>
      <c r="AH106" s="89">
        <f t="shared" si="49"/>
        <v>124</v>
      </c>
      <c r="AI106" s="90">
        <f>IF($G106&gt;'Wage Ceilings '!$C$3-SUM($S106,$W106,$AA106,$AE106),'Wage Ceilings '!$C$3-SUM($S106,$W106,$AA106,$AE106),$G106)</f>
        <v>0</v>
      </c>
      <c r="AJ106" s="91" cm="1">
        <f t="array" ref="AJ106">INDEX(Appendix!$G$4:$J$8,_xlfn.IFS(AH106&lt;56,1,AH106&lt;61,2,AH106&lt;66,3,AH106&lt;71,4,TRUE,5),MATCH(YEAR($C$17),Appendix!$G$3:$L$3,0))</f>
        <v>0</v>
      </c>
      <c r="AK106" s="92">
        <f t="shared" si="50"/>
        <v>0</v>
      </c>
      <c r="AL106" s="89">
        <f t="shared" si="51"/>
        <v>124</v>
      </c>
      <c r="AM106" s="90">
        <f>IF($H106&gt;'Wage Ceilings '!$C$3-SUM($S106,$W106,$AA106,$AE106,$AI106),'Wage Ceilings '!$C$3-SUM($S106,$W106,$AA106,$AE106,$AI106),$H106)</f>
        <v>0</v>
      </c>
      <c r="AN106" s="91" cm="1">
        <f t="array" ref="AN106">INDEX(Appendix!$G$4:$J$8,_xlfn.IFS(AL106&lt;56,1,AL106&lt;61,2,AL106&lt;66,3,AL106&lt;71,4,TRUE,5),MATCH(YEAR($C$17),Appendix!$G$3:$L$3,0))</f>
        <v>0</v>
      </c>
      <c r="AO106" s="92">
        <f t="shared" si="52"/>
        <v>0</v>
      </c>
      <c r="AP106" s="89">
        <f t="shared" si="53"/>
        <v>124</v>
      </c>
      <c r="AQ106" s="90" cm="1">
        <f t="array" ref="AQ106">_xlfn.IFS(SUM($S106,$W106,$AA106,$AE106,$AI106,$AM106)&gt;='Wage Ceilings '!$C$3,0,SUM($I106,$S106,$W106,$AA106,$AE106,$AI106,$AM106)&gt;'Wage Ceilings '!$C$3,'Wage Ceilings '!$C$3-SUM($S106,$W106,$AA106,$AE106,$AI106,$AM106),SUM($I106,$S106,$W106,$AA106,$AE106,$AI106,$AM106)&lt;='Wage Ceilings '!$C$3,$I106)</f>
        <v>0</v>
      </c>
      <c r="AR106" s="91" cm="1">
        <f t="array" ref="AR106">INDEX(Appendix!$G$4:$J$8,_xlfn.IFS(AP106&lt;56,1,AP106&lt;61,2,AP106&lt;66,3,AP106&lt;71,4,TRUE,5),MATCH(YEAR($C$17),Appendix!$G$3:$L$3,0))</f>
        <v>0</v>
      </c>
      <c r="AS106" s="92">
        <f t="shared" si="64"/>
        <v>0</v>
      </c>
      <c r="AT106" s="89">
        <f t="shared" si="54"/>
        <v>124</v>
      </c>
      <c r="AU106" s="90" cm="1">
        <f t="array" ref="AU106">_xlfn.IFS(SUM($S106,$W106,$AA106,$AE106,$AI106,$AM106,$AQ106)&gt;='Wage Ceilings '!$C$3,0,SUM($J106,$S106,$W106,$AA106,$AE106,$AI106,$AM106,$AQ106)&gt;'Wage Ceilings '!$C$3,'Wage Ceilings '!$C$3-SUM($S106,$W106,$AA106,$AE106,$AI106,$AM106,$AQ106),SUM($J106,$S106,$W106,$AA106,$AE106,$AI106,$AM106,$AQ106)&lt;='Wage Ceilings '!$C$3,$J106)</f>
        <v>0</v>
      </c>
      <c r="AV106" s="91" cm="1">
        <f t="array" ref="AV106">INDEX(Appendix!$G$4:$J$8,_xlfn.IFS(AT106&lt;56,1,AT106&lt;61,2,AT106&lt;66,3,AT106&lt;71,4,TRUE,5),MATCH(YEAR($C$17),Appendix!$G$3:$L$3,0))</f>
        <v>0</v>
      </c>
      <c r="AW106" s="92">
        <f t="shared" si="55"/>
        <v>0</v>
      </c>
      <c r="AX106" s="89">
        <f t="shared" si="56"/>
        <v>124</v>
      </c>
      <c r="AY106" s="90" cm="1">
        <f t="array" ref="AY106">_xlfn.IFS(SUM($S106,$W106,$AA106,$AE106,$AI106,$AM106,$AQ106,$AU106)&gt;='Wage Ceilings '!$C$3,0,SUM($K106,$S106,$W106,$AA106,$AE106,$AI106,$AM106,$AQ106,$AU106)&gt;'Wage Ceilings '!$C$3,'Wage Ceilings '!$C$3-SUM($S106,$W106,$AA106,$AE106,$AI106,$AM106,$AQ106,$AU106),SUM($K106,$S106,$W106,$AA106,$AE106,$AI106,$AM106,$AQ106,$AU106)&lt;='Wage Ceilings '!$C$3,$K106)</f>
        <v>0</v>
      </c>
      <c r="AZ106" s="91" cm="1">
        <f t="array" ref="AZ106">INDEX(Appendix!$G$4:$J$8,_xlfn.IFS(AX106&lt;56,1,AX106&lt;61,2,AX106&lt;66,3,AX106&lt;71,4,TRUE,5),MATCH(YEAR($C$17),Appendix!$G$3:$L$3,0))</f>
        <v>0</v>
      </c>
      <c r="BA106" s="92">
        <f t="shared" si="57"/>
        <v>0</v>
      </c>
      <c r="BB106" s="89">
        <f t="shared" si="58"/>
        <v>124</v>
      </c>
      <c r="BC106" s="90" cm="1">
        <f t="array" ref="BC106">_xlfn.IFS(SUM($S106,$W106,$AA106,$AE106,$AI106,$AM106,$AQ106,$AU106,$AY106)&gt;='Wage Ceilings '!$C$3,0,SUM($L106,$S106,$W106,$AA106,$AE106,$AI106,$AM106,$AQ106,$AU106,$AY106)&gt;'Wage Ceilings '!$C$3,'Wage Ceilings '!$C$3-SUM($S106,$W106,$AA106,$AE106,$AI106,$AM106,$AQ106,$AU106,$AY106),SUM($L106,$S106,$W106,$AA106,$AE106,$AI106,$AM106,$AQ106,$AU106,$AY106)&lt;='Wage Ceilings '!$C$3,$L106)</f>
        <v>0</v>
      </c>
      <c r="BD106" s="91" cm="1">
        <f t="array" ref="BD106">INDEX(Appendix!$G$4:$J$8,_xlfn.IFS(BB106&lt;56,1,BB106&lt;61,2,BB106&lt;66,3,BB106&lt;71,4,TRUE,5),MATCH(YEAR($C$17),Appendix!$G$3:$L$3,0))</f>
        <v>0</v>
      </c>
      <c r="BE106" s="92">
        <f t="shared" si="59"/>
        <v>0</v>
      </c>
      <c r="BF106" s="89">
        <f t="shared" si="60"/>
        <v>124</v>
      </c>
      <c r="BG106" s="90" cm="1">
        <f t="array" ref="BG106">_xlfn.IFS(SUM($S106,$W106,$AA106,$AE106,$AI106,$AM106,$AQ106,$AU106,$AY106,$BC106)&gt;='Wage Ceilings '!$C$3,0,SUM($M106,$S106,$W106,$AA106,$AE106,$AI106,$AM106,$AQ106,$AU106,$AY106,$BC106)&gt;'Wage Ceilings '!$C$3,'Wage Ceilings '!$C$3-SUM($S106,$W106,$AA106,$AE106,$AI106,$AM106,$AQ106,$AU106,$AY106,$BC106),SUM($M106,$S106,$W106,$AA106,$AE106,$AI106,$AM106,$AQ106,$AU106,$AY106,$BC106)&lt;='Wage Ceilings '!$C$3,$M106)</f>
        <v>0</v>
      </c>
      <c r="BH106" s="91" cm="1">
        <f t="array" ref="BH106">INDEX(Appendix!$G$4:$J$8,_xlfn.IFS(BF106&lt;56,1,BF106&lt;61,2,BF106&lt;66,3,BF106&lt;71,4,TRUE,5),MATCH(YEAR($C$17),Appendix!$G$3:$L$3,0))</f>
        <v>0</v>
      </c>
      <c r="BI106" s="92">
        <f t="shared" si="61"/>
        <v>0</v>
      </c>
      <c r="BJ106" s="89">
        <f t="shared" si="62"/>
        <v>124</v>
      </c>
      <c r="BK106" s="90" cm="1">
        <f t="array" ref="BK106">_xlfn.IFS(SUM($S106,$W106,$AA106,$AE106,$AI106,$AM106,$AQ106,$AU106,$AY106,$BC106,$BG106)&gt;='Wage Ceilings '!$C$3,0,SUM($N106,$S106,$W106,$AA106,$AE106,$AI106,$AM106,$AQ106,$AU106,$AY106,$BC106,$BG106)&gt;'Wage Ceilings '!$C$3,'Wage Ceilings '!$C$3-SUM($S106,$W106,$AA106,$AE106,$AI106,$AM106,$AQ106,$AU106,$AY106,$BC106,$BG106),SUM($N106,$S106,$W106,$AA106,$AE106,$AI106,$AM106,$AQ106,$AU106,$AY106,$BC106,$BG106)&lt;='Wage Ceilings '!$C$3,$N106)</f>
        <v>0</v>
      </c>
      <c r="BL106" s="91" cm="1">
        <f t="array" ref="BL106">INDEX(Appendix!$G$4:$J$8,_xlfn.IFS(BJ106&lt;56,1,BJ106&lt;61,2,BJ106&lt;66,3,BJ106&lt;71,4,TRUE,5),MATCH(YEAR($C$17),Appendix!$G$3:$L$3,0))</f>
        <v>0</v>
      </c>
      <c r="BM106" s="92">
        <f t="shared" si="63"/>
        <v>0</v>
      </c>
      <c r="BN106" s="99"/>
    </row>
    <row r="107" spans="1:66" x14ac:dyDescent="0.3">
      <c r="A107" s="64" t="s">
        <v>155</v>
      </c>
      <c r="B107" s="65"/>
      <c r="C107" s="67"/>
      <c r="D107" s="67"/>
      <c r="E107" s="67"/>
      <c r="F107" s="67"/>
      <c r="G107" s="67"/>
      <c r="H107" s="67"/>
      <c r="I107" s="67"/>
      <c r="J107" s="67"/>
      <c r="K107" s="67"/>
      <c r="L107" s="67"/>
      <c r="M107" s="67"/>
      <c r="N107" s="67"/>
      <c r="O107" s="57">
        <f t="shared" si="65"/>
        <v>0</v>
      </c>
      <c r="P107" s="57">
        <f t="shared" si="66"/>
        <v>0</v>
      </c>
      <c r="Q107" s="58">
        <f t="shared" si="40"/>
        <v>0</v>
      </c>
      <c r="R107" s="89">
        <f t="shared" si="41"/>
        <v>123</v>
      </c>
      <c r="S107" s="90">
        <f>IF($C107&gt;'Wage Ceilings '!$C$3,'Wage Ceilings '!$C$3,$C107)</f>
        <v>0</v>
      </c>
      <c r="T107" s="91" cm="1">
        <f t="array" ref="T107">INDEX(Appendix!$G$4:$J$8,_xlfn.IFS(R107&lt;56,1,R107&lt;61,2,R107&lt;66,3,R107&lt;71,4,TRUE,5),MATCH(YEAR($C$17),Appendix!$G$3:$L$3,0))</f>
        <v>0</v>
      </c>
      <c r="U107" s="92">
        <f t="shared" si="42"/>
        <v>0</v>
      </c>
      <c r="V107" s="89">
        <f t="shared" si="43"/>
        <v>124</v>
      </c>
      <c r="W107" s="90">
        <f>IF($D107&gt;'Wage Ceilings '!$C$3-$S107,'Wage Ceilings '!$C$3-$S107,$D107)</f>
        <v>0</v>
      </c>
      <c r="X107" s="91" cm="1">
        <f t="array" ref="X107">INDEX(Appendix!$G$4:$J$8,_xlfn.IFS(V107&lt;56,1,V107&lt;61,2,V107&lt;66,3,V107&lt;71,4,TRUE,5),MATCH(YEAR($C$17),Appendix!$G$3:$L$3,0))</f>
        <v>0</v>
      </c>
      <c r="Y107" s="92">
        <f t="shared" si="44"/>
        <v>0</v>
      </c>
      <c r="Z107" s="89">
        <f t="shared" si="45"/>
        <v>124</v>
      </c>
      <c r="AA107" s="90">
        <f>IF($E107&gt;'Wage Ceilings '!$C$3-SUM($S107,$W107),'Wage Ceilings '!$C$3-SUM($S107,$W107),$E107)</f>
        <v>0</v>
      </c>
      <c r="AB107" s="91" cm="1">
        <f t="array" ref="AB107">INDEX(Appendix!$G$4:$J$8,_xlfn.IFS(Z107&lt;56,1,Z107&lt;61,2,Z107&lt;66,3,Z107&lt;71,4,TRUE,5),MATCH(YEAR($C$17),Appendix!$G$3:$L$3,0))</f>
        <v>0</v>
      </c>
      <c r="AC107" s="92">
        <f t="shared" si="46"/>
        <v>0</v>
      </c>
      <c r="AD107" s="89">
        <f t="shared" si="47"/>
        <v>124</v>
      </c>
      <c r="AE107" s="90">
        <f>IF($F107&gt;'Wage Ceilings '!$C$3-SUM($S107,$W107,$AA107),'Wage Ceilings '!$C$3-SUM($S107,$W107,$AA107),$F107)</f>
        <v>0</v>
      </c>
      <c r="AF107" s="91" cm="1">
        <f t="array" ref="AF107">INDEX(Appendix!$G$4:$J$8,_xlfn.IFS(AD107&lt;56,1,AD107&lt;61,2,AD107&lt;66,3,AD107&lt;71,4,TRUE,5),MATCH(YEAR($C$17),Appendix!$G$3:$L$3,0))</f>
        <v>0</v>
      </c>
      <c r="AG107" s="92">
        <f t="shared" si="48"/>
        <v>0</v>
      </c>
      <c r="AH107" s="89">
        <f t="shared" si="49"/>
        <v>124</v>
      </c>
      <c r="AI107" s="90">
        <f>IF($G107&gt;'Wage Ceilings '!$C$3-SUM($S107,$W107,$AA107,$AE107),'Wage Ceilings '!$C$3-SUM($S107,$W107,$AA107,$AE107),$G107)</f>
        <v>0</v>
      </c>
      <c r="AJ107" s="91" cm="1">
        <f t="array" ref="AJ107">INDEX(Appendix!$G$4:$J$8,_xlfn.IFS(AH107&lt;56,1,AH107&lt;61,2,AH107&lt;66,3,AH107&lt;71,4,TRUE,5),MATCH(YEAR($C$17),Appendix!$G$3:$L$3,0))</f>
        <v>0</v>
      </c>
      <c r="AK107" s="92">
        <f t="shared" si="50"/>
        <v>0</v>
      </c>
      <c r="AL107" s="89">
        <f t="shared" si="51"/>
        <v>124</v>
      </c>
      <c r="AM107" s="90">
        <f>IF($H107&gt;'Wage Ceilings '!$C$3-SUM($S107,$W107,$AA107,$AE107,$AI107),'Wage Ceilings '!$C$3-SUM($S107,$W107,$AA107,$AE107,$AI107),$H107)</f>
        <v>0</v>
      </c>
      <c r="AN107" s="91" cm="1">
        <f t="array" ref="AN107">INDEX(Appendix!$G$4:$J$8,_xlfn.IFS(AL107&lt;56,1,AL107&lt;61,2,AL107&lt;66,3,AL107&lt;71,4,TRUE,5),MATCH(YEAR($C$17),Appendix!$G$3:$L$3,0))</f>
        <v>0</v>
      </c>
      <c r="AO107" s="92">
        <f t="shared" si="52"/>
        <v>0</v>
      </c>
      <c r="AP107" s="89">
        <f t="shared" si="53"/>
        <v>124</v>
      </c>
      <c r="AQ107" s="90" cm="1">
        <f t="array" ref="AQ107">_xlfn.IFS(SUM($S107,$W107,$AA107,$AE107,$AI107,$AM107)&gt;='Wage Ceilings '!$C$3,0,SUM($I107,$S107,$W107,$AA107,$AE107,$AI107,$AM107)&gt;'Wage Ceilings '!$C$3,'Wage Ceilings '!$C$3-SUM($S107,$W107,$AA107,$AE107,$AI107,$AM107),SUM($I107,$S107,$W107,$AA107,$AE107,$AI107,$AM107)&lt;='Wage Ceilings '!$C$3,$I107)</f>
        <v>0</v>
      </c>
      <c r="AR107" s="91" cm="1">
        <f t="array" ref="AR107">INDEX(Appendix!$G$4:$J$8,_xlfn.IFS(AP107&lt;56,1,AP107&lt;61,2,AP107&lt;66,3,AP107&lt;71,4,TRUE,5),MATCH(YEAR($C$17),Appendix!$G$3:$L$3,0))</f>
        <v>0</v>
      </c>
      <c r="AS107" s="92">
        <f t="shared" si="64"/>
        <v>0</v>
      </c>
      <c r="AT107" s="89">
        <f t="shared" si="54"/>
        <v>124</v>
      </c>
      <c r="AU107" s="90" cm="1">
        <f t="array" ref="AU107">_xlfn.IFS(SUM($S107,$W107,$AA107,$AE107,$AI107,$AM107,$AQ107)&gt;='Wage Ceilings '!$C$3,0,SUM($J107,$S107,$W107,$AA107,$AE107,$AI107,$AM107,$AQ107)&gt;'Wage Ceilings '!$C$3,'Wage Ceilings '!$C$3-SUM($S107,$W107,$AA107,$AE107,$AI107,$AM107,$AQ107),SUM($J107,$S107,$W107,$AA107,$AE107,$AI107,$AM107,$AQ107)&lt;='Wage Ceilings '!$C$3,$J107)</f>
        <v>0</v>
      </c>
      <c r="AV107" s="91" cm="1">
        <f t="array" ref="AV107">INDEX(Appendix!$G$4:$J$8,_xlfn.IFS(AT107&lt;56,1,AT107&lt;61,2,AT107&lt;66,3,AT107&lt;71,4,TRUE,5),MATCH(YEAR($C$17),Appendix!$G$3:$L$3,0))</f>
        <v>0</v>
      </c>
      <c r="AW107" s="92">
        <f t="shared" si="55"/>
        <v>0</v>
      </c>
      <c r="AX107" s="89">
        <f t="shared" si="56"/>
        <v>124</v>
      </c>
      <c r="AY107" s="90" cm="1">
        <f t="array" ref="AY107">_xlfn.IFS(SUM($S107,$W107,$AA107,$AE107,$AI107,$AM107,$AQ107,$AU107)&gt;='Wage Ceilings '!$C$3,0,SUM($K107,$S107,$W107,$AA107,$AE107,$AI107,$AM107,$AQ107,$AU107)&gt;'Wage Ceilings '!$C$3,'Wage Ceilings '!$C$3-SUM($S107,$W107,$AA107,$AE107,$AI107,$AM107,$AQ107,$AU107),SUM($K107,$S107,$W107,$AA107,$AE107,$AI107,$AM107,$AQ107,$AU107)&lt;='Wage Ceilings '!$C$3,$K107)</f>
        <v>0</v>
      </c>
      <c r="AZ107" s="91" cm="1">
        <f t="array" ref="AZ107">INDEX(Appendix!$G$4:$J$8,_xlfn.IFS(AX107&lt;56,1,AX107&lt;61,2,AX107&lt;66,3,AX107&lt;71,4,TRUE,5),MATCH(YEAR($C$17),Appendix!$G$3:$L$3,0))</f>
        <v>0</v>
      </c>
      <c r="BA107" s="92">
        <f t="shared" si="57"/>
        <v>0</v>
      </c>
      <c r="BB107" s="89">
        <f t="shared" si="58"/>
        <v>124</v>
      </c>
      <c r="BC107" s="90" cm="1">
        <f t="array" ref="BC107">_xlfn.IFS(SUM($S107,$W107,$AA107,$AE107,$AI107,$AM107,$AQ107,$AU107,$AY107)&gt;='Wage Ceilings '!$C$3,0,SUM($L107,$S107,$W107,$AA107,$AE107,$AI107,$AM107,$AQ107,$AU107,$AY107)&gt;'Wage Ceilings '!$C$3,'Wage Ceilings '!$C$3-SUM($S107,$W107,$AA107,$AE107,$AI107,$AM107,$AQ107,$AU107,$AY107),SUM($L107,$S107,$W107,$AA107,$AE107,$AI107,$AM107,$AQ107,$AU107,$AY107)&lt;='Wage Ceilings '!$C$3,$L107)</f>
        <v>0</v>
      </c>
      <c r="BD107" s="91" cm="1">
        <f t="array" ref="BD107">INDEX(Appendix!$G$4:$J$8,_xlfn.IFS(BB107&lt;56,1,BB107&lt;61,2,BB107&lt;66,3,BB107&lt;71,4,TRUE,5),MATCH(YEAR($C$17),Appendix!$G$3:$L$3,0))</f>
        <v>0</v>
      </c>
      <c r="BE107" s="92">
        <f t="shared" si="59"/>
        <v>0</v>
      </c>
      <c r="BF107" s="89">
        <f t="shared" si="60"/>
        <v>124</v>
      </c>
      <c r="BG107" s="90" cm="1">
        <f t="array" ref="BG107">_xlfn.IFS(SUM($S107,$W107,$AA107,$AE107,$AI107,$AM107,$AQ107,$AU107,$AY107,$BC107)&gt;='Wage Ceilings '!$C$3,0,SUM($M107,$S107,$W107,$AA107,$AE107,$AI107,$AM107,$AQ107,$AU107,$AY107,$BC107)&gt;'Wage Ceilings '!$C$3,'Wage Ceilings '!$C$3-SUM($S107,$W107,$AA107,$AE107,$AI107,$AM107,$AQ107,$AU107,$AY107,$BC107),SUM($M107,$S107,$W107,$AA107,$AE107,$AI107,$AM107,$AQ107,$AU107,$AY107,$BC107)&lt;='Wage Ceilings '!$C$3,$M107)</f>
        <v>0</v>
      </c>
      <c r="BH107" s="91" cm="1">
        <f t="array" ref="BH107">INDEX(Appendix!$G$4:$J$8,_xlfn.IFS(BF107&lt;56,1,BF107&lt;61,2,BF107&lt;66,3,BF107&lt;71,4,TRUE,5),MATCH(YEAR($C$17),Appendix!$G$3:$L$3,0))</f>
        <v>0</v>
      </c>
      <c r="BI107" s="92">
        <f t="shared" si="61"/>
        <v>0</v>
      </c>
      <c r="BJ107" s="89">
        <f t="shared" si="62"/>
        <v>124</v>
      </c>
      <c r="BK107" s="90" cm="1">
        <f t="array" ref="BK107">_xlfn.IFS(SUM($S107,$W107,$AA107,$AE107,$AI107,$AM107,$AQ107,$AU107,$AY107,$BC107,$BG107)&gt;='Wage Ceilings '!$C$3,0,SUM($N107,$S107,$W107,$AA107,$AE107,$AI107,$AM107,$AQ107,$AU107,$AY107,$BC107,$BG107)&gt;'Wage Ceilings '!$C$3,'Wage Ceilings '!$C$3-SUM($S107,$W107,$AA107,$AE107,$AI107,$AM107,$AQ107,$AU107,$AY107,$BC107,$BG107),SUM($N107,$S107,$W107,$AA107,$AE107,$AI107,$AM107,$AQ107,$AU107,$AY107,$BC107,$BG107)&lt;='Wage Ceilings '!$C$3,$N107)</f>
        <v>0</v>
      </c>
      <c r="BL107" s="91" cm="1">
        <f t="array" ref="BL107">INDEX(Appendix!$G$4:$J$8,_xlfn.IFS(BJ107&lt;56,1,BJ107&lt;61,2,BJ107&lt;66,3,BJ107&lt;71,4,TRUE,5),MATCH(YEAR($C$17),Appendix!$G$3:$L$3,0))</f>
        <v>0</v>
      </c>
      <c r="BM107" s="92">
        <f t="shared" si="63"/>
        <v>0</v>
      </c>
      <c r="BN107" s="99"/>
    </row>
    <row r="108" spans="1:66" x14ac:dyDescent="0.3">
      <c r="A108" s="64" t="s">
        <v>156</v>
      </c>
      <c r="B108" s="65"/>
      <c r="C108" s="67"/>
      <c r="D108" s="67"/>
      <c r="E108" s="67"/>
      <c r="F108" s="67"/>
      <c r="G108" s="67"/>
      <c r="H108" s="67"/>
      <c r="I108" s="67"/>
      <c r="J108" s="67"/>
      <c r="K108" s="67"/>
      <c r="L108" s="67"/>
      <c r="M108" s="67"/>
      <c r="N108" s="67"/>
      <c r="O108" s="57">
        <f t="shared" si="65"/>
        <v>0</v>
      </c>
      <c r="P108" s="57">
        <f t="shared" si="66"/>
        <v>0</v>
      </c>
      <c r="Q108" s="58">
        <f t="shared" si="40"/>
        <v>0</v>
      </c>
      <c r="R108" s="89">
        <f t="shared" si="41"/>
        <v>123</v>
      </c>
      <c r="S108" s="90">
        <f>IF($C108&gt;'Wage Ceilings '!$C$3,'Wage Ceilings '!$C$3,$C108)</f>
        <v>0</v>
      </c>
      <c r="T108" s="91" cm="1">
        <f t="array" ref="T108">INDEX(Appendix!$G$4:$J$8,_xlfn.IFS(R108&lt;56,1,R108&lt;61,2,R108&lt;66,3,R108&lt;71,4,TRUE,5),MATCH(YEAR($C$17),Appendix!$G$3:$L$3,0))</f>
        <v>0</v>
      </c>
      <c r="U108" s="92">
        <f t="shared" si="42"/>
        <v>0</v>
      </c>
      <c r="V108" s="89">
        <f t="shared" si="43"/>
        <v>124</v>
      </c>
      <c r="W108" s="90">
        <f>IF($D108&gt;'Wage Ceilings '!$C$3-$S108,'Wage Ceilings '!$C$3-$S108,$D108)</f>
        <v>0</v>
      </c>
      <c r="X108" s="91" cm="1">
        <f t="array" ref="X108">INDEX(Appendix!$G$4:$J$8,_xlfn.IFS(V108&lt;56,1,V108&lt;61,2,V108&lt;66,3,V108&lt;71,4,TRUE,5),MATCH(YEAR($C$17),Appendix!$G$3:$L$3,0))</f>
        <v>0</v>
      </c>
      <c r="Y108" s="92">
        <f t="shared" si="44"/>
        <v>0</v>
      </c>
      <c r="Z108" s="89">
        <f t="shared" si="45"/>
        <v>124</v>
      </c>
      <c r="AA108" s="90">
        <f>IF($E108&gt;'Wage Ceilings '!$C$3-SUM($S108,$W108),'Wage Ceilings '!$C$3-SUM($S108,$W108),$E108)</f>
        <v>0</v>
      </c>
      <c r="AB108" s="91" cm="1">
        <f t="array" ref="AB108">INDEX(Appendix!$G$4:$J$8,_xlfn.IFS(Z108&lt;56,1,Z108&lt;61,2,Z108&lt;66,3,Z108&lt;71,4,TRUE,5),MATCH(YEAR($C$17),Appendix!$G$3:$L$3,0))</f>
        <v>0</v>
      </c>
      <c r="AC108" s="92">
        <f t="shared" si="46"/>
        <v>0</v>
      </c>
      <c r="AD108" s="89">
        <f t="shared" si="47"/>
        <v>124</v>
      </c>
      <c r="AE108" s="90">
        <f>IF($F108&gt;'Wage Ceilings '!$C$3-SUM($S108,$W108,$AA108),'Wage Ceilings '!$C$3-SUM($S108,$W108,$AA108),$F108)</f>
        <v>0</v>
      </c>
      <c r="AF108" s="91" cm="1">
        <f t="array" ref="AF108">INDEX(Appendix!$G$4:$J$8,_xlfn.IFS(AD108&lt;56,1,AD108&lt;61,2,AD108&lt;66,3,AD108&lt;71,4,TRUE,5),MATCH(YEAR($C$17),Appendix!$G$3:$L$3,0))</f>
        <v>0</v>
      </c>
      <c r="AG108" s="92">
        <f t="shared" si="48"/>
        <v>0</v>
      </c>
      <c r="AH108" s="89">
        <f t="shared" si="49"/>
        <v>124</v>
      </c>
      <c r="AI108" s="90">
        <f>IF($G108&gt;'Wage Ceilings '!$C$3-SUM($S108,$W108,$AA108,$AE108),'Wage Ceilings '!$C$3-SUM($S108,$W108,$AA108,$AE108),$G108)</f>
        <v>0</v>
      </c>
      <c r="AJ108" s="91" cm="1">
        <f t="array" ref="AJ108">INDEX(Appendix!$G$4:$J$8,_xlfn.IFS(AH108&lt;56,1,AH108&lt;61,2,AH108&lt;66,3,AH108&lt;71,4,TRUE,5),MATCH(YEAR($C$17),Appendix!$G$3:$L$3,0))</f>
        <v>0</v>
      </c>
      <c r="AK108" s="92">
        <f t="shared" si="50"/>
        <v>0</v>
      </c>
      <c r="AL108" s="89">
        <f t="shared" si="51"/>
        <v>124</v>
      </c>
      <c r="AM108" s="90">
        <f>IF($H108&gt;'Wage Ceilings '!$C$3-SUM($S108,$W108,$AA108,$AE108,$AI108),'Wage Ceilings '!$C$3-SUM($S108,$W108,$AA108,$AE108,$AI108),$H108)</f>
        <v>0</v>
      </c>
      <c r="AN108" s="91" cm="1">
        <f t="array" ref="AN108">INDEX(Appendix!$G$4:$J$8,_xlfn.IFS(AL108&lt;56,1,AL108&lt;61,2,AL108&lt;66,3,AL108&lt;71,4,TRUE,5),MATCH(YEAR($C$17),Appendix!$G$3:$L$3,0))</f>
        <v>0</v>
      </c>
      <c r="AO108" s="92">
        <f t="shared" si="52"/>
        <v>0</v>
      </c>
      <c r="AP108" s="89">
        <f t="shared" si="53"/>
        <v>124</v>
      </c>
      <c r="AQ108" s="90" cm="1">
        <f t="array" ref="AQ108">_xlfn.IFS(SUM($S108,$W108,$AA108,$AE108,$AI108,$AM108)&gt;='Wage Ceilings '!$C$3,0,SUM($I108,$S108,$W108,$AA108,$AE108,$AI108,$AM108)&gt;'Wage Ceilings '!$C$3,'Wage Ceilings '!$C$3-SUM($S108,$W108,$AA108,$AE108,$AI108,$AM108),SUM($I108,$S108,$W108,$AA108,$AE108,$AI108,$AM108)&lt;='Wage Ceilings '!$C$3,$I108)</f>
        <v>0</v>
      </c>
      <c r="AR108" s="91" cm="1">
        <f t="array" ref="AR108">INDEX(Appendix!$G$4:$J$8,_xlfn.IFS(AP108&lt;56,1,AP108&lt;61,2,AP108&lt;66,3,AP108&lt;71,4,TRUE,5),MATCH(YEAR($C$17),Appendix!$G$3:$L$3,0))</f>
        <v>0</v>
      </c>
      <c r="AS108" s="92">
        <f t="shared" si="64"/>
        <v>0</v>
      </c>
      <c r="AT108" s="89">
        <f t="shared" si="54"/>
        <v>124</v>
      </c>
      <c r="AU108" s="90" cm="1">
        <f t="array" ref="AU108">_xlfn.IFS(SUM($S108,$W108,$AA108,$AE108,$AI108,$AM108,$AQ108)&gt;='Wage Ceilings '!$C$3,0,SUM($J108,$S108,$W108,$AA108,$AE108,$AI108,$AM108,$AQ108)&gt;'Wage Ceilings '!$C$3,'Wage Ceilings '!$C$3-SUM($S108,$W108,$AA108,$AE108,$AI108,$AM108,$AQ108),SUM($J108,$S108,$W108,$AA108,$AE108,$AI108,$AM108,$AQ108)&lt;='Wage Ceilings '!$C$3,$J108)</f>
        <v>0</v>
      </c>
      <c r="AV108" s="91" cm="1">
        <f t="array" ref="AV108">INDEX(Appendix!$G$4:$J$8,_xlfn.IFS(AT108&lt;56,1,AT108&lt;61,2,AT108&lt;66,3,AT108&lt;71,4,TRUE,5),MATCH(YEAR($C$17),Appendix!$G$3:$L$3,0))</f>
        <v>0</v>
      </c>
      <c r="AW108" s="92">
        <f t="shared" si="55"/>
        <v>0</v>
      </c>
      <c r="AX108" s="89">
        <f t="shared" si="56"/>
        <v>124</v>
      </c>
      <c r="AY108" s="90" cm="1">
        <f t="array" ref="AY108">_xlfn.IFS(SUM($S108,$W108,$AA108,$AE108,$AI108,$AM108,$AQ108,$AU108)&gt;='Wage Ceilings '!$C$3,0,SUM($K108,$S108,$W108,$AA108,$AE108,$AI108,$AM108,$AQ108,$AU108)&gt;'Wage Ceilings '!$C$3,'Wage Ceilings '!$C$3-SUM($S108,$W108,$AA108,$AE108,$AI108,$AM108,$AQ108,$AU108),SUM($K108,$S108,$W108,$AA108,$AE108,$AI108,$AM108,$AQ108,$AU108)&lt;='Wage Ceilings '!$C$3,$K108)</f>
        <v>0</v>
      </c>
      <c r="AZ108" s="91" cm="1">
        <f t="array" ref="AZ108">INDEX(Appendix!$G$4:$J$8,_xlfn.IFS(AX108&lt;56,1,AX108&lt;61,2,AX108&lt;66,3,AX108&lt;71,4,TRUE,5),MATCH(YEAR($C$17),Appendix!$G$3:$L$3,0))</f>
        <v>0</v>
      </c>
      <c r="BA108" s="92">
        <f t="shared" si="57"/>
        <v>0</v>
      </c>
      <c r="BB108" s="89">
        <f t="shared" si="58"/>
        <v>124</v>
      </c>
      <c r="BC108" s="90" cm="1">
        <f t="array" ref="BC108">_xlfn.IFS(SUM($S108,$W108,$AA108,$AE108,$AI108,$AM108,$AQ108,$AU108,$AY108)&gt;='Wage Ceilings '!$C$3,0,SUM($L108,$S108,$W108,$AA108,$AE108,$AI108,$AM108,$AQ108,$AU108,$AY108)&gt;'Wage Ceilings '!$C$3,'Wage Ceilings '!$C$3-SUM($S108,$W108,$AA108,$AE108,$AI108,$AM108,$AQ108,$AU108,$AY108),SUM($L108,$S108,$W108,$AA108,$AE108,$AI108,$AM108,$AQ108,$AU108,$AY108)&lt;='Wage Ceilings '!$C$3,$L108)</f>
        <v>0</v>
      </c>
      <c r="BD108" s="91" cm="1">
        <f t="array" ref="BD108">INDEX(Appendix!$G$4:$J$8,_xlfn.IFS(BB108&lt;56,1,BB108&lt;61,2,BB108&lt;66,3,BB108&lt;71,4,TRUE,5),MATCH(YEAR($C$17),Appendix!$G$3:$L$3,0))</f>
        <v>0</v>
      </c>
      <c r="BE108" s="92">
        <f t="shared" si="59"/>
        <v>0</v>
      </c>
      <c r="BF108" s="89">
        <f t="shared" si="60"/>
        <v>124</v>
      </c>
      <c r="BG108" s="90" cm="1">
        <f t="array" ref="BG108">_xlfn.IFS(SUM($S108,$W108,$AA108,$AE108,$AI108,$AM108,$AQ108,$AU108,$AY108,$BC108)&gt;='Wage Ceilings '!$C$3,0,SUM($M108,$S108,$W108,$AA108,$AE108,$AI108,$AM108,$AQ108,$AU108,$AY108,$BC108)&gt;'Wage Ceilings '!$C$3,'Wage Ceilings '!$C$3-SUM($S108,$W108,$AA108,$AE108,$AI108,$AM108,$AQ108,$AU108,$AY108,$BC108),SUM($M108,$S108,$W108,$AA108,$AE108,$AI108,$AM108,$AQ108,$AU108,$AY108,$BC108)&lt;='Wage Ceilings '!$C$3,$M108)</f>
        <v>0</v>
      </c>
      <c r="BH108" s="91" cm="1">
        <f t="array" ref="BH108">INDEX(Appendix!$G$4:$J$8,_xlfn.IFS(BF108&lt;56,1,BF108&lt;61,2,BF108&lt;66,3,BF108&lt;71,4,TRUE,5),MATCH(YEAR($C$17),Appendix!$G$3:$L$3,0))</f>
        <v>0</v>
      </c>
      <c r="BI108" s="92">
        <f t="shared" si="61"/>
        <v>0</v>
      </c>
      <c r="BJ108" s="89">
        <f t="shared" si="62"/>
        <v>124</v>
      </c>
      <c r="BK108" s="90" cm="1">
        <f t="array" ref="BK108">_xlfn.IFS(SUM($S108,$W108,$AA108,$AE108,$AI108,$AM108,$AQ108,$AU108,$AY108,$BC108,$BG108)&gt;='Wage Ceilings '!$C$3,0,SUM($N108,$S108,$W108,$AA108,$AE108,$AI108,$AM108,$AQ108,$AU108,$AY108,$BC108,$BG108)&gt;'Wage Ceilings '!$C$3,'Wage Ceilings '!$C$3-SUM($S108,$W108,$AA108,$AE108,$AI108,$AM108,$AQ108,$AU108,$AY108,$BC108,$BG108),SUM($N108,$S108,$W108,$AA108,$AE108,$AI108,$AM108,$AQ108,$AU108,$AY108,$BC108,$BG108)&lt;='Wage Ceilings '!$C$3,$N108)</f>
        <v>0</v>
      </c>
      <c r="BL108" s="91" cm="1">
        <f t="array" ref="BL108">INDEX(Appendix!$G$4:$J$8,_xlfn.IFS(BJ108&lt;56,1,BJ108&lt;61,2,BJ108&lt;66,3,BJ108&lt;71,4,TRUE,5),MATCH(YEAR($C$17),Appendix!$G$3:$L$3,0))</f>
        <v>0</v>
      </c>
      <c r="BM108" s="92">
        <f t="shared" si="63"/>
        <v>0</v>
      </c>
      <c r="BN108" s="99"/>
    </row>
    <row r="109" spans="1:66" x14ac:dyDescent="0.3">
      <c r="A109" s="64" t="s">
        <v>157</v>
      </c>
      <c r="B109" s="65"/>
      <c r="C109" s="67"/>
      <c r="D109" s="67"/>
      <c r="E109" s="67"/>
      <c r="F109" s="67"/>
      <c r="G109" s="67"/>
      <c r="H109" s="67"/>
      <c r="I109" s="67"/>
      <c r="J109" s="67"/>
      <c r="K109" s="67"/>
      <c r="L109" s="67"/>
      <c r="M109" s="67"/>
      <c r="N109" s="67"/>
      <c r="O109" s="57">
        <f t="shared" si="65"/>
        <v>0</v>
      </c>
      <c r="P109" s="57">
        <f t="shared" si="66"/>
        <v>0</v>
      </c>
      <c r="Q109" s="58">
        <f t="shared" si="40"/>
        <v>0</v>
      </c>
      <c r="R109" s="89">
        <f t="shared" si="41"/>
        <v>123</v>
      </c>
      <c r="S109" s="90">
        <f>IF($C109&gt;'Wage Ceilings '!$C$3,'Wage Ceilings '!$C$3,$C109)</f>
        <v>0</v>
      </c>
      <c r="T109" s="91" cm="1">
        <f t="array" ref="T109">INDEX(Appendix!$G$4:$J$8,_xlfn.IFS(R109&lt;56,1,R109&lt;61,2,R109&lt;66,3,R109&lt;71,4,TRUE,5),MATCH(YEAR($C$17),Appendix!$G$3:$L$3,0))</f>
        <v>0</v>
      </c>
      <c r="U109" s="92">
        <f t="shared" si="42"/>
        <v>0</v>
      </c>
      <c r="V109" s="89">
        <f t="shared" si="43"/>
        <v>124</v>
      </c>
      <c r="W109" s="90">
        <f>IF($D109&gt;'Wage Ceilings '!$C$3-$S109,'Wage Ceilings '!$C$3-$S109,$D109)</f>
        <v>0</v>
      </c>
      <c r="X109" s="91" cm="1">
        <f t="array" ref="X109">INDEX(Appendix!$G$4:$J$8,_xlfn.IFS(V109&lt;56,1,V109&lt;61,2,V109&lt;66,3,V109&lt;71,4,TRUE,5),MATCH(YEAR($C$17),Appendix!$G$3:$L$3,0))</f>
        <v>0</v>
      </c>
      <c r="Y109" s="92">
        <f t="shared" si="44"/>
        <v>0</v>
      </c>
      <c r="Z109" s="89">
        <f t="shared" si="45"/>
        <v>124</v>
      </c>
      <c r="AA109" s="90">
        <f>IF($E109&gt;'Wage Ceilings '!$C$3-SUM($S109,$W109),'Wage Ceilings '!$C$3-SUM($S109,$W109),$E109)</f>
        <v>0</v>
      </c>
      <c r="AB109" s="91" cm="1">
        <f t="array" ref="AB109">INDEX(Appendix!$G$4:$J$8,_xlfn.IFS(Z109&lt;56,1,Z109&lt;61,2,Z109&lt;66,3,Z109&lt;71,4,TRUE,5),MATCH(YEAR($C$17),Appendix!$G$3:$L$3,0))</f>
        <v>0</v>
      </c>
      <c r="AC109" s="92">
        <f t="shared" si="46"/>
        <v>0</v>
      </c>
      <c r="AD109" s="89">
        <f t="shared" si="47"/>
        <v>124</v>
      </c>
      <c r="AE109" s="90">
        <f>IF($F109&gt;'Wage Ceilings '!$C$3-SUM($S109,$W109,$AA109),'Wage Ceilings '!$C$3-SUM($S109,$W109,$AA109),$F109)</f>
        <v>0</v>
      </c>
      <c r="AF109" s="91" cm="1">
        <f t="array" ref="AF109">INDEX(Appendix!$G$4:$J$8,_xlfn.IFS(AD109&lt;56,1,AD109&lt;61,2,AD109&lt;66,3,AD109&lt;71,4,TRUE,5),MATCH(YEAR($C$17),Appendix!$G$3:$L$3,0))</f>
        <v>0</v>
      </c>
      <c r="AG109" s="92">
        <f t="shared" si="48"/>
        <v>0</v>
      </c>
      <c r="AH109" s="89">
        <f t="shared" si="49"/>
        <v>124</v>
      </c>
      <c r="AI109" s="90">
        <f>IF($G109&gt;'Wage Ceilings '!$C$3-SUM($S109,$W109,$AA109,$AE109),'Wage Ceilings '!$C$3-SUM($S109,$W109,$AA109,$AE109),$G109)</f>
        <v>0</v>
      </c>
      <c r="AJ109" s="91" cm="1">
        <f t="array" ref="AJ109">INDEX(Appendix!$G$4:$J$8,_xlfn.IFS(AH109&lt;56,1,AH109&lt;61,2,AH109&lt;66,3,AH109&lt;71,4,TRUE,5),MATCH(YEAR($C$17),Appendix!$G$3:$L$3,0))</f>
        <v>0</v>
      </c>
      <c r="AK109" s="92">
        <f t="shared" si="50"/>
        <v>0</v>
      </c>
      <c r="AL109" s="89">
        <f t="shared" si="51"/>
        <v>124</v>
      </c>
      <c r="AM109" s="90">
        <f>IF($H109&gt;'Wage Ceilings '!$C$3-SUM($S109,$W109,$AA109,$AE109,$AI109),'Wage Ceilings '!$C$3-SUM($S109,$W109,$AA109,$AE109,$AI109),$H109)</f>
        <v>0</v>
      </c>
      <c r="AN109" s="91" cm="1">
        <f t="array" ref="AN109">INDEX(Appendix!$G$4:$J$8,_xlfn.IFS(AL109&lt;56,1,AL109&lt;61,2,AL109&lt;66,3,AL109&lt;71,4,TRUE,5),MATCH(YEAR($C$17),Appendix!$G$3:$L$3,0))</f>
        <v>0</v>
      </c>
      <c r="AO109" s="92">
        <f t="shared" si="52"/>
        <v>0</v>
      </c>
      <c r="AP109" s="89">
        <f t="shared" si="53"/>
        <v>124</v>
      </c>
      <c r="AQ109" s="90" cm="1">
        <f t="array" ref="AQ109">_xlfn.IFS(SUM($S109,$W109,$AA109,$AE109,$AI109,$AM109)&gt;='Wage Ceilings '!$C$3,0,SUM($I109,$S109,$W109,$AA109,$AE109,$AI109,$AM109)&gt;'Wage Ceilings '!$C$3,'Wage Ceilings '!$C$3-SUM($S109,$W109,$AA109,$AE109,$AI109,$AM109),SUM($I109,$S109,$W109,$AA109,$AE109,$AI109,$AM109)&lt;='Wage Ceilings '!$C$3,$I109)</f>
        <v>0</v>
      </c>
      <c r="AR109" s="91" cm="1">
        <f t="array" ref="AR109">INDEX(Appendix!$G$4:$J$8,_xlfn.IFS(AP109&lt;56,1,AP109&lt;61,2,AP109&lt;66,3,AP109&lt;71,4,TRUE,5),MATCH(YEAR($C$17),Appendix!$G$3:$L$3,0))</f>
        <v>0</v>
      </c>
      <c r="AS109" s="92">
        <f t="shared" si="64"/>
        <v>0</v>
      </c>
      <c r="AT109" s="89">
        <f t="shared" si="54"/>
        <v>124</v>
      </c>
      <c r="AU109" s="90" cm="1">
        <f t="array" ref="AU109">_xlfn.IFS(SUM($S109,$W109,$AA109,$AE109,$AI109,$AM109,$AQ109)&gt;='Wage Ceilings '!$C$3,0,SUM($J109,$S109,$W109,$AA109,$AE109,$AI109,$AM109,$AQ109)&gt;'Wage Ceilings '!$C$3,'Wage Ceilings '!$C$3-SUM($S109,$W109,$AA109,$AE109,$AI109,$AM109,$AQ109),SUM($J109,$S109,$W109,$AA109,$AE109,$AI109,$AM109,$AQ109)&lt;='Wage Ceilings '!$C$3,$J109)</f>
        <v>0</v>
      </c>
      <c r="AV109" s="91" cm="1">
        <f t="array" ref="AV109">INDEX(Appendix!$G$4:$J$8,_xlfn.IFS(AT109&lt;56,1,AT109&lt;61,2,AT109&lt;66,3,AT109&lt;71,4,TRUE,5),MATCH(YEAR($C$17),Appendix!$G$3:$L$3,0))</f>
        <v>0</v>
      </c>
      <c r="AW109" s="92">
        <f t="shared" si="55"/>
        <v>0</v>
      </c>
      <c r="AX109" s="89">
        <f t="shared" si="56"/>
        <v>124</v>
      </c>
      <c r="AY109" s="90" cm="1">
        <f t="array" ref="AY109">_xlfn.IFS(SUM($S109,$W109,$AA109,$AE109,$AI109,$AM109,$AQ109,$AU109)&gt;='Wage Ceilings '!$C$3,0,SUM($K109,$S109,$W109,$AA109,$AE109,$AI109,$AM109,$AQ109,$AU109)&gt;'Wage Ceilings '!$C$3,'Wage Ceilings '!$C$3-SUM($S109,$W109,$AA109,$AE109,$AI109,$AM109,$AQ109,$AU109),SUM($K109,$S109,$W109,$AA109,$AE109,$AI109,$AM109,$AQ109,$AU109)&lt;='Wage Ceilings '!$C$3,$K109)</f>
        <v>0</v>
      </c>
      <c r="AZ109" s="91" cm="1">
        <f t="array" ref="AZ109">INDEX(Appendix!$G$4:$J$8,_xlfn.IFS(AX109&lt;56,1,AX109&lt;61,2,AX109&lt;66,3,AX109&lt;71,4,TRUE,5),MATCH(YEAR($C$17),Appendix!$G$3:$L$3,0))</f>
        <v>0</v>
      </c>
      <c r="BA109" s="92">
        <f t="shared" si="57"/>
        <v>0</v>
      </c>
      <c r="BB109" s="89">
        <f t="shared" si="58"/>
        <v>124</v>
      </c>
      <c r="BC109" s="90" cm="1">
        <f t="array" ref="BC109">_xlfn.IFS(SUM($S109,$W109,$AA109,$AE109,$AI109,$AM109,$AQ109,$AU109,$AY109)&gt;='Wage Ceilings '!$C$3,0,SUM($L109,$S109,$W109,$AA109,$AE109,$AI109,$AM109,$AQ109,$AU109,$AY109)&gt;'Wage Ceilings '!$C$3,'Wage Ceilings '!$C$3-SUM($S109,$W109,$AA109,$AE109,$AI109,$AM109,$AQ109,$AU109,$AY109),SUM($L109,$S109,$W109,$AA109,$AE109,$AI109,$AM109,$AQ109,$AU109,$AY109)&lt;='Wage Ceilings '!$C$3,$L109)</f>
        <v>0</v>
      </c>
      <c r="BD109" s="91" cm="1">
        <f t="array" ref="BD109">INDEX(Appendix!$G$4:$J$8,_xlfn.IFS(BB109&lt;56,1,BB109&lt;61,2,BB109&lt;66,3,BB109&lt;71,4,TRUE,5),MATCH(YEAR($C$17),Appendix!$G$3:$L$3,0))</f>
        <v>0</v>
      </c>
      <c r="BE109" s="92">
        <f t="shared" si="59"/>
        <v>0</v>
      </c>
      <c r="BF109" s="89">
        <f t="shared" si="60"/>
        <v>124</v>
      </c>
      <c r="BG109" s="90" cm="1">
        <f t="array" ref="BG109">_xlfn.IFS(SUM($S109,$W109,$AA109,$AE109,$AI109,$AM109,$AQ109,$AU109,$AY109,$BC109)&gt;='Wage Ceilings '!$C$3,0,SUM($M109,$S109,$W109,$AA109,$AE109,$AI109,$AM109,$AQ109,$AU109,$AY109,$BC109)&gt;'Wage Ceilings '!$C$3,'Wage Ceilings '!$C$3-SUM($S109,$W109,$AA109,$AE109,$AI109,$AM109,$AQ109,$AU109,$AY109,$BC109),SUM($M109,$S109,$W109,$AA109,$AE109,$AI109,$AM109,$AQ109,$AU109,$AY109,$BC109)&lt;='Wage Ceilings '!$C$3,$M109)</f>
        <v>0</v>
      </c>
      <c r="BH109" s="91" cm="1">
        <f t="array" ref="BH109">INDEX(Appendix!$G$4:$J$8,_xlfn.IFS(BF109&lt;56,1,BF109&lt;61,2,BF109&lt;66,3,BF109&lt;71,4,TRUE,5),MATCH(YEAR($C$17),Appendix!$G$3:$L$3,0))</f>
        <v>0</v>
      </c>
      <c r="BI109" s="92">
        <f t="shared" si="61"/>
        <v>0</v>
      </c>
      <c r="BJ109" s="89">
        <f t="shared" si="62"/>
        <v>124</v>
      </c>
      <c r="BK109" s="90" cm="1">
        <f t="array" ref="BK109">_xlfn.IFS(SUM($S109,$W109,$AA109,$AE109,$AI109,$AM109,$AQ109,$AU109,$AY109,$BC109,$BG109)&gt;='Wage Ceilings '!$C$3,0,SUM($N109,$S109,$W109,$AA109,$AE109,$AI109,$AM109,$AQ109,$AU109,$AY109,$BC109,$BG109)&gt;'Wage Ceilings '!$C$3,'Wage Ceilings '!$C$3-SUM($S109,$W109,$AA109,$AE109,$AI109,$AM109,$AQ109,$AU109,$AY109,$BC109,$BG109),SUM($N109,$S109,$W109,$AA109,$AE109,$AI109,$AM109,$AQ109,$AU109,$AY109,$BC109,$BG109)&lt;='Wage Ceilings '!$C$3,$N109)</f>
        <v>0</v>
      </c>
      <c r="BL109" s="91" cm="1">
        <f t="array" ref="BL109">INDEX(Appendix!$G$4:$J$8,_xlfn.IFS(BJ109&lt;56,1,BJ109&lt;61,2,BJ109&lt;66,3,BJ109&lt;71,4,TRUE,5),MATCH(YEAR($C$17),Appendix!$G$3:$L$3,0))</f>
        <v>0</v>
      </c>
      <c r="BM109" s="92">
        <f t="shared" si="63"/>
        <v>0</v>
      </c>
      <c r="BN109" s="99"/>
    </row>
    <row r="110" spans="1:66" x14ac:dyDescent="0.3">
      <c r="A110" s="64" t="s">
        <v>158</v>
      </c>
      <c r="B110" s="65"/>
      <c r="C110" s="67"/>
      <c r="D110" s="67"/>
      <c r="E110" s="67"/>
      <c r="F110" s="67"/>
      <c r="G110" s="67"/>
      <c r="H110" s="67"/>
      <c r="I110" s="67"/>
      <c r="J110" s="67"/>
      <c r="K110" s="67"/>
      <c r="L110" s="67"/>
      <c r="M110" s="67"/>
      <c r="N110" s="67"/>
      <c r="O110" s="57">
        <f t="shared" si="65"/>
        <v>0</v>
      </c>
      <c r="P110" s="57">
        <f t="shared" si="66"/>
        <v>0</v>
      </c>
      <c r="Q110" s="58">
        <f t="shared" si="40"/>
        <v>0</v>
      </c>
      <c r="R110" s="89">
        <f t="shared" si="41"/>
        <v>123</v>
      </c>
      <c r="S110" s="90">
        <f>IF($C110&gt;'Wage Ceilings '!$C$3,'Wage Ceilings '!$C$3,$C110)</f>
        <v>0</v>
      </c>
      <c r="T110" s="91" cm="1">
        <f t="array" ref="T110">INDEX(Appendix!$G$4:$J$8,_xlfn.IFS(R110&lt;56,1,R110&lt;61,2,R110&lt;66,3,R110&lt;71,4,TRUE,5),MATCH(YEAR($C$17),Appendix!$G$3:$L$3,0))</f>
        <v>0</v>
      </c>
      <c r="U110" s="92">
        <f t="shared" si="42"/>
        <v>0</v>
      </c>
      <c r="V110" s="89">
        <f t="shared" si="43"/>
        <v>124</v>
      </c>
      <c r="W110" s="90">
        <f>IF($D110&gt;'Wage Ceilings '!$C$3-$S110,'Wage Ceilings '!$C$3-$S110,$D110)</f>
        <v>0</v>
      </c>
      <c r="X110" s="91" cm="1">
        <f t="array" ref="X110">INDEX(Appendix!$G$4:$J$8,_xlfn.IFS(V110&lt;56,1,V110&lt;61,2,V110&lt;66,3,V110&lt;71,4,TRUE,5),MATCH(YEAR($C$17),Appendix!$G$3:$L$3,0))</f>
        <v>0</v>
      </c>
      <c r="Y110" s="92">
        <f t="shared" si="44"/>
        <v>0</v>
      </c>
      <c r="Z110" s="89">
        <f t="shared" si="45"/>
        <v>124</v>
      </c>
      <c r="AA110" s="90">
        <f>IF($E110&gt;'Wage Ceilings '!$C$3-SUM($S110,$W110),'Wage Ceilings '!$C$3-SUM($S110,$W110),$E110)</f>
        <v>0</v>
      </c>
      <c r="AB110" s="91" cm="1">
        <f t="array" ref="AB110">INDEX(Appendix!$G$4:$J$8,_xlfn.IFS(Z110&lt;56,1,Z110&lt;61,2,Z110&lt;66,3,Z110&lt;71,4,TRUE,5),MATCH(YEAR($C$17),Appendix!$G$3:$L$3,0))</f>
        <v>0</v>
      </c>
      <c r="AC110" s="92">
        <f t="shared" si="46"/>
        <v>0</v>
      </c>
      <c r="AD110" s="89">
        <f t="shared" si="47"/>
        <v>124</v>
      </c>
      <c r="AE110" s="90">
        <f>IF($F110&gt;'Wage Ceilings '!$C$3-SUM($S110,$W110,$AA110),'Wage Ceilings '!$C$3-SUM($S110,$W110,$AA110),$F110)</f>
        <v>0</v>
      </c>
      <c r="AF110" s="91" cm="1">
        <f t="array" ref="AF110">INDEX(Appendix!$G$4:$J$8,_xlfn.IFS(AD110&lt;56,1,AD110&lt;61,2,AD110&lt;66,3,AD110&lt;71,4,TRUE,5),MATCH(YEAR($C$17),Appendix!$G$3:$L$3,0))</f>
        <v>0</v>
      </c>
      <c r="AG110" s="92">
        <f t="shared" si="48"/>
        <v>0</v>
      </c>
      <c r="AH110" s="89">
        <f t="shared" si="49"/>
        <v>124</v>
      </c>
      <c r="AI110" s="90">
        <f>IF($G110&gt;'Wage Ceilings '!$C$3-SUM($S110,$W110,$AA110,$AE110),'Wage Ceilings '!$C$3-SUM($S110,$W110,$AA110,$AE110),$G110)</f>
        <v>0</v>
      </c>
      <c r="AJ110" s="91" cm="1">
        <f t="array" ref="AJ110">INDEX(Appendix!$G$4:$J$8,_xlfn.IFS(AH110&lt;56,1,AH110&lt;61,2,AH110&lt;66,3,AH110&lt;71,4,TRUE,5),MATCH(YEAR($C$17),Appendix!$G$3:$L$3,0))</f>
        <v>0</v>
      </c>
      <c r="AK110" s="92">
        <f t="shared" si="50"/>
        <v>0</v>
      </c>
      <c r="AL110" s="89">
        <f t="shared" si="51"/>
        <v>124</v>
      </c>
      <c r="AM110" s="90">
        <f>IF($H110&gt;'Wage Ceilings '!$C$3-SUM($S110,$W110,$AA110,$AE110,$AI110),'Wage Ceilings '!$C$3-SUM($S110,$W110,$AA110,$AE110,$AI110),$H110)</f>
        <v>0</v>
      </c>
      <c r="AN110" s="91" cm="1">
        <f t="array" ref="AN110">INDEX(Appendix!$G$4:$J$8,_xlfn.IFS(AL110&lt;56,1,AL110&lt;61,2,AL110&lt;66,3,AL110&lt;71,4,TRUE,5),MATCH(YEAR($C$17),Appendix!$G$3:$L$3,0))</f>
        <v>0</v>
      </c>
      <c r="AO110" s="92">
        <f t="shared" si="52"/>
        <v>0</v>
      </c>
      <c r="AP110" s="89">
        <f t="shared" si="53"/>
        <v>124</v>
      </c>
      <c r="AQ110" s="90" cm="1">
        <f t="array" ref="AQ110">_xlfn.IFS(SUM($S110,$W110,$AA110,$AE110,$AI110,$AM110)&gt;='Wage Ceilings '!$C$3,0,SUM($I110,$S110,$W110,$AA110,$AE110,$AI110,$AM110)&gt;'Wage Ceilings '!$C$3,'Wage Ceilings '!$C$3-SUM($S110,$W110,$AA110,$AE110,$AI110,$AM110),SUM($I110,$S110,$W110,$AA110,$AE110,$AI110,$AM110)&lt;='Wage Ceilings '!$C$3,$I110)</f>
        <v>0</v>
      </c>
      <c r="AR110" s="91" cm="1">
        <f t="array" ref="AR110">INDEX(Appendix!$G$4:$J$8,_xlfn.IFS(AP110&lt;56,1,AP110&lt;61,2,AP110&lt;66,3,AP110&lt;71,4,TRUE,5),MATCH(YEAR($C$17),Appendix!$G$3:$L$3,0))</f>
        <v>0</v>
      </c>
      <c r="AS110" s="92">
        <f t="shared" si="64"/>
        <v>0</v>
      </c>
      <c r="AT110" s="89">
        <f t="shared" si="54"/>
        <v>124</v>
      </c>
      <c r="AU110" s="90" cm="1">
        <f t="array" ref="AU110">_xlfn.IFS(SUM($S110,$W110,$AA110,$AE110,$AI110,$AM110,$AQ110)&gt;='Wage Ceilings '!$C$3,0,SUM($J110,$S110,$W110,$AA110,$AE110,$AI110,$AM110,$AQ110)&gt;'Wage Ceilings '!$C$3,'Wage Ceilings '!$C$3-SUM($S110,$W110,$AA110,$AE110,$AI110,$AM110,$AQ110),SUM($J110,$S110,$W110,$AA110,$AE110,$AI110,$AM110,$AQ110)&lt;='Wage Ceilings '!$C$3,$J110)</f>
        <v>0</v>
      </c>
      <c r="AV110" s="91" cm="1">
        <f t="array" ref="AV110">INDEX(Appendix!$G$4:$J$8,_xlfn.IFS(AT110&lt;56,1,AT110&lt;61,2,AT110&lt;66,3,AT110&lt;71,4,TRUE,5),MATCH(YEAR($C$17),Appendix!$G$3:$L$3,0))</f>
        <v>0</v>
      </c>
      <c r="AW110" s="92">
        <f t="shared" si="55"/>
        <v>0</v>
      </c>
      <c r="AX110" s="89">
        <f t="shared" si="56"/>
        <v>124</v>
      </c>
      <c r="AY110" s="90" cm="1">
        <f t="array" ref="AY110">_xlfn.IFS(SUM($S110,$W110,$AA110,$AE110,$AI110,$AM110,$AQ110,$AU110)&gt;='Wage Ceilings '!$C$3,0,SUM($K110,$S110,$W110,$AA110,$AE110,$AI110,$AM110,$AQ110,$AU110)&gt;'Wage Ceilings '!$C$3,'Wage Ceilings '!$C$3-SUM($S110,$W110,$AA110,$AE110,$AI110,$AM110,$AQ110,$AU110),SUM($K110,$S110,$W110,$AA110,$AE110,$AI110,$AM110,$AQ110,$AU110)&lt;='Wage Ceilings '!$C$3,$K110)</f>
        <v>0</v>
      </c>
      <c r="AZ110" s="91" cm="1">
        <f t="array" ref="AZ110">INDEX(Appendix!$G$4:$J$8,_xlfn.IFS(AX110&lt;56,1,AX110&lt;61,2,AX110&lt;66,3,AX110&lt;71,4,TRUE,5),MATCH(YEAR($C$17),Appendix!$G$3:$L$3,0))</f>
        <v>0</v>
      </c>
      <c r="BA110" s="92">
        <f t="shared" si="57"/>
        <v>0</v>
      </c>
      <c r="BB110" s="89">
        <f t="shared" si="58"/>
        <v>124</v>
      </c>
      <c r="BC110" s="90" cm="1">
        <f t="array" ref="BC110">_xlfn.IFS(SUM($S110,$W110,$AA110,$AE110,$AI110,$AM110,$AQ110,$AU110,$AY110)&gt;='Wage Ceilings '!$C$3,0,SUM($L110,$S110,$W110,$AA110,$AE110,$AI110,$AM110,$AQ110,$AU110,$AY110)&gt;'Wage Ceilings '!$C$3,'Wage Ceilings '!$C$3-SUM($S110,$W110,$AA110,$AE110,$AI110,$AM110,$AQ110,$AU110,$AY110),SUM($L110,$S110,$W110,$AA110,$AE110,$AI110,$AM110,$AQ110,$AU110,$AY110)&lt;='Wage Ceilings '!$C$3,$L110)</f>
        <v>0</v>
      </c>
      <c r="BD110" s="91" cm="1">
        <f t="array" ref="BD110">INDEX(Appendix!$G$4:$J$8,_xlfn.IFS(BB110&lt;56,1,BB110&lt;61,2,BB110&lt;66,3,BB110&lt;71,4,TRUE,5),MATCH(YEAR($C$17),Appendix!$G$3:$L$3,0))</f>
        <v>0</v>
      </c>
      <c r="BE110" s="92">
        <f t="shared" si="59"/>
        <v>0</v>
      </c>
      <c r="BF110" s="89">
        <f t="shared" si="60"/>
        <v>124</v>
      </c>
      <c r="BG110" s="90" cm="1">
        <f t="array" ref="BG110">_xlfn.IFS(SUM($S110,$W110,$AA110,$AE110,$AI110,$AM110,$AQ110,$AU110,$AY110,$BC110)&gt;='Wage Ceilings '!$C$3,0,SUM($M110,$S110,$W110,$AA110,$AE110,$AI110,$AM110,$AQ110,$AU110,$AY110,$BC110)&gt;'Wage Ceilings '!$C$3,'Wage Ceilings '!$C$3-SUM($S110,$W110,$AA110,$AE110,$AI110,$AM110,$AQ110,$AU110,$AY110,$BC110),SUM($M110,$S110,$W110,$AA110,$AE110,$AI110,$AM110,$AQ110,$AU110,$AY110,$BC110)&lt;='Wage Ceilings '!$C$3,$M110)</f>
        <v>0</v>
      </c>
      <c r="BH110" s="91" cm="1">
        <f t="array" ref="BH110">INDEX(Appendix!$G$4:$J$8,_xlfn.IFS(BF110&lt;56,1,BF110&lt;61,2,BF110&lt;66,3,BF110&lt;71,4,TRUE,5),MATCH(YEAR($C$17),Appendix!$G$3:$L$3,0))</f>
        <v>0</v>
      </c>
      <c r="BI110" s="92">
        <f t="shared" si="61"/>
        <v>0</v>
      </c>
      <c r="BJ110" s="89">
        <f t="shared" si="62"/>
        <v>124</v>
      </c>
      <c r="BK110" s="90" cm="1">
        <f t="array" ref="BK110">_xlfn.IFS(SUM($S110,$W110,$AA110,$AE110,$AI110,$AM110,$AQ110,$AU110,$AY110,$BC110,$BG110)&gt;='Wage Ceilings '!$C$3,0,SUM($N110,$S110,$W110,$AA110,$AE110,$AI110,$AM110,$AQ110,$AU110,$AY110,$BC110,$BG110)&gt;'Wage Ceilings '!$C$3,'Wage Ceilings '!$C$3-SUM($S110,$W110,$AA110,$AE110,$AI110,$AM110,$AQ110,$AU110,$AY110,$BC110,$BG110),SUM($N110,$S110,$W110,$AA110,$AE110,$AI110,$AM110,$AQ110,$AU110,$AY110,$BC110,$BG110)&lt;='Wage Ceilings '!$C$3,$N110)</f>
        <v>0</v>
      </c>
      <c r="BL110" s="91" cm="1">
        <f t="array" ref="BL110">INDEX(Appendix!$G$4:$J$8,_xlfn.IFS(BJ110&lt;56,1,BJ110&lt;61,2,BJ110&lt;66,3,BJ110&lt;71,4,TRUE,5),MATCH(YEAR($C$17),Appendix!$G$3:$L$3,0))</f>
        <v>0</v>
      </c>
      <c r="BM110" s="92">
        <f t="shared" si="63"/>
        <v>0</v>
      </c>
      <c r="BN110" s="99"/>
    </row>
    <row r="111" spans="1:66" x14ac:dyDescent="0.3">
      <c r="A111" s="64" t="s">
        <v>159</v>
      </c>
      <c r="B111" s="65"/>
      <c r="C111" s="67"/>
      <c r="D111" s="67"/>
      <c r="E111" s="67"/>
      <c r="F111" s="67"/>
      <c r="G111" s="67"/>
      <c r="H111" s="67"/>
      <c r="I111" s="67"/>
      <c r="J111" s="67"/>
      <c r="K111" s="67"/>
      <c r="L111" s="67"/>
      <c r="M111" s="67"/>
      <c r="N111" s="67"/>
      <c r="O111" s="57">
        <f t="shared" si="65"/>
        <v>0</v>
      </c>
      <c r="P111" s="57">
        <f t="shared" si="66"/>
        <v>0</v>
      </c>
      <c r="Q111" s="58">
        <f t="shared" si="40"/>
        <v>0</v>
      </c>
      <c r="R111" s="89">
        <f t="shared" si="41"/>
        <v>123</v>
      </c>
      <c r="S111" s="90">
        <f>IF($C111&gt;'Wage Ceilings '!$C$3,'Wage Ceilings '!$C$3,$C111)</f>
        <v>0</v>
      </c>
      <c r="T111" s="91" cm="1">
        <f t="array" ref="T111">INDEX(Appendix!$G$4:$J$8,_xlfn.IFS(R111&lt;56,1,R111&lt;61,2,R111&lt;66,3,R111&lt;71,4,TRUE,5),MATCH(YEAR($C$17),Appendix!$G$3:$L$3,0))</f>
        <v>0</v>
      </c>
      <c r="U111" s="92">
        <f t="shared" si="42"/>
        <v>0</v>
      </c>
      <c r="V111" s="89">
        <f t="shared" si="43"/>
        <v>124</v>
      </c>
      <c r="W111" s="90">
        <f>IF($D111&gt;'Wage Ceilings '!$C$3-$S111,'Wage Ceilings '!$C$3-$S111,$D111)</f>
        <v>0</v>
      </c>
      <c r="X111" s="91" cm="1">
        <f t="array" ref="X111">INDEX(Appendix!$G$4:$J$8,_xlfn.IFS(V111&lt;56,1,V111&lt;61,2,V111&lt;66,3,V111&lt;71,4,TRUE,5),MATCH(YEAR($C$17),Appendix!$G$3:$L$3,0))</f>
        <v>0</v>
      </c>
      <c r="Y111" s="92">
        <f t="shared" si="44"/>
        <v>0</v>
      </c>
      <c r="Z111" s="89">
        <f t="shared" si="45"/>
        <v>124</v>
      </c>
      <c r="AA111" s="90">
        <f>IF($E111&gt;'Wage Ceilings '!$C$3-SUM($S111,$W111),'Wage Ceilings '!$C$3-SUM($S111,$W111),$E111)</f>
        <v>0</v>
      </c>
      <c r="AB111" s="91" cm="1">
        <f t="array" ref="AB111">INDEX(Appendix!$G$4:$J$8,_xlfn.IFS(Z111&lt;56,1,Z111&lt;61,2,Z111&lt;66,3,Z111&lt;71,4,TRUE,5),MATCH(YEAR($C$17),Appendix!$G$3:$L$3,0))</f>
        <v>0</v>
      </c>
      <c r="AC111" s="92">
        <f t="shared" si="46"/>
        <v>0</v>
      </c>
      <c r="AD111" s="89">
        <f t="shared" si="47"/>
        <v>124</v>
      </c>
      <c r="AE111" s="90">
        <f>IF($F111&gt;'Wage Ceilings '!$C$3-SUM($S111,$W111,$AA111),'Wage Ceilings '!$C$3-SUM($S111,$W111,$AA111),$F111)</f>
        <v>0</v>
      </c>
      <c r="AF111" s="91" cm="1">
        <f t="array" ref="AF111">INDEX(Appendix!$G$4:$J$8,_xlfn.IFS(AD111&lt;56,1,AD111&lt;61,2,AD111&lt;66,3,AD111&lt;71,4,TRUE,5),MATCH(YEAR($C$17),Appendix!$G$3:$L$3,0))</f>
        <v>0</v>
      </c>
      <c r="AG111" s="92">
        <f t="shared" si="48"/>
        <v>0</v>
      </c>
      <c r="AH111" s="89">
        <f t="shared" si="49"/>
        <v>124</v>
      </c>
      <c r="AI111" s="90">
        <f>IF($G111&gt;'Wage Ceilings '!$C$3-SUM($S111,$W111,$AA111,$AE111),'Wage Ceilings '!$C$3-SUM($S111,$W111,$AA111,$AE111),$G111)</f>
        <v>0</v>
      </c>
      <c r="AJ111" s="91" cm="1">
        <f t="array" ref="AJ111">INDEX(Appendix!$G$4:$J$8,_xlfn.IFS(AH111&lt;56,1,AH111&lt;61,2,AH111&lt;66,3,AH111&lt;71,4,TRUE,5),MATCH(YEAR($C$17),Appendix!$G$3:$L$3,0))</f>
        <v>0</v>
      </c>
      <c r="AK111" s="92">
        <f t="shared" si="50"/>
        <v>0</v>
      </c>
      <c r="AL111" s="89">
        <f t="shared" si="51"/>
        <v>124</v>
      </c>
      <c r="AM111" s="90">
        <f>IF($H111&gt;'Wage Ceilings '!$C$3-SUM($S111,$W111,$AA111,$AE111,$AI111),'Wage Ceilings '!$C$3-SUM($S111,$W111,$AA111,$AE111,$AI111),$H111)</f>
        <v>0</v>
      </c>
      <c r="AN111" s="91" cm="1">
        <f t="array" ref="AN111">INDEX(Appendix!$G$4:$J$8,_xlfn.IFS(AL111&lt;56,1,AL111&lt;61,2,AL111&lt;66,3,AL111&lt;71,4,TRUE,5),MATCH(YEAR($C$17),Appendix!$G$3:$L$3,0))</f>
        <v>0</v>
      </c>
      <c r="AO111" s="92">
        <f t="shared" si="52"/>
        <v>0</v>
      </c>
      <c r="AP111" s="89">
        <f t="shared" si="53"/>
        <v>124</v>
      </c>
      <c r="AQ111" s="90" cm="1">
        <f t="array" ref="AQ111">_xlfn.IFS(SUM($S111,$W111,$AA111,$AE111,$AI111,$AM111)&gt;='Wage Ceilings '!$C$3,0,SUM($I111,$S111,$W111,$AA111,$AE111,$AI111,$AM111)&gt;'Wage Ceilings '!$C$3,'Wage Ceilings '!$C$3-SUM($S111,$W111,$AA111,$AE111,$AI111,$AM111),SUM($I111,$S111,$W111,$AA111,$AE111,$AI111,$AM111)&lt;='Wage Ceilings '!$C$3,$I111)</f>
        <v>0</v>
      </c>
      <c r="AR111" s="91" cm="1">
        <f t="array" ref="AR111">INDEX(Appendix!$G$4:$J$8,_xlfn.IFS(AP111&lt;56,1,AP111&lt;61,2,AP111&lt;66,3,AP111&lt;71,4,TRUE,5),MATCH(YEAR($C$17),Appendix!$G$3:$L$3,0))</f>
        <v>0</v>
      </c>
      <c r="AS111" s="92">
        <f t="shared" si="64"/>
        <v>0</v>
      </c>
      <c r="AT111" s="89">
        <f t="shared" si="54"/>
        <v>124</v>
      </c>
      <c r="AU111" s="90" cm="1">
        <f t="array" ref="AU111">_xlfn.IFS(SUM($S111,$W111,$AA111,$AE111,$AI111,$AM111,$AQ111)&gt;='Wage Ceilings '!$C$3,0,SUM($J111,$S111,$W111,$AA111,$AE111,$AI111,$AM111,$AQ111)&gt;'Wage Ceilings '!$C$3,'Wage Ceilings '!$C$3-SUM($S111,$W111,$AA111,$AE111,$AI111,$AM111,$AQ111),SUM($J111,$S111,$W111,$AA111,$AE111,$AI111,$AM111,$AQ111)&lt;='Wage Ceilings '!$C$3,$J111)</f>
        <v>0</v>
      </c>
      <c r="AV111" s="91" cm="1">
        <f t="array" ref="AV111">INDEX(Appendix!$G$4:$J$8,_xlfn.IFS(AT111&lt;56,1,AT111&lt;61,2,AT111&lt;66,3,AT111&lt;71,4,TRUE,5),MATCH(YEAR($C$17),Appendix!$G$3:$L$3,0))</f>
        <v>0</v>
      </c>
      <c r="AW111" s="92">
        <f t="shared" si="55"/>
        <v>0</v>
      </c>
      <c r="AX111" s="89">
        <f t="shared" si="56"/>
        <v>124</v>
      </c>
      <c r="AY111" s="90" cm="1">
        <f t="array" ref="AY111">_xlfn.IFS(SUM($S111,$W111,$AA111,$AE111,$AI111,$AM111,$AQ111,$AU111)&gt;='Wage Ceilings '!$C$3,0,SUM($K111,$S111,$W111,$AA111,$AE111,$AI111,$AM111,$AQ111,$AU111)&gt;'Wage Ceilings '!$C$3,'Wage Ceilings '!$C$3-SUM($S111,$W111,$AA111,$AE111,$AI111,$AM111,$AQ111,$AU111),SUM($K111,$S111,$W111,$AA111,$AE111,$AI111,$AM111,$AQ111,$AU111)&lt;='Wage Ceilings '!$C$3,$K111)</f>
        <v>0</v>
      </c>
      <c r="AZ111" s="91" cm="1">
        <f t="array" ref="AZ111">INDEX(Appendix!$G$4:$J$8,_xlfn.IFS(AX111&lt;56,1,AX111&lt;61,2,AX111&lt;66,3,AX111&lt;71,4,TRUE,5),MATCH(YEAR($C$17),Appendix!$G$3:$L$3,0))</f>
        <v>0</v>
      </c>
      <c r="BA111" s="92">
        <f t="shared" si="57"/>
        <v>0</v>
      </c>
      <c r="BB111" s="89">
        <f t="shared" si="58"/>
        <v>124</v>
      </c>
      <c r="BC111" s="90" cm="1">
        <f t="array" ref="BC111">_xlfn.IFS(SUM($S111,$W111,$AA111,$AE111,$AI111,$AM111,$AQ111,$AU111,$AY111)&gt;='Wage Ceilings '!$C$3,0,SUM($L111,$S111,$W111,$AA111,$AE111,$AI111,$AM111,$AQ111,$AU111,$AY111)&gt;'Wage Ceilings '!$C$3,'Wage Ceilings '!$C$3-SUM($S111,$W111,$AA111,$AE111,$AI111,$AM111,$AQ111,$AU111,$AY111),SUM($L111,$S111,$W111,$AA111,$AE111,$AI111,$AM111,$AQ111,$AU111,$AY111)&lt;='Wage Ceilings '!$C$3,$L111)</f>
        <v>0</v>
      </c>
      <c r="BD111" s="91" cm="1">
        <f t="array" ref="BD111">INDEX(Appendix!$G$4:$J$8,_xlfn.IFS(BB111&lt;56,1,BB111&lt;61,2,BB111&lt;66,3,BB111&lt;71,4,TRUE,5),MATCH(YEAR($C$17),Appendix!$G$3:$L$3,0))</f>
        <v>0</v>
      </c>
      <c r="BE111" s="92">
        <f t="shared" si="59"/>
        <v>0</v>
      </c>
      <c r="BF111" s="89">
        <f t="shared" si="60"/>
        <v>124</v>
      </c>
      <c r="BG111" s="90" cm="1">
        <f t="array" ref="BG111">_xlfn.IFS(SUM($S111,$W111,$AA111,$AE111,$AI111,$AM111,$AQ111,$AU111,$AY111,$BC111)&gt;='Wage Ceilings '!$C$3,0,SUM($M111,$S111,$W111,$AA111,$AE111,$AI111,$AM111,$AQ111,$AU111,$AY111,$BC111)&gt;'Wage Ceilings '!$C$3,'Wage Ceilings '!$C$3-SUM($S111,$W111,$AA111,$AE111,$AI111,$AM111,$AQ111,$AU111,$AY111,$BC111),SUM($M111,$S111,$W111,$AA111,$AE111,$AI111,$AM111,$AQ111,$AU111,$AY111,$BC111)&lt;='Wage Ceilings '!$C$3,$M111)</f>
        <v>0</v>
      </c>
      <c r="BH111" s="91" cm="1">
        <f t="array" ref="BH111">INDEX(Appendix!$G$4:$J$8,_xlfn.IFS(BF111&lt;56,1,BF111&lt;61,2,BF111&lt;66,3,BF111&lt;71,4,TRUE,5),MATCH(YEAR($C$17),Appendix!$G$3:$L$3,0))</f>
        <v>0</v>
      </c>
      <c r="BI111" s="92">
        <f t="shared" si="61"/>
        <v>0</v>
      </c>
      <c r="BJ111" s="89">
        <f t="shared" si="62"/>
        <v>124</v>
      </c>
      <c r="BK111" s="90" cm="1">
        <f t="array" ref="BK111">_xlfn.IFS(SUM($S111,$W111,$AA111,$AE111,$AI111,$AM111,$AQ111,$AU111,$AY111,$BC111,$BG111)&gt;='Wage Ceilings '!$C$3,0,SUM($N111,$S111,$W111,$AA111,$AE111,$AI111,$AM111,$AQ111,$AU111,$AY111,$BC111,$BG111)&gt;'Wage Ceilings '!$C$3,'Wage Ceilings '!$C$3-SUM($S111,$W111,$AA111,$AE111,$AI111,$AM111,$AQ111,$AU111,$AY111,$BC111,$BG111),SUM($N111,$S111,$W111,$AA111,$AE111,$AI111,$AM111,$AQ111,$AU111,$AY111,$BC111,$BG111)&lt;='Wage Ceilings '!$C$3,$N111)</f>
        <v>0</v>
      </c>
      <c r="BL111" s="91" cm="1">
        <f t="array" ref="BL111">INDEX(Appendix!$G$4:$J$8,_xlfn.IFS(BJ111&lt;56,1,BJ111&lt;61,2,BJ111&lt;66,3,BJ111&lt;71,4,TRUE,5),MATCH(YEAR($C$17),Appendix!$G$3:$L$3,0))</f>
        <v>0</v>
      </c>
      <c r="BM111" s="92">
        <f t="shared" si="63"/>
        <v>0</v>
      </c>
      <c r="BN111" s="99"/>
    </row>
    <row r="112" spans="1:66" x14ac:dyDescent="0.3">
      <c r="A112" s="64" t="s">
        <v>160</v>
      </c>
      <c r="B112" s="65"/>
      <c r="C112" s="67"/>
      <c r="D112" s="67"/>
      <c r="E112" s="67"/>
      <c r="F112" s="67"/>
      <c r="G112" s="67"/>
      <c r="H112" s="67"/>
      <c r="I112" s="67"/>
      <c r="J112" s="67"/>
      <c r="K112" s="67"/>
      <c r="L112" s="67"/>
      <c r="M112" s="67"/>
      <c r="N112" s="67"/>
      <c r="O112" s="57">
        <f t="shared" si="65"/>
        <v>0</v>
      </c>
      <c r="P112" s="57">
        <f t="shared" si="66"/>
        <v>0</v>
      </c>
      <c r="Q112" s="58">
        <f t="shared" si="40"/>
        <v>0</v>
      </c>
      <c r="R112" s="89">
        <f t="shared" si="41"/>
        <v>123</v>
      </c>
      <c r="S112" s="90">
        <f>IF($C112&gt;'Wage Ceilings '!$C$3,'Wage Ceilings '!$C$3,$C112)</f>
        <v>0</v>
      </c>
      <c r="T112" s="91" cm="1">
        <f t="array" ref="T112">INDEX(Appendix!$G$4:$J$8,_xlfn.IFS(R112&lt;56,1,R112&lt;61,2,R112&lt;66,3,R112&lt;71,4,TRUE,5),MATCH(YEAR($C$17),Appendix!$G$3:$L$3,0))</f>
        <v>0</v>
      </c>
      <c r="U112" s="92">
        <f t="shared" si="42"/>
        <v>0</v>
      </c>
      <c r="V112" s="89">
        <f t="shared" si="43"/>
        <v>124</v>
      </c>
      <c r="W112" s="90">
        <f>IF($D112&gt;'Wage Ceilings '!$C$3-$S112,'Wage Ceilings '!$C$3-$S112,$D112)</f>
        <v>0</v>
      </c>
      <c r="X112" s="91" cm="1">
        <f t="array" ref="X112">INDEX(Appendix!$G$4:$J$8,_xlfn.IFS(V112&lt;56,1,V112&lt;61,2,V112&lt;66,3,V112&lt;71,4,TRUE,5),MATCH(YEAR($C$17),Appendix!$G$3:$L$3,0))</f>
        <v>0</v>
      </c>
      <c r="Y112" s="92">
        <f t="shared" si="44"/>
        <v>0</v>
      </c>
      <c r="Z112" s="89">
        <f t="shared" si="45"/>
        <v>124</v>
      </c>
      <c r="AA112" s="90">
        <f>IF($E112&gt;'Wage Ceilings '!$C$3-SUM($S112,$W112),'Wage Ceilings '!$C$3-SUM($S112,$W112),$E112)</f>
        <v>0</v>
      </c>
      <c r="AB112" s="91" cm="1">
        <f t="array" ref="AB112">INDEX(Appendix!$G$4:$J$8,_xlfn.IFS(Z112&lt;56,1,Z112&lt;61,2,Z112&lt;66,3,Z112&lt;71,4,TRUE,5),MATCH(YEAR($C$17),Appendix!$G$3:$L$3,0))</f>
        <v>0</v>
      </c>
      <c r="AC112" s="92">
        <f t="shared" si="46"/>
        <v>0</v>
      </c>
      <c r="AD112" s="89">
        <f t="shared" si="47"/>
        <v>124</v>
      </c>
      <c r="AE112" s="90">
        <f>IF($F112&gt;'Wage Ceilings '!$C$3-SUM($S112,$W112,$AA112),'Wage Ceilings '!$C$3-SUM($S112,$W112,$AA112),$F112)</f>
        <v>0</v>
      </c>
      <c r="AF112" s="91" cm="1">
        <f t="array" ref="AF112">INDEX(Appendix!$G$4:$J$8,_xlfn.IFS(AD112&lt;56,1,AD112&lt;61,2,AD112&lt;66,3,AD112&lt;71,4,TRUE,5),MATCH(YEAR($C$17),Appendix!$G$3:$L$3,0))</f>
        <v>0</v>
      </c>
      <c r="AG112" s="92">
        <f t="shared" si="48"/>
        <v>0</v>
      </c>
      <c r="AH112" s="89">
        <f t="shared" si="49"/>
        <v>124</v>
      </c>
      <c r="AI112" s="90">
        <f>IF($G112&gt;'Wage Ceilings '!$C$3-SUM($S112,$W112,$AA112,$AE112),'Wage Ceilings '!$C$3-SUM($S112,$W112,$AA112,$AE112),$G112)</f>
        <v>0</v>
      </c>
      <c r="AJ112" s="91" cm="1">
        <f t="array" ref="AJ112">INDEX(Appendix!$G$4:$J$8,_xlfn.IFS(AH112&lt;56,1,AH112&lt;61,2,AH112&lt;66,3,AH112&lt;71,4,TRUE,5),MATCH(YEAR($C$17),Appendix!$G$3:$L$3,0))</f>
        <v>0</v>
      </c>
      <c r="AK112" s="92">
        <f t="shared" si="50"/>
        <v>0</v>
      </c>
      <c r="AL112" s="89">
        <f t="shared" si="51"/>
        <v>124</v>
      </c>
      <c r="AM112" s="90">
        <f>IF($H112&gt;'Wage Ceilings '!$C$3-SUM($S112,$W112,$AA112,$AE112,$AI112),'Wage Ceilings '!$C$3-SUM($S112,$W112,$AA112,$AE112,$AI112),$H112)</f>
        <v>0</v>
      </c>
      <c r="AN112" s="91" cm="1">
        <f t="array" ref="AN112">INDEX(Appendix!$G$4:$J$8,_xlfn.IFS(AL112&lt;56,1,AL112&lt;61,2,AL112&lt;66,3,AL112&lt;71,4,TRUE,5),MATCH(YEAR($C$17),Appendix!$G$3:$L$3,0))</f>
        <v>0</v>
      </c>
      <c r="AO112" s="92">
        <f t="shared" si="52"/>
        <v>0</v>
      </c>
      <c r="AP112" s="89">
        <f t="shared" si="53"/>
        <v>124</v>
      </c>
      <c r="AQ112" s="90" cm="1">
        <f t="array" ref="AQ112">_xlfn.IFS(SUM($S112,$W112,$AA112,$AE112,$AI112,$AM112)&gt;='Wage Ceilings '!$C$3,0,SUM($I112,$S112,$W112,$AA112,$AE112,$AI112,$AM112)&gt;'Wage Ceilings '!$C$3,'Wage Ceilings '!$C$3-SUM($S112,$W112,$AA112,$AE112,$AI112,$AM112),SUM($I112,$S112,$W112,$AA112,$AE112,$AI112,$AM112)&lt;='Wage Ceilings '!$C$3,$I112)</f>
        <v>0</v>
      </c>
      <c r="AR112" s="91" cm="1">
        <f t="array" ref="AR112">INDEX(Appendix!$G$4:$J$8,_xlfn.IFS(AP112&lt;56,1,AP112&lt;61,2,AP112&lt;66,3,AP112&lt;71,4,TRUE,5),MATCH(YEAR($C$17),Appendix!$G$3:$L$3,0))</f>
        <v>0</v>
      </c>
      <c r="AS112" s="92">
        <f t="shared" si="64"/>
        <v>0</v>
      </c>
      <c r="AT112" s="89">
        <f t="shared" si="54"/>
        <v>124</v>
      </c>
      <c r="AU112" s="90" cm="1">
        <f t="array" ref="AU112">_xlfn.IFS(SUM($S112,$W112,$AA112,$AE112,$AI112,$AM112,$AQ112)&gt;='Wage Ceilings '!$C$3,0,SUM($J112,$S112,$W112,$AA112,$AE112,$AI112,$AM112,$AQ112)&gt;'Wage Ceilings '!$C$3,'Wage Ceilings '!$C$3-SUM($S112,$W112,$AA112,$AE112,$AI112,$AM112,$AQ112),SUM($J112,$S112,$W112,$AA112,$AE112,$AI112,$AM112,$AQ112)&lt;='Wage Ceilings '!$C$3,$J112)</f>
        <v>0</v>
      </c>
      <c r="AV112" s="91" cm="1">
        <f t="array" ref="AV112">INDEX(Appendix!$G$4:$J$8,_xlfn.IFS(AT112&lt;56,1,AT112&lt;61,2,AT112&lt;66,3,AT112&lt;71,4,TRUE,5),MATCH(YEAR($C$17),Appendix!$G$3:$L$3,0))</f>
        <v>0</v>
      </c>
      <c r="AW112" s="92">
        <f t="shared" si="55"/>
        <v>0</v>
      </c>
      <c r="AX112" s="89">
        <f t="shared" si="56"/>
        <v>124</v>
      </c>
      <c r="AY112" s="90" cm="1">
        <f t="array" ref="AY112">_xlfn.IFS(SUM($S112,$W112,$AA112,$AE112,$AI112,$AM112,$AQ112,$AU112)&gt;='Wage Ceilings '!$C$3,0,SUM($K112,$S112,$W112,$AA112,$AE112,$AI112,$AM112,$AQ112,$AU112)&gt;'Wage Ceilings '!$C$3,'Wage Ceilings '!$C$3-SUM($S112,$W112,$AA112,$AE112,$AI112,$AM112,$AQ112,$AU112),SUM($K112,$S112,$W112,$AA112,$AE112,$AI112,$AM112,$AQ112,$AU112)&lt;='Wage Ceilings '!$C$3,$K112)</f>
        <v>0</v>
      </c>
      <c r="AZ112" s="91" cm="1">
        <f t="array" ref="AZ112">INDEX(Appendix!$G$4:$J$8,_xlfn.IFS(AX112&lt;56,1,AX112&lt;61,2,AX112&lt;66,3,AX112&lt;71,4,TRUE,5),MATCH(YEAR($C$17),Appendix!$G$3:$L$3,0))</f>
        <v>0</v>
      </c>
      <c r="BA112" s="92">
        <f t="shared" si="57"/>
        <v>0</v>
      </c>
      <c r="BB112" s="89">
        <f t="shared" si="58"/>
        <v>124</v>
      </c>
      <c r="BC112" s="90" cm="1">
        <f t="array" ref="BC112">_xlfn.IFS(SUM($S112,$W112,$AA112,$AE112,$AI112,$AM112,$AQ112,$AU112,$AY112)&gt;='Wage Ceilings '!$C$3,0,SUM($L112,$S112,$W112,$AA112,$AE112,$AI112,$AM112,$AQ112,$AU112,$AY112)&gt;'Wage Ceilings '!$C$3,'Wage Ceilings '!$C$3-SUM($S112,$W112,$AA112,$AE112,$AI112,$AM112,$AQ112,$AU112,$AY112),SUM($L112,$S112,$W112,$AA112,$AE112,$AI112,$AM112,$AQ112,$AU112,$AY112)&lt;='Wage Ceilings '!$C$3,$L112)</f>
        <v>0</v>
      </c>
      <c r="BD112" s="91" cm="1">
        <f t="array" ref="BD112">INDEX(Appendix!$G$4:$J$8,_xlfn.IFS(BB112&lt;56,1,BB112&lt;61,2,BB112&lt;66,3,BB112&lt;71,4,TRUE,5),MATCH(YEAR($C$17),Appendix!$G$3:$L$3,0))</f>
        <v>0</v>
      </c>
      <c r="BE112" s="92">
        <f t="shared" si="59"/>
        <v>0</v>
      </c>
      <c r="BF112" s="89">
        <f t="shared" si="60"/>
        <v>124</v>
      </c>
      <c r="BG112" s="90" cm="1">
        <f t="array" ref="BG112">_xlfn.IFS(SUM($S112,$W112,$AA112,$AE112,$AI112,$AM112,$AQ112,$AU112,$AY112,$BC112)&gt;='Wage Ceilings '!$C$3,0,SUM($M112,$S112,$W112,$AA112,$AE112,$AI112,$AM112,$AQ112,$AU112,$AY112,$BC112)&gt;'Wage Ceilings '!$C$3,'Wage Ceilings '!$C$3-SUM($S112,$W112,$AA112,$AE112,$AI112,$AM112,$AQ112,$AU112,$AY112,$BC112),SUM($M112,$S112,$W112,$AA112,$AE112,$AI112,$AM112,$AQ112,$AU112,$AY112,$BC112)&lt;='Wage Ceilings '!$C$3,$M112)</f>
        <v>0</v>
      </c>
      <c r="BH112" s="91" cm="1">
        <f t="array" ref="BH112">INDEX(Appendix!$G$4:$J$8,_xlfn.IFS(BF112&lt;56,1,BF112&lt;61,2,BF112&lt;66,3,BF112&lt;71,4,TRUE,5),MATCH(YEAR($C$17),Appendix!$G$3:$L$3,0))</f>
        <v>0</v>
      </c>
      <c r="BI112" s="92">
        <f t="shared" si="61"/>
        <v>0</v>
      </c>
      <c r="BJ112" s="89">
        <f t="shared" si="62"/>
        <v>124</v>
      </c>
      <c r="BK112" s="90" cm="1">
        <f t="array" ref="BK112">_xlfn.IFS(SUM($S112,$W112,$AA112,$AE112,$AI112,$AM112,$AQ112,$AU112,$AY112,$BC112,$BG112)&gt;='Wage Ceilings '!$C$3,0,SUM($N112,$S112,$W112,$AA112,$AE112,$AI112,$AM112,$AQ112,$AU112,$AY112,$BC112,$BG112)&gt;'Wage Ceilings '!$C$3,'Wage Ceilings '!$C$3-SUM($S112,$W112,$AA112,$AE112,$AI112,$AM112,$AQ112,$AU112,$AY112,$BC112,$BG112),SUM($N112,$S112,$W112,$AA112,$AE112,$AI112,$AM112,$AQ112,$AU112,$AY112,$BC112,$BG112)&lt;='Wage Ceilings '!$C$3,$N112)</f>
        <v>0</v>
      </c>
      <c r="BL112" s="91" cm="1">
        <f t="array" ref="BL112">INDEX(Appendix!$G$4:$J$8,_xlfn.IFS(BJ112&lt;56,1,BJ112&lt;61,2,BJ112&lt;66,3,BJ112&lt;71,4,TRUE,5),MATCH(YEAR($C$17),Appendix!$G$3:$L$3,0))</f>
        <v>0</v>
      </c>
      <c r="BM112" s="92">
        <f t="shared" si="63"/>
        <v>0</v>
      </c>
      <c r="BN112" s="99"/>
    </row>
    <row r="113" spans="1:66" x14ac:dyDescent="0.3">
      <c r="A113" s="64" t="s">
        <v>161</v>
      </c>
      <c r="B113" s="65"/>
      <c r="C113" s="67"/>
      <c r="D113" s="67"/>
      <c r="E113" s="67"/>
      <c r="F113" s="67"/>
      <c r="G113" s="67"/>
      <c r="H113" s="67"/>
      <c r="I113" s="67"/>
      <c r="J113" s="67"/>
      <c r="K113" s="67"/>
      <c r="L113" s="67"/>
      <c r="M113" s="67"/>
      <c r="N113" s="67"/>
      <c r="O113" s="57">
        <f t="shared" si="65"/>
        <v>0</v>
      </c>
      <c r="P113" s="57">
        <f t="shared" si="66"/>
        <v>0</v>
      </c>
      <c r="Q113" s="58">
        <f t="shared" si="40"/>
        <v>0</v>
      </c>
      <c r="R113" s="89">
        <f t="shared" si="41"/>
        <v>123</v>
      </c>
      <c r="S113" s="90">
        <f>IF($C113&gt;'Wage Ceilings '!$C$3,'Wage Ceilings '!$C$3,$C113)</f>
        <v>0</v>
      </c>
      <c r="T113" s="91" cm="1">
        <f t="array" ref="T113">INDEX(Appendix!$G$4:$J$8,_xlfn.IFS(R113&lt;56,1,R113&lt;61,2,R113&lt;66,3,R113&lt;71,4,TRUE,5),MATCH(YEAR($C$17),Appendix!$G$3:$L$3,0))</f>
        <v>0</v>
      </c>
      <c r="U113" s="92">
        <f t="shared" si="42"/>
        <v>0</v>
      </c>
      <c r="V113" s="89">
        <f t="shared" si="43"/>
        <v>124</v>
      </c>
      <c r="W113" s="90">
        <f>IF($D113&gt;'Wage Ceilings '!$C$3-$S113,'Wage Ceilings '!$C$3-$S113,$D113)</f>
        <v>0</v>
      </c>
      <c r="X113" s="91" cm="1">
        <f t="array" ref="X113">INDEX(Appendix!$G$4:$J$8,_xlfn.IFS(V113&lt;56,1,V113&lt;61,2,V113&lt;66,3,V113&lt;71,4,TRUE,5),MATCH(YEAR($C$17),Appendix!$G$3:$L$3,0))</f>
        <v>0</v>
      </c>
      <c r="Y113" s="92">
        <f t="shared" si="44"/>
        <v>0</v>
      </c>
      <c r="Z113" s="89">
        <f t="shared" si="45"/>
        <v>124</v>
      </c>
      <c r="AA113" s="90">
        <f>IF($E113&gt;'Wage Ceilings '!$C$3-SUM($S113,$W113),'Wage Ceilings '!$C$3-SUM($S113,$W113),$E113)</f>
        <v>0</v>
      </c>
      <c r="AB113" s="91" cm="1">
        <f t="array" ref="AB113">INDEX(Appendix!$G$4:$J$8,_xlfn.IFS(Z113&lt;56,1,Z113&lt;61,2,Z113&lt;66,3,Z113&lt;71,4,TRUE,5),MATCH(YEAR($C$17),Appendix!$G$3:$L$3,0))</f>
        <v>0</v>
      </c>
      <c r="AC113" s="92">
        <f t="shared" si="46"/>
        <v>0</v>
      </c>
      <c r="AD113" s="89">
        <f t="shared" si="47"/>
        <v>124</v>
      </c>
      <c r="AE113" s="90">
        <f>IF($F113&gt;'Wage Ceilings '!$C$3-SUM($S113,$W113,$AA113),'Wage Ceilings '!$C$3-SUM($S113,$W113,$AA113),$F113)</f>
        <v>0</v>
      </c>
      <c r="AF113" s="91" cm="1">
        <f t="array" ref="AF113">INDEX(Appendix!$G$4:$J$8,_xlfn.IFS(AD113&lt;56,1,AD113&lt;61,2,AD113&lt;66,3,AD113&lt;71,4,TRUE,5),MATCH(YEAR($C$17),Appendix!$G$3:$L$3,0))</f>
        <v>0</v>
      </c>
      <c r="AG113" s="92">
        <f t="shared" si="48"/>
        <v>0</v>
      </c>
      <c r="AH113" s="89">
        <f t="shared" si="49"/>
        <v>124</v>
      </c>
      <c r="AI113" s="90">
        <f>IF($G113&gt;'Wage Ceilings '!$C$3-SUM($S113,$W113,$AA113,$AE113),'Wage Ceilings '!$C$3-SUM($S113,$W113,$AA113,$AE113),$G113)</f>
        <v>0</v>
      </c>
      <c r="AJ113" s="91" cm="1">
        <f t="array" ref="AJ113">INDEX(Appendix!$G$4:$J$8,_xlfn.IFS(AH113&lt;56,1,AH113&lt;61,2,AH113&lt;66,3,AH113&lt;71,4,TRUE,5),MATCH(YEAR($C$17),Appendix!$G$3:$L$3,0))</f>
        <v>0</v>
      </c>
      <c r="AK113" s="92">
        <f t="shared" si="50"/>
        <v>0</v>
      </c>
      <c r="AL113" s="89">
        <f t="shared" si="51"/>
        <v>124</v>
      </c>
      <c r="AM113" s="90">
        <f>IF($H113&gt;'Wage Ceilings '!$C$3-SUM($S113,$W113,$AA113,$AE113,$AI113),'Wage Ceilings '!$C$3-SUM($S113,$W113,$AA113,$AE113,$AI113),$H113)</f>
        <v>0</v>
      </c>
      <c r="AN113" s="91" cm="1">
        <f t="array" ref="AN113">INDEX(Appendix!$G$4:$J$8,_xlfn.IFS(AL113&lt;56,1,AL113&lt;61,2,AL113&lt;66,3,AL113&lt;71,4,TRUE,5),MATCH(YEAR($C$17),Appendix!$G$3:$L$3,0))</f>
        <v>0</v>
      </c>
      <c r="AO113" s="92">
        <f t="shared" si="52"/>
        <v>0</v>
      </c>
      <c r="AP113" s="89">
        <f t="shared" si="53"/>
        <v>124</v>
      </c>
      <c r="AQ113" s="90" cm="1">
        <f t="array" ref="AQ113">_xlfn.IFS(SUM($S113,$W113,$AA113,$AE113,$AI113,$AM113)&gt;='Wage Ceilings '!$C$3,0,SUM($I113,$S113,$W113,$AA113,$AE113,$AI113,$AM113)&gt;'Wage Ceilings '!$C$3,'Wage Ceilings '!$C$3-SUM($S113,$W113,$AA113,$AE113,$AI113,$AM113),SUM($I113,$S113,$W113,$AA113,$AE113,$AI113,$AM113)&lt;='Wage Ceilings '!$C$3,$I113)</f>
        <v>0</v>
      </c>
      <c r="AR113" s="91" cm="1">
        <f t="array" ref="AR113">INDEX(Appendix!$G$4:$J$8,_xlfn.IFS(AP113&lt;56,1,AP113&lt;61,2,AP113&lt;66,3,AP113&lt;71,4,TRUE,5),MATCH(YEAR($C$17),Appendix!$G$3:$L$3,0))</f>
        <v>0</v>
      </c>
      <c r="AS113" s="92">
        <f t="shared" si="64"/>
        <v>0</v>
      </c>
      <c r="AT113" s="89">
        <f t="shared" si="54"/>
        <v>124</v>
      </c>
      <c r="AU113" s="90" cm="1">
        <f t="array" ref="AU113">_xlfn.IFS(SUM($S113,$W113,$AA113,$AE113,$AI113,$AM113,$AQ113)&gt;='Wage Ceilings '!$C$3,0,SUM($J113,$S113,$W113,$AA113,$AE113,$AI113,$AM113,$AQ113)&gt;'Wage Ceilings '!$C$3,'Wage Ceilings '!$C$3-SUM($S113,$W113,$AA113,$AE113,$AI113,$AM113,$AQ113),SUM($J113,$S113,$W113,$AA113,$AE113,$AI113,$AM113,$AQ113)&lt;='Wage Ceilings '!$C$3,$J113)</f>
        <v>0</v>
      </c>
      <c r="AV113" s="91" cm="1">
        <f t="array" ref="AV113">INDEX(Appendix!$G$4:$J$8,_xlfn.IFS(AT113&lt;56,1,AT113&lt;61,2,AT113&lt;66,3,AT113&lt;71,4,TRUE,5),MATCH(YEAR($C$17),Appendix!$G$3:$L$3,0))</f>
        <v>0</v>
      </c>
      <c r="AW113" s="92">
        <f t="shared" si="55"/>
        <v>0</v>
      </c>
      <c r="AX113" s="89">
        <f t="shared" si="56"/>
        <v>124</v>
      </c>
      <c r="AY113" s="90" cm="1">
        <f t="array" ref="AY113">_xlfn.IFS(SUM($S113,$W113,$AA113,$AE113,$AI113,$AM113,$AQ113,$AU113)&gt;='Wage Ceilings '!$C$3,0,SUM($K113,$S113,$W113,$AA113,$AE113,$AI113,$AM113,$AQ113,$AU113)&gt;'Wage Ceilings '!$C$3,'Wage Ceilings '!$C$3-SUM($S113,$W113,$AA113,$AE113,$AI113,$AM113,$AQ113,$AU113),SUM($K113,$S113,$W113,$AA113,$AE113,$AI113,$AM113,$AQ113,$AU113)&lt;='Wage Ceilings '!$C$3,$K113)</f>
        <v>0</v>
      </c>
      <c r="AZ113" s="91" cm="1">
        <f t="array" ref="AZ113">INDEX(Appendix!$G$4:$J$8,_xlfn.IFS(AX113&lt;56,1,AX113&lt;61,2,AX113&lt;66,3,AX113&lt;71,4,TRUE,5),MATCH(YEAR($C$17),Appendix!$G$3:$L$3,0))</f>
        <v>0</v>
      </c>
      <c r="BA113" s="92">
        <f t="shared" si="57"/>
        <v>0</v>
      </c>
      <c r="BB113" s="89">
        <f t="shared" si="58"/>
        <v>124</v>
      </c>
      <c r="BC113" s="90" cm="1">
        <f t="array" ref="BC113">_xlfn.IFS(SUM($S113,$W113,$AA113,$AE113,$AI113,$AM113,$AQ113,$AU113,$AY113)&gt;='Wage Ceilings '!$C$3,0,SUM($L113,$S113,$W113,$AA113,$AE113,$AI113,$AM113,$AQ113,$AU113,$AY113)&gt;'Wage Ceilings '!$C$3,'Wage Ceilings '!$C$3-SUM($S113,$W113,$AA113,$AE113,$AI113,$AM113,$AQ113,$AU113,$AY113),SUM($L113,$S113,$W113,$AA113,$AE113,$AI113,$AM113,$AQ113,$AU113,$AY113)&lt;='Wage Ceilings '!$C$3,$L113)</f>
        <v>0</v>
      </c>
      <c r="BD113" s="91" cm="1">
        <f t="array" ref="BD113">INDEX(Appendix!$G$4:$J$8,_xlfn.IFS(BB113&lt;56,1,BB113&lt;61,2,BB113&lt;66,3,BB113&lt;71,4,TRUE,5),MATCH(YEAR($C$17),Appendix!$G$3:$L$3,0))</f>
        <v>0</v>
      </c>
      <c r="BE113" s="92">
        <f t="shared" si="59"/>
        <v>0</v>
      </c>
      <c r="BF113" s="89">
        <f t="shared" si="60"/>
        <v>124</v>
      </c>
      <c r="BG113" s="90" cm="1">
        <f t="array" ref="BG113">_xlfn.IFS(SUM($S113,$W113,$AA113,$AE113,$AI113,$AM113,$AQ113,$AU113,$AY113,$BC113)&gt;='Wage Ceilings '!$C$3,0,SUM($M113,$S113,$W113,$AA113,$AE113,$AI113,$AM113,$AQ113,$AU113,$AY113,$BC113)&gt;'Wage Ceilings '!$C$3,'Wage Ceilings '!$C$3-SUM($S113,$W113,$AA113,$AE113,$AI113,$AM113,$AQ113,$AU113,$AY113,$BC113),SUM($M113,$S113,$W113,$AA113,$AE113,$AI113,$AM113,$AQ113,$AU113,$AY113,$BC113)&lt;='Wage Ceilings '!$C$3,$M113)</f>
        <v>0</v>
      </c>
      <c r="BH113" s="91" cm="1">
        <f t="array" ref="BH113">INDEX(Appendix!$G$4:$J$8,_xlfn.IFS(BF113&lt;56,1,BF113&lt;61,2,BF113&lt;66,3,BF113&lt;71,4,TRUE,5),MATCH(YEAR($C$17),Appendix!$G$3:$L$3,0))</f>
        <v>0</v>
      </c>
      <c r="BI113" s="92">
        <f t="shared" si="61"/>
        <v>0</v>
      </c>
      <c r="BJ113" s="89">
        <f t="shared" si="62"/>
        <v>124</v>
      </c>
      <c r="BK113" s="90" cm="1">
        <f t="array" ref="BK113">_xlfn.IFS(SUM($S113,$W113,$AA113,$AE113,$AI113,$AM113,$AQ113,$AU113,$AY113,$BC113,$BG113)&gt;='Wage Ceilings '!$C$3,0,SUM($N113,$S113,$W113,$AA113,$AE113,$AI113,$AM113,$AQ113,$AU113,$AY113,$BC113,$BG113)&gt;'Wage Ceilings '!$C$3,'Wage Ceilings '!$C$3-SUM($S113,$W113,$AA113,$AE113,$AI113,$AM113,$AQ113,$AU113,$AY113,$BC113,$BG113),SUM($N113,$S113,$W113,$AA113,$AE113,$AI113,$AM113,$AQ113,$AU113,$AY113,$BC113,$BG113)&lt;='Wage Ceilings '!$C$3,$N113)</f>
        <v>0</v>
      </c>
      <c r="BL113" s="91" cm="1">
        <f t="array" ref="BL113">INDEX(Appendix!$G$4:$J$8,_xlfn.IFS(BJ113&lt;56,1,BJ113&lt;61,2,BJ113&lt;66,3,BJ113&lt;71,4,TRUE,5),MATCH(YEAR($C$17),Appendix!$G$3:$L$3,0))</f>
        <v>0</v>
      </c>
      <c r="BM113" s="92">
        <f t="shared" si="63"/>
        <v>0</v>
      </c>
      <c r="BN113" s="99"/>
    </row>
    <row r="114" spans="1:66" x14ac:dyDescent="0.3">
      <c r="A114" s="64" t="s">
        <v>162</v>
      </c>
      <c r="B114" s="65"/>
      <c r="C114" s="67"/>
      <c r="D114" s="67"/>
      <c r="E114" s="67"/>
      <c r="F114" s="67"/>
      <c r="G114" s="67"/>
      <c r="H114" s="67"/>
      <c r="I114" s="67"/>
      <c r="J114" s="67"/>
      <c r="K114" s="67"/>
      <c r="L114" s="67"/>
      <c r="M114" s="67"/>
      <c r="N114" s="67"/>
      <c r="O114" s="57">
        <f t="shared" si="65"/>
        <v>0</v>
      </c>
      <c r="P114" s="57">
        <f t="shared" si="66"/>
        <v>0</v>
      </c>
      <c r="Q114" s="58">
        <f t="shared" si="40"/>
        <v>0</v>
      </c>
      <c r="R114" s="89">
        <f t="shared" si="41"/>
        <v>123</v>
      </c>
      <c r="S114" s="90">
        <f>IF($C114&gt;'Wage Ceilings '!$C$3,'Wage Ceilings '!$C$3,$C114)</f>
        <v>0</v>
      </c>
      <c r="T114" s="91" cm="1">
        <f t="array" ref="T114">INDEX(Appendix!$G$4:$J$8,_xlfn.IFS(R114&lt;56,1,R114&lt;61,2,R114&lt;66,3,R114&lt;71,4,TRUE,5),MATCH(YEAR($C$17),Appendix!$G$3:$L$3,0))</f>
        <v>0</v>
      </c>
      <c r="U114" s="92">
        <f t="shared" si="42"/>
        <v>0</v>
      </c>
      <c r="V114" s="89">
        <f t="shared" si="43"/>
        <v>124</v>
      </c>
      <c r="W114" s="90">
        <f>IF($D114&gt;'Wage Ceilings '!$C$3-$S114,'Wage Ceilings '!$C$3-$S114,$D114)</f>
        <v>0</v>
      </c>
      <c r="X114" s="91" cm="1">
        <f t="array" ref="X114">INDEX(Appendix!$G$4:$J$8,_xlfn.IFS(V114&lt;56,1,V114&lt;61,2,V114&lt;66,3,V114&lt;71,4,TRUE,5),MATCH(YEAR($C$17),Appendix!$G$3:$L$3,0))</f>
        <v>0</v>
      </c>
      <c r="Y114" s="92">
        <f t="shared" si="44"/>
        <v>0</v>
      </c>
      <c r="Z114" s="89">
        <f t="shared" si="45"/>
        <v>124</v>
      </c>
      <c r="AA114" s="90">
        <f>IF($E114&gt;'Wage Ceilings '!$C$3-SUM($S114,$W114),'Wage Ceilings '!$C$3-SUM($S114,$W114),$E114)</f>
        <v>0</v>
      </c>
      <c r="AB114" s="91" cm="1">
        <f t="array" ref="AB114">INDEX(Appendix!$G$4:$J$8,_xlfn.IFS(Z114&lt;56,1,Z114&lt;61,2,Z114&lt;66,3,Z114&lt;71,4,TRUE,5),MATCH(YEAR($C$17),Appendix!$G$3:$L$3,0))</f>
        <v>0</v>
      </c>
      <c r="AC114" s="92">
        <f t="shared" si="46"/>
        <v>0</v>
      </c>
      <c r="AD114" s="89">
        <f t="shared" si="47"/>
        <v>124</v>
      </c>
      <c r="AE114" s="90">
        <f>IF($F114&gt;'Wage Ceilings '!$C$3-SUM($S114,$W114,$AA114),'Wage Ceilings '!$C$3-SUM($S114,$W114,$AA114),$F114)</f>
        <v>0</v>
      </c>
      <c r="AF114" s="91" cm="1">
        <f t="array" ref="AF114">INDEX(Appendix!$G$4:$J$8,_xlfn.IFS(AD114&lt;56,1,AD114&lt;61,2,AD114&lt;66,3,AD114&lt;71,4,TRUE,5),MATCH(YEAR($C$17),Appendix!$G$3:$L$3,0))</f>
        <v>0</v>
      </c>
      <c r="AG114" s="92">
        <f t="shared" si="48"/>
        <v>0</v>
      </c>
      <c r="AH114" s="89">
        <f t="shared" si="49"/>
        <v>124</v>
      </c>
      <c r="AI114" s="90">
        <f>IF($G114&gt;'Wage Ceilings '!$C$3-SUM($S114,$W114,$AA114,$AE114),'Wage Ceilings '!$C$3-SUM($S114,$W114,$AA114,$AE114),$G114)</f>
        <v>0</v>
      </c>
      <c r="AJ114" s="91" cm="1">
        <f t="array" ref="AJ114">INDEX(Appendix!$G$4:$J$8,_xlfn.IFS(AH114&lt;56,1,AH114&lt;61,2,AH114&lt;66,3,AH114&lt;71,4,TRUE,5),MATCH(YEAR($C$17),Appendix!$G$3:$L$3,0))</f>
        <v>0</v>
      </c>
      <c r="AK114" s="92">
        <f t="shared" si="50"/>
        <v>0</v>
      </c>
      <c r="AL114" s="89">
        <f t="shared" si="51"/>
        <v>124</v>
      </c>
      <c r="AM114" s="90">
        <f>IF($H114&gt;'Wage Ceilings '!$C$3-SUM($S114,$W114,$AA114,$AE114,$AI114),'Wage Ceilings '!$C$3-SUM($S114,$W114,$AA114,$AE114,$AI114),$H114)</f>
        <v>0</v>
      </c>
      <c r="AN114" s="91" cm="1">
        <f t="array" ref="AN114">INDEX(Appendix!$G$4:$J$8,_xlfn.IFS(AL114&lt;56,1,AL114&lt;61,2,AL114&lt;66,3,AL114&lt;71,4,TRUE,5),MATCH(YEAR($C$17),Appendix!$G$3:$L$3,0))</f>
        <v>0</v>
      </c>
      <c r="AO114" s="92">
        <f t="shared" si="52"/>
        <v>0</v>
      </c>
      <c r="AP114" s="89">
        <f t="shared" si="53"/>
        <v>124</v>
      </c>
      <c r="AQ114" s="90" cm="1">
        <f t="array" ref="AQ114">_xlfn.IFS(SUM($S114,$W114,$AA114,$AE114,$AI114,$AM114)&gt;='Wage Ceilings '!$C$3,0,SUM($I114,$S114,$W114,$AA114,$AE114,$AI114,$AM114)&gt;'Wage Ceilings '!$C$3,'Wage Ceilings '!$C$3-SUM($S114,$W114,$AA114,$AE114,$AI114,$AM114),SUM($I114,$S114,$W114,$AA114,$AE114,$AI114,$AM114)&lt;='Wage Ceilings '!$C$3,$I114)</f>
        <v>0</v>
      </c>
      <c r="AR114" s="91" cm="1">
        <f t="array" ref="AR114">INDEX(Appendix!$G$4:$J$8,_xlfn.IFS(AP114&lt;56,1,AP114&lt;61,2,AP114&lt;66,3,AP114&lt;71,4,TRUE,5),MATCH(YEAR($C$17),Appendix!$G$3:$L$3,0))</f>
        <v>0</v>
      </c>
      <c r="AS114" s="92">
        <f t="shared" si="64"/>
        <v>0</v>
      </c>
      <c r="AT114" s="89">
        <f t="shared" si="54"/>
        <v>124</v>
      </c>
      <c r="AU114" s="90" cm="1">
        <f t="array" ref="AU114">_xlfn.IFS(SUM($S114,$W114,$AA114,$AE114,$AI114,$AM114,$AQ114)&gt;='Wage Ceilings '!$C$3,0,SUM($J114,$S114,$W114,$AA114,$AE114,$AI114,$AM114,$AQ114)&gt;'Wage Ceilings '!$C$3,'Wage Ceilings '!$C$3-SUM($S114,$W114,$AA114,$AE114,$AI114,$AM114,$AQ114),SUM($J114,$S114,$W114,$AA114,$AE114,$AI114,$AM114,$AQ114)&lt;='Wage Ceilings '!$C$3,$J114)</f>
        <v>0</v>
      </c>
      <c r="AV114" s="91" cm="1">
        <f t="array" ref="AV114">INDEX(Appendix!$G$4:$J$8,_xlfn.IFS(AT114&lt;56,1,AT114&lt;61,2,AT114&lt;66,3,AT114&lt;71,4,TRUE,5),MATCH(YEAR($C$17),Appendix!$G$3:$L$3,0))</f>
        <v>0</v>
      </c>
      <c r="AW114" s="92">
        <f t="shared" si="55"/>
        <v>0</v>
      </c>
      <c r="AX114" s="89">
        <f t="shared" si="56"/>
        <v>124</v>
      </c>
      <c r="AY114" s="90" cm="1">
        <f t="array" ref="AY114">_xlfn.IFS(SUM($S114,$W114,$AA114,$AE114,$AI114,$AM114,$AQ114,$AU114)&gt;='Wage Ceilings '!$C$3,0,SUM($K114,$S114,$W114,$AA114,$AE114,$AI114,$AM114,$AQ114,$AU114)&gt;'Wage Ceilings '!$C$3,'Wage Ceilings '!$C$3-SUM($S114,$W114,$AA114,$AE114,$AI114,$AM114,$AQ114,$AU114),SUM($K114,$S114,$W114,$AA114,$AE114,$AI114,$AM114,$AQ114,$AU114)&lt;='Wage Ceilings '!$C$3,$K114)</f>
        <v>0</v>
      </c>
      <c r="AZ114" s="91" cm="1">
        <f t="array" ref="AZ114">INDEX(Appendix!$G$4:$J$8,_xlfn.IFS(AX114&lt;56,1,AX114&lt;61,2,AX114&lt;66,3,AX114&lt;71,4,TRUE,5),MATCH(YEAR($C$17),Appendix!$G$3:$L$3,0))</f>
        <v>0</v>
      </c>
      <c r="BA114" s="92">
        <f t="shared" si="57"/>
        <v>0</v>
      </c>
      <c r="BB114" s="89">
        <f t="shared" si="58"/>
        <v>124</v>
      </c>
      <c r="BC114" s="90" cm="1">
        <f t="array" ref="BC114">_xlfn.IFS(SUM($S114,$W114,$AA114,$AE114,$AI114,$AM114,$AQ114,$AU114,$AY114)&gt;='Wage Ceilings '!$C$3,0,SUM($L114,$S114,$W114,$AA114,$AE114,$AI114,$AM114,$AQ114,$AU114,$AY114)&gt;'Wage Ceilings '!$C$3,'Wage Ceilings '!$C$3-SUM($S114,$W114,$AA114,$AE114,$AI114,$AM114,$AQ114,$AU114,$AY114),SUM($L114,$S114,$W114,$AA114,$AE114,$AI114,$AM114,$AQ114,$AU114,$AY114)&lt;='Wage Ceilings '!$C$3,$L114)</f>
        <v>0</v>
      </c>
      <c r="BD114" s="91" cm="1">
        <f t="array" ref="BD114">INDEX(Appendix!$G$4:$J$8,_xlfn.IFS(BB114&lt;56,1,BB114&lt;61,2,BB114&lt;66,3,BB114&lt;71,4,TRUE,5),MATCH(YEAR($C$17),Appendix!$G$3:$L$3,0))</f>
        <v>0</v>
      </c>
      <c r="BE114" s="92">
        <f t="shared" si="59"/>
        <v>0</v>
      </c>
      <c r="BF114" s="89">
        <f t="shared" si="60"/>
        <v>124</v>
      </c>
      <c r="BG114" s="90" cm="1">
        <f t="array" ref="BG114">_xlfn.IFS(SUM($S114,$W114,$AA114,$AE114,$AI114,$AM114,$AQ114,$AU114,$AY114,$BC114)&gt;='Wage Ceilings '!$C$3,0,SUM($M114,$S114,$W114,$AA114,$AE114,$AI114,$AM114,$AQ114,$AU114,$AY114,$BC114)&gt;'Wage Ceilings '!$C$3,'Wage Ceilings '!$C$3-SUM($S114,$W114,$AA114,$AE114,$AI114,$AM114,$AQ114,$AU114,$AY114,$BC114),SUM($M114,$S114,$W114,$AA114,$AE114,$AI114,$AM114,$AQ114,$AU114,$AY114,$BC114)&lt;='Wage Ceilings '!$C$3,$M114)</f>
        <v>0</v>
      </c>
      <c r="BH114" s="91" cm="1">
        <f t="array" ref="BH114">INDEX(Appendix!$G$4:$J$8,_xlfn.IFS(BF114&lt;56,1,BF114&lt;61,2,BF114&lt;66,3,BF114&lt;71,4,TRUE,5),MATCH(YEAR($C$17),Appendix!$G$3:$L$3,0))</f>
        <v>0</v>
      </c>
      <c r="BI114" s="92">
        <f t="shared" si="61"/>
        <v>0</v>
      </c>
      <c r="BJ114" s="89">
        <f t="shared" si="62"/>
        <v>124</v>
      </c>
      <c r="BK114" s="90" cm="1">
        <f t="array" ref="BK114">_xlfn.IFS(SUM($S114,$W114,$AA114,$AE114,$AI114,$AM114,$AQ114,$AU114,$AY114,$BC114,$BG114)&gt;='Wage Ceilings '!$C$3,0,SUM($N114,$S114,$W114,$AA114,$AE114,$AI114,$AM114,$AQ114,$AU114,$AY114,$BC114,$BG114)&gt;'Wage Ceilings '!$C$3,'Wage Ceilings '!$C$3-SUM($S114,$W114,$AA114,$AE114,$AI114,$AM114,$AQ114,$AU114,$AY114,$BC114,$BG114),SUM($N114,$S114,$W114,$AA114,$AE114,$AI114,$AM114,$AQ114,$AU114,$AY114,$BC114,$BG114)&lt;='Wage Ceilings '!$C$3,$N114)</f>
        <v>0</v>
      </c>
      <c r="BL114" s="91" cm="1">
        <f t="array" ref="BL114">INDEX(Appendix!$G$4:$J$8,_xlfn.IFS(BJ114&lt;56,1,BJ114&lt;61,2,BJ114&lt;66,3,BJ114&lt;71,4,TRUE,5),MATCH(YEAR($C$17),Appendix!$G$3:$L$3,0))</f>
        <v>0</v>
      </c>
      <c r="BM114" s="92">
        <f t="shared" si="63"/>
        <v>0</v>
      </c>
      <c r="BN114" s="99"/>
    </row>
    <row r="115" spans="1:66" x14ac:dyDescent="0.3">
      <c r="A115" s="64" t="s">
        <v>163</v>
      </c>
      <c r="B115" s="65"/>
      <c r="C115" s="67"/>
      <c r="D115" s="67"/>
      <c r="E115" s="67"/>
      <c r="F115" s="67"/>
      <c r="G115" s="67"/>
      <c r="H115" s="67"/>
      <c r="I115" s="67"/>
      <c r="J115" s="67"/>
      <c r="K115" s="67"/>
      <c r="L115" s="67"/>
      <c r="M115" s="67"/>
      <c r="N115" s="67"/>
      <c r="O115" s="57">
        <f t="shared" si="65"/>
        <v>0</v>
      </c>
      <c r="P115" s="57">
        <f t="shared" si="66"/>
        <v>0</v>
      </c>
      <c r="Q115" s="58">
        <f t="shared" ref="Q115:Q119" si="67">SUM(O115:P115)</f>
        <v>0</v>
      </c>
      <c r="R115" s="89">
        <f t="shared" si="41"/>
        <v>123</v>
      </c>
      <c r="S115" s="90">
        <f>IF($C115&gt;'Wage Ceilings '!$C$3,'Wage Ceilings '!$C$3,$C115)</f>
        <v>0</v>
      </c>
      <c r="T115" s="91" cm="1">
        <f t="array" ref="T115">INDEX(Appendix!$G$4:$J$8,_xlfn.IFS(R115&lt;56,1,R115&lt;61,2,R115&lt;66,3,R115&lt;71,4,TRUE,5),MATCH(YEAR($C$17),Appendix!$G$3:$L$3,0))</f>
        <v>0</v>
      </c>
      <c r="U115" s="92">
        <f t="shared" si="42"/>
        <v>0</v>
      </c>
      <c r="V115" s="89">
        <f t="shared" si="43"/>
        <v>124</v>
      </c>
      <c r="W115" s="90">
        <f>IF($D115&gt;'Wage Ceilings '!$C$3-$S115,'Wage Ceilings '!$C$3-$S115,$D115)</f>
        <v>0</v>
      </c>
      <c r="X115" s="91" cm="1">
        <f t="array" ref="X115">INDEX(Appendix!$G$4:$J$8,_xlfn.IFS(V115&lt;56,1,V115&lt;61,2,V115&lt;66,3,V115&lt;71,4,TRUE,5),MATCH(YEAR($C$17),Appendix!$G$3:$L$3,0))</f>
        <v>0</v>
      </c>
      <c r="Y115" s="92">
        <f t="shared" si="44"/>
        <v>0</v>
      </c>
      <c r="Z115" s="89">
        <f t="shared" si="45"/>
        <v>124</v>
      </c>
      <c r="AA115" s="90">
        <f>IF($E115&gt;'Wage Ceilings '!$C$3-SUM($S115,$W115),'Wage Ceilings '!$C$3-SUM($S115,$W115),$E115)</f>
        <v>0</v>
      </c>
      <c r="AB115" s="91" cm="1">
        <f t="array" ref="AB115">INDEX(Appendix!$G$4:$J$8,_xlfn.IFS(Z115&lt;56,1,Z115&lt;61,2,Z115&lt;66,3,Z115&lt;71,4,TRUE,5),MATCH(YEAR($C$17),Appendix!$G$3:$L$3,0))</f>
        <v>0</v>
      </c>
      <c r="AC115" s="92">
        <f t="shared" si="46"/>
        <v>0</v>
      </c>
      <c r="AD115" s="89">
        <f t="shared" si="47"/>
        <v>124</v>
      </c>
      <c r="AE115" s="90">
        <f>IF($F115&gt;'Wage Ceilings '!$C$3-SUM($S115,$W115,$AA115),'Wage Ceilings '!$C$3-SUM($S115,$W115,$AA115),$F115)</f>
        <v>0</v>
      </c>
      <c r="AF115" s="91" cm="1">
        <f t="array" ref="AF115">INDEX(Appendix!$G$4:$J$8,_xlfn.IFS(AD115&lt;56,1,AD115&lt;61,2,AD115&lt;66,3,AD115&lt;71,4,TRUE,5),MATCH(YEAR($C$17),Appendix!$G$3:$L$3,0))</f>
        <v>0</v>
      </c>
      <c r="AG115" s="92">
        <f t="shared" si="48"/>
        <v>0</v>
      </c>
      <c r="AH115" s="89">
        <f t="shared" si="49"/>
        <v>124</v>
      </c>
      <c r="AI115" s="90">
        <f>IF($G115&gt;'Wage Ceilings '!$C$3-SUM($S115,$W115,$AA115,$AE115),'Wage Ceilings '!$C$3-SUM($S115,$W115,$AA115,$AE115),$G115)</f>
        <v>0</v>
      </c>
      <c r="AJ115" s="91" cm="1">
        <f t="array" ref="AJ115">INDEX(Appendix!$G$4:$J$8,_xlfn.IFS(AH115&lt;56,1,AH115&lt;61,2,AH115&lt;66,3,AH115&lt;71,4,TRUE,5),MATCH(YEAR($C$17),Appendix!$G$3:$L$3,0))</f>
        <v>0</v>
      </c>
      <c r="AK115" s="92">
        <f t="shared" si="50"/>
        <v>0</v>
      </c>
      <c r="AL115" s="89">
        <f t="shared" si="51"/>
        <v>124</v>
      </c>
      <c r="AM115" s="90">
        <f>IF($H115&gt;'Wage Ceilings '!$C$3-SUM($S115,$W115,$AA115,$AE115,$AI115),'Wage Ceilings '!$C$3-SUM($S115,$W115,$AA115,$AE115,$AI115),$H115)</f>
        <v>0</v>
      </c>
      <c r="AN115" s="91" cm="1">
        <f t="array" ref="AN115">INDEX(Appendix!$G$4:$J$8,_xlfn.IFS(AL115&lt;56,1,AL115&lt;61,2,AL115&lt;66,3,AL115&lt;71,4,TRUE,5),MATCH(YEAR($C$17),Appendix!$G$3:$L$3,0))</f>
        <v>0</v>
      </c>
      <c r="AO115" s="92">
        <f t="shared" si="52"/>
        <v>0</v>
      </c>
      <c r="AP115" s="89">
        <f t="shared" si="53"/>
        <v>124</v>
      </c>
      <c r="AQ115" s="90" cm="1">
        <f t="array" ref="AQ115">_xlfn.IFS(SUM($S115,$W115,$AA115,$AE115,$AI115,$AM115)&gt;='Wage Ceilings '!$C$3,0,SUM($I115,$S115,$W115,$AA115,$AE115,$AI115,$AM115)&gt;'Wage Ceilings '!$C$3,'Wage Ceilings '!$C$3-SUM($S115,$W115,$AA115,$AE115,$AI115,$AM115),SUM($I115,$S115,$W115,$AA115,$AE115,$AI115,$AM115)&lt;='Wage Ceilings '!$C$3,$I115)</f>
        <v>0</v>
      </c>
      <c r="AR115" s="91" cm="1">
        <f t="array" ref="AR115">INDEX(Appendix!$G$4:$J$8,_xlfn.IFS(AP115&lt;56,1,AP115&lt;61,2,AP115&lt;66,3,AP115&lt;71,4,TRUE,5),MATCH(YEAR($C$17),Appendix!$G$3:$L$3,0))</f>
        <v>0</v>
      </c>
      <c r="AS115" s="92">
        <f t="shared" si="64"/>
        <v>0</v>
      </c>
      <c r="AT115" s="89">
        <f t="shared" si="54"/>
        <v>124</v>
      </c>
      <c r="AU115" s="90" cm="1">
        <f t="array" ref="AU115">_xlfn.IFS(SUM($S115,$W115,$AA115,$AE115,$AI115,$AM115,$AQ115)&gt;='Wage Ceilings '!$C$3,0,SUM($J115,$S115,$W115,$AA115,$AE115,$AI115,$AM115,$AQ115)&gt;'Wage Ceilings '!$C$3,'Wage Ceilings '!$C$3-SUM($S115,$W115,$AA115,$AE115,$AI115,$AM115,$AQ115),SUM($J115,$S115,$W115,$AA115,$AE115,$AI115,$AM115,$AQ115)&lt;='Wage Ceilings '!$C$3,$J115)</f>
        <v>0</v>
      </c>
      <c r="AV115" s="91" cm="1">
        <f t="array" ref="AV115">INDEX(Appendix!$G$4:$J$8,_xlfn.IFS(AT115&lt;56,1,AT115&lt;61,2,AT115&lt;66,3,AT115&lt;71,4,TRUE,5),MATCH(YEAR($C$17),Appendix!$G$3:$L$3,0))</f>
        <v>0</v>
      </c>
      <c r="AW115" s="92">
        <f t="shared" si="55"/>
        <v>0</v>
      </c>
      <c r="AX115" s="89">
        <f t="shared" si="56"/>
        <v>124</v>
      </c>
      <c r="AY115" s="90" cm="1">
        <f t="array" ref="AY115">_xlfn.IFS(SUM($S115,$W115,$AA115,$AE115,$AI115,$AM115,$AQ115,$AU115)&gt;='Wage Ceilings '!$C$3,0,SUM($K115,$S115,$W115,$AA115,$AE115,$AI115,$AM115,$AQ115,$AU115)&gt;'Wage Ceilings '!$C$3,'Wage Ceilings '!$C$3-SUM($S115,$W115,$AA115,$AE115,$AI115,$AM115,$AQ115,$AU115),SUM($K115,$S115,$W115,$AA115,$AE115,$AI115,$AM115,$AQ115,$AU115)&lt;='Wage Ceilings '!$C$3,$K115)</f>
        <v>0</v>
      </c>
      <c r="AZ115" s="91" cm="1">
        <f t="array" ref="AZ115">INDEX(Appendix!$G$4:$J$8,_xlfn.IFS(AX115&lt;56,1,AX115&lt;61,2,AX115&lt;66,3,AX115&lt;71,4,TRUE,5),MATCH(YEAR($C$17),Appendix!$G$3:$L$3,0))</f>
        <v>0</v>
      </c>
      <c r="BA115" s="92">
        <f t="shared" si="57"/>
        <v>0</v>
      </c>
      <c r="BB115" s="89">
        <f t="shared" si="58"/>
        <v>124</v>
      </c>
      <c r="BC115" s="90" cm="1">
        <f t="array" ref="BC115">_xlfn.IFS(SUM($S115,$W115,$AA115,$AE115,$AI115,$AM115,$AQ115,$AU115,$AY115)&gt;='Wage Ceilings '!$C$3,0,SUM($L115,$S115,$W115,$AA115,$AE115,$AI115,$AM115,$AQ115,$AU115,$AY115)&gt;'Wage Ceilings '!$C$3,'Wage Ceilings '!$C$3-SUM($S115,$W115,$AA115,$AE115,$AI115,$AM115,$AQ115,$AU115,$AY115),SUM($L115,$S115,$W115,$AA115,$AE115,$AI115,$AM115,$AQ115,$AU115,$AY115)&lt;='Wage Ceilings '!$C$3,$L115)</f>
        <v>0</v>
      </c>
      <c r="BD115" s="91" cm="1">
        <f t="array" ref="BD115">INDEX(Appendix!$G$4:$J$8,_xlfn.IFS(BB115&lt;56,1,BB115&lt;61,2,BB115&lt;66,3,BB115&lt;71,4,TRUE,5),MATCH(YEAR($C$17),Appendix!$G$3:$L$3,0))</f>
        <v>0</v>
      </c>
      <c r="BE115" s="92">
        <f t="shared" si="59"/>
        <v>0</v>
      </c>
      <c r="BF115" s="89">
        <f t="shared" si="60"/>
        <v>124</v>
      </c>
      <c r="BG115" s="90" cm="1">
        <f t="array" ref="BG115">_xlfn.IFS(SUM($S115,$W115,$AA115,$AE115,$AI115,$AM115,$AQ115,$AU115,$AY115,$BC115)&gt;='Wage Ceilings '!$C$3,0,SUM($M115,$S115,$W115,$AA115,$AE115,$AI115,$AM115,$AQ115,$AU115,$AY115,$BC115)&gt;'Wage Ceilings '!$C$3,'Wage Ceilings '!$C$3-SUM($S115,$W115,$AA115,$AE115,$AI115,$AM115,$AQ115,$AU115,$AY115,$BC115),SUM($M115,$S115,$W115,$AA115,$AE115,$AI115,$AM115,$AQ115,$AU115,$AY115,$BC115)&lt;='Wage Ceilings '!$C$3,$M115)</f>
        <v>0</v>
      </c>
      <c r="BH115" s="91" cm="1">
        <f t="array" ref="BH115">INDEX(Appendix!$G$4:$J$8,_xlfn.IFS(BF115&lt;56,1,BF115&lt;61,2,BF115&lt;66,3,BF115&lt;71,4,TRUE,5),MATCH(YEAR($C$17),Appendix!$G$3:$L$3,0))</f>
        <v>0</v>
      </c>
      <c r="BI115" s="92">
        <f t="shared" si="61"/>
        <v>0</v>
      </c>
      <c r="BJ115" s="89">
        <f t="shared" si="62"/>
        <v>124</v>
      </c>
      <c r="BK115" s="90" cm="1">
        <f t="array" ref="BK115">_xlfn.IFS(SUM($S115,$W115,$AA115,$AE115,$AI115,$AM115,$AQ115,$AU115,$AY115,$BC115,$BG115)&gt;='Wage Ceilings '!$C$3,0,SUM($N115,$S115,$W115,$AA115,$AE115,$AI115,$AM115,$AQ115,$AU115,$AY115,$BC115,$BG115)&gt;'Wage Ceilings '!$C$3,'Wage Ceilings '!$C$3-SUM($S115,$W115,$AA115,$AE115,$AI115,$AM115,$AQ115,$AU115,$AY115,$BC115,$BG115),SUM($N115,$S115,$W115,$AA115,$AE115,$AI115,$AM115,$AQ115,$AU115,$AY115,$BC115,$BG115)&lt;='Wage Ceilings '!$C$3,$N115)</f>
        <v>0</v>
      </c>
      <c r="BL115" s="91" cm="1">
        <f t="array" ref="BL115">INDEX(Appendix!$G$4:$J$8,_xlfn.IFS(BJ115&lt;56,1,BJ115&lt;61,2,BJ115&lt;66,3,BJ115&lt;71,4,TRUE,5),MATCH(YEAR($C$17),Appendix!$G$3:$L$3,0))</f>
        <v>0</v>
      </c>
      <c r="BM115" s="92">
        <f t="shared" si="63"/>
        <v>0</v>
      </c>
      <c r="BN115" s="99"/>
    </row>
    <row r="116" spans="1:66" x14ac:dyDescent="0.3">
      <c r="A116" s="64" t="s">
        <v>164</v>
      </c>
      <c r="B116" s="65"/>
      <c r="C116" s="67"/>
      <c r="D116" s="67"/>
      <c r="E116" s="67"/>
      <c r="F116" s="67"/>
      <c r="G116" s="67"/>
      <c r="H116" s="67"/>
      <c r="I116" s="67"/>
      <c r="J116" s="67"/>
      <c r="K116" s="67"/>
      <c r="L116" s="67"/>
      <c r="M116" s="67"/>
      <c r="N116" s="67"/>
      <c r="O116" s="57">
        <f t="shared" si="65"/>
        <v>0</v>
      </c>
      <c r="P116" s="57">
        <f t="shared" si="66"/>
        <v>0</v>
      </c>
      <c r="Q116" s="58">
        <f t="shared" si="67"/>
        <v>0</v>
      </c>
      <c r="R116" s="89">
        <f t="shared" si="41"/>
        <v>123</v>
      </c>
      <c r="S116" s="90">
        <f>IF($C116&gt;'Wage Ceilings '!$C$3,'Wage Ceilings '!$C$3,$C116)</f>
        <v>0</v>
      </c>
      <c r="T116" s="91" cm="1">
        <f t="array" ref="T116">INDEX(Appendix!$G$4:$J$8,_xlfn.IFS(R116&lt;56,1,R116&lt;61,2,R116&lt;66,3,R116&lt;71,4,TRUE,5),MATCH(YEAR($C$17),Appendix!$G$3:$L$3,0))</f>
        <v>0</v>
      </c>
      <c r="U116" s="92">
        <f t="shared" si="42"/>
        <v>0</v>
      </c>
      <c r="V116" s="89">
        <f t="shared" si="43"/>
        <v>124</v>
      </c>
      <c r="W116" s="90">
        <f>IF($D116&gt;'Wage Ceilings '!$C$3-$S116,'Wage Ceilings '!$C$3-$S116,$D116)</f>
        <v>0</v>
      </c>
      <c r="X116" s="91" cm="1">
        <f t="array" ref="X116">INDEX(Appendix!$G$4:$J$8,_xlfn.IFS(V116&lt;56,1,V116&lt;61,2,V116&lt;66,3,V116&lt;71,4,TRUE,5),MATCH(YEAR($C$17),Appendix!$G$3:$L$3,0))</f>
        <v>0</v>
      </c>
      <c r="Y116" s="92">
        <f t="shared" si="44"/>
        <v>0</v>
      </c>
      <c r="Z116" s="89">
        <f t="shared" si="45"/>
        <v>124</v>
      </c>
      <c r="AA116" s="90">
        <f>IF($E116&gt;'Wage Ceilings '!$C$3-SUM($S116,$W116),'Wage Ceilings '!$C$3-SUM($S116,$W116),$E116)</f>
        <v>0</v>
      </c>
      <c r="AB116" s="91" cm="1">
        <f t="array" ref="AB116">INDEX(Appendix!$G$4:$J$8,_xlfn.IFS(Z116&lt;56,1,Z116&lt;61,2,Z116&lt;66,3,Z116&lt;71,4,TRUE,5),MATCH(YEAR($C$17),Appendix!$G$3:$L$3,0))</f>
        <v>0</v>
      </c>
      <c r="AC116" s="92">
        <f t="shared" si="46"/>
        <v>0</v>
      </c>
      <c r="AD116" s="89">
        <f t="shared" si="47"/>
        <v>124</v>
      </c>
      <c r="AE116" s="90">
        <f>IF($F116&gt;'Wage Ceilings '!$C$3-SUM($S116,$W116,$AA116),'Wage Ceilings '!$C$3-SUM($S116,$W116,$AA116),$F116)</f>
        <v>0</v>
      </c>
      <c r="AF116" s="91" cm="1">
        <f t="array" ref="AF116">INDEX(Appendix!$G$4:$J$8,_xlfn.IFS(AD116&lt;56,1,AD116&lt;61,2,AD116&lt;66,3,AD116&lt;71,4,TRUE,5),MATCH(YEAR($C$17),Appendix!$G$3:$L$3,0))</f>
        <v>0</v>
      </c>
      <c r="AG116" s="92">
        <f t="shared" si="48"/>
        <v>0</v>
      </c>
      <c r="AH116" s="89">
        <f t="shared" si="49"/>
        <v>124</v>
      </c>
      <c r="AI116" s="90">
        <f>IF($G116&gt;'Wage Ceilings '!$C$3-SUM($S116,$W116,$AA116,$AE116),'Wage Ceilings '!$C$3-SUM($S116,$W116,$AA116,$AE116),$G116)</f>
        <v>0</v>
      </c>
      <c r="AJ116" s="91" cm="1">
        <f t="array" ref="AJ116">INDEX(Appendix!$G$4:$J$8,_xlfn.IFS(AH116&lt;56,1,AH116&lt;61,2,AH116&lt;66,3,AH116&lt;71,4,TRUE,5),MATCH(YEAR($C$17),Appendix!$G$3:$L$3,0))</f>
        <v>0</v>
      </c>
      <c r="AK116" s="92">
        <f t="shared" si="50"/>
        <v>0</v>
      </c>
      <c r="AL116" s="89">
        <f t="shared" si="51"/>
        <v>124</v>
      </c>
      <c r="AM116" s="90">
        <f>IF($H116&gt;'Wage Ceilings '!$C$3-SUM($S116,$W116,$AA116,$AE116,$AI116),'Wage Ceilings '!$C$3-SUM($S116,$W116,$AA116,$AE116,$AI116),$H116)</f>
        <v>0</v>
      </c>
      <c r="AN116" s="91" cm="1">
        <f t="array" ref="AN116">INDEX(Appendix!$G$4:$J$8,_xlfn.IFS(AL116&lt;56,1,AL116&lt;61,2,AL116&lt;66,3,AL116&lt;71,4,TRUE,5),MATCH(YEAR($C$17),Appendix!$G$3:$L$3,0))</f>
        <v>0</v>
      </c>
      <c r="AO116" s="92">
        <f t="shared" si="52"/>
        <v>0</v>
      </c>
      <c r="AP116" s="89">
        <f t="shared" si="53"/>
        <v>124</v>
      </c>
      <c r="AQ116" s="90" cm="1">
        <f t="array" ref="AQ116">_xlfn.IFS(SUM($S116,$W116,$AA116,$AE116,$AI116,$AM116)&gt;='Wage Ceilings '!$C$3,0,SUM($I116,$S116,$W116,$AA116,$AE116,$AI116,$AM116)&gt;'Wage Ceilings '!$C$3,'Wage Ceilings '!$C$3-SUM($S116,$W116,$AA116,$AE116,$AI116,$AM116),SUM($I116,$S116,$W116,$AA116,$AE116,$AI116,$AM116)&lt;='Wage Ceilings '!$C$3,$I116)</f>
        <v>0</v>
      </c>
      <c r="AR116" s="91" cm="1">
        <f t="array" ref="AR116">INDEX(Appendix!$G$4:$J$8,_xlfn.IFS(AP116&lt;56,1,AP116&lt;61,2,AP116&lt;66,3,AP116&lt;71,4,TRUE,5),MATCH(YEAR($C$17),Appendix!$G$3:$L$3,0))</f>
        <v>0</v>
      </c>
      <c r="AS116" s="92">
        <f t="shared" si="64"/>
        <v>0</v>
      </c>
      <c r="AT116" s="89">
        <f t="shared" si="54"/>
        <v>124</v>
      </c>
      <c r="AU116" s="90" cm="1">
        <f t="array" ref="AU116">_xlfn.IFS(SUM($S116,$W116,$AA116,$AE116,$AI116,$AM116,$AQ116)&gt;='Wage Ceilings '!$C$3,0,SUM($J116,$S116,$W116,$AA116,$AE116,$AI116,$AM116,$AQ116)&gt;'Wage Ceilings '!$C$3,'Wage Ceilings '!$C$3-SUM($S116,$W116,$AA116,$AE116,$AI116,$AM116,$AQ116),SUM($J116,$S116,$W116,$AA116,$AE116,$AI116,$AM116,$AQ116)&lt;='Wage Ceilings '!$C$3,$J116)</f>
        <v>0</v>
      </c>
      <c r="AV116" s="91" cm="1">
        <f t="array" ref="AV116">INDEX(Appendix!$G$4:$J$8,_xlfn.IFS(AT116&lt;56,1,AT116&lt;61,2,AT116&lt;66,3,AT116&lt;71,4,TRUE,5),MATCH(YEAR($C$17),Appendix!$G$3:$L$3,0))</f>
        <v>0</v>
      </c>
      <c r="AW116" s="92">
        <f t="shared" si="55"/>
        <v>0</v>
      </c>
      <c r="AX116" s="89">
        <f t="shared" si="56"/>
        <v>124</v>
      </c>
      <c r="AY116" s="90" cm="1">
        <f t="array" ref="AY116">_xlfn.IFS(SUM($S116,$W116,$AA116,$AE116,$AI116,$AM116,$AQ116,$AU116)&gt;='Wage Ceilings '!$C$3,0,SUM($K116,$S116,$W116,$AA116,$AE116,$AI116,$AM116,$AQ116,$AU116)&gt;'Wage Ceilings '!$C$3,'Wage Ceilings '!$C$3-SUM($S116,$W116,$AA116,$AE116,$AI116,$AM116,$AQ116,$AU116),SUM($K116,$S116,$W116,$AA116,$AE116,$AI116,$AM116,$AQ116,$AU116)&lt;='Wage Ceilings '!$C$3,$K116)</f>
        <v>0</v>
      </c>
      <c r="AZ116" s="91" cm="1">
        <f t="array" ref="AZ116">INDEX(Appendix!$G$4:$J$8,_xlfn.IFS(AX116&lt;56,1,AX116&lt;61,2,AX116&lt;66,3,AX116&lt;71,4,TRUE,5),MATCH(YEAR($C$17),Appendix!$G$3:$L$3,0))</f>
        <v>0</v>
      </c>
      <c r="BA116" s="92">
        <f t="shared" si="57"/>
        <v>0</v>
      </c>
      <c r="BB116" s="89">
        <f t="shared" si="58"/>
        <v>124</v>
      </c>
      <c r="BC116" s="90" cm="1">
        <f t="array" ref="BC116">_xlfn.IFS(SUM($S116,$W116,$AA116,$AE116,$AI116,$AM116,$AQ116,$AU116,$AY116)&gt;='Wage Ceilings '!$C$3,0,SUM($L116,$S116,$W116,$AA116,$AE116,$AI116,$AM116,$AQ116,$AU116,$AY116)&gt;'Wage Ceilings '!$C$3,'Wage Ceilings '!$C$3-SUM($S116,$W116,$AA116,$AE116,$AI116,$AM116,$AQ116,$AU116,$AY116),SUM($L116,$S116,$W116,$AA116,$AE116,$AI116,$AM116,$AQ116,$AU116,$AY116)&lt;='Wage Ceilings '!$C$3,$L116)</f>
        <v>0</v>
      </c>
      <c r="BD116" s="91" cm="1">
        <f t="array" ref="BD116">INDEX(Appendix!$G$4:$J$8,_xlfn.IFS(BB116&lt;56,1,BB116&lt;61,2,BB116&lt;66,3,BB116&lt;71,4,TRUE,5),MATCH(YEAR($C$17),Appendix!$G$3:$L$3,0))</f>
        <v>0</v>
      </c>
      <c r="BE116" s="92">
        <f t="shared" si="59"/>
        <v>0</v>
      </c>
      <c r="BF116" s="89">
        <f t="shared" si="60"/>
        <v>124</v>
      </c>
      <c r="BG116" s="90" cm="1">
        <f t="array" ref="BG116">_xlfn.IFS(SUM($S116,$W116,$AA116,$AE116,$AI116,$AM116,$AQ116,$AU116,$AY116,$BC116)&gt;='Wage Ceilings '!$C$3,0,SUM($M116,$S116,$W116,$AA116,$AE116,$AI116,$AM116,$AQ116,$AU116,$AY116,$BC116)&gt;'Wage Ceilings '!$C$3,'Wage Ceilings '!$C$3-SUM($S116,$W116,$AA116,$AE116,$AI116,$AM116,$AQ116,$AU116,$AY116,$BC116),SUM($M116,$S116,$W116,$AA116,$AE116,$AI116,$AM116,$AQ116,$AU116,$AY116,$BC116)&lt;='Wage Ceilings '!$C$3,$M116)</f>
        <v>0</v>
      </c>
      <c r="BH116" s="91" cm="1">
        <f t="array" ref="BH116">INDEX(Appendix!$G$4:$J$8,_xlfn.IFS(BF116&lt;56,1,BF116&lt;61,2,BF116&lt;66,3,BF116&lt;71,4,TRUE,5),MATCH(YEAR($C$17),Appendix!$G$3:$L$3,0))</f>
        <v>0</v>
      </c>
      <c r="BI116" s="92">
        <f t="shared" si="61"/>
        <v>0</v>
      </c>
      <c r="BJ116" s="89">
        <f t="shared" si="62"/>
        <v>124</v>
      </c>
      <c r="BK116" s="90" cm="1">
        <f t="array" ref="BK116">_xlfn.IFS(SUM($S116,$W116,$AA116,$AE116,$AI116,$AM116,$AQ116,$AU116,$AY116,$BC116,$BG116)&gt;='Wage Ceilings '!$C$3,0,SUM($N116,$S116,$W116,$AA116,$AE116,$AI116,$AM116,$AQ116,$AU116,$AY116,$BC116,$BG116)&gt;'Wage Ceilings '!$C$3,'Wage Ceilings '!$C$3-SUM($S116,$W116,$AA116,$AE116,$AI116,$AM116,$AQ116,$AU116,$AY116,$BC116,$BG116),SUM($N116,$S116,$W116,$AA116,$AE116,$AI116,$AM116,$AQ116,$AU116,$AY116,$BC116,$BG116)&lt;='Wage Ceilings '!$C$3,$N116)</f>
        <v>0</v>
      </c>
      <c r="BL116" s="91" cm="1">
        <f t="array" ref="BL116">INDEX(Appendix!$G$4:$J$8,_xlfn.IFS(BJ116&lt;56,1,BJ116&lt;61,2,BJ116&lt;66,3,BJ116&lt;71,4,TRUE,5),MATCH(YEAR($C$17),Appendix!$G$3:$L$3,0))</f>
        <v>0</v>
      </c>
      <c r="BM116" s="92">
        <f t="shared" si="63"/>
        <v>0</v>
      </c>
      <c r="BN116" s="99"/>
    </row>
    <row r="117" spans="1:66" x14ac:dyDescent="0.3">
      <c r="A117" s="64" t="s">
        <v>165</v>
      </c>
      <c r="B117" s="65"/>
      <c r="C117" s="67"/>
      <c r="D117" s="67"/>
      <c r="E117" s="67"/>
      <c r="F117" s="67"/>
      <c r="G117" s="67"/>
      <c r="H117" s="67"/>
      <c r="I117" s="67"/>
      <c r="J117" s="67"/>
      <c r="K117" s="67"/>
      <c r="L117" s="67"/>
      <c r="M117" s="67"/>
      <c r="N117" s="67"/>
      <c r="O117" s="57">
        <f t="shared" si="65"/>
        <v>0</v>
      </c>
      <c r="P117" s="57">
        <f t="shared" si="66"/>
        <v>0</v>
      </c>
      <c r="Q117" s="58">
        <f t="shared" si="67"/>
        <v>0</v>
      </c>
      <c r="R117" s="89">
        <f t="shared" si="41"/>
        <v>123</v>
      </c>
      <c r="S117" s="90">
        <f>IF($C117&gt;'Wage Ceilings '!$C$3,'Wage Ceilings '!$C$3,$C117)</f>
        <v>0</v>
      </c>
      <c r="T117" s="91" cm="1">
        <f t="array" ref="T117">INDEX(Appendix!$G$4:$J$8,_xlfn.IFS(R117&lt;56,1,R117&lt;61,2,R117&lt;66,3,R117&lt;71,4,TRUE,5),MATCH(YEAR($C$17),Appendix!$G$3:$L$3,0))</f>
        <v>0</v>
      </c>
      <c r="U117" s="92">
        <f t="shared" si="42"/>
        <v>0</v>
      </c>
      <c r="V117" s="89">
        <f t="shared" si="43"/>
        <v>124</v>
      </c>
      <c r="W117" s="90">
        <f>IF($D117&gt;'Wage Ceilings '!$C$3-$S117,'Wage Ceilings '!$C$3-$S117,$D117)</f>
        <v>0</v>
      </c>
      <c r="X117" s="91" cm="1">
        <f t="array" ref="X117">INDEX(Appendix!$G$4:$J$8,_xlfn.IFS(V117&lt;56,1,V117&lt;61,2,V117&lt;66,3,V117&lt;71,4,TRUE,5),MATCH(YEAR($C$17),Appendix!$G$3:$L$3,0))</f>
        <v>0</v>
      </c>
      <c r="Y117" s="92">
        <f t="shared" si="44"/>
        <v>0</v>
      </c>
      <c r="Z117" s="89">
        <f t="shared" si="45"/>
        <v>124</v>
      </c>
      <c r="AA117" s="90">
        <f>IF($E117&gt;'Wage Ceilings '!$C$3-SUM($S117,$W117),'Wage Ceilings '!$C$3-SUM($S117,$W117),$E117)</f>
        <v>0</v>
      </c>
      <c r="AB117" s="91" cm="1">
        <f t="array" ref="AB117">INDEX(Appendix!$G$4:$J$8,_xlfn.IFS(Z117&lt;56,1,Z117&lt;61,2,Z117&lt;66,3,Z117&lt;71,4,TRUE,5),MATCH(YEAR($C$17),Appendix!$G$3:$L$3,0))</f>
        <v>0</v>
      </c>
      <c r="AC117" s="92">
        <f t="shared" si="46"/>
        <v>0</v>
      </c>
      <c r="AD117" s="89">
        <f t="shared" si="47"/>
        <v>124</v>
      </c>
      <c r="AE117" s="90">
        <f>IF($F117&gt;'Wage Ceilings '!$C$3-SUM($S117,$W117,$AA117),'Wage Ceilings '!$C$3-SUM($S117,$W117,$AA117),$F117)</f>
        <v>0</v>
      </c>
      <c r="AF117" s="91" cm="1">
        <f t="array" ref="AF117">INDEX(Appendix!$G$4:$J$8,_xlfn.IFS(AD117&lt;56,1,AD117&lt;61,2,AD117&lt;66,3,AD117&lt;71,4,TRUE,5),MATCH(YEAR($C$17),Appendix!$G$3:$L$3,0))</f>
        <v>0</v>
      </c>
      <c r="AG117" s="92">
        <f t="shared" si="48"/>
        <v>0</v>
      </c>
      <c r="AH117" s="89">
        <f t="shared" si="49"/>
        <v>124</v>
      </c>
      <c r="AI117" s="90">
        <f>IF($G117&gt;'Wage Ceilings '!$C$3-SUM($S117,$W117,$AA117,$AE117),'Wage Ceilings '!$C$3-SUM($S117,$W117,$AA117,$AE117),$G117)</f>
        <v>0</v>
      </c>
      <c r="AJ117" s="91" cm="1">
        <f t="array" ref="AJ117">INDEX(Appendix!$G$4:$J$8,_xlfn.IFS(AH117&lt;56,1,AH117&lt;61,2,AH117&lt;66,3,AH117&lt;71,4,TRUE,5),MATCH(YEAR($C$17),Appendix!$G$3:$L$3,0))</f>
        <v>0</v>
      </c>
      <c r="AK117" s="92">
        <f t="shared" si="50"/>
        <v>0</v>
      </c>
      <c r="AL117" s="89">
        <f t="shared" si="51"/>
        <v>124</v>
      </c>
      <c r="AM117" s="90">
        <f>IF($H117&gt;'Wage Ceilings '!$C$3-SUM($S117,$W117,$AA117,$AE117,$AI117),'Wage Ceilings '!$C$3-SUM($S117,$W117,$AA117,$AE117,$AI117),$H117)</f>
        <v>0</v>
      </c>
      <c r="AN117" s="91" cm="1">
        <f t="array" ref="AN117">INDEX(Appendix!$G$4:$J$8,_xlfn.IFS(AL117&lt;56,1,AL117&lt;61,2,AL117&lt;66,3,AL117&lt;71,4,TRUE,5),MATCH(YEAR($C$17),Appendix!$G$3:$L$3,0))</f>
        <v>0</v>
      </c>
      <c r="AO117" s="92">
        <f t="shared" si="52"/>
        <v>0</v>
      </c>
      <c r="AP117" s="89">
        <f t="shared" si="53"/>
        <v>124</v>
      </c>
      <c r="AQ117" s="90" cm="1">
        <f t="array" ref="AQ117">_xlfn.IFS(SUM($S117,$W117,$AA117,$AE117,$AI117,$AM117)&gt;='Wage Ceilings '!$C$3,0,SUM($I117,$S117,$W117,$AA117,$AE117,$AI117,$AM117)&gt;'Wage Ceilings '!$C$3,'Wage Ceilings '!$C$3-SUM($S117,$W117,$AA117,$AE117,$AI117,$AM117),SUM($I117,$S117,$W117,$AA117,$AE117,$AI117,$AM117)&lt;='Wage Ceilings '!$C$3,$I117)</f>
        <v>0</v>
      </c>
      <c r="AR117" s="91" cm="1">
        <f t="array" ref="AR117">INDEX(Appendix!$G$4:$J$8,_xlfn.IFS(AP117&lt;56,1,AP117&lt;61,2,AP117&lt;66,3,AP117&lt;71,4,TRUE,5),MATCH(YEAR($C$17),Appendix!$G$3:$L$3,0))</f>
        <v>0</v>
      </c>
      <c r="AS117" s="92">
        <f t="shared" si="64"/>
        <v>0</v>
      </c>
      <c r="AT117" s="89">
        <f t="shared" si="54"/>
        <v>124</v>
      </c>
      <c r="AU117" s="90" cm="1">
        <f t="array" ref="AU117">_xlfn.IFS(SUM($S117,$W117,$AA117,$AE117,$AI117,$AM117,$AQ117)&gt;='Wage Ceilings '!$C$3,0,SUM($J117,$S117,$W117,$AA117,$AE117,$AI117,$AM117,$AQ117)&gt;'Wage Ceilings '!$C$3,'Wage Ceilings '!$C$3-SUM($S117,$W117,$AA117,$AE117,$AI117,$AM117,$AQ117),SUM($J117,$S117,$W117,$AA117,$AE117,$AI117,$AM117,$AQ117)&lt;='Wage Ceilings '!$C$3,$J117)</f>
        <v>0</v>
      </c>
      <c r="AV117" s="91" cm="1">
        <f t="array" ref="AV117">INDEX(Appendix!$G$4:$J$8,_xlfn.IFS(AT117&lt;56,1,AT117&lt;61,2,AT117&lt;66,3,AT117&lt;71,4,TRUE,5),MATCH(YEAR($C$17),Appendix!$G$3:$L$3,0))</f>
        <v>0</v>
      </c>
      <c r="AW117" s="92">
        <f t="shared" si="55"/>
        <v>0</v>
      </c>
      <c r="AX117" s="89">
        <f t="shared" si="56"/>
        <v>124</v>
      </c>
      <c r="AY117" s="90" cm="1">
        <f t="array" ref="AY117">_xlfn.IFS(SUM($S117,$W117,$AA117,$AE117,$AI117,$AM117,$AQ117,$AU117)&gt;='Wage Ceilings '!$C$3,0,SUM($K117,$S117,$W117,$AA117,$AE117,$AI117,$AM117,$AQ117,$AU117)&gt;'Wage Ceilings '!$C$3,'Wage Ceilings '!$C$3-SUM($S117,$W117,$AA117,$AE117,$AI117,$AM117,$AQ117,$AU117),SUM($K117,$S117,$W117,$AA117,$AE117,$AI117,$AM117,$AQ117,$AU117)&lt;='Wage Ceilings '!$C$3,$K117)</f>
        <v>0</v>
      </c>
      <c r="AZ117" s="91" cm="1">
        <f t="array" ref="AZ117">INDEX(Appendix!$G$4:$J$8,_xlfn.IFS(AX117&lt;56,1,AX117&lt;61,2,AX117&lt;66,3,AX117&lt;71,4,TRUE,5),MATCH(YEAR($C$17),Appendix!$G$3:$L$3,0))</f>
        <v>0</v>
      </c>
      <c r="BA117" s="92">
        <f t="shared" si="57"/>
        <v>0</v>
      </c>
      <c r="BB117" s="89">
        <f t="shared" si="58"/>
        <v>124</v>
      </c>
      <c r="BC117" s="90" cm="1">
        <f t="array" ref="BC117">_xlfn.IFS(SUM($S117,$W117,$AA117,$AE117,$AI117,$AM117,$AQ117,$AU117,$AY117)&gt;='Wage Ceilings '!$C$3,0,SUM($L117,$S117,$W117,$AA117,$AE117,$AI117,$AM117,$AQ117,$AU117,$AY117)&gt;'Wage Ceilings '!$C$3,'Wage Ceilings '!$C$3-SUM($S117,$W117,$AA117,$AE117,$AI117,$AM117,$AQ117,$AU117,$AY117),SUM($L117,$S117,$W117,$AA117,$AE117,$AI117,$AM117,$AQ117,$AU117,$AY117)&lt;='Wage Ceilings '!$C$3,$L117)</f>
        <v>0</v>
      </c>
      <c r="BD117" s="91" cm="1">
        <f t="array" ref="BD117">INDEX(Appendix!$G$4:$J$8,_xlfn.IFS(BB117&lt;56,1,BB117&lt;61,2,BB117&lt;66,3,BB117&lt;71,4,TRUE,5),MATCH(YEAR($C$17),Appendix!$G$3:$L$3,0))</f>
        <v>0</v>
      </c>
      <c r="BE117" s="92">
        <f t="shared" si="59"/>
        <v>0</v>
      </c>
      <c r="BF117" s="89">
        <f t="shared" si="60"/>
        <v>124</v>
      </c>
      <c r="BG117" s="90" cm="1">
        <f t="array" ref="BG117">_xlfn.IFS(SUM($S117,$W117,$AA117,$AE117,$AI117,$AM117,$AQ117,$AU117,$AY117,$BC117)&gt;='Wage Ceilings '!$C$3,0,SUM($M117,$S117,$W117,$AA117,$AE117,$AI117,$AM117,$AQ117,$AU117,$AY117,$BC117)&gt;'Wage Ceilings '!$C$3,'Wage Ceilings '!$C$3-SUM($S117,$W117,$AA117,$AE117,$AI117,$AM117,$AQ117,$AU117,$AY117,$BC117),SUM($M117,$S117,$W117,$AA117,$AE117,$AI117,$AM117,$AQ117,$AU117,$AY117,$BC117)&lt;='Wage Ceilings '!$C$3,$M117)</f>
        <v>0</v>
      </c>
      <c r="BH117" s="91" cm="1">
        <f t="array" ref="BH117">INDEX(Appendix!$G$4:$J$8,_xlfn.IFS(BF117&lt;56,1,BF117&lt;61,2,BF117&lt;66,3,BF117&lt;71,4,TRUE,5),MATCH(YEAR($C$17),Appendix!$G$3:$L$3,0))</f>
        <v>0</v>
      </c>
      <c r="BI117" s="92">
        <f t="shared" si="61"/>
        <v>0</v>
      </c>
      <c r="BJ117" s="89">
        <f t="shared" si="62"/>
        <v>124</v>
      </c>
      <c r="BK117" s="90" cm="1">
        <f t="array" ref="BK117">_xlfn.IFS(SUM($S117,$W117,$AA117,$AE117,$AI117,$AM117,$AQ117,$AU117,$AY117,$BC117,$BG117)&gt;='Wage Ceilings '!$C$3,0,SUM($N117,$S117,$W117,$AA117,$AE117,$AI117,$AM117,$AQ117,$AU117,$AY117,$BC117,$BG117)&gt;'Wage Ceilings '!$C$3,'Wage Ceilings '!$C$3-SUM($S117,$W117,$AA117,$AE117,$AI117,$AM117,$AQ117,$AU117,$AY117,$BC117,$BG117),SUM($N117,$S117,$W117,$AA117,$AE117,$AI117,$AM117,$AQ117,$AU117,$AY117,$BC117,$BG117)&lt;='Wage Ceilings '!$C$3,$N117)</f>
        <v>0</v>
      </c>
      <c r="BL117" s="91" cm="1">
        <f t="array" ref="BL117">INDEX(Appendix!$G$4:$J$8,_xlfn.IFS(BJ117&lt;56,1,BJ117&lt;61,2,BJ117&lt;66,3,BJ117&lt;71,4,TRUE,5),MATCH(YEAR($C$17),Appendix!$G$3:$L$3,0))</f>
        <v>0</v>
      </c>
      <c r="BM117" s="92">
        <f t="shared" si="63"/>
        <v>0</v>
      </c>
      <c r="BN117" s="99"/>
    </row>
    <row r="118" spans="1:66" x14ac:dyDescent="0.3">
      <c r="A118" s="64" t="s">
        <v>166</v>
      </c>
      <c r="B118" s="65"/>
      <c r="C118" s="67"/>
      <c r="D118" s="67"/>
      <c r="E118" s="67"/>
      <c r="F118" s="67"/>
      <c r="G118" s="67"/>
      <c r="H118" s="67"/>
      <c r="I118" s="67"/>
      <c r="J118" s="67"/>
      <c r="K118" s="67"/>
      <c r="L118" s="67"/>
      <c r="M118" s="67"/>
      <c r="N118" s="67"/>
      <c r="O118" s="57">
        <f t="shared" si="65"/>
        <v>0</v>
      </c>
      <c r="P118" s="57">
        <f t="shared" si="66"/>
        <v>0</v>
      </c>
      <c r="Q118" s="58">
        <f t="shared" si="67"/>
        <v>0</v>
      </c>
      <c r="R118" s="89">
        <f t="shared" si="41"/>
        <v>123</v>
      </c>
      <c r="S118" s="90">
        <f>IF($C118&gt;'Wage Ceilings '!$C$3,'Wage Ceilings '!$C$3,$C118)</f>
        <v>0</v>
      </c>
      <c r="T118" s="91" cm="1">
        <f t="array" ref="T118">INDEX(Appendix!$G$4:$J$8,_xlfn.IFS(R118&lt;56,1,R118&lt;61,2,R118&lt;66,3,R118&lt;71,4,TRUE,5),MATCH(YEAR($C$17),Appendix!$G$3:$L$3,0))</f>
        <v>0</v>
      </c>
      <c r="U118" s="92">
        <f t="shared" si="42"/>
        <v>0</v>
      </c>
      <c r="V118" s="89">
        <f t="shared" si="43"/>
        <v>124</v>
      </c>
      <c r="W118" s="90">
        <f>IF($D118&gt;'Wage Ceilings '!$C$3-$S118,'Wage Ceilings '!$C$3-$S118,$D118)</f>
        <v>0</v>
      </c>
      <c r="X118" s="91" cm="1">
        <f t="array" ref="X118">INDEX(Appendix!$G$4:$J$8,_xlfn.IFS(V118&lt;56,1,V118&lt;61,2,V118&lt;66,3,V118&lt;71,4,TRUE,5),MATCH(YEAR($C$17),Appendix!$G$3:$L$3,0))</f>
        <v>0</v>
      </c>
      <c r="Y118" s="92">
        <f t="shared" si="44"/>
        <v>0</v>
      </c>
      <c r="Z118" s="89">
        <f t="shared" si="45"/>
        <v>124</v>
      </c>
      <c r="AA118" s="90">
        <f>IF($E118&gt;'Wage Ceilings '!$C$3-SUM($S118,$W118),'Wage Ceilings '!$C$3-SUM($S118,$W118),$E118)</f>
        <v>0</v>
      </c>
      <c r="AB118" s="91" cm="1">
        <f t="array" ref="AB118">INDEX(Appendix!$G$4:$J$8,_xlfn.IFS(Z118&lt;56,1,Z118&lt;61,2,Z118&lt;66,3,Z118&lt;71,4,TRUE,5),MATCH(YEAR($C$17),Appendix!$G$3:$L$3,0))</f>
        <v>0</v>
      </c>
      <c r="AC118" s="92">
        <f t="shared" si="46"/>
        <v>0</v>
      </c>
      <c r="AD118" s="89">
        <f t="shared" si="47"/>
        <v>124</v>
      </c>
      <c r="AE118" s="90">
        <f>IF($F118&gt;'Wage Ceilings '!$C$3-SUM($S118,$W118,$AA118),'Wage Ceilings '!$C$3-SUM($S118,$W118,$AA118),$F118)</f>
        <v>0</v>
      </c>
      <c r="AF118" s="91" cm="1">
        <f t="array" ref="AF118">INDEX(Appendix!$G$4:$J$8,_xlfn.IFS(AD118&lt;56,1,AD118&lt;61,2,AD118&lt;66,3,AD118&lt;71,4,TRUE,5),MATCH(YEAR($C$17),Appendix!$G$3:$L$3,0))</f>
        <v>0</v>
      </c>
      <c r="AG118" s="92">
        <f t="shared" si="48"/>
        <v>0</v>
      </c>
      <c r="AH118" s="89">
        <f t="shared" si="49"/>
        <v>124</v>
      </c>
      <c r="AI118" s="90">
        <f>IF($G118&gt;'Wage Ceilings '!$C$3-SUM($S118,$W118,$AA118,$AE118),'Wage Ceilings '!$C$3-SUM($S118,$W118,$AA118,$AE118),$G118)</f>
        <v>0</v>
      </c>
      <c r="AJ118" s="91" cm="1">
        <f t="array" ref="AJ118">INDEX(Appendix!$G$4:$J$8,_xlfn.IFS(AH118&lt;56,1,AH118&lt;61,2,AH118&lt;66,3,AH118&lt;71,4,TRUE,5),MATCH(YEAR($C$17),Appendix!$G$3:$L$3,0))</f>
        <v>0</v>
      </c>
      <c r="AK118" s="92">
        <f t="shared" si="50"/>
        <v>0</v>
      </c>
      <c r="AL118" s="89">
        <f t="shared" si="51"/>
        <v>124</v>
      </c>
      <c r="AM118" s="90">
        <f>IF($H118&gt;'Wage Ceilings '!$C$3-SUM($S118,$W118,$AA118,$AE118,$AI118),'Wage Ceilings '!$C$3-SUM($S118,$W118,$AA118,$AE118,$AI118),$H118)</f>
        <v>0</v>
      </c>
      <c r="AN118" s="91" cm="1">
        <f t="array" ref="AN118">INDEX(Appendix!$G$4:$J$8,_xlfn.IFS(AL118&lt;56,1,AL118&lt;61,2,AL118&lt;66,3,AL118&lt;71,4,TRUE,5),MATCH(YEAR($C$17),Appendix!$G$3:$L$3,0))</f>
        <v>0</v>
      </c>
      <c r="AO118" s="92">
        <f t="shared" si="52"/>
        <v>0</v>
      </c>
      <c r="AP118" s="89">
        <f t="shared" si="53"/>
        <v>124</v>
      </c>
      <c r="AQ118" s="90" cm="1">
        <f t="array" ref="AQ118">_xlfn.IFS(SUM($S118,$W118,$AA118,$AE118,$AI118,$AM118)&gt;='Wage Ceilings '!$C$3,0,SUM($I118,$S118,$W118,$AA118,$AE118,$AI118,$AM118)&gt;'Wage Ceilings '!$C$3,'Wage Ceilings '!$C$3-SUM($S118,$W118,$AA118,$AE118,$AI118,$AM118),SUM($I118,$S118,$W118,$AA118,$AE118,$AI118,$AM118)&lt;='Wage Ceilings '!$C$3,$I118)</f>
        <v>0</v>
      </c>
      <c r="AR118" s="91" cm="1">
        <f t="array" ref="AR118">INDEX(Appendix!$G$4:$J$8,_xlfn.IFS(AP118&lt;56,1,AP118&lt;61,2,AP118&lt;66,3,AP118&lt;71,4,TRUE,5),MATCH(YEAR($C$17),Appendix!$G$3:$L$3,0))</f>
        <v>0</v>
      </c>
      <c r="AS118" s="92">
        <f t="shared" si="64"/>
        <v>0</v>
      </c>
      <c r="AT118" s="89">
        <f t="shared" si="54"/>
        <v>124</v>
      </c>
      <c r="AU118" s="90" cm="1">
        <f t="array" ref="AU118">_xlfn.IFS(SUM($S118,$W118,$AA118,$AE118,$AI118,$AM118,$AQ118)&gt;='Wage Ceilings '!$C$3,0,SUM($J118,$S118,$W118,$AA118,$AE118,$AI118,$AM118,$AQ118)&gt;'Wage Ceilings '!$C$3,'Wage Ceilings '!$C$3-SUM($S118,$W118,$AA118,$AE118,$AI118,$AM118,$AQ118),SUM($J118,$S118,$W118,$AA118,$AE118,$AI118,$AM118,$AQ118)&lt;='Wage Ceilings '!$C$3,$J118)</f>
        <v>0</v>
      </c>
      <c r="AV118" s="91" cm="1">
        <f t="array" ref="AV118">INDEX(Appendix!$G$4:$J$8,_xlfn.IFS(AT118&lt;56,1,AT118&lt;61,2,AT118&lt;66,3,AT118&lt;71,4,TRUE,5),MATCH(YEAR($C$17),Appendix!$G$3:$L$3,0))</f>
        <v>0</v>
      </c>
      <c r="AW118" s="92">
        <f t="shared" si="55"/>
        <v>0</v>
      </c>
      <c r="AX118" s="89">
        <f t="shared" si="56"/>
        <v>124</v>
      </c>
      <c r="AY118" s="90" cm="1">
        <f t="array" ref="AY118">_xlfn.IFS(SUM($S118,$W118,$AA118,$AE118,$AI118,$AM118,$AQ118,$AU118)&gt;='Wage Ceilings '!$C$3,0,SUM($K118,$S118,$W118,$AA118,$AE118,$AI118,$AM118,$AQ118,$AU118)&gt;'Wage Ceilings '!$C$3,'Wage Ceilings '!$C$3-SUM($S118,$W118,$AA118,$AE118,$AI118,$AM118,$AQ118,$AU118),SUM($K118,$S118,$W118,$AA118,$AE118,$AI118,$AM118,$AQ118,$AU118)&lt;='Wage Ceilings '!$C$3,$K118)</f>
        <v>0</v>
      </c>
      <c r="AZ118" s="91" cm="1">
        <f t="array" ref="AZ118">INDEX(Appendix!$G$4:$J$8,_xlfn.IFS(AX118&lt;56,1,AX118&lt;61,2,AX118&lt;66,3,AX118&lt;71,4,TRUE,5),MATCH(YEAR($C$17),Appendix!$G$3:$L$3,0))</f>
        <v>0</v>
      </c>
      <c r="BA118" s="92">
        <f t="shared" si="57"/>
        <v>0</v>
      </c>
      <c r="BB118" s="89">
        <f t="shared" si="58"/>
        <v>124</v>
      </c>
      <c r="BC118" s="90" cm="1">
        <f t="array" ref="BC118">_xlfn.IFS(SUM($S118,$W118,$AA118,$AE118,$AI118,$AM118,$AQ118,$AU118,$AY118)&gt;='Wage Ceilings '!$C$3,0,SUM($L118,$S118,$W118,$AA118,$AE118,$AI118,$AM118,$AQ118,$AU118,$AY118)&gt;'Wage Ceilings '!$C$3,'Wage Ceilings '!$C$3-SUM($S118,$W118,$AA118,$AE118,$AI118,$AM118,$AQ118,$AU118,$AY118),SUM($L118,$S118,$W118,$AA118,$AE118,$AI118,$AM118,$AQ118,$AU118,$AY118)&lt;='Wage Ceilings '!$C$3,$L118)</f>
        <v>0</v>
      </c>
      <c r="BD118" s="91" cm="1">
        <f t="array" ref="BD118">INDEX(Appendix!$G$4:$J$8,_xlfn.IFS(BB118&lt;56,1,BB118&lt;61,2,BB118&lt;66,3,BB118&lt;71,4,TRUE,5),MATCH(YEAR($C$17),Appendix!$G$3:$L$3,0))</f>
        <v>0</v>
      </c>
      <c r="BE118" s="92">
        <f t="shared" si="59"/>
        <v>0</v>
      </c>
      <c r="BF118" s="89">
        <f t="shared" si="60"/>
        <v>124</v>
      </c>
      <c r="BG118" s="90" cm="1">
        <f t="array" ref="BG118">_xlfn.IFS(SUM($S118,$W118,$AA118,$AE118,$AI118,$AM118,$AQ118,$AU118,$AY118,$BC118)&gt;='Wage Ceilings '!$C$3,0,SUM($M118,$S118,$W118,$AA118,$AE118,$AI118,$AM118,$AQ118,$AU118,$AY118,$BC118)&gt;'Wage Ceilings '!$C$3,'Wage Ceilings '!$C$3-SUM($S118,$W118,$AA118,$AE118,$AI118,$AM118,$AQ118,$AU118,$AY118,$BC118),SUM($M118,$S118,$W118,$AA118,$AE118,$AI118,$AM118,$AQ118,$AU118,$AY118,$BC118)&lt;='Wage Ceilings '!$C$3,$M118)</f>
        <v>0</v>
      </c>
      <c r="BH118" s="91" cm="1">
        <f t="array" ref="BH118">INDEX(Appendix!$G$4:$J$8,_xlfn.IFS(BF118&lt;56,1,BF118&lt;61,2,BF118&lt;66,3,BF118&lt;71,4,TRUE,5),MATCH(YEAR($C$17),Appendix!$G$3:$L$3,0))</f>
        <v>0</v>
      </c>
      <c r="BI118" s="92">
        <f t="shared" si="61"/>
        <v>0</v>
      </c>
      <c r="BJ118" s="89">
        <f t="shared" si="62"/>
        <v>124</v>
      </c>
      <c r="BK118" s="90" cm="1">
        <f t="array" ref="BK118">_xlfn.IFS(SUM($S118,$W118,$AA118,$AE118,$AI118,$AM118,$AQ118,$AU118,$AY118,$BC118,$BG118)&gt;='Wage Ceilings '!$C$3,0,SUM($N118,$S118,$W118,$AA118,$AE118,$AI118,$AM118,$AQ118,$AU118,$AY118,$BC118,$BG118)&gt;'Wage Ceilings '!$C$3,'Wage Ceilings '!$C$3-SUM($S118,$W118,$AA118,$AE118,$AI118,$AM118,$AQ118,$AU118,$AY118,$BC118,$BG118),SUM($N118,$S118,$W118,$AA118,$AE118,$AI118,$AM118,$AQ118,$AU118,$AY118,$BC118,$BG118)&lt;='Wage Ceilings '!$C$3,$N118)</f>
        <v>0</v>
      </c>
      <c r="BL118" s="91" cm="1">
        <f t="array" ref="BL118">INDEX(Appendix!$G$4:$J$8,_xlfn.IFS(BJ118&lt;56,1,BJ118&lt;61,2,BJ118&lt;66,3,BJ118&lt;71,4,TRUE,5),MATCH(YEAR($C$17),Appendix!$G$3:$L$3,0))</f>
        <v>0</v>
      </c>
      <c r="BM118" s="92">
        <f t="shared" si="63"/>
        <v>0</v>
      </c>
      <c r="BN118" s="99"/>
    </row>
    <row r="119" spans="1:66" x14ac:dyDescent="0.3">
      <c r="A119" s="64" t="s">
        <v>167</v>
      </c>
      <c r="B119" s="65"/>
      <c r="C119" s="67"/>
      <c r="D119" s="67"/>
      <c r="E119" s="67"/>
      <c r="F119" s="67"/>
      <c r="G119" s="67"/>
      <c r="H119" s="67"/>
      <c r="I119" s="67"/>
      <c r="J119" s="67"/>
      <c r="K119" s="67"/>
      <c r="L119" s="67"/>
      <c r="M119" s="67"/>
      <c r="N119" s="67"/>
      <c r="O119" s="57">
        <f t="shared" si="65"/>
        <v>0</v>
      </c>
      <c r="P119" s="57">
        <f t="shared" si="66"/>
        <v>0</v>
      </c>
      <c r="Q119" s="58">
        <f t="shared" si="67"/>
        <v>0</v>
      </c>
      <c r="R119" s="89">
        <f t="shared" si="41"/>
        <v>123</v>
      </c>
      <c r="S119" s="90">
        <f>IF($C119&gt;'Wage Ceilings '!$C$3,'Wage Ceilings '!$C$3,$C119)</f>
        <v>0</v>
      </c>
      <c r="T119" s="91" cm="1">
        <f t="array" ref="T119">INDEX(Appendix!$G$4:$J$8,_xlfn.IFS(R119&lt;56,1,R119&lt;61,2,R119&lt;66,3,R119&lt;71,4,TRUE,5),MATCH(YEAR($C$17),Appendix!$G$3:$L$3,0))</f>
        <v>0</v>
      </c>
      <c r="U119" s="92">
        <f t="shared" si="42"/>
        <v>0</v>
      </c>
      <c r="V119" s="89">
        <f t="shared" si="43"/>
        <v>124</v>
      </c>
      <c r="W119" s="90">
        <f>IF($D119&gt;'Wage Ceilings '!$C$3-$S119,'Wage Ceilings '!$C$3-$S119,$D119)</f>
        <v>0</v>
      </c>
      <c r="X119" s="91" cm="1">
        <f t="array" ref="X119">INDEX(Appendix!$G$4:$J$8,_xlfn.IFS(V119&lt;56,1,V119&lt;61,2,V119&lt;66,3,V119&lt;71,4,TRUE,5),MATCH(YEAR($C$17),Appendix!$G$3:$L$3,0))</f>
        <v>0</v>
      </c>
      <c r="Y119" s="92">
        <f t="shared" si="44"/>
        <v>0</v>
      </c>
      <c r="Z119" s="89">
        <f t="shared" si="45"/>
        <v>124</v>
      </c>
      <c r="AA119" s="90">
        <f>IF($E119&gt;'Wage Ceilings '!$C$3-SUM($S119,$W119),'Wage Ceilings '!$C$3-SUM($S119,$W119),$E119)</f>
        <v>0</v>
      </c>
      <c r="AB119" s="91" cm="1">
        <f t="array" ref="AB119">INDEX(Appendix!$G$4:$J$8,_xlfn.IFS(Z119&lt;56,1,Z119&lt;61,2,Z119&lt;66,3,Z119&lt;71,4,TRUE,5),MATCH(YEAR($C$17),Appendix!$G$3:$L$3,0))</f>
        <v>0</v>
      </c>
      <c r="AC119" s="92">
        <f t="shared" si="46"/>
        <v>0</v>
      </c>
      <c r="AD119" s="89">
        <f t="shared" si="47"/>
        <v>124</v>
      </c>
      <c r="AE119" s="90">
        <f>IF($F119&gt;'Wage Ceilings '!$C$3-SUM($S119,$W119,$AA119),'Wage Ceilings '!$C$3-SUM($S119,$W119,$AA119),$F119)</f>
        <v>0</v>
      </c>
      <c r="AF119" s="91" cm="1">
        <f t="array" ref="AF119">INDEX(Appendix!$G$4:$J$8,_xlfn.IFS(AD119&lt;56,1,AD119&lt;61,2,AD119&lt;66,3,AD119&lt;71,4,TRUE,5),MATCH(YEAR($C$17),Appendix!$G$3:$L$3,0))</f>
        <v>0</v>
      </c>
      <c r="AG119" s="92">
        <f t="shared" si="48"/>
        <v>0</v>
      </c>
      <c r="AH119" s="89">
        <f t="shared" si="49"/>
        <v>124</v>
      </c>
      <c r="AI119" s="90">
        <f>IF($G119&gt;'Wage Ceilings '!$C$3-SUM($S119,$W119,$AA119,$AE119),'Wage Ceilings '!$C$3-SUM($S119,$W119,$AA119,$AE119),$G119)</f>
        <v>0</v>
      </c>
      <c r="AJ119" s="91" cm="1">
        <f t="array" ref="AJ119">INDEX(Appendix!$G$4:$J$8,_xlfn.IFS(AH119&lt;56,1,AH119&lt;61,2,AH119&lt;66,3,AH119&lt;71,4,TRUE,5),MATCH(YEAR($C$17),Appendix!$G$3:$L$3,0))</f>
        <v>0</v>
      </c>
      <c r="AK119" s="92">
        <f t="shared" si="50"/>
        <v>0</v>
      </c>
      <c r="AL119" s="89">
        <f t="shared" si="51"/>
        <v>124</v>
      </c>
      <c r="AM119" s="90">
        <f>IF($H119&gt;'Wage Ceilings '!$C$3-SUM($S119,$W119,$AA119,$AE119,$AI119),'Wage Ceilings '!$C$3-SUM($S119,$W119,$AA119,$AE119,$AI119),$H119)</f>
        <v>0</v>
      </c>
      <c r="AN119" s="91" cm="1">
        <f t="array" ref="AN119">INDEX(Appendix!$G$4:$J$8,_xlfn.IFS(AL119&lt;56,1,AL119&lt;61,2,AL119&lt;66,3,AL119&lt;71,4,TRUE,5),MATCH(YEAR($C$17),Appendix!$G$3:$L$3,0))</f>
        <v>0</v>
      </c>
      <c r="AO119" s="92">
        <f t="shared" si="52"/>
        <v>0</v>
      </c>
      <c r="AP119" s="89">
        <f t="shared" si="53"/>
        <v>124</v>
      </c>
      <c r="AQ119" s="90" cm="1">
        <f t="array" ref="AQ119">_xlfn.IFS(SUM($S119,$W119,$AA119,$AE119,$AI119,$AM119)&gt;='Wage Ceilings '!$C$3,0,SUM($I119,$S119,$W119,$AA119,$AE119,$AI119,$AM119)&gt;'Wage Ceilings '!$C$3,'Wage Ceilings '!$C$3-SUM($S119,$W119,$AA119,$AE119,$AI119,$AM119),SUM($I119,$S119,$W119,$AA119,$AE119,$AI119,$AM119)&lt;='Wage Ceilings '!$C$3,$I119)</f>
        <v>0</v>
      </c>
      <c r="AR119" s="91" cm="1">
        <f t="array" ref="AR119">INDEX(Appendix!$G$4:$J$8,_xlfn.IFS(AP119&lt;56,1,AP119&lt;61,2,AP119&lt;66,3,AP119&lt;71,4,TRUE,5),MATCH(YEAR($C$17),Appendix!$G$3:$L$3,0))</f>
        <v>0</v>
      </c>
      <c r="AS119" s="92">
        <f t="shared" si="64"/>
        <v>0</v>
      </c>
      <c r="AT119" s="89">
        <f t="shared" si="54"/>
        <v>124</v>
      </c>
      <c r="AU119" s="90" cm="1">
        <f t="array" ref="AU119">_xlfn.IFS(SUM($S119,$W119,$AA119,$AE119,$AI119,$AM119,$AQ119)&gt;='Wage Ceilings '!$C$3,0,SUM($J119,$S119,$W119,$AA119,$AE119,$AI119,$AM119,$AQ119)&gt;'Wage Ceilings '!$C$3,'Wage Ceilings '!$C$3-SUM($S119,$W119,$AA119,$AE119,$AI119,$AM119,$AQ119),SUM($J119,$S119,$W119,$AA119,$AE119,$AI119,$AM119,$AQ119)&lt;='Wage Ceilings '!$C$3,$J119)</f>
        <v>0</v>
      </c>
      <c r="AV119" s="91" cm="1">
        <f t="array" ref="AV119">INDEX(Appendix!$G$4:$J$8,_xlfn.IFS(AT119&lt;56,1,AT119&lt;61,2,AT119&lt;66,3,AT119&lt;71,4,TRUE,5),MATCH(YEAR($C$17),Appendix!$G$3:$L$3,0))</f>
        <v>0</v>
      </c>
      <c r="AW119" s="92">
        <f t="shared" si="55"/>
        <v>0</v>
      </c>
      <c r="AX119" s="89">
        <f t="shared" si="56"/>
        <v>124</v>
      </c>
      <c r="AY119" s="90" cm="1">
        <f t="array" ref="AY119">_xlfn.IFS(SUM($S119,$W119,$AA119,$AE119,$AI119,$AM119,$AQ119,$AU119)&gt;='Wage Ceilings '!$C$3,0,SUM($K119,$S119,$W119,$AA119,$AE119,$AI119,$AM119,$AQ119,$AU119)&gt;'Wage Ceilings '!$C$3,'Wage Ceilings '!$C$3-SUM($S119,$W119,$AA119,$AE119,$AI119,$AM119,$AQ119,$AU119),SUM($K119,$S119,$W119,$AA119,$AE119,$AI119,$AM119,$AQ119,$AU119)&lt;='Wage Ceilings '!$C$3,$K119)</f>
        <v>0</v>
      </c>
      <c r="AZ119" s="91" cm="1">
        <f t="array" ref="AZ119">INDEX(Appendix!$G$4:$J$8,_xlfn.IFS(AX119&lt;56,1,AX119&lt;61,2,AX119&lt;66,3,AX119&lt;71,4,TRUE,5),MATCH(YEAR($C$17),Appendix!$G$3:$L$3,0))</f>
        <v>0</v>
      </c>
      <c r="BA119" s="92">
        <f t="shared" si="57"/>
        <v>0</v>
      </c>
      <c r="BB119" s="89">
        <f t="shared" si="58"/>
        <v>124</v>
      </c>
      <c r="BC119" s="90" cm="1">
        <f t="array" ref="BC119">_xlfn.IFS(SUM($S119,$W119,$AA119,$AE119,$AI119,$AM119,$AQ119,$AU119,$AY119)&gt;='Wage Ceilings '!$C$3,0,SUM($L119,$S119,$W119,$AA119,$AE119,$AI119,$AM119,$AQ119,$AU119,$AY119)&gt;'Wage Ceilings '!$C$3,'Wage Ceilings '!$C$3-SUM($S119,$W119,$AA119,$AE119,$AI119,$AM119,$AQ119,$AU119,$AY119),SUM($L119,$S119,$W119,$AA119,$AE119,$AI119,$AM119,$AQ119,$AU119,$AY119)&lt;='Wage Ceilings '!$C$3,$L119)</f>
        <v>0</v>
      </c>
      <c r="BD119" s="91" cm="1">
        <f t="array" ref="BD119">INDEX(Appendix!$G$4:$J$8,_xlfn.IFS(BB119&lt;56,1,BB119&lt;61,2,BB119&lt;66,3,BB119&lt;71,4,TRUE,5),MATCH(YEAR($C$17),Appendix!$G$3:$L$3,0))</f>
        <v>0</v>
      </c>
      <c r="BE119" s="92">
        <f t="shared" si="59"/>
        <v>0</v>
      </c>
      <c r="BF119" s="89">
        <f t="shared" si="60"/>
        <v>124</v>
      </c>
      <c r="BG119" s="90" cm="1">
        <f t="array" ref="BG119">_xlfn.IFS(SUM($S119,$W119,$AA119,$AE119,$AI119,$AM119,$AQ119,$AU119,$AY119,$BC119)&gt;='Wage Ceilings '!$C$3,0,SUM($M119,$S119,$W119,$AA119,$AE119,$AI119,$AM119,$AQ119,$AU119,$AY119,$BC119)&gt;'Wage Ceilings '!$C$3,'Wage Ceilings '!$C$3-SUM($S119,$W119,$AA119,$AE119,$AI119,$AM119,$AQ119,$AU119,$AY119,$BC119),SUM($M119,$S119,$W119,$AA119,$AE119,$AI119,$AM119,$AQ119,$AU119,$AY119,$BC119)&lt;='Wage Ceilings '!$C$3,$M119)</f>
        <v>0</v>
      </c>
      <c r="BH119" s="91" cm="1">
        <f t="array" ref="BH119">INDEX(Appendix!$G$4:$J$8,_xlfn.IFS(BF119&lt;56,1,BF119&lt;61,2,BF119&lt;66,3,BF119&lt;71,4,TRUE,5),MATCH(YEAR($C$17),Appendix!$G$3:$L$3,0))</f>
        <v>0</v>
      </c>
      <c r="BI119" s="92">
        <f t="shared" si="61"/>
        <v>0</v>
      </c>
      <c r="BJ119" s="89">
        <f t="shared" si="62"/>
        <v>124</v>
      </c>
      <c r="BK119" s="90" cm="1">
        <f t="array" ref="BK119">_xlfn.IFS(SUM($S119,$W119,$AA119,$AE119,$AI119,$AM119,$AQ119,$AU119,$AY119,$BC119,$BG119)&gt;='Wage Ceilings '!$C$3,0,SUM($N119,$S119,$W119,$AA119,$AE119,$AI119,$AM119,$AQ119,$AU119,$AY119,$BC119,$BG119)&gt;'Wage Ceilings '!$C$3,'Wage Ceilings '!$C$3-SUM($S119,$W119,$AA119,$AE119,$AI119,$AM119,$AQ119,$AU119,$AY119,$BC119,$BG119),SUM($N119,$S119,$W119,$AA119,$AE119,$AI119,$AM119,$AQ119,$AU119,$AY119,$BC119,$BG119)&lt;='Wage Ceilings '!$C$3,$N119)</f>
        <v>0</v>
      </c>
      <c r="BL119" s="91" cm="1">
        <f t="array" ref="BL119">INDEX(Appendix!$G$4:$J$8,_xlfn.IFS(BJ119&lt;56,1,BJ119&lt;61,2,BJ119&lt;66,3,BJ119&lt;71,4,TRUE,5),MATCH(YEAR($C$17),Appendix!$G$3:$L$3,0))</f>
        <v>0</v>
      </c>
      <c r="BM119" s="92">
        <f t="shared" si="63"/>
        <v>0</v>
      </c>
      <c r="BN119" s="99"/>
    </row>
  </sheetData>
  <sheetProtection algorithmName="SHA-512" hashValue="CK2+1kO3TtCJLxl++p5XDUf86vKP3BYdeOHHnoKYBov6POj9FjHiO0qQ+zTDwMebGA2M+KgYfyuLlYTJoRGPwA==" saltValue="u0i6DBSsVeoUXW7Yh1TXhA==" spinCount="100000" sheet="1" objects="1" scenarios="1"/>
  <protectedRanges>
    <protectedRange sqref="A20:B21 A22:N119 C19:N21" name="TP"/>
  </protectedRanges>
  <mergeCells count="37">
    <mergeCell ref="BJ17:BM17"/>
    <mergeCell ref="AP17:AS17"/>
    <mergeCell ref="AT17:AW17"/>
    <mergeCell ref="AX17:BA17"/>
    <mergeCell ref="BB17:BE17"/>
    <mergeCell ref="BF17:BI17"/>
    <mergeCell ref="AL17:AO17"/>
    <mergeCell ref="O17:O18"/>
    <mergeCell ref="P17:P18"/>
    <mergeCell ref="Q17:Q18"/>
    <mergeCell ref="R17:U17"/>
    <mergeCell ref="V17:Y17"/>
    <mergeCell ref="Z17:AC17"/>
    <mergeCell ref="AD17:AG17"/>
    <mergeCell ref="AH17:AK17"/>
    <mergeCell ref="R15:BM15"/>
    <mergeCell ref="A16:B16"/>
    <mergeCell ref="C16:H16"/>
    <mergeCell ref="I16:N16"/>
    <mergeCell ref="O16:Q16"/>
    <mergeCell ref="R16:AO16"/>
    <mergeCell ref="AP16:BM16"/>
    <mergeCell ref="N17:N18"/>
    <mergeCell ref="D17:D18"/>
    <mergeCell ref="A17:A18"/>
    <mergeCell ref="B17:B18"/>
    <mergeCell ref="A9:B9"/>
    <mergeCell ref="E17:E18"/>
    <mergeCell ref="F17:F18"/>
    <mergeCell ref="G17:G18"/>
    <mergeCell ref="H17:H18"/>
    <mergeCell ref="C17:C18"/>
    <mergeCell ref="I17:I18"/>
    <mergeCell ref="J17:J18"/>
    <mergeCell ref="K17:K18"/>
    <mergeCell ref="L17:L18"/>
    <mergeCell ref="M17:M18"/>
  </mergeCells>
  <conditionalFormatting sqref="A3">
    <cfRule type="cellIs" dxfId="3" priority="1" operator="lessThan">
      <formula>0</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3C225-9FA3-4317-8E93-C09E78A4D52B}">
  <dimension ref="A1:BO119"/>
  <sheetViews>
    <sheetView tabSelected="1" zoomScale="85" zoomScaleNormal="85" workbookViewId="0">
      <selection activeCell="B20" sqref="B20"/>
    </sheetView>
  </sheetViews>
  <sheetFormatPr defaultColWidth="9.08984375" defaultRowHeight="13" x14ac:dyDescent="0.3"/>
  <cols>
    <col min="1" max="1" width="32.90625" style="30" customWidth="1"/>
    <col min="2" max="2" width="11.453125" style="118" bestFit="1" customWidth="1"/>
    <col min="3" max="14" width="10.36328125" style="30" bestFit="1" customWidth="1"/>
    <col min="15" max="16" width="8.81640625" style="93" bestFit="1" customWidth="1"/>
    <col min="17" max="17" width="11.54296875" style="93" bestFit="1" customWidth="1"/>
    <col min="18" max="18" width="6.81640625" style="93" bestFit="1" customWidth="1"/>
    <col min="19" max="19" width="11.7265625" style="93" bestFit="1" customWidth="1"/>
    <col min="20" max="20" width="9.6328125" style="93" bestFit="1" customWidth="1"/>
    <col min="21" max="21" width="9.81640625" style="93" bestFit="1" customWidth="1"/>
    <col min="22" max="22" width="6.81640625" style="93" bestFit="1" customWidth="1"/>
    <col min="23" max="23" width="10.36328125" style="93" bestFit="1" customWidth="1"/>
    <col min="24" max="24" width="9.6328125" style="93" bestFit="1" customWidth="1"/>
    <col min="25" max="25" width="10.1796875" style="93" bestFit="1" customWidth="1"/>
    <col min="26" max="26" width="6.81640625" style="93" bestFit="1" customWidth="1"/>
    <col min="27" max="27" width="10.36328125" style="93" bestFit="1" customWidth="1"/>
    <col min="28" max="28" width="9.6328125" style="93" bestFit="1" customWidth="1"/>
    <col min="29" max="29" width="10.453125" style="93" bestFit="1" customWidth="1"/>
    <col min="30" max="30" width="6.81640625" style="93" bestFit="1" customWidth="1"/>
    <col min="31" max="31" width="10.36328125" style="93" bestFit="1" customWidth="1"/>
    <col min="32" max="32" width="9.6328125" style="93" bestFit="1" customWidth="1"/>
    <col min="33" max="33" width="10.1796875" style="93" bestFit="1" customWidth="1"/>
    <col min="34" max="34" width="6.81640625" style="93" bestFit="1" customWidth="1"/>
    <col min="35" max="35" width="10.36328125" style="93" bestFit="1" customWidth="1"/>
    <col min="36" max="36" width="9.6328125" style="93" bestFit="1" customWidth="1"/>
    <col min="37" max="37" width="10.7265625" style="93" bestFit="1" customWidth="1"/>
    <col min="38" max="38" width="6.81640625" style="93" bestFit="1" customWidth="1"/>
    <col min="39" max="39" width="10.36328125" style="93" bestFit="1" customWidth="1"/>
    <col min="40" max="40" width="9.6328125" style="93" bestFit="1" customWidth="1"/>
    <col min="41" max="41" width="10.08984375" style="93" customWidth="1"/>
    <col min="42" max="42" width="6.81640625" style="93" bestFit="1" customWidth="1"/>
    <col min="43" max="43" width="10.36328125" style="93" bestFit="1" customWidth="1"/>
    <col min="44" max="44" width="9.6328125" style="93" bestFit="1" customWidth="1"/>
    <col min="45" max="45" width="9.54296875" style="93" customWidth="1"/>
    <col min="46" max="46" width="6.81640625" style="93" bestFit="1" customWidth="1"/>
    <col min="47" max="47" width="10.36328125" style="93" bestFit="1" customWidth="1"/>
    <col min="48" max="48" width="9.6328125" style="93" bestFit="1" customWidth="1"/>
    <col min="49" max="49" width="10.36328125" style="93" bestFit="1" customWidth="1"/>
    <col min="50" max="50" width="6.81640625" style="93" bestFit="1" customWidth="1"/>
    <col min="51" max="51" width="10.36328125" style="93" bestFit="1" customWidth="1"/>
    <col min="52" max="52" width="9.6328125" style="93" bestFit="1" customWidth="1"/>
    <col min="53" max="53" width="10.1796875" style="93" bestFit="1" customWidth="1"/>
    <col min="54" max="54" width="6.81640625" style="93" bestFit="1" customWidth="1"/>
    <col min="55" max="55" width="10.36328125" style="93" bestFit="1" customWidth="1"/>
    <col min="56" max="56" width="9.6328125" style="93" bestFit="1" customWidth="1"/>
    <col min="57" max="57" width="10.08984375" style="93" bestFit="1" customWidth="1"/>
    <col min="58" max="58" width="6.81640625" style="93" bestFit="1" customWidth="1"/>
    <col min="59" max="59" width="10.36328125" style="93" bestFit="1" customWidth="1"/>
    <col min="60" max="60" width="9.6328125" style="93" bestFit="1" customWidth="1"/>
    <col min="61" max="61" width="10.36328125" style="93" bestFit="1" customWidth="1"/>
    <col min="62" max="62" width="6.81640625" style="93" bestFit="1" customWidth="1"/>
    <col min="63" max="63" width="10.36328125" style="93" bestFit="1" customWidth="1"/>
    <col min="64" max="64" width="9.6328125" style="93" bestFit="1" customWidth="1"/>
    <col min="65" max="65" width="10.36328125" style="93" bestFit="1" customWidth="1"/>
    <col min="66" max="67" width="9.08984375" style="93"/>
    <col min="68" max="16384" width="9.08984375" style="30"/>
  </cols>
  <sheetData>
    <row r="1" spans="1:67" ht="26" x14ac:dyDescent="0.3">
      <c r="A1" s="29" t="s">
        <v>197</v>
      </c>
      <c r="B1" s="30"/>
    </row>
    <row r="2" spans="1:67" x14ac:dyDescent="0.3">
      <c r="A2" s="53"/>
      <c r="B2" s="30"/>
    </row>
    <row r="3" spans="1:67" x14ac:dyDescent="0.3">
      <c r="A3" s="31" t="s">
        <v>2</v>
      </c>
      <c r="B3" s="32"/>
      <c r="C3" s="32"/>
    </row>
    <row r="4" spans="1:67" x14ac:dyDescent="0.3">
      <c r="A4" s="33"/>
      <c r="B4" s="30"/>
    </row>
    <row r="5" spans="1:67" x14ac:dyDescent="0.3">
      <c r="A5" s="34" t="s">
        <v>3</v>
      </c>
      <c r="B5" s="30"/>
    </row>
    <row r="6" spans="1:67" x14ac:dyDescent="0.3">
      <c r="A6" s="34"/>
      <c r="B6" s="30"/>
    </row>
    <row r="7" spans="1:67" x14ac:dyDescent="0.3">
      <c r="A7" s="34" t="s">
        <v>201</v>
      </c>
      <c r="B7" s="30"/>
    </row>
    <row r="8" spans="1:67" x14ac:dyDescent="0.3">
      <c r="A8" s="34"/>
      <c r="B8" s="30"/>
    </row>
    <row r="9" spans="1:67" ht="18.5" x14ac:dyDescent="0.3">
      <c r="A9" s="137" t="s">
        <v>73</v>
      </c>
      <c r="B9" s="137"/>
      <c r="C9" s="35"/>
    </row>
    <row r="10" spans="1:67" x14ac:dyDescent="0.3">
      <c r="A10" s="36" t="s">
        <v>198</v>
      </c>
      <c r="B10" s="37">
        <f>SUM(O20:O119)</f>
        <v>0</v>
      </c>
      <c r="C10" s="38"/>
    </row>
    <row r="11" spans="1:67" x14ac:dyDescent="0.3">
      <c r="A11" s="36" t="s">
        <v>199</v>
      </c>
      <c r="B11" s="37">
        <f>SUM(P20:P119)</f>
        <v>0</v>
      </c>
      <c r="C11" s="38"/>
      <c r="H11" s="39"/>
      <c r="I11" s="39"/>
      <c r="J11" s="39"/>
      <c r="K11" s="39"/>
      <c r="L11" s="39"/>
      <c r="M11" s="39"/>
      <c r="N11" s="39"/>
      <c r="O11" s="94"/>
      <c r="P11" s="94"/>
      <c r="Q11" s="94"/>
      <c r="R11" s="94"/>
      <c r="Z11" s="95"/>
    </row>
    <row r="12" spans="1:67" x14ac:dyDescent="0.3">
      <c r="A12" s="40" t="s">
        <v>200</v>
      </c>
      <c r="B12" s="41">
        <f>SUM(B10:B11)</f>
        <v>0</v>
      </c>
      <c r="C12" s="38"/>
      <c r="F12" s="62"/>
    </row>
    <row r="13" spans="1:67" x14ac:dyDescent="0.3">
      <c r="B13" s="30"/>
    </row>
    <row r="14" spans="1:67" ht="18.5" x14ac:dyDescent="0.45">
      <c r="A14" s="42" t="s">
        <v>8</v>
      </c>
      <c r="B14" s="42"/>
      <c r="C14" s="44"/>
      <c r="D14" s="45"/>
      <c r="T14" s="96"/>
    </row>
    <row r="15" spans="1:67" ht="18.5" x14ac:dyDescent="0.45">
      <c r="A15" s="43" t="s">
        <v>107</v>
      </c>
      <c r="B15" s="44"/>
      <c r="C15" s="46"/>
      <c r="D15" s="46"/>
      <c r="E15" s="44"/>
      <c r="F15" s="44"/>
      <c r="G15" s="44"/>
      <c r="H15" s="44"/>
      <c r="I15" s="44"/>
      <c r="J15" s="44"/>
      <c r="K15" s="44"/>
      <c r="L15" s="44"/>
      <c r="M15" s="44"/>
      <c r="N15" s="44"/>
      <c r="O15" s="98"/>
      <c r="P15" s="98"/>
      <c r="Q15" s="98"/>
      <c r="R15" s="138"/>
      <c r="S15" s="138"/>
      <c r="T15" s="138"/>
      <c r="U15" s="138"/>
      <c r="V15" s="138"/>
      <c r="W15" s="138"/>
      <c r="X15" s="138"/>
      <c r="Y15" s="138"/>
      <c r="Z15" s="138"/>
      <c r="AA15" s="138"/>
      <c r="AB15" s="138"/>
      <c r="AC15" s="138"/>
      <c r="AD15" s="138"/>
      <c r="AE15" s="138"/>
      <c r="AF15" s="138"/>
      <c r="AG15" s="138"/>
      <c r="AH15" s="138"/>
      <c r="AI15" s="138"/>
      <c r="AJ15" s="138"/>
      <c r="AK15" s="138"/>
      <c r="AL15" s="138"/>
      <c r="AM15" s="138"/>
      <c r="AN15" s="138"/>
      <c r="AO15" s="138"/>
      <c r="AP15" s="138"/>
      <c r="AQ15" s="138"/>
      <c r="AR15" s="138"/>
      <c r="AS15" s="138"/>
      <c r="AT15" s="138"/>
      <c r="AU15" s="138"/>
      <c r="AV15" s="138"/>
      <c r="AW15" s="138"/>
      <c r="AX15" s="138"/>
      <c r="AY15" s="138"/>
      <c r="AZ15" s="138"/>
      <c r="BA15" s="138"/>
      <c r="BB15" s="138"/>
      <c r="BC15" s="138"/>
      <c r="BD15" s="138"/>
      <c r="BE15" s="138"/>
      <c r="BF15" s="138"/>
      <c r="BG15" s="138"/>
      <c r="BH15" s="138"/>
      <c r="BI15" s="138"/>
      <c r="BJ15" s="138"/>
      <c r="BK15" s="138"/>
      <c r="BL15" s="138"/>
      <c r="BM15" s="138"/>
      <c r="BN15" s="99"/>
    </row>
    <row r="16" spans="1:67" s="49" customFormat="1" ht="14.5" x14ac:dyDescent="0.35">
      <c r="A16" s="139" t="s">
        <v>77</v>
      </c>
      <c r="B16" s="140"/>
      <c r="C16" s="142" t="s">
        <v>10</v>
      </c>
      <c r="D16" s="143"/>
      <c r="E16" s="143"/>
      <c r="F16" s="143"/>
      <c r="G16" s="143"/>
      <c r="H16" s="143"/>
      <c r="I16" s="143" t="s">
        <v>11</v>
      </c>
      <c r="J16" s="143"/>
      <c r="K16" s="143"/>
      <c r="L16" s="143"/>
      <c r="M16" s="143"/>
      <c r="N16" s="143"/>
      <c r="O16" s="144" t="s">
        <v>93</v>
      </c>
      <c r="P16" s="144"/>
      <c r="Q16" s="145"/>
      <c r="R16" s="146" t="s">
        <v>12</v>
      </c>
      <c r="S16" s="146"/>
      <c r="T16" s="146"/>
      <c r="U16" s="146"/>
      <c r="V16" s="146"/>
      <c r="W16" s="146"/>
      <c r="X16" s="146"/>
      <c r="Y16" s="146"/>
      <c r="Z16" s="146"/>
      <c r="AA16" s="146"/>
      <c r="AB16" s="146"/>
      <c r="AC16" s="146"/>
      <c r="AD16" s="146"/>
      <c r="AE16" s="146"/>
      <c r="AF16" s="146"/>
      <c r="AG16" s="146"/>
      <c r="AH16" s="146"/>
      <c r="AI16" s="146"/>
      <c r="AJ16" s="146"/>
      <c r="AK16" s="146"/>
      <c r="AL16" s="146"/>
      <c r="AM16" s="146"/>
      <c r="AN16" s="146"/>
      <c r="AO16" s="146"/>
      <c r="AP16" s="146" t="s">
        <v>13</v>
      </c>
      <c r="AQ16" s="146"/>
      <c r="AR16" s="146"/>
      <c r="AS16" s="146"/>
      <c r="AT16" s="146"/>
      <c r="AU16" s="146"/>
      <c r="AV16" s="146"/>
      <c r="AW16" s="146"/>
      <c r="AX16" s="146"/>
      <c r="AY16" s="146"/>
      <c r="AZ16" s="146"/>
      <c r="BA16" s="146"/>
      <c r="BB16" s="146"/>
      <c r="BC16" s="146"/>
      <c r="BD16" s="146"/>
      <c r="BE16" s="146"/>
      <c r="BF16" s="146"/>
      <c r="BG16" s="146"/>
      <c r="BH16" s="146"/>
      <c r="BI16" s="146"/>
      <c r="BJ16" s="146"/>
      <c r="BK16" s="146"/>
      <c r="BL16" s="146"/>
      <c r="BM16" s="146"/>
      <c r="BN16" s="100"/>
      <c r="BO16" s="103"/>
    </row>
    <row r="17" spans="1:67" x14ac:dyDescent="0.3">
      <c r="A17" s="147" t="s">
        <v>74</v>
      </c>
      <c r="B17" s="147" t="s">
        <v>76</v>
      </c>
      <c r="C17" s="131">
        <v>45658</v>
      </c>
      <c r="D17" s="131">
        <v>45689</v>
      </c>
      <c r="E17" s="131">
        <v>45717</v>
      </c>
      <c r="F17" s="131">
        <v>45748</v>
      </c>
      <c r="G17" s="131">
        <v>45778</v>
      </c>
      <c r="H17" s="131">
        <v>45809</v>
      </c>
      <c r="I17" s="131">
        <v>45839</v>
      </c>
      <c r="J17" s="131">
        <v>45870</v>
      </c>
      <c r="K17" s="131">
        <v>45901</v>
      </c>
      <c r="L17" s="131">
        <v>45931</v>
      </c>
      <c r="M17" s="131">
        <v>45962</v>
      </c>
      <c r="N17" s="131">
        <v>45992</v>
      </c>
      <c r="O17" s="133" t="s">
        <v>94</v>
      </c>
      <c r="P17" s="133" t="s">
        <v>95</v>
      </c>
      <c r="Q17" s="135" t="s">
        <v>112</v>
      </c>
      <c r="R17" s="130" t="s">
        <v>78</v>
      </c>
      <c r="S17" s="130"/>
      <c r="T17" s="130"/>
      <c r="U17" s="130"/>
      <c r="V17" s="130" t="s">
        <v>81</v>
      </c>
      <c r="W17" s="130"/>
      <c r="X17" s="130"/>
      <c r="Y17" s="130"/>
      <c r="Z17" s="130" t="s">
        <v>83</v>
      </c>
      <c r="AA17" s="130"/>
      <c r="AB17" s="130"/>
      <c r="AC17" s="130"/>
      <c r="AD17" s="130" t="s">
        <v>84</v>
      </c>
      <c r="AE17" s="130"/>
      <c r="AF17" s="130"/>
      <c r="AG17" s="130"/>
      <c r="AH17" s="130" t="s">
        <v>85</v>
      </c>
      <c r="AI17" s="130"/>
      <c r="AJ17" s="130"/>
      <c r="AK17" s="130"/>
      <c r="AL17" s="130" t="s">
        <v>86</v>
      </c>
      <c r="AM17" s="130"/>
      <c r="AN17" s="130"/>
      <c r="AO17" s="130"/>
      <c r="AP17" s="130" t="s">
        <v>87</v>
      </c>
      <c r="AQ17" s="130"/>
      <c r="AR17" s="130"/>
      <c r="AS17" s="130"/>
      <c r="AT17" s="130" t="s">
        <v>88</v>
      </c>
      <c r="AU17" s="130"/>
      <c r="AV17" s="130"/>
      <c r="AW17" s="130"/>
      <c r="AX17" s="130" t="s">
        <v>89</v>
      </c>
      <c r="AY17" s="130"/>
      <c r="AZ17" s="130"/>
      <c r="BA17" s="130"/>
      <c r="BB17" s="130" t="s">
        <v>90</v>
      </c>
      <c r="BC17" s="130"/>
      <c r="BD17" s="130"/>
      <c r="BE17" s="130"/>
      <c r="BF17" s="130" t="s">
        <v>91</v>
      </c>
      <c r="BG17" s="130"/>
      <c r="BH17" s="130"/>
      <c r="BI17" s="130"/>
      <c r="BJ17" s="130" t="s">
        <v>92</v>
      </c>
      <c r="BK17" s="130"/>
      <c r="BL17" s="130"/>
      <c r="BM17" s="130"/>
      <c r="BN17" s="99"/>
    </row>
    <row r="18" spans="1:67" x14ac:dyDescent="0.3">
      <c r="A18" s="148"/>
      <c r="B18" s="148"/>
      <c r="C18" s="132"/>
      <c r="D18" s="132"/>
      <c r="E18" s="132"/>
      <c r="F18" s="132"/>
      <c r="G18" s="132"/>
      <c r="H18" s="132"/>
      <c r="I18" s="132"/>
      <c r="J18" s="132"/>
      <c r="K18" s="132"/>
      <c r="L18" s="132"/>
      <c r="M18" s="132"/>
      <c r="N18" s="132"/>
      <c r="O18" s="134"/>
      <c r="P18" s="134"/>
      <c r="Q18" s="136"/>
      <c r="R18" s="101" t="s">
        <v>72</v>
      </c>
      <c r="S18" s="101" t="s">
        <v>82</v>
      </c>
      <c r="T18" s="101" t="s">
        <v>79</v>
      </c>
      <c r="U18" s="101" t="s">
        <v>80</v>
      </c>
      <c r="V18" s="101" t="s">
        <v>72</v>
      </c>
      <c r="W18" s="101" t="s">
        <v>82</v>
      </c>
      <c r="X18" s="101" t="s">
        <v>79</v>
      </c>
      <c r="Y18" s="101" t="s">
        <v>96</v>
      </c>
      <c r="Z18" s="101" t="s">
        <v>72</v>
      </c>
      <c r="AA18" s="101" t="s">
        <v>82</v>
      </c>
      <c r="AB18" s="101" t="s">
        <v>79</v>
      </c>
      <c r="AC18" s="101" t="s">
        <v>97</v>
      </c>
      <c r="AD18" s="101" t="s">
        <v>72</v>
      </c>
      <c r="AE18" s="101" t="s">
        <v>82</v>
      </c>
      <c r="AF18" s="101" t="s">
        <v>79</v>
      </c>
      <c r="AG18" s="101" t="s">
        <v>98</v>
      </c>
      <c r="AH18" s="101" t="s">
        <v>72</v>
      </c>
      <c r="AI18" s="101" t="s">
        <v>82</v>
      </c>
      <c r="AJ18" s="101" t="s">
        <v>79</v>
      </c>
      <c r="AK18" s="101" t="s">
        <v>99</v>
      </c>
      <c r="AL18" s="101" t="s">
        <v>72</v>
      </c>
      <c r="AM18" s="101" t="s">
        <v>82</v>
      </c>
      <c r="AN18" s="101" t="s">
        <v>79</v>
      </c>
      <c r="AO18" s="101" t="s">
        <v>100</v>
      </c>
      <c r="AP18" s="101" t="s">
        <v>72</v>
      </c>
      <c r="AQ18" s="101" t="s">
        <v>82</v>
      </c>
      <c r="AR18" s="101" t="s">
        <v>79</v>
      </c>
      <c r="AS18" s="101" t="s">
        <v>101</v>
      </c>
      <c r="AT18" s="101" t="s">
        <v>72</v>
      </c>
      <c r="AU18" s="101" t="s">
        <v>82</v>
      </c>
      <c r="AV18" s="101" t="s">
        <v>79</v>
      </c>
      <c r="AW18" s="101" t="s">
        <v>102</v>
      </c>
      <c r="AX18" s="101" t="s">
        <v>72</v>
      </c>
      <c r="AY18" s="101" t="s">
        <v>82</v>
      </c>
      <c r="AZ18" s="101" t="s">
        <v>79</v>
      </c>
      <c r="BA18" s="101" t="s">
        <v>103</v>
      </c>
      <c r="BB18" s="101" t="s">
        <v>72</v>
      </c>
      <c r="BC18" s="101" t="s">
        <v>82</v>
      </c>
      <c r="BD18" s="101" t="s">
        <v>79</v>
      </c>
      <c r="BE18" s="101" t="s">
        <v>104</v>
      </c>
      <c r="BF18" s="101" t="s">
        <v>72</v>
      </c>
      <c r="BG18" s="101" t="s">
        <v>82</v>
      </c>
      <c r="BH18" s="101" t="s">
        <v>79</v>
      </c>
      <c r="BI18" s="101" t="s">
        <v>105</v>
      </c>
      <c r="BJ18" s="101" t="s">
        <v>72</v>
      </c>
      <c r="BK18" s="101" t="s">
        <v>82</v>
      </c>
      <c r="BL18" s="101" t="s">
        <v>79</v>
      </c>
      <c r="BM18" s="101" t="s">
        <v>106</v>
      </c>
      <c r="BN18" s="99"/>
    </row>
    <row r="19" spans="1:67" s="51" customFormat="1" x14ac:dyDescent="0.3">
      <c r="A19" s="52" t="s">
        <v>172</v>
      </c>
      <c r="B19" s="59">
        <v>24167</v>
      </c>
      <c r="C19" s="54">
        <v>7000</v>
      </c>
      <c r="D19" s="54">
        <v>7000</v>
      </c>
      <c r="E19" s="54">
        <v>7000</v>
      </c>
      <c r="F19" s="54">
        <v>7000</v>
      </c>
      <c r="G19" s="54">
        <v>7000</v>
      </c>
      <c r="H19" s="54">
        <v>7000</v>
      </c>
      <c r="I19" s="54">
        <v>7000</v>
      </c>
      <c r="J19" s="54">
        <v>7000</v>
      </c>
      <c r="K19" s="54">
        <v>7000</v>
      </c>
      <c r="L19" s="54">
        <v>7000</v>
      </c>
      <c r="M19" s="54">
        <v>7000</v>
      </c>
      <c r="N19" s="54">
        <v>7000</v>
      </c>
      <c r="O19" s="55">
        <f>SUM(U19,Y19,AC19,AG19,AK19,AO19)</f>
        <v>105</v>
      </c>
      <c r="P19" s="55">
        <f>SUM(AS19,AW19,BA19,BE19,BI19,BM19)</f>
        <v>105</v>
      </c>
      <c r="Q19" s="56">
        <f t="shared" ref="Q19:Q50" si="0">SUM(O19:P19)</f>
        <v>210</v>
      </c>
      <c r="R19" s="89">
        <f t="shared" ref="R19:R50" si="1">FLOOR((DATEDIF($B19-DAY($B19)+1,C$17,"m")-1)/12,1)</f>
        <v>58</v>
      </c>
      <c r="S19" s="90">
        <f>IF($C19&gt;'Wage Ceilings '!$C$3,'Wage Ceilings '!$C$3,$C19)</f>
        <v>7000</v>
      </c>
      <c r="T19" s="91" cm="1">
        <f t="array" ref="T19">INDEX(Appendix!$G$4:$J$8,_xlfn.IFS(R19&lt;56,1,R19&lt;61,2,R19&lt;66,3,R19&lt;71,4,TRUE,5),MATCH(YEAR($C$17),Appendix!$G$3:$L$3,0))</f>
        <v>2.5000000000000001E-3</v>
      </c>
      <c r="U19" s="92">
        <f t="shared" ref="U19:U82" si="2">S19*T19</f>
        <v>17.5</v>
      </c>
      <c r="V19" s="89">
        <f t="shared" ref="V19:V50" si="3">FLOOR((DATEDIF($B19-DAY($B19)+1,D$17,"m")-1)/12,1)</f>
        <v>58</v>
      </c>
      <c r="W19" s="90">
        <f>IF($D19&gt;'Wage Ceilings '!$C$3-$S19,'Wage Ceilings '!$C$3-$S19,$D19)</f>
        <v>7000</v>
      </c>
      <c r="X19" s="91" cm="1">
        <f t="array" ref="X19">INDEX(Appendix!$G$4:$J$8,_xlfn.IFS(V19&lt;56,1,V19&lt;61,2,V19&lt;66,3,V19&lt;71,4,TRUE,5),MATCH(YEAR($C$17),Appendix!$G$3:$L$3,0))</f>
        <v>2.5000000000000001E-3</v>
      </c>
      <c r="Y19" s="92">
        <f t="shared" ref="Y19:Y82" si="4">W19*X19</f>
        <v>17.5</v>
      </c>
      <c r="Z19" s="89">
        <f t="shared" ref="Z19:Z50" si="5">FLOOR((DATEDIF($B19-DAY($B19)+1,E$17,"m")-1)/12,1)</f>
        <v>58</v>
      </c>
      <c r="AA19" s="90">
        <f>IF($E19&gt;'Wage Ceilings '!$C$3-SUM($S19,$W19),'Wage Ceilings '!$C$3-SUM($S19,$W19),$E19)</f>
        <v>7000</v>
      </c>
      <c r="AB19" s="91" cm="1">
        <f t="array" ref="AB19">INDEX(Appendix!$G$4:$J$8,_xlfn.IFS(Z19&lt;56,1,Z19&lt;61,2,Z19&lt;66,3,Z19&lt;71,4,TRUE,5),MATCH(YEAR($C$17),Appendix!$G$3:$L$3,0))</f>
        <v>2.5000000000000001E-3</v>
      </c>
      <c r="AC19" s="92">
        <f t="shared" ref="AC19:AC82" si="6">AA19*AB19</f>
        <v>17.5</v>
      </c>
      <c r="AD19" s="89">
        <f t="shared" ref="AD19:AD50" si="7">FLOOR((DATEDIF($B19-DAY($B19)+1,F$17,"m")-1)/12,1)</f>
        <v>59</v>
      </c>
      <c r="AE19" s="90">
        <f>IF($F19&gt;'Wage Ceilings '!$C$3-SUM($S19,$W19,$AA19),'Wage Ceilings '!$C$3-SUM($S19,$W19,$AA19),$F19)</f>
        <v>7000</v>
      </c>
      <c r="AF19" s="91" cm="1">
        <f t="array" ref="AF19">INDEX(Appendix!$G$4:$J$8,_xlfn.IFS(AD19&lt;56,1,AD19&lt;61,2,AD19&lt;66,3,AD19&lt;71,4,TRUE,5),MATCH(YEAR($C$17),Appendix!$G$3:$L$3,0))</f>
        <v>2.5000000000000001E-3</v>
      </c>
      <c r="AG19" s="92">
        <f t="shared" ref="AG19:AG82" si="8">AE19*AF19</f>
        <v>17.5</v>
      </c>
      <c r="AH19" s="89">
        <f t="shared" ref="AH19:AH50" si="9">FLOOR((DATEDIF($B19-DAY($B19)+1,G$17,"m")-1)/12,1)</f>
        <v>59</v>
      </c>
      <c r="AI19" s="90">
        <f>IF($G19&gt;'Wage Ceilings '!$C$3-SUM($S19,$W19,$AA19,$AE19),'Wage Ceilings '!$C$3-SUM($S19,$W19,$AA19,$AE19),$G19)</f>
        <v>7000</v>
      </c>
      <c r="AJ19" s="91" cm="1">
        <f t="array" ref="AJ19">INDEX(Appendix!$G$4:$J$8,_xlfn.IFS(AH19&lt;56,1,AH19&lt;61,2,AH19&lt;66,3,AH19&lt;71,4,TRUE,5),MATCH(YEAR($C$17),Appendix!$G$3:$L$3,0))</f>
        <v>2.5000000000000001E-3</v>
      </c>
      <c r="AK19" s="92">
        <f t="shared" ref="AK19:AK82" si="10">AI19*AJ19</f>
        <v>17.5</v>
      </c>
      <c r="AL19" s="89">
        <f t="shared" ref="AL19:AL50" si="11">FLOOR((DATEDIF($B19-DAY($B19)+1,H$17,"m")-1)/12,1)</f>
        <v>59</v>
      </c>
      <c r="AM19" s="90">
        <f>IF($H19&gt;'Wage Ceilings '!$C$3-SUM($S19,$W19,$AA19,$AE19,$AI19),'Wage Ceilings '!$C$3-SUM($S19,$W19,$AA19,$AE19,$AI19),$H19)</f>
        <v>7000</v>
      </c>
      <c r="AN19" s="91" cm="1">
        <f t="array" ref="AN19">INDEX(Appendix!$G$4:$J$8,_xlfn.IFS(AL19&lt;56,1,AL19&lt;61,2,AL19&lt;66,3,AL19&lt;71,4,TRUE,5),MATCH(YEAR($C$17),Appendix!$G$3:$L$3,0))</f>
        <v>2.5000000000000001E-3</v>
      </c>
      <c r="AO19" s="92">
        <f t="shared" ref="AO19:AO82" si="12">AM19*AN19</f>
        <v>17.5</v>
      </c>
      <c r="AP19" s="89">
        <f t="shared" ref="AP19:AP50" si="13">FLOOR((DATEDIF($B19-DAY($B19)+1,I$17,"m")-1)/12,1)</f>
        <v>59</v>
      </c>
      <c r="AQ19" s="90" cm="1">
        <f t="array" ref="AQ19">_xlfn.IFS(SUM($S19,$W19,$AA19,$AE19,$AI19,$AM19)&gt;='Wage Ceilings '!$C$3,0,SUM($I19,$S19,$W19,$AA19,$AE19,$AI19,$AM19)&gt;'Wage Ceilings '!$C$3,'Wage Ceilings '!$C$3-SUM($S19,$W19,$AA19,$AE19,$AI19,$AM19),SUM($I19,$S19,$W19,$AA19,$AE19,$AI19,$AM19)&lt;='Wage Ceilings '!$C$3,$I19)</f>
        <v>7000</v>
      </c>
      <c r="AR19" s="91" cm="1">
        <f t="array" ref="AR19">INDEX(Appendix!$G$4:$J$8,_xlfn.IFS(AP19&lt;56,1,AP19&lt;61,2,AP19&lt;66,3,AP19&lt;71,4,TRUE,5),MATCH(YEAR($C$17),Appendix!$G$3:$L$3,0))</f>
        <v>2.5000000000000001E-3</v>
      </c>
      <c r="AS19" s="92">
        <f>AQ19*AR19</f>
        <v>17.5</v>
      </c>
      <c r="AT19" s="89">
        <f t="shared" ref="AT19:AT50" si="14">FLOOR((DATEDIF($B19-DAY($B19)+1,J$17,"m")-1)/12,1)</f>
        <v>59</v>
      </c>
      <c r="AU19" s="90" cm="1">
        <f t="array" ref="AU19">_xlfn.IFS(SUM($S19,$W19,$AA19,$AE19,$AI19,$AM19,$AQ19)&gt;='Wage Ceilings '!$C$3,0,SUM($J19,$S19,$W19,$AA19,$AE19,$AI19,$AM19,$AQ19)&gt;'Wage Ceilings '!$C$3,'Wage Ceilings '!$C$3-SUM($S19,$W19,$AA19,$AE19,$AI19,$AM19,$AQ19),SUM($J19,$S19,$W19,$AA19,$AE19,$AI19,$AM19,$AQ19)&lt;='Wage Ceilings '!$C$3,$J19)</f>
        <v>7000</v>
      </c>
      <c r="AV19" s="91" cm="1">
        <f t="array" ref="AV19">INDEX(Appendix!$G$4:$J$8,_xlfn.IFS(AT19&lt;56,1,AT19&lt;61,2,AT19&lt;66,3,AT19&lt;71,4,TRUE,5),MATCH(YEAR($C$17),Appendix!$G$3:$L$3,0))</f>
        <v>2.5000000000000001E-3</v>
      </c>
      <c r="AW19" s="92">
        <f t="shared" ref="AW19:AW82" si="15">AU19*AV19</f>
        <v>17.5</v>
      </c>
      <c r="AX19" s="89">
        <f t="shared" ref="AX19:AX50" si="16">FLOOR((DATEDIF($B19-DAY($B19)+1,K$17,"m")-1)/12,1)</f>
        <v>59</v>
      </c>
      <c r="AY19" s="90" cm="1">
        <f t="array" ref="AY19">_xlfn.IFS(SUM($S19,$W19,$AA19,$AE19,$AI19,$AM19,$AQ19,$AU19)&gt;='Wage Ceilings '!$C$3,0,SUM($K19,$S19,$W19,$AA19,$AE19,$AI19,$AM19,$AQ19,$AU19)&gt;'Wage Ceilings '!$C$3,'Wage Ceilings '!$C$3-SUM($S19,$W19,$AA19,$AE19,$AI19,$AM19,$AQ19,$AU19),SUM($K19,$S19,$W19,$AA19,$AE19,$AI19,$AM19,$AQ19,$AU19)&lt;='Wage Ceilings '!$C$3,$K19)</f>
        <v>7000</v>
      </c>
      <c r="AZ19" s="91" cm="1">
        <f t="array" ref="AZ19">INDEX(Appendix!$G$4:$J$8,_xlfn.IFS(AX19&lt;56,1,AX19&lt;61,2,AX19&lt;66,3,AX19&lt;71,4,TRUE,5),MATCH(YEAR($C$17),Appendix!$G$3:$L$3,0))</f>
        <v>2.5000000000000001E-3</v>
      </c>
      <c r="BA19" s="92">
        <f t="shared" ref="BA19:BA82" si="17">AY19*AZ19</f>
        <v>17.5</v>
      </c>
      <c r="BB19" s="89">
        <f t="shared" ref="BB19:BB50" si="18">FLOOR((DATEDIF($B19-DAY($B19)+1,L$17,"m")-1)/12,1)</f>
        <v>59</v>
      </c>
      <c r="BC19" s="90" cm="1">
        <f t="array" ref="BC19">_xlfn.IFS(SUM($S19,$W19,$AA19,$AE19,$AI19,$AM19,$AQ19,$AU19,$AY19)&gt;='Wage Ceilings '!$C$3,0,SUM($L19,$S19,$W19,$AA19,$AE19,$AI19,$AM19,$AQ19,$AU19,$AY19)&gt;'Wage Ceilings '!$C$3,'Wage Ceilings '!$C$3-SUM($S19,$W19,$AA19,$AE19,$AI19,$AM19,$AQ19,$AU19,$AY19),SUM($L19,$S19,$W19,$AA19,$AE19,$AI19,$AM19,$AQ19,$AU19,$AY19)&lt;='Wage Ceilings '!$C$3,$L19)</f>
        <v>7000</v>
      </c>
      <c r="BD19" s="91" cm="1">
        <f t="array" ref="BD19">INDEX(Appendix!$G$4:$J$8,_xlfn.IFS(BB19&lt;56,1,BB19&lt;61,2,BB19&lt;66,3,BB19&lt;71,4,TRUE,5),MATCH(YEAR($C$17),Appendix!$G$3:$L$3,0))</f>
        <v>2.5000000000000001E-3</v>
      </c>
      <c r="BE19" s="92">
        <f t="shared" ref="BE19:BE82" si="19">BC19*BD19</f>
        <v>17.5</v>
      </c>
      <c r="BF19" s="89">
        <f t="shared" ref="BF19:BF50" si="20">FLOOR((DATEDIF($B19-DAY($B19)+1,M$17,"m")-1)/12,1)</f>
        <v>59</v>
      </c>
      <c r="BG19" s="90" cm="1">
        <f t="array" ref="BG19">_xlfn.IFS(SUM($S19,$W19,$AA19,$AE19,$AI19,$AM19,$AQ19,$AU19,$AY19,$BC19)&gt;='Wage Ceilings '!$C$3,0,SUM($M19,$S19,$W19,$AA19,$AE19,$AI19,$AM19,$AQ19,$AU19,$AY19,$BC19)&gt;'Wage Ceilings '!$C$3,'Wage Ceilings '!$C$3-SUM($S19,$W19,$AA19,$AE19,$AI19,$AM19,$AQ19,$AU19,$AY19,$BC19),SUM($M19,$S19,$W19,$AA19,$AE19,$AI19,$AM19,$AQ19,$AU19,$AY19,$BC19)&lt;='Wage Ceilings '!$C$3,$M19)</f>
        <v>7000</v>
      </c>
      <c r="BH19" s="91" cm="1">
        <f t="array" ref="BH19">INDEX(Appendix!$G$4:$J$8,_xlfn.IFS(BF19&lt;56,1,BF19&lt;61,2,BF19&lt;66,3,BF19&lt;71,4,TRUE,5),MATCH(YEAR($C$17),Appendix!$G$3:$L$3,0))</f>
        <v>2.5000000000000001E-3</v>
      </c>
      <c r="BI19" s="92">
        <f t="shared" ref="BI19:BI82" si="21">BG19*BH19</f>
        <v>17.5</v>
      </c>
      <c r="BJ19" s="89">
        <f t="shared" ref="BJ19:BJ50" si="22">FLOOR((DATEDIF($B19-DAY($B19)+1,N$17,"m")-1)/12,1)</f>
        <v>59</v>
      </c>
      <c r="BK19" s="90" cm="1">
        <f t="array" ref="BK19">_xlfn.IFS(SUM($S19,$W19,$AA19,$AE19,$AI19,$AM19,$AQ19,$AU19,$AY19,$BC19,$BG19)&gt;='Wage Ceilings '!$C$3,0,SUM($N19,$S19,$W19,$AA19,$AE19,$AI19,$AM19,$AQ19,$AU19,$AY19,$BC19,$BG19)&gt;'Wage Ceilings '!$C$3,'Wage Ceilings '!$C$3-SUM($S19,$W19,$AA19,$AE19,$AI19,$AM19,$AQ19,$AU19,$AY19,$BC19,$BG19),SUM($N19,$S19,$W19,$AA19,$AE19,$AI19,$AM19,$AQ19,$AU19,$AY19,$BC19,$BG19)&lt;='Wage Ceilings '!$C$3,$N19)</f>
        <v>7000</v>
      </c>
      <c r="BL19" s="91" cm="1">
        <f t="array" ref="BL19">INDEX(Appendix!$G$4:$J$8,_xlfn.IFS(BJ19&lt;56,1,BJ19&lt;61,2,BJ19&lt;66,3,BJ19&lt;71,4,TRUE,5),MATCH(YEAR($C$17),Appendix!$G$3:$L$3,0))</f>
        <v>2.5000000000000001E-3</v>
      </c>
      <c r="BM19" s="92">
        <f t="shared" ref="BM19:BM82" si="23">BK19*BL19</f>
        <v>17.5</v>
      </c>
      <c r="BN19" s="102"/>
      <c r="BO19" s="104"/>
    </row>
    <row r="20" spans="1:67" x14ac:dyDescent="0.3">
      <c r="A20" s="64" t="s">
        <v>75</v>
      </c>
      <c r="B20" s="63"/>
      <c r="C20" s="67"/>
      <c r="D20" s="67"/>
      <c r="E20" s="67"/>
      <c r="F20" s="67"/>
      <c r="G20" s="67"/>
      <c r="H20" s="67"/>
      <c r="I20" s="67"/>
      <c r="J20" s="67"/>
      <c r="K20" s="67"/>
      <c r="L20" s="67"/>
      <c r="M20" s="67"/>
      <c r="N20" s="67"/>
      <c r="O20" s="57">
        <f>SUM(U20,Y20,AC20,AG20,AK20,AO20)</f>
        <v>0</v>
      </c>
      <c r="P20" s="57">
        <f>SUM(AS20,AW20,BA20,BE20,BI20,BM20)</f>
        <v>0</v>
      </c>
      <c r="Q20" s="58">
        <f t="shared" si="0"/>
        <v>0</v>
      </c>
      <c r="R20" s="89">
        <f t="shared" si="1"/>
        <v>124</v>
      </c>
      <c r="S20" s="90">
        <f>IF($C20&gt;'Wage Ceilings '!$C$3,'Wage Ceilings '!$C$3,$C20)</f>
        <v>0</v>
      </c>
      <c r="T20" s="91" cm="1">
        <f t="array" ref="T20">INDEX(Appendix!$G$4:$J$8,_xlfn.IFS(R20&lt;56,1,R20&lt;61,2,R20&lt;66,3,R20&lt;71,4,TRUE,5),MATCH(YEAR($C$17),Appendix!$G$3:$L$3,0))</f>
        <v>0</v>
      </c>
      <c r="U20" s="92">
        <f t="shared" si="2"/>
        <v>0</v>
      </c>
      <c r="V20" s="89">
        <f t="shared" si="3"/>
        <v>125</v>
      </c>
      <c r="W20" s="90">
        <f>IF($D20&gt;'Wage Ceilings '!$C$3-$S20,'Wage Ceilings '!$C$3-$S20,$D20)</f>
        <v>0</v>
      </c>
      <c r="X20" s="91" cm="1">
        <f t="array" ref="X20">INDEX(Appendix!$G$4:$J$8,_xlfn.IFS(V20&lt;56,1,V20&lt;61,2,V20&lt;66,3,V20&lt;71,4,TRUE,5),MATCH(YEAR($C$17),Appendix!$G$3:$L$3,0))</f>
        <v>0</v>
      </c>
      <c r="Y20" s="92">
        <f t="shared" si="4"/>
        <v>0</v>
      </c>
      <c r="Z20" s="89">
        <f t="shared" si="5"/>
        <v>125</v>
      </c>
      <c r="AA20" s="90">
        <f>IF($E20&gt;'Wage Ceilings '!$C$3-SUM($S20,$W20),'Wage Ceilings '!$C$3-SUM($S20,$W20),$E20)</f>
        <v>0</v>
      </c>
      <c r="AB20" s="91" cm="1">
        <f t="array" ref="AB20">INDEX(Appendix!$G$4:$J$8,_xlfn.IFS(Z20&lt;56,1,Z20&lt;61,2,Z20&lt;66,3,Z20&lt;71,4,TRUE,5),MATCH(YEAR($C$17),Appendix!$G$3:$L$3,0))</f>
        <v>0</v>
      </c>
      <c r="AC20" s="92">
        <f t="shared" si="6"/>
        <v>0</v>
      </c>
      <c r="AD20" s="89">
        <f t="shared" si="7"/>
        <v>125</v>
      </c>
      <c r="AE20" s="90">
        <f>IF($F20&gt;'Wage Ceilings '!$C$3-SUM($S20,$W20,$AA20),'Wage Ceilings '!$C$3-SUM($S20,$W20,$AA20),$F20)</f>
        <v>0</v>
      </c>
      <c r="AF20" s="91" cm="1">
        <f t="array" ref="AF20">INDEX(Appendix!$G$4:$J$8,_xlfn.IFS(AD20&lt;56,1,AD20&lt;61,2,AD20&lt;66,3,AD20&lt;71,4,TRUE,5),MATCH(YEAR($C$17),Appendix!$G$3:$L$3,0))</f>
        <v>0</v>
      </c>
      <c r="AG20" s="92">
        <f t="shared" si="8"/>
        <v>0</v>
      </c>
      <c r="AH20" s="89">
        <f t="shared" si="9"/>
        <v>125</v>
      </c>
      <c r="AI20" s="90">
        <f>IF($G20&gt;'Wage Ceilings '!$C$3-SUM($S20,$W20,$AA20,$AE20),'Wage Ceilings '!$C$3-SUM($S20,$W20,$AA20,$AE20),$G20)</f>
        <v>0</v>
      </c>
      <c r="AJ20" s="91" cm="1">
        <f t="array" ref="AJ20">INDEX(Appendix!$G$4:$J$8,_xlfn.IFS(AH20&lt;56,1,AH20&lt;61,2,AH20&lt;66,3,AH20&lt;71,4,TRUE,5),MATCH(YEAR($C$17),Appendix!$G$3:$L$3,0))</f>
        <v>0</v>
      </c>
      <c r="AK20" s="92">
        <f t="shared" si="10"/>
        <v>0</v>
      </c>
      <c r="AL20" s="89">
        <f t="shared" si="11"/>
        <v>125</v>
      </c>
      <c r="AM20" s="90">
        <f>IF($H20&gt;'Wage Ceilings '!$C$3-SUM($S20,$W20,$AA20,$AE20,$AI20),'Wage Ceilings '!$C$3-SUM($S20,$W20,$AA20,$AE20,$AI20),$H20)</f>
        <v>0</v>
      </c>
      <c r="AN20" s="91" cm="1">
        <f t="array" ref="AN20">INDEX(Appendix!$G$4:$J$8,_xlfn.IFS(AL20&lt;56,1,AL20&lt;61,2,AL20&lt;66,3,AL20&lt;71,4,TRUE,5),MATCH(YEAR($C$17),Appendix!$G$3:$L$3,0))</f>
        <v>0</v>
      </c>
      <c r="AO20" s="92">
        <f t="shared" si="12"/>
        <v>0</v>
      </c>
      <c r="AP20" s="89">
        <f t="shared" si="13"/>
        <v>125</v>
      </c>
      <c r="AQ20" s="90" cm="1">
        <f t="array" ref="AQ20">_xlfn.IFS(SUM($S20,$W20,$AA20,$AE20,$AI20,$AM20)&gt;='Wage Ceilings '!$C$3,0,SUM($I20,$S20,$W20,$AA20,$AE20,$AI20,$AM20)&gt;'Wage Ceilings '!$C$3,'Wage Ceilings '!$C$3-SUM($S20,$W20,$AA20,$AE20,$AI20,$AM20),SUM($I20,$S20,$W20,$AA20,$AE20,$AI20,$AM20)&lt;='Wage Ceilings '!$C$3,$I20)</f>
        <v>0</v>
      </c>
      <c r="AR20" s="91" cm="1">
        <f t="array" ref="AR20">INDEX(Appendix!$G$4:$J$8,_xlfn.IFS(AP20&lt;56,1,AP20&lt;61,2,AP20&lt;66,3,AP20&lt;71,4,TRUE,5),MATCH(YEAR($C$17),Appendix!$G$3:$L$3,0))</f>
        <v>0</v>
      </c>
      <c r="AS20" s="92">
        <f t="shared" ref="AS20:AS83" si="24">AQ20*AR20</f>
        <v>0</v>
      </c>
      <c r="AT20" s="89">
        <f t="shared" si="14"/>
        <v>125</v>
      </c>
      <c r="AU20" s="90" cm="1">
        <f t="array" ref="AU20">_xlfn.IFS(SUM($S20,$W20,$AA20,$AE20,$AI20,$AM20,$AQ20)&gt;='Wage Ceilings '!$C$3,0,SUM($J20,$S20,$W20,$AA20,$AE20,$AI20,$AM20,$AQ20)&gt;'Wage Ceilings '!$C$3,'Wage Ceilings '!$C$3-SUM($S20,$W20,$AA20,$AE20,$AI20,$AM20,$AQ20),SUM($J20,$S20,$W20,$AA20,$AE20,$AI20,$AM20,$AQ20)&lt;='Wage Ceilings '!$C$3,$J20)</f>
        <v>0</v>
      </c>
      <c r="AV20" s="91" cm="1">
        <f t="array" ref="AV20">INDEX(Appendix!$G$4:$J$8,_xlfn.IFS(AT20&lt;56,1,AT20&lt;61,2,AT20&lt;66,3,AT20&lt;71,4,TRUE,5),MATCH(YEAR($C$17),Appendix!$G$3:$L$3,0))</f>
        <v>0</v>
      </c>
      <c r="AW20" s="92">
        <f t="shared" si="15"/>
        <v>0</v>
      </c>
      <c r="AX20" s="89">
        <f t="shared" si="16"/>
        <v>125</v>
      </c>
      <c r="AY20" s="90" cm="1">
        <f t="array" ref="AY20">_xlfn.IFS(SUM($S20,$W20,$AA20,$AE20,$AI20,$AM20,$AQ20,$AU20)&gt;='Wage Ceilings '!$C$3,0,SUM($K20,$S20,$W20,$AA20,$AE20,$AI20,$AM20,$AQ20,$AU20)&gt;'Wage Ceilings '!$C$3,'Wage Ceilings '!$C$3-SUM($S20,$W20,$AA20,$AE20,$AI20,$AM20,$AQ20,$AU20),SUM($K20,$S20,$W20,$AA20,$AE20,$AI20,$AM20,$AQ20,$AU20)&lt;='Wage Ceilings '!$C$3,$K20)</f>
        <v>0</v>
      </c>
      <c r="AZ20" s="91" cm="1">
        <f t="array" ref="AZ20">INDEX(Appendix!$G$4:$J$8,_xlfn.IFS(AX20&lt;56,1,AX20&lt;61,2,AX20&lt;66,3,AX20&lt;71,4,TRUE,5),MATCH(YEAR($C$17),Appendix!$G$3:$L$3,0))</f>
        <v>0</v>
      </c>
      <c r="BA20" s="92">
        <f t="shared" si="17"/>
        <v>0</v>
      </c>
      <c r="BB20" s="89">
        <f t="shared" si="18"/>
        <v>125</v>
      </c>
      <c r="BC20" s="90" cm="1">
        <f t="array" ref="BC20">_xlfn.IFS(SUM($S20,$W20,$AA20,$AE20,$AI20,$AM20,$AQ20,$AU20,$AY20)&gt;='Wage Ceilings '!$C$3,0,SUM($L20,$S20,$W20,$AA20,$AE20,$AI20,$AM20,$AQ20,$AU20,$AY20)&gt;'Wage Ceilings '!$C$3,'Wage Ceilings '!$C$3-SUM($S20,$W20,$AA20,$AE20,$AI20,$AM20,$AQ20,$AU20,$AY20),SUM($L20,$S20,$W20,$AA20,$AE20,$AI20,$AM20,$AQ20,$AU20,$AY20)&lt;='Wage Ceilings '!$C$3,$L20)</f>
        <v>0</v>
      </c>
      <c r="BD20" s="91" cm="1">
        <f t="array" ref="BD20">INDEX(Appendix!$G$4:$J$8,_xlfn.IFS(BB20&lt;56,1,BB20&lt;61,2,BB20&lt;66,3,BB20&lt;71,4,TRUE,5),MATCH(YEAR($C$17),Appendix!$G$3:$L$3,0))</f>
        <v>0</v>
      </c>
      <c r="BE20" s="92">
        <f t="shared" si="19"/>
        <v>0</v>
      </c>
      <c r="BF20" s="89">
        <f t="shared" si="20"/>
        <v>125</v>
      </c>
      <c r="BG20" s="90" cm="1">
        <f t="array" ref="BG20">_xlfn.IFS(SUM($S20,$W20,$AA20,$AE20,$AI20,$AM20,$AQ20,$AU20,$AY20,$BC20)&gt;='Wage Ceilings '!$C$3,0,SUM($M20,$S20,$W20,$AA20,$AE20,$AI20,$AM20,$AQ20,$AU20,$AY20,$BC20)&gt;'Wage Ceilings '!$C$3,'Wage Ceilings '!$C$3-SUM($S20,$W20,$AA20,$AE20,$AI20,$AM20,$AQ20,$AU20,$AY20,$BC20),SUM($M20,$S20,$W20,$AA20,$AE20,$AI20,$AM20,$AQ20,$AU20,$AY20,$BC20)&lt;='Wage Ceilings '!$C$3,$M20)</f>
        <v>0</v>
      </c>
      <c r="BH20" s="91" cm="1">
        <f t="array" ref="BH20">INDEX(Appendix!$G$4:$J$8,_xlfn.IFS(BF20&lt;56,1,BF20&lt;61,2,BF20&lt;66,3,BF20&lt;71,4,TRUE,5),MATCH(YEAR($C$17),Appendix!$G$3:$L$3,0))</f>
        <v>0</v>
      </c>
      <c r="BI20" s="92">
        <f t="shared" si="21"/>
        <v>0</v>
      </c>
      <c r="BJ20" s="89">
        <f t="shared" si="22"/>
        <v>125</v>
      </c>
      <c r="BK20" s="90" cm="1">
        <f t="array" ref="BK20">_xlfn.IFS(SUM($S20,$W20,$AA20,$AE20,$AI20,$AM20,$AQ20,$AU20,$AY20,$BC20,$BG20)&gt;='Wage Ceilings '!$C$3,0,SUM($N20,$S20,$W20,$AA20,$AE20,$AI20,$AM20,$AQ20,$AU20,$AY20,$BC20,$BG20)&gt;'Wage Ceilings '!$C$3,'Wage Ceilings '!$C$3-SUM($S20,$W20,$AA20,$AE20,$AI20,$AM20,$AQ20,$AU20,$AY20,$BC20,$BG20),SUM($N20,$S20,$W20,$AA20,$AE20,$AI20,$AM20,$AQ20,$AU20,$AY20,$BC20,$BG20)&lt;='Wage Ceilings '!$C$3,$N20)</f>
        <v>0</v>
      </c>
      <c r="BL20" s="91" cm="1">
        <f t="array" ref="BL20">INDEX(Appendix!$G$4:$J$8,_xlfn.IFS(BJ20&lt;56,1,BJ20&lt;61,2,BJ20&lt;66,3,BJ20&lt;71,4,TRUE,5),MATCH(YEAR($C$17),Appendix!$G$3:$L$3,0))</f>
        <v>0</v>
      </c>
      <c r="BM20" s="92">
        <f t="shared" si="23"/>
        <v>0</v>
      </c>
      <c r="BN20" s="99"/>
    </row>
    <row r="21" spans="1:67" x14ac:dyDescent="0.3">
      <c r="A21" s="64" t="s">
        <v>19</v>
      </c>
      <c r="B21" s="63"/>
      <c r="C21" s="67"/>
      <c r="D21" s="67"/>
      <c r="E21" s="67"/>
      <c r="F21" s="67"/>
      <c r="G21" s="67"/>
      <c r="H21" s="67"/>
      <c r="I21" s="67"/>
      <c r="J21" s="67"/>
      <c r="K21" s="67"/>
      <c r="L21" s="67"/>
      <c r="M21" s="67"/>
      <c r="N21" s="67"/>
      <c r="O21" s="57">
        <f t="shared" ref="O21:O84" si="25">SUM(U21,Y21,AC21,AG21,AK21,AO21)</f>
        <v>0</v>
      </c>
      <c r="P21" s="57">
        <f t="shared" ref="P21:P84" si="26">SUM(AS21,AW21,BA21,BE21,BI21,BM21)</f>
        <v>0</v>
      </c>
      <c r="Q21" s="58">
        <f t="shared" si="0"/>
        <v>0</v>
      </c>
      <c r="R21" s="89">
        <f t="shared" si="1"/>
        <v>124</v>
      </c>
      <c r="S21" s="90">
        <f>IF($C21&gt;'Wage Ceilings '!$C$3,'Wage Ceilings '!$C$3,$C21)</f>
        <v>0</v>
      </c>
      <c r="T21" s="91" cm="1">
        <f t="array" ref="T21">INDEX(Appendix!$G$4:$J$8,_xlfn.IFS(R21&lt;56,1,R21&lt;61,2,R21&lt;66,3,R21&lt;71,4,TRUE,5),MATCH(YEAR($C$17),Appendix!$G$3:$L$3,0))</f>
        <v>0</v>
      </c>
      <c r="U21" s="92">
        <f t="shared" si="2"/>
        <v>0</v>
      </c>
      <c r="V21" s="89">
        <f t="shared" si="3"/>
        <v>125</v>
      </c>
      <c r="W21" s="90">
        <f>IF($D21&gt;'Wage Ceilings '!$C$3-$S21,'Wage Ceilings '!$C$3-$S21,$D21)</f>
        <v>0</v>
      </c>
      <c r="X21" s="91" cm="1">
        <f t="array" ref="X21">INDEX(Appendix!$G$4:$J$8,_xlfn.IFS(V21&lt;56,1,V21&lt;61,2,V21&lt;66,3,V21&lt;71,4,TRUE,5),MATCH(YEAR($C$17),Appendix!$G$3:$L$3,0))</f>
        <v>0</v>
      </c>
      <c r="Y21" s="92">
        <f t="shared" si="4"/>
        <v>0</v>
      </c>
      <c r="Z21" s="89">
        <f t="shared" si="5"/>
        <v>125</v>
      </c>
      <c r="AA21" s="90">
        <f>IF($E21&gt;'Wage Ceilings '!$C$3-SUM($S21,$W21),'Wage Ceilings '!$C$3-SUM($S21,$W21),$E21)</f>
        <v>0</v>
      </c>
      <c r="AB21" s="91" cm="1">
        <f t="array" ref="AB21">INDEX(Appendix!$G$4:$J$8,_xlfn.IFS(Z21&lt;56,1,Z21&lt;61,2,Z21&lt;66,3,Z21&lt;71,4,TRUE,5),MATCH(YEAR($C$17),Appendix!$G$3:$L$3,0))</f>
        <v>0</v>
      </c>
      <c r="AC21" s="92">
        <f t="shared" si="6"/>
        <v>0</v>
      </c>
      <c r="AD21" s="89">
        <f t="shared" si="7"/>
        <v>125</v>
      </c>
      <c r="AE21" s="90">
        <f>IF($F21&gt;'Wage Ceilings '!$C$3-SUM($S21,$W21,$AA21),'Wage Ceilings '!$C$3-SUM($S21,$W21,$AA21),$F21)</f>
        <v>0</v>
      </c>
      <c r="AF21" s="91" cm="1">
        <f t="array" ref="AF21">INDEX(Appendix!$G$4:$J$8,_xlfn.IFS(AD21&lt;56,1,AD21&lt;61,2,AD21&lt;66,3,AD21&lt;71,4,TRUE,5),MATCH(YEAR($C$17),Appendix!$G$3:$L$3,0))</f>
        <v>0</v>
      </c>
      <c r="AG21" s="92">
        <f t="shared" si="8"/>
        <v>0</v>
      </c>
      <c r="AH21" s="89">
        <f t="shared" si="9"/>
        <v>125</v>
      </c>
      <c r="AI21" s="90">
        <f>IF($G21&gt;'Wage Ceilings '!$C$3-SUM($S21,$W21,$AA21,$AE21),'Wage Ceilings '!$C$3-SUM($S21,$W21,$AA21,$AE21),$G21)</f>
        <v>0</v>
      </c>
      <c r="AJ21" s="91" cm="1">
        <f t="array" ref="AJ21">INDEX(Appendix!$G$4:$J$8,_xlfn.IFS(AH21&lt;56,1,AH21&lt;61,2,AH21&lt;66,3,AH21&lt;71,4,TRUE,5),MATCH(YEAR($C$17),Appendix!$G$3:$L$3,0))</f>
        <v>0</v>
      </c>
      <c r="AK21" s="92">
        <f t="shared" si="10"/>
        <v>0</v>
      </c>
      <c r="AL21" s="89">
        <f t="shared" si="11"/>
        <v>125</v>
      </c>
      <c r="AM21" s="90">
        <f>IF($H21&gt;'Wage Ceilings '!$C$3-SUM($S21,$W21,$AA21,$AE21,$AI21),'Wage Ceilings '!$C$3-SUM($S21,$W21,$AA21,$AE21,$AI21),$H21)</f>
        <v>0</v>
      </c>
      <c r="AN21" s="91" cm="1">
        <f t="array" ref="AN21">INDEX(Appendix!$G$4:$J$8,_xlfn.IFS(AL21&lt;56,1,AL21&lt;61,2,AL21&lt;66,3,AL21&lt;71,4,TRUE,5),MATCH(YEAR($C$17),Appendix!$G$3:$L$3,0))</f>
        <v>0</v>
      </c>
      <c r="AO21" s="92">
        <f t="shared" si="12"/>
        <v>0</v>
      </c>
      <c r="AP21" s="89">
        <f t="shared" si="13"/>
        <v>125</v>
      </c>
      <c r="AQ21" s="90" cm="1">
        <f t="array" ref="AQ21">_xlfn.IFS(SUM($S21,$W21,$AA21,$AE21,$AI21,$AM21)&gt;='Wage Ceilings '!$C$3,0,SUM($I21,$S21,$W21,$AA21,$AE21,$AI21,$AM21)&gt;'Wage Ceilings '!$C$3,'Wage Ceilings '!$C$3-SUM($S21,$W21,$AA21,$AE21,$AI21,$AM21),SUM($I21,$S21,$W21,$AA21,$AE21,$AI21,$AM21)&lt;='Wage Ceilings '!$C$3,$I21)</f>
        <v>0</v>
      </c>
      <c r="AR21" s="91" cm="1">
        <f t="array" ref="AR21">INDEX(Appendix!$G$4:$J$8,_xlfn.IFS(AP21&lt;56,1,AP21&lt;61,2,AP21&lt;66,3,AP21&lt;71,4,TRUE,5),MATCH(YEAR($C$17),Appendix!$G$3:$L$3,0))</f>
        <v>0</v>
      </c>
      <c r="AS21" s="92">
        <f t="shared" si="24"/>
        <v>0</v>
      </c>
      <c r="AT21" s="89">
        <f t="shared" si="14"/>
        <v>125</v>
      </c>
      <c r="AU21" s="90" cm="1">
        <f t="array" ref="AU21">_xlfn.IFS(SUM($S21,$W21,$AA21,$AE21,$AI21,$AM21,$AQ21)&gt;='Wage Ceilings '!$C$3,0,SUM($J21,$S21,$W21,$AA21,$AE21,$AI21,$AM21,$AQ21)&gt;'Wage Ceilings '!$C$3,'Wage Ceilings '!$C$3-SUM($S21,$W21,$AA21,$AE21,$AI21,$AM21,$AQ21),SUM($J21,$S21,$W21,$AA21,$AE21,$AI21,$AM21,$AQ21)&lt;='Wage Ceilings '!$C$3,$J21)</f>
        <v>0</v>
      </c>
      <c r="AV21" s="91" cm="1">
        <f t="array" ref="AV21">INDEX(Appendix!$G$4:$J$8,_xlfn.IFS(AT21&lt;56,1,AT21&lt;61,2,AT21&lt;66,3,AT21&lt;71,4,TRUE,5),MATCH(YEAR($C$17),Appendix!$G$3:$L$3,0))</f>
        <v>0</v>
      </c>
      <c r="AW21" s="92">
        <f t="shared" si="15"/>
        <v>0</v>
      </c>
      <c r="AX21" s="89">
        <f t="shared" si="16"/>
        <v>125</v>
      </c>
      <c r="AY21" s="90" cm="1">
        <f t="array" ref="AY21">_xlfn.IFS(SUM($S21,$W21,$AA21,$AE21,$AI21,$AM21,$AQ21,$AU21)&gt;='Wage Ceilings '!$C$3,0,SUM($K21,$S21,$W21,$AA21,$AE21,$AI21,$AM21,$AQ21,$AU21)&gt;'Wage Ceilings '!$C$3,'Wage Ceilings '!$C$3-SUM($S21,$W21,$AA21,$AE21,$AI21,$AM21,$AQ21,$AU21),SUM($K21,$S21,$W21,$AA21,$AE21,$AI21,$AM21,$AQ21,$AU21)&lt;='Wage Ceilings '!$C$3,$K21)</f>
        <v>0</v>
      </c>
      <c r="AZ21" s="91" cm="1">
        <f t="array" ref="AZ21">INDEX(Appendix!$G$4:$J$8,_xlfn.IFS(AX21&lt;56,1,AX21&lt;61,2,AX21&lt;66,3,AX21&lt;71,4,TRUE,5),MATCH(YEAR($C$17),Appendix!$G$3:$L$3,0))</f>
        <v>0</v>
      </c>
      <c r="BA21" s="92">
        <f t="shared" si="17"/>
        <v>0</v>
      </c>
      <c r="BB21" s="89">
        <f t="shared" si="18"/>
        <v>125</v>
      </c>
      <c r="BC21" s="90" cm="1">
        <f t="array" ref="BC21">_xlfn.IFS(SUM($S21,$W21,$AA21,$AE21,$AI21,$AM21,$AQ21,$AU21,$AY21)&gt;='Wage Ceilings '!$C$3,0,SUM($L21,$S21,$W21,$AA21,$AE21,$AI21,$AM21,$AQ21,$AU21,$AY21)&gt;'Wage Ceilings '!$C$3,'Wage Ceilings '!$C$3-SUM($S21,$W21,$AA21,$AE21,$AI21,$AM21,$AQ21,$AU21,$AY21),SUM($L21,$S21,$W21,$AA21,$AE21,$AI21,$AM21,$AQ21,$AU21,$AY21)&lt;='Wage Ceilings '!$C$3,$L21)</f>
        <v>0</v>
      </c>
      <c r="BD21" s="91" cm="1">
        <f t="array" ref="BD21">INDEX(Appendix!$G$4:$J$8,_xlfn.IFS(BB21&lt;56,1,BB21&lt;61,2,BB21&lt;66,3,BB21&lt;71,4,TRUE,5),MATCH(YEAR($C$17),Appendix!$G$3:$L$3,0))</f>
        <v>0</v>
      </c>
      <c r="BE21" s="92">
        <f t="shared" si="19"/>
        <v>0</v>
      </c>
      <c r="BF21" s="89">
        <f t="shared" si="20"/>
        <v>125</v>
      </c>
      <c r="BG21" s="90" cm="1">
        <f t="array" ref="BG21">_xlfn.IFS(SUM($S21,$W21,$AA21,$AE21,$AI21,$AM21,$AQ21,$AU21,$AY21,$BC21)&gt;='Wage Ceilings '!$C$3,0,SUM($M21,$S21,$W21,$AA21,$AE21,$AI21,$AM21,$AQ21,$AU21,$AY21,$BC21)&gt;'Wage Ceilings '!$C$3,'Wage Ceilings '!$C$3-SUM($S21,$W21,$AA21,$AE21,$AI21,$AM21,$AQ21,$AU21,$AY21,$BC21),SUM($M21,$S21,$W21,$AA21,$AE21,$AI21,$AM21,$AQ21,$AU21,$AY21,$BC21)&lt;='Wage Ceilings '!$C$3,$M21)</f>
        <v>0</v>
      </c>
      <c r="BH21" s="91" cm="1">
        <f t="array" ref="BH21">INDEX(Appendix!$G$4:$J$8,_xlfn.IFS(BF21&lt;56,1,BF21&lt;61,2,BF21&lt;66,3,BF21&lt;71,4,TRUE,5),MATCH(YEAR($C$17),Appendix!$G$3:$L$3,0))</f>
        <v>0</v>
      </c>
      <c r="BI21" s="92">
        <f t="shared" si="21"/>
        <v>0</v>
      </c>
      <c r="BJ21" s="89">
        <f t="shared" si="22"/>
        <v>125</v>
      </c>
      <c r="BK21" s="90" cm="1">
        <f t="array" ref="BK21">_xlfn.IFS(SUM($S21,$W21,$AA21,$AE21,$AI21,$AM21,$AQ21,$AU21,$AY21,$BC21,$BG21)&gt;='Wage Ceilings '!$C$3,0,SUM($N21,$S21,$W21,$AA21,$AE21,$AI21,$AM21,$AQ21,$AU21,$AY21,$BC21,$BG21)&gt;'Wage Ceilings '!$C$3,'Wage Ceilings '!$C$3-SUM($S21,$W21,$AA21,$AE21,$AI21,$AM21,$AQ21,$AU21,$AY21,$BC21,$BG21),SUM($N21,$S21,$W21,$AA21,$AE21,$AI21,$AM21,$AQ21,$AU21,$AY21,$BC21,$BG21)&lt;='Wage Ceilings '!$C$3,$N21)</f>
        <v>0</v>
      </c>
      <c r="BL21" s="91" cm="1">
        <f t="array" ref="BL21">INDEX(Appendix!$G$4:$J$8,_xlfn.IFS(BJ21&lt;56,1,BJ21&lt;61,2,BJ21&lt;66,3,BJ21&lt;71,4,TRUE,5),MATCH(YEAR($C$17),Appendix!$G$3:$L$3,0))</f>
        <v>0</v>
      </c>
      <c r="BM21" s="92">
        <f t="shared" si="23"/>
        <v>0</v>
      </c>
      <c r="BN21" s="99"/>
    </row>
    <row r="22" spans="1:67" x14ac:dyDescent="0.3">
      <c r="A22" s="64" t="s">
        <v>20</v>
      </c>
      <c r="B22" s="63"/>
      <c r="C22" s="67"/>
      <c r="D22" s="67"/>
      <c r="E22" s="67"/>
      <c r="F22" s="67"/>
      <c r="G22" s="67"/>
      <c r="H22" s="67"/>
      <c r="I22" s="67"/>
      <c r="J22" s="67"/>
      <c r="K22" s="67"/>
      <c r="L22" s="67"/>
      <c r="M22" s="67"/>
      <c r="N22" s="67"/>
      <c r="O22" s="57">
        <f t="shared" si="25"/>
        <v>0</v>
      </c>
      <c r="P22" s="57">
        <f t="shared" si="26"/>
        <v>0</v>
      </c>
      <c r="Q22" s="58">
        <f t="shared" si="0"/>
        <v>0</v>
      </c>
      <c r="R22" s="89">
        <f t="shared" si="1"/>
        <v>124</v>
      </c>
      <c r="S22" s="90">
        <f>IF($C22&gt;'Wage Ceilings '!$C$3,'Wage Ceilings '!$C$3,$C22)</f>
        <v>0</v>
      </c>
      <c r="T22" s="91" cm="1">
        <f t="array" ref="T22">INDEX(Appendix!$G$4:$J$8,_xlfn.IFS(R22&lt;56,1,R22&lt;61,2,R22&lt;66,3,R22&lt;71,4,TRUE,5),MATCH(YEAR($C$17),Appendix!$G$3:$L$3,0))</f>
        <v>0</v>
      </c>
      <c r="U22" s="92">
        <f t="shared" si="2"/>
        <v>0</v>
      </c>
      <c r="V22" s="89">
        <f t="shared" si="3"/>
        <v>125</v>
      </c>
      <c r="W22" s="90">
        <f>IF($D22&gt;'Wage Ceilings '!$C$3-$S22,'Wage Ceilings '!$C$3-$S22,$D22)</f>
        <v>0</v>
      </c>
      <c r="X22" s="91" cm="1">
        <f t="array" ref="X22">INDEX(Appendix!$G$4:$J$8,_xlfn.IFS(V22&lt;56,1,V22&lt;61,2,V22&lt;66,3,V22&lt;71,4,TRUE,5),MATCH(YEAR($C$17),Appendix!$G$3:$L$3,0))</f>
        <v>0</v>
      </c>
      <c r="Y22" s="92">
        <f t="shared" si="4"/>
        <v>0</v>
      </c>
      <c r="Z22" s="89">
        <f t="shared" si="5"/>
        <v>125</v>
      </c>
      <c r="AA22" s="90">
        <f>IF($E22&gt;'Wage Ceilings '!$C$3-SUM($S22,$W22),'Wage Ceilings '!$C$3-SUM($S22,$W22),$E22)</f>
        <v>0</v>
      </c>
      <c r="AB22" s="91" cm="1">
        <f t="array" ref="AB22">INDEX(Appendix!$G$4:$J$8,_xlfn.IFS(Z22&lt;56,1,Z22&lt;61,2,Z22&lt;66,3,Z22&lt;71,4,TRUE,5),MATCH(YEAR($C$17),Appendix!$G$3:$L$3,0))</f>
        <v>0</v>
      </c>
      <c r="AC22" s="92">
        <f t="shared" si="6"/>
        <v>0</v>
      </c>
      <c r="AD22" s="89">
        <f t="shared" si="7"/>
        <v>125</v>
      </c>
      <c r="AE22" s="90">
        <f>IF($F22&gt;'Wage Ceilings '!$C$3-SUM($S22,$W22,$AA22),'Wage Ceilings '!$C$3-SUM($S22,$W22,$AA22),$F22)</f>
        <v>0</v>
      </c>
      <c r="AF22" s="91" cm="1">
        <f t="array" ref="AF22">INDEX(Appendix!$G$4:$J$8,_xlfn.IFS(AD22&lt;56,1,AD22&lt;61,2,AD22&lt;66,3,AD22&lt;71,4,TRUE,5),MATCH(YEAR($C$17),Appendix!$G$3:$L$3,0))</f>
        <v>0</v>
      </c>
      <c r="AG22" s="92">
        <f t="shared" si="8"/>
        <v>0</v>
      </c>
      <c r="AH22" s="89">
        <f t="shared" si="9"/>
        <v>125</v>
      </c>
      <c r="AI22" s="90">
        <f>IF($G22&gt;'Wage Ceilings '!$C$3-SUM($S22,$W22,$AA22,$AE22),'Wage Ceilings '!$C$3-SUM($S22,$W22,$AA22,$AE22),$G22)</f>
        <v>0</v>
      </c>
      <c r="AJ22" s="91" cm="1">
        <f t="array" ref="AJ22">INDEX(Appendix!$G$4:$J$8,_xlfn.IFS(AH22&lt;56,1,AH22&lt;61,2,AH22&lt;66,3,AH22&lt;71,4,TRUE,5),MATCH(YEAR($C$17),Appendix!$G$3:$L$3,0))</f>
        <v>0</v>
      </c>
      <c r="AK22" s="92">
        <f t="shared" si="10"/>
        <v>0</v>
      </c>
      <c r="AL22" s="89">
        <f t="shared" si="11"/>
        <v>125</v>
      </c>
      <c r="AM22" s="90">
        <f>IF($H22&gt;'Wage Ceilings '!$C$3-SUM($S22,$W22,$AA22,$AE22,$AI22),'Wage Ceilings '!$C$3-SUM($S22,$W22,$AA22,$AE22,$AI22),$H22)</f>
        <v>0</v>
      </c>
      <c r="AN22" s="91" cm="1">
        <f t="array" ref="AN22">INDEX(Appendix!$G$4:$J$8,_xlfn.IFS(AL22&lt;56,1,AL22&lt;61,2,AL22&lt;66,3,AL22&lt;71,4,TRUE,5),MATCH(YEAR($C$17),Appendix!$G$3:$L$3,0))</f>
        <v>0</v>
      </c>
      <c r="AO22" s="92">
        <f t="shared" si="12"/>
        <v>0</v>
      </c>
      <c r="AP22" s="89">
        <f t="shared" si="13"/>
        <v>125</v>
      </c>
      <c r="AQ22" s="90" cm="1">
        <f t="array" ref="AQ22">_xlfn.IFS(SUM($S22,$W22,$AA22,$AE22,$AI22,$AM22)&gt;='Wage Ceilings '!$C$3,0,SUM($I22,$S22,$W22,$AA22,$AE22,$AI22,$AM22)&gt;'Wage Ceilings '!$C$3,'Wage Ceilings '!$C$3-SUM($S22,$W22,$AA22,$AE22,$AI22,$AM22),SUM($I22,$S22,$W22,$AA22,$AE22,$AI22,$AM22)&lt;='Wage Ceilings '!$C$3,$I22)</f>
        <v>0</v>
      </c>
      <c r="AR22" s="91" cm="1">
        <f t="array" ref="AR22">INDEX(Appendix!$G$4:$J$8,_xlfn.IFS(AP22&lt;56,1,AP22&lt;61,2,AP22&lt;66,3,AP22&lt;71,4,TRUE,5),MATCH(YEAR($C$17),Appendix!$G$3:$L$3,0))</f>
        <v>0</v>
      </c>
      <c r="AS22" s="92">
        <f t="shared" si="24"/>
        <v>0</v>
      </c>
      <c r="AT22" s="89">
        <f t="shared" si="14"/>
        <v>125</v>
      </c>
      <c r="AU22" s="90" cm="1">
        <f t="array" ref="AU22">_xlfn.IFS(SUM($S22,$W22,$AA22,$AE22,$AI22,$AM22,$AQ22)&gt;='Wage Ceilings '!$C$3,0,SUM($J22,$S22,$W22,$AA22,$AE22,$AI22,$AM22,$AQ22)&gt;'Wage Ceilings '!$C$3,'Wage Ceilings '!$C$3-SUM($S22,$W22,$AA22,$AE22,$AI22,$AM22,$AQ22),SUM($J22,$S22,$W22,$AA22,$AE22,$AI22,$AM22,$AQ22)&lt;='Wage Ceilings '!$C$3,$J22)</f>
        <v>0</v>
      </c>
      <c r="AV22" s="91" cm="1">
        <f t="array" ref="AV22">INDEX(Appendix!$G$4:$J$8,_xlfn.IFS(AT22&lt;56,1,AT22&lt;61,2,AT22&lt;66,3,AT22&lt;71,4,TRUE,5),MATCH(YEAR($C$17),Appendix!$G$3:$L$3,0))</f>
        <v>0</v>
      </c>
      <c r="AW22" s="92">
        <f t="shared" si="15"/>
        <v>0</v>
      </c>
      <c r="AX22" s="89">
        <f t="shared" si="16"/>
        <v>125</v>
      </c>
      <c r="AY22" s="90" cm="1">
        <f t="array" ref="AY22">_xlfn.IFS(SUM($S22,$W22,$AA22,$AE22,$AI22,$AM22,$AQ22,$AU22)&gt;='Wage Ceilings '!$C$3,0,SUM($K22,$S22,$W22,$AA22,$AE22,$AI22,$AM22,$AQ22,$AU22)&gt;'Wage Ceilings '!$C$3,'Wage Ceilings '!$C$3-SUM($S22,$W22,$AA22,$AE22,$AI22,$AM22,$AQ22,$AU22),SUM($K22,$S22,$W22,$AA22,$AE22,$AI22,$AM22,$AQ22,$AU22)&lt;='Wage Ceilings '!$C$3,$K22)</f>
        <v>0</v>
      </c>
      <c r="AZ22" s="91" cm="1">
        <f t="array" ref="AZ22">INDEX(Appendix!$G$4:$J$8,_xlfn.IFS(AX22&lt;56,1,AX22&lt;61,2,AX22&lt;66,3,AX22&lt;71,4,TRUE,5),MATCH(YEAR($C$17),Appendix!$G$3:$L$3,0))</f>
        <v>0</v>
      </c>
      <c r="BA22" s="92">
        <f t="shared" si="17"/>
        <v>0</v>
      </c>
      <c r="BB22" s="89">
        <f t="shared" si="18"/>
        <v>125</v>
      </c>
      <c r="BC22" s="90" cm="1">
        <f t="array" ref="BC22">_xlfn.IFS(SUM($S22,$W22,$AA22,$AE22,$AI22,$AM22,$AQ22,$AU22,$AY22)&gt;='Wage Ceilings '!$C$3,0,SUM($L22,$S22,$W22,$AA22,$AE22,$AI22,$AM22,$AQ22,$AU22,$AY22)&gt;'Wage Ceilings '!$C$3,'Wage Ceilings '!$C$3-SUM($S22,$W22,$AA22,$AE22,$AI22,$AM22,$AQ22,$AU22,$AY22),SUM($L22,$S22,$W22,$AA22,$AE22,$AI22,$AM22,$AQ22,$AU22,$AY22)&lt;='Wage Ceilings '!$C$3,$L22)</f>
        <v>0</v>
      </c>
      <c r="BD22" s="91" cm="1">
        <f t="array" ref="BD22">INDEX(Appendix!$G$4:$J$8,_xlfn.IFS(BB22&lt;56,1,BB22&lt;61,2,BB22&lt;66,3,BB22&lt;71,4,TRUE,5),MATCH(YEAR($C$17),Appendix!$G$3:$L$3,0))</f>
        <v>0</v>
      </c>
      <c r="BE22" s="92">
        <f t="shared" si="19"/>
        <v>0</v>
      </c>
      <c r="BF22" s="89">
        <f t="shared" si="20"/>
        <v>125</v>
      </c>
      <c r="BG22" s="90" cm="1">
        <f t="array" ref="BG22">_xlfn.IFS(SUM($S22,$W22,$AA22,$AE22,$AI22,$AM22,$AQ22,$AU22,$AY22,$BC22)&gt;='Wage Ceilings '!$C$3,0,SUM($M22,$S22,$W22,$AA22,$AE22,$AI22,$AM22,$AQ22,$AU22,$AY22,$BC22)&gt;'Wage Ceilings '!$C$3,'Wage Ceilings '!$C$3-SUM($S22,$W22,$AA22,$AE22,$AI22,$AM22,$AQ22,$AU22,$AY22,$BC22),SUM($M22,$S22,$W22,$AA22,$AE22,$AI22,$AM22,$AQ22,$AU22,$AY22,$BC22)&lt;='Wage Ceilings '!$C$3,$M22)</f>
        <v>0</v>
      </c>
      <c r="BH22" s="91" cm="1">
        <f t="array" ref="BH22">INDEX(Appendix!$G$4:$J$8,_xlfn.IFS(BF22&lt;56,1,BF22&lt;61,2,BF22&lt;66,3,BF22&lt;71,4,TRUE,5),MATCH(YEAR($C$17),Appendix!$G$3:$L$3,0))</f>
        <v>0</v>
      </c>
      <c r="BI22" s="92">
        <f t="shared" si="21"/>
        <v>0</v>
      </c>
      <c r="BJ22" s="89">
        <f t="shared" si="22"/>
        <v>125</v>
      </c>
      <c r="BK22" s="90" cm="1">
        <f t="array" ref="BK22">_xlfn.IFS(SUM($S22,$W22,$AA22,$AE22,$AI22,$AM22,$AQ22,$AU22,$AY22,$BC22,$BG22)&gt;='Wage Ceilings '!$C$3,0,SUM($N22,$S22,$W22,$AA22,$AE22,$AI22,$AM22,$AQ22,$AU22,$AY22,$BC22,$BG22)&gt;'Wage Ceilings '!$C$3,'Wage Ceilings '!$C$3-SUM($S22,$W22,$AA22,$AE22,$AI22,$AM22,$AQ22,$AU22,$AY22,$BC22,$BG22),SUM($N22,$S22,$W22,$AA22,$AE22,$AI22,$AM22,$AQ22,$AU22,$AY22,$BC22,$BG22)&lt;='Wage Ceilings '!$C$3,$N22)</f>
        <v>0</v>
      </c>
      <c r="BL22" s="91" cm="1">
        <f t="array" ref="BL22">INDEX(Appendix!$G$4:$J$8,_xlfn.IFS(BJ22&lt;56,1,BJ22&lt;61,2,BJ22&lt;66,3,BJ22&lt;71,4,TRUE,5),MATCH(YEAR($C$17),Appendix!$G$3:$L$3,0))</f>
        <v>0</v>
      </c>
      <c r="BM22" s="92">
        <f t="shared" si="23"/>
        <v>0</v>
      </c>
      <c r="BN22" s="99"/>
    </row>
    <row r="23" spans="1:67" x14ac:dyDescent="0.3">
      <c r="A23" s="64" t="s">
        <v>21</v>
      </c>
      <c r="B23" s="63"/>
      <c r="C23" s="67"/>
      <c r="D23" s="67"/>
      <c r="E23" s="67"/>
      <c r="F23" s="67"/>
      <c r="G23" s="67"/>
      <c r="H23" s="67"/>
      <c r="I23" s="67"/>
      <c r="J23" s="67"/>
      <c r="K23" s="67"/>
      <c r="L23" s="67"/>
      <c r="M23" s="67"/>
      <c r="N23" s="67"/>
      <c r="O23" s="57">
        <f t="shared" si="25"/>
        <v>0</v>
      </c>
      <c r="P23" s="57">
        <f t="shared" si="26"/>
        <v>0</v>
      </c>
      <c r="Q23" s="58">
        <f t="shared" si="0"/>
        <v>0</v>
      </c>
      <c r="R23" s="89">
        <f t="shared" si="1"/>
        <v>124</v>
      </c>
      <c r="S23" s="90">
        <f>IF($C23&gt;'Wage Ceilings '!$C$3,'Wage Ceilings '!$C$3,$C23)</f>
        <v>0</v>
      </c>
      <c r="T23" s="91" cm="1">
        <f t="array" ref="T23">INDEX(Appendix!$G$4:$J$8,_xlfn.IFS(R23&lt;56,1,R23&lt;61,2,R23&lt;66,3,R23&lt;71,4,TRUE,5),MATCH(YEAR($C$17),Appendix!$G$3:$L$3,0))</f>
        <v>0</v>
      </c>
      <c r="U23" s="92">
        <f t="shared" si="2"/>
        <v>0</v>
      </c>
      <c r="V23" s="89">
        <f t="shared" si="3"/>
        <v>125</v>
      </c>
      <c r="W23" s="90">
        <f>IF($D23&gt;'Wage Ceilings '!$C$3-$S23,'Wage Ceilings '!$C$3-$S23,$D23)</f>
        <v>0</v>
      </c>
      <c r="X23" s="91" cm="1">
        <f t="array" ref="X23">INDEX(Appendix!$G$4:$J$8,_xlfn.IFS(V23&lt;56,1,V23&lt;61,2,V23&lt;66,3,V23&lt;71,4,TRUE,5),MATCH(YEAR($C$17),Appendix!$G$3:$L$3,0))</f>
        <v>0</v>
      </c>
      <c r="Y23" s="92">
        <f t="shared" si="4"/>
        <v>0</v>
      </c>
      <c r="Z23" s="89">
        <f t="shared" si="5"/>
        <v>125</v>
      </c>
      <c r="AA23" s="90">
        <f>IF($E23&gt;'Wage Ceilings '!$C$3-SUM($S23,$W23),'Wage Ceilings '!$C$3-SUM($S23,$W23),$E23)</f>
        <v>0</v>
      </c>
      <c r="AB23" s="91" cm="1">
        <f t="array" ref="AB23">INDEX(Appendix!$G$4:$J$8,_xlfn.IFS(Z23&lt;56,1,Z23&lt;61,2,Z23&lt;66,3,Z23&lt;71,4,TRUE,5),MATCH(YEAR($C$17),Appendix!$G$3:$L$3,0))</f>
        <v>0</v>
      </c>
      <c r="AC23" s="92">
        <f t="shared" si="6"/>
        <v>0</v>
      </c>
      <c r="AD23" s="89">
        <f t="shared" si="7"/>
        <v>125</v>
      </c>
      <c r="AE23" s="90">
        <f>IF($F23&gt;'Wage Ceilings '!$C$3-SUM($S23,$W23,$AA23),'Wage Ceilings '!$C$3-SUM($S23,$W23,$AA23),$F23)</f>
        <v>0</v>
      </c>
      <c r="AF23" s="91" cm="1">
        <f t="array" ref="AF23">INDEX(Appendix!$G$4:$J$8,_xlfn.IFS(AD23&lt;56,1,AD23&lt;61,2,AD23&lt;66,3,AD23&lt;71,4,TRUE,5),MATCH(YEAR($C$17),Appendix!$G$3:$L$3,0))</f>
        <v>0</v>
      </c>
      <c r="AG23" s="92">
        <f t="shared" si="8"/>
        <v>0</v>
      </c>
      <c r="AH23" s="89">
        <f t="shared" si="9"/>
        <v>125</v>
      </c>
      <c r="AI23" s="90">
        <f>IF($G23&gt;'Wage Ceilings '!$C$3-SUM($S23,$W23,$AA23,$AE23),'Wage Ceilings '!$C$3-SUM($S23,$W23,$AA23,$AE23),$G23)</f>
        <v>0</v>
      </c>
      <c r="AJ23" s="91" cm="1">
        <f t="array" ref="AJ23">INDEX(Appendix!$G$4:$J$8,_xlfn.IFS(AH23&lt;56,1,AH23&lt;61,2,AH23&lt;66,3,AH23&lt;71,4,TRUE,5),MATCH(YEAR($C$17),Appendix!$G$3:$L$3,0))</f>
        <v>0</v>
      </c>
      <c r="AK23" s="92">
        <f t="shared" si="10"/>
        <v>0</v>
      </c>
      <c r="AL23" s="89">
        <f t="shared" si="11"/>
        <v>125</v>
      </c>
      <c r="AM23" s="90">
        <f>IF($H23&gt;'Wage Ceilings '!$C$3-SUM($S23,$W23,$AA23,$AE23,$AI23),'Wage Ceilings '!$C$3-SUM($S23,$W23,$AA23,$AE23,$AI23),$H23)</f>
        <v>0</v>
      </c>
      <c r="AN23" s="91" cm="1">
        <f t="array" ref="AN23">INDEX(Appendix!$G$4:$J$8,_xlfn.IFS(AL23&lt;56,1,AL23&lt;61,2,AL23&lt;66,3,AL23&lt;71,4,TRUE,5),MATCH(YEAR($C$17),Appendix!$G$3:$L$3,0))</f>
        <v>0</v>
      </c>
      <c r="AO23" s="92">
        <f t="shared" si="12"/>
        <v>0</v>
      </c>
      <c r="AP23" s="89">
        <f t="shared" si="13"/>
        <v>125</v>
      </c>
      <c r="AQ23" s="90" cm="1">
        <f t="array" ref="AQ23">_xlfn.IFS(SUM($S23,$W23,$AA23,$AE23,$AI23,$AM23)&gt;='Wage Ceilings '!$C$3,0,SUM($I23,$S23,$W23,$AA23,$AE23,$AI23,$AM23)&gt;'Wage Ceilings '!$C$3,'Wage Ceilings '!$C$3-SUM($S23,$W23,$AA23,$AE23,$AI23,$AM23),SUM($I23,$S23,$W23,$AA23,$AE23,$AI23,$AM23)&lt;='Wage Ceilings '!$C$3,$I23)</f>
        <v>0</v>
      </c>
      <c r="AR23" s="91" cm="1">
        <f t="array" ref="AR23">INDEX(Appendix!$G$4:$J$8,_xlfn.IFS(AP23&lt;56,1,AP23&lt;61,2,AP23&lt;66,3,AP23&lt;71,4,TRUE,5),MATCH(YEAR($C$17),Appendix!$G$3:$L$3,0))</f>
        <v>0</v>
      </c>
      <c r="AS23" s="92">
        <f t="shared" si="24"/>
        <v>0</v>
      </c>
      <c r="AT23" s="89">
        <f t="shared" si="14"/>
        <v>125</v>
      </c>
      <c r="AU23" s="90" cm="1">
        <f t="array" ref="AU23">_xlfn.IFS(SUM($S23,$W23,$AA23,$AE23,$AI23,$AM23,$AQ23)&gt;='Wage Ceilings '!$C$3,0,SUM($J23,$S23,$W23,$AA23,$AE23,$AI23,$AM23,$AQ23)&gt;'Wage Ceilings '!$C$3,'Wage Ceilings '!$C$3-SUM($S23,$W23,$AA23,$AE23,$AI23,$AM23,$AQ23),SUM($J23,$S23,$W23,$AA23,$AE23,$AI23,$AM23,$AQ23)&lt;='Wage Ceilings '!$C$3,$J23)</f>
        <v>0</v>
      </c>
      <c r="AV23" s="91" cm="1">
        <f t="array" ref="AV23">INDEX(Appendix!$G$4:$J$8,_xlfn.IFS(AT23&lt;56,1,AT23&lt;61,2,AT23&lt;66,3,AT23&lt;71,4,TRUE,5),MATCH(YEAR($C$17),Appendix!$G$3:$L$3,0))</f>
        <v>0</v>
      </c>
      <c r="AW23" s="92">
        <f t="shared" si="15"/>
        <v>0</v>
      </c>
      <c r="AX23" s="89">
        <f t="shared" si="16"/>
        <v>125</v>
      </c>
      <c r="AY23" s="90" cm="1">
        <f t="array" ref="AY23">_xlfn.IFS(SUM($S23,$W23,$AA23,$AE23,$AI23,$AM23,$AQ23,$AU23)&gt;='Wage Ceilings '!$C$3,0,SUM($K23,$S23,$W23,$AA23,$AE23,$AI23,$AM23,$AQ23,$AU23)&gt;'Wage Ceilings '!$C$3,'Wage Ceilings '!$C$3-SUM($S23,$W23,$AA23,$AE23,$AI23,$AM23,$AQ23,$AU23),SUM($K23,$S23,$W23,$AA23,$AE23,$AI23,$AM23,$AQ23,$AU23)&lt;='Wage Ceilings '!$C$3,$K23)</f>
        <v>0</v>
      </c>
      <c r="AZ23" s="91" cm="1">
        <f t="array" ref="AZ23">INDEX(Appendix!$G$4:$J$8,_xlfn.IFS(AX23&lt;56,1,AX23&lt;61,2,AX23&lt;66,3,AX23&lt;71,4,TRUE,5),MATCH(YEAR($C$17),Appendix!$G$3:$L$3,0))</f>
        <v>0</v>
      </c>
      <c r="BA23" s="92">
        <f t="shared" si="17"/>
        <v>0</v>
      </c>
      <c r="BB23" s="89">
        <f t="shared" si="18"/>
        <v>125</v>
      </c>
      <c r="BC23" s="90" cm="1">
        <f t="array" ref="BC23">_xlfn.IFS(SUM($S23,$W23,$AA23,$AE23,$AI23,$AM23,$AQ23,$AU23,$AY23)&gt;='Wage Ceilings '!$C$3,0,SUM($L23,$S23,$W23,$AA23,$AE23,$AI23,$AM23,$AQ23,$AU23,$AY23)&gt;'Wage Ceilings '!$C$3,'Wage Ceilings '!$C$3-SUM($S23,$W23,$AA23,$AE23,$AI23,$AM23,$AQ23,$AU23,$AY23),SUM($L23,$S23,$W23,$AA23,$AE23,$AI23,$AM23,$AQ23,$AU23,$AY23)&lt;='Wage Ceilings '!$C$3,$L23)</f>
        <v>0</v>
      </c>
      <c r="BD23" s="91" cm="1">
        <f t="array" ref="BD23">INDEX(Appendix!$G$4:$J$8,_xlfn.IFS(BB23&lt;56,1,BB23&lt;61,2,BB23&lt;66,3,BB23&lt;71,4,TRUE,5),MATCH(YEAR($C$17),Appendix!$G$3:$L$3,0))</f>
        <v>0</v>
      </c>
      <c r="BE23" s="92">
        <f t="shared" si="19"/>
        <v>0</v>
      </c>
      <c r="BF23" s="89">
        <f t="shared" si="20"/>
        <v>125</v>
      </c>
      <c r="BG23" s="90" cm="1">
        <f t="array" ref="BG23">_xlfn.IFS(SUM($S23,$W23,$AA23,$AE23,$AI23,$AM23,$AQ23,$AU23,$AY23,$BC23)&gt;='Wage Ceilings '!$C$3,0,SUM($M23,$S23,$W23,$AA23,$AE23,$AI23,$AM23,$AQ23,$AU23,$AY23,$BC23)&gt;'Wage Ceilings '!$C$3,'Wage Ceilings '!$C$3-SUM($S23,$W23,$AA23,$AE23,$AI23,$AM23,$AQ23,$AU23,$AY23,$BC23),SUM($M23,$S23,$W23,$AA23,$AE23,$AI23,$AM23,$AQ23,$AU23,$AY23,$BC23)&lt;='Wage Ceilings '!$C$3,$M23)</f>
        <v>0</v>
      </c>
      <c r="BH23" s="91" cm="1">
        <f t="array" ref="BH23">INDEX(Appendix!$G$4:$J$8,_xlfn.IFS(BF23&lt;56,1,BF23&lt;61,2,BF23&lt;66,3,BF23&lt;71,4,TRUE,5),MATCH(YEAR($C$17),Appendix!$G$3:$L$3,0))</f>
        <v>0</v>
      </c>
      <c r="BI23" s="92">
        <f t="shared" si="21"/>
        <v>0</v>
      </c>
      <c r="BJ23" s="89">
        <f t="shared" si="22"/>
        <v>125</v>
      </c>
      <c r="BK23" s="90" cm="1">
        <f t="array" ref="BK23">_xlfn.IFS(SUM($S23,$W23,$AA23,$AE23,$AI23,$AM23,$AQ23,$AU23,$AY23,$BC23,$BG23)&gt;='Wage Ceilings '!$C$3,0,SUM($N23,$S23,$W23,$AA23,$AE23,$AI23,$AM23,$AQ23,$AU23,$AY23,$BC23,$BG23)&gt;'Wage Ceilings '!$C$3,'Wage Ceilings '!$C$3-SUM($S23,$W23,$AA23,$AE23,$AI23,$AM23,$AQ23,$AU23,$AY23,$BC23,$BG23),SUM($N23,$S23,$W23,$AA23,$AE23,$AI23,$AM23,$AQ23,$AU23,$AY23,$BC23,$BG23)&lt;='Wage Ceilings '!$C$3,$N23)</f>
        <v>0</v>
      </c>
      <c r="BL23" s="91" cm="1">
        <f t="array" ref="BL23">INDEX(Appendix!$G$4:$J$8,_xlfn.IFS(BJ23&lt;56,1,BJ23&lt;61,2,BJ23&lt;66,3,BJ23&lt;71,4,TRUE,5),MATCH(YEAR($C$17),Appendix!$G$3:$L$3,0))</f>
        <v>0</v>
      </c>
      <c r="BM23" s="92">
        <f t="shared" si="23"/>
        <v>0</v>
      </c>
      <c r="BN23" s="99"/>
    </row>
    <row r="24" spans="1:67" x14ac:dyDescent="0.3">
      <c r="A24" s="64" t="s">
        <v>22</v>
      </c>
      <c r="B24" s="63"/>
      <c r="C24" s="67"/>
      <c r="D24" s="67"/>
      <c r="E24" s="67"/>
      <c r="F24" s="67"/>
      <c r="G24" s="67"/>
      <c r="H24" s="67"/>
      <c r="I24" s="67"/>
      <c r="J24" s="67"/>
      <c r="K24" s="67"/>
      <c r="L24" s="67"/>
      <c r="M24" s="67"/>
      <c r="N24" s="67"/>
      <c r="O24" s="57">
        <f t="shared" si="25"/>
        <v>0</v>
      </c>
      <c r="P24" s="57">
        <f t="shared" si="26"/>
        <v>0</v>
      </c>
      <c r="Q24" s="58">
        <f t="shared" si="0"/>
        <v>0</v>
      </c>
      <c r="R24" s="89">
        <f t="shared" si="1"/>
        <v>124</v>
      </c>
      <c r="S24" s="90">
        <f>IF($C24&gt;'Wage Ceilings '!$C$3,'Wage Ceilings '!$C$3,$C24)</f>
        <v>0</v>
      </c>
      <c r="T24" s="91" cm="1">
        <f t="array" ref="T24">INDEX(Appendix!$G$4:$J$8,_xlfn.IFS(R24&lt;56,1,R24&lt;61,2,R24&lt;66,3,R24&lt;71,4,TRUE,5),MATCH(YEAR($C$17),Appendix!$G$3:$L$3,0))</f>
        <v>0</v>
      </c>
      <c r="U24" s="92">
        <f t="shared" si="2"/>
        <v>0</v>
      </c>
      <c r="V24" s="89">
        <f t="shared" si="3"/>
        <v>125</v>
      </c>
      <c r="W24" s="90">
        <f>IF($D24&gt;'Wage Ceilings '!$C$3-$S24,'Wage Ceilings '!$C$3-$S24,$D24)</f>
        <v>0</v>
      </c>
      <c r="X24" s="91" cm="1">
        <f t="array" ref="X24">INDEX(Appendix!$G$4:$J$8,_xlfn.IFS(V24&lt;56,1,V24&lt;61,2,V24&lt;66,3,V24&lt;71,4,TRUE,5),MATCH(YEAR($C$17),Appendix!$G$3:$L$3,0))</f>
        <v>0</v>
      </c>
      <c r="Y24" s="92">
        <f t="shared" si="4"/>
        <v>0</v>
      </c>
      <c r="Z24" s="89">
        <f t="shared" si="5"/>
        <v>125</v>
      </c>
      <c r="AA24" s="90">
        <f>IF($E24&gt;'Wage Ceilings '!$C$3-SUM($S24,$W24),'Wage Ceilings '!$C$3-SUM($S24,$W24),$E24)</f>
        <v>0</v>
      </c>
      <c r="AB24" s="91" cm="1">
        <f t="array" ref="AB24">INDEX(Appendix!$G$4:$J$8,_xlfn.IFS(Z24&lt;56,1,Z24&lt;61,2,Z24&lt;66,3,Z24&lt;71,4,TRUE,5),MATCH(YEAR($C$17),Appendix!$G$3:$L$3,0))</f>
        <v>0</v>
      </c>
      <c r="AC24" s="92">
        <f t="shared" si="6"/>
        <v>0</v>
      </c>
      <c r="AD24" s="89">
        <f t="shared" si="7"/>
        <v>125</v>
      </c>
      <c r="AE24" s="90">
        <f>IF($F24&gt;'Wage Ceilings '!$C$3-SUM($S24,$W24,$AA24),'Wage Ceilings '!$C$3-SUM($S24,$W24,$AA24),$F24)</f>
        <v>0</v>
      </c>
      <c r="AF24" s="91" cm="1">
        <f t="array" ref="AF24">INDEX(Appendix!$G$4:$J$8,_xlfn.IFS(AD24&lt;56,1,AD24&lt;61,2,AD24&lt;66,3,AD24&lt;71,4,TRUE,5),MATCH(YEAR($C$17),Appendix!$G$3:$L$3,0))</f>
        <v>0</v>
      </c>
      <c r="AG24" s="92">
        <f t="shared" si="8"/>
        <v>0</v>
      </c>
      <c r="AH24" s="89">
        <f t="shared" si="9"/>
        <v>125</v>
      </c>
      <c r="AI24" s="90">
        <f>IF($G24&gt;'Wage Ceilings '!$C$3-SUM($S24,$W24,$AA24,$AE24),'Wage Ceilings '!$C$3-SUM($S24,$W24,$AA24,$AE24),$G24)</f>
        <v>0</v>
      </c>
      <c r="AJ24" s="91" cm="1">
        <f t="array" ref="AJ24">INDEX(Appendix!$G$4:$J$8,_xlfn.IFS(AH24&lt;56,1,AH24&lt;61,2,AH24&lt;66,3,AH24&lt;71,4,TRUE,5),MATCH(YEAR($C$17),Appendix!$G$3:$L$3,0))</f>
        <v>0</v>
      </c>
      <c r="AK24" s="92">
        <f t="shared" si="10"/>
        <v>0</v>
      </c>
      <c r="AL24" s="89">
        <f t="shared" si="11"/>
        <v>125</v>
      </c>
      <c r="AM24" s="90">
        <f>IF($H24&gt;'Wage Ceilings '!$C$3-SUM($S24,$W24,$AA24,$AE24,$AI24),'Wage Ceilings '!$C$3-SUM($S24,$W24,$AA24,$AE24,$AI24),$H24)</f>
        <v>0</v>
      </c>
      <c r="AN24" s="91" cm="1">
        <f t="array" ref="AN24">INDEX(Appendix!$G$4:$J$8,_xlfn.IFS(AL24&lt;56,1,AL24&lt;61,2,AL24&lt;66,3,AL24&lt;71,4,TRUE,5),MATCH(YEAR($C$17),Appendix!$G$3:$L$3,0))</f>
        <v>0</v>
      </c>
      <c r="AO24" s="92">
        <f t="shared" si="12"/>
        <v>0</v>
      </c>
      <c r="AP24" s="89">
        <f t="shared" si="13"/>
        <v>125</v>
      </c>
      <c r="AQ24" s="90" cm="1">
        <f t="array" ref="AQ24">_xlfn.IFS(SUM($S24,$W24,$AA24,$AE24,$AI24,$AM24)&gt;='Wage Ceilings '!$C$3,0,SUM($I24,$S24,$W24,$AA24,$AE24,$AI24,$AM24)&gt;'Wage Ceilings '!$C$3,'Wage Ceilings '!$C$3-SUM($S24,$W24,$AA24,$AE24,$AI24,$AM24),SUM($I24,$S24,$W24,$AA24,$AE24,$AI24,$AM24)&lt;='Wage Ceilings '!$C$3,$I24)</f>
        <v>0</v>
      </c>
      <c r="AR24" s="91" cm="1">
        <f t="array" ref="AR24">INDEX(Appendix!$G$4:$J$8,_xlfn.IFS(AP24&lt;56,1,AP24&lt;61,2,AP24&lt;66,3,AP24&lt;71,4,TRUE,5),MATCH(YEAR($C$17),Appendix!$G$3:$L$3,0))</f>
        <v>0</v>
      </c>
      <c r="AS24" s="92">
        <f t="shared" si="24"/>
        <v>0</v>
      </c>
      <c r="AT24" s="89">
        <f t="shared" si="14"/>
        <v>125</v>
      </c>
      <c r="AU24" s="90" cm="1">
        <f t="array" ref="AU24">_xlfn.IFS(SUM($S24,$W24,$AA24,$AE24,$AI24,$AM24,$AQ24)&gt;='Wage Ceilings '!$C$3,0,SUM($J24,$S24,$W24,$AA24,$AE24,$AI24,$AM24,$AQ24)&gt;'Wage Ceilings '!$C$3,'Wage Ceilings '!$C$3-SUM($S24,$W24,$AA24,$AE24,$AI24,$AM24,$AQ24),SUM($J24,$S24,$W24,$AA24,$AE24,$AI24,$AM24,$AQ24)&lt;='Wage Ceilings '!$C$3,$J24)</f>
        <v>0</v>
      </c>
      <c r="AV24" s="91" cm="1">
        <f t="array" ref="AV24">INDEX(Appendix!$G$4:$J$8,_xlfn.IFS(AT24&lt;56,1,AT24&lt;61,2,AT24&lt;66,3,AT24&lt;71,4,TRUE,5),MATCH(YEAR($C$17),Appendix!$G$3:$L$3,0))</f>
        <v>0</v>
      </c>
      <c r="AW24" s="92">
        <f t="shared" si="15"/>
        <v>0</v>
      </c>
      <c r="AX24" s="89">
        <f t="shared" si="16"/>
        <v>125</v>
      </c>
      <c r="AY24" s="90" cm="1">
        <f t="array" ref="AY24">_xlfn.IFS(SUM($S24,$W24,$AA24,$AE24,$AI24,$AM24,$AQ24,$AU24)&gt;='Wage Ceilings '!$C$3,0,SUM($K24,$S24,$W24,$AA24,$AE24,$AI24,$AM24,$AQ24,$AU24)&gt;'Wage Ceilings '!$C$3,'Wage Ceilings '!$C$3-SUM($S24,$W24,$AA24,$AE24,$AI24,$AM24,$AQ24,$AU24),SUM($K24,$S24,$W24,$AA24,$AE24,$AI24,$AM24,$AQ24,$AU24)&lt;='Wage Ceilings '!$C$3,$K24)</f>
        <v>0</v>
      </c>
      <c r="AZ24" s="91" cm="1">
        <f t="array" ref="AZ24">INDEX(Appendix!$G$4:$J$8,_xlfn.IFS(AX24&lt;56,1,AX24&lt;61,2,AX24&lt;66,3,AX24&lt;71,4,TRUE,5),MATCH(YEAR($C$17),Appendix!$G$3:$L$3,0))</f>
        <v>0</v>
      </c>
      <c r="BA24" s="92">
        <f t="shared" si="17"/>
        <v>0</v>
      </c>
      <c r="BB24" s="89">
        <f t="shared" si="18"/>
        <v>125</v>
      </c>
      <c r="BC24" s="90" cm="1">
        <f t="array" ref="BC24">_xlfn.IFS(SUM($S24,$W24,$AA24,$AE24,$AI24,$AM24,$AQ24,$AU24,$AY24)&gt;='Wage Ceilings '!$C$3,0,SUM($L24,$S24,$W24,$AA24,$AE24,$AI24,$AM24,$AQ24,$AU24,$AY24)&gt;'Wage Ceilings '!$C$3,'Wage Ceilings '!$C$3-SUM($S24,$W24,$AA24,$AE24,$AI24,$AM24,$AQ24,$AU24,$AY24),SUM($L24,$S24,$W24,$AA24,$AE24,$AI24,$AM24,$AQ24,$AU24,$AY24)&lt;='Wage Ceilings '!$C$3,$L24)</f>
        <v>0</v>
      </c>
      <c r="BD24" s="91" cm="1">
        <f t="array" ref="BD24">INDEX(Appendix!$G$4:$J$8,_xlfn.IFS(BB24&lt;56,1,BB24&lt;61,2,BB24&lt;66,3,BB24&lt;71,4,TRUE,5),MATCH(YEAR($C$17),Appendix!$G$3:$L$3,0))</f>
        <v>0</v>
      </c>
      <c r="BE24" s="92">
        <f t="shared" si="19"/>
        <v>0</v>
      </c>
      <c r="BF24" s="89">
        <f t="shared" si="20"/>
        <v>125</v>
      </c>
      <c r="BG24" s="90" cm="1">
        <f t="array" ref="BG24">_xlfn.IFS(SUM($S24,$W24,$AA24,$AE24,$AI24,$AM24,$AQ24,$AU24,$AY24,$BC24)&gt;='Wage Ceilings '!$C$3,0,SUM($M24,$S24,$W24,$AA24,$AE24,$AI24,$AM24,$AQ24,$AU24,$AY24,$BC24)&gt;'Wage Ceilings '!$C$3,'Wage Ceilings '!$C$3-SUM($S24,$W24,$AA24,$AE24,$AI24,$AM24,$AQ24,$AU24,$AY24,$BC24),SUM($M24,$S24,$W24,$AA24,$AE24,$AI24,$AM24,$AQ24,$AU24,$AY24,$BC24)&lt;='Wage Ceilings '!$C$3,$M24)</f>
        <v>0</v>
      </c>
      <c r="BH24" s="91" cm="1">
        <f t="array" ref="BH24">INDEX(Appendix!$G$4:$J$8,_xlfn.IFS(BF24&lt;56,1,BF24&lt;61,2,BF24&lt;66,3,BF24&lt;71,4,TRUE,5),MATCH(YEAR($C$17),Appendix!$G$3:$L$3,0))</f>
        <v>0</v>
      </c>
      <c r="BI24" s="92">
        <f t="shared" si="21"/>
        <v>0</v>
      </c>
      <c r="BJ24" s="89">
        <f t="shared" si="22"/>
        <v>125</v>
      </c>
      <c r="BK24" s="90" cm="1">
        <f t="array" ref="BK24">_xlfn.IFS(SUM($S24,$W24,$AA24,$AE24,$AI24,$AM24,$AQ24,$AU24,$AY24,$BC24,$BG24)&gt;='Wage Ceilings '!$C$3,0,SUM($N24,$S24,$W24,$AA24,$AE24,$AI24,$AM24,$AQ24,$AU24,$AY24,$BC24,$BG24)&gt;'Wage Ceilings '!$C$3,'Wage Ceilings '!$C$3-SUM($S24,$W24,$AA24,$AE24,$AI24,$AM24,$AQ24,$AU24,$AY24,$BC24,$BG24),SUM($N24,$S24,$W24,$AA24,$AE24,$AI24,$AM24,$AQ24,$AU24,$AY24,$BC24,$BG24)&lt;='Wage Ceilings '!$C$3,$N24)</f>
        <v>0</v>
      </c>
      <c r="BL24" s="91" cm="1">
        <f t="array" ref="BL24">INDEX(Appendix!$G$4:$J$8,_xlfn.IFS(BJ24&lt;56,1,BJ24&lt;61,2,BJ24&lt;66,3,BJ24&lt;71,4,TRUE,5),MATCH(YEAR($C$17),Appendix!$G$3:$L$3,0))</f>
        <v>0</v>
      </c>
      <c r="BM24" s="92">
        <f t="shared" si="23"/>
        <v>0</v>
      </c>
      <c r="BN24" s="99"/>
    </row>
    <row r="25" spans="1:67" x14ac:dyDescent="0.3">
      <c r="A25" s="64" t="s">
        <v>23</v>
      </c>
      <c r="B25" s="63"/>
      <c r="C25" s="67"/>
      <c r="D25" s="67"/>
      <c r="E25" s="67"/>
      <c r="F25" s="67"/>
      <c r="G25" s="67"/>
      <c r="H25" s="67"/>
      <c r="I25" s="67"/>
      <c r="J25" s="67"/>
      <c r="K25" s="67"/>
      <c r="L25" s="67"/>
      <c r="M25" s="67"/>
      <c r="N25" s="67"/>
      <c r="O25" s="57">
        <f t="shared" si="25"/>
        <v>0</v>
      </c>
      <c r="P25" s="57">
        <f t="shared" si="26"/>
        <v>0</v>
      </c>
      <c r="Q25" s="58">
        <f t="shared" si="0"/>
        <v>0</v>
      </c>
      <c r="R25" s="89">
        <f t="shared" si="1"/>
        <v>124</v>
      </c>
      <c r="S25" s="90">
        <f>IF($C25&gt;'Wage Ceilings '!$C$3,'Wage Ceilings '!$C$3,$C25)</f>
        <v>0</v>
      </c>
      <c r="T25" s="91" cm="1">
        <f t="array" ref="T25">INDEX(Appendix!$G$4:$J$8,_xlfn.IFS(R25&lt;56,1,R25&lt;61,2,R25&lt;66,3,R25&lt;71,4,TRUE,5),MATCH(YEAR($C$17),Appendix!$G$3:$L$3,0))</f>
        <v>0</v>
      </c>
      <c r="U25" s="92">
        <f t="shared" si="2"/>
        <v>0</v>
      </c>
      <c r="V25" s="89">
        <f t="shared" si="3"/>
        <v>125</v>
      </c>
      <c r="W25" s="90">
        <f>IF($D25&gt;'Wage Ceilings '!$C$3-$S25,'Wage Ceilings '!$C$3-$S25,$D25)</f>
        <v>0</v>
      </c>
      <c r="X25" s="91" cm="1">
        <f t="array" ref="X25">INDEX(Appendix!$G$4:$J$8,_xlfn.IFS(V25&lt;56,1,V25&lt;61,2,V25&lt;66,3,V25&lt;71,4,TRUE,5),MATCH(YEAR($C$17),Appendix!$G$3:$L$3,0))</f>
        <v>0</v>
      </c>
      <c r="Y25" s="92">
        <f t="shared" si="4"/>
        <v>0</v>
      </c>
      <c r="Z25" s="89">
        <f t="shared" si="5"/>
        <v>125</v>
      </c>
      <c r="AA25" s="90">
        <f>IF($E25&gt;'Wage Ceilings '!$C$3-SUM($S25,$W25),'Wage Ceilings '!$C$3-SUM($S25,$W25),$E25)</f>
        <v>0</v>
      </c>
      <c r="AB25" s="91" cm="1">
        <f t="array" ref="AB25">INDEX(Appendix!$G$4:$J$8,_xlfn.IFS(Z25&lt;56,1,Z25&lt;61,2,Z25&lt;66,3,Z25&lt;71,4,TRUE,5),MATCH(YEAR($C$17),Appendix!$G$3:$L$3,0))</f>
        <v>0</v>
      </c>
      <c r="AC25" s="92">
        <f t="shared" si="6"/>
        <v>0</v>
      </c>
      <c r="AD25" s="89">
        <f t="shared" si="7"/>
        <v>125</v>
      </c>
      <c r="AE25" s="90">
        <f>IF($F25&gt;'Wage Ceilings '!$C$3-SUM($S25,$W25,$AA25),'Wage Ceilings '!$C$3-SUM($S25,$W25,$AA25),$F25)</f>
        <v>0</v>
      </c>
      <c r="AF25" s="91" cm="1">
        <f t="array" ref="AF25">INDEX(Appendix!$G$4:$J$8,_xlfn.IFS(AD25&lt;56,1,AD25&lt;61,2,AD25&lt;66,3,AD25&lt;71,4,TRUE,5),MATCH(YEAR($C$17),Appendix!$G$3:$L$3,0))</f>
        <v>0</v>
      </c>
      <c r="AG25" s="92">
        <f t="shared" si="8"/>
        <v>0</v>
      </c>
      <c r="AH25" s="89">
        <f t="shared" si="9"/>
        <v>125</v>
      </c>
      <c r="AI25" s="90">
        <f>IF($G25&gt;'Wage Ceilings '!$C$3-SUM($S25,$W25,$AA25,$AE25),'Wage Ceilings '!$C$3-SUM($S25,$W25,$AA25,$AE25),$G25)</f>
        <v>0</v>
      </c>
      <c r="AJ25" s="91" cm="1">
        <f t="array" ref="AJ25">INDEX(Appendix!$G$4:$J$8,_xlfn.IFS(AH25&lt;56,1,AH25&lt;61,2,AH25&lt;66,3,AH25&lt;71,4,TRUE,5),MATCH(YEAR($C$17),Appendix!$G$3:$L$3,0))</f>
        <v>0</v>
      </c>
      <c r="AK25" s="92">
        <f t="shared" si="10"/>
        <v>0</v>
      </c>
      <c r="AL25" s="89">
        <f t="shared" si="11"/>
        <v>125</v>
      </c>
      <c r="AM25" s="90">
        <f>IF($H25&gt;'Wage Ceilings '!$C$3-SUM($S25,$W25,$AA25,$AE25,$AI25),'Wage Ceilings '!$C$3-SUM($S25,$W25,$AA25,$AE25,$AI25),$H25)</f>
        <v>0</v>
      </c>
      <c r="AN25" s="91" cm="1">
        <f t="array" ref="AN25">INDEX(Appendix!$G$4:$J$8,_xlfn.IFS(AL25&lt;56,1,AL25&lt;61,2,AL25&lt;66,3,AL25&lt;71,4,TRUE,5),MATCH(YEAR($C$17),Appendix!$G$3:$L$3,0))</f>
        <v>0</v>
      </c>
      <c r="AO25" s="92">
        <f t="shared" si="12"/>
        <v>0</v>
      </c>
      <c r="AP25" s="89">
        <f t="shared" si="13"/>
        <v>125</v>
      </c>
      <c r="AQ25" s="90" cm="1">
        <f t="array" ref="AQ25">_xlfn.IFS(SUM($S25,$W25,$AA25,$AE25,$AI25,$AM25)&gt;='Wage Ceilings '!$C$3,0,SUM($I25,$S25,$W25,$AA25,$AE25,$AI25,$AM25)&gt;'Wage Ceilings '!$C$3,'Wage Ceilings '!$C$3-SUM($S25,$W25,$AA25,$AE25,$AI25,$AM25),SUM($I25,$S25,$W25,$AA25,$AE25,$AI25,$AM25)&lt;='Wage Ceilings '!$C$3,$I25)</f>
        <v>0</v>
      </c>
      <c r="AR25" s="91" cm="1">
        <f t="array" ref="AR25">INDEX(Appendix!$G$4:$J$8,_xlfn.IFS(AP25&lt;56,1,AP25&lt;61,2,AP25&lt;66,3,AP25&lt;71,4,TRUE,5),MATCH(YEAR($C$17),Appendix!$G$3:$L$3,0))</f>
        <v>0</v>
      </c>
      <c r="AS25" s="92">
        <f t="shared" si="24"/>
        <v>0</v>
      </c>
      <c r="AT25" s="89">
        <f t="shared" si="14"/>
        <v>125</v>
      </c>
      <c r="AU25" s="90" cm="1">
        <f t="array" ref="AU25">_xlfn.IFS(SUM($S25,$W25,$AA25,$AE25,$AI25,$AM25,$AQ25)&gt;='Wage Ceilings '!$C$3,0,SUM($J25,$S25,$W25,$AA25,$AE25,$AI25,$AM25,$AQ25)&gt;'Wage Ceilings '!$C$3,'Wage Ceilings '!$C$3-SUM($S25,$W25,$AA25,$AE25,$AI25,$AM25,$AQ25),SUM($J25,$S25,$W25,$AA25,$AE25,$AI25,$AM25,$AQ25)&lt;='Wage Ceilings '!$C$3,$J25)</f>
        <v>0</v>
      </c>
      <c r="AV25" s="91" cm="1">
        <f t="array" ref="AV25">INDEX(Appendix!$G$4:$J$8,_xlfn.IFS(AT25&lt;56,1,AT25&lt;61,2,AT25&lt;66,3,AT25&lt;71,4,TRUE,5),MATCH(YEAR($C$17),Appendix!$G$3:$L$3,0))</f>
        <v>0</v>
      </c>
      <c r="AW25" s="92">
        <f t="shared" si="15"/>
        <v>0</v>
      </c>
      <c r="AX25" s="89">
        <f t="shared" si="16"/>
        <v>125</v>
      </c>
      <c r="AY25" s="90" cm="1">
        <f t="array" ref="AY25">_xlfn.IFS(SUM($S25,$W25,$AA25,$AE25,$AI25,$AM25,$AQ25,$AU25)&gt;='Wage Ceilings '!$C$3,0,SUM($K25,$S25,$W25,$AA25,$AE25,$AI25,$AM25,$AQ25,$AU25)&gt;'Wage Ceilings '!$C$3,'Wage Ceilings '!$C$3-SUM($S25,$W25,$AA25,$AE25,$AI25,$AM25,$AQ25,$AU25),SUM($K25,$S25,$W25,$AA25,$AE25,$AI25,$AM25,$AQ25,$AU25)&lt;='Wage Ceilings '!$C$3,$K25)</f>
        <v>0</v>
      </c>
      <c r="AZ25" s="91" cm="1">
        <f t="array" ref="AZ25">INDEX(Appendix!$G$4:$J$8,_xlfn.IFS(AX25&lt;56,1,AX25&lt;61,2,AX25&lt;66,3,AX25&lt;71,4,TRUE,5),MATCH(YEAR($C$17),Appendix!$G$3:$L$3,0))</f>
        <v>0</v>
      </c>
      <c r="BA25" s="92">
        <f t="shared" si="17"/>
        <v>0</v>
      </c>
      <c r="BB25" s="89">
        <f t="shared" si="18"/>
        <v>125</v>
      </c>
      <c r="BC25" s="90" cm="1">
        <f t="array" ref="BC25">_xlfn.IFS(SUM($S25,$W25,$AA25,$AE25,$AI25,$AM25,$AQ25,$AU25,$AY25)&gt;='Wage Ceilings '!$C$3,0,SUM($L25,$S25,$W25,$AA25,$AE25,$AI25,$AM25,$AQ25,$AU25,$AY25)&gt;'Wage Ceilings '!$C$3,'Wage Ceilings '!$C$3-SUM($S25,$W25,$AA25,$AE25,$AI25,$AM25,$AQ25,$AU25,$AY25),SUM($L25,$S25,$W25,$AA25,$AE25,$AI25,$AM25,$AQ25,$AU25,$AY25)&lt;='Wage Ceilings '!$C$3,$L25)</f>
        <v>0</v>
      </c>
      <c r="BD25" s="91" cm="1">
        <f t="array" ref="BD25">INDEX(Appendix!$G$4:$J$8,_xlfn.IFS(BB25&lt;56,1,BB25&lt;61,2,BB25&lt;66,3,BB25&lt;71,4,TRUE,5),MATCH(YEAR($C$17),Appendix!$G$3:$L$3,0))</f>
        <v>0</v>
      </c>
      <c r="BE25" s="92">
        <f t="shared" si="19"/>
        <v>0</v>
      </c>
      <c r="BF25" s="89">
        <f t="shared" si="20"/>
        <v>125</v>
      </c>
      <c r="BG25" s="90" cm="1">
        <f t="array" ref="BG25">_xlfn.IFS(SUM($S25,$W25,$AA25,$AE25,$AI25,$AM25,$AQ25,$AU25,$AY25,$BC25)&gt;='Wage Ceilings '!$C$3,0,SUM($M25,$S25,$W25,$AA25,$AE25,$AI25,$AM25,$AQ25,$AU25,$AY25,$BC25)&gt;'Wage Ceilings '!$C$3,'Wage Ceilings '!$C$3-SUM($S25,$W25,$AA25,$AE25,$AI25,$AM25,$AQ25,$AU25,$AY25,$BC25),SUM($M25,$S25,$W25,$AA25,$AE25,$AI25,$AM25,$AQ25,$AU25,$AY25,$BC25)&lt;='Wage Ceilings '!$C$3,$M25)</f>
        <v>0</v>
      </c>
      <c r="BH25" s="91" cm="1">
        <f t="array" ref="BH25">INDEX(Appendix!$G$4:$J$8,_xlfn.IFS(BF25&lt;56,1,BF25&lt;61,2,BF25&lt;66,3,BF25&lt;71,4,TRUE,5),MATCH(YEAR($C$17),Appendix!$G$3:$L$3,0))</f>
        <v>0</v>
      </c>
      <c r="BI25" s="92">
        <f t="shared" si="21"/>
        <v>0</v>
      </c>
      <c r="BJ25" s="89">
        <f t="shared" si="22"/>
        <v>125</v>
      </c>
      <c r="BK25" s="90" cm="1">
        <f t="array" ref="BK25">_xlfn.IFS(SUM($S25,$W25,$AA25,$AE25,$AI25,$AM25,$AQ25,$AU25,$AY25,$BC25,$BG25)&gt;='Wage Ceilings '!$C$3,0,SUM($N25,$S25,$W25,$AA25,$AE25,$AI25,$AM25,$AQ25,$AU25,$AY25,$BC25,$BG25)&gt;'Wage Ceilings '!$C$3,'Wage Ceilings '!$C$3-SUM($S25,$W25,$AA25,$AE25,$AI25,$AM25,$AQ25,$AU25,$AY25,$BC25,$BG25),SUM($N25,$S25,$W25,$AA25,$AE25,$AI25,$AM25,$AQ25,$AU25,$AY25,$BC25,$BG25)&lt;='Wage Ceilings '!$C$3,$N25)</f>
        <v>0</v>
      </c>
      <c r="BL25" s="91" cm="1">
        <f t="array" ref="BL25">INDEX(Appendix!$G$4:$J$8,_xlfn.IFS(BJ25&lt;56,1,BJ25&lt;61,2,BJ25&lt;66,3,BJ25&lt;71,4,TRUE,5),MATCH(YEAR($C$17),Appendix!$G$3:$L$3,0))</f>
        <v>0</v>
      </c>
      <c r="BM25" s="92">
        <f t="shared" si="23"/>
        <v>0</v>
      </c>
      <c r="BN25" s="99"/>
    </row>
    <row r="26" spans="1:67" x14ac:dyDescent="0.3">
      <c r="A26" s="64" t="s">
        <v>24</v>
      </c>
      <c r="B26" s="63"/>
      <c r="C26" s="67"/>
      <c r="D26" s="67"/>
      <c r="E26" s="67"/>
      <c r="F26" s="67"/>
      <c r="G26" s="67"/>
      <c r="H26" s="67"/>
      <c r="I26" s="67"/>
      <c r="J26" s="67"/>
      <c r="K26" s="67"/>
      <c r="L26" s="67"/>
      <c r="M26" s="67"/>
      <c r="N26" s="67"/>
      <c r="O26" s="57">
        <f t="shared" si="25"/>
        <v>0</v>
      </c>
      <c r="P26" s="57">
        <f t="shared" si="26"/>
        <v>0</v>
      </c>
      <c r="Q26" s="58">
        <f t="shared" si="0"/>
        <v>0</v>
      </c>
      <c r="R26" s="89">
        <f t="shared" si="1"/>
        <v>124</v>
      </c>
      <c r="S26" s="90">
        <f>IF($C26&gt;'Wage Ceilings '!$C$3,'Wage Ceilings '!$C$3,$C26)</f>
        <v>0</v>
      </c>
      <c r="T26" s="91" cm="1">
        <f t="array" ref="T26">INDEX(Appendix!$G$4:$J$8,_xlfn.IFS(R26&lt;56,1,R26&lt;61,2,R26&lt;66,3,R26&lt;71,4,TRUE,5),MATCH(YEAR($C$17),Appendix!$G$3:$L$3,0))</f>
        <v>0</v>
      </c>
      <c r="U26" s="92">
        <f t="shared" si="2"/>
        <v>0</v>
      </c>
      <c r="V26" s="89">
        <f t="shared" si="3"/>
        <v>125</v>
      </c>
      <c r="W26" s="90">
        <f>IF($D26&gt;'Wage Ceilings '!$C$3-$S26,'Wage Ceilings '!$C$3-$S26,$D26)</f>
        <v>0</v>
      </c>
      <c r="X26" s="91" cm="1">
        <f t="array" ref="X26">INDEX(Appendix!$G$4:$J$8,_xlfn.IFS(V26&lt;56,1,V26&lt;61,2,V26&lt;66,3,V26&lt;71,4,TRUE,5),MATCH(YEAR($C$17),Appendix!$G$3:$L$3,0))</f>
        <v>0</v>
      </c>
      <c r="Y26" s="92">
        <f t="shared" si="4"/>
        <v>0</v>
      </c>
      <c r="Z26" s="89">
        <f t="shared" si="5"/>
        <v>125</v>
      </c>
      <c r="AA26" s="90">
        <f>IF($E26&gt;'Wage Ceilings '!$C$3-SUM($S26,$W26),'Wage Ceilings '!$C$3-SUM($S26,$W26),$E26)</f>
        <v>0</v>
      </c>
      <c r="AB26" s="91" cm="1">
        <f t="array" ref="AB26">INDEX(Appendix!$G$4:$J$8,_xlfn.IFS(Z26&lt;56,1,Z26&lt;61,2,Z26&lt;66,3,Z26&lt;71,4,TRUE,5),MATCH(YEAR($C$17),Appendix!$G$3:$L$3,0))</f>
        <v>0</v>
      </c>
      <c r="AC26" s="92">
        <f t="shared" si="6"/>
        <v>0</v>
      </c>
      <c r="AD26" s="89">
        <f t="shared" si="7"/>
        <v>125</v>
      </c>
      <c r="AE26" s="90">
        <f>IF($F26&gt;'Wage Ceilings '!$C$3-SUM($S26,$W26,$AA26),'Wage Ceilings '!$C$3-SUM($S26,$W26,$AA26),$F26)</f>
        <v>0</v>
      </c>
      <c r="AF26" s="91" cm="1">
        <f t="array" ref="AF26">INDEX(Appendix!$G$4:$J$8,_xlfn.IFS(AD26&lt;56,1,AD26&lt;61,2,AD26&lt;66,3,AD26&lt;71,4,TRUE,5),MATCH(YEAR($C$17),Appendix!$G$3:$L$3,0))</f>
        <v>0</v>
      </c>
      <c r="AG26" s="92">
        <f t="shared" si="8"/>
        <v>0</v>
      </c>
      <c r="AH26" s="89">
        <f t="shared" si="9"/>
        <v>125</v>
      </c>
      <c r="AI26" s="90">
        <f>IF($G26&gt;'Wage Ceilings '!$C$3-SUM($S26,$W26,$AA26,$AE26),'Wage Ceilings '!$C$3-SUM($S26,$W26,$AA26,$AE26),$G26)</f>
        <v>0</v>
      </c>
      <c r="AJ26" s="91" cm="1">
        <f t="array" ref="AJ26">INDEX(Appendix!$G$4:$J$8,_xlfn.IFS(AH26&lt;56,1,AH26&lt;61,2,AH26&lt;66,3,AH26&lt;71,4,TRUE,5),MATCH(YEAR($C$17),Appendix!$G$3:$L$3,0))</f>
        <v>0</v>
      </c>
      <c r="AK26" s="92">
        <f t="shared" si="10"/>
        <v>0</v>
      </c>
      <c r="AL26" s="89">
        <f t="shared" si="11"/>
        <v>125</v>
      </c>
      <c r="AM26" s="90">
        <f>IF($H26&gt;'Wage Ceilings '!$C$3-SUM($S26,$W26,$AA26,$AE26,$AI26),'Wage Ceilings '!$C$3-SUM($S26,$W26,$AA26,$AE26,$AI26),$H26)</f>
        <v>0</v>
      </c>
      <c r="AN26" s="91" cm="1">
        <f t="array" ref="AN26">INDEX(Appendix!$G$4:$J$8,_xlfn.IFS(AL26&lt;56,1,AL26&lt;61,2,AL26&lt;66,3,AL26&lt;71,4,TRUE,5),MATCH(YEAR($C$17),Appendix!$G$3:$L$3,0))</f>
        <v>0</v>
      </c>
      <c r="AO26" s="92">
        <f t="shared" si="12"/>
        <v>0</v>
      </c>
      <c r="AP26" s="89">
        <f t="shared" si="13"/>
        <v>125</v>
      </c>
      <c r="AQ26" s="90" cm="1">
        <f t="array" ref="AQ26">_xlfn.IFS(SUM($S26,$W26,$AA26,$AE26,$AI26,$AM26)&gt;='Wage Ceilings '!$C$3,0,SUM($I26,$S26,$W26,$AA26,$AE26,$AI26,$AM26)&gt;'Wage Ceilings '!$C$3,'Wage Ceilings '!$C$3-SUM($S26,$W26,$AA26,$AE26,$AI26,$AM26),SUM($I26,$S26,$W26,$AA26,$AE26,$AI26,$AM26)&lt;='Wage Ceilings '!$C$3,$I26)</f>
        <v>0</v>
      </c>
      <c r="AR26" s="91" cm="1">
        <f t="array" ref="AR26">INDEX(Appendix!$G$4:$J$8,_xlfn.IFS(AP26&lt;56,1,AP26&lt;61,2,AP26&lt;66,3,AP26&lt;71,4,TRUE,5),MATCH(YEAR($C$17),Appendix!$G$3:$L$3,0))</f>
        <v>0</v>
      </c>
      <c r="AS26" s="92">
        <f t="shared" si="24"/>
        <v>0</v>
      </c>
      <c r="AT26" s="89">
        <f t="shared" si="14"/>
        <v>125</v>
      </c>
      <c r="AU26" s="90" cm="1">
        <f t="array" ref="AU26">_xlfn.IFS(SUM($S26,$W26,$AA26,$AE26,$AI26,$AM26,$AQ26)&gt;='Wage Ceilings '!$C$3,0,SUM($J26,$S26,$W26,$AA26,$AE26,$AI26,$AM26,$AQ26)&gt;'Wage Ceilings '!$C$3,'Wage Ceilings '!$C$3-SUM($S26,$W26,$AA26,$AE26,$AI26,$AM26,$AQ26),SUM($J26,$S26,$W26,$AA26,$AE26,$AI26,$AM26,$AQ26)&lt;='Wage Ceilings '!$C$3,$J26)</f>
        <v>0</v>
      </c>
      <c r="AV26" s="91" cm="1">
        <f t="array" ref="AV26">INDEX(Appendix!$G$4:$J$8,_xlfn.IFS(AT26&lt;56,1,AT26&lt;61,2,AT26&lt;66,3,AT26&lt;71,4,TRUE,5),MATCH(YEAR($C$17),Appendix!$G$3:$L$3,0))</f>
        <v>0</v>
      </c>
      <c r="AW26" s="92">
        <f t="shared" si="15"/>
        <v>0</v>
      </c>
      <c r="AX26" s="89">
        <f t="shared" si="16"/>
        <v>125</v>
      </c>
      <c r="AY26" s="90" cm="1">
        <f t="array" ref="AY26">_xlfn.IFS(SUM($S26,$W26,$AA26,$AE26,$AI26,$AM26,$AQ26,$AU26)&gt;='Wage Ceilings '!$C$3,0,SUM($K26,$S26,$W26,$AA26,$AE26,$AI26,$AM26,$AQ26,$AU26)&gt;'Wage Ceilings '!$C$3,'Wage Ceilings '!$C$3-SUM($S26,$W26,$AA26,$AE26,$AI26,$AM26,$AQ26,$AU26),SUM($K26,$S26,$W26,$AA26,$AE26,$AI26,$AM26,$AQ26,$AU26)&lt;='Wage Ceilings '!$C$3,$K26)</f>
        <v>0</v>
      </c>
      <c r="AZ26" s="91" cm="1">
        <f t="array" ref="AZ26">INDEX(Appendix!$G$4:$J$8,_xlfn.IFS(AX26&lt;56,1,AX26&lt;61,2,AX26&lt;66,3,AX26&lt;71,4,TRUE,5),MATCH(YEAR($C$17),Appendix!$G$3:$L$3,0))</f>
        <v>0</v>
      </c>
      <c r="BA26" s="92">
        <f t="shared" si="17"/>
        <v>0</v>
      </c>
      <c r="BB26" s="89">
        <f t="shared" si="18"/>
        <v>125</v>
      </c>
      <c r="BC26" s="90" cm="1">
        <f t="array" ref="BC26">_xlfn.IFS(SUM($S26,$W26,$AA26,$AE26,$AI26,$AM26,$AQ26,$AU26,$AY26)&gt;='Wage Ceilings '!$C$3,0,SUM($L26,$S26,$W26,$AA26,$AE26,$AI26,$AM26,$AQ26,$AU26,$AY26)&gt;'Wage Ceilings '!$C$3,'Wage Ceilings '!$C$3-SUM($S26,$W26,$AA26,$AE26,$AI26,$AM26,$AQ26,$AU26,$AY26),SUM($L26,$S26,$W26,$AA26,$AE26,$AI26,$AM26,$AQ26,$AU26,$AY26)&lt;='Wage Ceilings '!$C$3,$L26)</f>
        <v>0</v>
      </c>
      <c r="BD26" s="91" cm="1">
        <f t="array" ref="BD26">INDEX(Appendix!$G$4:$J$8,_xlfn.IFS(BB26&lt;56,1,BB26&lt;61,2,BB26&lt;66,3,BB26&lt;71,4,TRUE,5),MATCH(YEAR($C$17),Appendix!$G$3:$L$3,0))</f>
        <v>0</v>
      </c>
      <c r="BE26" s="92">
        <f t="shared" si="19"/>
        <v>0</v>
      </c>
      <c r="BF26" s="89">
        <f t="shared" si="20"/>
        <v>125</v>
      </c>
      <c r="BG26" s="90" cm="1">
        <f t="array" ref="BG26">_xlfn.IFS(SUM($S26,$W26,$AA26,$AE26,$AI26,$AM26,$AQ26,$AU26,$AY26,$BC26)&gt;='Wage Ceilings '!$C$3,0,SUM($M26,$S26,$W26,$AA26,$AE26,$AI26,$AM26,$AQ26,$AU26,$AY26,$BC26)&gt;'Wage Ceilings '!$C$3,'Wage Ceilings '!$C$3-SUM($S26,$W26,$AA26,$AE26,$AI26,$AM26,$AQ26,$AU26,$AY26,$BC26),SUM($M26,$S26,$W26,$AA26,$AE26,$AI26,$AM26,$AQ26,$AU26,$AY26,$BC26)&lt;='Wage Ceilings '!$C$3,$M26)</f>
        <v>0</v>
      </c>
      <c r="BH26" s="91" cm="1">
        <f t="array" ref="BH26">INDEX(Appendix!$G$4:$J$8,_xlfn.IFS(BF26&lt;56,1,BF26&lt;61,2,BF26&lt;66,3,BF26&lt;71,4,TRUE,5),MATCH(YEAR($C$17),Appendix!$G$3:$L$3,0))</f>
        <v>0</v>
      </c>
      <c r="BI26" s="92">
        <f t="shared" si="21"/>
        <v>0</v>
      </c>
      <c r="BJ26" s="89">
        <f t="shared" si="22"/>
        <v>125</v>
      </c>
      <c r="BK26" s="90" cm="1">
        <f t="array" ref="BK26">_xlfn.IFS(SUM($S26,$W26,$AA26,$AE26,$AI26,$AM26,$AQ26,$AU26,$AY26,$BC26,$BG26)&gt;='Wage Ceilings '!$C$3,0,SUM($N26,$S26,$W26,$AA26,$AE26,$AI26,$AM26,$AQ26,$AU26,$AY26,$BC26,$BG26)&gt;'Wage Ceilings '!$C$3,'Wage Ceilings '!$C$3-SUM($S26,$W26,$AA26,$AE26,$AI26,$AM26,$AQ26,$AU26,$AY26,$BC26,$BG26),SUM($N26,$S26,$W26,$AA26,$AE26,$AI26,$AM26,$AQ26,$AU26,$AY26,$BC26,$BG26)&lt;='Wage Ceilings '!$C$3,$N26)</f>
        <v>0</v>
      </c>
      <c r="BL26" s="91" cm="1">
        <f t="array" ref="BL26">INDEX(Appendix!$G$4:$J$8,_xlfn.IFS(BJ26&lt;56,1,BJ26&lt;61,2,BJ26&lt;66,3,BJ26&lt;71,4,TRUE,5),MATCH(YEAR($C$17),Appendix!$G$3:$L$3,0))</f>
        <v>0</v>
      </c>
      <c r="BM26" s="92">
        <f t="shared" si="23"/>
        <v>0</v>
      </c>
      <c r="BN26" s="99"/>
    </row>
    <row r="27" spans="1:67" x14ac:dyDescent="0.3">
      <c r="A27" s="64" t="s">
        <v>25</v>
      </c>
      <c r="B27" s="63"/>
      <c r="C27" s="67"/>
      <c r="D27" s="67"/>
      <c r="E27" s="67"/>
      <c r="F27" s="67"/>
      <c r="G27" s="67"/>
      <c r="H27" s="67"/>
      <c r="I27" s="67"/>
      <c r="J27" s="67"/>
      <c r="K27" s="67"/>
      <c r="L27" s="67"/>
      <c r="M27" s="67"/>
      <c r="N27" s="67"/>
      <c r="O27" s="57">
        <f t="shared" si="25"/>
        <v>0</v>
      </c>
      <c r="P27" s="57">
        <f t="shared" si="26"/>
        <v>0</v>
      </c>
      <c r="Q27" s="58">
        <f t="shared" si="0"/>
        <v>0</v>
      </c>
      <c r="R27" s="89">
        <f t="shared" si="1"/>
        <v>124</v>
      </c>
      <c r="S27" s="90">
        <f>IF($C27&gt;'Wage Ceilings '!$C$3,'Wage Ceilings '!$C$3,$C27)</f>
        <v>0</v>
      </c>
      <c r="T27" s="91" cm="1">
        <f t="array" ref="T27">INDEX(Appendix!$G$4:$J$8,_xlfn.IFS(R27&lt;56,1,R27&lt;61,2,R27&lt;66,3,R27&lt;71,4,TRUE,5),MATCH(YEAR($C$17),Appendix!$G$3:$L$3,0))</f>
        <v>0</v>
      </c>
      <c r="U27" s="92">
        <f t="shared" si="2"/>
        <v>0</v>
      </c>
      <c r="V27" s="89">
        <f t="shared" si="3"/>
        <v>125</v>
      </c>
      <c r="W27" s="90">
        <f>IF($D27&gt;'Wage Ceilings '!$C$3-$S27,'Wage Ceilings '!$C$3-$S27,$D27)</f>
        <v>0</v>
      </c>
      <c r="X27" s="91" cm="1">
        <f t="array" ref="X27">INDEX(Appendix!$G$4:$J$8,_xlfn.IFS(V27&lt;56,1,V27&lt;61,2,V27&lt;66,3,V27&lt;71,4,TRUE,5),MATCH(YEAR($C$17),Appendix!$G$3:$L$3,0))</f>
        <v>0</v>
      </c>
      <c r="Y27" s="92">
        <f t="shared" si="4"/>
        <v>0</v>
      </c>
      <c r="Z27" s="89">
        <f t="shared" si="5"/>
        <v>125</v>
      </c>
      <c r="AA27" s="90">
        <f>IF($E27&gt;'Wage Ceilings '!$C$3-SUM($S27,$W27),'Wage Ceilings '!$C$3-SUM($S27,$W27),$E27)</f>
        <v>0</v>
      </c>
      <c r="AB27" s="91" cm="1">
        <f t="array" ref="AB27">INDEX(Appendix!$G$4:$J$8,_xlfn.IFS(Z27&lt;56,1,Z27&lt;61,2,Z27&lt;66,3,Z27&lt;71,4,TRUE,5),MATCH(YEAR($C$17),Appendix!$G$3:$L$3,0))</f>
        <v>0</v>
      </c>
      <c r="AC27" s="92">
        <f t="shared" si="6"/>
        <v>0</v>
      </c>
      <c r="AD27" s="89">
        <f t="shared" si="7"/>
        <v>125</v>
      </c>
      <c r="AE27" s="90">
        <f>IF($F27&gt;'Wage Ceilings '!$C$3-SUM($S27,$W27,$AA27),'Wage Ceilings '!$C$3-SUM($S27,$W27,$AA27),$F27)</f>
        <v>0</v>
      </c>
      <c r="AF27" s="91" cm="1">
        <f t="array" ref="AF27">INDEX(Appendix!$G$4:$J$8,_xlfn.IFS(AD27&lt;56,1,AD27&lt;61,2,AD27&lt;66,3,AD27&lt;71,4,TRUE,5),MATCH(YEAR($C$17),Appendix!$G$3:$L$3,0))</f>
        <v>0</v>
      </c>
      <c r="AG27" s="92">
        <f t="shared" si="8"/>
        <v>0</v>
      </c>
      <c r="AH27" s="89">
        <f t="shared" si="9"/>
        <v>125</v>
      </c>
      <c r="AI27" s="90">
        <f>IF($G27&gt;'Wage Ceilings '!$C$3-SUM($S27,$W27,$AA27,$AE27),'Wage Ceilings '!$C$3-SUM($S27,$W27,$AA27,$AE27),$G27)</f>
        <v>0</v>
      </c>
      <c r="AJ27" s="91" cm="1">
        <f t="array" ref="AJ27">INDEX(Appendix!$G$4:$J$8,_xlfn.IFS(AH27&lt;56,1,AH27&lt;61,2,AH27&lt;66,3,AH27&lt;71,4,TRUE,5),MATCH(YEAR($C$17),Appendix!$G$3:$L$3,0))</f>
        <v>0</v>
      </c>
      <c r="AK27" s="92">
        <f t="shared" si="10"/>
        <v>0</v>
      </c>
      <c r="AL27" s="89">
        <f t="shared" si="11"/>
        <v>125</v>
      </c>
      <c r="AM27" s="90">
        <f>IF($H27&gt;'Wage Ceilings '!$C$3-SUM($S27,$W27,$AA27,$AE27,$AI27),'Wage Ceilings '!$C$3-SUM($S27,$W27,$AA27,$AE27,$AI27),$H27)</f>
        <v>0</v>
      </c>
      <c r="AN27" s="91" cm="1">
        <f t="array" ref="AN27">INDEX(Appendix!$G$4:$J$8,_xlfn.IFS(AL27&lt;56,1,AL27&lt;61,2,AL27&lt;66,3,AL27&lt;71,4,TRUE,5),MATCH(YEAR($C$17),Appendix!$G$3:$L$3,0))</f>
        <v>0</v>
      </c>
      <c r="AO27" s="92">
        <f t="shared" si="12"/>
        <v>0</v>
      </c>
      <c r="AP27" s="89">
        <f t="shared" si="13"/>
        <v>125</v>
      </c>
      <c r="AQ27" s="90" cm="1">
        <f t="array" ref="AQ27">_xlfn.IFS(SUM($S27,$W27,$AA27,$AE27,$AI27,$AM27)&gt;='Wage Ceilings '!$C$3,0,SUM($I27,$S27,$W27,$AA27,$AE27,$AI27,$AM27)&gt;'Wage Ceilings '!$C$3,'Wage Ceilings '!$C$3-SUM($S27,$W27,$AA27,$AE27,$AI27,$AM27),SUM($I27,$S27,$W27,$AA27,$AE27,$AI27,$AM27)&lt;='Wage Ceilings '!$C$3,$I27)</f>
        <v>0</v>
      </c>
      <c r="AR27" s="91" cm="1">
        <f t="array" ref="AR27">INDEX(Appendix!$G$4:$J$8,_xlfn.IFS(AP27&lt;56,1,AP27&lt;61,2,AP27&lt;66,3,AP27&lt;71,4,TRUE,5),MATCH(YEAR($C$17),Appendix!$G$3:$L$3,0))</f>
        <v>0</v>
      </c>
      <c r="AS27" s="92">
        <f t="shared" si="24"/>
        <v>0</v>
      </c>
      <c r="AT27" s="89">
        <f t="shared" si="14"/>
        <v>125</v>
      </c>
      <c r="AU27" s="90" cm="1">
        <f t="array" ref="AU27">_xlfn.IFS(SUM($S27,$W27,$AA27,$AE27,$AI27,$AM27,$AQ27)&gt;='Wage Ceilings '!$C$3,0,SUM($J27,$S27,$W27,$AA27,$AE27,$AI27,$AM27,$AQ27)&gt;'Wage Ceilings '!$C$3,'Wage Ceilings '!$C$3-SUM($S27,$W27,$AA27,$AE27,$AI27,$AM27,$AQ27),SUM($J27,$S27,$W27,$AA27,$AE27,$AI27,$AM27,$AQ27)&lt;='Wage Ceilings '!$C$3,$J27)</f>
        <v>0</v>
      </c>
      <c r="AV27" s="91" cm="1">
        <f t="array" ref="AV27">INDEX(Appendix!$G$4:$J$8,_xlfn.IFS(AT27&lt;56,1,AT27&lt;61,2,AT27&lt;66,3,AT27&lt;71,4,TRUE,5),MATCH(YEAR($C$17),Appendix!$G$3:$L$3,0))</f>
        <v>0</v>
      </c>
      <c r="AW27" s="92">
        <f t="shared" si="15"/>
        <v>0</v>
      </c>
      <c r="AX27" s="89">
        <f t="shared" si="16"/>
        <v>125</v>
      </c>
      <c r="AY27" s="90" cm="1">
        <f t="array" ref="AY27">_xlfn.IFS(SUM($S27,$W27,$AA27,$AE27,$AI27,$AM27,$AQ27,$AU27)&gt;='Wage Ceilings '!$C$3,0,SUM($K27,$S27,$W27,$AA27,$AE27,$AI27,$AM27,$AQ27,$AU27)&gt;'Wage Ceilings '!$C$3,'Wage Ceilings '!$C$3-SUM($S27,$W27,$AA27,$AE27,$AI27,$AM27,$AQ27,$AU27),SUM($K27,$S27,$W27,$AA27,$AE27,$AI27,$AM27,$AQ27,$AU27)&lt;='Wage Ceilings '!$C$3,$K27)</f>
        <v>0</v>
      </c>
      <c r="AZ27" s="91" cm="1">
        <f t="array" ref="AZ27">INDEX(Appendix!$G$4:$J$8,_xlfn.IFS(AX27&lt;56,1,AX27&lt;61,2,AX27&lt;66,3,AX27&lt;71,4,TRUE,5),MATCH(YEAR($C$17),Appendix!$G$3:$L$3,0))</f>
        <v>0</v>
      </c>
      <c r="BA27" s="92">
        <f t="shared" si="17"/>
        <v>0</v>
      </c>
      <c r="BB27" s="89">
        <f t="shared" si="18"/>
        <v>125</v>
      </c>
      <c r="BC27" s="90" cm="1">
        <f t="array" ref="BC27">_xlfn.IFS(SUM($S27,$W27,$AA27,$AE27,$AI27,$AM27,$AQ27,$AU27,$AY27)&gt;='Wage Ceilings '!$C$3,0,SUM($L27,$S27,$W27,$AA27,$AE27,$AI27,$AM27,$AQ27,$AU27,$AY27)&gt;'Wage Ceilings '!$C$3,'Wage Ceilings '!$C$3-SUM($S27,$W27,$AA27,$AE27,$AI27,$AM27,$AQ27,$AU27,$AY27),SUM($L27,$S27,$W27,$AA27,$AE27,$AI27,$AM27,$AQ27,$AU27,$AY27)&lt;='Wage Ceilings '!$C$3,$L27)</f>
        <v>0</v>
      </c>
      <c r="BD27" s="91" cm="1">
        <f t="array" ref="BD27">INDEX(Appendix!$G$4:$J$8,_xlfn.IFS(BB27&lt;56,1,BB27&lt;61,2,BB27&lt;66,3,BB27&lt;71,4,TRUE,5),MATCH(YEAR($C$17),Appendix!$G$3:$L$3,0))</f>
        <v>0</v>
      </c>
      <c r="BE27" s="92">
        <f t="shared" si="19"/>
        <v>0</v>
      </c>
      <c r="BF27" s="89">
        <f t="shared" si="20"/>
        <v>125</v>
      </c>
      <c r="BG27" s="90" cm="1">
        <f t="array" ref="BG27">_xlfn.IFS(SUM($S27,$W27,$AA27,$AE27,$AI27,$AM27,$AQ27,$AU27,$AY27,$BC27)&gt;='Wage Ceilings '!$C$3,0,SUM($M27,$S27,$W27,$AA27,$AE27,$AI27,$AM27,$AQ27,$AU27,$AY27,$BC27)&gt;'Wage Ceilings '!$C$3,'Wage Ceilings '!$C$3-SUM($S27,$W27,$AA27,$AE27,$AI27,$AM27,$AQ27,$AU27,$AY27,$BC27),SUM($M27,$S27,$W27,$AA27,$AE27,$AI27,$AM27,$AQ27,$AU27,$AY27,$BC27)&lt;='Wage Ceilings '!$C$3,$M27)</f>
        <v>0</v>
      </c>
      <c r="BH27" s="91" cm="1">
        <f t="array" ref="BH27">INDEX(Appendix!$G$4:$J$8,_xlfn.IFS(BF27&lt;56,1,BF27&lt;61,2,BF27&lt;66,3,BF27&lt;71,4,TRUE,5),MATCH(YEAR($C$17),Appendix!$G$3:$L$3,0))</f>
        <v>0</v>
      </c>
      <c r="BI27" s="92">
        <f t="shared" si="21"/>
        <v>0</v>
      </c>
      <c r="BJ27" s="89">
        <f t="shared" si="22"/>
        <v>125</v>
      </c>
      <c r="BK27" s="90" cm="1">
        <f t="array" ref="BK27">_xlfn.IFS(SUM($S27,$W27,$AA27,$AE27,$AI27,$AM27,$AQ27,$AU27,$AY27,$BC27,$BG27)&gt;='Wage Ceilings '!$C$3,0,SUM($N27,$S27,$W27,$AA27,$AE27,$AI27,$AM27,$AQ27,$AU27,$AY27,$BC27,$BG27)&gt;'Wage Ceilings '!$C$3,'Wage Ceilings '!$C$3-SUM($S27,$W27,$AA27,$AE27,$AI27,$AM27,$AQ27,$AU27,$AY27,$BC27,$BG27),SUM($N27,$S27,$W27,$AA27,$AE27,$AI27,$AM27,$AQ27,$AU27,$AY27,$BC27,$BG27)&lt;='Wage Ceilings '!$C$3,$N27)</f>
        <v>0</v>
      </c>
      <c r="BL27" s="91" cm="1">
        <f t="array" ref="BL27">INDEX(Appendix!$G$4:$J$8,_xlfn.IFS(BJ27&lt;56,1,BJ27&lt;61,2,BJ27&lt;66,3,BJ27&lt;71,4,TRUE,5),MATCH(YEAR($C$17),Appendix!$G$3:$L$3,0))</f>
        <v>0</v>
      </c>
      <c r="BM27" s="92">
        <f t="shared" si="23"/>
        <v>0</v>
      </c>
      <c r="BN27" s="99"/>
    </row>
    <row r="28" spans="1:67" x14ac:dyDescent="0.3">
      <c r="A28" s="64" t="s">
        <v>26</v>
      </c>
      <c r="B28" s="63"/>
      <c r="C28" s="67"/>
      <c r="D28" s="67"/>
      <c r="E28" s="67"/>
      <c r="F28" s="67"/>
      <c r="G28" s="67"/>
      <c r="H28" s="67"/>
      <c r="I28" s="67"/>
      <c r="J28" s="67"/>
      <c r="K28" s="67"/>
      <c r="L28" s="67"/>
      <c r="M28" s="67"/>
      <c r="N28" s="67"/>
      <c r="O28" s="57">
        <f t="shared" si="25"/>
        <v>0</v>
      </c>
      <c r="P28" s="57">
        <f t="shared" si="26"/>
        <v>0</v>
      </c>
      <c r="Q28" s="58">
        <f t="shared" si="0"/>
        <v>0</v>
      </c>
      <c r="R28" s="89">
        <f t="shared" si="1"/>
        <v>124</v>
      </c>
      <c r="S28" s="90">
        <f>IF($C28&gt;'Wage Ceilings '!$C$3,'Wage Ceilings '!$C$3,$C28)</f>
        <v>0</v>
      </c>
      <c r="T28" s="91" cm="1">
        <f t="array" ref="T28">INDEX(Appendix!$G$4:$J$8,_xlfn.IFS(R28&lt;56,1,R28&lt;61,2,R28&lt;66,3,R28&lt;71,4,TRUE,5),MATCH(YEAR($C$17),Appendix!$G$3:$L$3,0))</f>
        <v>0</v>
      </c>
      <c r="U28" s="92">
        <f t="shared" si="2"/>
        <v>0</v>
      </c>
      <c r="V28" s="89">
        <f t="shared" si="3"/>
        <v>125</v>
      </c>
      <c r="W28" s="90">
        <f>IF($D28&gt;'Wage Ceilings '!$C$3-$S28,'Wage Ceilings '!$C$3-$S28,$D28)</f>
        <v>0</v>
      </c>
      <c r="X28" s="91" cm="1">
        <f t="array" ref="X28">INDEX(Appendix!$G$4:$J$8,_xlfn.IFS(V28&lt;56,1,V28&lt;61,2,V28&lt;66,3,V28&lt;71,4,TRUE,5),MATCH(YEAR($C$17),Appendix!$G$3:$L$3,0))</f>
        <v>0</v>
      </c>
      <c r="Y28" s="92">
        <f t="shared" si="4"/>
        <v>0</v>
      </c>
      <c r="Z28" s="89">
        <f t="shared" si="5"/>
        <v>125</v>
      </c>
      <c r="AA28" s="90">
        <f>IF($E28&gt;'Wage Ceilings '!$C$3-SUM($S28,$W28),'Wage Ceilings '!$C$3-SUM($S28,$W28),$E28)</f>
        <v>0</v>
      </c>
      <c r="AB28" s="91" cm="1">
        <f t="array" ref="AB28">INDEX(Appendix!$G$4:$J$8,_xlfn.IFS(Z28&lt;56,1,Z28&lt;61,2,Z28&lt;66,3,Z28&lt;71,4,TRUE,5),MATCH(YEAR($C$17),Appendix!$G$3:$L$3,0))</f>
        <v>0</v>
      </c>
      <c r="AC28" s="92">
        <f t="shared" si="6"/>
        <v>0</v>
      </c>
      <c r="AD28" s="89">
        <f t="shared" si="7"/>
        <v>125</v>
      </c>
      <c r="AE28" s="90">
        <f>IF($F28&gt;'Wage Ceilings '!$C$3-SUM($S28,$W28,$AA28),'Wage Ceilings '!$C$3-SUM($S28,$W28,$AA28),$F28)</f>
        <v>0</v>
      </c>
      <c r="AF28" s="91" cm="1">
        <f t="array" ref="AF28">INDEX(Appendix!$G$4:$J$8,_xlfn.IFS(AD28&lt;56,1,AD28&lt;61,2,AD28&lt;66,3,AD28&lt;71,4,TRUE,5),MATCH(YEAR($C$17),Appendix!$G$3:$L$3,0))</f>
        <v>0</v>
      </c>
      <c r="AG28" s="92">
        <f t="shared" si="8"/>
        <v>0</v>
      </c>
      <c r="AH28" s="89">
        <f t="shared" si="9"/>
        <v>125</v>
      </c>
      <c r="AI28" s="90">
        <f>IF($G28&gt;'Wage Ceilings '!$C$3-SUM($S28,$W28,$AA28,$AE28),'Wage Ceilings '!$C$3-SUM($S28,$W28,$AA28,$AE28),$G28)</f>
        <v>0</v>
      </c>
      <c r="AJ28" s="91" cm="1">
        <f t="array" ref="AJ28">INDEX(Appendix!$G$4:$J$8,_xlfn.IFS(AH28&lt;56,1,AH28&lt;61,2,AH28&lt;66,3,AH28&lt;71,4,TRUE,5),MATCH(YEAR($C$17),Appendix!$G$3:$L$3,0))</f>
        <v>0</v>
      </c>
      <c r="AK28" s="92">
        <f t="shared" si="10"/>
        <v>0</v>
      </c>
      <c r="AL28" s="89">
        <f t="shared" si="11"/>
        <v>125</v>
      </c>
      <c r="AM28" s="90">
        <f>IF($H28&gt;'Wage Ceilings '!$C$3-SUM($S28,$W28,$AA28,$AE28,$AI28),'Wage Ceilings '!$C$3-SUM($S28,$W28,$AA28,$AE28,$AI28),$H28)</f>
        <v>0</v>
      </c>
      <c r="AN28" s="91" cm="1">
        <f t="array" ref="AN28">INDEX(Appendix!$G$4:$J$8,_xlfn.IFS(AL28&lt;56,1,AL28&lt;61,2,AL28&lt;66,3,AL28&lt;71,4,TRUE,5),MATCH(YEAR($C$17),Appendix!$G$3:$L$3,0))</f>
        <v>0</v>
      </c>
      <c r="AO28" s="92">
        <f t="shared" si="12"/>
        <v>0</v>
      </c>
      <c r="AP28" s="89">
        <f t="shared" si="13"/>
        <v>125</v>
      </c>
      <c r="AQ28" s="90" cm="1">
        <f t="array" ref="AQ28">_xlfn.IFS(SUM($S28,$W28,$AA28,$AE28,$AI28,$AM28)&gt;='Wage Ceilings '!$C$3,0,SUM($I28,$S28,$W28,$AA28,$AE28,$AI28,$AM28)&gt;'Wage Ceilings '!$C$3,'Wage Ceilings '!$C$3-SUM($S28,$W28,$AA28,$AE28,$AI28,$AM28),SUM($I28,$S28,$W28,$AA28,$AE28,$AI28,$AM28)&lt;='Wage Ceilings '!$C$3,$I28)</f>
        <v>0</v>
      </c>
      <c r="AR28" s="91" cm="1">
        <f t="array" ref="AR28">INDEX(Appendix!$G$4:$J$8,_xlfn.IFS(AP28&lt;56,1,AP28&lt;61,2,AP28&lt;66,3,AP28&lt;71,4,TRUE,5),MATCH(YEAR($C$17),Appendix!$G$3:$L$3,0))</f>
        <v>0</v>
      </c>
      <c r="AS28" s="92">
        <f t="shared" si="24"/>
        <v>0</v>
      </c>
      <c r="AT28" s="89">
        <f t="shared" si="14"/>
        <v>125</v>
      </c>
      <c r="AU28" s="90" cm="1">
        <f t="array" ref="AU28">_xlfn.IFS(SUM($S28,$W28,$AA28,$AE28,$AI28,$AM28,$AQ28)&gt;='Wage Ceilings '!$C$3,0,SUM($J28,$S28,$W28,$AA28,$AE28,$AI28,$AM28,$AQ28)&gt;'Wage Ceilings '!$C$3,'Wage Ceilings '!$C$3-SUM($S28,$W28,$AA28,$AE28,$AI28,$AM28,$AQ28),SUM($J28,$S28,$W28,$AA28,$AE28,$AI28,$AM28,$AQ28)&lt;='Wage Ceilings '!$C$3,$J28)</f>
        <v>0</v>
      </c>
      <c r="AV28" s="91" cm="1">
        <f t="array" ref="AV28">INDEX(Appendix!$G$4:$J$8,_xlfn.IFS(AT28&lt;56,1,AT28&lt;61,2,AT28&lt;66,3,AT28&lt;71,4,TRUE,5),MATCH(YEAR($C$17),Appendix!$G$3:$L$3,0))</f>
        <v>0</v>
      </c>
      <c r="AW28" s="92">
        <f t="shared" si="15"/>
        <v>0</v>
      </c>
      <c r="AX28" s="89">
        <f t="shared" si="16"/>
        <v>125</v>
      </c>
      <c r="AY28" s="90" cm="1">
        <f t="array" ref="AY28">_xlfn.IFS(SUM($S28,$W28,$AA28,$AE28,$AI28,$AM28,$AQ28,$AU28)&gt;='Wage Ceilings '!$C$3,0,SUM($K28,$S28,$W28,$AA28,$AE28,$AI28,$AM28,$AQ28,$AU28)&gt;'Wage Ceilings '!$C$3,'Wage Ceilings '!$C$3-SUM($S28,$W28,$AA28,$AE28,$AI28,$AM28,$AQ28,$AU28),SUM($K28,$S28,$W28,$AA28,$AE28,$AI28,$AM28,$AQ28,$AU28)&lt;='Wage Ceilings '!$C$3,$K28)</f>
        <v>0</v>
      </c>
      <c r="AZ28" s="91" cm="1">
        <f t="array" ref="AZ28">INDEX(Appendix!$G$4:$J$8,_xlfn.IFS(AX28&lt;56,1,AX28&lt;61,2,AX28&lt;66,3,AX28&lt;71,4,TRUE,5),MATCH(YEAR($C$17),Appendix!$G$3:$L$3,0))</f>
        <v>0</v>
      </c>
      <c r="BA28" s="92">
        <f t="shared" si="17"/>
        <v>0</v>
      </c>
      <c r="BB28" s="89">
        <f t="shared" si="18"/>
        <v>125</v>
      </c>
      <c r="BC28" s="90" cm="1">
        <f t="array" ref="BC28">_xlfn.IFS(SUM($S28,$W28,$AA28,$AE28,$AI28,$AM28,$AQ28,$AU28,$AY28)&gt;='Wage Ceilings '!$C$3,0,SUM($L28,$S28,$W28,$AA28,$AE28,$AI28,$AM28,$AQ28,$AU28,$AY28)&gt;'Wage Ceilings '!$C$3,'Wage Ceilings '!$C$3-SUM($S28,$W28,$AA28,$AE28,$AI28,$AM28,$AQ28,$AU28,$AY28),SUM($L28,$S28,$W28,$AA28,$AE28,$AI28,$AM28,$AQ28,$AU28,$AY28)&lt;='Wage Ceilings '!$C$3,$L28)</f>
        <v>0</v>
      </c>
      <c r="BD28" s="91" cm="1">
        <f t="array" ref="BD28">INDEX(Appendix!$G$4:$J$8,_xlfn.IFS(BB28&lt;56,1,BB28&lt;61,2,BB28&lt;66,3,BB28&lt;71,4,TRUE,5),MATCH(YEAR($C$17),Appendix!$G$3:$L$3,0))</f>
        <v>0</v>
      </c>
      <c r="BE28" s="92">
        <f t="shared" si="19"/>
        <v>0</v>
      </c>
      <c r="BF28" s="89">
        <f t="shared" si="20"/>
        <v>125</v>
      </c>
      <c r="BG28" s="90" cm="1">
        <f t="array" ref="BG28">_xlfn.IFS(SUM($S28,$W28,$AA28,$AE28,$AI28,$AM28,$AQ28,$AU28,$AY28,$BC28)&gt;='Wage Ceilings '!$C$3,0,SUM($M28,$S28,$W28,$AA28,$AE28,$AI28,$AM28,$AQ28,$AU28,$AY28,$BC28)&gt;'Wage Ceilings '!$C$3,'Wage Ceilings '!$C$3-SUM($S28,$W28,$AA28,$AE28,$AI28,$AM28,$AQ28,$AU28,$AY28,$BC28),SUM($M28,$S28,$W28,$AA28,$AE28,$AI28,$AM28,$AQ28,$AU28,$AY28,$BC28)&lt;='Wage Ceilings '!$C$3,$M28)</f>
        <v>0</v>
      </c>
      <c r="BH28" s="91" cm="1">
        <f t="array" ref="BH28">INDEX(Appendix!$G$4:$J$8,_xlfn.IFS(BF28&lt;56,1,BF28&lt;61,2,BF28&lt;66,3,BF28&lt;71,4,TRUE,5),MATCH(YEAR($C$17),Appendix!$G$3:$L$3,0))</f>
        <v>0</v>
      </c>
      <c r="BI28" s="92">
        <f t="shared" si="21"/>
        <v>0</v>
      </c>
      <c r="BJ28" s="89">
        <f t="shared" si="22"/>
        <v>125</v>
      </c>
      <c r="BK28" s="90" cm="1">
        <f t="array" ref="BK28">_xlfn.IFS(SUM($S28,$W28,$AA28,$AE28,$AI28,$AM28,$AQ28,$AU28,$AY28,$BC28,$BG28)&gt;='Wage Ceilings '!$C$3,0,SUM($N28,$S28,$W28,$AA28,$AE28,$AI28,$AM28,$AQ28,$AU28,$AY28,$BC28,$BG28)&gt;'Wage Ceilings '!$C$3,'Wage Ceilings '!$C$3-SUM($S28,$W28,$AA28,$AE28,$AI28,$AM28,$AQ28,$AU28,$AY28,$BC28,$BG28),SUM($N28,$S28,$W28,$AA28,$AE28,$AI28,$AM28,$AQ28,$AU28,$AY28,$BC28,$BG28)&lt;='Wage Ceilings '!$C$3,$N28)</f>
        <v>0</v>
      </c>
      <c r="BL28" s="91" cm="1">
        <f t="array" ref="BL28">INDEX(Appendix!$G$4:$J$8,_xlfn.IFS(BJ28&lt;56,1,BJ28&lt;61,2,BJ28&lt;66,3,BJ28&lt;71,4,TRUE,5),MATCH(YEAR($C$17),Appendix!$G$3:$L$3,0))</f>
        <v>0</v>
      </c>
      <c r="BM28" s="92">
        <f t="shared" si="23"/>
        <v>0</v>
      </c>
      <c r="BN28" s="99"/>
    </row>
    <row r="29" spans="1:67" x14ac:dyDescent="0.3">
      <c r="A29" s="64" t="s">
        <v>27</v>
      </c>
      <c r="B29" s="63"/>
      <c r="C29" s="67"/>
      <c r="D29" s="67"/>
      <c r="E29" s="67"/>
      <c r="F29" s="67"/>
      <c r="G29" s="67"/>
      <c r="H29" s="67"/>
      <c r="I29" s="67"/>
      <c r="J29" s="67"/>
      <c r="K29" s="67"/>
      <c r="L29" s="67"/>
      <c r="M29" s="67"/>
      <c r="N29" s="67"/>
      <c r="O29" s="57">
        <f t="shared" si="25"/>
        <v>0</v>
      </c>
      <c r="P29" s="57">
        <f t="shared" si="26"/>
        <v>0</v>
      </c>
      <c r="Q29" s="58">
        <f t="shared" si="0"/>
        <v>0</v>
      </c>
      <c r="R29" s="89">
        <f t="shared" si="1"/>
        <v>124</v>
      </c>
      <c r="S29" s="90">
        <f>IF($C29&gt;'Wage Ceilings '!$C$3,'Wage Ceilings '!$C$3,$C29)</f>
        <v>0</v>
      </c>
      <c r="T29" s="91" cm="1">
        <f t="array" ref="T29">INDEX(Appendix!$G$4:$J$8,_xlfn.IFS(R29&lt;56,1,R29&lt;61,2,R29&lt;66,3,R29&lt;71,4,TRUE,5),MATCH(YEAR($C$17),Appendix!$G$3:$L$3,0))</f>
        <v>0</v>
      </c>
      <c r="U29" s="92">
        <f t="shared" si="2"/>
        <v>0</v>
      </c>
      <c r="V29" s="89">
        <f t="shared" si="3"/>
        <v>125</v>
      </c>
      <c r="W29" s="90">
        <f>IF($D29&gt;'Wage Ceilings '!$C$3-$S29,'Wage Ceilings '!$C$3-$S29,$D29)</f>
        <v>0</v>
      </c>
      <c r="X29" s="91" cm="1">
        <f t="array" ref="X29">INDEX(Appendix!$G$4:$J$8,_xlfn.IFS(V29&lt;56,1,V29&lt;61,2,V29&lt;66,3,V29&lt;71,4,TRUE,5),MATCH(YEAR($C$17),Appendix!$G$3:$L$3,0))</f>
        <v>0</v>
      </c>
      <c r="Y29" s="92">
        <f t="shared" si="4"/>
        <v>0</v>
      </c>
      <c r="Z29" s="89">
        <f t="shared" si="5"/>
        <v>125</v>
      </c>
      <c r="AA29" s="90">
        <f>IF($E29&gt;'Wage Ceilings '!$C$3-SUM($S29,$W29),'Wage Ceilings '!$C$3-SUM($S29,$W29),$E29)</f>
        <v>0</v>
      </c>
      <c r="AB29" s="91" cm="1">
        <f t="array" ref="AB29">INDEX(Appendix!$G$4:$J$8,_xlfn.IFS(Z29&lt;56,1,Z29&lt;61,2,Z29&lt;66,3,Z29&lt;71,4,TRUE,5),MATCH(YEAR($C$17),Appendix!$G$3:$L$3,0))</f>
        <v>0</v>
      </c>
      <c r="AC29" s="92">
        <f t="shared" si="6"/>
        <v>0</v>
      </c>
      <c r="AD29" s="89">
        <f t="shared" si="7"/>
        <v>125</v>
      </c>
      <c r="AE29" s="90">
        <f>IF($F29&gt;'Wage Ceilings '!$C$3-SUM($S29,$W29,$AA29),'Wage Ceilings '!$C$3-SUM($S29,$W29,$AA29),$F29)</f>
        <v>0</v>
      </c>
      <c r="AF29" s="91" cm="1">
        <f t="array" ref="AF29">INDEX(Appendix!$G$4:$J$8,_xlfn.IFS(AD29&lt;56,1,AD29&lt;61,2,AD29&lt;66,3,AD29&lt;71,4,TRUE,5),MATCH(YEAR($C$17),Appendix!$G$3:$L$3,0))</f>
        <v>0</v>
      </c>
      <c r="AG29" s="92">
        <f t="shared" si="8"/>
        <v>0</v>
      </c>
      <c r="AH29" s="89">
        <f t="shared" si="9"/>
        <v>125</v>
      </c>
      <c r="AI29" s="90">
        <f>IF($G29&gt;'Wage Ceilings '!$C$3-SUM($S29,$W29,$AA29,$AE29),'Wage Ceilings '!$C$3-SUM($S29,$W29,$AA29,$AE29),$G29)</f>
        <v>0</v>
      </c>
      <c r="AJ29" s="91" cm="1">
        <f t="array" ref="AJ29">INDEX(Appendix!$G$4:$J$8,_xlfn.IFS(AH29&lt;56,1,AH29&lt;61,2,AH29&lt;66,3,AH29&lt;71,4,TRUE,5),MATCH(YEAR($C$17),Appendix!$G$3:$L$3,0))</f>
        <v>0</v>
      </c>
      <c r="AK29" s="92">
        <f t="shared" si="10"/>
        <v>0</v>
      </c>
      <c r="AL29" s="89">
        <f t="shared" si="11"/>
        <v>125</v>
      </c>
      <c r="AM29" s="90">
        <f>IF($H29&gt;'Wage Ceilings '!$C$3-SUM($S29,$W29,$AA29,$AE29,$AI29),'Wage Ceilings '!$C$3-SUM($S29,$W29,$AA29,$AE29,$AI29),$H29)</f>
        <v>0</v>
      </c>
      <c r="AN29" s="91" cm="1">
        <f t="array" ref="AN29">INDEX(Appendix!$G$4:$J$8,_xlfn.IFS(AL29&lt;56,1,AL29&lt;61,2,AL29&lt;66,3,AL29&lt;71,4,TRUE,5),MATCH(YEAR($C$17),Appendix!$G$3:$L$3,0))</f>
        <v>0</v>
      </c>
      <c r="AO29" s="92">
        <f t="shared" si="12"/>
        <v>0</v>
      </c>
      <c r="AP29" s="89">
        <f t="shared" si="13"/>
        <v>125</v>
      </c>
      <c r="AQ29" s="90" cm="1">
        <f t="array" ref="AQ29">_xlfn.IFS(SUM($S29,$W29,$AA29,$AE29,$AI29,$AM29)&gt;='Wage Ceilings '!$C$3,0,SUM($I29,$S29,$W29,$AA29,$AE29,$AI29,$AM29)&gt;'Wage Ceilings '!$C$3,'Wage Ceilings '!$C$3-SUM($S29,$W29,$AA29,$AE29,$AI29,$AM29),SUM($I29,$S29,$W29,$AA29,$AE29,$AI29,$AM29)&lt;='Wage Ceilings '!$C$3,$I29)</f>
        <v>0</v>
      </c>
      <c r="AR29" s="91" cm="1">
        <f t="array" ref="AR29">INDEX(Appendix!$G$4:$J$8,_xlfn.IFS(AP29&lt;56,1,AP29&lt;61,2,AP29&lt;66,3,AP29&lt;71,4,TRUE,5),MATCH(YEAR($C$17),Appendix!$G$3:$L$3,0))</f>
        <v>0</v>
      </c>
      <c r="AS29" s="92">
        <f t="shared" si="24"/>
        <v>0</v>
      </c>
      <c r="AT29" s="89">
        <f t="shared" si="14"/>
        <v>125</v>
      </c>
      <c r="AU29" s="90" cm="1">
        <f t="array" ref="AU29">_xlfn.IFS(SUM($S29,$W29,$AA29,$AE29,$AI29,$AM29,$AQ29)&gt;='Wage Ceilings '!$C$3,0,SUM($J29,$S29,$W29,$AA29,$AE29,$AI29,$AM29,$AQ29)&gt;'Wage Ceilings '!$C$3,'Wage Ceilings '!$C$3-SUM($S29,$W29,$AA29,$AE29,$AI29,$AM29,$AQ29),SUM($J29,$S29,$W29,$AA29,$AE29,$AI29,$AM29,$AQ29)&lt;='Wage Ceilings '!$C$3,$J29)</f>
        <v>0</v>
      </c>
      <c r="AV29" s="91" cm="1">
        <f t="array" ref="AV29">INDEX(Appendix!$G$4:$J$8,_xlfn.IFS(AT29&lt;56,1,AT29&lt;61,2,AT29&lt;66,3,AT29&lt;71,4,TRUE,5),MATCH(YEAR($C$17),Appendix!$G$3:$L$3,0))</f>
        <v>0</v>
      </c>
      <c r="AW29" s="92">
        <f t="shared" si="15"/>
        <v>0</v>
      </c>
      <c r="AX29" s="89">
        <f t="shared" si="16"/>
        <v>125</v>
      </c>
      <c r="AY29" s="90" cm="1">
        <f t="array" ref="AY29">_xlfn.IFS(SUM($S29,$W29,$AA29,$AE29,$AI29,$AM29,$AQ29,$AU29)&gt;='Wage Ceilings '!$C$3,0,SUM($K29,$S29,$W29,$AA29,$AE29,$AI29,$AM29,$AQ29,$AU29)&gt;'Wage Ceilings '!$C$3,'Wage Ceilings '!$C$3-SUM($S29,$W29,$AA29,$AE29,$AI29,$AM29,$AQ29,$AU29),SUM($K29,$S29,$W29,$AA29,$AE29,$AI29,$AM29,$AQ29,$AU29)&lt;='Wage Ceilings '!$C$3,$K29)</f>
        <v>0</v>
      </c>
      <c r="AZ29" s="91" cm="1">
        <f t="array" ref="AZ29">INDEX(Appendix!$G$4:$J$8,_xlfn.IFS(AX29&lt;56,1,AX29&lt;61,2,AX29&lt;66,3,AX29&lt;71,4,TRUE,5),MATCH(YEAR($C$17),Appendix!$G$3:$L$3,0))</f>
        <v>0</v>
      </c>
      <c r="BA29" s="92">
        <f t="shared" si="17"/>
        <v>0</v>
      </c>
      <c r="BB29" s="89">
        <f t="shared" si="18"/>
        <v>125</v>
      </c>
      <c r="BC29" s="90" cm="1">
        <f t="array" ref="BC29">_xlfn.IFS(SUM($S29,$W29,$AA29,$AE29,$AI29,$AM29,$AQ29,$AU29,$AY29)&gt;='Wage Ceilings '!$C$3,0,SUM($L29,$S29,$W29,$AA29,$AE29,$AI29,$AM29,$AQ29,$AU29,$AY29)&gt;'Wage Ceilings '!$C$3,'Wage Ceilings '!$C$3-SUM($S29,$W29,$AA29,$AE29,$AI29,$AM29,$AQ29,$AU29,$AY29),SUM($L29,$S29,$W29,$AA29,$AE29,$AI29,$AM29,$AQ29,$AU29,$AY29)&lt;='Wage Ceilings '!$C$3,$L29)</f>
        <v>0</v>
      </c>
      <c r="BD29" s="91" cm="1">
        <f t="array" ref="BD29">INDEX(Appendix!$G$4:$J$8,_xlfn.IFS(BB29&lt;56,1,BB29&lt;61,2,BB29&lt;66,3,BB29&lt;71,4,TRUE,5),MATCH(YEAR($C$17),Appendix!$G$3:$L$3,0))</f>
        <v>0</v>
      </c>
      <c r="BE29" s="92">
        <f t="shared" si="19"/>
        <v>0</v>
      </c>
      <c r="BF29" s="89">
        <f t="shared" si="20"/>
        <v>125</v>
      </c>
      <c r="BG29" s="90" cm="1">
        <f t="array" ref="BG29">_xlfn.IFS(SUM($S29,$W29,$AA29,$AE29,$AI29,$AM29,$AQ29,$AU29,$AY29,$BC29)&gt;='Wage Ceilings '!$C$3,0,SUM($M29,$S29,$W29,$AA29,$AE29,$AI29,$AM29,$AQ29,$AU29,$AY29,$BC29)&gt;'Wage Ceilings '!$C$3,'Wage Ceilings '!$C$3-SUM($S29,$W29,$AA29,$AE29,$AI29,$AM29,$AQ29,$AU29,$AY29,$BC29),SUM($M29,$S29,$W29,$AA29,$AE29,$AI29,$AM29,$AQ29,$AU29,$AY29,$BC29)&lt;='Wage Ceilings '!$C$3,$M29)</f>
        <v>0</v>
      </c>
      <c r="BH29" s="91" cm="1">
        <f t="array" ref="BH29">INDEX(Appendix!$G$4:$J$8,_xlfn.IFS(BF29&lt;56,1,BF29&lt;61,2,BF29&lt;66,3,BF29&lt;71,4,TRUE,5),MATCH(YEAR($C$17),Appendix!$G$3:$L$3,0))</f>
        <v>0</v>
      </c>
      <c r="BI29" s="92">
        <f t="shared" si="21"/>
        <v>0</v>
      </c>
      <c r="BJ29" s="89">
        <f t="shared" si="22"/>
        <v>125</v>
      </c>
      <c r="BK29" s="90" cm="1">
        <f t="array" ref="BK29">_xlfn.IFS(SUM($S29,$W29,$AA29,$AE29,$AI29,$AM29,$AQ29,$AU29,$AY29,$BC29,$BG29)&gt;='Wage Ceilings '!$C$3,0,SUM($N29,$S29,$W29,$AA29,$AE29,$AI29,$AM29,$AQ29,$AU29,$AY29,$BC29,$BG29)&gt;'Wage Ceilings '!$C$3,'Wage Ceilings '!$C$3-SUM($S29,$W29,$AA29,$AE29,$AI29,$AM29,$AQ29,$AU29,$AY29,$BC29,$BG29),SUM($N29,$S29,$W29,$AA29,$AE29,$AI29,$AM29,$AQ29,$AU29,$AY29,$BC29,$BG29)&lt;='Wage Ceilings '!$C$3,$N29)</f>
        <v>0</v>
      </c>
      <c r="BL29" s="91" cm="1">
        <f t="array" ref="BL29">INDEX(Appendix!$G$4:$J$8,_xlfn.IFS(BJ29&lt;56,1,BJ29&lt;61,2,BJ29&lt;66,3,BJ29&lt;71,4,TRUE,5),MATCH(YEAR($C$17),Appendix!$G$3:$L$3,0))</f>
        <v>0</v>
      </c>
      <c r="BM29" s="92">
        <f t="shared" si="23"/>
        <v>0</v>
      </c>
      <c r="BN29" s="99"/>
    </row>
    <row r="30" spans="1:67" x14ac:dyDescent="0.3">
      <c r="A30" s="64" t="s">
        <v>28</v>
      </c>
      <c r="B30" s="63"/>
      <c r="C30" s="67"/>
      <c r="D30" s="67"/>
      <c r="E30" s="67"/>
      <c r="F30" s="67"/>
      <c r="G30" s="67"/>
      <c r="H30" s="67"/>
      <c r="I30" s="67"/>
      <c r="J30" s="67"/>
      <c r="K30" s="67"/>
      <c r="L30" s="67"/>
      <c r="M30" s="67"/>
      <c r="N30" s="67"/>
      <c r="O30" s="57">
        <f t="shared" si="25"/>
        <v>0</v>
      </c>
      <c r="P30" s="57">
        <f t="shared" si="26"/>
        <v>0</v>
      </c>
      <c r="Q30" s="58">
        <f t="shared" si="0"/>
        <v>0</v>
      </c>
      <c r="R30" s="89">
        <f t="shared" si="1"/>
        <v>124</v>
      </c>
      <c r="S30" s="90">
        <f>IF($C30&gt;'Wage Ceilings '!$C$3,'Wage Ceilings '!$C$3,$C30)</f>
        <v>0</v>
      </c>
      <c r="T30" s="91" cm="1">
        <f t="array" ref="T30">INDEX(Appendix!$G$4:$J$8,_xlfn.IFS(R30&lt;56,1,R30&lt;61,2,R30&lt;66,3,R30&lt;71,4,TRUE,5),MATCH(YEAR($C$17),Appendix!$G$3:$L$3,0))</f>
        <v>0</v>
      </c>
      <c r="U30" s="92">
        <f t="shared" si="2"/>
        <v>0</v>
      </c>
      <c r="V30" s="89">
        <f t="shared" si="3"/>
        <v>125</v>
      </c>
      <c r="W30" s="90">
        <f>IF($D30&gt;'Wage Ceilings '!$C$3-$S30,'Wage Ceilings '!$C$3-$S30,$D30)</f>
        <v>0</v>
      </c>
      <c r="X30" s="91" cm="1">
        <f t="array" ref="X30">INDEX(Appendix!$G$4:$J$8,_xlfn.IFS(V30&lt;56,1,V30&lt;61,2,V30&lt;66,3,V30&lt;71,4,TRUE,5),MATCH(YEAR($C$17),Appendix!$G$3:$L$3,0))</f>
        <v>0</v>
      </c>
      <c r="Y30" s="92">
        <f t="shared" si="4"/>
        <v>0</v>
      </c>
      <c r="Z30" s="89">
        <f t="shared" si="5"/>
        <v>125</v>
      </c>
      <c r="AA30" s="90">
        <f>IF($E30&gt;'Wage Ceilings '!$C$3-SUM($S30,$W30),'Wage Ceilings '!$C$3-SUM($S30,$W30),$E30)</f>
        <v>0</v>
      </c>
      <c r="AB30" s="91" cm="1">
        <f t="array" ref="AB30">INDEX(Appendix!$G$4:$J$8,_xlfn.IFS(Z30&lt;56,1,Z30&lt;61,2,Z30&lt;66,3,Z30&lt;71,4,TRUE,5),MATCH(YEAR($C$17),Appendix!$G$3:$L$3,0))</f>
        <v>0</v>
      </c>
      <c r="AC30" s="92">
        <f t="shared" si="6"/>
        <v>0</v>
      </c>
      <c r="AD30" s="89">
        <f t="shared" si="7"/>
        <v>125</v>
      </c>
      <c r="AE30" s="90">
        <f>IF($F30&gt;'Wage Ceilings '!$C$3-SUM($S30,$W30,$AA30),'Wage Ceilings '!$C$3-SUM($S30,$W30,$AA30),$F30)</f>
        <v>0</v>
      </c>
      <c r="AF30" s="91" cm="1">
        <f t="array" ref="AF30">INDEX(Appendix!$G$4:$J$8,_xlfn.IFS(AD30&lt;56,1,AD30&lt;61,2,AD30&lt;66,3,AD30&lt;71,4,TRUE,5),MATCH(YEAR($C$17),Appendix!$G$3:$L$3,0))</f>
        <v>0</v>
      </c>
      <c r="AG30" s="92">
        <f t="shared" si="8"/>
        <v>0</v>
      </c>
      <c r="AH30" s="89">
        <f t="shared" si="9"/>
        <v>125</v>
      </c>
      <c r="AI30" s="90">
        <f>IF($G30&gt;'Wage Ceilings '!$C$3-SUM($S30,$W30,$AA30,$AE30),'Wage Ceilings '!$C$3-SUM($S30,$W30,$AA30,$AE30),$G30)</f>
        <v>0</v>
      </c>
      <c r="AJ30" s="91" cm="1">
        <f t="array" ref="AJ30">INDEX(Appendix!$G$4:$J$8,_xlfn.IFS(AH30&lt;56,1,AH30&lt;61,2,AH30&lt;66,3,AH30&lt;71,4,TRUE,5),MATCH(YEAR($C$17),Appendix!$G$3:$L$3,0))</f>
        <v>0</v>
      </c>
      <c r="AK30" s="92">
        <f t="shared" si="10"/>
        <v>0</v>
      </c>
      <c r="AL30" s="89">
        <f t="shared" si="11"/>
        <v>125</v>
      </c>
      <c r="AM30" s="90">
        <f>IF($H30&gt;'Wage Ceilings '!$C$3-SUM($S30,$W30,$AA30,$AE30,$AI30),'Wage Ceilings '!$C$3-SUM($S30,$W30,$AA30,$AE30,$AI30),$H30)</f>
        <v>0</v>
      </c>
      <c r="AN30" s="91" cm="1">
        <f t="array" ref="AN30">INDEX(Appendix!$G$4:$J$8,_xlfn.IFS(AL30&lt;56,1,AL30&lt;61,2,AL30&lt;66,3,AL30&lt;71,4,TRUE,5),MATCH(YEAR($C$17),Appendix!$G$3:$L$3,0))</f>
        <v>0</v>
      </c>
      <c r="AO30" s="92">
        <f t="shared" si="12"/>
        <v>0</v>
      </c>
      <c r="AP30" s="89">
        <f t="shared" si="13"/>
        <v>125</v>
      </c>
      <c r="AQ30" s="90" cm="1">
        <f t="array" ref="AQ30">_xlfn.IFS(SUM($S30,$W30,$AA30,$AE30,$AI30,$AM30)&gt;='Wage Ceilings '!$C$3,0,SUM($I30,$S30,$W30,$AA30,$AE30,$AI30,$AM30)&gt;'Wage Ceilings '!$C$3,'Wage Ceilings '!$C$3-SUM($S30,$W30,$AA30,$AE30,$AI30,$AM30),SUM($I30,$S30,$W30,$AA30,$AE30,$AI30,$AM30)&lt;='Wage Ceilings '!$C$3,$I30)</f>
        <v>0</v>
      </c>
      <c r="AR30" s="91" cm="1">
        <f t="array" ref="AR30">INDEX(Appendix!$G$4:$J$8,_xlfn.IFS(AP30&lt;56,1,AP30&lt;61,2,AP30&lt;66,3,AP30&lt;71,4,TRUE,5),MATCH(YEAR($C$17),Appendix!$G$3:$L$3,0))</f>
        <v>0</v>
      </c>
      <c r="AS30" s="92">
        <f t="shared" si="24"/>
        <v>0</v>
      </c>
      <c r="AT30" s="89">
        <f t="shared" si="14"/>
        <v>125</v>
      </c>
      <c r="AU30" s="90" cm="1">
        <f t="array" ref="AU30">_xlfn.IFS(SUM($S30,$W30,$AA30,$AE30,$AI30,$AM30,$AQ30)&gt;='Wage Ceilings '!$C$3,0,SUM($J30,$S30,$W30,$AA30,$AE30,$AI30,$AM30,$AQ30)&gt;'Wage Ceilings '!$C$3,'Wage Ceilings '!$C$3-SUM($S30,$W30,$AA30,$AE30,$AI30,$AM30,$AQ30),SUM($J30,$S30,$W30,$AA30,$AE30,$AI30,$AM30,$AQ30)&lt;='Wage Ceilings '!$C$3,$J30)</f>
        <v>0</v>
      </c>
      <c r="AV30" s="91" cm="1">
        <f t="array" ref="AV30">INDEX(Appendix!$G$4:$J$8,_xlfn.IFS(AT30&lt;56,1,AT30&lt;61,2,AT30&lt;66,3,AT30&lt;71,4,TRUE,5),MATCH(YEAR($C$17),Appendix!$G$3:$L$3,0))</f>
        <v>0</v>
      </c>
      <c r="AW30" s="92">
        <f t="shared" si="15"/>
        <v>0</v>
      </c>
      <c r="AX30" s="89">
        <f t="shared" si="16"/>
        <v>125</v>
      </c>
      <c r="AY30" s="90" cm="1">
        <f t="array" ref="AY30">_xlfn.IFS(SUM($S30,$W30,$AA30,$AE30,$AI30,$AM30,$AQ30,$AU30)&gt;='Wage Ceilings '!$C$3,0,SUM($K30,$S30,$W30,$AA30,$AE30,$AI30,$AM30,$AQ30,$AU30)&gt;'Wage Ceilings '!$C$3,'Wage Ceilings '!$C$3-SUM($S30,$W30,$AA30,$AE30,$AI30,$AM30,$AQ30,$AU30),SUM($K30,$S30,$W30,$AA30,$AE30,$AI30,$AM30,$AQ30,$AU30)&lt;='Wage Ceilings '!$C$3,$K30)</f>
        <v>0</v>
      </c>
      <c r="AZ30" s="91" cm="1">
        <f t="array" ref="AZ30">INDEX(Appendix!$G$4:$J$8,_xlfn.IFS(AX30&lt;56,1,AX30&lt;61,2,AX30&lt;66,3,AX30&lt;71,4,TRUE,5),MATCH(YEAR($C$17),Appendix!$G$3:$L$3,0))</f>
        <v>0</v>
      </c>
      <c r="BA30" s="92">
        <f t="shared" si="17"/>
        <v>0</v>
      </c>
      <c r="BB30" s="89">
        <f t="shared" si="18"/>
        <v>125</v>
      </c>
      <c r="BC30" s="90" cm="1">
        <f t="array" ref="BC30">_xlfn.IFS(SUM($S30,$W30,$AA30,$AE30,$AI30,$AM30,$AQ30,$AU30,$AY30)&gt;='Wage Ceilings '!$C$3,0,SUM($L30,$S30,$W30,$AA30,$AE30,$AI30,$AM30,$AQ30,$AU30,$AY30)&gt;'Wage Ceilings '!$C$3,'Wage Ceilings '!$C$3-SUM($S30,$W30,$AA30,$AE30,$AI30,$AM30,$AQ30,$AU30,$AY30),SUM($L30,$S30,$W30,$AA30,$AE30,$AI30,$AM30,$AQ30,$AU30,$AY30)&lt;='Wage Ceilings '!$C$3,$L30)</f>
        <v>0</v>
      </c>
      <c r="BD30" s="91" cm="1">
        <f t="array" ref="BD30">INDEX(Appendix!$G$4:$J$8,_xlfn.IFS(BB30&lt;56,1,BB30&lt;61,2,BB30&lt;66,3,BB30&lt;71,4,TRUE,5),MATCH(YEAR($C$17),Appendix!$G$3:$L$3,0))</f>
        <v>0</v>
      </c>
      <c r="BE30" s="92">
        <f t="shared" si="19"/>
        <v>0</v>
      </c>
      <c r="BF30" s="89">
        <f t="shared" si="20"/>
        <v>125</v>
      </c>
      <c r="BG30" s="90" cm="1">
        <f t="array" ref="BG30">_xlfn.IFS(SUM($S30,$W30,$AA30,$AE30,$AI30,$AM30,$AQ30,$AU30,$AY30,$BC30)&gt;='Wage Ceilings '!$C$3,0,SUM($M30,$S30,$W30,$AA30,$AE30,$AI30,$AM30,$AQ30,$AU30,$AY30,$BC30)&gt;'Wage Ceilings '!$C$3,'Wage Ceilings '!$C$3-SUM($S30,$W30,$AA30,$AE30,$AI30,$AM30,$AQ30,$AU30,$AY30,$BC30),SUM($M30,$S30,$W30,$AA30,$AE30,$AI30,$AM30,$AQ30,$AU30,$AY30,$BC30)&lt;='Wage Ceilings '!$C$3,$M30)</f>
        <v>0</v>
      </c>
      <c r="BH30" s="91" cm="1">
        <f t="array" ref="BH30">INDEX(Appendix!$G$4:$J$8,_xlfn.IFS(BF30&lt;56,1,BF30&lt;61,2,BF30&lt;66,3,BF30&lt;71,4,TRUE,5),MATCH(YEAR($C$17),Appendix!$G$3:$L$3,0))</f>
        <v>0</v>
      </c>
      <c r="BI30" s="92">
        <f t="shared" si="21"/>
        <v>0</v>
      </c>
      <c r="BJ30" s="89">
        <f t="shared" si="22"/>
        <v>125</v>
      </c>
      <c r="BK30" s="90" cm="1">
        <f t="array" ref="BK30">_xlfn.IFS(SUM($S30,$W30,$AA30,$AE30,$AI30,$AM30,$AQ30,$AU30,$AY30,$BC30,$BG30)&gt;='Wage Ceilings '!$C$3,0,SUM($N30,$S30,$W30,$AA30,$AE30,$AI30,$AM30,$AQ30,$AU30,$AY30,$BC30,$BG30)&gt;'Wage Ceilings '!$C$3,'Wage Ceilings '!$C$3-SUM($S30,$W30,$AA30,$AE30,$AI30,$AM30,$AQ30,$AU30,$AY30,$BC30,$BG30),SUM($N30,$S30,$W30,$AA30,$AE30,$AI30,$AM30,$AQ30,$AU30,$AY30,$BC30,$BG30)&lt;='Wage Ceilings '!$C$3,$N30)</f>
        <v>0</v>
      </c>
      <c r="BL30" s="91" cm="1">
        <f t="array" ref="BL30">INDEX(Appendix!$G$4:$J$8,_xlfn.IFS(BJ30&lt;56,1,BJ30&lt;61,2,BJ30&lt;66,3,BJ30&lt;71,4,TRUE,5),MATCH(YEAR($C$17),Appendix!$G$3:$L$3,0))</f>
        <v>0</v>
      </c>
      <c r="BM30" s="92">
        <f t="shared" si="23"/>
        <v>0</v>
      </c>
      <c r="BN30" s="99"/>
    </row>
    <row r="31" spans="1:67" x14ac:dyDescent="0.3">
      <c r="A31" s="64" t="s">
        <v>29</v>
      </c>
      <c r="B31" s="63"/>
      <c r="C31" s="67"/>
      <c r="D31" s="67"/>
      <c r="E31" s="67"/>
      <c r="F31" s="67"/>
      <c r="G31" s="67"/>
      <c r="H31" s="67"/>
      <c r="I31" s="67"/>
      <c r="J31" s="67"/>
      <c r="K31" s="67"/>
      <c r="L31" s="67"/>
      <c r="M31" s="67"/>
      <c r="N31" s="67"/>
      <c r="O31" s="57">
        <f t="shared" si="25"/>
        <v>0</v>
      </c>
      <c r="P31" s="57">
        <f t="shared" si="26"/>
        <v>0</v>
      </c>
      <c r="Q31" s="58">
        <f t="shared" si="0"/>
        <v>0</v>
      </c>
      <c r="R31" s="89">
        <f t="shared" si="1"/>
        <v>124</v>
      </c>
      <c r="S31" s="90">
        <f>IF($C31&gt;'Wage Ceilings '!$C$3,'Wage Ceilings '!$C$3,$C31)</f>
        <v>0</v>
      </c>
      <c r="T31" s="91" cm="1">
        <f t="array" ref="T31">INDEX(Appendix!$G$4:$J$8,_xlfn.IFS(R31&lt;56,1,R31&lt;61,2,R31&lt;66,3,R31&lt;71,4,TRUE,5),MATCH(YEAR($C$17),Appendix!$G$3:$L$3,0))</f>
        <v>0</v>
      </c>
      <c r="U31" s="92">
        <f t="shared" si="2"/>
        <v>0</v>
      </c>
      <c r="V31" s="89">
        <f t="shared" si="3"/>
        <v>125</v>
      </c>
      <c r="W31" s="90">
        <f>IF($D31&gt;'Wage Ceilings '!$C$3-$S31,'Wage Ceilings '!$C$3-$S31,$D31)</f>
        <v>0</v>
      </c>
      <c r="X31" s="91" cm="1">
        <f t="array" ref="X31">INDEX(Appendix!$G$4:$J$8,_xlfn.IFS(V31&lt;56,1,V31&lt;61,2,V31&lt;66,3,V31&lt;71,4,TRUE,5),MATCH(YEAR($C$17),Appendix!$G$3:$L$3,0))</f>
        <v>0</v>
      </c>
      <c r="Y31" s="92">
        <f t="shared" si="4"/>
        <v>0</v>
      </c>
      <c r="Z31" s="89">
        <f t="shared" si="5"/>
        <v>125</v>
      </c>
      <c r="AA31" s="90">
        <f>IF($E31&gt;'Wage Ceilings '!$C$3-SUM($S31,$W31),'Wage Ceilings '!$C$3-SUM($S31,$W31),$E31)</f>
        <v>0</v>
      </c>
      <c r="AB31" s="91" cm="1">
        <f t="array" ref="AB31">INDEX(Appendix!$G$4:$J$8,_xlfn.IFS(Z31&lt;56,1,Z31&lt;61,2,Z31&lt;66,3,Z31&lt;71,4,TRUE,5),MATCH(YEAR($C$17),Appendix!$G$3:$L$3,0))</f>
        <v>0</v>
      </c>
      <c r="AC31" s="92">
        <f t="shared" si="6"/>
        <v>0</v>
      </c>
      <c r="AD31" s="89">
        <f t="shared" si="7"/>
        <v>125</v>
      </c>
      <c r="AE31" s="90">
        <f>IF($F31&gt;'Wage Ceilings '!$C$3-SUM($S31,$W31,$AA31),'Wage Ceilings '!$C$3-SUM($S31,$W31,$AA31),$F31)</f>
        <v>0</v>
      </c>
      <c r="AF31" s="91" cm="1">
        <f t="array" ref="AF31">INDEX(Appendix!$G$4:$J$8,_xlfn.IFS(AD31&lt;56,1,AD31&lt;61,2,AD31&lt;66,3,AD31&lt;71,4,TRUE,5),MATCH(YEAR($C$17),Appendix!$G$3:$L$3,0))</f>
        <v>0</v>
      </c>
      <c r="AG31" s="92">
        <f t="shared" si="8"/>
        <v>0</v>
      </c>
      <c r="AH31" s="89">
        <f t="shared" si="9"/>
        <v>125</v>
      </c>
      <c r="AI31" s="90">
        <f>IF($G31&gt;'Wage Ceilings '!$C$3-SUM($S31,$W31,$AA31,$AE31),'Wage Ceilings '!$C$3-SUM($S31,$W31,$AA31,$AE31),$G31)</f>
        <v>0</v>
      </c>
      <c r="AJ31" s="91" cm="1">
        <f t="array" ref="AJ31">INDEX(Appendix!$G$4:$J$8,_xlfn.IFS(AH31&lt;56,1,AH31&lt;61,2,AH31&lt;66,3,AH31&lt;71,4,TRUE,5),MATCH(YEAR($C$17),Appendix!$G$3:$L$3,0))</f>
        <v>0</v>
      </c>
      <c r="AK31" s="92">
        <f t="shared" si="10"/>
        <v>0</v>
      </c>
      <c r="AL31" s="89">
        <f t="shared" si="11"/>
        <v>125</v>
      </c>
      <c r="AM31" s="90">
        <f>IF($H31&gt;'Wage Ceilings '!$C$3-SUM($S31,$W31,$AA31,$AE31,$AI31),'Wage Ceilings '!$C$3-SUM($S31,$W31,$AA31,$AE31,$AI31),$H31)</f>
        <v>0</v>
      </c>
      <c r="AN31" s="91" cm="1">
        <f t="array" ref="AN31">INDEX(Appendix!$G$4:$J$8,_xlfn.IFS(AL31&lt;56,1,AL31&lt;61,2,AL31&lt;66,3,AL31&lt;71,4,TRUE,5),MATCH(YEAR($C$17),Appendix!$G$3:$L$3,0))</f>
        <v>0</v>
      </c>
      <c r="AO31" s="92">
        <f t="shared" si="12"/>
        <v>0</v>
      </c>
      <c r="AP31" s="89">
        <f t="shared" si="13"/>
        <v>125</v>
      </c>
      <c r="AQ31" s="90" cm="1">
        <f t="array" ref="AQ31">_xlfn.IFS(SUM($S31,$W31,$AA31,$AE31,$AI31,$AM31)&gt;='Wage Ceilings '!$C$3,0,SUM($I31,$S31,$W31,$AA31,$AE31,$AI31,$AM31)&gt;'Wage Ceilings '!$C$3,'Wage Ceilings '!$C$3-SUM($S31,$W31,$AA31,$AE31,$AI31,$AM31),SUM($I31,$S31,$W31,$AA31,$AE31,$AI31,$AM31)&lt;='Wage Ceilings '!$C$3,$I31)</f>
        <v>0</v>
      </c>
      <c r="AR31" s="91" cm="1">
        <f t="array" ref="AR31">INDEX(Appendix!$G$4:$J$8,_xlfn.IFS(AP31&lt;56,1,AP31&lt;61,2,AP31&lt;66,3,AP31&lt;71,4,TRUE,5),MATCH(YEAR($C$17),Appendix!$G$3:$L$3,0))</f>
        <v>0</v>
      </c>
      <c r="AS31" s="92">
        <f t="shared" si="24"/>
        <v>0</v>
      </c>
      <c r="AT31" s="89">
        <f t="shared" si="14"/>
        <v>125</v>
      </c>
      <c r="AU31" s="90" cm="1">
        <f t="array" ref="AU31">_xlfn.IFS(SUM($S31,$W31,$AA31,$AE31,$AI31,$AM31,$AQ31)&gt;='Wage Ceilings '!$C$3,0,SUM($J31,$S31,$W31,$AA31,$AE31,$AI31,$AM31,$AQ31)&gt;'Wage Ceilings '!$C$3,'Wage Ceilings '!$C$3-SUM($S31,$W31,$AA31,$AE31,$AI31,$AM31,$AQ31),SUM($J31,$S31,$W31,$AA31,$AE31,$AI31,$AM31,$AQ31)&lt;='Wage Ceilings '!$C$3,$J31)</f>
        <v>0</v>
      </c>
      <c r="AV31" s="91" cm="1">
        <f t="array" ref="AV31">INDEX(Appendix!$G$4:$J$8,_xlfn.IFS(AT31&lt;56,1,AT31&lt;61,2,AT31&lt;66,3,AT31&lt;71,4,TRUE,5),MATCH(YEAR($C$17),Appendix!$G$3:$L$3,0))</f>
        <v>0</v>
      </c>
      <c r="AW31" s="92">
        <f t="shared" si="15"/>
        <v>0</v>
      </c>
      <c r="AX31" s="89">
        <f t="shared" si="16"/>
        <v>125</v>
      </c>
      <c r="AY31" s="90" cm="1">
        <f t="array" ref="AY31">_xlfn.IFS(SUM($S31,$W31,$AA31,$AE31,$AI31,$AM31,$AQ31,$AU31)&gt;='Wage Ceilings '!$C$3,0,SUM($K31,$S31,$W31,$AA31,$AE31,$AI31,$AM31,$AQ31,$AU31)&gt;'Wage Ceilings '!$C$3,'Wage Ceilings '!$C$3-SUM($S31,$W31,$AA31,$AE31,$AI31,$AM31,$AQ31,$AU31),SUM($K31,$S31,$W31,$AA31,$AE31,$AI31,$AM31,$AQ31,$AU31)&lt;='Wage Ceilings '!$C$3,$K31)</f>
        <v>0</v>
      </c>
      <c r="AZ31" s="91" cm="1">
        <f t="array" ref="AZ31">INDEX(Appendix!$G$4:$J$8,_xlfn.IFS(AX31&lt;56,1,AX31&lt;61,2,AX31&lt;66,3,AX31&lt;71,4,TRUE,5),MATCH(YEAR($C$17),Appendix!$G$3:$L$3,0))</f>
        <v>0</v>
      </c>
      <c r="BA31" s="92">
        <f t="shared" si="17"/>
        <v>0</v>
      </c>
      <c r="BB31" s="89">
        <f t="shared" si="18"/>
        <v>125</v>
      </c>
      <c r="BC31" s="90" cm="1">
        <f t="array" ref="BC31">_xlfn.IFS(SUM($S31,$W31,$AA31,$AE31,$AI31,$AM31,$AQ31,$AU31,$AY31)&gt;='Wage Ceilings '!$C$3,0,SUM($L31,$S31,$W31,$AA31,$AE31,$AI31,$AM31,$AQ31,$AU31,$AY31)&gt;'Wage Ceilings '!$C$3,'Wage Ceilings '!$C$3-SUM($S31,$W31,$AA31,$AE31,$AI31,$AM31,$AQ31,$AU31,$AY31),SUM($L31,$S31,$W31,$AA31,$AE31,$AI31,$AM31,$AQ31,$AU31,$AY31)&lt;='Wage Ceilings '!$C$3,$L31)</f>
        <v>0</v>
      </c>
      <c r="BD31" s="91" cm="1">
        <f t="array" ref="BD31">INDEX(Appendix!$G$4:$J$8,_xlfn.IFS(BB31&lt;56,1,BB31&lt;61,2,BB31&lt;66,3,BB31&lt;71,4,TRUE,5),MATCH(YEAR($C$17),Appendix!$G$3:$L$3,0))</f>
        <v>0</v>
      </c>
      <c r="BE31" s="92">
        <f t="shared" si="19"/>
        <v>0</v>
      </c>
      <c r="BF31" s="89">
        <f t="shared" si="20"/>
        <v>125</v>
      </c>
      <c r="BG31" s="90" cm="1">
        <f t="array" ref="BG31">_xlfn.IFS(SUM($S31,$W31,$AA31,$AE31,$AI31,$AM31,$AQ31,$AU31,$AY31,$BC31)&gt;='Wage Ceilings '!$C$3,0,SUM($M31,$S31,$W31,$AA31,$AE31,$AI31,$AM31,$AQ31,$AU31,$AY31,$BC31)&gt;'Wage Ceilings '!$C$3,'Wage Ceilings '!$C$3-SUM($S31,$W31,$AA31,$AE31,$AI31,$AM31,$AQ31,$AU31,$AY31,$BC31),SUM($M31,$S31,$W31,$AA31,$AE31,$AI31,$AM31,$AQ31,$AU31,$AY31,$BC31)&lt;='Wage Ceilings '!$C$3,$M31)</f>
        <v>0</v>
      </c>
      <c r="BH31" s="91" cm="1">
        <f t="array" ref="BH31">INDEX(Appendix!$G$4:$J$8,_xlfn.IFS(BF31&lt;56,1,BF31&lt;61,2,BF31&lt;66,3,BF31&lt;71,4,TRUE,5),MATCH(YEAR($C$17),Appendix!$G$3:$L$3,0))</f>
        <v>0</v>
      </c>
      <c r="BI31" s="92">
        <f t="shared" si="21"/>
        <v>0</v>
      </c>
      <c r="BJ31" s="89">
        <f t="shared" si="22"/>
        <v>125</v>
      </c>
      <c r="BK31" s="90" cm="1">
        <f t="array" ref="BK31">_xlfn.IFS(SUM($S31,$W31,$AA31,$AE31,$AI31,$AM31,$AQ31,$AU31,$AY31,$BC31,$BG31)&gt;='Wage Ceilings '!$C$3,0,SUM($N31,$S31,$W31,$AA31,$AE31,$AI31,$AM31,$AQ31,$AU31,$AY31,$BC31,$BG31)&gt;'Wage Ceilings '!$C$3,'Wage Ceilings '!$C$3-SUM($S31,$W31,$AA31,$AE31,$AI31,$AM31,$AQ31,$AU31,$AY31,$BC31,$BG31),SUM($N31,$S31,$W31,$AA31,$AE31,$AI31,$AM31,$AQ31,$AU31,$AY31,$BC31,$BG31)&lt;='Wage Ceilings '!$C$3,$N31)</f>
        <v>0</v>
      </c>
      <c r="BL31" s="91" cm="1">
        <f t="array" ref="BL31">INDEX(Appendix!$G$4:$J$8,_xlfn.IFS(BJ31&lt;56,1,BJ31&lt;61,2,BJ31&lt;66,3,BJ31&lt;71,4,TRUE,5),MATCH(YEAR($C$17),Appendix!$G$3:$L$3,0))</f>
        <v>0</v>
      </c>
      <c r="BM31" s="92">
        <f t="shared" si="23"/>
        <v>0</v>
      </c>
      <c r="BN31" s="99"/>
    </row>
    <row r="32" spans="1:67" x14ac:dyDescent="0.3">
      <c r="A32" s="64" t="s">
        <v>30</v>
      </c>
      <c r="B32" s="63"/>
      <c r="C32" s="67"/>
      <c r="D32" s="67"/>
      <c r="E32" s="67"/>
      <c r="F32" s="67"/>
      <c r="G32" s="67"/>
      <c r="H32" s="67"/>
      <c r="I32" s="67"/>
      <c r="J32" s="67"/>
      <c r="K32" s="67"/>
      <c r="L32" s="67"/>
      <c r="M32" s="67"/>
      <c r="N32" s="67"/>
      <c r="O32" s="57">
        <f t="shared" si="25"/>
        <v>0</v>
      </c>
      <c r="P32" s="57">
        <f t="shared" si="26"/>
        <v>0</v>
      </c>
      <c r="Q32" s="58">
        <f t="shared" si="0"/>
        <v>0</v>
      </c>
      <c r="R32" s="89">
        <f t="shared" si="1"/>
        <v>124</v>
      </c>
      <c r="S32" s="90">
        <f>IF($C32&gt;'Wage Ceilings '!$C$3,'Wage Ceilings '!$C$3,$C32)</f>
        <v>0</v>
      </c>
      <c r="T32" s="91" cm="1">
        <f t="array" ref="T32">INDEX(Appendix!$G$4:$J$8,_xlfn.IFS(R32&lt;56,1,R32&lt;61,2,R32&lt;66,3,R32&lt;71,4,TRUE,5),MATCH(YEAR($C$17),Appendix!$G$3:$L$3,0))</f>
        <v>0</v>
      </c>
      <c r="U32" s="92">
        <f t="shared" si="2"/>
        <v>0</v>
      </c>
      <c r="V32" s="89">
        <f t="shared" si="3"/>
        <v>125</v>
      </c>
      <c r="W32" s="90">
        <f>IF($D32&gt;'Wage Ceilings '!$C$3-$S32,'Wage Ceilings '!$C$3-$S32,$D32)</f>
        <v>0</v>
      </c>
      <c r="X32" s="91" cm="1">
        <f t="array" ref="X32">INDEX(Appendix!$G$4:$J$8,_xlfn.IFS(V32&lt;56,1,V32&lt;61,2,V32&lt;66,3,V32&lt;71,4,TRUE,5),MATCH(YEAR($C$17),Appendix!$G$3:$L$3,0))</f>
        <v>0</v>
      </c>
      <c r="Y32" s="92">
        <f t="shared" si="4"/>
        <v>0</v>
      </c>
      <c r="Z32" s="89">
        <f t="shared" si="5"/>
        <v>125</v>
      </c>
      <c r="AA32" s="90">
        <f>IF($E32&gt;'Wage Ceilings '!$C$3-SUM($S32,$W32),'Wage Ceilings '!$C$3-SUM($S32,$W32),$E32)</f>
        <v>0</v>
      </c>
      <c r="AB32" s="91" cm="1">
        <f t="array" ref="AB32">INDEX(Appendix!$G$4:$J$8,_xlfn.IFS(Z32&lt;56,1,Z32&lt;61,2,Z32&lt;66,3,Z32&lt;71,4,TRUE,5),MATCH(YEAR($C$17),Appendix!$G$3:$L$3,0))</f>
        <v>0</v>
      </c>
      <c r="AC32" s="92">
        <f t="shared" si="6"/>
        <v>0</v>
      </c>
      <c r="AD32" s="89">
        <f t="shared" si="7"/>
        <v>125</v>
      </c>
      <c r="AE32" s="90">
        <f>IF($F32&gt;'Wage Ceilings '!$C$3-SUM($S32,$W32,$AA32),'Wage Ceilings '!$C$3-SUM($S32,$W32,$AA32),$F32)</f>
        <v>0</v>
      </c>
      <c r="AF32" s="91" cm="1">
        <f t="array" ref="AF32">INDEX(Appendix!$G$4:$J$8,_xlfn.IFS(AD32&lt;56,1,AD32&lt;61,2,AD32&lt;66,3,AD32&lt;71,4,TRUE,5),MATCH(YEAR($C$17),Appendix!$G$3:$L$3,0))</f>
        <v>0</v>
      </c>
      <c r="AG32" s="92">
        <f t="shared" si="8"/>
        <v>0</v>
      </c>
      <c r="AH32" s="89">
        <f t="shared" si="9"/>
        <v>125</v>
      </c>
      <c r="AI32" s="90">
        <f>IF($G32&gt;'Wage Ceilings '!$C$3-SUM($S32,$W32,$AA32,$AE32),'Wage Ceilings '!$C$3-SUM($S32,$W32,$AA32,$AE32),$G32)</f>
        <v>0</v>
      </c>
      <c r="AJ32" s="91" cm="1">
        <f t="array" ref="AJ32">INDEX(Appendix!$G$4:$J$8,_xlfn.IFS(AH32&lt;56,1,AH32&lt;61,2,AH32&lt;66,3,AH32&lt;71,4,TRUE,5),MATCH(YEAR($C$17),Appendix!$G$3:$L$3,0))</f>
        <v>0</v>
      </c>
      <c r="AK32" s="92">
        <f t="shared" si="10"/>
        <v>0</v>
      </c>
      <c r="AL32" s="89">
        <f t="shared" si="11"/>
        <v>125</v>
      </c>
      <c r="AM32" s="90">
        <f>IF($H32&gt;'Wage Ceilings '!$C$3-SUM($S32,$W32,$AA32,$AE32,$AI32),'Wage Ceilings '!$C$3-SUM($S32,$W32,$AA32,$AE32,$AI32),$H32)</f>
        <v>0</v>
      </c>
      <c r="AN32" s="91" cm="1">
        <f t="array" ref="AN32">INDEX(Appendix!$G$4:$J$8,_xlfn.IFS(AL32&lt;56,1,AL32&lt;61,2,AL32&lt;66,3,AL32&lt;71,4,TRUE,5),MATCH(YEAR($C$17),Appendix!$G$3:$L$3,0))</f>
        <v>0</v>
      </c>
      <c r="AO32" s="92">
        <f t="shared" si="12"/>
        <v>0</v>
      </c>
      <c r="AP32" s="89">
        <f t="shared" si="13"/>
        <v>125</v>
      </c>
      <c r="AQ32" s="90" cm="1">
        <f t="array" ref="AQ32">_xlfn.IFS(SUM($S32,$W32,$AA32,$AE32,$AI32,$AM32)&gt;='Wage Ceilings '!$C$3,0,SUM($I32,$S32,$W32,$AA32,$AE32,$AI32,$AM32)&gt;'Wage Ceilings '!$C$3,'Wage Ceilings '!$C$3-SUM($S32,$W32,$AA32,$AE32,$AI32,$AM32),SUM($I32,$S32,$W32,$AA32,$AE32,$AI32,$AM32)&lt;='Wage Ceilings '!$C$3,$I32)</f>
        <v>0</v>
      </c>
      <c r="AR32" s="91" cm="1">
        <f t="array" ref="AR32">INDEX(Appendix!$G$4:$J$8,_xlfn.IFS(AP32&lt;56,1,AP32&lt;61,2,AP32&lt;66,3,AP32&lt;71,4,TRUE,5),MATCH(YEAR($C$17),Appendix!$G$3:$L$3,0))</f>
        <v>0</v>
      </c>
      <c r="AS32" s="92">
        <f t="shared" si="24"/>
        <v>0</v>
      </c>
      <c r="AT32" s="89">
        <f t="shared" si="14"/>
        <v>125</v>
      </c>
      <c r="AU32" s="90" cm="1">
        <f t="array" ref="AU32">_xlfn.IFS(SUM($S32,$W32,$AA32,$AE32,$AI32,$AM32,$AQ32)&gt;='Wage Ceilings '!$C$3,0,SUM($J32,$S32,$W32,$AA32,$AE32,$AI32,$AM32,$AQ32)&gt;'Wage Ceilings '!$C$3,'Wage Ceilings '!$C$3-SUM($S32,$W32,$AA32,$AE32,$AI32,$AM32,$AQ32),SUM($J32,$S32,$W32,$AA32,$AE32,$AI32,$AM32,$AQ32)&lt;='Wage Ceilings '!$C$3,$J32)</f>
        <v>0</v>
      </c>
      <c r="AV32" s="91" cm="1">
        <f t="array" ref="AV32">INDEX(Appendix!$G$4:$J$8,_xlfn.IFS(AT32&lt;56,1,AT32&lt;61,2,AT32&lt;66,3,AT32&lt;71,4,TRUE,5),MATCH(YEAR($C$17),Appendix!$G$3:$L$3,0))</f>
        <v>0</v>
      </c>
      <c r="AW32" s="92">
        <f t="shared" si="15"/>
        <v>0</v>
      </c>
      <c r="AX32" s="89">
        <f t="shared" si="16"/>
        <v>125</v>
      </c>
      <c r="AY32" s="90" cm="1">
        <f t="array" ref="AY32">_xlfn.IFS(SUM($S32,$W32,$AA32,$AE32,$AI32,$AM32,$AQ32,$AU32)&gt;='Wage Ceilings '!$C$3,0,SUM($K32,$S32,$W32,$AA32,$AE32,$AI32,$AM32,$AQ32,$AU32)&gt;'Wage Ceilings '!$C$3,'Wage Ceilings '!$C$3-SUM($S32,$W32,$AA32,$AE32,$AI32,$AM32,$AQ32,$AU32),SUM($K32,$S32,$W32,$AA32,$AE32,$AI32,$AM32,$AQ32,$AU32)&lt;='Wage Ceilings '!$C$3,$K32)</f>
        <v>0</v>
      </c>
      <c r="AZ32" s="91" cm="1">
        <f t="array" ref="AZ32">INDEX(Appendix!$G$4:$J$8,_xlfn.IFS(AX32&lt;56,1,AX32&lt;61,2,AX32&lt;66,3,AX32&lt;71,4,TRUE,5),MATCH(YEAR($C$17),Appendix!$G$3:$L$3,0))</f>
        <v>0</v>
      </c>
      <c r="BA32" s="92">
        <f t="shared" si="17"/>
        <v>0</v>
      </c>
      <c r="BB32" s="89">
        <f t="shared" si="18"/>
        <v>125</v>
      </c>
      <c r="BC32" s="90" cm="1">
        <f t="array" ref="BC32">_xlfn.IFS(SUM($S32,$W32,$AA32,$AE32,$AI32,$AM32,$AQ32,$AU32,$AY32)&gt;='Wage Ceilings '!$C$3,0,SUM($L32,$S32,$W32,$AA32,$AE32,$AI32,$AM32,$AQ32,$AU32,$AY32)&gt;'Wage Ceilings '!$C$3,'Wage Ceilings '!$C$3-SUM($S32,$W32,$AA32,$AE32,$AI32,$AM32,$AQ32,$AU32,$AY32),SUM($L32,$S32,$W32,$AA32,$AE32,$AI32,$AM32,$AQ32,$AU32,$AY32)&lt;='Wage Ceilings '!$C$3,$L32)</f>
        <v>0</v>
      </c>
      <c r="BD32" s="91" cm="1">
        <f t="array" ref="BD32">INDEX(Appendix!$G$4:$J$8,_xlfn.IFS(BB32&lt;56,1,BB32&lt;61,2,BB32&lt;66,3,BB32&lt;71,4,TRUE,5),MATCH(YEAR($C$17),Appendix!$G$3:$L$3,0))</f>
        <v>0</v>
      </c>
      <c r="BE32" s="92">
        <f t="shared" si="19"/>
        <v>0</v>
      </c>
      <c r="BF32" s="89">
        <f t="shared" si="20"/>
        <v>125</v>
      </c>
      <c r="BG32" s="90" cm="1">
        <f t="array" ref="BG32">_xlfn.IFS(SUM($S32,$W32,$AA32,$AE32,$AI32,$AM32,$AQ32,$AU32,$AY32,$BC32)&gt;='Wage Ceilings '!$C$3,0,SUM($M32,$S32,$W32,$AA32,$AE32,$AI32,$AM32,$AQ32,$AU32,$AY32,$BC32)&gt;'Wage Ceilings '!$C$3,'Wage Ceilings '!$C$3-SUM($S32,$W32,$AA32,$AE32,$AI32,$AM32,$AQ32,$AU32,$AY32,$BC32),SUM($M32,$S32,$W32,$AA32,$AE32,$AI32,$AM32,$AQ32,$AU32,$AY32,$BC32)&lt;='Wage Ceilings '!$C$3,$M32)</f>
        <v>0</v>
      </c>
      <c r="BH32" s="91" cm="1">
        <f t="array" ref="BH32">INDEX(Appendix!$G$4:$J$8,_xlfn.IFS(BF32&lt;56,1,BF32&lt;61,2,BF32&lt;66,3,BF32&lt;71,4,TRUE,5),MATCH(YEAR($C$17),Appendix!$G$3:$L$3,0))</f>
        <v>0</v>
      </c>
      <c r="BI32" s="92">
        <f t="shared" si="21"/>
        <v>0</v>
      </c>
      <c r="BJ32" s="89">
        <f t="shared" si="22"/>
        <v>125</v>
      </c>
      <c r="BK32" s="90" cm="1">
        <f t="array" ref="BK32">_xlfn.IFS(SUM($S32,$W32,$AA32,$AE32,$AI32,$AM32,$AQ32,$AU32,$AY32,$BC32,$BG32)&gt;='Wage Ceilings '!$C$3,0,SUM($N32,$S32,$W32,$AA32,$AE32,$AI32,$AM32,$AQ32,$AU32,$AY32,$BC32,$BG32)&gt;'Wage Ceilings '!$C$3,'Wage Ceilings '!$C$3-SUM($S32,$W32,$AA32,$AE32,$AI32,$AM32,$AQ32,$AU32,$AY32,$BC32,$BG32),SUM($N32,$S32,$W32,$AA32,$AE32,$AI32,$AM32,$AQ32,$AU32,$AY32,$BC32,$BG32)&lt;='Wage Ceilings '!$C$3,$N32)</f>
        <v>0</v>
      </c>
      <c r="BL32" s="91" cm="1">
        <f t="array" ref="BL32">INDEX(Appendix!$G$4:$J$8,_xlfn.IFS(BJ32&lt;56,1,BJ32&lt;61,2,BJ32&lt;66,3,BJ32&lt;71,4,TRUE,5),MATCH(YEAR($C$17),Appendix!$G$3:$L$3,0))</f>
        <v>0</v>
      </c>
      <c r="BM32" s="92">
        <f t="shared" si="23"/>
        <v>0</v>
      </c>
      <c r="BN32" s="99"/>
    </row>
    <row r="33" spans="1:66" x14ac:dyDescent="0.3">
      <c r="A33" s="64" t="s">
        <v>31</v>
      </c>
      <c r="B33" s="63"/>
      <c r="C33" s="67"/>
      <c r="D33" s="67"/>
      <c r="E33" s="67"/>
      <c r="F33" s="67"/>
      <c r="G33" s="67"/>
      <c r="H33" s="67"/>
      <c r="I33" s="67"/>
      <c r="J33" s="67"/>
      <c r="K33" s="67"/>
      <c r="L33" s="67"/>
      <c r="M33" s="67"/>
      <c r="N33" s="67"/>
      <c r="O33" s="57">
        <f t="shared" si="25"/>
        <v>0</v>
      </c>
      <c r="P33" s="57">
        <f t="shared" si="26"/>
        <v>0</v>
      </c>
      <c r="Q33" s="58">
        <f t="shared" si="0"/>
        <v>0</v>
      </c>
      <c r="R33" s="89">
        <f t="shared" si="1"/>
        <v>124</v>
      </c>
      <c r="S33" s="90">
        <f>IF($C33&gt;'Wage Ceilings '!$C$3,'Wage Ceilings '!$C$3,$C33)</f>
        <v>0</v>
      </c>
      <c r="T33" s="91" cm="1">
        <f t="array" ref="T33">INDEX(Appendix!$G$4:$J$8,_xlfn.IFS(R33&lt;56,1,R33&lt;61,2,R33&lt;66,3,R33&lt;71,4,TRUE,5),MATCH(YEAR($C$17),Appendix!$G$3:$L$3,0))</f>
        <v>0</v>
      </c>
      <c r="U33" s="92">
        <f t="shared" si="2"/>
        <v>0</v>
      </c>
      <c r="V33" s="89">
        <f t="shared" si="3"/>
        <v>125</v>
      </c>
      <c r="W33" s="90">
        <f>IF($D33&gt;'Wage Ceilings '!$C$3-$S33,'Wage Ceilings '!$C$3-$S33,$D33)</f>
        <v>0</v>
      </c>
      <c r="X33" s="91" cm="1">
        <f t="array" ref="X33">INDEX(Appendix!$G$4:$J$8,_xlfn.IFS(V33&lt;56,1,V33&lt;61,2,V33&lt;66,3,V33&lt;71,4,TRUE,5),MATCH(YEAR($C$17),Appendix!$G$3:$L$3,0))</f>
        <v>0</v>
      </c>
      <c r="Y33" s="92">
        <f t="shared" si="4"/>
        <v>0</v>
      </c>
      <c r="Z33" s="89">
        <f t="shared" si="5"/>
        <v>125</v>
      </c>
      <c r="AA33" s="90">
        <f>IF($E33&gt;'Wage Ceilings '!$C$3-SUM($S33,$W33),'Wage Ceilings '!$C$3-SUM($S33,$W33),$E33)</f>
        <v>0</v>
      </c>
      <c r="AB33" s="91" cm="1">
        <f t="array" ref="AB33">INDEX(Appendix!$G$4:$J$8,_xlfn.IFS(Z33&lt;56,1,Z33&lt;61,2,Z33&lt;66,3,Z33&lt;71,4,TRUE,5),MATCH(YEAR($C$17),Appendix!$G$3:$L$3,0))</f>
        <v>0</v>
      </c>
      <c r="AC33" s="92">
        <f t="shared" si="6"/>
        <v>0</v>
      </c>
      <c r="AD33" s="89">
        <f t="shared" si="7"/>
        <v>125</v>
      </c>
      <c r="AE33" s="90">
        <f>IF($F33&gt;'Wage Ceilings '!$C$3-SUM($S33,$W33,$AA33),'Wage Ceilings '!$C$3-SUM($S33,$W33,$AA33),$F33)</f>
        <v>0</v>
      </c>
      <c r="AF33" s="91" cm="1">
        <f t="array" ref="AF33">INDEX(Appendix!$G$4:$J$8,_xlfn.IFS(AD33&lt;56,1,AD33&lt;61,2,AD33&lt;66,3,AD33&lt;71,4,TRUE,5),MATCH(YEAR($C$17),Appendix!$G$3:$L$3,0))</f>
        <v>0</v>
      </c>
      <c r="AG33" s="92">
        <f t="shared" si="8"/>
        <v>0</v>
      </c>
      <c r="AH33" s="89">
        <f t="shared" si="9"/>
        <v>125</v>
      </c>
      <c r="AI33" s="90">
        <f>IF($G33&gt;'Wage Ceilings '!$C$3-SUM($S33,$W33,$AA33,$AE33),'Wage Ceilings '!$C$3-SUM($S33,$W33,$AA33,$AE33),$G33)</f>
        <v>0</v>
      </c>
      <c r="AJ33" s="91" cm="1">
        <f t="array" ref="AJ33">INDEX(Appendix!$G$4:$J$8,_xlfn.IFS(AH33&lt;56,1,AH33&lt;61,2,AH33&lt;66,3,AH33&lt;71,4,TRUE,5),MATCH(YEAR($C$17),Appendix!$G$3:$L$3,0))</f>
        <v>0</v>
      </c>
      <c r="AK33" s="92">
        <f t="shared" si="10"/>
        <v>0</v>
      </c>
      <c r="AL33" s="89">
        <f t="shared" si="11"/>
        <v>125</v>
      </c>
      <c r="AM33" s="90">
        <f>IF($H33&gt;'Wage Ceilings '!$C$3-SUM($S33,$W33,$AA33,$AE33,$AI33),'Wage Ceilings '!$C$3-SUM($S33,$W33,$AA33,$AE33,$AI33),$H33)</f>
        <v>0</v>
      </c>
      <c r="AN33" s="91" cm="1">
        <f t="array" ref="AN33">INDEX(Appendix!$G$4:$J$8,_xlfn.IFS(AL33&lt;56,1,AL33&lt;61,2,AL33&lt;66,3,AL33&lt;71,4,TRUE,5),MATCH(YEAR($C$17),Appendix!$G$3:$L$3,0))</f>
        <v>0</v>
      </c>
      <c r="AO33" s="92">
        <f t="shared" si="12"/>
        <v>0</v>
      </c>
      <c r="AP33" s="89">
        <f t="shared" si="13"/>
        <v>125</v>
      </c>
      <c r="AQ33" s="90" cm="1">
        <f t="array" ref="AQ33">_xlfn.IFS(SUM($S33,$W33,$AA33,$AE33,$AI33,$AM33)&gt;='Wage Ceilings '!$C$3,0,SUM($I33,$S33,$W33,$AA33,$AE33,$AI33,$AM33)&gt;'Wage Ceilings '!$C$3,'Wage Ceilings '!$C$3-SUM($S33,$W33,$AA33,$AE33,$AI33,$AM33),SUM($I33,$S33,$W33,$AA33,$AE33,$AI33,$AM33)&lt;='Wage Ceilings '!$C$3,$I33)</f>
        <v>0</v>
      </c>
      <c r="AR33" s="91" cm="1">
        <f t="array" ref="AR33">INDEX(Appendix!$G$4:$J$8,_xlfn.IFS(AP33&lt;56,1,AP33&lt;61,2,AP33&lt;66,3,AP33&lt;71,4,TRUE,5),MATCH(YEAR($C$17),Appendix!$G$3:$L$3,0))</f>
        <v>0</v>
      </c>
      <c r="AS33" s="92">
        <f t="shared" si="24"/>
        <v>0</v>
      </c>
      <c r="AT33" s="89">
        <f t="shared" si="14"/>
        <v>125</v>
      </c>
      <c r="AU33" s="90" cm="1">
        <f t="array" ref="AU33">_xlfn.IFS(SUM($S33,$W33,$AA33,$AE33,$AI33,$AM33,$AQ33)&gt;='Wage Ceilings '!$C$3,0,SUM($J33,$S33,$W33,$AA33,$AE33,$AI33,$AM33,$AQ33)&gt;'Wage Ceilings '!$C$3,'Wage Ceilings '!$C$3-SUM($S33,$W33,$AA33,$AE33,$AI33,$AM33,$AQ33),SUM($J33,$S33,$W33,$AA33,$AE33,$AI33,$AM33,$AQ33)&lt;='Wage Ceilings '!$C$3,$J33)</f>
        <v>0</v>
      </c>
      <c r="AV33" s="91" cm="1">
        <f t="array" ref="AV33">INDEX(Appendix!$G$4:$J$8,_xlfn.IFS(AT33&lt;56,1,AT33&lt;61,2,AT33&lt;66,3,AT33&lt;71,4,TRUE,5),MATCH(YEAR($C$17),Appendix!$G$3:$L$3,0))</f>
        <v>0</v>
      </c>
      <c r="AW33" s="92">
        <f t="shared" si="15"/>
        <v>0</v>
      </c>
      <c r="AX33" s="89">
        <f t="shared" si="16"/>
        <v>125</v>
      </c>
      <c r="AY33" s="90" cm="1">
        <f t="array" ref="AY33">_xlfn.IFS(SUM($S33,$W33,$AA33,$AE33,$AI33,$AM33,$AQ33,$AU33)&gt;='Wage Ceilings '!$C$3,0,SUM($K33,$S33,$W33,$AA33,$AE33,$AI33,$AM33,$AQ33,$AU33)&gt;'Wage Ceilings '!$C$3,'Wage Ceilings '!$C$3-SUM($S33,$W33,$AA33,$AE33,$AI33,$AM33,$AQ33,$AU33),SUM($K33,$S33,$W33,$AA33,$AE33,$AI33,$AM33,$AQ33,$AU33)&lt;='Wage Ceilings '!$C$3,$K33)</f>
        <v>0</v>
      </c>
      <c r="AZ33" s="91" cm="1">
        <f t="array" ref="AZ33">INDEX(Appendix!$G$4:$J$8,_xlfn.IFS(AX33&lt;56,1,AX33&lt;61,2,AX33&lt;66,3,AX33&lt;71,4,TRUE,5),MATCH(YEAR($C$17),Appendix!$G$3:$L$3,0))</f>
        <v>0</v>
      </c>
      <c r="BA33" s="92">
        <f t="shared" si="17"/>
        <v>0</v>
      </c>
      <c r="BB33" s="89">
        <f t="shared" si="18"/>
        <v>125</v>
      </c>
      <c r="BC33" s="90" cm="1">
        <f t="array" ref="BC33">_xlfn.IFS(SUM($S33,$W33,$AA33,$AE33,$AI33,$AM33,$AQ33,$AU33,$AY33)&gt;='Wage Ceilings '!$C$3,0,SUM($L33,$S33,$W33,$AA33,$AE33,$AI33,$AM33,$AQ33,$AU33,$AY33)&gt;'Wage Ceilings '!$C$3,'Wage Ceilings '!$C$3-SUM($S33,$W33,$AA33,$AE33,$AI33,$AM33,$AQ33,$AU33,$AY33),SUM($L33,$S33,$W33,$AA33,$AE33,$AI33,$AM33,$AQ33,$AU33,$AY33)&lt;='Wage Ceilings '!$C$3,$L33)</f>
        <v>0</v>
      </c>
      <c r="BD33" s="91" cm="1">
        <f t="array" ref="BD33">INDEX(Appendix!$G$4:$J$8,_xlfn.IFS(BB33&lt;56,1,BB33&lt;61,2,BB33&lt;66,3,BB33&lt;71,4,TRUE,5),MATCH(YEAR($C$17),Appendix!$G$3:$L$3,0))</f>
        <v>0</v>
      </c>
      <c r="BE33" s="92">
        <f t="shared" si="19"/>
        <v>0</v>
      </c>
      <c r="BF33" s="89">
        <f t="shared" si="20"/>
        <v>125</v>
      </c>
      <c r="BG33" s="90" cm="1">
        <f t="array" ref="BG33">_xlfn.IFS(SUM($S33,$W33,$AA33,$AE33,$AI33,$AM33,$AQ33,$AU33,$AY33,$BC33)&gt;='Wage Ceilings '!$C$3,0,SUM($M33,$S33,$W33,$AA33,$AE33,$AI33,$AM33,$AQ33,$AU33,$AY33,$BC33)&gt;'Wage Ceilings '!$C$3,'Wage Ceilings '!$C$3-SUM($S33,$W33,$AA33,$AE33,$AI33,$AM33,$AQ33,$AU33,$AY33,$BC33),SUM($M33,$S33,$W33,$AA33,$AE33,$AI33,$AM33,$AQ33,$AU33,$AY33,$BC33)&lt;='Wage Ceilings '!$C$3,$M33)</f>
        <v>0</v>
      </c>
      <c r="BH33" s="91" cm="1">
        <f t="array" ref="BH33">INDEX(Appendix!$G$4:$J$8,_xlfn.IFS(BF33&lt;56,1,BF33&lt;61,2,BF33&lt;66,3,BF33&lt;71,4,TRUE,5),MATCH(YEAR($C$17),Appendix!$G$3:$L$3,0))</f>
        <v>0</v>
      </c>
      <c r="BI33" s="92">
        <f t="shared" si="21"/>
        <v>0</v>
      </c>
      <c r="BJ33" s="89">
        <f t="shared" si="22"/>
        <v>125</v>
      </c>
      <c r="BK33" s="90" cm="1">
        <f t="array" ref="BK33">_xlfn.IFS(SUM($S33,$W33,$AA33,$AE33,$AI33,$AM33,$AQ33,$AU33,$AY33,$BC33,$BG33)&gt;='Wage Ceilings '!$C$3,0,SUM($N33,$S33,$W33,$AA33,$AE33,$AI33,$AM33,$AQ33,$AU33,$AY33,$BC33,$BG33)&gt;'Wage Ceilings '!$C$3,'Wage Ceilings '!$C$3-SUM($S33,$W33,$AA33,$AE33,$AI33,$AM33,$AQ33,$AU33,$AY33,$BC33,$BG33),SUM($N33,$S33,$W33,$AA33,$AE33,$AI33,$AM33,$AQ33,$AU33,$AY33,$BC33,$BG33)&lt;='Wage Ceilings '!$C$3,$N33)</f>
        <v>0</v>
      </c>
      <c r="BL33" s="91" cm="1">
        <f t="array" ref="BL33">INDEX(Appendix!$G$4:$J$8,_xlfn.IFS(BJ33&lt;56,1,BJ33&lt;61,2,BJ33&lt;66,3,BJ33&lt;71,4,TRUE,5),MATCH(YEAR($C$17),Appendix!$G$3:$L$3,0))</f>
        <v>0</v>
      </c>
      <c r="BM33" s="92">
        <f t="shared" si="23"/>
        <v>0</v>
      </c>
      <c r="BN33" s="99"/>
    </row>
    <row r="34" spans="1:66" x14ac:dyDescent="0.3">
      <c r="A34" s="64" t="s">
        <v>32</v>
      </c>
      <c r="B34" s="63"/>
      <c r="C34" s="67"/>
      <c r="D34" s="67"/>
      <c r="E34" s="67"/>
      <c r="F34" s="67"/>
      <c r="G34" s="67"/>
      <c r="H34" s="67"/>
      <c r="I34" s="67"/>
      <c r="J34" s="67"/>
      <c r="K34" s="67"/>
      <c r="L34" s="67"/>
      <c r="M34" s="67"/>
      <c r="N34" s="67"/>
      <c r="O34" s="57">
        <f t="shared" si="25"/>
        <v>0</v>
      </c>
      <c r="P34" s="57">
        <f t="shared" si="26"/>
        <v>0</v>
      </c>
      <c r="Q34" s="58">
        <f t="shared" si="0"/>
        <v>0</v>
      </c>
      <c r="R34" s="89">
        <f t="shared" si="1"/>
        <v>124</v>
      </c>
      <c r="S34" s="90">
        <f>IF($C34&gt;'Wage Ceilings '!$C$3,'Wage Ceilings '!$C$3,$C34)</f>
        <v>0</v>
      </c>
      <c r="T34" s="91" cm="1">
        <f t="array" ref="T34">INDEX(Appendix!$G$4:$J$8,_xlfn.IFS(R34&lt;56,1,R34&lt;61,2,R34&lt;66,3,R34&lt;71,4,TRUE,5),MATCH(YEAR($C$17),Appendix!$G$3:$L$3,0))</f>
        <v>0</v>
      </c>
      <c r="U34" s="92">
        <f t="shared" si="2"/>
        <v>0</v>
      </c>
      <c r="V34" s="89">
        <f t="shared" si="3"/>
        <v>125</v>
      </c>
      <c r="W34" s="90">
        <f>IF($D34&gt;'Wage Ceilings '!$C$3-$S34,'Wage Ceilings '!$C$3-$S34,$D34)</f>
        <v>0</v>
      </c>
      <c r="X34" s="91" cm="1">
        <f t="array" ref="X34">INDEX(Appendix!$G$4:$J$8,_xlfn.IFS(V34&lt;56,1,V34&lt;61,2,V34&lt;66,3,V34&lt;71,4,TRUE,5),MATCH(YEAR($C$17),Appendix!$G$3:$L$3,0))</f>
        <v>0</v>
      </c>
      <c r="Y34" s="92">
        <f t="shared" si="4"/>
        <v>0</v>
      </c>
      <c r="Z34" s="89">
        <f t="shared" si="5"/>
        <v>125</v>
      </c>
      <c r="AA34" s="90">
        <f>IF($E34&gt;'Wage Ceilings '!$C$3-SUM($S34,$W34),'Wage Ceilings '!$C$3-SUM($S34,$W34),$E34)</f>
        <v>0</v>
      </c>
      <c r="AB34" s="91" cm="1">
        <f t="array" ref="AB34">INDEX(Appendix!$G$4:$J$8,_xlfn.IFS(Z34&lt;56,1,Z34&lt;61,2,Z34&lt;66,3,Z34&lt;71,4,TRUE,5),MATCH(YEAR($C$17),Appendix!$G$3:$L$3,0))</f>
        <v>0</v>
      </c>
      <c r="AC34" s="92">
        <f t="shared" si="6"/>
        <v>0</v>
      </c>
      <c r="AD34" s="89">
        <f t="shared" si="7"/>
        <v>125</v>
      </c>
      <c r="AE34" s="90">
        <f>IF($F34&gt;'Wage Ceilings '!$C$3-SUM($S34,$W34,$AA34),'Wage Ceilings '!$C$3-SUM($S34,$W34,$AA34),$F34)</f>
        <v>0</v>
      </c>
      <c r="AF34" s="91" cm="1">
        <f t="array" ref="AF34">INDEX(Appendix!$G$4:$J$8,_xlfn.IFS(AD34&lt;56,1,AD34&lt;61,2,AD34&lt;66,3,AD34&lt;71,4,TRUE,5),MATCH(YEAR($C$17),Appendix!$G$3:$L$3,0))</f>
        <v>0</v>
      </c>
      <c r="AG34" s="92">
        <f t="shared" si="8"/>
        <v>0</v>
      </c>
      <c r="AH34" s="89">
        <f t="shared" si="9"/>
        <v>125</v>
      </c>
      <c r="AI34" s="90">
        <f>IF($G34&gt;'Wage Ceilings '!$C$3-SUM($S34,$W34,$AA34,$AE34),'Wage Ceilings '!$C$3-SUM($S34,$W34,$AA34,$AE34),$G34)</f>
        <v>0</v>
      </c>
      <c r="AJ34" s="91" cm="1">
        <f t="array" ref="AJ34">INDEX(Appendix!$G$4:$J$8,_xlfn.IFS(AH34&lt;56,1,AH34&lt;61,2,AH34&lt;66,3,AH34&lt;71,4,TRUE,5),MATCH(YEAR($C$17),Appendix!$G$3:$L$3,0))</f>
        <v>0</v>
      </c>
      <c r="AK34" s="92">
        <f t="shared" si="10"/>
        <v>0</v>
      </c>
      <c r="AL34" s="89">
        <f t="shared" si="11"/>
        <v>125</v>
      </c>
      <c r="AM34" s="90">
        <f>IF($H34&gt;'Wage Ceilings '!$C$3-SUM($S34,$W34,$AA34,$AE34,$AI34),'Wage Ceilings '!$C$3-SUM($S34,$W34,$AA34,$AE34,$AI34),$H34)</f>
        <v>0</v>
      </c>
      <c r="AN34" s="91" cm="1">
        <f t="array" ref="AN34">INDEX(Appendix!$G$4:$J$8,_xlfn.IFS(AL34&lt;56,1,AL34&lt;61,2,AL34&lt;66,3,AL34&lt;71,4,TRUE,5),MATCH(YEAR($C$17),Appendix!$G$3:$L$3,0))</f>
        <v>0</v>
      </c>
      <c r="AO34" s="92">
        <f t="shared" si="12"/>
        <v>0</v>
      </c>
      <c r="AP34" s="89">
        <f t="shared" si="13"/>
        <v>125</v>
      </c>
      <c r="AQ34" s="90" cm="1">
        <f t="array" ref="AQ34">_xlfn.IFS(SUM($S34,$W34,$AA34,$AE34,$AI34,$AM34)&gt;='Wage Ceilings '!$C$3,0,SUM($I34,$S34,$W34,$AA34,$AE34,$AI34,$AM34)&gt;'Wage Ceilings '!$C$3,'Wage Ceilings '!$C$3-SUM($S34,$W34,$AA34,$AE34,$AI34,$AM34),SUM($I34,$S34,$W34,$AA34,$AE34,$AI34,$AM34)&lt;='Wage Ceilings '!$C$3,$I34)</f>
        <v>0</v>
      </c>
      <c r="AR34" s="91" cm="1">
        <f t="array" ref="AR34">INDEX(Appendix!$G$4:$J$8,_xlfn.IFS(AP34&lt;56,1,AP34&lt;61,2,AP34&lt;66,3,AP34&lt;71,4,TRUE,5),MATCH(YEAR($C$17),Appendix!$G$3:$L$3,0))</f>
        <v>0</v>
      </c>
      <c r="AS34" s="92">
        <f t="shared" si="24"/>
        <v>0</v>
      </c>
      <c r="AT34" s="89">
        <f t="shared" si="14"/>
        <v>125</v>
      </c>
      <c r="AU34" s="90" cm="1">
        <f t="array" ref="AU34">_xlfn.IFS(SUM($S34,$W34,$AA34,$AE34,$AI34,$AM34,$AQ34)&gt;='Wage Ceilings '!$C$3,0,SUM($J34,$S34,$W34,$AA34,$AE34,$AI34,$AM34,$AQ34)&gt;'Wage Ceilings '!$C$3,'Wage Ceilings '!$C$3-SUM($S34,$W34,$AA34,$AE34,$AI34,$AM34,$AQ34),SUM($J34,$S34,$W34,$AA34,$AE34,$AI34,$AM34,$AQ34)&lt;='Wage Ceilings '!$C$3,$J34)</f>
        <v>0</v>
      </c>
      <c r="AV34" s="91" cm="1">
        <f t="array" ref="AV34">INDEX(Appendix!$G$4:$J$8,_xlfn.IFS(AT34&lt;56,1,AT34&lt;61,2,AT34&lt;66,3,AT34&lt;71,4,TRUE,5),MATCH(YEAR($C$17),Appendix!$G$3:$L$3,0))</f>
        <v>0</v>
      </c>
      <c r="AW34" s="92">
        <f t="shared" si="15"/>
        <v>0</v>
      </c>
      <c r="AX34" s="89">
        <f t="shared" si="16"/>
        <v>125</v>
      </c>
      <c r="AY34" s="90" cm="1">
        <f t="array" ref="AY34">_xlfn.IFS(SUM($S34,$W34,$AA34,$AE34,$AI34,$AM34,$AQ34,$AU34)&gt;='Wage Ceilings '!$C$3,0,SUM($K34,$S34,$W34,$AA34,$AE34,$AI34,$AM34,$AQ34,$AU34)&gt;'Wage Ceilings '!$C$3,'Wage Ceilings '!$C$3-SUM($S34,$W34,$AA34,$AE34,$AI34,$AM34,$AQ34,$AU34),SUM($K34,$S34,$W34,$AA34,$AE34,$AI34,$AM34,$AQ34,$AU34)&lt;='Wage Ceilings '!$C$3,$K34)</f>
        <v>0</v>
      </c>
      <c r="AZ34" s="91" cm="1">
        <f t="array" ref="AZ34">INDEX(Appendix!$G$4:$J$8,_xlfn.IFS(AX34&lt;56,1,AX34&lt;61,2,AX34&lt;66,3,AX34&lt;71,4,TRUE,5),MATCH(YEAR($C$17),Appendix!$G$3:$L$3,0))</f>
        <v>0</v>
      </c>
      <c r="BA34" s="92">
        <f t="shared" si="17"/>
        <v>0</v>
      </c>
      <c r="BB34" s="89">
        <f t="shared" si="18"/>
        <v>125</v>
      </c>
      <c r="BC34" s="90" cm="1">
        <f t="array" ref="BC34">_xlfn.IFS(SUM($S34,$W34,$AA34,$AE34,$AI34,$AM34,$AQ34,$AU34,$AY34)&gt;='Wage Ceilings '!$C$3,0,SUM($L34,$S34,$W34,$AA34,$AE34,$AI34,$AM34,$AQ34,$AU34,$AY34)&gt;'Wage Ceilings '!$C$3,'Wage Ceilings '!$C$3-SUM($S34,$W34,$AA34,$AE34,$AI34,$AM34,$AQ34,$AU34,$AY34),SUM($L34,$S34,$W34,$AA34,$AE34,$AI34,$AM34,$AQ34,$AU34,$AY34)&lt;='Wage Ceilings '!$C$3,$L34)</f>
        <v>0</v>
      </c>
      <c r="BD34" s="91" cm="1">
        <f t="array" ref="BD34">INDEX(Appendix!$G$4:$J$8,_xlfn.IFS(BB34&lt;56,1,BB34&lt;61,2,BB34&lt;66,3,BB34&lt;71,4,TRUE,5),MATCH(YEAR($C$17),Appendix!$G$3:$L$3,0))</f>
        <v>0</v>
      </c>
      <c r="BE34" s="92">
        <f t="shared" si="19"/>
        <v>0</v>
      </c>
      <c r="BF34" s="89">
        <f t="shared" si="20"/>
        <v>125</v>
      </c>
      <c r="BG34" s="90" cm="1">
        <f t="array" ref="BG34">_xlfn.IFS(SUM($S34,$W34,$AA34,$AE34,$AI34,$AM34,$AQ34,$AU34,$AY34,$BC34)&gt;='Wage Ceilings '!$C$3,0,SUM($M34,$S34,$W34,$AA34,$AE34,$AI34,$AM34,$AQ34,$AU34,$AY34,$BC34)&gt;'Wage Ceilings '!$C$3,'Wage Ceilings '!$C$3-SUM($S34,$W34,$AA34,$AE34,$AI34,$AM34,$AQ34,$AU34,$AY34,$BC34),SUM($M34,$S34,$W34,$AA34,$AE34,$AI34,$AM34,$AQ34,$AU34,$AY34,$BC34)&lt;='Wage Ceilings '!$C$3,$M34)</f>
        <v>0</v>
      </c>
      <c r="BH34" s="91" cm="1">
        <f t="array" ref="BH34">INDEX(Appendix!$G$4:$J$8,_xlfn.IFS(BF34&lt;56,1,BF34&lt;61,2,BF34&lt;66,3,BF34&lt;71,4,TRUE,5),MATCH(YEAR($C$17),Appendix!$G$3:$L$3,0))</f>
        <v>0</v>
      </c>
      <c r="BI34" s="92">
        <f t="shared" si="21"/>
        <v>0</v>
      </c>
      <c r="BJ34" s="89">
        <f t="shared" si="22"/>
        <v>125</v>
      </c>
      <c r="BK34" s="90" cm="1">
        <f t="array" ref="BK34">_xlfn.IFS(SUM($S34,$W34,$AA34,$AE34,$AI34,$AM34,$AQ34,$AU34,$AY34,$BC34,$BG34)&gt;='Wage Ceilings '!$C$3,0,SUM($N34,$S34,$W34,$AA34,$AE34,$AI34,$AM34,$AQ34,$AU34,$AY34,$BC34,$BG34)&gt;'Wage Ceilings '!$C$3,'Wage Ceilings '!$C$3-SUM($S34,$W34,$AA34,$AE34,$AI34,$AM34,$AQ34,$AU34,$AY34,$BC34,$BG34),SUM($N34,$S34,$W34,$AA34,$AE34,$AI34,$AM34,$AQ34,$AU34,$AY34,$BC34,$BG34)&lt;='Wage Ceilings '!$C$3,$N34)</f>
        <v>0</v>
      </c>
      <c r="BL34" s="91" cm="1">
        <f t="array" ref="BL34">INDEX(Appendix!$G$4:$J$8,_xlfn.IFS(BJ34&lt;56,1,BJ34&lt;61,2,BJ34&lt;66,3,BJ34&lt;71,4,TRUE,5),MATCH(YEAR($C$17),Appendix!$G$3:$L$3,0))</f>
        <v>0</v>
      </c>
      <c r="BM34" s="92">
        <f t="shared" si="23"/>
        <v>0</v>
      </c>
      <c r="BN34" s="99"/>
    </row>
    <row r="35" spans="1:66" x14ac:dyDescent="0.3">
      <c r="A35" s="64" t="s">
        <v>33</v>
      </c>
      <c r="B35" s="63"/>
      <c r="C35" s="67"/>
      <c r="D35" s="67"/>
      <c r="E35" s="67"/>
      <c r="F35" s="67"/>
      <c r="G35" s="67"/>
      <c r="H35" s="67"/>
      <c r="I35" s="67"/>
      <c r="J35" s="67"/>
      <c r="K35" s="67"/>
      <c r="L35" s="67"/>
      <c r="M35" s="67"/>
      <c r="N35" s="67"/>
      <c r="O35" s="57">
        <f t="shared" si="25"/>
        <v>0</v>
      </c>
      <c r="P35" s="57">
        <f t="shared" si="26"/>
        <v>0</v>
      </c>
      <c r="Q35" s="58">
        <f t="shared" si="0"/>
        <v>0</v>
      </c>
      <c r="R35" s="89">
        <f t="shared" si="1"/>
        <v>124</v>
      </c>
      <c r="S35" s="90">
        <f>IF($C35&gt;'Wage Ceilings '!$C$3,'Wage Ceilings '!$C$3,$C35)</f>
        <v>0</v>
      </c>
      <c r="T35" s="91" cm="1">
        <f t="array" ref="T35">INDEX(Appendix!$G$4:$J$8,_xlfn.IFS(R35&lt;56,1,R35&lt;61,2,R35&lt;66,3,R35&lt;71,4,TRUE,5),MATCH(YEAR($C$17),Appendix!$G$3:$L$3,0))</f>
        <v>0</v>
      </c>
      <c r="U35" s="92">
        <f t="shared" si="2"/>
        <v>0</v>
      </c>
      <c r="V35" s="89">
        <f t="shared" si="3"/>
        <v>125</v>
      </c>
      <c r="W35" s="90">
        <f>IF($D35&gt;'Wage Ceilings '!$C$3-$S35,'Wage Ceilings '!$C$3-$S35,$D35)</f>
        <v>0</v>
      </c>
      <c r="X35" s="91" cm="1">
        <f t="array" ref="X35">INDEX(Appendix!$G$4:$J$8,_xlfn.IFS(V35&lt;56,1,V35&lt;61,2,V35&lt;66,3,V35&lt;71,4,TRUE,5),MATCH(YEAR($C$17),Appendix!$G$3:$L$3,0))</f>
        <v>0</v>
      </c>
      <c r="Y35" s="92">
        <f t="shared" si="4"/>
        <v>0</v>
      </c>
      <c r="Z35" s="89">
        <f t="shared" si="5"/>
        <v>125</v>
      </c>
      <c r="AA35" s="90">
        <f>IF($E35&gt;'Wage Ceilings '!$C$3-SUM($S35,$W35),'Wage Ceilings '!$C$3-SUM($S35,$W35),$E35)</f>
        <v>0</v>
      </c>
      <c r="AB35" s="91" cm="1">
        <f t="array" ref="AB35">INDEX(Appendix!$G$4:$J$8,_xlfn.IFS(Z35&lt;56,1,Z35&lt;61,2,Z35&lt;66,3,Z35&lt;71,4,TRUE,5),MATCH(YEAR($C$17),Appendix!$G$3:$L$3,0))</f>
        <v>0</v>
      </c>
      <c r="AC35" s="92">
        <f t="shared" si="6"/>
        <v>0</v>
      </c>
      <c r="AD35" s="89">
        <f t="shared" si="7"/>
        <v>125</v>
      </c>
      <c r="AE35" s="90">
        <f>IF($F35&gt;'Wage Ceilings '!$C$3-SUM($S35,$W35,$AA35),'Wage Ceilings '!$C$3-SUM($S35,$W35,$AA35),$F35)</f>
        <v>0</v>
      </c>
      <c r="AF35" s="91" cm="1">
        <f t="array" ref="AF35">INDEX(Appendix!$G$4:$J$8,_xlfn.IFS(AD35&lt;56,1,AD35&lt;61,2,AD35&lt;66,3,AD35&lt;71,4,TRUE,5),MATCH(YEAR($C$17),Appendix!$G$3:$L$3,0))</f>
        <v>0</v>
      </c>
      <c r="AG35" s="92">
        <f t="shared" si="8"/>
        <v>0</v>
      </c>
      <c r="AH35" s="89">
        <f t="shared" si="9"/>
        <v>125</v>
      </c>
      <c r="AI35" s="90">
        <f>IF($G35&gt;'Wage Ceilings '!$C$3-SUM($S35,$W35,$AA35,$AE35),'Wage Ceilings '!$C$3-SUM($S35,$W35,$AA35,$AE35),$G35)</f>
        <v>0</v>
      </c>
      <c r="AJ35" s="91" cm="1">
        <f t="array" ref="AJ35">INDEX(Appendix!$G$4:$J$8,_xlfn.IFS(AH35&lt;56,1,AH35&lt;61,2,AH35&lt;66,3,AH35&lt;71,4,TRUE,5),MATCH(YEAR($C$17),Appendix!$G$3:$L$3,0))</f>
        <v>0</v>
      </c>
      <c r="AK35" s="92">
        <f t="shared" si="10"/>
        <v>0</v>
      </c>
      <c r="AL35" s="89">
        <f t="shared" si="11"/>
        <v>125</v>
      </c>
      <c r="AM35" s="90">
        <f>IF($H35&gt;'Wage Ceilings '!$C$3-SUM($S35,$W35,$AA35,$AE35,$AI35),'Wage Ceilings '!$C$3-SUM($S35,$W35,$AA35,$AE35,$AI35),$H35)</f>
        <v>0</v>
      </c>
      <c r="AN35" s="91" cm="1">
        <f t="array" ref="AN35">INDEX(Appendix!$G$4:$J$8,_xlfn.IFS(AL35&lt;56,1,AL35&lt;61,2,AL35&lt;66,3,AL35&lt;71,4,TRUE,5),MATCH(YEAR($C$17),Appendix!$G$3:$L$3,0))</f>
        <v>0</v>
      </c>
      <c r="AO35" s="92">
        <f t="shared" si="12"/>
        <v>0</v>
      </c>
      <c r="AP35" s="89">
        <f t="shared" si="13"/>
        <v>125</v>
      </c>
      <c r="AQ35" s="90" cm="1">
        <f t="array" ref="AQ35">_xlfn.IFS(SUM($S35,$W35,$AA35,$AE35,$AI35,$AM35)&gt;='Wage Ceilings '!$C$3,0,SUM($I35,$S35,$W35,$AA35,$AE35,$AI35,$AM35)&gt;'Wage Ceilings '!$C$3,'Wage Ceilings '!$C$3-SUM($S35,$W35,$AA35,$AE35,$AI35,$AM35),SUM($I35,$S35,$W35,$AA35,$AE35,$AI35,$AM35)&lt;='Wage Ceilings '!$C$3,$I35)</f>
        <v>0</v>
      </c>
      <c r="AR35" s="91" cm="1">
        <f t="array" ref="AR35">INDEX(Appendix!$G$4:$J$8,_xlfn.IFS(AP35&lt;56,1,AP35&lt;61,2,AP35&lt;66,3,AP35&lt;71,4,TRUE,5),MATCH(YEAR($C$17),Appendix!$G$3:$L$3,0))</f>
        <v>0</v>
      </c>
      <c r="AS35" s="92">
        <f t="shared" si="24"/>
        <v>0</v>
      </c>
      <c r="AT35" s="89">
        <f t="shared" si="14"/>
        <v>125</v>
      </c>
      <c r="AU35" s="90" cm="1">
        <f t="array" ref="AU35">_xlfn.IFS(SUM($S35,$W35,$AA35,$AE35,$AI35,$AM35,$AQ35)&gt;='Wage Ceilings '!$C$3,0,SUM($J35,$S35,$W35,$AA35,$AE35,$AI35,$AM35,$AQ35)&gt;'Wage Ceilings '!$C$3,'Wage Ceilings '!$C$3-SUM($S35,$W35,$AA35,$AE35,$AI35,$AM35,$AQ35),SUM($J35,$S35,$W35,$AA35,$AE35,$AI35,$AM35,$AQ35)&lt;='Wage Ceilings '!$C$3,$J35)</f>
        <v>0</v>
      </c>
      <c r="AV35" s="91" cm="1">
        <f t="array" ref="AV35">INDEX(Appendix!$G$4:$J$8,_xlfn.IFS(AT35&lt;56,1,AT35&lt;61,2,AT35&lt;66,3,AT35&lt;71,4,TRUE,5),MATCH(YEAR($C$17),Appendix!$G$3:$L$3,0))</f>
        <v>0</v>
      </c>
      <c r="AW35" s="92">
        <f t="shared" si="15"/>
        <v>0</v>
      </c>
      <c r="AX35" s="89">
        <f t="shared" si="16"/>
        <v>125</v>
      </c>
      <c r="AY35" s="90" cm="1">
        <f t="array" ref="AY35">_xlfn.IFS(SUM($S35,$W35,$AA35,$AE35,$AI35,$AM35,$AQ35,$AU35)&gt;='Wage Ceilings '!$C$3,0,SUM($K35,$S35,$W35,$AA35,$AE35,$AI35,$AM35,$AQ35,$AU35)&gt;'Wage Ceilings '!$C$3,'Wage Ceilings '!$C$3-SUM($S35,$W35,$AA35,$AE35,$AI35,$AM35,$AQ35,$AU35),SUM($K35,$S35,$W35,$AA35,$AE35,$AI35,$AM35,$AQ35,$AU35)&lt;='Wage Ceilings '!$C$3,$K35)</f>
        <v>0</v>
      </c>
      <c r="AZ35" s="91" cm="1">
        <f t="array" ref="AZ35">INDEX(Appendix!$G$4:$J$8,_xlfn.IFS(AX35&lt;56,1,AX35&lt;61,2,AX35&lt;66,3,AX35&lt;71,4,TRUE,5),MATCH(YEAR($C$17),Appendix!$G$3:$L$3,0))</f>
        <v>0</v>
      </c>
      <c r="BA35" s="92">
        <f t="shared" si="17"/>
        <v>0</v>
      </c>
      <c r="BB35" s="89">
        <f t="shared" si="18"/>
        <v>125</v>
      </c>
      <c r="BC35" s="90" cm="1">
        <f t="array" ref="BC35">_xlfn.IFS(SUM($S35,$W35,$AA35,$AE35,$AI35,$AM35,$AQ35,$AU35,$AY35)&gt;='Wage Ceilings '!$C$3,0,SUM($L35,$S35,$W35,$AA35,$AE35,$AI35,$AM35,$AQ35,$AU35,$AY35)&gt;'Wage Ceilings '!$C$3,'Wage Ceilings '!$C$3-SUM($S35,$W35,$AA35,$AE35,$AI35,$AM35,$AQ35,$AU35,$AY35),SUM($L35,$S35,$W35,$AA35,$AE35,$AI35,$AM35,$AQ35,$AU35,$AY35)&lt;='Wage Ceilings '!$C$3,$L35)</f>
        <v>0</v>
      </c>
      <c r="BD35" s="91" cm="1">
        <f t="array" ref="BD35">INDEX(Appendix!$G$4:$J$8,_xlfn.IFS(BB35&lt;56,1,BB35&lt;61,2,BB35&lt;66,3,BB35&lt;71,4,TRUE,5),MATCH(YEAR($C$17),Appendix!$G$3:$L$3,0))</f>
        <v>0</v>
      </c>
      <c r="BE35" s="92">
        <f t="shared" si="19"/>
        <v>0</v>
      </c>
      <c r="BF35" s="89">
        <f t="shared" si="20"/>
        <v>125</v>
      </c>
      <c r="BG35" s="90" cm="1">
        <f t="array" ref="BG35">_xlfn.IFS(SUM($S35,$W35,$AA35,$AE35,$AI35,$AM35,$AQ35,$AU35,$AY35,$BC35)&gt;='Wage Ceilings '!$C$3,0,SUM($M35,$S35,$W35,$AA35,$AE35,$AI35,$AM35,$AQ35,$AU35,$AY35,$BC35)&gt;'Wage Ceilings '!$C$3,'Wage Ceilings '!$C$3-SUM($S35,$W35,$AA35,$AE35,$AI35,$AM35,$AQ35,$AU35,$AY35,$BC35),SUM($M35,$S35,$W35,$AA35,$AE35,$AI35,$AM35,$AQ35,$AU35,$AY35,$BC35)&lt;='Wage Ceilings '!$C$3,$M35)</f>
        <v>0</v>
      </c>
      <c r="BH35" s="91" cm="1">
        <f t="array" ref="BH35">INDEX(Appendix!$G$4:$J$8,_xlfn.IFS(BF35&lt;56,1,BF35&lt;61,2,BF35&lt;66,3,BF35&lt;71,4,TRUE,5),MATCH(YEAR($C$17),Appendix!$G$3:$L$3,0))</f>
        <v>0</v>
      </c>
      <c r="BI35" s="92">
        <f t="shared" si="21"/>
        <v>0</v>
      </c>
      <c r="BJ35" s="89">
        <f t="shared" si="22"/>
        <v>125</v>
      </c>
      <c r="BK35" s="90" cm="1">
        <f t="array" ref="BK35">_xlfn.IFS(SUM($S35,$W35,$AA35,$AE35,$AI35,$AM35,$AQ35,$AU35,$AY35,$BC35,$BG35)&gt;='Wage Ceilings '!$C$3,0,SUM($N35,$S35,$W35,$AA35,$AE35,$AI35,$AM35,$AQ35,$AU35,$AY35,$BC35,$BG35)&gt;'Wage Ceilings '!$C$3,'Wage Ceilings '!$C$3-SUM($S35,$W35,$AA35,$AE35,$AI35,$AM35,$AQ35,$AU35,$AY35,$BC35,$BG35),SUM($N35,$S35,$W35,$AA35,$AE35,$AI35,$AM35,$AQ35,$AU35,$AY35,$BC35,$BG35)&lt;='Wage Ceilings '!$C$3,$N35)</f>
        <v>0</v>
      </c>
      <c r="BL35" s="91" cm="1">
        <f t="array" ref="BL35">INDEX(Appendix!$G$4:$J$8,_xlfn.IFS(BJ35&lt;56,1,BJ35&lt;61,2,BJ35&lt;66,3,BJ35&lt;71,4,TRUE,5),MATCH(YEAR($C$17),Appendix!$G$3:$L$3,0))</f>
        <v>0</v>
      </c>
      <c r="BM35" s="92">
        <f t="shared" si="23"/>
        <v>0</v>
      </c>
      <c r="BN35" s="99"/>
    </row>
    <row r="36" spans="1:66" x14ac:dyDescent="0.3">
      <c r="A36" s="64" t="s">
        <v>34</v>
      </c>
      <c r="B36" s="63"/>
      <c r="C36" s="67"/>
      <c r="D36" s="67"/>
      <c r="E36" s="67"/>
      <c r="F36" s="67"/>
      <c r="G36" s="67"/>
      <c r="H36" s="67"/>
      <c r="I36" s="67"/>
      <c r="J36" s="67"/>
      <c r="K36" s="67"/>
      <c r="L36" s="67"/>
      <c r="M36" s="67"/>
      <c r="N36" s="67"/>
      <c r="O36" s="57">
        <f t="shared" si="25"/>
        <v>0</v>
      </c>
      <c r="P36" s="57">
        <f t="shared" si="26"/>
        <v>0</v>
      </c>
      <c r="Q36" s="58">
        <f t="shared" si="0"/>
        <v>0</v>
      </c>
      <c r="R36" s="89">
        <f t="shared" si="1"/>
        <v>124</v>
      </c>
      <c r="S36" s="90">
        <f>IF($C36&gt;'Wage Ceilings '!$C$3,'Wage Ceilings '!$C$3,$C36)</f>
        <v>0</v>
      </c>
      <c r="T36" s="91" cm="1">
        <f t="array" ref="T36">INDEX(Appendix!$G$4:$J$8,_xlfn.IFS(R36&lt;56,1,R36&lt;61,2,R36&lt;66,3,R36&lt;71,4,TRUE,5),MATCH(YEAR($C$17),Appendix!$G$3:$L$3,0))</f>
        <v>0</v>
      </c>
      <c r="U36" s="92">
        <f t="shared" si="2"/>
        <v>0</v>
      </c>
      <c r="V36" s="89">
        <f t="shared" si="3"/>
        <v>125</v>
      </c>
      <c r="W36" s="90">
        <f>IF($D36&gt;'Wage Ceilings '!$C$3-$S36,'Wage Ceilings '!$C$3-$S36,$D36)</f>
        <v>0</v>
      </c>
      <c r="X36" s="91" cm="1">
        <f t="array" ref="X36">INDEX(Appendix!$G$4:$J$8,_xlfn.IFS(V36&lt;56,1,V36&lt;61,2,V36&lt;66,3,V36&lt;71,4,TRUE,5),MATCH(YEAR($C$17),Appendix!$G$3:$L$3,0))</f>
        <v>0</v>
      </c>
      <c r="Y36" s="92">
        <f t="shared" si="4"/>
        <v>0</v>
      </c>
      <c r="Z36" s="89">
        <f t="shared" si="5"/>
        <v>125</v>
      </c>
      <c r="AA36" s="90">
        <f>IF($E36&gt;'Wage Ceilings '!$C$3-SUM($S36,$W36),'Wage Ceilings '!$C$3-SUM($S36,$W36),$E36)</f>
        <v>0</v>
      </c>
      <c r="AB36" s="91" cm="1">
        <f t="array" ref="AB36">INDEX(Appendix!$G$4:$J$8,_xlfn.IFS(Z36&lt;56,1,Z36&lt;61,2,Z36&lt;66,3,Z36&lt;71,4,TRUE,5),MATCH(YEAR($C$17),Appendix!$G$3:$L$3,0))</f>
        <v>0</v>
      </c>
      <c r="AC36" s="92">
        <f t="shared" si="6"/>
        <v>0</v>
      </c>
      <c r="AD36" s="89">
        <f t="shared" si="7"/>
        <v>125</v>
      </c>
      <c r="AE36" s="90">
        <f>IF($F36&gt;'Wage Ceilings '!$C$3-SUM($S36,$W36,$AA36),'Wage Ceilings '!$C$3-SUM($S36,$W36,$AA36),$F36)</f>
        <v>0</v>
      </c>
      <c r="AF36" s="91" cm="1">
        <f t="array" ref="AF36">INDEX(Appendix!$G$4:$J$8,_xlfn.IFS(AD36&lt;56,1,AD36&lt;61,2,AD36&lt;66,3,AD36&lt;71,4,TRUE,5),MATCH(YEAR($C$17),Appendix!$G$3:$L$3,0))</f>
        <v>0</v>
      </c>
      <c r="AG36" s="92">
        <f t="shared" si="8"/>
        <v>0</v>
      </c>
      <c r="AH36" s="89">
        <f t="shared" si="9"/>
        <v>125</v>
      </c>
      <c r="AI36" s="90">
        <f>IF($G36&gt;'Wage Ceilings '!$C$3-SUM($S36,$W36,$AA36,$AE36),'Wage Ceilings '!$C$3-SUM($S36,$W36,$AA36,$AE36),$G36)</f>
        <v>0</v>
      </c>
      <c r="AJ36" s="91" cm="1">
        <f t="array" ref="AJ36">INDEX(Appendix!$G$4:$J$8,_xlfn.IFS(AH36&lt;56,1,AH36&lt;61,2,AH36&lt;66,3,AH36&lt;71,4,TRUE,5),MATCH(YEAR($C$17),Appendix!$G$3:$L$3,0))</f>
        <v>0</v>
      </c>
      <c r="AK36" s="92">
        <f t="shared" si="10"/>
        <v>0</v>
      </c>
      <c r="AL36" s="89">
        <f t="shared" si="11"/>
        <v>125</v>
      </c>
      <c r="AM36" s="90">
        <f>IF($H36&gt;'Wage Ceilings '!$C$3-SUM($S36,$W36,$AA36,$AE36,$AI36),'Wage Ceilings '!$C$3-SUM($S36,$W36,$AA36,$AE36,$AI36),$H36)</f>
        <v>0</v>
      </c>
      <c r="AN36" s="91" cm="1">
        <f t="array" ref="AN36">INDEX(Appendix!$G$4:$J$8,_xlfn.IFS(AL36&lt;56,1,AL36&lt;61,2,AL36&lt;66,3,AL36&lt;71,4,TRUE,5),MATCH(YEAR($C$17),Appendix!$G$3:$L$3,0))</f>
        <v>0</v>
      </c>
      <c r="AO36" s="92">
        <f t="shared" si="12"/>
        <v>0</v>
      </c>
      <c r="AP36" s="89">
        <f t="shared" si="13"/>
        <v>125</v>
      </c>
      <c r="AQ36" s="90" cm="1">
        <f t="array" ref="AQ36">_xlfn.IFS(SUM($S36,$W36,$AA36,$AE36,$AI36,$AM36)&gt;='Wage Ceilings '!$C$3,0,SUM($I36,$S36,$W36,$AA36,$AE36,$AI36,$AM36)&gt;'Wage Ceilings '!$C$3,'Wage Ceilings '!$C$3-SUM($S36,$W36,$AA36,$AE36,$AI36,$AM36),SUM($I36,$S36,$W36,$AA36,$AE36,$AI36,$AM36)&lt;='Wage Ceilings '!$C$3,$I36)</f>
        <v>0</v>
      </c>
      <c r="AR36" s="91" cm="1">
        <f t="array" ref="AR36">INDEX(Appendix!$G$4:$J$8,_xlfn.IFS(AP36&lt;56,1,AP36&lt;61,2,AP36&lt;66,3,AP36&lt;71,4,TRUE,5),MATCH(YEAR($C$17),Appendix!$G$3:$L$3,0))</f>
        <v>0</v>
      </c>
      <c r="AS36" s="92">
        <f t="shared" si="24"/>
        <v>0</v>
      </c>
      <c r="AT36" s="89">
        <f t="shared" si="14"/>
        <v>125</v>
      </c>
      <c r="AU36" s="90" cm="1">
        <f t="array" ref="AU36">_xlfn.IFS(SUM($S36,$W36,$AA36,$AE36,$AI36,$AM36,$AQ36)&gt;='Wage Ceilings '!$C$3,0,SUM($J36,$S36,$W36,$AA36,$AE36,$AI36,$AM36,$AQ36)&gt;'Wage Ceilings '!$C$3,'Wage Ceilings '!$C$3-SUM($S36,$W36,$AA36,$AE36,$AI36,$AM36,$AQ36),SUM($J36,$S36,$W36,$AA36,$AE36,$AI36,$AM36,$AQ36)&lt;='Wage Ceilings '!$C$3,$J36)</f>
        <v>0</v>
      </c>
      <c r="AV36" s="91" cm="1">
        <f t="array" ref="AV36">INDEX(Appendix!$G$4:$J$8,_xlfn.IFS(AT36&lt;56,1,AT36&lt;61,2,AT36&lt;66,3,AT36&lt;71,4,TRUE,5),MATCH(YEAR($C$17),Appendix!$G$3:$L$3,0))</f>
        <v>0</v>
      </c>
      <c r="AW36" s="92">
        <f t="shared" si="15"/>
        <v>0</v>
      </c>
      <c r="AX36" s="89">
        <f t="shared" si="16"/>
        <v>125</v>
      </c>
      <c r="AY36" s="90" cm="1">
        <f t="array" ref="AY36">_xlfn.IFS(SUM($S36,$W36,$AA36,$AE36,$AI36,$AM36,$AQ36,$AU36)&gt;='Wage Ceilings '!$C$3,0,SUM($K36,$S36,$W36,$AA36,$AE36,$AI36,$AM36,$AQ36,$AU36)&gt;'Wage Ceilings '!$C$3,'Wage Ceilings '!$C$3-SUM($S36,$W36,$AA36,$AE36,$AI36,$AM36,$AQ36,$AU36),SUM($K36,$S36,$W36,$AA36,$AE36,$AI36,$AM36,$AQ36,$AU36)&lt;='Wage Ceilings '!$C$3,$K36)</f>
        <v>0</v>
      </c>
      <c r="AZ36" s="91" cm="1">
        <f t="array" ref="AZ36">INDEX(Appendix!$G$4:$J$8,_xlfn.IFS(AX36&lt;56,1,AX36&lt;61,2,AX36&lt;66,3,AX36&lt;71,4,TRUE,5),MATCH(YEAR($C$17),Appendix!$G$3:$L$3,0))</f>
        <v>0</v>
      </c>
      <c r="BA36" s="92">
        <f t="shared" si="17"/>
        <v>0</v>
      </c>
      <c r="BB36" s="89">
        <f t="shared" si="18"/>
        <v>125</v>
      </c>
      <c r="BC36" s="90" cm="1">
        <f t="array" ref="BC36">_xlfn.IFS(SUM($S36,$W36,$AA36,$AE36,$AI36,$AM36,$AQ36,$AU36,$AY36)&gt;='Wage Ceilings '!$C$3,0,SUM($L36,$S36,$W36,$AA36,$AE36,$AI36,$AM36,$AQ36,$AU36,$AY36)&gt;'Wage Ceilings '!$C$3,'Wage Ceilings '!$C$3-SUM($S36,$W36,$AA36,$AE36,$AI36,$AM36,$AQ36,$AU36,$AY36),SUM($L36,$S36,$W36,$AA36,$AE36,$AI36,$AM36,$AQ36,$AU36,$AY36)&lt;='Wage Ceilings '!$C$3,$L36)</f>
        <v>0</v>
      </c>
      <c r="BD36" s="91" cm="1">
        <f t="array" ref="BD36">INDEX(Appendix!$G$4:$J$8,_xlfn.IFS(BB36&lt;56,1,BB36&lt;61,2,BB36&lt;66,3,BB36&lt;71,4,TRUE,5),MATCH(YEAR($C$17),Appendix!$G$3:$L$3,0))</f>
        <v>0</v>
      </c>
      <c r="BE36" s="92">
        <f t="shared" si="19"/>
        <v>0</v>
      </c>
      <c r="BF36" s="89">
        <f t="shared" si="20"/>
        <v>125</v>
      </c>
      <c r="BG36" s="90" cm="1">
        <f t="array" ref="BG36">_xlfn.IFS(SUM($S36,$W36,$AA36,$AE36,$AI36,$AM36,$AQ36,$AU36,$AY36,$BC36)&gt;='Wage Ceilings '!$C$3,0,SUM($M36,$S36,$W36,$AA36,$AE36,$AI36,$AM36,$AQ36,$AU36,$AY36,$BC36)&gt;'Wage Ceilings '!$C$3,'Wage Ceilings '!$C$3-SUM($S36,$W36,$AA36,$AE36,$AI36,$AM36,$AQ36,$AU36,$AY36,$BC36),SUM($M36,$S36,$W36,$AA36,$AE36,$AI36,$AM36,$AQ36,$AU36,$AY36,$BC36)&lt;='Wage Ceilings '!$C$3,$M36)</f>
        <v>0</v>
      </c>
      <c r="BH36" s="91" cm="1">
        <f t="array" ref="BH36">INDEX(Appendix!$G$4:$J$8,_xlfn.IFS(BF36&lt;56,1,BF36&lt;61,2,BF36&lt;66,3,BF36&lt;71,4,TRUE,5),MATCH(YEAR($C$17),Appendix!$G$3:$L$3,0))</f>
        <v>0</v>
      </c>
      <c r="BI36" s="92">
        <f t="shared" si="21"/>
        <v>0</v>
      </c>
      <c r="BJ36" s="89">
        <f t="shared" si="22"/>
        <v>125</v>
      </c>
      <c r="BK36" s="90" cm="1">
        <f t="array" ref="BK36">_xlfn.IFS(SUM($S36,$W36,$AA36,$AE36,$AI36,$AM36,$AQ36,$AU36,$AY36,$BC36,$BG36)&gt;='Wage Ceilings '!$C$3,0,SUM($N36,$S36,$W36,$AA36,$AE36,$AI36,$AM36,$AQ36,$AU36,$AY36,$BC36,$BG36)&gt;'Wage Ceilings '!$C$3,'Wage Ceilings '!$C$3-SUM($S36,$W36,$AA36,$AE36,$AI36,$AM36,$AQ36,$AU36,$AY36,$BC36,$BG36),SUM($N36,$S36,$W36,$AA36,$AE36,$AI36,$AM36,$AQ36,$AU36,$AY36,$BC36,$BG36)&lt;='Wage Ceilings '!$C$3,$N36)</f>
        <v>0</v>
      </c>
      <c r="BL36" s="91" cm="1">
        <f t="array" ref="BL36">INDEX(Appendix!$G$4:$J$8,_xlfn.IFS(BJ36&lt;56,1,BJ36&lt;61,2,BJ36&lt;66,3,BJ36&lt;71,4,TRUE,5),MATCH(YEAR($C$17),Appendix!$G$3:$L$3,0))</f>
        <v>0</v>
      </c>
      <c r="BM36" s="92">
        <f t="shared" si="23"/>
        <v>0</v>
      </c>
      <c r="BN36" s="99"/>
    </row>
    <row r="37" spans="1:66" x14ac:dyDescent="0.3">
      <c r="A37" s="64" t="s">
        <v>35</v>
      </c>
      <c r="B37" s="63"/>
      <c r="C37" s="67"/>
      <c r="D37" s="67"/>
      <c r="E37" s="67"/>
      <c r="F37" s="67"/>
      <c r="G37" s="67"/>
      <c r="H37" s="67"/>
      <c r="I37" s="67"/>
      <c r="J37" s="67"/>
      <c r="K37" s="67"/>
      <c r="L37" s="67"/>
      <c r="M37" s="67"/>
      <c r="N37" s="67"/>
      <c r="O37" s="57">
        <f t="shared" si="25"/>
        <v>0</v>
      </c>
      <c r="P37" s="57">
        <f t="shared" si="26"/>
        <v>0</v>
      </c>
      <c r="Q37" s="58">
        <f t="shared" si="0"/>
        <v>0</v>
      </c>
      <c r="R37" s="89">
        <f t="shared" si="1"/>
        <v>124</v>
      </c>
      <c r="S37" s="90">
        <f>IF($C37&gt;'Wage Ceilings '!$C$3,'Wage Ceilings '!$C$3,$C37)</f>
        <v>0</v>
      </c>
      <c r="T37" s="91" cm="1">
        <f t="array" ref="T37">INDEX(Appendix!$G$4:$J$8,_xlfn.IFS(R37&lt;56,1,R37&lt;61,2,R37&lt;66,3,R37&lt;71,4,TRUE,5),MATCH(YEAR($C$17),Appendix!$G$3:$L$3,0))</f>
        <v>0</v>
      </c>
      <c r="U37" s="92">
        <f t="shared" si="2"/>
        <v>0</v>
      </c>
      <c r="V37" s="89">
        <f t="shared" si="3"/>
        <v>125</v>
      </c>
      <c r="W37" s="90">
        <f>IF($D37&gt;'Wage Ceilings '!$C$3-$S37,'Wage Ceilings '!$C$3-$S37,$D37)</f>
        <v>0</v>
      </c>
      <c r="X37" s="91" cm="1">
        <f t="array" ref="X37">INDEX(Appendix!$G$4:$J$8,_xlfn.IFS(V37&lt;56,1,V37&lt;61,2,V37&lt;66,3,V37&lt;71,4,TRUE,5),MATCH(YEAR($C$17),Appendix!$G$3:$L$3,0))</f>
        <v>0</v>
      </c>
      <c r="Y37" s="92">
        <f t="shared" si="4"/>
        <v>0</v>
      </c>
      <c r="Z37" s="89">
        <f t="shared" si="5"/>
        <v>125</v>
      </c>
      <c r="AA37" s="90">
        <f>IF($E37&gt;'Wage Ceilings '!$C$3-SUM($S37,$W37),'Wage Ceilings '!$C$3-SUM($S37,$W37),$E37)</f>
        <v>0</v>
      </c>
      <c r="AB37" s="91" cm="1">
        <f t="array" ref="AB37">INDEX(Appendix!$G$4:$J$8,_xlfn.IFS(Z37&lt;56,1,Z37&lt;61,2,Z37&lt;66,3,Z37&lt;71,4,TRUE,5),MATCH(YEAR($C$17),Appendix!$G$3:$L$3,0))</f>
        <v>0</v>
      </c>
      <c r="AC37" s="92">
        <f t="shared" si="6"/>
        <v>0</v>
      </c>
      <c r="AD37" s="89">
        <f t="shared" si="7"/>
        <v>125</v>
      </c>
      <c r="AE37" s="90">
        <f>IF($F37&gt;'Wage Ceilings '!$C$3-SUM($S37,$W37,$AA37),'Wage Ceilings '!$C$3-SUM($S37,$W37,$AA37),$F37)</f>
        <v>0</v>
      </c>
      <c r="AF37" s="91" cm="1">
        <f t="array" ref="AF37">INDEX(Appendix!$G$4:$J$8,_xlfn.IFS(AD37&lt;56,1,AD37&lt;61,2,AD37&lt;66,3,AD37&lt;71,4,TRUE,5),MATCH(YEAR($C$17),Appendix!$G$3:$L$3,0))</f>
        <v>0</v>
      </c>
      <c r="AG37" s="92">
        <f t="shared" si="8"/>
        <v>0</v>
      </c>
      <c r="AH37" s="89">
        <f t="shared" si="9"/>
        <v>125</v>
      </c>
      <c r="AI37" s="90">
        <f>IF($G37&gt;'Wage Ceilings '!$C$3-SUM($S37,$W37,$AA37,$AE37),'Wage Ceilings '!$C$3-SUM($S37,$W37,$AA37,$AE37),$G37)</f>
        <v>0</v>
      </c>
      <c r="AJ37" s="91" cm="1">
        <f t="array" ref="AJ37">INDEX(Appendix!$G$4:$J$8,_xlfn.IFS(AH37&lt;56,1,AH37&lt;61,2,AH37&lt;66,3,AH37&lt;71,4,TRUE,5),MATCH(YEAR($C$17),Appendix!$G$3:$L$3,0))</f>
        <v>0</v>
      </c>
      <c r="AK37" s="92">
        <f t="shared" si="10"/>
        <v>0</v>
      </c>
      <c r="AL37" s="89">
        <f t="shared" si="11"/>
        <v>125</v>
      </c>
      <c r="AM37" s="90">
        <f>IF($H37&gt;'Wage Ceilings '!$C$3-SUM($S37,$W37,$AA37,$AE37,$AI37),'Wage Ceilings '!$C$3-SUM($S37,$W37,$AA37,$AE37,$AI37),$H37)</f>
        <v>0</v>
      </c>
      <c r="AN37" s="91" cm="1">
        <f t="array" ref="AN37">INDEX(Appendix!$G$4:$J$8,_xlfn.IFS(AL37&lt;56,1,AL37&lt;61,2,AL37&lt;66,3,AL37&lt;71,4,TRUE,5),MATCH(YEAR($C$17),Appendix!$G$3:$L$3,0))</f>
        <v>0</v>
      </c>
      <c r="AO37" s="92">
        <f t="shared" si="12"/>
        <v>0</v>
      </c>
      <c r="AP37" s="89">
        <f t="shared" si="13"/>
        <v>125</v>
      </c>
      <c r="AQ37" s="90" cm="1">
        <f t="array" ref="AQ37">_xlfn.IFS(SUM($S37,$W37,$AA37,$AE37,$AI37,$AM37)&gt;='Wage Ceilings '!$C$3,0,SUM($I37,$S37,$W37,$AA37,$AE37,$AI37,$AM37)&gt;'Wage Ceilings '!$C$3,'Wage Ceilings '!$C$3-SUM($S37,$W37,$AA37,$AE37,$AI37,$AM37),SUM($I37,$S37,$W37,$AA37,$AE37,$AI37,$AM37)&lt;='Wage Ceilings '!$C$3,$I37)</f>
        <v>0</v>
      </c>
      <c r="AR37" s="91" cm="1">
        <f t="array" ref="AR37">INDEX(Appendix!$G$4:$J$8,_xlfn.IFS(AP37&lt;56,1,AP37&lt;61,2,AP37&lt;66,3,AP37&lt;71,4,TRUE,5),MATCH(YEAR($C$17),Appendix!$G$3:$L$3,0))</f>
        <v>0</v>
      </c>
      <c r="AS37" s="92">
        <f t="shared" si="24"/>
        <v>0</v>
      </c>
      <c r="AT37" s="89">
        <f t="shared" si="14"/>
        <v>125</v>
      </c>
      <c r="AU37" s="90" cm="1">
        <f t="array" ref="AU37">_xlfn.IFS(SUM($S37,$W37,$AA37,$AE37,$AI37,$AM37,$AQ37)&gt;='Wage Ceilings '!$C$3,0,SUM($J37,$S37,$W37,$AA37,$AE37,$AI37,$AM37,$AQ37)&gt;'Wage Ceilings '!$C$3,'Wage Ceilings '!$C$3-SUM($S37,$W37,$AA37,$AE37,$AI37,$AM37,$AQ37),SUM($J37,$S37,$W37,$AA37,$AE37,$AI37,$AM37,$AQ37)&lt;='Wage Ceilings '!$C$3,$J37)</f>
        <v>0</v>
      </c>
      <c r="AV37" s="91" cm="1">
        <f t="array" ref="AV37">INDEX(Appendix!$G$4:$J$8,_xlfn.IFS(AT37&lt;56,1,AT37&lt;61,2,AT37&lt;66,3,AT37&lt;71,4,TRUE,5),MATCH(YEAR($C$17),Appendix!$G$3:$L$3,0))</f>
        <v>0</v>
      </c>
      <c r="AW37" s="92">
        <f t="shared" si="15"/>
        <v>0</v>
      </c>
      <c r="AX37" s="89">
        <f t="shared" si="16"/>
        <v>125</v>
      </c>
      <c r="AY37" s="90" cm="1">
        <f t="array" ref="AY37">_xlfn.IFS(SUM($S37,$W37,$AA37,$AE37,$AI37,$AM37,$AQ37,$AU37)&gt;='Wage Ceilings '!$C$3,0,SUM($K37,$S37,$W37,$AA37,$AE37,$AI37,$AM37,$AQ37,$AU37)&gt;'Wage Ceilings '!$C$3,'Wage Ceilings '!$C$3-SUM($S37,$W37,$AA37,$AE37,$AI37,$AM37,$AQ37,$AU37),SUM($K37,$S37,$W37,$AA37,$AE37,$AI37,$AM37,$AQ37,$AU37)&lt;='Wage Ceilings '!$C$3,$K37)</f>
        <v>0</v>
      </c>
      <c r="AZ37" s="91" cm="1">
        <f t="array" ref="AZ37">INDEX(Appendix!$G$4:$J$8,_xlfn.IFS(AX37&lt;56,1,AX37&lt;61,2,AX37&lt;66,3,AX37&lt;71,4,TRUE,5),MATCH(YEAR($C$17),Appendix!$G$3:$L$3,0))</f>
        <v>0</v>
      </c>
      <c r="BA37" s="92">
        <f t="shared" si="17"/>
        <v>0</v>
      </c>
      <c r="BB37" s="89">
        <f t="shared" si="18"/>
        <v>125</v>
      </c>
      <c r="BC37" s="90" cm="1">
        <f t="array" ref="BC37">_xlfn.IFS(SUM($S37,$W37,$AA37,$AE37,$AI37,$AM37,$AQ37,$AU37,$AY37)&gt;='Wage Ceilings '!$C$3,0,SUM($L37,$S37,$W37,$AA37,$AE37,$AI37,$AM37,$AQ37,$AU37,$AY37)&gt;'Wage Ceilings '!$C$3,'Wage Ceilings '!$C$3-SUM($S37,$W37,$AA37,$AE37,$AI37,$AM37,$AQ37,$AU37,$AY37),SUM($L37,$S37,$W37,$AA37,$AE37,$AI37,$AM37,$AQ37,$AU37,$AY37)&lt;='Wage Ceilings '!$C$3,$L37)</f>
        <v>0</v>
      </c>
      <c r="BD37" s="91" cm="1">
        <f t="array" ref="BD37">INDEX(Appendix!$G$4:$J$8,_xlfn.IFS(BB37&lt;56,1,BB37&lt;61,2,BB37&lt;66,3,BB37&lt;71,4,TRUE,5),MATCH(YEAR($C$17),Appendix!$G$3:$L$3,0))</f>
        <v>0</v>
      </c>
      <c r="BE37" s="92">
        <f t="shared" si="19"/>
        <v>0</v>
      </c>
      <c r="BF37" s="89">
        <f t="shared" si="20"/>
        <v>125</v>
      </c>
      <c r="BG37" s="90" cm="1">
        <f t="array" ref="BG37">_xlfn.IFS(SUM($S37,$W37,$AA37,$AE37,$AI37,$AM37,$AQ37,$AU37,$AY37,$BC37)&gt;='Wage Ceilings '!$C$3,0,SUM($M37,$S37,$W37,$AA37,$AE37,$AI37,$AM37,$AQ37,$AU37,$AY37,$BC37)&gt;'Wage Ceilings '!$C$3,'Wage Ceilings '!$C$3-SUM($S37,$W37,$AA37,$AE37,$AI37,$AM37,$AQ37,$AU37,$AY37,$BC37),SUM($M37,$S37,$W37,$AA37,$AE37,$AI37,$AM37,$AQ37,$AU37,$AY37,$BC37)&lt;='Wage Ceilings '!$C$3,$M37)</f>
        <v>0</v>
      </c>
      <c r="BH37" s="91" cm="1">
        <f t="array" ref="BH37">INDEX(Appendix!$G$4:$J$8,_xlfn.IFS(BF37&lt;56,1,BF37&lt;61,2,BF37&lt;66,3,BF37&lt;71,4,TRUE,5),MATCH(YEAR($C$17),Appendix!$G$3:$L$3,0))</f>
        <v>0</v>
      </c>
      <c r="BI37" s="92">
        <f t="shared" si="21"/>
        <v>0</v>
      </c>
      <c r="BJ37" s="89">
        <f t="shared" si="22"/>
        <v>125</v>
      </c>
      <c r="BK37" s="90" cm="1">
        <f t="array" ref="BK37">_xlfn.IFS(SUM($S37,$W37,$AA37,$AE37,$AI37,$AM37,$AQ37,$AU37,$AY37,$BC37,$BG37)&gt;='Wage Ceilings '!$C$3,0,SUM($N37,$S37,$W37,$AA37,$AE37,$AI37,$AM37,$AQ37,$AU37,$AY37,$BC37,$BG37)&gt;'Wage Ceilings '!$C$3,'Wage Ceilings '!$C$3-SUM($S37,$W37,$AA37,$AE37,$AI37,$AM37,$AQ37,$AU37,$AY37,$BC37,$BG37),SUM($N37,$S37,$W37,$AA37,$AE37,$AI37,$AM37,$AQ37,$AU37,$AY37,$BC37,$BG37)&lt;='Wage Ceilings '!$C$3,$N37)</f>
        <v>0</v>
      </c>
      <c r="BL37" s="91" cm="1">
        <f t="array" ref="BL37">INDEX(Appendix!$G$4:$J$8,_xlfn.IFS(BJ37&lt;56,1,BJ37&lt;61,2,BJ37&lt;66,3,BJ37&lt;71,4,TRUE,5),MATCH(YEAR($C$17),Appendix!$G$3:$L$3,0))</f>
        <v>0</v>
      </c>
      <c r="BM37" s="92">
        <f t="shared" si="23"/>
        <v>0</v>
      </c>
      <c r="BN37" s="99"/>
    </row>
    <row r="38" spans="1:66" x14ac:dyDescent="0.3">
      <c r="A38" s="64" t="s">
        <v>36</v>
      </c>
      <c r="B38" s="63"/>
      <c r="C38" s="67"/>
      <c r="D38" s="67"/>
      <c r="E38" s="67"/>
      <c r="F38" s="67"/>
      <c r="G38" s="67"/>
      <c r="H38" s="67"/>
      <c r="I38" s="67"/>
      <c r="J38" s="67"/>
      <c r="K38" s="67"/>
      <c r="L38" s="67"/>
      <c r="M38" s="67"/>
      <c r="N38" s="67"/>
      <c r="O38" s="57">
        <f t="shared" si="25"/>
        <v>0</v>
      </c>
      <c r="P38" s="57">
        <f t="shared" si="26"/>
        <v>0</v>
      </c>
      <c r="Q38" s="58">
        <f t="shared" si="0"/>
        <v>0</v>
      </c>
      <c r="R38" s="89">
        <f t="shared" si="1"/>
        <v>124</v>
      </c>
      <c r="S38" s="90">
        <f>IF($C38&gt;'Wage Ceilings '!$C$3,'Wage Ceilings '!$C$3,$C38)</f>
        <v>0</v>
      </c>
      <c r="T38" s="91" cm="1">
        <f t="array" ref="T38">INDEX(Appendix!$G$4:$J$8,_xlfn.IFS(R38&lt;56,1,R38&lt;61,2,R38&lt;66,3,R38&lt;71,4,TRUE,5),MATCH(YEAR($C$17),Appendix!$G$3:$L$3,0))</f>
        <v>0</v>
      </c>
      <c r="U38" s="92">
        <f t="shared" si="2"/>
        <v>0</v>
      </c>
      <c r="V38" s="89">
        <f t="shared" si="3"/>
        <v>125</v>
      </c>
      <c r="W38" s="90">
        <f>IF($D38&gt;'Wage Ceilings '!$C$3-$S38,'Wage Ceilings '!$C$3-$S38,$D38)</f>
        <v>0</v>
      </c>
      <c r="X38" s="91" cm="1">
        <f t="array" ref="X38">INDEX(Appendix!$G$4:$J$8,_xlfn.IFS(V38&lt;56,1,V38&lt;61,2,V38&lt;66,3,V38&lt;71,4,TRUE,5),MATCH(YEAR($C$17),Appendix!$G$3:$L$3,0))</f>
        <v>0</v>
      </c>
      <c r="Y38" s="92">
        <f t="shared" si="4"/>
        <v>0</v>
      </c>
      <c r="Z38" s="89">
        <f t="shared" si="5"/>
        <v>125</v>
      </c>
      <c r="AA38" s="90">
        <f>IF($E38&gt;'Wage Ceilings '!$C$3-SUM($S38,$W38),'Wage Ceilings '!$C$3-SUM($S38,$W38),$E38)</f>
        <v>0</v>
      </c>
      <c r="AB38" s="91" cm="1">
        <f t="array" ref="AB38">INDEX(Appendix!$G$4:$J$8,_xlfn.IFS(Z38&lt;56,1,Z38&lt;61,2,Z38&lt;66,3,Z38&lt;71,4,TRUE,5),MATCH(YEAR($C$17),Appendix!$G$3:$L$3,0))</f>
        <v>0</v>
      </c>
      <c r="AC38" s="92">
        <f t="shared" si="6"/>
        <v>0</v>
      </c>
      <c r="AD38" s="89">
        <f t="shared" si="7"/>
        <v>125</v>
      </c>
      <c r="AE38" s="90">
        <f>IF($F38&gt;'Wage Ceilings '!$C$3-SUM($S38,$W38,$AA38),'Wage Ceilings '!$C$3-SUM($S38,$W38,$AA38),$F38)</f>
        <v>0</v>
      </c>
      <c r="AF38" s="91" cm="1">
        <f t="array" ref="AF38">INDEX(Appendix!$G$4:$J$8,_xlfn.IFS(AD38&lt;56,1,AD38&lt;61,2,AD38&lt;66,3,AD38&lt;71,4,TRUE,5),MATCH(YEAR($C$17),Appendix!$G$3:$L$3,0))</f>
        <v>0</v>
      </c>
      <c r="AG38" s="92">
        <f t="shared" si="8"/>
        <v>0</v>
      </c>
      <c r="AH38" s="89">
        <f t="shared" si="9"/>
        <v>125</v>
      </c>
      <c r="AI38" s="90">
        <f>IF($G38&gt;'Wage Ceilings '!$C$3-SUM($S38,$W38,$AA38,$AE38),'Wage Ceilings '!$C$3-SUM($S38,$W38,$AA38,$AE38),$G38)</f>
        <v>0</v>
      </c>
      <c r="AJ38" s="91" cm="1">
        <f t="array" ref="AJ38">INDEX(Appendix!$G$4:$J$8,_xlfn.IFS(AH38&lt;56,1,AH38&lt;61,2,AH38&lt;66,3,AH38&lt;71,4,TRUE,5),MATCH(YEAR($C$17),Appendix!$G$3:$L$3,0))</f>
        <v>0</v>
      </c>
      <c r="AK38" s="92">
        <f t="shared" si="10"/>
        <v>0</v>
      </c>
      <c r="AL38" s="89">
        <f t="shared" si="11"/>
        <v>125</v>
      </c>
      <c r="AM38" s="90">
        <f>IF($H38&gt;'Wage Ceilings '!$C$3-SUM($S38,$W38,$AA38,$AE38,$AI38),'Wage Ceilings '!$C$3-SUM($S38,$W38,$AA38,$AE38,$AI38),$H38)</f>
        <v>0</v>
      </c>
      <c r="AN38" s="91" cm="1">
        <f t="array" ref="AN38">INDEX(Appendix!$G$4:$J$8,_xlfn.IFS(AL38&lt;56,1,AL38&lt;61,2,AL38&lt;66,3,AL38&lt;71,4,TRUE,5),MATCH(YEAR($C$17),Appendix!$G$3:$L$3,0))</f>
        <v>0</v>
      </c>
      <c r="AO38" s="92">
        <f t="shared" si="12"/>
        <v>0</v>
      </c>
      <c r="AP38" s="89">
        <f t="shared" si="13"/>
        <v>125</v>
      </c>
      <c r="AQ38" s="90" cm="1">
        <f t="array" ref="AQ38">_xlfn.IFS(SUM($S38,$W38,$AA38,$AE38,$AI38,$AM38)&gt;='Wage Ceilings '!$C$3,0,SUM($I38,$S38,$W38,$AA38,$AE38,$AI38,$AM38)&gt;'Wage Ceilings '!$C$3,'Wage Ceilings '!$C$3-SUM($S38,$W38,$AA38,$AE38,$AI38,$AM38),SUM($I38,$S38,$W38,$AA38,$AE38,$AI38,$AM38)&lt;='Wage Ceilings '!$C$3,$I38)</f>
        <v>0</v>
      </c>
      <c r="AR38" s="91" cm="1">
        <f t="array" ref="AR38">INDEX(Appendix!$G$4:$J$8,_xlfn.IFS(AP38&lt;56,1,AP38&lt;61,2,AP38&lt;66,3,AP38&lt;71,4,TRUE,5),MATCH(YEAR($C$17),Appendix!$G$3:$L$3,0))</f>
        <v>0</v>
      </c>
      <c r="AS38" s="92">
        <f t="shared" si="24"/>
        <v>0</v>
      </c>
      <c r="AT38" s="89">
        <f t="shared" si="14"/>
        <v>125</v>
      </c>
      <c r="AU38" s="90" cm="1">
        <f t="array" ref="AU38">_xlfn.IFS(SUM($S38,$W38,$AA38,$AE38,$AI38,$AM38,$AQ38)&gt;='Wage Ceilings '!$C$3,0,SUM($J38,$S38,$W38,$AA38,$AE38,$AI38,$AM38,$AQ38)&gt;'Wage Ceilings '!$C$3,'Wage Ceilings '!$C$3-SUM($S38,$W38,$AA38,$AE38,$AI38,$AM38,$AQ38),SUM($J38,$S38,$W38,$AA38,$AE38,$AI38,$AM38,$AQ38)&lt;='Wage Ceilings '!$C$3,$J38)</f>
        <v>0</v>
      </c>
      <c r="AV38" s="91" cm="1">
        <f t="array" ref="AV38">INDEX(Appendix!$G$4:$J$8,_xlfn.IFS(AT38&lt;56,1,AT38&lt;61,2,AT38&lt;66,3,AT38&lt;71,4,TRUE,5),MATCH(YEAR($C$17),Appendix!$G$3:$L$3,0))</f>
        <v>0</v>
      </c>
      <c r="AW38" s="92">
        <f t="shared" si="15"/>
        <v>0</v>
      </c>
      <c r="AX38" s="89">
        <f t="shared" si="16"/>
        <v>125</v>
      </c>
      <c r="AY38" s="90" cm="1">
        <f t="array" ref="AY38">_xlfn.IFS(SUM($S38,$W38,$AA38,$AE38,$AI38,$AM38,$AQ38,$AU38)&gt;='Wage Ceilings '!$C$3,0,SUM($K38,$S38,$W38,$AA38,$AE38,$AI38,$AM38,$AQ38,$AU38)&gt;'Wage Ceilings '!$C$3,'Wage Ceilings '!$C$3-SUM($S38,$W38,$AA38,$AE38,$AI38,$AM38,$AQ38,$AU38),SUM($K38,$S38,$W38,$AA38,$AE38,$AI38,$AM38,$AQ38,$AU38)&lt;='Wage Ceilings '!$C$3,$K38)</f>
        <v>0</v>
      </c>
      <c r="AZ38" s="91" cm="1">
        <f t="array" ref="AZ38">INDEX(Appendix!$G$4:$J$8,_xlfn.IFS(AX38&lt;56,1,AX38&lt;61,2,AX38&lt;66,3,AX38&lt;71,4,TRUE,5),MATCH(YEAR($C$17),Appendix!$G$3:$L$3,0))</f>
        <v>0</v>
      </c>
      <c r="BA38" s="92">
        <f t="shared" si="17"/>
        <v>0</v>
      </c>
      <c r="BB38" s="89">
        <f t="shared" si="18"/>
        <v>125</v>
      </c>
      <c r="BC38" s="90" cm="1">
        <f t="array" ref="BC38">_xlfn.IFS(SUM($S38,$W38,$AA38,$AE38,$AI38,$AM38,$AQ38,$AU38,$AY38)&gt;='Wage Ceilings '!$C$3,0,SUM($L38,$S38,$W38,$AA38,$AE38,$AI38,$AM38,$AQ38,$AU38,$AY38)&gt;'Wage Ceilings '!$C$3,'Wage Ceilings '!$C$3-SUM($S38,$W38,$AA38,$AE38,$AI38,$AM38,$AQ38,$AU38,$AY38),SUM($L38,$S38,$W38,$AA38,$AE38,$AI38,$AM38,$AQ38,$AU38,$AY38)&lt;='Wage Ceilings '!$C$3,$L38)</f>
        <v>0</v>
      </c>
      <c r="BD38" s="91" cm="1">
        <f t="array" ref="BD38">INDEX(Appendix!$G$4:$J$8,_xlfn.IFS(BB38&lt;56,1,BB38&lt;61,2,BB38&lt;66,3,BB38&lt;71,4,TRUE,5),MATCH(YEAR($C$17),Appendix!$G$3:$L$3,0))</f>
        <v>0</v>
      </c>
      <c r="BE38" s="92">
        <f t="shared" si="19"/>
        <v>0</v>
      </c>
      <c r="BF38" s="89">
        <f t="shared" si="20"/>
        <v>125</v>
      </c>
      <c r="BG38" s="90" cm="1">
        <f t="array" ref="BG38">_xlfn.IFS(SUM($S38,$W38,$AA38,$AE38,$AI38,$AM38,$AQ38,$AU38,$AY38,$BC38)&gt;='Wage Ceilings '!$C$3,0,SUM($M38,$S38,$W38,$AA38,$AE38,$AI38,$AM38,$AQ38,$AU38,$AY38,$BC38)&gt;'Wage Ceilings '!$C$3,'Wage Ceilings '!$C$3-SUM($S38,$W38,$AA38,$AE38,$AI38,$AM38,$AQ38,$AU38,$AY38,$BC38),SUM($M38,$S38,$W38,$AA38,$AE38,$AI38,$AM38,$AQ38,$AU38,$AY38,$BC38)&lt;='Wage Ceilings '!$C$3,$M38)</f>
        <v>0</v>
      </c>
      <c r="BH38" s="91" cm="1">
        <f t="array" ref="BH38">INDEX(Appendix!$G$4:$J$8,_xlfn.IFS(BF38&lt;56,1,BF38&lt;61,2,BF38&lt;66,3,BF38&lt;71,4,TRUE,5),MATCH(YEAR($C$17),Appendix!$G$3:$L$3,0))</f>
        <v>0</v>
      </c>
      <c r="BI38" s="92">
        <f t="shared" si="21"/>
        <v>0</v>
      </c>
      <c r="BJ38" s="89">
        <f t="shared" si="22"/>
        <v>125</v>
      </c>
      <c r="BK38" s="90" cm="1">
        <f t="array" ref="BK38">_xlfn.IFS(SUM($S38,$W38,$AA38,$AE38,$AI38,$AM38,$AQ38,$AU38,$AY38,$BC38,$BG38)&gt;='Wage Ceilings '!$C$3,0,SUM($N38,$S38,$W38,$AA38,$AE38,$AI38,$AM38,$AQ38,$AU38,$AY38,$BC38,$BG38)&gt;'Wage Ceilings '!$C$3,'Wage Ceilings '!$C$3-SUM($S38,$W38,$AA38,$AE38,$AI38,$AM38,$AQ38,$AU38,$AY38,$BC38,$BG38),SUM($N38,$S38,$W38,$AA38,$AE38,$AI38,$AM38,$AQ38,$AU38,$AY38,$BC38,$BG38)&lt;='Wage Ceilings '!$C$3,$N38)</f>
        <v>0</v>
      </c>
      <c r="BL38" s="91" cm="1">
        <f t="array" ref="BL38">INDEX(Appendix!$G$4:$J$8,_xlfn.IFS(BJ38&lt;56,1,BJ38&lt;61,2,BJ38&lt;66,3,BJ38&lt;71,4,TRUE,5),MATCH(YEAR($C$17),Appendix!$G$3:$L$3,0))</f>
        <v>0</v>
      </c>
      <c r="BM38" s="92">
        <f t="shared" si="23"/>
        <v>0</v>
      </c>
      <c r="BN38" s="99"/>
    </row>
    <row r="39" spans="1:66" x14ac:dyDescent="0.3">
      <c r="A39" s="64" t="s">
        <v>37</v>
      </c>
      <c r="B39" s="63"/>
      <c r="C39" s="67"/>
      <c r="D39" s="67"/>
      <c r="E39" s="67"/>
      <c r="F39" s="67"/>
      <c r="G39" s="67"/>
      <c r="H39" s="67"/>
      <c r="I39" s="67"/>
      <c r="J39" s="67"/>
      <c r="K39" s="67"/>
      <c r="L39" s="67"/>
      <c r="M39" s="67"/>
      <c r="N39" s="67"/>
      <c r="O39" s="57">
        <f t="shared" si="25"/>
        <v>0</v>
      </c>
      <c r="P39" s="57">
        <f t="shared" si="26"/>
        <v>0</v>
      </c>
      <c r="Q39" s="58">
        <f t="shared" si="0"/>
        <v>0</v>
      </c>
      <c r="R39" s="89">
        <f t="shared" si="1"/>
        <v>124</v>
      </c>
      <c r="S39" s="90">
        <f>IF($C39&gt;'Wage Ceilings '!$C$3,'Wage Ceilings '!$C$3,$C39)</f>
        <v>0</v>
      </c>
      <c r="T39" s="91" cm="1">
        <f t="array" ref="T39">INDEX(Appendix!$G$4:$J$8,_xlfn.IFS(R39&lt;56,1,R39&lt;61,2,R39&lt;66,3,R39&lt;71,4,TRUE,5),MATCH(YEAR($C$17),Appendix!$G$3:$L$3,0))</f>
        <v>0</v>
      </c>
      <c r="U39" s="92">
        <f t="shared" si="2"/>
        <v>0</v>
      </c>
      <c r="V39" s="89">
        <f t="shared" si="3"/>
        <v>125</v>
      </c>
      <c r="W39" s="90">
        <f>IF($D39&gt;'Wage Ceilings '!$C$3-$S39,'Wage Ceilings '!$C$3-$S39,$D39)</f>
        <v>0</v>
      </c>
      <c r="X39" s="91" cm="1">
        <f t="array" ref="X39">INDEX(Appendix!$G$4:$J$8,_xlfn.IFS(V39&lt;56,1,V39&lt;61,2,V39&lt;66,3,V39&lt;71,4,TRUE,5),MATCH(YEAR($C$17),Appendix!$G$3:$L$3,0))</f>
        <v>0</v>
      </c>
      <c r="Y39" s="92">
        <f t="shared" si="4"/>
        <v>0</v>
      </c>
      <c r="Z39" s="89">
        <f t="shared" si="5"/>
        <v>125</v>
      </c>
      <c r="AA39" s="90">
        <f>IF($E39&gt;'Wage Ceilings '!$C$3-SUM($S39,$W39),'Wage Ceilings '!$C$3-SUM($S39,$W39),$E39)</f>
        <v>0</v>
      </c>
      <c r="AB39" s="91" cm="1">
        <f t="array" ref="AB39">INDEX(Appendix!$G$4:$J$8,_xlfn.IFS(Z39&lt;56,1,Z39&lt;61,2,Z39&lt;66,3,Z39&lt;71,4,TRUE,5),MATCH(YEAR($C$17),Appendix!$G$3:$L$3,0))</f>
        <v>0</v>
      </c>
      <c r="AC39" s="92">
        <f t="shared" si="6"/>
        <v>0</v>
      </c>
      <c r="AD39" s="89">
        <f t="shared" si="7"/>
        <v>125</v>
      </c>
      <c r="AE39" s="90">
        <f>IF($F39&gt;'Wage Ceilings '!$C$3-SUM($S39,$W39,$AA39),'Wage Ceilings '!$C$3-SUM($S39,$W39,$AA39),$F39)</f>
        <v>0</v>
      </c>
      <c r="AF39" s="91" cm="1">
        <f t="array" ref="AF39">INDEX(Appendix!$G$4:$J$8,_xlfn.IFS(AD39&lt;56,1,AD39&lt;61,2,AD39&lt;66,3,AD39&lt;71,4,TRUE,5),MATCH(YEAR($C$17),Appendix!$G$3:$L$3,0))</f>
        <v>0</v>
      </c>
      <c r="AG39" s="92">
        <f t="shared" si="8"/>
        <v>0</v>
      </c>
      <c r="AH39" s="89">
        <f t="shared" si="9"/>
        <v>125</v>
      </c>
      <c r="AI39" s="90">
        <f>IF($G39&gt;'Wage Ceilings '!$C$3-SUM($S39,$W39,$AA39,$AE39),'Wage Ceilings '!$C$3-SUM($S39,$W39,$AA39,$AE39),$G39)</f>
        <v>0</v>
      </c>
      <c r="AJ39" s="91" cm="1">
        <f t="array" ref="AJ39">INDEX(Appendix!$G$4:$J$8,_xlfn.IFS(AH39&lt;56,1,AH39&lt;61,2,AH39&lt;66,3,AH39&lt;71,4,TRUE,5),MATCH(YEAR($C$17),Appendix!$G$3:$L$3,0))</f>
        <v>0</v>
      </c>
      <c r="AK39" s="92">
        <f t="shared" si="10"/>
        <v>0</v>
      </c>
      <c r="AL39" s="89">
        <f t="shared" si="11"/>
        <v>125</v>
      </c>
      <c r="AM39" s="90">
        <f>IF($H39&gt;'Wage Ceilings '!$C$3-SUM($S39,$W39,$AA39,$AE39,$AI39),'Wage Ceilings '!$C$3-SUM($S39,$W39,$AA39,$AE39,$AI39),$H39)</f>
        <v>0</v>
      </c>
      <c r="AN39" s="91" cm="1">
        <f t="array" ref="AN39">INDEX(Appendix!$G$4:$J$8,_xlfn.IFS(AL39&lt;56,1,AL39&lt;61,2,AL39&lt;66,3,AL39&lt;71,4,TRUE,5),MATCH(YEAR($C$17),Appendix!$G$3:$L$3,0))</f>
        <v>0</v>
      </c>
      <c r="AO39" s="92">
        <f t="shared" si="12"/>
        <v>0</v>
      </c>
      <c r="AP39" s="89">
        <f t="shared" si="13"/>
        <v>125</v>
      </c>
      <c r="AQ39" s="90" cm="1">
        <f t="array" ref="AQ39">_xlfn.IFS(SUM($S39,$W39,$AA39,$AE39,$AI39,$AM39)&gt;='Wage Ceilings '!$C$3,0,SUM($I39,$S39,$W39,$AA39,$AE39,$AI39,$AM39)&gt;'Wage Ceilings '!$C$3,'Wage Ceilings '!$C$3-SUM($S39,$W39,$AA39,$AE39,$AI39,$AM39),SUM($I39,$S39,$W39,$AA39,$AE39,$AI39,$AM39)&lt;='Wage Ceilings '!$C$3,$I39)</f>
        <v>0</v>
      </c>
      <c r="AR39" s="91" cm="1">
        <f t="array" ref="AR39">INDEX(Appendix!$G$4:$J$8,_xlfn.IFS(AP39&lt;56,1,AP39&lt;61,2,AP39&lt;66,3,AP39&lt;71,4,TRUE,5),MATCH(YEAR($C$17),Appendix!$G$3:$L$3,0))</f>
        <v>0</v>
      </c>
      <c r="AS39" s="92">
        <f t="shared" si="24"/>
        <v>0</v>
      </c>
      <c r="AT39" s="89">
        <f t="shared" si="14"/>
        <v>125</v>
      </c>
      <c r="AU39" s="90" cm="1">
        <f t="array" ref="AU39">_xlfn.IFS(SUM($S39,$W39,$AA39,$AE39,$AI39,$AM39,$AQ39)&gt;='Wage Ceilings '!$C$3,0,SUM($J39,$S39,$W39,$AA39,$AE39,$AI39,$AM39,$AQ39)&gt;'Wage Ceilings '!$C$3,'Wage Ceilings '!$C$3-SUM($S39,$W39,$AA39,$AE39,$AI39,$AM39,$AQ39),SUM($J39,$S39,$W39,$AA39,$AE39,$AI39,$AM39,$AQ39)&lt;='Wage Ceilings '!$C$3,$J39)</f>
        <v>0</v>
      </c>
      <c r="AV39" s="91" cm="1">
        <f t="array" ref="AV39">INDEX(Appendix!$G$4:$J$8,_xlfn.IFS(AT39&lt;56,1,AT39&lt;61,2,AT39&lt;66,3,AT39&lt;71,4,TRUE,5),MATCH(YEAR($C$17),Appendix!$G$3:$L$3,0))</f>
        <v>0</v>
      </c>
      <c r="AW39" s="92">
        <f t="shared" si="15"/>
        <v>0</v>
      </c>
      <c r="AX39" s="89">
        <f t="shared" si="16"/>
        <v>125</v>
      </c>
      <c r="AY39" s="90" cm="1">
        <f t="array" ref="AY39">_xlfn.IFS(SUM($S39,$W39,$AA39,$AE39,$AI39,$AM39,$AQ39,$AU39)&gt;='Wage Ceilings '!$C$3,0,SUM($K39,$S39,$W39,$AA39,$AE39,$AI39,$AM39,$AQ39,$AU39)&gt;'Wage Ceilings '!$C$3,'Wage Ceilings '!$C$3-SUM($S39,$W39,$AA39,$AE39,$AI39,$AM39,$AQ39,$AU39),SUM($K39,$S39,$W39,$AA39,$AE39,$AI39,$AM39,$AQ39,$AU39)&lt;='Wage Ceilings '!$C$3,$K39)</f>
        <v>0</v>
      </c>
      <c r="AZ39" s="91" cm="1">
        <f t="array" ref="AZ39">INDEX(Appendix!$G$4:$J$8,_xlfn.IFS(AX39&lt;56,1,AX39&lt;61,2,AX39&lt;66,3,AX39&lt;71,4,TRUE,5),MATCH(YEAR($C$17),Appendix!$G$3:$L$3,0))</f>
        <v>0</v>
      </c>
      <c r="BA39" s="92">
        <f t="shared" si="17"/>
        <v>0</v>
      </c>
      <c r="BB39" s="89">
        <f t="shared" si="18"/>
        <v>125</v>
      </c>
      <c r="BC39" s="90" cm="1">
        <f t="array" ref="BC39">_xlfn.IFS(SUM($S39,$W39,$AA39,$AE39,$AI39,$AM39,$AQ39,$AU39,$AY39)&gt;='Wage Ceilings '!$C$3,0,SUM($L39,$S39,$W39,$AA39,$AE39,$AI39,$AM39,$AQ39,$AU39,$AY39)&gt;'Wage Ceilings '!$C$3,'Wage Ceilings '!$C$3-SUM($S39,$W39,$AA39,$AE39,$AI39,$AM39,$AQ39,$AU39,$AY39),SUM($L39,$S39,$W39,$AA39,$AE39,$AI39,$AM39,$AQ39,$AU39,$AY39)&lt;='Wage Ceilings '!$C$3,$L39)</f>
        <v>0</v>
      </c>
      <c r="BD39" s="91" cm="1">
        <f t="array" ref="BD39">INDEX(Appendix!$G$4:$J$8,_xlfn.IFS(BB39&lt;56,1,BB39&lt;61,2,BB39&lt;66,3,BB39&lt;71,4,TRUE,5),MATCH(YEAR($C$17),Appendix!$G$3:$L$3,0))</f>
        <v>0</v>
      </c>
      <c r="BE39" s="92">
        <f t="shared" si="19"/>
        <v>0</v>
      </c>
      <c r="BF39" s="89">
        <f t="shared" si="20"/>
        <v>125</v>
      </c>
      <c r="BG39" s="90" cm="1">
        <f t="array" ref="BG39">_xlfn.IFS(SUM($S39,$W39,$AA39,$AE39,$AI39,$AM39,$AQ39,$AU39,$AY39,$BC39)&gt;='Wage Ceilings '!$C$3,0,SUM($M39,$S39,$W39,$AA39,$AE39,$AI39,$AM39,$AQ39,$AU39,$AY39,$BC39)&gt;'Wage Ceilings '!$C$3,'Wage Ceilings '!$C$3-SUM($S39,$W39,$AA39,$AE39,$AI39,$AM39,$AQ39,$AU39,$AY39,$BC39),SUM($M39,$S39,$W39,$AA39,$AE39,$AI39,$AM39,$AQ39,$AU39,$AY39,$BC39)&lt;='Wage Ceilings '!$C$3,$M39)</f>
        <v>0</v>
      </c>
      <c r="BH39" s="91" cm="1">
        <f t="array" ref="BH39">INDEX(Appendix!$G$4:$J$8,_xlfn.IFS(BF39&lt;56,1,BF39&lt;61,2,BF39&lt;66,3,BF39&lt;71,4,TRUE,5),MATCH(YEAR($C$17),Appendix!$G$3:$L$3,0))</f>
        <v>0</v>
      </c>
      <c r="BI39" s="92">
        <f t="shared" si="21"/>
        <v>0</v>
      </c>
      <c r="BJ39" s="89">
        <f t="shared" si="22"/>
        <v>125</v>
      </c>
      <c r="BK39" s="90" cm="1">
        <f t="array" ref="BK39">_xlfn.IFS(SUM($S39,$W39,$AA39,$AE39,$AI39,$AM39,$AQ39,$AU39,$AY39,$BC39,$BG39)&gt;='Wage Ceilings '!$C$3,0,SUM($N39,$S39,$W39,$AA39,$AE39,$AI39,$AM39,$AQ39,$AU39,$AY39,$BC39,$BG39)&gt;'Wage Ceilings '!$C$3,'Wage Ceilings '!$C$3-SUM($S39,$W39,$AA39,$AE39,$AI39,$AM39,$AQ39,$AU39,$AY39,$BC39,$BG39),SUM($N39,$S39,$W39,$AA39,$AE39,$AI39,$AM39,$AQ39,$AU39,$AY39,$BC39,$BG39)&lt;='Wage Ceilings '!$C$3,$N39)</f>
        <v>0</v>
      </c>
      <c r="BL39" s="91" cm="1">
        <f t="array" ref="BL39">INDEX(Appendix!$G$4:$J$8,_xlfn.IFS(BJ39&lt;56,1,BJ39&lt;61,2,BJ39&lt;66,3,BJ39&lt;71,4,TRUE,5),MATCH(YEAR($C$17),Appendix!$G$3:$L$3,0))</f>
        <v>0</v>
      </c>
      <c r="BM39" s="92">
        <f t="shared" si="23"/>
        <v>0</v>
      </c>
      <c r="BN39" s="99"/>
    </row>
    <row r="40" spans="1:66" x14ac:dyDescent="0.3">
      <c r="A40" s="64" t="s">
        <v>38</v>
      </c>
      <c r="B40" s="63"/>
      <c r="C40" s="67"/>
      <c r="D40" s="67"/>
      <c r="E40" s="67"/>
      <c r="F40" s="67"/>
      <c r="G40" s="67"/>
      <c r="H40" s="67"/>
      <c r="I40" s="67"/>
      <c r="J40" s="67"/>
      <c r="K40" s="67"/>
      <c r="L40" s="67"/>
      <c r="M40" s="67"/>
      <c r="N40" s="67"/>
      <c r="O40" s="57">
        <f t="shared" si="25"/>
        <v>0</v>
      </c>
      <c r="P40" s="57">
        <f t="shared" si="26"/>
        <v>0</v>
      </c>
      <c r="Q40" s="58">
        <f t="shared" si="0"/>
        <v>0</v>
      </c>
      <c r="R40" s="89">
        <f t="shared" si="1"/>
        <v>124</v>
      </c>
      <c r="S40" s="90">
        <f>IF($C40&gt;'Wage Ceilings '!$C$3,'Wage Ceilings '!$C$3,$C40)</f>
        <v>0</v>
      </c>
      <c r="T40" s="91" cm="1">
        <f t="array" ref="T40">INDEX(Appendix!$G$4:$J$8,_xlfn.IFS(R40&lt;56,1,R40&lt;61,2,R40&lt;66,3,R40&lt;71,4,TRUE,5),MATCH(YEAR($C$17),Appendix!$G$3:$L$3,0))</f>
        <v>0</v>
      </c>
      <c r="U40" s="92">
        <f t="shared" si="2"/>
        <v>0</v>
      </c>
      <c r="V40" s="89">
        <f t="shared" si="3"/>
        <v>125</v>
      </c>
      <c r="W40" s="90">
        <f>IF($D40&gt;'Wage Ceilings '!$C$3-$S40,'Wage Ceilings '!$C$3-$S40,$D40)</f>
        <v>0</v>
      </c>
      <c r="X40" s="91" cm="1">
        <f t="array" ref="X40">INDEX(Appendix!$G$4:$J$8,_xlfn.IFS(V40&lt;56,1,V40&lt;61,2,V40&lt;66,3,V40&lt;71,4,TRUE,5),MATCH(YEAR($C$17),Appendix!$G$3:$L$3,0))</f>
        <v>0</v>
      </c>
      <c r="Y40" s="92">
        <f t="shared" si="4"/>
        <v>0</v>
      </c>
      <c r="Z40" s="89">
        <f t="shared" si="5"/>
        <v>125</v>
      </c>
      <c r="AA40" s="90">
        <f>IF($E40&gt;'Wage Ceilings '!$C$3-SUM($S40,$W40),'Wage Ceilings '!$C$3-SUM($S40,$W40),$E40)</f>
        <v>0</v>
      </c>
      <c r="AB40" s="91" cm="1">
        <f t="array" ref="AB40">INDEX(Appendix!$G$4:$J$8,_xlfn.IFS(Z40&lt;56,1,Z40&lt;61,2,Z40&lt;66,3,Z40&lt;71,4,TRUE,5),MATCH(YEAR($C$17),Appendix!$G$3:$L$3,0))</f>
        <v>0</v>
      </c>
      <c r="AC40" s="92">
        <f t="shared" si="6"/>
        <v>0</v>
      </c>
      <c r="AD40" s="89">
        <f t="shared" si="7"/>
        <v>125</v>
      </c>
      <c r="AE40" s="90">
        <f>IF($F40&gt;'Wage Ceilings '!$C$3-SUM($S40,$W40,$AA40),'Wage Ceilings '!$C$3-SUM($S40,$W40,$AA40),$F40)</f>
        <v>0</v>
      </c>
      <c r="AF40" s="91" cm="1">
        <f t="array" ref="AF40">INDEX(Appendix!$G$4:$J$8,_xlfn.IFS(AD40&lt;56,1,AD40&lt;61,2,AD40&lt;66,3,AD40&lt;71,4,TRUE,5),MATCH(YEAR($C$17),Appendix!$G$3:$L$3,0))</f>
        <v>0</v>
      </c>
      <c r="AG40" s="92">
        <f t="shared" si="8"/>
        <v>0</v>
      </c>
      <c r="AH40" s="89">
        <f t="shared" si="9"/>
        <v>125</v>
      </c>
      <c r="AI40" s="90">
        <f>IF($G40&gt;'Wage Ceilings '!$C$3-SUM($S40,$W40,$AA40,$AE40),'Wage Ceilings '!$C$3-SUM($S40,$W40,$AA40,$AE40),$G40)</f>
        <v>0</v>
      </c>
      <c r="AJ40" s="91" cm="1">
        <f t="array" ref="AJ40">INDEX(Appendix!$G$4:$J$8,_xlfn.IFS(AH40&lt;56,1,AH40&lt;61,2,AH40&lt;66,3,AH40&lt;71,4,TRUE,5),MATCH(YEAR($C$17),Appendix!$G$3:$L$3,0))</f>
        <v>0</v>
      </c>
      <c r="AK40" s="92">
        <f t="shared" si="10"/>
        <v>0</v>
      </c>
      <c r="AL40" s="89">
        <f t="shared" si="11"/>
        <v>125</v>
      </c>
      <c r="AM40" s="90">
        <f>IF($H40&gt;'Wage Ceilings '!$C$3-SUM($S40,$W40,$AA40,$AE40,$AI40),'Wage Ceilings '!$C$3-SUM($S40,$W40,$AA40,$AE40,$AI40),$H40)</f>
        <v>0</v>
      </c>
      <c r="AN40" s="91" cm="1">
        <f t="array" ref="AN40">INDEX(Appendix!$G$4:$J$8,_xlfn.IFS(AL40&lt;56,1,AL40&lt;61,2,AL40&lt;66,3,AL40&lt;71,4,TRUE,5),MATCH(YEAR($C$17),Appendix!$G$3:$L$3,0))</f>
        <v>0</v>
      </c>
      <c r="AO40" s="92">
        <f t="shared" si="12"/>
        <v>0</v>
      </c>
      <c r="AP40" s="89">
        <f t="shared" si="13"/>
        <v>125</v>
      </c>
      <c r="AQ40" s="90" cm="1">
        <f t="array" ref="AQ40">_xlfn.IFS(SUM($S40,$W40,$AA40,$AE40,$AI40,$AM40)&gt;='Wage Ceilings '!$C$3,0,SUM($I40,$S40,$W40,$AA40,$AE40,$AI40,$AM40)&gt;'Wage Ceilings '!$C$3,'Wage Ceilings '!$C$3-SUM($S40,$W40,$AA40,$AE40,$AI40,$AM40),SUM($I40,$S40,$W40,$AA40,$AE40,$AI40,$AM40)&lt;='Wage Ceilings '!$C$3,$I40)</f>
        <v>0</v>
      </c>
      <c r="AR40" s="91" cm="1">
        <f t="array" ref="AR40">INDEX(Appendix!$G$4:$J$8,_xlfn.IFS(AP40&lt;56,1,AP40&lt;61,2,AP40&lt;66,3,AP40&lt;71,4,TRUE,5),MATCH(YEAR($C$17),Appendix!$G$3:$L$3,0))</f>
        <v>0</v>
      </c>
      <c r="AS40" s="92">
        <f t="shared" si="24"/>
        <v>0</v>
      </c>
      <c r="AT40" s="89">
        <f t="shared" si="14"/>
        <v>125</v>
      </c>
      <c r="AU40" s="90" cm="1">
        <f t="array" ref="AU40">_xlfn.IFS(SUM($S40,$W40,$AA40,$AE40,$AI40,$AM40,$AQ40)&gt;='Wage Ceilings '!$C$3,0,SUM($J40,$S40,$W40,$AA40,$AE40,$AI40,$AM40,$AQ40)&gt;'Wage Ceilings '!$C$3,'Wage Ceilings '!$C$3-SUM($S40,$W40,$AA40,$AE40,$AI40,$AM40,$AQ40),SUM($J40,$S40,$W40,$AA40,$AE40,$AI40,$AM40,$AQ40)&lt;='Wage Ceilings '!$C$3,$J40)</f>
        <v>0</v>
      </c>
      <c r="AV40" s="91" cm="1">
        <f t="array" ref="AV40">INDEX(Appendix!$G$4:$J$8,_xlfn.IFS(AT40&lt;56,1,AT40&lt;61,2,AT40&lt;66,3,AT40&lt;71,4,TRUE,5),MATCH(YEAR($C$17),Appendix!$G$3:$L$3,0))</f>
        <v>0</v>
      </c>
      <c r="AW40" s="92">
        <f t="shared" si="15"/>
        <v>0</v>
      </c>
      <c r="AX40" s="89">
        <f t="shared" si="16"/>
        <v>125</v>
      </c>
      <c r="AY40" s="90" cm="1">
        <f t="array" ref="AY40">_xlfn.IFS(SUM($S40,$W40,$AA40,$AE40,$AI40,$AM40,$AQ40,$AU40)&gt;='Wage Ceilings '!$C$3,0,SUM($K40,$S40,$W40,$AA40,$AE40,$AI40,$AM40,$AQ40,$AU40)&gt;'Wage Ceilings '!$C$3,'Wage Ceilings '!$C$3-SUM($S40,$W40,$AA40,$AE40,$AI40,$AM40,$AQ40,$AU40),SUM($K40,$S40,$W40,$AA40,$AE40,$AI40,$AM40,$AQ40,$AU40)&lt;='Wage Ceilings '!$C$3,$K40)</f>
        <v>0</v>
      </c>
      <c r="AZ40" s="91" cm="1">
        <f t="array" ref="AZ40">INDEX(Appendix!$G$4:$J$8,_xlfn.IFS(AX40&lt;56,1,AX40&lt;61,2,AX40&lt;66,3,AX40&lt;71,4,TRUE,5),MATCH(YEAR($C$17),Appendix!$G$3:$L$3,0))</f>
        <v>0</v>
      </c>
      <c r="BA40" s="92">
        <f t="shared" si="17"/>
        <v>0</v>
      </c>
      <c r="BB40" s="89">
        <f t="shared" si="18"/>
        <v>125</v>
      </c>
      <c r="BC40" s="90" cm="1">
        <f t="array" ref="BC40">_xlfn.IFS(SUM($S40,$W40,$AA40,$AE40,$AI40,$AM40,$AQ40,$AU40,$AY40)&gt;='Wage Ceilings '!$C$3,0,SUM($L40,$S40,$W40,$AA40,$AE40,$AI40,$AM40,$AQ40,$AU40,$AY40)&gt;'Wage Ceilings '!$C$3,'Wage Ceilings '!$C$3-SUM($S40,$W40,$AA40,$AE40,$AI40,$AM40,$AQ40,$AU40,$AY40),SUM($L40,$S40,$W40,$AA40,$AE40,$AI40,$AM40,$AQ40,$AU40,$AY40)&lt;='Wage Ceilings '!$C$3,$L40)</f>
        <v>0</v>
      </c>
      <c r="BD40" s="91" cm="1">
        <f t="array" ref="BD40">INDEX(Appendix!$G$4:$J$8,_xlfn.IFS(BB40&lt;56,1,BB40&lt;61,2,BB40&lt;66,3,BB40&lt;71,4,TRUE,5),MATCH(YEAR($C$17),Appendix!$G$3:$L$3,0))</f>
        <v>0</v>
      </c>
      <c r="BE40" s="92">
        <f t="shared" si="19"/>
        <v>0</v>
      </c>
      <c r="BF40" s="89">
        <f t="shared" si="20"/>
        <v>125</v>
      </c>
      <c r="BG40" s="90" cm="1">
        <f t="array" ref="BG40">_xlfn.IFS(SUM($S40,$W40,$AA40,$AE40,$AI40,$AM40,$AQ40,$AU40,$AY40,$BC40)&gt;='Wage Ceilings '!$C$3,0,SUM($M40,$S40,$W40,$AA40,$AE40,$AI40,$AM40,$AQ40,$AU40,$AY40,$BC40)&gt;'Wage Ceilings '!$C$3,'Wage Ceilings '!$C$3-SUM($S40,$W40,$AA40,$AE40,$AI40,$AM40,$AQ40,$AU40,$AY40,$BC40),SUM($M40,$S40,$W40,$AA40,$AE40,$AI40,$AM40,$AQ40,$AU40,$AY40,$BC40)&lt;='Wage Ceilings '!$C$3,$M40)</f>
        <v>0</v>
      </c>
      <c r="BH40" s="91" cm="1">
        <f t="array" ref="BH40">INDEX(Appendix!$G$4:$J$8,_xlfn.IFS(BF40&lt;56,1,BF40&lt;61,2,BF40&lt;66,3,BF40&lt;71,4,TRUE,5),MATCH(YEAR($C$17),Appendix!$G$3:$L$3,0))</f>
        <v>0</v>
      </c>
      <c r="BI40" s="92">
        <f t="shared" si="21"/>
        <v>0</v>
      </c>
      <c r="BJ40" s="89">
        <f t="shared" si="22"/>
        <v>125</v>
      </c>
      <c r="BK40" s="90" cm="1">
        <f t="array" ref="BK40">_xlfn.IFS(SUM($S40,$W40,$AA40,$AE40,$AI40,$AM40,$AQ40,$AU40,$AY40,$BC40,$BG40)&gt;='Wage Ceilings '!$C$3,0,SUM($N40,$S40,$W40,$AA40,$AE40,$AI40,$AM40,$AQ40,$AU40,$AY40,$BC40,$BG40)&gt;'Wage Ceilings '!$C$3,'Wage Ceilings '!$C$3-SUM($S40,$W40,$AA40,$AE40,$AI40,$AM40,$AQ40,$AU40,$AY40,$BC40,$BG40),SUM($N40,$S40,$W40,$AA40,$AE40,$AI40,$AM40,$AQ40,$AU40,$AY40,$BC40,$BG40)&lt;='Wage Ceilings '!$C$3,$N40)</f>
        <v>0</v>
      </c>
      <c r="BL40" s="91" cm="1">
        <f t="array" ref="BL40">INDEX(Appendix!$G$4:$J$8,_xlfn.IFS(BJ40&lt;56,1,BJ40&lt;61,2,BJ40&lt;66,3,BJ40&lt;71,4,TRUE,5),MATCH(YEAR($C$17),Appendix!$G$3:$L$3,0))</f>
        <v>0</v>
      </c>
      <c r="BM40" s="92">
        <f t="shared" si="23"/>
        <v>0</v>
      </c>
      <c r="BN40" s="99"/>
    </row>
    <row r="41" spans="1:66" x14ac:dyDescent="0.3">
      <c r="A41" s="64" t="s">
        <v>39</v>
      </c>
      <c r="B41" s="63"/>
      <c r="C41" s="67"/>
      <c r="D41" s="67"/>
      <c r="E41" s="67"/>
      <c r="F41" s="67"/>
      <c r="G41" s="67"/>
      <c r="H41" s="67"/>
      <c r="I41" s="67"/>
      <c r="J41" s="67"/>
      <c r="K41" s="67"/>
      <c r="L41" s="67"/>
      <c r="M41" s="67"/>
      <c r="N41" s="67"/>
      <c r="O41" s="57">
        <f t="shared" si="25"/>
        <v>0</v>
      </c>
      <c r="P41" s="57">
        <f t="shared" si="26"/>
        <v>0</v>
      </c>
      <c r="Q41" s="58">
        <f t="shared" si="0"/>
        <v>0</v>
      </c>
      <c r="R41" s="89">
        <f t="shared" si="1"/>
        <v>124</v>
      </c>
      <c r="S41" s="90">
        <f>IF($C41&gt;'Wage Ceilings '!$C$3,'Wage Ceilings '!$C$3,$C41)</f>
        <v>0</v>
      </c>
      <c r="T41" s="91" cm="1">
        <f t="array" ref="T41">INDEX(Appendix!$G$4:$J$8,_xlfn.IFS(R41&lt;56,1,R41&lt;61,2,R41&lt;66,3,R41&lt;71,4,TRUE,5),MATCH(YEAR($C$17),Appendix!$G$3:$L$3,0))</f>
        <v>0</v>
      </c>
      <c r="U41" s="92">
        <f t="shared" si="2"/>
        <v>0</v>
      </c>
      <c r="V41" s="89">
        <f t="shared" si="3"/>
        <v>125</v>
      </c>
      <c r="W41" s="90">
        <f>IF($D41&gt;'Wage Ceilings '!$C$3-$S41,'Wage Ceilings '!$C$3-$S41,$D41)</f>
        <v>0</v>
      </c>
      <c r="X41" s="91" cm="1">
        <f t="array" ref="X41">INDEX(Appendix!$G$4:$J$8,_xlfn.IFS(V41&lt;56,1,V41&lt;61,2,V41&lt;66,3,V41&lt;71,4,TRUE,5),MATCH(YEAR($C$17),Appendix!$G$3:$L$3,0))</f>
        <v>0</v>
      </c>
      <c r="Y41" s="92">
        <f t="shared" si="4"/>
        <v>0</v>
      </c>
      <c r="Z41" s="89">
        <f t="shared" si="5"/>
        <v>125</v>
      </c>
      <c r="AA41" s="90">
        <f>IF($E41&gt;'Wage Ceilings '!$C$3-SUM($S41,$W41),'Wage Ceilings '!$C$3-SUM($S41,$W41),$E41)</f>
        <v>0</v>
      </c>
      <c r="AB41" s="91" cm="1">
        <f t="array" ref="AB41">INDEX(Appendix!$G$4:$J$8,_xlfn.IFS(Z41&lt;56,1,Z41&lt;61,2,Z41&lt;66,3,Z41&lt;71,4,TRUE,5),MATCH(YEAR($C$17),Appendix!$G$3:$L$3,0))</f>
        <v>0</v>
      </c>
      <c r="AC41" s="92">
        <f t="shared" si="6"/>
        <v>0</v>
      </c>
      <c r="AD41" s="89">
        <f t="shared" si="7"/>
        <v>125</v>
      </c>
      <c r="AE41" s="90">
        <f>IF($F41&gt;'Wage Ceilings '!$C$3-SUM($S41,$W41,$AA41),'Wage Ceilings '!$C$3-SUM($S41,$W41,$AA41),$F41)</f>
        <v>0</v>
      </c>
      <c r="AF41" s="91" cm="1">
        <f t="array" ref="AF41">INDEX(Appendix!$G$4:$J$8,_xlfn.IFS(AD41&lt;56,1,AD41&lt;61,2,AD41&lt;66,3,AD41&lt;71,4,TRUE,5),MATCH(YEAR($C$17),Appendix!$G$3:$L$3,0))</f>
        <v>0</v>
      </c>
      <c r="AG41" s="92">
        <f t="shared" si="8"/>
        <v>0</v>
      </c>
      <c r="AH41" s="89">
        <f t="shared" si="9"/>
        <v>125</v>
      </c>
      <c r="AI41" s="90">
        <f>IF($G41&gt;'Wage Ceilings '!$C$3-SUM($S41,$W41,$AA41,$AE41),'Wage Ceilings '!$C$3-SUM($S41,$W41,$AA41,$AE41),$G41)</f>
        <v>0</v>
      </c>
      <c r="AJ41" s="91" cm="1">
        <f t="array" ref="AJ41">INDEX(Appendix!$G$4:$J$8,_xlfn.IFS(AH41&lt;56,1,AH41&lt;61,2,AH41&lt;66,3,AH41&lt;71,4,TRUE,5),MATCH(YEAR($C$17),Appendix!$G$3:$L$3,0))</f>
        <v>0</v>
      </c>
      <c r="AK41" s="92">
        <f t="shared" si="10"/>
        <v>0</v>
      </c>
      <c r="AL41" s="89">
        <f t="shared" si="11"/>
        <v>125</v>
      </c>
      <c r="AM41" s="90">
        <f>IF($H41&gt;'Wage Ceilings '!$C$3-SUM($S41,$W41,$AA41,$AE41,$AI41),'Wage Ceilings '!$C$3-SUM($S41,$W41,$AA41,$AE41,$AI41),$H41)</f>
        <v>0</v>
      </c>
      <c r="AN41" s="91" cm="1">
        <f t="array" ref="AN41">INDEX(Appendix!$G$4:$J$8,_xlfn.IFS(AL41&lt;56,1,AL41&lt;61,2,AL41&lt;66,3,AL41&lt;71,4,TRUE,5),MATCH(YEAR($C$17),Appendix!$G$3:$L$3,0))</f>
        <v>0</v>
      </c>
      <c r="AO41" s="92">
        <f t="shared" si="12"/>
        <v>0</v>
      </c>
      <c r="AP41" s="89">
        <f t="shared" si="13"/>
        <v>125</v>
      </c>
      <c r="AQ41" s="90" cm="1">
        <f t="array" ref="AQ41">_xlfn.IFS(SUM($S41,$W41,$AA41,$AE41,$AI41,$AM41)&gt;='Wage Ceilings '!$C$3,0,SUM($I41,$S41,$W41,$AA41,$AE41,$AI41,$AM41)&gt;'Wage Ceilings '!$C$3,'Wage Ceilings '!$C$3-SUM($S41,$W41,$AA41,$AE41,$AI41,$AM41),SUM($I41,$S41,$W41,$AA41,$AE41,$AI41,$AM41)&lt;='Wage Ceilings '!$C$3,$I41)</f>
        <v>0</v>
      </c>
      <c r="AR41" s="91" cm="1">
        <f t="array" ref="AR41">INDEX(Appendix!$G$4:$J$8,_xlfn.IFS(AP41&lt;56,1,AP41&lt;61,2,AP41&lt;66,3,AP41&lt;71,4,TRUE,5),MATCH(YEAR($C$17),Appendix!$G$3:$L$3,0))</f>
        <v>0</v>
      </c>
      <c r="AS41" s="92">
        <f t="shared" si="24"/>
        <v>0</v>
      </c>
      <c r="AT41" s="89">
        <f t="shared" si="14"/>
        <v>125</v>
      </c>
      <c r="AU41" s="90" cm="1">
        <f t="array" ref="AU41">_xlfn.IFS(SUM($S41,$W41,$AA41,$AE41,$AI41,$AM41,$AQ41)&gt;='Wage Ceilings '!$C$3,0,SUM($J41,$S41,$W41,$AA41,$AE41,$AI41,$AM41,$AQ41)&gt;'Wage Ceilings '!$C$3,'Wage Ceilings '!$C$3-SUM($S41,$W41,$AA41,$AE41,$AI41,$AM41,$AQ41),SUM($J41,$S41,$W41,$AA41,$AE41,$AI41,$AM41,$AQ41)&lt;='Wage Ceilings '!$C$3,$J41)</f>
        <v>0</v>
      </c>
      <c r="AV41" s="91" cm="1">
        <f t="array" ref="AV41">INDEX(Appendix!$G$4:$J$8,_xlfn.IFS(AT41&lt;56,1,AT41&lt;61,2,AT41&lt;66,3,AT41&lt;71,4,TRUE,5),MATCH(YEAR($C$17),Appendix!$G$3:$L$3,0))</f>
        <v>0</v>
      </c>
      <c r="AW41" s="92">
        <f t="shared" si="15"/>
        <v>0</v>
      </c>
      <c r="AX41" s="89">
        <f t="shared" si="16"/>
        <v>125</v>
      </c>
      <c r="AY41" s="90" cm="1">
        <f t="array" ref="AY41">_xlfn.IFS(SUM($S41,$W41,$AA41,$AE41,$AI41,$AM41,$AQ41,$AU41)&gt;='Wage Ceilings '!$C$3,0,SUM($K41,$S41,$W41,$AA41,$AE41,$AI41,$AM41,$AQ41,$AU41)&gt;'Wage Ceilings '!$C$3,'Wage Ceilings '!$C$3-SUM($S41,$W41,$AA41,$AE41,$AI41,$AM41,$AQ41,$AU41),SUM($K41,$S41,$W41,$AA41,$AE41,$AI41,$AM41,$AQ41,$AU41)&lt;='Wage Ceilings '!$C$3,$K41)</f>
        <v>0</v>
      </c>
      <c r="AZ41" s="91" cm="1">
        <f t="array" ref="AZ41">INDEX(Appendix!$G$4:$J$8,_xlfn.IFS(AX41&lt;56,1,AX41&lt;61,2,AX41&lt;66,3,AX41&lt;71,4,TRUE,5),MATCH(YEAR($C$17),Appendix!$G$3:$L$3,0))</f>
        <v>0</v>
      </c>
      <c r="BA41" s="92">
        <f t="shared" si="17"/>
        <v>0</v>
      </c>
      <c r="BB41" s="89">
        <f t="shared" si="18"/>
        <v>125</v>
      </c>
      <c r="BC41" s="90" cm="1">
        <f t="array" ref="BC41">_xlfn.IFS(SUM($S41,$W41,$AA41,$AE41,$AI41,$AM41,$AQ41,$AU41,$AY41)&gt;='Wage Ceilings '!$C$3,0,SUM($L41,$S41,$W41,$AA41,$AE41,$AI41,$AM41,$AQ41,$AU41,$AY41)&gt;'Wage Ceilings '!$C$3,'Wage Ceilings '!$C$3-SUM($S41,$W41,$AA41,$AE41,$AI41,$AM41,$AQ41,$AU41,$AY41),SUM($L41,$S41,$W41,$AA41,$AE41,$AI41,$AM41,$AQ41,$AU41,$AY41)&lt;='Wage Ceilings '!$C$3,$L41)</f>
        <v>0</v>
      </c>
      <c r="BD41" s="91" cm="1">
        <f t="array" ref="BD41">INDEX(Appendix!$G$4:$J$8,_xlfn.IFS(BB41&lt;56,1,BB41&lt;61,2,BB41&lt;66,3,BB41&lt;71,4,TRUE,5),MATCH(YEAR($C$17),Appendix!$G$3:$L$3,0))</f>
        <v>0</v>
      </c>
      <c r="BE41" s="92">
        <f t="shared" si="19"/>
        <v>0</v>
      </c>
      <c r="BF41" s="89">
        <f t="shared" si="20"/>
        <v>125</v>
      </c>
      <c r="BG41" s="90" cm="1">
        <f t="array" ref="BG41">_xlfn.IFS(SUM($S41,$W41,$AA41,$AE41,$AI41,$AM41,$AQ41,$AU41,$AY41,$BC41)&gt;='Wage Ceilings '!$C$3,0,SUM($M41,$S41,$W41,$AA41,$AE41,$AI41,$AM41,$AQ41,$AU41,$AY41,$BC41)&gt;'Wage Ceilings '!$C$3,'Wage Ceilings '!$C$3-SUM($S41,$W41,$AA41,$AE41,$AI41,$AM41,$AQ41,$AU41,$AY41,$BC41),SUM($M41,$S41,$W41,$AA41,$AE41,$AI41,$AM41,$AQ41,$AU41,$AY41,$BC41)&lt;='Wage Ceilings '!$C$3,$M41)</f>
        <v>0</v>
      </c>
      <c r="BH41" s="91" cm="1">
        <f t="array" ref="BH41">INDEX(Appendix!$G$4:$J$8,_xlfn.IFS(BF41&lt;56,1,BF41&lt;61,2,BF41&lt;66,3,BF41&lt;71,4,TRUE,5),MATCH(YEAR($C$17),Appendix!$G$3:$L$3,0))</f>
        <v>0</v>
      </c>
      <c r="BI41" s="92">
        <f t="shared" si="21"/>
        <v>0</v>
      </c>
      <c r="BJ41" s="89">
        <f t="shared" si="22"/>
        <v>125</v>
      </c>
      <c r="BK41" s="90" cm="1">
        <f t="array" ref="BK41">_xlfn.IFS(SUM($S41,$W41,$AA41,$AE41,$AI41,$AM41,$AQ41,$AU41,$AY41,$BC41,$BG41)&gt;='Wage Ceilings '!$C$3,0,SUM($N41,$S41,$W41,$AA41,$AE41,$AI41,$AM41,$AQ41,$AU41,$AY41,$BC41,$BG41)&gt;'Wage Ceilings '!$C$3,'Wage Ceilings '!$C$3-SUM($S41,$W41,$AA41,$AE41,$AI41,$AM41,$AQ41,$AU41,$AY41,$BC41,$BG41),SUM($N41,$S41,$W41,$AA41,$AE41,$AI41,$AM41,$AQ41,$AU41,$AY41,$BC41,$BG41)&lt;='Wage Ceilings '!$C$3,$N41)</f>
        <v>0</v>
      </c>
      <c r="BL41" s="91" cm="1">
        <f t="array" ref="BL41">INDEX(Appendix!$G$4:$J$8,_xlfn.IFS(BJ41&lt;56,1,BJ41&lt;61,2,BJ41&lt;66,3,BJ41&lt;71,4,TRUE,5),MATCH(YEAR($C$17),Appendix!$G$3:$L$3,0))</f>
        <v>0</v>
      </c>
      <c r="BM41" s="92">
        <f t="shared" si="23"/>
        <v>0</v>
      </c>
      <c r="BN41" s="99"/>
    </row>
    <row r="42" spans="1:66" x14ac:dyDescent="0.3">
      <c r="A42" s="64" t="s">
        <v>40</v>
      </c>
      <c r="B42" s="63"/>
      <c r="C42" s="67"/>
      <c r="D42" s="67"/>
      <c r="E42" s="67"/>
      <c r="F42" s="67"/>
      <c r="G42" s="67"/>
      <c r="H42" s="67"/>
      <c r="I42" s="67"/>
      <c r="J42" s="67"/>
      <c r="K42" s="67"/>
      <c r="L42" s="67"/>
      <c r="M42" s="67"/>
      <c r="N42" s="67"/>
      <c r="O42" s="57">
        <f t="shared" si="25"/>
        <v>0</v>
      </c>
      <c r="P42" s="57">
        <f t="shared" si="26"/>
        <v>0</v>
      </c>
      <c r="Q42" s="58">
        <f t="shared" si="0"/>
        <v>0</v>
      </c>
      <c r="R42" s="89">
        <f t="shared" si="1"/>
        <v>124</v>
      </c>
      <c r="S42" s="90">
        <f>IF($C42&gt;'Wage Ceilings '!$C$3,'Wage Ceilings '!$C$3,$C42)</f>
        <v>0</v>
      </c>
      <c r="T42" s="91" cm="1">
        <f t="array" ref="T42">INDEX(Appendix!$G$4:$J$8,_xlfn.IFS(R42&lt;56,1,R42&lt;61,2,R42&lt;66,3,R42&lt;71,4,TRUE,5),MATCH(YEAR($C$17),Appendix!$G$3:$L$3,0))</f>
        <v>0</v>
      </c>
      <c r="U42" s="92">
        <f t="shared" si="2"/>
        <v>0</v>
      </c>
      <c r="V42" s="89">
        <f t="shared" si="3"/>
        <v>125</v>
      </c>
      <c r="W42" s="90">
        <f>IF($D42&gt;'Wage Ceilings '!$C$3-$S42,'Wage Ceilings '!$C$3-$S42,$D42)</f>
        <v>0</v>
      </c>
      <c r="X42" s="91" cm="1">
        <f t="array" ref="X42">INDEX(Appendix!$G$4:$J$8,_xlfn.IFS(V42&lt;56,1,V42&lt;61,2,V42&lt;66,3,V42&lt;71,4,TRUE,5),MATCH(YEAR($C$17),Appendix!$G$3:$L$3,0))</f>
        <v>0</v>
      </c>
      <c r="Y42" s="92">
        <f t="shared" si="4"/>
        <v>0</v>
      </c>
      <c r="Z42" s="89">
        <f t="shared" si="5"/>
        <v>125</v>
      </c>
      <c r="AA42" s="90">
        <f>IF($E42&gt;'Wage Ceilings '!$C$3-SUM($S42,$W42),'Wage Ceilings '!$C$3-SUM($S42,$W42),$E42)</f>
        <v>0</v>
      </c>
      <c r="AB42" s="91" cm="1">
        <f t="array" ref="AB42">INDEX(Appendix!$G$4:$J$8,_xlfn.IFS(Z42&lt;56,1,Z42&lt;61,2,Z42&lt;66,3,Z42&lt;71,4,TRUE,5),MATCH(YEAR($C$17),Appendix!$G$3:$L$3,0))</f>
        <v>0</v>
      </c>
      <c r="AC42" s="92">
        <f t="shared" si="6"/>
        <v>0</v>
      </c>
      <c r="AD42" s="89">
        <f t="shared" si="7"/>
        <v>125</v>
      </c>
      <c r="AE42" s="90">
        <f>IF($F42&gt;'Wage Ceilings '!$C$3-SUM($S42,$W42,$AA42),'Wage Ceilings '!$C$3-SUM($S42,$W42,$AA42),$F42)</f>
        <v>0</v>
      </c>
      <c r="AF42" s="91" cm="1">
        <f t="array" ref="AF42">INDEX(Appendix!$G$4:$J$8,_xlfn.IFS(AD42&lt;56,1,AD42&lt;61,2,AD42&lt;66,3,AD42&lt;71,4,TRUE,5),MATCH(YEAR($C$17),Appendix!$G$3:$L$3,0))</f>
        <v>0</v>
      </c>
      <c r="AG42" s="92">
        <f t="shared" si="8"/>
        <v>0</v>
      </c>
      <c r="AH42" s="89">
        <f t="shared" si="9"/>
        <v>125</v>
      </c>
      <c r="AI42" s="90">
        <f>IF($G42&gt;'Wage Ceilings '!$C$3-SUM($S42,$W42,$AA42,$AE42),'Wage Ceilings '!$C$3-SUM($S42,$W42,$AA42,$AE42),$G42)</f>
        <v>0</v>
      </c>
      <c r="AJ42" s="91" cm="1">
        <f t="array" ref="AJ42">INDEX(Appendix!$G$4:$J$8,_xlfn.IFS(AH42&lt;56,1,AH42&lt;61,2,AH42&lt;66,3,AH42&lt;71,4,TRUE,5),MATCH(YEAR($C$17),Appendix!$G$3:$L$3,0))</f>
        <v>0</v>
      </c>
      <c r="AK42" s="92">
        <f t="shared" si="10"/>
        <v>0</v>
      </c>
      <c r="AL42" s="89">
        <f t="shared" si="11"/>
        <v>125</v>
      </c>
      <c r="AM42" s="90">
        <f>IF($H42&gt;'Wage Ceilings '!$C$3-SUM($S42,$W42,$AA42,$AE42,$AI42),'Wage Ceilings '!$C$3-SUM($S42,$W42,$AA42,$AE42,$AI42),$H42)</f>
        <v>0</v>
      </c>
      <c r="AN42" s="91" cm="1">
        <f t="array" ref="AN42">INDEX(Appendix!$G$4:$J$8,_xlfn.IFS(AL42&lt;56,1,AL42&lt;61,2,AL42&lt;66,3,AL42&lt;71,4,TRUE,5),MATCH(YEAR($C$17),Appendix!$G$3:$L$3,0))</f>
        <v>0</v>
      </c>
      <c r="AO42" s="92">
        <f t="shared" si="12"/>
        <v>0</v>
      </c>
      <c r="AP42" s="89">
        <f t="shared" si="13"/>
        <v>125</v>
      </c>
      <c r="AQ42" s="90" cm="1">
        <f t="array" ref="AQ42">_xlfn.IFS(SUM($S42,$W42,$AA42,$AE42,$AI42,$AM42)&gt;='Wage Ceilings '!$C$3,0,SUM($I42,$S42,$W42,$AA42,$AE42,$AI42,$AM42)&gt;'Wage Ceilings '!$C$3,'Wage Ceilings '!$C$3-SUM($S42,$W42,$AA42,$AE42,$AI42,$AM42),SUM($I42,$S42,$W42,$AA42,$AE42,$AI42,$AM42)&lt;='Wage Ceilings '!$C$3,$I42)</f>
        <v>0</v>
      </c>
      <c r="AR42" s="91" cm="1">
        <f t="array" ref="AR42">INDEX(Appendix!$G$4:$J$8,_xlfn.IFS(AP42&lt;56,1,AP42&lt;61,2,AP42&lt;66,3,AP42&lt;71,4,TRUE,5),MATCH(YEAR($C$17),Appendix!$G$3:$L$3,0))</f>
        <v>0</v>
      </c>
      <c r="AS42" s="92">
        <f t="shared" si="24"/>
        <v>0</v>
      </c>
      <c r="AT42" s="89">
        <f t="shared" si="14"/>
        <v>125</v>
      </c>
      <c r="AU42" s="90" cm="1">
        <f t="array" ref="AU42">_xlfn.IFS(SUM($S42,$W42,$AA42,$AE42,$AI42,$AM42,$AQ42)&gt;='Wage Ceilings '!$C$3,0,SUM($J42,$S42,$W42,$AA42,$AE42,$AI42,$AM42,$AQ42)&gt;'Wage Ceilings '!$C$3,'Wage Ceilings '!$C$3-SUM($S42,$W42,$AA42,$AE42,$AI42,$AM42,$AQ42),SUM($J42,$S42,$W42,$AA42,$AE42,$AI42,$AM42,$AQ42)&lt;='Wage Ceilings '!$C$3,$J42)</f>
        <v>0</v>
      </c>
      <c r="AV42" s="91" cm="1">
        <f t="array" ref="AV42">INDEX(Appendix!$G$4:$J$8,_xlfn.IFS(AT42&lt;56,1,AT42&lt;61,2,AT42&lt;66,3,AT42&lt;71,4,TRUE,5),MATCH(YEAR($C$17),Appendix!$G$3:$L$3,0))</f>
        <v>0</v>
      </c>
      <c r="AW42" s="92">
        <f t="shared" si="15"/>
        <v>0</v>
      </c>
      <c r="AX42" s="89">
        <f t="shared" si="16"/>
        <v>125</v>
      </c>
      <c r="AY42" s="90" cm="1">
        <f t="array" ref="AY42">_xlfn.IFS(SUM($S42,$W42,$AA42,$AE42,$AI42,$AM42,$AQ42,$AU42)&gt;='Wage Ceilings '!$C$3,0,SUM($K42,$S42,$W42,$AA42,$AE42,$AI42,$AM42,$AQ42,$AU42)&gt;'Wage Ceilings '!$C$3,'Wage Ceilings '!$C$3-SUM($S42,$W42,$AA42,$AE42,$AI42,$AM42,$AQ42,$AU42),SUM($K42,$S42,$W42,$AA42,$AE42,$AI42,$AM42,$AQ42,$AU42)&lt;='Wage Ceilings '!$C$3,$K42)</f>
        <v>0</v>
      </c>
      <c r="AZ42" s="91" cm="1">
        <f t="array" ref="AZ42">INDEX(Appendix!$G$4:$J$8,_xlfn.IFS(AX42&lt;56,1,AX42&lt;61,2,AX42&lt;66,3,AX42&lt;71,4,TRUE,5),MATCH(YEAR($C$17),Appendix!$G$3:$L$3,0))</f>
        <v>0</v>
      </c>
      <c r="BA42" s="92">
        <f t="shared" si="17"/>
        <v>0</v>
      </c>
      <c r="BB42" s="89">
        <f t="shared" si="18"/>
        <v>125</v>
      </c>
      <c r="BC42" s="90" cm="1">
        <f t="array" ref="BC42">_xlfn.IFS(SUM($S42,$W42,$AA42,$AE42,$AI42,$AM42,$AQ42,$AU42,$AY42)&gt;='Wage Ceilings '!$C$3,0,SUM($L42,$S42,$W42,$AA42,$AE42,$AI42,$AM42,$AQ42,$AU42,$AY42)&gt;'Wage Ceilings '!$C$3,'Wage Ceilings '!$C$3-SUM($S42,$W42,$AA42,$AE42,$AI42,$AM42,$AQ42,$AU42,$AY42),SUM($L42,$S42,$W42,$AA42,$AE42,$AI42,$AM42,$AQ42,$AU42,$AY42)&lt;='Wage Ceilings '!$C$3,$L42)</f>
        <v>0</v>
      </c>
      <c r="BD42" s="91" cm="1">
        <f t="array" ref="BD42">INDEX(Appendix!$G$4:$J$8,_xlfn.IFS(BB42&lt;56,1,BB42&lt;61,2,BB42&lt;66,3,BB42&lt;71,4,TRUE,5),MATCH(YEAR($C$17),Appendix!$G$3:$L$3,0))</f>
        <v>0</v>
      </c>
      <c r="BE42" s="92">
        <f t="shared" si="19"/>
        <v>0</v>
      </c>
      <c r="BF42" s="89">
        <f t="shared" si="20"/>
        <v>125</v>
      </c>
      <c r="BG42" s="90" cm="1">
        <f t="array" ref="BG42">_xlfn.IFS(SUM($S42,$W42,$AA42,$AE42,$AI42,$AM42,$AQ42,$AU42,$AY42,$BC42)&gt;='Wage Ceilings '!$C$3,0,SUM($M42,$S42,$W42,$AA42,$AE42,$AI42,$AM42,$AQ42,$AU42,$AY42,$BC42)&gt;'Wage Ceilings '!$C$3,'Wage Ceilings '!$C$3-SUM($S42,$W42,$AA42,$AE42,$AI42,$AM42,$AQ42,$AU42,$AY42,$BC42),SUM($M42,$S42,$W42,$AA42,$AE42,$AI42,$AM42,$AQ42,$AU42,$AY42,$BC42)&lt;='Wage Ceilings '!$C$3,$M42)</f>
        <v>0</v>
      </c>
      <c r="BH42" s="91" cm="1">
        <f t="array" ref="BH42">INDEX(Appendix!$G$4:$J$8,_xlfn.IFS(BF42&lt;56,1,BF42&lt;61,2,BF42&lt;66,3,BF42&lt;71,4,TRUE,5),MATCH(YEAR($C$17),Appendix!$G$3:$L$3,0))</f>
        <v>0</v>
      </c>
      <c r="BI42" s="92">
        <f t="shared" si="21"/>
        <v>0</v>
      </c>
      <c r="BJ42" s="89">
        <f t="shared" si="22"/>
        <v>125</v>
      </c>
      <c r="BK42" s="90" cm="1">
        <f t="array" ref="BK42">_xlfn.IFS(SUM($S42,$W42,$AA42,$AE42,$AI42,$AM42,$AQ42,$AU42,$AY42,$BC42,$BG42)&gt;='Wage Ceilings '!$C$3,0,SUM($N42,$S42,$W42,$AA42,$AE42,$AI42,$AM42,$AQ42,$AU42,$AY42,$BC42,$BG42)&gt;'Wage Ceilings '!$C$3,'Wage Ceilings '!$C$3-SUM($S42,$W42,$AA42,$AE42,$AI42,$AM42,$AQ42,$AU42,$AY42,$BC42,$BG42),SUM($N42,$S42,$W42,$AA42,$AE42,$AI42,$AM42,$AQ42,$AU42,$AY42,$BC42,$BG42)&lt;='Wage Ceilings '!$C$3,$N42)</f>
        <v>0</v>
      </c>
      <c r="BL42" s="91" cm="1">
        <f t="array" ref="BL42">INDEX(Appendix!$G$4:$J$8,_xlfn.IFS(BJ42&lt;56,1,BJ42&lt;61,2,BJ42&lt;66,3,BJ42&lt;71,4,TRUE,5),MATCH(YEAR($C$17),Appendix!$G$3:$L$3,0))</f>
        <v>0</v>
      </c>
      <c r="BM42" s="92">
        <f t="shared" si="23"/>
        <v>0</v>
      </c>
      <c r="BN42" s="99"/>
    </row>
    <row r="43" spans="1:66" x14ac:dyDescent="0.3">
      <c r="A43" s="64" t="s">
        <v>41</v>
      </c>
      <c r="B43" s="63"/>
      <c r="C43" s="67"/>
      <c r="D43" s="67"/>
      <c r="E43" s="67"/>
      <c r="F43" s="67"/>
      <c r="G43" s="67"/>
      <c r="H43" s="67"/>
      <c r="I43" s="67"/>
      <c r="J43" s="67"/>
      <c r="K43" s="67"/>
      <c r="L43" s="67"/>
      <c r="M43" s="67"/>
      <c r="N43" s="67"/>
      <c r="O43" s="57">
        <f t="shared" si="25"/>
        <v>0</v>
      </c>
      <c r="P43" s="57">
        <f t="shared" si="26"/>
        <v>0</v>
      </c>
      <c r="Q43" s="58">
        <f t="shared" si="0"/>
        <v>0</v>
      </c>
      <c r="R43" s="89">
        <f t="shared" si="1"/>
        <v>124</v>
      </c>
      <c r="S43" s="90">
        <f>IF($C43&gt;'Wage Ceilings '!$C$3,'Wage Ceilings '!$C$3,$C43)</f>
        <v>0</v>
      </c>
      <c r="T43" s="91" cm="1">
        <f t="array" ref="T43">INDEX(Appendix!$G$4:$J$8,_xlfn.IFS(R43&lt;56,1,R43&lt;61,2,R43&lt;66,3,R43&lt;71,4,TRUE,5),MATCH(YEAR($C$17),Appendix!$G$3:$L$3,0))</f>
        <v>0</v>
      </c>
      <c r="U43" s="92">
        <f t="shared" si="2"/>
        <v>0</v>
      </c>
      <c r="V43" s="89">
        <f t="shared" si="3"/>
        <v>125</v>
      </c>
      <c r="W43" s="90">
        <f>IF($D43&gt;'Wage Ceilings '!$C$3-$S43,'Wage Ceilings '!$C$3-$S43,$D43)</f>
        <v>0</v>
      </c>
      <c r="X43" s="91" cm="1">
        <f t="array" ref="X43">INDEX(Appendix!$G$4:$J$8,_xlfn.IFS(V43&lt;56,1,V43&lt;61,2,V43&lt;66,3,V43&lt;71,4,TRUE,5),MATCH(YEAR($C$17),Appendix!$G$3:$L$3,0))</f>
        <v>0</v>
      </c>
      <c r="Y43" s="92">
        <f t="shared" si="4"/>
        <v>0</v>
      </c>
      <c r="Z43" s="89">
        <f t="shared" si="5"/>
        <v>125</v>
      </c>
      <c r="AA43" s="90">
        <f>IF($E43&gt;'Wage Ceilings '!$C$3-SUM($S43,$W43),'Wage Ceilings '!$C$3-SUM($S43,$W43),$E43)</f>
        <v>0</v>
      </c>
      <c r="AB43" s="91" cm="1">
        <f t="array" ref="AB43">INDEX(Appendix!$G$4:$J$8,_xlfn.IFS(Z43&lt;56,1,Z43&lt;61,2,Z43&lt;66,3,Z43&lt;71,4,TRUE,5),MATCH(YEAR($C$17),Appendix!$G$3:$L$3,0))</f>
        <v>0</v>
      </c>
      <c r="AC43" s="92">
        <f t="shared" si="6"/>
        <v>0</v>
      </c>
      <c r="AD43" s="89">
        <f t="shared" si="7"/>
        <v>125</v>
      </c>
      <c r="AE43" s="90">
        <f>IF($F43&gt;'Wage Ceilings '!$C$3-SUM($S43,$W43,$AA43),'Wage Ceilings '!$C$3-SUM($S43,$W43,$AA43),$F43)</f>
        <v>0</v>
      </c>
      <c r="AF43" s="91" cm="1">
        <f t="array" ref="AF43">INDEX(Appendix!$G$4:$J$8,_xlfn.IFS(AD43&lt;56,1,AD43&lt;61,2,AD43&lt;66,3,AD43&lt;71,4,TRUE,5),MATCH(YEAR($C$17),Appendix!$G$3:$L$3,0))</f>
        <v>0</v>
      </c>
      <c r="AG43" s="92">
        <f t="shared" si="8"/>
        <v>0</v>
      </c>
      <c r="AH43" s="89">
        <f t="shared" si="9"/>
        <v>125</v>
      </c>
      <c r="AI43" s="90">
        <f>IF($G43&gt;'Wage Ceilings '!$C$3-SUM($S43,$W43,$AA43,$AE43),'Wage Ceilings '!$C$3-SUM($S43,$W43,$AA43,$AE43),$G43)</f>
        <v>0</v>
      </c>
      <c r="AJ43" s="91" cm="1">
        <f t="array" ref="AJ43">INDEX(Appendix!$G$4:$J$8,_xlfn.IFS(AH43&lt;56,1,AH43&lt;61,2,AH43&lt;66,3,AH43&lt;71,4,TRUE,5),MATCH(YEAR($C$17),Appendix!$G$3:$L$3,0))</f>
        <v>0</v>
      </c>
      <c r="AK43" s="92">
        <f t="shared" si="10"/>
        <v>0</v>
      </c>
      <c r="AL43" s="89">
        <f t="shared" si="11"/>
        <v>125</v>
      </c>
      <c r="AM43" s="90">
        <f>IF($H43&gt;'Wage Ceilings '!$C$3-SUM($S43,$W43,$AA43,$AE43,$AI43),'Wage Ceilings '!$C$3-SUM($S43,$W43,$AA43,$AE43,$AI43),$H43)</f>
        <v>0</v>
      </c>
      <c r="AN43" s="91" cm="1">
        <f t="array" ref="AN43">INDEX(Appendix!$G$4:$J$8,_xlfn.IFS(AL43&lt;56,1,AL43&lt;61,2,AL43&lt;66,3,AL43&lt;71,4,TRUE,5),MATCH(YEAR($C$17),Appendix!$G$3:$L$3,0))</f>
        <v>0</v>
      </c>
      <c r="AO43" s="92">
        <f t="shared" si="12"/>
        <v>0</v>
      </c>
      <c r="AP43" s="89">
        <f t="shared" si="13"/>
        <v>125</v>
      </c>
      <c r="AQ43" s="90" cm="1">
        <f t="array" ref="AQ43">_xlfn.IFS(SUM($S43,$W43,$AA43,$AE43,$AI43,$AM43)&gt;='Wage Ceilings '!$C$3,0,SUM($I43,$S43,$W43,$AA43,$AE43,$AI43,$AM43)&gt;'Wage Ceilings '!$C$3,'Wage Ceilings '!$C$3-SUM($S43,$W43,$AA43,$AE43,$AI43,$AM43),SUM($I43,$S43,$W43,$AA43,$AE43,$AI43,$AM43)&lt;='Wage Ceilings '!$C$3,$I43)</f>
        <v>0</v>
      </c>
      <c r="AR43" s="91" cm="1">
        <f t="array" ref="AR43">INDEX(Appendix!$G$4:$J$8,_xlfn.IFS(AP43&lt;56,1,AP43&lt;61,2,AP43&lt;66,3,AP43&lt;71,4,TRUE,5),MATCH(YEAR($C$17),Appendix!$G$3:$L$3,0))</f>
        <v>0</v>
      </c>
      <c r="AS43" s="92">
        <f t="shared" si="24"/>
        <v>0</v>
      </c>
      <c r="AT43" s="89">
        <f t="shared" si="14"/>
        <v>125</v>
      </c>
      <c r="AU43" s="90" cm="1">
        <f t="array" ref="AU43">_xlfn.IFS(SUM($S43,$W43,$AA43,$AE43,$AI43,$AM43,$AQ43)&gt;='Wage Ceilings '!$C$3,0,SUM($J43,$S43,$W43,$AA43,$AE43,$AI43,$AM43,$AQ43)&gt;'Wage Ceilings '!$C$3,'Wage Ceilings '!$C$3-SUM($S43,$W43,$AA43,$AE43,$AI43,$AM43,$AQ43),SUM($J43,$S43,$W43,$AA43,$AE43,$AI43,$AM43,$AQ43)&lt;='Wage Ceilings '!$C$3,$J43)</f>
        <v>0</v>
      </c>
      <c r="AV43" s="91" cm="1">
        <f t="array" ref="AV43">INDEX(Appendix!$G$4:$J$8,_xlfn.IFS(AT43&lt;56,1,AT43&lt;61,2,AT43&lt;66,3,AT43&lt;71,4,TRUE,5),MATCH(YEAR($C$17),Appendix!$G$3:$L$3,0))</f>
        <v>0</v>
      </c>
      <c r="AW43" s="92">
        <f t="shared" si="15"/>
        <v>0</v>
      </c>
      <c r="AX43" s="89">
        <f t="shared" si="16"/>
        <v>125</v>
      </c>
      <c r="AY43" s="90" cm="1">
        <f t="array" ref="AY43">_xlfn.IFS(SUM($S43,$W43,$AA43,$AE43,$AI43,$AM43,$AQ43,$AU43)&gt;='Wage Ceilings '!$C$3,0,SUM($K43,$S43,$W43,$AA43,$AE43,$AI43,$AM43,$AQ43,$AU43)&gt;'Wage Ceilings '!$C$3,'Wage Ceilings '!$C$3-SUM($S43,$W43,$AA43,$AE43,$AI43,$AM43,$AQ43,$AU43),SUM($K43,$S43,$W43,$AA43,$AE43,$AI43,$AM43,$AQ43,$AU43)&lt;='Wage Ceilings '!$C$3,$K43)</f>
        <v>0</v>
      </c>
      <c r="AZ43" s="91" cm="1">
        <f t="array" ref="AZ43">INDEX(Appendix!$G$4:$J$8,_xlfn.IFS(AX43&lt;56,1,AX43&lt;61,2,AX43&lt;66,3,AX43&lt;71,4,TRUE,5),MATCH(YEAR($C$17),Appendix!$G$3:$L$3,0))</f>
        <v>0</v>
      </c>
      <c r="BA43" s="92">
        <f t="shared" si="17"/>
        <v>0</v>
      </c>
      <c r="BB43" s="89">
        <f t="shared" si="18"/>
        <v>125</v>
      </c>
      <c r="BC43" s="90" cm="1">
        <f t="array" ref="BC43">_xlfn.IFS(SUM($S43,$W43,$AA43,$AE43,$AI43,$AM43,$AQ43,$AU43,$AY43)&gt;='Wage Ceilings '!$C$3,0,SUM($L43,$S43,$W43,$AA43,$AE43,$AI43,$AM43,$AQ43,$AU43,$AY43)&gt;'Wage Ceilings '!$C$3,'Wage Ceilings '!$C$3-SUM($S43,$W43,$AA43,$AE43,$AI43,$AM43,$AQ43,$AU43,$AY43),SUM($L43,$S43,$W43,$AA43,$AE43,$AI43,$AM43,$AQ43,$AU43,$AY43)&lt;='Wage Ceilings '!$C$3,$L43)</f>
        <v>0</v>
      </c>
      <c r="BD43" s="91" cm="1">
        <f t="array" ref="BD43">INDEX(Appendix!$G$4:$J$8,_xlfn.IFS(BB43&lt;56,1,BB43&lt;61,2,BB43&lt;66,3,BB43&lt;71,4,TRUE,5),MATCH(YEAR($C$17),Appendix!$G$3:$L$3,0))</f>
        <v>0</v>
      </c>
      <c r="BE43" s="92">
        <f t="shared" si="19"/>
        <v>0</v>
      </c>
      <c r="BF43" s="89">
        <f t="shared" si="20"/>
        <v>125</v>
      </c>
      <c r="BG43" s="90" cm="1">
        <f t="array" ref="BG43">_xlfn.IFS(SUM($S43,$W43,$AA43,$AE43,$AI43,$AM43,$AQ43,$AU43,$AY43,$BC43)&gt;='Wage Ceilings '!$C$3,0,SUM($M43,$S43,$W43,$AA43,$AE43,$AI43,$AM43,$AQ43,$AU43,$AY43,$BC43)&gt;'Wage Ceilings '!$C$3,'Wage Ceilings '!$C$3-SUM($S43,$W43,$AA43,$AE43,$AI43,$AM43,$AQ43,$AU43,$AY43,$BC43),SUM($M43,$S43,$W43,$AA43,$AE43,$AI43,$AM43,$AQ43,$AU43,$AY43,$BC43)&lt;='Wage Ceilings '!$C$3,$M43)</f>
        <v>0</v>
      </c>
      <c r="BH43" s="91" cm="1">
        <f t="array" ref="BH43">INDEX(Appendix!$G$4:$J$8,_xlfn.IFS(BF43&lt;56,1,BF43&lt;61,2,BF43&lt;66,3,BF43&lt;71,4,TRUE,5),MATCH(YEAR($C$17),Appendix!$G$3:$L$3,0))</f>
        <v>0</v>
      </c>
      <c r="BI43" s="92">
        <f t="shared" si="21"/>
        <v>0</v>
      </c>
      <c r="BJ43" s="89">
        <f t="shared" si="22"/>
        <v>125</v>
      </c>
      <c r="BK43" s="90" cm="1">
        <f t="array" ref="BK43">_xlfn.IFS(SUM($S43,$W43,$AA43,$AE43,$AI43,$AM43,$AQ43,$AU43,$AY43,$BC43,$BG43)&gt;='Wage Ceilings '!$C$3,0,SUM($N43,$S43,$W43,$AA43,$AE43,$AI43,$AM43,$AQ43,$AU43,$AY43,$BC43,$BG43)&gt;'Wage Ceilings '!$C$3,'Wage Ceilings '!$C$3-SUM($S43,$W43,$AA43,$AE43,$AI43,$AM43,$AQ43,$AU43,$AY43,$BC43,$BG43),SUM($N43,$S43,$W43,$AA43,$AE43,$AI43,$AM43,$AQ43,$AU43,$AY43,$BC43,$BG43)&lt;='Wage Ceilings '!$C$3,$N43)</f>
        <v>0</v>
      </c>
      <c r="BL43" s="91" cm="1">
        <f t="array" ref="BL43">INDEX(Appendix!$G$4:$J$8,_xlfn.IFS(BJ43&lt;56,1,BJ43&lt;61,2,BJ43&lt;66,3,BJ43&lt;71,4,TRUE,5),MATCH(YEAR($C$17),Appendix!$G$3:$L$3,0))</f>
        <v>0</v>
      </c>
      <c r="BM43" s="92">
        <f t="shared" si="23"/>
        <v>0</v>
      </c>
      <c r="BN43" s="99"/>
    </row>
    <row r="44" spans="1:66" x14ac:dyDescent="0.3">
      <c r="A44" s="64" t="s">
        <v>42</v>
      </c>
      <c r="B44" s="63"/>
      <c r="C44" s="67"/>
      <c r="D44" s="67"/>
      <c r="E44" s="67"/>
      <c r="F44" s="67"/>
      <c r="G44" s="67"/>
      <c r="H44" s="67"/>
      <c r="I44" s="67"/>
      <c r="J44" s="67"/>
      <c r="K44" s="67"/>
      <c r="L44" s="67"/>
      <c r="M44" s="67"/>
      <c r="N44" s="67"/>
      <c r="O44" s="57">
        <f t="shared" si="25"/>
        <v>0</v>
      </c>
      <c r="P44" s="57">
        <f t="shared" si="26"/>
        <v>0</v>
      </c>
      <c r="Q44" s="58">
        <f t="shared" si="0"/>
        <v>0</v>
      </c>
      <c r="R44" s="89">
        <f t="shared" si="1"/>
        <v>124</v>
      </c>
      <c r="S44" s="90">
        <f>IF($C44&gt;'Wage Ceilings '!$C$3,'Wage Ceilings '!$C$3,$C44)</f>
        <v>0</v>
      </c>
      <c r="T44" s="91" cm="1">
        <f t="array" ref="T44">INDEX(Appendix!$G$4:$J$8,_xlfn.IFS(R44&lt;56,1,R44&lt;61,2,R44&lt;66,3,R44&lt;71,4,TRUE,5),MATCH(YEAR($C$17),Appendix!$G$3:$L$3,0))</f>
        <v>0</v>
      </c>
      <c r="U44" s="92">
        <f t="shared" si="2"/>
        <v>0</v>
      </c>
      <c r="V44" s="89">
        <f t="shared" si="3"/>
        <v>125</v>
      </c>
      <c r="W44" s="90">
        <f>IF($D44&gt;'Wage Ceilings '!$C$3-$S44,'Wage Ceilings '!$C$3-$S44,$D44)</f>
        <v>0</v>
      </c>
      <c r="X44" s="91" cm="1">
        <f t="array" ref="X44">INDEX(Appendix!$G$4:$J$8,_xlfn.IFS(V44&lt;56,1,V44&lt;61,2,V44&lt;66,3,V44&lt;71,4,TRUE,5),MATCH(YEAR($C$17),Appendix!$G$3:$L$3,0))</f>
        <v>0</v>
      </c>
      <c r="Y44" s="92">
        <f t="shared" si="4"/>
        <v>0</v>
      </c>
      <c r="Z44" s="89">
        <f t="shared" si="5"/>
        <v>125</v>
      </c>
      <c r="AA44" s="90">
        <f>IF($E44&gt;'Wage Ceilings '!$C$3-SUM($S44,$W44),'Wage Ceilings '!$C$3-SUM($S44,$W44),$E44)</f>
        <v>0</v>
      </c>
      <c r="AB44" s="91" cm="1">
        <f t="array" ref="AB44">INDEX(Appendix!$G$4:$J$8,_xlfn.IFS(Z44&lt;56,1,Z44&lt;61,2,Z44&lt;66,3,Z44&lt;71,4,TRUE,5),MATCH(YEAR($C$17),Appendix!$G$3:$L$3,0))</f>
        <v>0</v>
      </c>
      <c r="AC44" s="92">
        <f t="shared" si="6"/>
        <v>0</v>
      </c>
      <c r="AD44" s="89">
        <f t="shared" si="7"/>
        <v>125</v>
      </c>
      <c r="AE44" s="90">
        <f>IF($F44&gt;'Wage Ceilings '!$C$3-SUM($S44,$W44,$AA44),'Wage Ceilings '!$C$3-SUM($S44,$W44,$AA44),$F44)</f>
        <v>0</v>
      </c>
      <c r="AF44" s="91" cm="1">
        <f t="array" ref="AF44">INDEX(Appendix!$G$4:$J$8,_xlfn.IFS(AD44&lt;56,1,AD44&lt;61,2,AD44&lt;66,3,AD44&lt;71,4,TRUE,5),MATCH(YEAR($C$17),Appendix!$G$3:$L$3,0))</f>
        <v>0</v>
      </c>
      <c r="AG44" s="92">
        <f t="shared" si="8"/>
        <v>0</v>
      </c>
      <c r="AH44" s="89">
        <f t="shared" si="9"/>
        <v>125</v>
      </c>
      <c r="AI44" s="90">
        <f>IF($G44&gt;'Wage Ceilings '!$C$3-SUM($S44,$W44,$AA44,$AE44),'Wage Ceilings '!$C$3-SUM($S44,$W44,$AA44,$AE44),$G44)</f>
        <v>0</v>
      </c>
      <c r="AJ44" s="91" cm="1">
        <f t="array" ref="AJ44">INDEX(Appendix!$G$4:$J$8,_xlfn.IFS(AH44&lt;56,1,AH44&lt;61,2,AH44&lt;66,3,AH44&lt;71,4,TRUE,5),MATCH(YEAR($C$17),Appendix!$G$3:$L$3,0))</f>
        <v>0</v>
      </c>
      <c r="AK44" s="92">
        <f t="shared" si="10"/>
        <v>0</v>
      </c>
      <c r="AL44" s="89">
        <f t="shared" si="11"/>
        <v>125</v>
      </c>
      <c r="AM44" s="90">
        <f>IF($H44&gt;'Wage Ceilings '!$C$3-SUM($S44,$W44,$AA44,$AE44,$AI44),'Wage Ceilings '!$C$3-SUM($S44,$W44,$AA44,$AE44,$AI44),$H44)</f>
        <v>0</v>
      </c>
      <c r="AN44" s="91" cm="1">
        <f t="array" ref="AN44">INDEX(Appendix!$G$4:$J$8,_xlfn.IFS(AL44&lt;56,1,AL44&lt;61,2,AL44&lt;66,3,AL44&lt;71,4,TRUE,5),MATCH(YEAR($C$17),Appendix!$G$3:$L$3,0))</f>
        <v>0</v>
      </c>
      <c r="AO44" s="92">
        <f t="shared" si="12"/>
        <v>0</v>
      </c>
      <c r="AP44" s="89">
        <f t="shared" si="13"/>
        <v>125</v>
      </c>
      <c r="AQ44" s="90" cm="1">
        <f t="array" ref="AQ44">_xlfn.IFS(SUM($S44,$W44,$AA44,$AE44,$AI44,$AM44)&gt;='Wage Ceilings '!$C$3,0,SUM($I44,$S44,$W44,$AA44,$AE44,$AI44,$AM44)&gt;'Wage Ceilings '!$C$3,'Wage Ceilings '!$C$3-SUM($S44,$W44,$AA44,$AE44,$AI44,$AM44),SUM($I44,$S44,$W44,$AA44,$AE44,$AI44,$AM44)&lt;='Wage Ceilings '!$C$3,$I44)</f>
        <v>0</v>
      </c>
      <c r="AR44" s="91" cm="1">
        <f t="array" ref="AR44">INDEX(Appendix!$G$4:$J$8,_xlfn.IFS(AP44&lt;56,1,AP44&lt;61,2,AP44&lt;66,3,AP44&lt;71,4,TRUE,5),MATCH(YEAR($C$17),Appendix!$G$3:$L$3,0))</f>
        <v>0</v>
      </c>
      <c r="AS44" s="92">
        <f t="shared" si="24"/>
        <v>0</v>
      </c>
      <c r="AT44" s="89">
        <f t="shared" si="14"/>
        <v>125</v>
      </c>
      <c r="AU44" s="90" cm="1">
        <f t="array" ref="AU44">_xlfn.IFS(SUM($S44,$W44,$AA44,$AE44,$AI44,$AM44,$AQ44)&gt;='Wage Ceilings '!$C$3,0,SUM($J44,$S44,$W44,$AA44,$AE44,$AI44,$AM44,$AQ44)&gt;'Wage Ceilings '!$C$3,'Wage Ceilings '!$C$3-SUM($S44,$W44,$AA44,$AE44,$AI44,$AM44,$AQ44),SUM($J44,$S44,$W44,$AA44,$AE44,$AI44,$AM44,$AQ44)&lt;='Wage Ceilings '!$C$3,$J44)</f>
        <v>0</v>
      </c>
      <c r="AV44" s="91" cm="1">
        <f t="array" ref="AV44">INDEX(Appendix!$G$4:$J$8,_xlfn.IFS(AT44&lt;56,1,AT44&lt;61,2,AT44&lt;66,3,AT44&lt;71,4,TRUE,5),MATCH(YEAR($C$17),Appendix!$G$3:$L$3,0))</f>
        <v>0</v>
      </c>
      <c r="AW44" s="92">
        <f t="shared" si="15"/>
        <v>0</v>
      </c>
      <c r="AX44" s="89">
        <f t="shared" si="16"/>
        <v>125</v>
      </c>
      <c r="AY44" s="90" cm="1">
        <f t="array" ref="AY44">_xlfn.IFS(SUM($S44,$W44,$AA44,$AE44,$AI44,$AM44,$AQ44,$AU44)&gt;='Wage Ceilings '!$C$3,0,SUM($K44,$S44,$W44,$AA44,$AE44,$AI44,$AM44,$AQ44,$AU44)&gt;'Wage Ceilings '!$C$3,'Wage Ceilings '!$C$3-SUM($S44,$W44,$AA44,$AE44,$AI44,$AM44,$AQ44,$AU44),SUM($K44,$S44,$W44,$AA44,$AE44,$AI44,$AM44,$AQ44,$AU44)&lt;='Wage Ceilings '!$C$3,$K44)</f>
        <v>0</v>
      </c>
      <c r="AZ44" s="91" cm="1">
        <f t="array" ref="AZ44">INDEX(Appendix!$G$4:$J$8,_xlfn.IFS(AX44&lt;56,1,AX44&lt;61,2,AX44&lt;66,3,AX44&lt;71,4,TRUE,5),MATCH(YEAR($C$17),Appendix!$G$3:$L$3,0))</f>
        <v>0</v>
      </c>
      <c r="BA44" s="92">
        <f t="shared" si="17"/>
        <v>0</v>
      </c>
      <c r="BB44" s="89">
        <f t="shared" si="18"/>
        <v>125</v>
      </c>
      <c r="BC44" s="90" cm="1">
        <f t="array" ref="BC44">_xlfn.IFS(SUM($S44,$W44,$AA44,$AE44,$AI44,$AM44,$AQ44,$AU44,$AY44)&gt;='Wage Ceilings '!$C$3,0,SUM($L44,$S44,$W44,$AA44,$AE44,$AI44,$AM44,$AQ44,$AU44,$AY44)&gt;'Wage Ceilings '!$C$3,'Wage Ceilings '!$C$3-SUM($S44,$W44,$AA44,$AE44,$AI44,$AM44,$AQ44,$AU44,$AY44),SUM($L44,$S44,$W44,$AA44,$AE44,$AI44,$AM44,$AQ44,$AU44,$AY44)&lt;='Wage Ceilings '!$C$3,$L44)</f>
        <v>0</v>
      </c>
      <c r="BD44" s="91" cm="1">
        <f t="array" ref="BD44">INDEX(Appendix!$G$4:$J$8,_xlfn.IFS(BB44&lt;56,1,BB44&lt;61,2,BB44&lt;66,3,BB44&lt;71,4,TRUE,5),MATCH(YEAR($C$17),Appendix!$G$3:$L$3,0))</f>
        <v>0</v>
      </c>
      <c r="BE44" s="92">
        <f t="shared" si="19"/>
        <v>0</v>
      </c>
      <c r="BF44" s="89">
        <f t="shared" si="20"/>
        <v>125</v>
      </c>
      <c r="BG44" s="90" cm="1">
        <f t="array" ref="BG44">_xlfn.IFS(SUM($S44,$W44,$AA44,$AE44,$AI44,$AM44,$AQ44,$AU44,$AY44,$BC44)&gt;='Wage Ceilings '!$C$3,0,SUM($M44,$S44,$W44,$AA44,$AE44,$AI44,$AM44,$AQ44,$AU44,$AY44,$BC44)&gt;'Wage Ceilings '!$C$3,'Wage Ceilings '!$C$3-SUM($S44,$W44,$AA44,$AE44,$AI44,$AM44,$AQ44,$AU44,$AY44,$BC44),SUM($M44,$S44,$W44,$AA44,$AE44,$AI44,$AM44,$AQ44,$AU44,$AY44,$BC44)&lt;='Wage Ceilings '!$C$3,$M44)</f>
        <v>0</v>
      </c>
      <c r="BH44" s="91" cm="1">
        <f t="array" ref="BH44">INDEX(Appendix!$G$4:$J$8,_xlfn.IFS(BF44&lt;56,1,BF44&lt;61,2,BF44&lt;66,3,BF44&lt;71,4,TRUE,5),MATCH(YEAR($C$17),Appendix!$G$3:$L$3,0))</f>
        <v>0</v>
      </c>
      <c r="BI44" s="92">
        <f t="shared" si="21"/>
        <v>0</v>
      </c>
      <c r="BJ44" s="89">
        <f t="shared" si="22"/>
        <v>125</v>
      </c>
      <c r="BK44" s="90" cm="1">
        <f t="array" ref="BK44">_xlfn.IFS(SUM($S44,$W44,$AA44,$AE44,$AI44,$AM44,$AQ44,$AU44,$AY44,$BC44,$BG44)&gt;='Wage Ceilings '!$C$3,0,SUM($N44,$S44,$W44,$AA44,$AE44,$AI44,$AM44,$AQ44,$AU44,$AY44,$BC44,$BG44)&gt;'Wage Ceilings '!$C$3,'Wage Ceilings '!$C$3-SUM($S44,$W44,$AA44,$AE44,$AI44,$AM44,$AQ44,$AU44,$AY44,$BC44,$BG44),SUM($N44,$S44,$W44,$AA44,$AE44,$AI44,$AM44,$AQ44,$AU44,$AY44,$BC44,$BG44)&lt;='Wage Ceilings '!$C$3,$N44)</f>
        <v>0</v>
      </c>
      <c r="BL44" s="91" cm="1">
        <f t="array" ref="BL44">INDEX(Appendix!$G$4:$J$8,_xlfn.IFS(BJ44&lt;56,1,BJ44&lt;61,2,BJ44&lt;66,3,BJ44&lt;71,4,TRUE,5),MATCH(YEAR($C$17),Appendix!$G$3:$L$3,0))</f>
        <v>0</v>
      </c>
      <c r="BM44" s="92">
        <f t="shared" si="23"/>
        <v>0</v>
      </c>
      <c r="BN44" s="99"/>
    </row>
    <row r="45" spans="1:66" x14ac:dyDescent="0.3">
      <c r="A45" s="64" t="s">
        <v>43</v>
      </c>
      <c r="B45" s="63"/>
      <c r="C45" s="67"/>
      <c r="D45" s="67"/>
      <c r="E45" s="67"/>
      <c r="F45" s="67"/>
      <c r="G45" s="67"/>
      <c r="H45" s="67"/>
      <c r="I45" s="67"/>
      <c r="J45" s="67"/>
      <c r="K45" s="67"/>
      <c r="L45" s="67"/>
      <c r="M45" s="67"/>
      <c r="N45" s="67"/>
      <c r="O45" s="57">
        <f t="shared" si="25"/>
        <v>0</v>
      </c>
      <c r="P45" s="57">
        <f t="shared" si="26"/>
        <v>0</v>
      </c>
      <c r="Q45" s="58">
        <f t="shared" si="0"/>
        <v>0</v>
      </c>
      <c r="R45" s="89">
        <f t="shared" si="1"/>
        <v>124</v>
      </c>
      <c r="S45" s="90">
        <f>IF($C45&gt;'Wage Ceilings '!$C$3,'Wage Ceilings '!$C$3,$C45)</f>
        <v>0</v>
      </c>
      <c r="T45" s="91" cm="1">
        <f t="array" ref="T45">INDEX(Appendix!$G$4:$J$8,_xlfn.IFS(R45&lt;56,1,R45&lt;61,2,R45&lt;66,3,R45&lt;71,4,TRUE,5),MATCH(YEAR($C$17),Appendix!$G$3:$L$3,0))</f>
        <v>0</v>
      </c>
      <c r="U45" s="92">
        <f t="shared" si="2"/>
        <v>0</v>
      </c>
      <c r="V45" s="89">
        <f t="shared" si="3"/>
        <v>125</v>
      </c>
      <c r="W45" s="90">
        <f>IF($D45&gt;'Wage Ceilings '!$C$3-$S45,'Wage Ceilings '!$C$3-$S45,$D45)</f>
        <v>0</v>
      </c>
      <c r="X45" s="91" cm="1">
        <f t="array" ref="X45">INDEX(Appendix!$G$4:$J$8,_xlfn.IFS(V45&lt;56,1,V45&lt;61,2,V45&lt;66,3,V45&lt;71,4,TRUE,5),MATCH(YEAR($C$17),Appendix!$G$3:$L$3,0))</f>
        <v>0</v>
      </c>
      <c r="Y45" s="92">
        <f t="shared" si="4"/>
        <v>0</v>
      </c>
      <c r="Z45" s="89">
        <f t="shared" si="5"/>
        <v>125</v>
      </c>
      <c r="AA45" s="90">
        <f>IF($E45&gt;'Wage Ceilings '!$C$3-SUM($S45,$W45),'Wage Ceilings '!$C$3-SUM($S45,$W45),$E45)</f>
        <v>0</v>
      </c>
      <c r="AB45" s="91" cm="1">
        <f t="array" ref="AB45">INDEX(Appendix!$G$4:$J$8,_xlfn.IFS(Z45&lt;56,1,Z45&lt;61,2,Z45&lt;66,3,Z45&lt;71,4,TRUE,5),MATCH(YEAR($C$17),Appendix!$G$3:$L$3,0))</f>
        <v>0</v>
      </c>
      <c r="AC45" s="92">
        <f t="shared" si="6"/>
        <v>0</v>
      </c>
      <c r="AD45" s="89">
        <f t="shared" si="7"/>
        <v>125</v>
      </c>
      <c r="AE45" s="90">
        <f>IF($F45&gt;'Wage Ceilings '!$C$3-SUM($S45,$W45,$AA45),'Wage Ceilings '!$C$3-SUM($S45,$W45,$AA45),$F45)</f>
        <v>0</v>
      </c>
      <c r="AF45" s="91" cm="1">
        <f t="array" ref="AF45">INDEX(Appendix!$G$4:$J$8,_xlfn.IFS(AD45&lt;56,1,AD45&lt;61,2,AD45&lt;66,3,AD45&lt;71,4,TRUE,5),MATCH(YEAR($C$17),Appendix!$G$3:$L$3,0))</f>
        <v>0</v>
      </c>
      <c r="AG45" s="92">
        <f t="shared" si="8"/>
        <v>0</v>
      </c>
      <c r="AH45" s="89">
        <f t="shared" si="9"/>
        <v>125</v>
      </c>
      <c r="AI45" s="90">
        <f>IF($G45&gt;'Wage Ceilings '!$C$3-SUM($S45,$W45,$AA45,$AE45),'Wage Ceilings '!$C$3-SUM($S45,$W45,$AA45,$AE45),$G45)</f>
        <v>0</v>
      </c>
      <c r="AJ45" s="91" cm="1">
        <f t="array" ref="AJ45">INDEX(Appendix!$G$4:$J$8,_xlfn.IFS(AH45&lt;56,1,AH45&lt;61,2,AH45&lt;66,3,AH45&lt;71,4,TRUE,5),MATCH(YEAR($C$17),Appendix!$G$3:$L$3,0))</f>
        <v>0</v>
      </c>
      <c r="AK45" s="92">
        <f t="shared" si="10"/>
        <v>0</v>
      </c>
      <c r="AL45" s="89">
        <f t="shared" si="11"/>
        <v>125</v>
      </c>
      <c r="AM45" s="90">
        <f>IF($H45&gt;'Wage Ceilings '!$C$3-SUM($S45,$W45,$AA45,$AE45,$AI45),'Wage Ceilings '!$C$3-SUM($S45,$W45,$AA45,$AE45,$AI45),$H45)</f>
        <v>0</v>
      </c>
      <c r="AN45" s="91" cm="1">
        <f t="array" ref="AN45">INDEX(Appendix!$G$4:$J$8,_xlfn.IFS(AL45&lt;56,1,AL45&lt;61,2,AL45&lt;66,3,AL45&lt;71,4,TRUE,5),MATCH(YEAR($C$17),Appendix!$G$3:$L$3,0))</f>
        <v>0</v>
      </c>
      <c r="AO45" s="92">
        <f t="shared" si="12"/>
        <v>0</v>
      </c>
      <c r="AP45" s="89">
        <f t="shared" si="13"/>
        <v>125</v>
      </c>
      <c r="AQ45" s="90" cm="1">
        <f t="array" ref="AQ45">_xlfn.IFS(SUM($S45,$W45,$AA45,$AE45,$AI45,$AM45)&gt;='Wage Ceilings '!$C$3,0,SUM($I45,$S45,$W45,$AA45,$AE45,$AI45,$AM45)&gt;'Wage Ceilings '!$C$3,'Wage Ceilings '!$C$3-SUM($S45,$W45,$AA45,$AE45,$AI45,$AM45),SUM($I45,$S45,$W45,$AA45,$AE45,$AI45,$AM45)&lt;='Wage Ceilings '!$C$3,$I45)</f>
        <v>0</v>
      </c>
      <c r="AR45" s="91" cm="1">
        <f t="array" ref="AR45">INDEX(Appendix!$G$4:$J$8,_xlfn.IFS(AP45&lt;56,1,AP45&lt;61,2,AP45&lt;66,3,AP45&lt;71,4,TRUE,5),MATCH(YEAR($C$17),Appendix!$G$3:$L$3,0))</f>
        <v>0</v>
      </c>
      <c r="AS45" s="92">
        <f t="shared" si="24"/>
        <v>0</v>
      </c>
      <c r="AT45" s="89">
        <f t="shared" si="14"/>
        <v>125</v>
      </c>
      <c r="AU45" s="90" cm="1">
        <f t="array" ref="AU45">_xlfn.IFS(SUM($S45,$W45,$AA45,$AE45,$AI45,$AM45,$AQ45)&gt;='Wage Ceilings '!$C$3,0,SUM($J45,$S45,$W45,$AA45,$AE45,$AI45,$AM45,$AQ45)&gt;'Wage Ceilings '!$C$3,'Wage Ceilings '!$C$3-SUM($S45,$W45,$AA45,$AE45,$AI45,$AM45,$AQ45),SUM($J45,$S45,$W45,$AA45,$AE45,$AI45,$AM45,$AQ45)&lt;='Wage Ceilings '!$C$3,$J45)</f>
        <v>0</v>
      </c>
      <c r="AV45" s="91" cm="1">
        <f t="array" ref="AV45">INDEX(Appendix!$G$4:$J$8,_xlfn.IFS(AT45&lt;56,1,AT45&lt;61,2,AT45&lt;66,3,AT45&lt;71,4,TRUE,5),MATCH(YEAR($C$17),Appendix!$G$3:$L$3,0))</f>
        <v>0</v>
      </c>
      <c r="AW45" s="92">
        <f t="shared" si="15"/>
        <v>0</v>
      </c>
      <c r="AX45" s="89">
        <f t="shared" si="16"/>
        <v>125</v>
      </c>
      <c r="AY45" s="90" cm="1">
        <f t="array" ref="AY45">_xlfn.IFS(SUM($S45,$W45,$AA45,$AE45,$AI45,$AM45,$AQ45,$AU45)&gt;='Wage Ceilings '!$C$3,0,SUM($K45,$S45,$W45,$AA45,$AE45,$AI45,$AM45,$AQ45,$AU45)&gt;'Wage Ceilings '!$C$3,'Wage Ceilings '!$C$3-SUM($S45,$W45,$AA45,$AE45,$AI45,$AM45,$AQ45,$AU45),SUM($K45,$S45,$W45,$AA45,$AE45,$AI45,$AM45,$AQ45,$AU45)&lt;='Wage Ceilings '!$C$3,$K45)</f>
        <v>0</v>
      </c>
      <c r="AZ45" s="91" cm="1">
        <f t="array" ref="AZ45">INDEX(Appendix!$G$4:$J$8,_xlfn.IFS(AX45&lt;56,1,AX45&lt;61,2,AX45&lt;66,3,AX45&lt;71,4,TRUE,5),MATCH(YEAR($C$17),Appendix!$G$3:$L$3,0))</f>
        <v>0</v>
      </c>
      <c r="BA45" s="92">
        <f t="shared" si="17"/>
        <v>0</v>
      </c>
      <c r="BB45" s="89">
        <f t="shared" si="18"/>
        <v>125</v>
      </c>
      <c r="BC45" s="90" cm="1">
        <f t="array" ref="BC45">_xlfn.IFS(SUM($S45,$W45,$AA45,$AE45,$AI45,$AM45,$AQ45,$AU45,$AY45)&gt;='Wage Ceilings '!$C$3,0,SUM($L45,$S45,$W45,$AA45,$AE45,$AI45,$AM45,$AQ45,$AU45,$AY45)&gt;'Wage Ceilings '!$C$3,'Wage Ceilings '!$C$3-SUM($S45,$W45,$AA45,$AE45,$AI45,$AM45,$AQ45,$AU45,$AY45),SUM($L45,$S45,$W45,$AA45,$AE45,$AI45,$AM45,$AQ45,$AU45,$AY45)&lt;='Wage Ceilings '!$C$3,$L45)</f>
        <v>0</v>
      </c>
      <c r="BD45" s="91" cm="1">
        <f t="array" ref="BD45">INDEX(Appendix!$G$4:$J$8,_xlfn.IFS(BB45&lt;56,1,BB45&lt;61,2,BB45&lt;66,3,BB45&lt;71,4,TRUE,5),MATCH(YEAR($C$17),Appendix!$G$3:$L$3,0))</f>
        <v>0</v>
      </c>
      <c r="BE45" s="92">
        <f t="shared" si="19"/>
        <v>0</v>
      </c>
      <c r="BF45" s="89">
        <f t="shared" si="20"/>
        <v>125</v>
      </c>
      <c r="BG45" s="90" cm="1">
        <f t="array" ref="BG45">_xlfn.IFS(SUM($S45,$W45,$AA45,$AE45,$AI45,$AM45,$AQ45,$AU45,$AY45,$BC45)&gt;='Wage Ceilings '!$C$3,0,SUM($M45,$S45,$W45,$AA45,$AE45,$AI45,$AM45,$AQ45,$AU45,$AY45,$BC45)&gt;'Wage Ceilings '!$C$3,'Wage Ceilings '!$C$3-SUM($S45,$W45,$AA45,$AE45,$AI45,$AM45,$AQ45,$AU45,$AY45,$BC45),SUM($M45,$S45,$W45,$AA45,$AE45,$AI45,$AM45,$AQ45,$AU45,$AY45,$BC45)&lt;='Wage Ceilings '!$C$3,$M45)</f>
        <v>0</v>
      </c>
      <c r="BH45" s="91" cm="1">
        <f t="array" ref="BH45">INDEX(Appendix!$G$4:$J$8,_xlfn.IFS(BF45&lt;56,1,BF45&lt;61,2,BF45&lt;66,3,BF45&lt;71,4,TRUE,5),MATCH(YEAR($C$17),Appendix!$G$3:$L$3,0))</f>
        <v>0</v>
      </c>
      <c r="BI45" s="92">
        <f t="shared" si="21"/>
        <v>0</v>
      </c>
      <c r="BJ45" s="89">
        <f t="shared" si="22"/>
        <v>125</v>
      </c>
      <c r="BK45" s="90" cm="1">
        <f t="array" ref="BK45">_xlfn.IFS(SUM($S45,$W45,$AA45,$AE45,$AI45,$AM45,$AQ45,$AU45,$AY45,$BC45,$BG45)&gt;='Wage Ceilings '!$C$3,0,SUM($N45,$S45,$W45,$AA45,$AE45,$AI45,$AM45,$AQ45,$AU45,$AY45,$BC45,$BG45)&gt;'Wage Ceilings '!$C$3,'Wage Ceilings '!$C$3-SUM($S45,$W45,$AA45,$AE45,$AI45,$AM45,$AQ45,$AU45,$AY45,$BC45,$BG45),SUM($N45,$S45,$W45,$AA45,$AE45,$AI45,$AM45,$AQ45,$AU45,$AY45,$BC45,$BG45)&lt;='Wage Ceilings '!$C$3,$N45)</f>
        <v>0</v>
      </c>
      <c r="BL45" s="91" cm="1">
        <f t="array" ref="BL45">INDEX(Appendix!$G$4:$J$8,_xlfn.IFS(BJ45&lt;56,1,BJ45&lt;61,2,BJ45&lt;66,3,BJ45&lt;71,4,TRUE,5),MATCH(YEAR($C$17),Appendix!$G$3:$L$3,0))</f>
        <v>0</v>
      </c>
      <c r="BM45" s="92">
        <f t="shared" si="23"/>
        <v>0</v>
      </c>
      <c r="BN45" s="99"/>
    </row>
    <row r="46" spans="1:66" x14ac:dyDescent="0.3">
      <c r="A46" s="64" t="s">
        <v>44</v>
      </c>
      <c r="B46" s="63"/>
      <c r="C46" s="67"/>
      <c r="D46" s="67"/>
      <c r="E46" s="67"/>
      <c r="F46" s="67"/>
      <c r="G46" s="67"/>
      <c r="H46" s="67"/>
      <c r="I46" s="67"/>
      <c r="J46" s="67"/>
      <c r="K46" s="67"/>
      <c r="L46" s="67"/>
      <c r="M46" s="67"/>
      <c r="N46" s="67"/>
      <c r="O46" s="57">
        <f t="shared" si="25"/>
        <v>0</v>
      </c>
      <c r="P46" s="57">
        <f t="shared" si="26"/>
        <v>0</v>
      </c>
      <c r="Q46" s="58">
        <f t="shared" si="0"/>
        <v>0</v>
      </c>
      <c r="R46" s="89">
        <f t="shared" si="1"/>
        <v>124</v>
      </c>
      <c r="S46" s="90">
        <f>IF($C46&gt;'Wage Ceilings '!$C$3,'Wage Ceilings '!$C$3,$C46)</f>
        <v>0</v>
      </c>
      <c r="T46" s="91" cm="1">
        <f t="array" ref="T46">INDEX(Appendix!$G$4:$J$8,_xlfn.IFS(R46&lt;56,1,R46&lt;61,2,R46&lt;66,3,R46&lt;71,4,TRUE,5),MATCH(YEAR($C$17),Appendix!$G$3:$L$3,0))</f>
        <v>0</v>
      </c>
      <c r="U46" s="92">
        <f t="shared" si="2"/>
        <v>0</v>
      </c>
      <c r="V46" s="89">
        <f t="shared" si="3"/>
        <v>125</v>
      </c>
      <c r="W46" s="90">
        <f>IF($D46&gt;'Wage Ceilings '!$C$3-$S46,'Wage Ceilings '!$C$3-$S46,$D46)</f>
        <v>0</v>
      </c>
      <c r="X46" s="91" cm="1">
        <f t="array" ref="X46">INDEX(Appendix!$G$4:$J$8,_xlfn.IFS(V46&lt;56,1,V46&lt;61,2,V46&lt;66,3,V46&lt;71,4,TRUE,5),MATCH(YEAR($C$17),Appendix!$G$3:$L$3,0))</f>
        <v>0</v>
      </c>
      <c r="Y46" s="92">
        <f t="shared" si="4"/>
        <v>0</v>
      </c>
      <c r="Z46" s="89">
        <f t="shared" si="5"/>
        <v>125</v>
      </c>
      <c r="AA46" s="90">
        <f>IF($E46&gt;'Wage Ceilings '!$C$3-SUM($S46,$W46),'Wage Ceilings '!$C$3-SUM($S46,$W46),$E46)</f>
        <v>0</v>
      </c>
      <c r="AB46" s="91" cm="1">
        <f t="array" ref="AB46">INDEX(Appendix!$G$4:$J$8,_xlfn.IFS(Z46&lt;56,1,Z46&lt;61,2,Z46&lt;66,3,Z46&lt;71,4,TRUE,5),MATCH(YEAR($C$17),Appendix!$G$3:$L$3,0))</f>
        <v>0</v>
      </c>
      <c r="AC46" s="92">
        <f t="shared" si="6"/>
        <v>0</v>
      </c>
      <c r="AD46" s="89">
        <f t="shared" si="7"/>
        <v>125</v>
      </c>
      <c r="AE46" s="90">
        <f>IF($F46&gt;'Wage Ceilings '!$C$3-SUM($S46,$W46,$AA46),'Wage Ceilings '!$C$3-SUM($S46,$W46,$AA46),$F46)</f>
        <v>0</v>
      </c>
      <c r="AF46" s="91" cm="1">
        <f t="array" ref="AF46">INDEX(Appendix!$G$4:$J$8,_xlfn.IFS(AD46&lt;56,1,AD46&lt;61,2,AD46&lt;66,3,AD46&lt;71,4,TRUE,5),MATCH(YEAR($C$17),Appendix!$G$3:$L$3,0))</f>
        <v>0</v>
      </c>
      <c r="AG46" s="92">
        <f t="shared" si="8"/>
        <v>0</v>
      </c>
      <c r="AH46" s="89">
        <f t="shared" si="9"/>
        <v>125</v>
      </c>
      <c r="AI46" s="90">
        <f>IF($G46&gt;'Wage Ceilings '!$C$3-SUM($S46,$W46,$AA46,$AE46),'Wage Ceilings '!$C$3-SUM($S46,$W46,$AA46,$AE46),$G46)</f>
        <v>0</v>
      </c>
      <c r="AJ46" s="91" cm="1">
        <f t="array" ref="AJ46">INDEX(Appendix!$G$4:$J$8,_xlfn.IFS(AH46&lt;56,1,AH46&lt;61,2,AH46&lt;66,3,AH46&lt;71,4,TRUE,5),MATCH(YEAR($C$17),Appendix!$G$3:$L$3,0))</f>
        <v>0</v>
      </c>
      <c r="AK46" s="92">
        <f t="shared" si="10"/>
        <v>0</v>
      </c>
      <c r="AL46" s="89">
        <f t="shared" si="11"/>
        <v>125</v>
      </c>
      <c r="AM46" s="90">
        <f>IF($H46&gt;'Wage Ceilings '!$C$3-SUM($S46,$W46,$AA46,$AE46,$AI46),'Wage Ceilings '!$C$3-SUM($S46,$W46,$AA46,$AE46,$AI46),$H46)</f>
        <v>0</v>
      </c>
      <c r="AN46" s="91" cm="1">
        <f t="array" ref="AN46">INDEX(Appendix!$G$4:$J$8,_xlfn.IFS(AL46&lt;56,1,AL46&lt;61,2,AL46&lt;66,3,AL46&lt;71,4,TRUE,5),MATCH(YEAR($C$17),Appendix!$G$3:$L$3,0))</f>
        <v>0</v>
      </c>
      <c r="AO46" s="92">
        <f t="shared" si="12"/>
        <v>0</v>
      </c>
      <c r="AP46" s="89">
        <f t="shared" si="13"/>
        <v>125</v>
      </c>
      <c r="AQ46" s="90" cm="1">
        <f t="array" ref="AQ46">_xlfn.IFS(SUM($S46,$W46,$AA46,$AE46,$AI46,$AM46)&gt;='Wage Ceilings '!$C$3,0,SUM($I46,$S46,$W46,$AA46,$AE46,$AI46,$AM46)&gt;'Wage Ceilings '!$C$3,'Wage Ceilings '!$C$3-SUM($S46,$W46,$AA46,$AE46,$AI46,$AM46),SUM($I46,$S46,$W46,$AA46,$AE46,$AI46,$AM46)&lt;='Wage Ceilings '!$C$3,$I46)</f>
        <v>0</v>
      </c>
      <c r="AR46" s="91" cm="1">
        <f t="array" ref="AR46">INDEX(Appendix!$G$4:$J$8,_xlfn.IFS(AP46&lt;56,1,AP46&lt;61,2,AP46&lt;66,3,AP46&lt;71,4,TRUE,5),MATCH(YEAR($C$17),Appendix!$G$3:$L$3,0))</f>
        <v>0</v>
      </c>
      <c r="AS46" s="92">
        <f t="shared" si="24"/>
        <v>0</v>
      </c>
      <c r="AT46" s="89">
        <f t="shared" si="14"/>
        <v>125</v>
      </c>
      <c r="AU46" s="90" cm="1">
        <f t="array" ref="AU46">_xlfn.IFS(SUM($S46,$W46,$AA46,$AE46,$AI46,$AM46,$AQ46)&gt;='Wage Ceilings '!$C$3,0,SUM($J46,$S46,$W46,$AA46,$AE46,$AI46,$AM46,$AQ46)&gt;'Wage Ceilings '!$C$3,'Wage Ceilings '!$C$3-SUM($S46,$W46,$AA46,$AE46,$AI46,$AM46,$AQ46),SUM($J46,$S46,$W46,$AA46,$AE46,$AI46,$AM46,$AQ46)&lt;='Wage Ceilings '!$C$3,$J46)</f>
        <v>0</v>
      </c>
      <c r="AV46" s="91" cm="1">
        <f t="array" ref="AV46">INDEX(Appendix!$G$4:$J$8,_xlfn.IFS(AT46&lt;56,1,AT46&lt;61,2,AT46&lt;66,3,AT46&lt;71,4,TRUE,5),MATCH(YEAR($C$17),Appendix!$G$3:$L$3,0))</f>
        <v>0</v>
      </c>
      <c r="AW46" s="92">
        <f t="shared" si="15"/>
        <v>0</v>
      </c>
      <c r="AX46" s="89">
        <f t="shared" si="16"/>
        <v>125</v>
      </c>
      <c r="AY46" s="90" cm="1">
        <f t="array" ref="AY46">_xlfn.IFS(SUM($S46,$W46,$AA46,$AE46,$AI46,$AM46,$AQ46,$AU46)&gt;='Wage Ceilings '!$C$3,0,SUM($K46,$S46,$W46,$AA46,$AE46,$AI46,$AM46,$AQ46,$AU46)&gt;'Wage Ceilings '!$C$3,'Wage Ceilings '!$C$3-SUM($S46,$W46,$AA46,$AE46,$AI46,$AM46,$AQ46,$AU46),SUM($K46,$S46,$W46,$AA46,$AE46,$AI46,$AM46,$AQ46,$AU46)&lt;='Wage Ceilings '!$C$3,$K46)</f>
        <v>0</v>
      </c>
      <c r="AZ46" s="91" cm="1">
        <f t="array" ref="AZ46">INDEX(Appendix!$G$4:$J$8,_xlfn.IFS(AX46&lt;56,1,AX46&lt;61,2,AX46&lt;66,3,AX46&lt;71,4,TRUE,5),MATCH(YEAR($C$17),Appendix!$G$3:$L$3,0))</f>
        <v>0</v>
      </c>
      <c r="BA46" s="92">
        <f t="shared" si="17"/>
        <v>0</v>
      </c>
      <c r="BB46" s="89">
        <f t="shared" si="18"/>
        <v>125</v>
      </c>
      <c r="BC46" s="90" cm="1">
        <f t="array" ref="BC46">_xlfn.IFS(SUM($S46,$W46,$AA46,$AE46,$AI46,$AM46,$AQ46,$AU46,$AY46)&gt;='Wage Ceilings '!$C$3,0,SUM($L46,$S46,$W46,$AA46,$AE46,$AI46,$AM46,$AQ46,$AU46,$AY46)&gt;'Wage Ceilings '!$C$3,'Wage Ceilings '!$C$3-SUM($S46,$W46,$AA46,$AE46,$AI46,$AM46,$AQ46,$AU46,$AY46),SUM($L46,$S46,$W46,$AA46,$AE46,$AI46,$AM46,$AQ46,$AU46,$AY46)&lt;='Wage Ceilings '!$C$3,$L46)</f>
        <v>0</v>
      </c>
      <c r="BD46" s="91" cm="1">
        <f t="array" ref="BD46">INDEX(Appendix!$G$4:$J$8,_xlfn.IFS(BB46&lt;56,1,BB46&lt;61,2,BB46&lt;66,3,BB46&lt;71,4,TRUE,5),MATCH(YEAR($C$17),Appendix!$G$3:$L$3,0))</f>
        <v>0</v>
      </c>
      <c r="BE46" s="92">
        <f t="shared" si="19"/>
        <v>0</v>
      </c>
      <c r="BF46" s="89">
        <f t="shared" si="20"/>
        <v>125</v>
      </c>
      <c r="BG46" s="90" cm="1">
        <f t="array" ref="BG46">_xlfn.IFS(SUM($S46,$W46,$AA46,$AE46,$AI46,$AM46,$AQ46,$AU46,$AY46,$BC46)&gt;='Wage Ceilings '!$C$3,0,SUM($M46,$S46,$W46,$AA46,$AE46,$AI46,$AM46,$AQ46,$AU46,$AY46,$BC46)&gt;'Wage Ceilings '!$C$3,'Wage Ceilings '!$C$3-SUM($S46,$W46,$AA46,$AE46,$AI46,$AM46,$AQ46,$AU46,$AY46,$BC46),SUM($M46,$S46,$W46,$AA46,$AE46,$AI46,$AM46,$AQ46,$AU46,$AY46,$BC46)&lt;='Wage Ceilings '!$C$3,$M46)</f>
        <v>0</v>
      </c>
      <c r="BH46" s="91" cm="1">
        <f t="array" ref="BH46">INDEX(Appendix!$G$4:$J$8,_xlfn.IFS(BF46&lt;56,1,BF46&lt;61,2,BF46&lt;66,3,BF46&lt;71,4,TRUE,5),MATCH(YEAR($C$17),Appendix!$G$3:$L$3,0))</f>
        <v>0</v>
      </c>
      <c r="BI46" s="92">
        <f t="shared" si="21"/>
        <v>0</v>
      </c>
      <c r="BJ46" s="89">
        <f t="shared" si="22"/>
        <v>125</v>
      </c>
      <c r="BK46" s="90" cm="1">
        <f t="array" ref="BK46">_xlfn.IFS(SUM($S46,$W46,$AA46,$AE46,$AI46,$AM46,$AQ46,$AU46,$AY46,$BC46,$BG46)&gt;='Wage Ceilings '!$C$3,0,SUM($N46,$S46,$W46,$AA46,$AE46,$AI46,$AM46,$AQ46,$AU46,$AY46,$BC46,$BG46)&gt;'Wage Ceilings '!$C$3,'Wage Ceilings '!$C$3-SUM($S46,$W46,$AA46,$AE46,$AI46,$AM46,$AQ46,$AU46,$AY46,$BC46,$BG46),SUM($N46,$S46,$W46,$AA46,$AE46,$AI46,$AM46,$AQ46,$AU46,$AY46,$BC46,$BG46)&lt;='Wage Ceilings '!$C$3,$N46)</f>
        <v>0</v>
      </c>
      <c r="BL46" s="91" cm="1">
        <f t="array" ref="BL46">INDEX(Appendix!$G$4:$J$8,_xlfn.IFS(BJ46&lt;56,1,BJ46&lt;61,2,BJ46&lt;66,3,BJ46&lt;71,4,TRUE,5),MATCH(YEAR($C$17),Appendix!$G$3:$L$3,0))</f>
        <v>0</v>
      </c>
      <c r="BM46" s="92">
        <f t="shared" si="23"/>
        <v>0</v>
      </c>
      <c r="BN46" s="99"/>
    </row>
    <row r="47" spans="1:66" x14ac:dyDescent="0.3">
      <c r="A47" s="64" t="s">
        <v>45</v>
      </c>
      <c r="B47" s="63"/>
      <c r="C47" s="67"/>
      <c r="D47" s="67"/>
      <c r="E47" s="67"/>
      <c r="F47" s="67"/>
      <c r="G47" s="67"/>
      <c r="H47" s="67"/>
      <c r="I47" s="67"/>
      <c r="J47" s="67"/>
      <c r="K47" s="67"/>
      <c r="L47" s="67"/>
      <c r="M47" s="67"/>
      <c r="N47" s="67"/>
      <c r="O47" s="57">
        <f t="shared" si="25"/>
        <v>0</v>
      </c>
      <c r="P47" s="57">
        <f t="shared" si="26"/>
        <v>0</v>
      </c>
      <c r="Q47" s="58">
        <f t="shared" si="0"/>
        <v>0</v>
      </c>
      <c r="R47" s="89">
        <f t="shared" si="1"/>
        <v>124</v>
      </c>
      <c r="S47" s="90">
        <f>IF($C47&gt;'Wage Ceilings '!$C$3,'Wage Ceilings '!$C$3,$C47)</f>
        <v>0</v>
      </c>
      <c r="T47" s="91" cm="1">
        <f t="array" ref="T47">INDEX(Appendix!$G$4:$J$8,_xlfn.IFS(R47&lt;56,1,R47&lt;61,2,R47&lt;66,3,R47&lt;71,4,TRUE,5),MATCH(YEAR($C$17),Appendix!$G$3:$L$3,0))</f>
        <v>0</v>
      </c>
      <c r="U47" s="92">
        <f t="shared" si="2"/>
        <v>0</v>
      </c>
      <c r="V47" s="89">
        <f t="shared" si="3"/>
        <v>125</v>
      </c>
      <c r="W47" s="90">
        <f>IF($D47&gt;'Wage Ceilings '!$C$3-$S47,'Wage Ceilings '!$C$3-$S47,$D47)</f>
        <v>0</v>
      </c>
      <c r="X47" s="91" cm="1">
        <f t="array" ref="X47">INDEX(Appendix!$G$4:$J$8,_xlfn.IFS(V47&lt;56,1,V47&lt;61,2,V47&lt;66,3,V47&lt;71,4,TRUE,5),MATCH(YEAR($C$17),Appendix!$G$3:$L$3,0))</f>
        <v>0</v>
      </c>
      <c r="Y47" s="92">
        <f t="shared" si="4"/>
        <v>0</v>
      </c>
      <c r="Z47" s="89">
        <f t="shared" si="5"/>
        <v>125</v>
      </c>
      <c r="AA47" s="90">
        <f>IF($E47&gt;'Wage Ceilings '!$C$3-SUM($S47,$W47),'Wage Ceilings '!$C$3-SUM($S47,$W47),$E47)</f>
        <v>0</v>
      </c>
      <c r="AB47" s="91" cm="1">
        <f t="array" ref="AB47">INDEX(Appendix!$G$4:$J$8,_xlfn.IFS(Z47&lt;56,1,Z47&lt;61,2,Z47&lt;66,3,Z47&lt;71,4,TRUE,5),MATCH(YEAR($C$17),Appendix!$G$3:$L$3,0))</f>
        <v>0</v>
      </c>
      <c r="AC47" s="92">
        <f t="shared" si="6"/>
        <v>0</v>
      </c>
      <c r="AD47" s="89">
        <f t="shared" si="7"/>
        <v>125</v>
      </c>
      <c r="AE47" s="90">
        <f>IF($F47&gt;'Wage Ceilings '!$C$3-SUM($S47,$W47,$AA47),'Wage Ceilings '!$C$3-SUM($S47,$W47,$AA47),$F47)</f>
        <v>0</v>
      </c>
      <c r="AF47" s="91" cm="1">
        <f t="array" ref="AF47">INDEX(Appendix!$G$4:$J$8,_xlfn.IFS(AD47&lt;56,1,AD47&lt;61,2,AD47&lt;66,3,AD47&lt;71,4,TRUE,5),MATCH(YEAR($C$17),Appendix!$G$3:$L$3,0))</f>
        <v>0</v>
      </c>
      <c r="AG47" s="92">
        <f t="shared" si="8"/>
        <v>0</v>
      </c>
      <c r="AH47" s="89">
        <f t="shared" si="9"/>
        <v>125</v>
      </c>
      <c r="AI47" s="90">
        <f>IF($G47&gt;'Wage Ceilings '!$C$3-SUM($S47,$W47,$AA47,$AE47),'Wage Ceilings '!$C$3-SUM($S47,$W47,$AA47,$AE47),$G47)</f>
        <v>0</v>
      </c>
      <c r="AJ47" s="91" cm="1">
        <f t="array" ref="AJ47">INDEX(Appendix!$G$4:$J$8,_xlfn.IFS(AH47&lt;56,1,AH47&lt;61,2,AH47&lt;66,3,AH47&lt;71,4,TRUE,5),MATCH(YEAR($C$17),Appendix!$G$3:$L$3,0))</f>
        <v>0</v>
      </c>
      <c r="AK47" s="92">
        <f t="shared" si="10"/>
        <v>0</v>
      </c>
      <c r="AL47" s="89">
        <f t="shared" si="11"/>
        <v>125</v>
      </c>
      <c r="AM47" s="90">
        <f>IF($H47&gt;'Wage Ceilings '!$C$3-SUM($S47,$W47,$AA47,$AE47,$AI47),'Wage Ceilings '!$C$3-SUM($S47,$W47,$AA47,$AE47,$AI47),$H47)</f>
        <v>0</v>
      </c>
      <c r="AN47" s="91" cm="1">
        <f t="array" ref="AN47">INDEX(Appendix!$G$4:$J$8,_xlfn.IFS(AL47&lt;56,1,AL47&lt;61,2,AL47&lt;66,3,AL47&lt;71,4,TRUE,5),MATCH(YEAR($C$17),Appendix!$G$3:$L$3,0))</f>
        <v>0</v>
      </c>
      <c r="AO47" s="92">
        <f t="shared" si="12"/>
        <v>0</v>
      </c>
      <c r="AP47" s="89">
        <f t="shared" si="13"/>
        <v>125</v>
      </c>
      <c r="AQ47" s="90" cm="1">
        <f t="array" ref="AQ47">_xlfn.IFS(SUM($S47,$W47,$AA47,$AE47,$AI47,$AM47)&gt;='Wage Ceilings '!$C$3,0,SUM($I47,$S47,$W47,$AA47,$AE47,$AI47,$AM47)&gt;'Wage Ceilings '!$C$3,'Wage Ceilings '!$C$3-SUM($S47,$W47,$AA47,$AE47,$AI47,$AM47),SUM($I47,$S47,$W47,$AA47,$AE47,$AI47,$AM47)&lt;='Wage Ceilings '!$C$3,$I47)</f>
        <v>0</v>
      </c>
      <c r="AR47" s="91" cm="1">
        <f t="array" ref="AR47">INDEX(Appendix!$G$4:$J$8,_xlfn.IFS(AP47&lt;56,1,AP47&lt;61,2,AP47&lt;66,3,AP47&lt;71,4,TRUE,5),MATCH(YEAR($C$17),Appendix!$G$3:$L$3,0))</f>
        <v>0</v>
      </c>
      <c r="AS47" s="92">
        <f t="shared" si="24"/>
        <v>0</v>
      </c>
      <c r="AT47" s="89">
        <f t="shared" si="14"/>
        <v>125</v>
      </c>
      <c r="AU47" s="90" cm="1">
        <f t="array" ref="AU47">_xlfn.IFS(SUM($S47,$W47,$AA47,$AE47,$AI47,$AM47,$AQ47)&gt;='Wage Ceilings '!$C$3,0,SUM($J47,$S47,$W47,$AA47,$AE47,$AI47,$AM47,$AQ47)&gt;'Wage Ceilings '!$C$3,'Wage Ceilings '!$C$3-SUM($S47,$W47,$AA47,$AE47,$AI47,$AM47,$AQ47),SUM($J47,$S47,$W47,$AA47,$AE47,$AI47,$AM47,$AQ47)&lt;='Wage Ceilings '!$C$3,$J47)</f>
        <v>0</v>
      </c>
      <c r="AV47" s="91" cm="1">
        <f t="array" ref="AV47">INDEX(Appendix!$G$4:$J$8,_xlfn.IFS(AT47&lt;56,1,AT47&lt;61,2,AT47&lt;66,3,AT47&lt;71,4,TRUE,5),MATCH(YEAR($C$17),Appendix!$G$3:$L$3,0))</f>
        <v>0</v>
      </c>
      <c r="AW47" s="92">
        <f t="shared" si="15"/>
        <v>0</v>
      </c>
      <c r="AX47" s="89">
        <f t="shared" si="16"/>
        <v>125</v>
      </c>
      <c r="AY47" s="90" cm="1">
        <f t="array" ref="AY47">_xlfn.IFS(SUM($S47,$W47,$AA47,$AE47,$AI47,$AM47,$AQ47,$AU47)&gt;='Wage Ceilings '!$C$3,0,SUM($K47,$S47,$W47,$AA47,$AE47,$AI47,$AM47,$AQ47,$AU47)&gt;'Wage Ceilings '!$C$3,'Wage Ceilings '!$C$3-SUM($S47,$W47,$AA47,$AE47,$AI47,$AM47,$AQ47,$AU47),SUM($K47,$S47,$W47,$AA47,$AE47,$AI47,$AM47,$AQ47,$AU47)&lt;='Wage Ceilings '!$C$3,$K47)</f>
        <v>0</v>
      </c>
      <c r="AZ47" s="91" cm="1">
        <f t="array" ref="AZ47">INDEX(Appendix!$G$4:$J$8,_xlfn.IFS(AX47&lt;56,1,AX47&lt;61,2,AX47&lt;66,3,AX47&lt;71,4,TRUE,5),MATCH(YEAR($C$17),Appendix!$G$3:$L$3,0))</f>
        <v>0</v>
      </c>
      <c r="BA47" s="92">
        <f t="shared" si="17"/>
        <v>0</v>
      </c>
      <c r="BB47" s="89">
        <f t="shared" si="18"/>
        <v>125</v>
      </c>
      <c r="BC47" s="90" cm="1">
        <f t="array" ref="BC47">_xlfn.IFS(SUM($S47,$W47,$AA47,$AE47,$AI47,$AM47,$AQ47,$AU47,$AY47)&gt;='Wage Ceilings '!$C$3,0,SUM($L47,$S47,$W47,$AA47,$AE47,$AI47,$AM47,$AQ47,$AU47,$AY47)&gt;'Wage Ceilings '!$C$3,'Wage Ceilings '!$C$3-SUM($S47,$W47,$AA47,$AE47,$AI47,$AM47,$AQ47,$AU47,$AY47),SUM($L47,$S47,$W47,$AA47,$AE47,$AI47,$AM47,$AQ47,$AU47,$AY47)&lt;='Wage Ceilings '!$C$3,$L47)</f>
        <v>0</v>
      </c>
      <c r="BD47" s="91" cm="1">
        <f t="array" ref="BD47">INDEX(Appendix!$G$4:$J$8,_xlfn.IFS(BB47&lt;56,1,BB47&lt;61,2,BB47&lt;66,3,BB47&lt;71,4,TRUE,5),MATCH(YEAR($C$17),Appendix!$G$3:$L$3,0))</f>
        <v>0</v>
      </c>
      <c r="BE47" s="92">
        <f t="shared" si="19"/>
        <v>0</v>
      </c>
      <c r="BF47" s="89">
        <f t="shared" si="20"/>
        <v>125</v>
      </c>
      <c r="BG47" s="90" cm="1">
        <f t="array" ref="BG47">_xlfn.IFS(SUM($S47,$W47,$AA47,$AE47,$AI47,$AM47,$AQ47,$AU47,$AY47,$BC47)&gt;='Wage Ceilings '!$C$3,0,SUM($M47,$S47,$W47,$AA47,$AE47,$AI47,$AM47,$AQ47,$AU47,$AY47,$BC47)&gt;'Wage Ceilings '!$C$3,'Wage Ceilings '!$C$3-SUM($S47,$W47,$AA47,$AE47,$AI47,$AM47,$AQ47,$AU47,$AY47,$BC47),SUM($M47,$S47,$W47,$AA47,$AE47,$AI47,$AM47,$AQ47,$AU47,$AY47,$BC47)&lt;='Wage Ceilings '!$C$3,$M47)</f>
        <v>0</v>
      </c>
      <c r="BH47" s="91" cm="1">
        <f t="array" ref="BH47">INDEX(Appendix!$G$4:$J$8,_xlfn.IFS(BF47&lt;56,1,BF47&lt;61,2,BF47&lt;66,3,BF47&lt;71,4,TRUE,5),MATCH(YEAR($C$17),Appendix!$G$3:$L$3,0))</f>
        <v>0</v>
      </c>
      <c r="BI47" s="92">
        <f t="shared" si="21"/>
        <v>0</v>
      </c>
      <c r="BJ47" s="89">
        <f t="shared" si="22"/>
        <v>125</v>
      </c>
      <c r="BK47" s="90" cm="1">
        <f t="array" ref="BK47">_xlfn.IFS(SUM($S47,$W47,$AA47,$AE47,$AI47,$AM47,$AQ47,$AU47,$AY47,$BC47,$BG47)&gt;='Wage Ceilings '!$C$3,0,SUM($N47,$S47,$W47,$AA47,$AE47,$AI47,$AM47,$AQ47,$AU47,$AY47,$BC47,$BG47)&gt;'Wage Ceilings '!$C$3,'Wage Ceilings '!$C$3-SUM($S47,$W47,$AA47,$AE47,$AI47,$AM47,$AQ47,$AU47,$AY47,$BC47,$BG47),SUM($N47,$S47,$W47,$AA47,$AE47,$AI47,$AM47,$AQ47,$AU47,$AY47,$BC47,$BG47)&lt;='Wage Ceilings '!$C$3,$N47)</f>
        <v>0</v>
      </c>
      <c r="BL47" s="91" cm="1">
        <f t="array" ref="BL47">INDEX(Appendix!$G$4:$J$8,_xlfn.IFS(BJ47&lt;56,1,BJ47&lt;61,2,BJ47&lt;66,3,BJ47&lt;71,4,TRUE,5),MATCH(YEAR($C$17),Appendix!$G$3:$L$3,0))</f>
        <v>0</v>
      </c>
      <c r="BM47" s="92">
        <f t="shared" si="23"/>
        <v>0</v>
      </c>
      <c r="BN47" s="99"/>
    </row>
    <row r="48" spans="1:66" x14ac:dyDescent="0.3">
      <c r="A48" s="64" t="s">
        <v>46</v>
      </c>
      <c r="B48" s="63"/>
      <c r="C48" s="67"/>
      <c r="D48" s="67"/>
      <c r="E48" s="67"/>
      <c r="F48" s="67"/>
      <c r="G48" s="67"/>
      <c r="H48" s="67"/>
      <c r="I48" s="67"/>
      <c r="J48" s="67"/>
      <c r="K48" s="67"/>
      <c r="L48" s="67"/>
      <c r="M48" s="67"/>
      <c r="N48" s="67"/>
      <c r="O48" s="57">
        <f t="shared" si="25"/>
        <v>0</v>
      </c>
      <c r="P48" s="57">
        <f t="shared" si="26"/>
        <v>0</v>
      </c>
      <c r="Q48" s="58">
        <f t="shared" si="0"/>
        <v>0</v>
      </c>
      <c r="R48" s="89">
        <f t="shared" si="1"/>
        <v>124</v>
      </c>
      <c r="S48" s="90">
        <f>IF($C48&gt;'Wage Ceilings '!$C$3,'Wage Ceilings '!$C$3,$C48)</f>
        <v>0</v>
      </c>
      <c r="T48" s="91" cm="1">
        <f t="array" ref="T48">INDEX(Appendix!$G$4:$J$8,_xlfn.IFS(R48&lt;56,1,R48&lt;61,2,R48&lt;66,3,R48&lt;71,4,TRUE,5),MATCH(YEAR($C$17),Appendix!$G$3:$L$3,0))</f>
        <v>0</v>
      </c>
      <c r="U48" s="92">
        <f t="shared" si="2"/>
        <v>0</v>
      </c>
      <c r="V48" s="89">
        <f t="shared" si="3"/>
        <v>125</v>
      </c>
      <c r="W48" s="90">
        <f>IF($D48&gt;'Wage Ceilings '!$C$3-$S48,'Wage Ceilings '!$C$3-$S48,$D48)</f>
        <v>0</v>
      </c>
      <c r="X48" s="91" cm="1">
        <f t="array" ref="X48">INDEX(Appendix!$G$4:$J$8,_xlfn.IFS(V48&lt;56,1,V48&lt;61,2,V48&lt;66,3,V48&lt;71,4,TRUE,5),MATCH(YEAR($C$17),Appendix!$G$3:$L$3,0))</f>
        <v>0</v>
      </c>
      <c r="Y48" s="92">
        <f t="shared" si="4"/>
        <v>0</v>
      </c>
      <c r="Z48" s="89">
        <f t="shared" si="5"/>
        <v>125</v>
      </c>
      <c r="AA48" s="90">
        <f>IF($E48&gt;'Wage Ceilings '!$C$3-SUM($S48,$W48),'Wage Ceilings '!$C$3-SUM($S48,$W48),$E48)</f>
        <v>0</v>
      </c>
      <c r="AB48" s="91" cm="1">
        <f t="array" ref="AB48">INDEX(Appendix!$G$4:$J$8,_xlfn.IFS(Z48&lt;56,1,Z48&lt;61,2,Z48&lt;66,3,Z48&lt;71,4,TRUE,5),MATCH(YEAR($C$17),Appendix!$G$3:$L$3,0))</f>
        <v>0</v>
      </c>
      <c r="AC48" s="92">
        <f t="shared" si="6"/>
        <v>0</v>
      </c>
      <c r="AD48" s="89">
        <f t="shared" si="7"/>
        <v>125</v>
      </c>
      <c r="AE48" s="90">
        <f>IF($F48&gt;'Wage Ceilings '!$C$3-SUM($S48,$W48,$AA48),'Wage Ceilings '!$C$3-SUM($S48,$W48,$AA48),$F48)</f>
        <v>0</v>
      </c>
      <c r="AF48" s="91" cm="1">
        <f t="array" ref="AF48">INDEX(Appendix!$G$4:$J$8,_xlfn.IFS(AD48&lt;56,1,AD48&lt;61,2,AD48&lt;66,3,AD48&lt;71,4,TRUE,5),MATCH(YEAR($C$17),Appendix!$G$3:$L$3,0))</f>
        <v>0</v>
      </c>
      <c r="AG48" s="92">
        <f t="shared" si="8"/>
        <v>0</v>
      </c>
      <c r="AH48" s="89">
        <f t="shared" si="9"/>
        <v>125</v>
      </c>
      <c r="AI48" s="90">
        <f>IF($G48&gt;'Wage Ceilings '!$C$3-SUM($S48,$W48,$AA48,$AE48),'Wage Ceilings '!$C$3-SUM($S48,$W48,$AA48,$AE48),$G48)</f>
        <v>0</v>
      </c>
      <c r="AJ48" s="91" cm="1">
        <f t="array" ref="AJ48">INDEX(Appendix!$G$4:$J$8,_xlfn.IFS(AH48&lt;56,1,AH48&lt;61,2,AH48&lt;66,3,AH48&lt;71,4,TRUE,5),MATCH(YEAR($C$17),Appendix!$G$3:$L$3,0))</f>
        <v>0</v>
      </c>
      <c r="AK48" s="92">
        <f t="shared" si="10"/>
        <v>0</v>
      </c>
      <c r="AL48" s="89">
        <f t="shared" si="11"/>
        <v>125</v>
      </c>
      <c r="AM48" s="90">
        <f>IF($H48&gt;'Wage Ceilings '!$C$3-SUM($S48,$W48,$AA48,$AE48,$AI48),'Wage Ceilings '!$C$3-SUM($S48,$W48,$AA48,$AE48,$AI48),$H48)</f>
        <v>0</v>
      </c>
      <c r="AN48" s="91" cm="1">
        <f t="array" ref="AN48">INDEX(Appendix!$G$4:$J$8,_xlfn.IFS(AL48&lt;56,1,AL48&lt;61,2,AL48&lt;66,3,AL48&lt;71,4,TRUE,5),MATCH(YEAR($C$17),Appendix!$G$3:$L$3,0))</f>
        <v>0</v>
      </c>
      <c r="AO48" s="92">
        <f t="shared" si="12"/>
        <v>0</v>
      </c>
      <c r="AP48" s="89">
        <f t="shared" si="13"/>
        <v>125</v>
      </c>
      <c r="AQ48" s="90" cm="1">
        <f t="array" ref="AQ48">_xlfn.IFS(SUM($S48,$W48,$AA48,$AE48,$AI48,$AM48)&gt;='Wage Ceilings '!$C$3,0,SUM($I48,$S48,$W48,$AA48,$AE48,$AI48,$AM48)&gt;'Wage Ceilings '!$C$3,'Wage Ceilings '!$C$3-SUM($S48,$W48,$AA48,$AE48,$AI48,$AM48),SUM($I48,$S48,$W48,$AA48,$AE48,$AI48,$AM48)&lt;='Wage Ceilings '!$C$3,$I48)</f>
        <v>0</v>
      </c>
      <c r="AR48" s="91" cm="1">
        <f t="array" ref="AR48">INDEX(Appendix!$G$4:$J$8,_xlfn.IFS(AP48&lt;56,1,AP48&lt;61,2,AP48&lt;66,3,AP48&lt;71,4,TRUE,5),MATCH(YEAR($C$17),Appendix!$G$3:$L$3,0))</f>
        <v>0</v>
      </c>
      <c r="AS48" s="92">
        <f t="shared" si="24"/>
        <v>0</v>
      </c>
      <c r="AT48" s="89">
        <f t="shared" si="14"/>
        <v>125</v>
      </c>
      <c r="AU48" s="90" cm="1">
        <f t="array" ref="AU48">_xlfn.IFS(SUM($S48,$W48,$AA48,$AE48,$AI48,$AM48,$AQ48)&gt;='Wage Ceilings '!$C$3,0,SUM($J48,$S48,$W48,$AA48,$AE48,$AI48,$AM48,$AQ48)&gt;'Wage Ceilings '!$C$3,'Wage Ceilings '!$C$3-SUM($S48,$W48,$AA48,$AE48,$AI48,$AM48,$AQ48),SUM($J48,$S48,$W48,$AA48,$AE48,$AI48,$AM48,$AQ48)&lt;='Wage Ceilings '!$C$3,$J48)</f>
        <v>0</v>
      </c>
      <c r="AV48" s="91" cm="1">
        <f t="array" ref="AV48">INDEX(Appendix!$G$4:$J$8,_xlfn.IFS(AT48&lt;56,1,AT48&lt;61,2,AT48&lt;66,3,AT48&lt;71,4,TRUE,5),MATCH(YEAR($C$17),Appendix!$G$3:$L$3,0))</f>
        <v>0</v>
      </c>
      <c r="AW48" s="92">
        <f t="shared" si="15"/>
        <v>0</v>
      </c>
      <c r="AX48" s="89">
        <f t="shared" si="16"/>
        <v>125</v>
      </c>
      <c r="AY48" s="90" cm="1">
        <f t="array" ref="AY48">_xlfn.IFS(SUM($S48,$W48,$AA48,$AE48,$AI48,$AM48,$AQ48,$AU48)&gt;='Wage Ceilings '!$C$3,0,SUM($K48,$S48,$W48,$AA48,$AE48,$AI48,$AM48,$AQ48,$AU48)&gt;'Wage Ceilings '!$C$3,'Wage Ceilings '!$C$3-SUM($S48,$W48,$AA48,$AE48,$AI48,$AM48,$AQ48,$AU48),SUM($K48,$S48,$W48,$AA48,$AE48,$AI48,$AM48,$AQ48,$AU48)&lt;='Wage Ceilings '!$C$3,$K48)</f>
        <v>0</v>
      </c>
      <c r="AZ48" s="91" cm="1">
        <f t="array" ref="AZ48">INDEX(Appendix!$G$4:$J$8,_xlfn.IFS(AX48&lt;56,1,AX48&lt;61,2,AX48&lt;66,3,AX48&lt;71,4,TRUE,5),MATCH(YEAR($C$17),Appendix!$G$3:$L$3,0))</f>
        <v>0</v>
      </c>
      <c r="BA48" s="92">
        <f t="shared" si="17"/>
        <v>0</v>
      </c>
      <c r="BB48" s="89">
        <f t="shared" si="18"/>
        <v>125</v>
      </c>
      <c r="BC48" s="90" cm="1">
        <f t="array" ref="BC48">_xlfn.IFS(SUM($S48,$W48,$AA48,$AE48,$AI48,$AM48,$AQ48,$AU48,$AY48)&gt;='Wage Ceilings '!$C$3,0,SUM($L48,$S48,$W48,$AA48,$AE48,$AI48,$AM48,$AQ48,$AU48,$AY48)&gt;'Wage Ceilings '!$C$3,'Wage Ceilings '!$C$3-SUM($S48,$W48,$AA48,$AE48,$AI48,$AM48,$AQ48,$AU48,$AY48),SUM($L48,$S48,$W48,$AA48,$AE48,$AI48,$AM48,$AQ48,$AU48,$AY48)&lt;='Wage Ceilings '!$C$3,$L48)</f>
        <v>0</v>
      </c>
      <c r="BD48" s="91" cm="1">
        <f t="array" ref="BD48">INDEX(Appendix!$G$4:$J$8,_xlfn.IFS(BB48&lt;56,1,BB48&lt;61,2,BB48&lt;66,3,BB48&lt;71,4,TRUE,5),MATCH(YEAR($C$17),Appendix!$G$3:$L$3,0))</f>
        <v>0</v>
      </c>
      <c r="BE48" s="92">
        <f t="shared" si="19"/>
        <v>0</v>
      </c>
      <c r="BF48" s="89">
        <f t="shared" si="20"/>
        <v>125</v>
      </c>
      <c r="BG48" s="90" cm="1">
        <f t="array" ref="BG48">_xlfn.IFS(SUM($S48,$W48,$AA48,$AE48,$AI48,$AM48,$AQ48,$AU48,$AY48,$BC48)&gt;='Wage Ceilings '!$C$3,0,SUM($M48,$S48,$W48,$AA48,$AE48,$AI48,$AM48,$AQ48,$AU48,$AY48,$BC48)&gt;'Wage Ceilings '!$C$3,'Wage Ceilings '!$C$3-SUM($S48,$W48,$AA48,$AE48,$AI48,$AM48,$AQ48,$AU48,$AY48,$BC48),SUM($M48,$S48,$W48,$AA48,$AE48,$AI48,$AM48,$AQ48,$AU48,$AY48,$BC48)&lt;='Wage Ceilings '!$C$3,$M48)</f>
        <v>0</v>
      </c>
      <c r="BH48" s="91" cm="1">
        <f t="array" ref="BH48">INDEX(Appendix!$G$4:$J$8,_xlfn.IFS(BF48&lt;56,1,BF48&lt;61,2,BF48&lt;66,3,BF48&lt;71,4,TRUE,5),MATCH(YEAR($C$17),Appendix!$G$3:$L$3,0))</f>
        <v>0</v>
      </c>
      <c r="BI48" s="92">
        <f t="shared" si="21"/>
        <v>0</v>
      </c>
      <c r="BJ48" s="89">
        <f t="shared" si="22"/>
        <v>125</v>
      </c>
      <c r="BK48" s="90" cm="1">
        <f t="array" ref="BK48">_xlfn.IFS(SUM($S48,$W48,$AA48,$AE48,$AI48,$AM48,$AQ48,$AU48,$AY48,$BC48,$BG48)&gt;='Wage Ceilings '!$C$3,0,SUM($N48,$S48,$W48,$AA48,$AE48,$AI48,$AM48,$AQ48,$AU48,$AY48,$BC48,$BG48)&gt;'Wage Ceilings '!$C$3,'Wage Ceilings '!$C$3-SUM($S48,$W48,$AA48,$AE48,$AI48,$AM48,$AQ48,$AU48,$AY48,$BC48,$BG48),SUM($N48,$S48,$W48,$AA48,$AE48,$AI48,$AM48,$AQ48,$AU48,$AY48,$BC48,$BG48)&lt;='Wage Ceilings '!$C$3,$N48)</f>
        <v>0</v>
      </c>
      <c r="BL48" s="91" cm="1">
        <f t="array" ref="BL48">INDEX(Appendix!$G$4:$J$8,_xlfn.IFS(BJ48&lt;56,1,BJ48&lt;61,2,BJ48&lt;66,3,BJ48&lt;71,4,TRUE,5),MATCH(YEAR($C$17),Appendix!$G$3:$L$3,0))</f>
        <v>0</v>
      </c>
      <c r="BM48" s="92">
        <f t="shared" si="23"/>
        <v>0</v>
      </c>
      <c r="BN48" s="99"/>
    </row>
    <row r="49" spans="1:66" x14ac:dyDescent="0.3">
      <c r="A49" s="64" t="s">
        <v>47</v>
      </c>
      <c r="B49" s="63"/>
      <c r="C49" s="67"/>
      <c r="D49" s="67"/>
      <c r="E49" s="67"/>
      <c r="F49" s="67"/>
      <c r="G49" s="67"/>
      <c r="H49" s="67"/>
      <c r="I49" s="67"/>
      <c r="J49" s="67"/>
      <c r="K49" s="67"/>
      <c r="L49" s="67"/>
      <c r="M49" s="67"/>
      <c r="N49" s="67"/>
      <c r="O49" s="57">
        <f t="shared" si="25"/>
        <v>0</v>
      </c>
      <c r="P49" s="57">
        <f t="shared" si="26"/>
        <v>0</v>
      </c>
      <c r="Q49" s="58">
        <f t="shared" si="0"/>
        <v>0</v>
      </c>
      <c r="R49" s="89">
        <f t="shared" si="1"/>
        <v>124</v>
      </c>
      <c r="S49" s="90">
        <f>IF($C49&gt;'Wage Ceilings '!$C$3,'Wage Ceilings '!$C$3,$C49)</f>
        <v>0</v>
      </c>
      <c r="T49" s="91" cm="1">
        <f t="array" ref="T49">INDEX(Appendix!$G$4:$J$8,_xlfn.IFS(R49&lt;56,1,R49&lt;61,2,R49&lt;66,3,R49&lt;71,4,TRUE,5),MATCH(YEAR($C$17),Appendix!$G$3:$L$3,0))</f>
        <v>0</v>
      </c>
      <c r="U49" s="92">
        <f t="shared" si="2"/>
        <v>0</v>
      </c>
      <c r="V49" s="89">
        <f t="shared" si="3"/>
        <v>125</v>
      </c>
      <c r="W49" s="90">
        <f>IF($D49&gt;'Wage Ceilings '!$C$3-$S49,'Wage Ceilings '!$C$3-$S49,$D49)</f>
        <v>0</v>
      </c>
      <c r="X49" s="91" cm="1">
        <f t="array" ref="X49">INDEX(Appendix!$G$4:$J$8,_xlfn.IFS(V49&lt;56,1,V49&lt;61,2,V49&lt;66,3,V49&lt;71,4,TRUE,5),MATCH(YEAR($C$17),Appendix!$G$3:$L$3,0))</f>
        <v>0</v>
      </c>
      <c r="Y49" s="92">
        <f t="shared" si="4"/>
        <v>0</v>
      </c>
      <c r="Z49" s="89">
        <f t="shared" si="5"/>
        <v>125</v>
      </c>
      <c r="AA49" s="90">
        <f>IF($E49&gt;'Wage Ceilings '!$C$3-SUM($S49,$W49),'Wage Ceilings '!$C$3-SUM($S49,$W49),$E49)</f>
        <v>0</v>
      </c>
      <c r="AB49" s="91" cm="1">
        <f t="array" ref="AB49">INDEX(Appendix!$G$4:$J$8,_xlfn.IFS(Z49&lt;56,1,Z49&lt;61,2,Z49&lt;66,3,Z49&lt;71,4,TRUE,5),MATCH(YEAR($C$17),Appendix!$G$3:$L$3,0))</f>
        <v>0</v>
      </c>
      <c r="AC49" s="92">
        <f t="shared" si="6"/>
        <v>0</v>
      </c>
      <c r="AD49" s="89">
        <f t="shared" si="7"/>
        <v>125</v>
      </c>
      <c r="AE49" s="90">
        <f>IF($F49&gt;'Wage Ceilings '!$C$3-SUM($S49,$W49,$AA49),'Wage Ceilings '!$C$3-SUM($S49,$W49,$AA49),$F49)</f>
        <v>0</v>
      </c>
      <c r="AF49" s="91" cm="1">
        <f t="array" ref="AF49">INDEX(Appendix!$G$4:$J$8,_xlfn.IFS(AD49&lt;56,1,AD49&lt;61,2,AD49&lt;66,3,AD49&lt;71,4,TRUE,5),MATCH(YEAR($C$17),Appendix!$G$3:$L$3,0))</f>
        <v>0</v>
      </c>
      <c r="AG49" s="92">
        <f t="shared" si="8"/>
        <v>0</v>
      </c>
      <c r="AH49" s="89">
        <f t="shared" si="9"/>
        <v>125</v>
      </c>
      <c r="AI49" s="90">
        <f>IF($G49&gt;'Wage Ceilings '!$C$3-SUM($S49,$W49,$AA49,$AE49),'Wage Ceilings '!$C$3-SUM($S49,$W49,$AA49,$AE49),$G49)</f>
        <v>0</v>
      </c>
      <c r="AJ49" s="91" cm="1">
        <f t="array" ref="AJ49">INDEX(Appendix!$G$4:$J$8,_xlfn.IFS(AH49&lt;56,1,AH49&lt;61,2,AH49&lt;66,3,AH49&lt;71,4,TRUE,5),MATCH(YEAR($C$17),Appendix!$G$3:$L$3,0))</f>
        <v>0</v>
      </c>
      <c r="AK49" s="92">
        <f t="shared" si="10"/>
        <v>0</v>
      </c>
      <c r="AL49" s="89">
        <f t="shared" si="11"/>
        <v>125</v>
      </c>
      <c r="AM49" s="90">
        <f>IF($H49&gt;'Wage Ceilings '!$C$3-SUM($S49,$W49,$AA49,$AE49,$AI49),'Wage Ceilings '!$C$3-SUM($S49,$W49,$AA49,$AE49,$AI49),$H49)</f>
        <v>0</v>
      </c>
      <c r="AN49" s="91" cm="1">
        <f t="array" ref="AN49">INDEX(Appendix!$G$4:$J$8,_xlfn.IFS(AL49&lt;56,1,AL49&lt;61,2,AL49&lt;66,3,AL49&lt;71,4,TRUE,5),MATCH(YEAR($C$17),Appendix!$G$3:$L$3,0))</f>
        <v>0</v>
      </c>
      <c r="AO49" s="92">
        <f t="shared" si="12"/>
        <v>0</v>
      </c>
      <c r="AP49" s="89">
        <f t="shared" si="13"/>
        <v>125</v>
      </c>
      <c r="AQ49" s="90" cm="1">
        <f t="array" ref="AQ49">_xlfn.IFS(SUM($S49,$W49,$AA49,$AE49,$AI49,$AM49)&gt;='Wage Ceilings '!$C$3,0,SUM($I49,$S49,$W49,$AA49,$AE49,$AI49,$AM49)&gt;'Wage Ceilings '!$C$3,'Wage Ceilings '!$C$3-SUM($S49,$W49,$AA49,$AE49,$AI49,$AM49),SUM($I49,$S49,$W49,$AA49,$AE49,$AI49,$AM49)&lt;='Wage Ceilings '!$C$3,$I49)</f>
        <v>0</v>
      </c>
      <c r="AR49" s="91" cm="1">
        <f t="array" ref="AR49">INDEX(Appendix!$G$4:$J$8,_xlfn.IFS(AP49&lt;56,1,AP49&lt;61,2,AP49&lt;66,3,AP49&lt;71,4,TRUE,5),MATCH(YEAR($C$17),Appendix!$G$3:$L$3,0))</f>
        <v>0</v>
      </c>
      <c r="AS49" s="92">
        <f t="shared" si="24"/>
        <v>0</v>
      </c>
      <c r="AT49" s="89">
        <f t="shared" si="14"/>
        <v>125</v>
      </c>
      <c r="AU49" s="90" cm="1">
        <f t="array" ref="AU49">_xlfn.IFS(SUM($S49,$W49,$AA49,$AE49,$AI49,$AM49,$AQ49)&gt;='Wage Ceilings '!$C$3,0,SUM($J49,$S49,$W49,$AA49,$AE49,$AI49,$AM49,$AQ49)&gt;'Wage Ceilings '!$C$3,'Wage Ceilings '!$C$3-SUM($S49,$W49,$AA49,$AE49,$AI49,$AM49,$AQ49),SUM($J49,$S49,$W49,$AA49,$AE49,$AI49,$AM49,$AQ49)&lt;='Wage Ceilings '!$C$3,$J49)</f>
        <v>0</v>
      </c>
      <c r="AV49" s="91" cm="1">
        <f t="array" ref="AV49">INDEX(Appendix!$G$4:$J$8,_xlfn.IFS(AT49&lt;56,1,AT49&lt;61,2,AT49&lt;66,3,AT49&lt;71,4,TRUE,5),MATCH(YEAR($C$17),Appendix!$G$3:$L$3,0))</f>
        <v>0</v>
      </c>
      <c r="AW49" s="92">
        <f t="shared" si="15"/>
        <v>0</v>
      </c>
      <c r="AX49" s="89">
        <f t="shared" si="16"/>
        <v>125</v>
      </c>
      <c r="AY49" s="90" cm="1">
        <f t="array" ref="AY49">_xlfn.IFS(SUM($S49,$W49,$AA49,$AE49,$AI49,$AM49,$AQ49,$AU49)&gt;='Wage Ceilings '!$C$3,0,SUM($K49,$S49,$W49,$AA49,$AE49,$AI49,$AM49,$AQ49,$AU49)&gt;'Wage Ceilings '!$C$3,'Wage Ceilings '!$C$3-SUM($S49,$W49,$AA49,$AE49,$AI49,$AM49,$AQ49,$AU49),SUM($K49,$S49,$W49,$AA49,$AE49,$AI49,$AM49,$AQ49,$AU49)&lt;='Wage Ceilings '!$C$3,$K49)</f>
        <v>0</v>
      </c>
      <c r="AZ49" s="91" cm="1">
        <f t="array" ref="AZ49">INDEX(Appendix!$G$4:$J$8,_xlfn.IFS(AX49&lt;56,1,AX49&lt;61,2,AX49&lt;66,3,AX49&lt;71,4,TRUE,5),MATCH(YEAR($C$17),Appendix!$G$3:$L$3,0))</f>
        <v>0</v>
      </c>
      <c r="BA49" s="92">
        <f t="shared" si="17"/>
        <v>0</v>
      </c>
      <c r="BB49" s="89">
        <f t="shared" si="18"/>
        <v>125</v>
      </c>
      <c r="BC49" s="90" cm="1">
        <f t="array" ref="BC49">_xlfn.IFS(SUM($S49,$W49,$AA49,$AE49,$AI49,$AM49,$AQ49,$AU49,$AY49)&gt;='Wage Ceilings '!$C$3,0,SUM($L49,$S49,$W49,$AA49,$AE49,$AI49,$AM49,$AQ49,$AU49,$AY49)&gt;'Wage Ceilings '!$C$3,'Wage Ceilings '!$C$3-SUM($S49,$W49,$AA49,$AE49,$AI49,$AM49,$AQ49,$AU49,$AY49),SUM($L49,$S49,$W49,$AA49,$AE49,$AI49,$AM49,$AQ49,$AU49,$AY49)&lt;='Wage Ceilings '!$C$3,$L49)</f>
        <v>0</v>
      </c>
      <c r="BD49" s="91" cm="1">
        <f t="array" ref="BD49">INDEX(Appendix!$G$4:$J$8,_xlfn.IFS(BB49&lt;56,1,BB49&lt;61,2,BB49&lt;66,3,BB49&lt;71,4,TRUE,5),MATCH(YEAR($C$17),Appendix!$G$3:$L$3,0))</f>
        <v>0</v>
      </c>
      <c r="BE49" s="92">
        <f t="shared" si="19"/>
        <v>0</v>
      </c>
      <c r="BF49" s="89">
        <f t="shared" si="20"/>
        <v>125</v>
      </c>
      <c r="BG49" s="90" cm="1">
        <f t="array" ref="BG49">_xlfn.IFS(SUM($S49,$W49,$AA49,$AE49,$AI49,$AM49,$AQ49,$AU49,$AY49,$BC49)&gt;='Wage Ceilings '!$C$3,0,SUM($M49,$S49,$W49,$AA49,$AE49,$AI49,$AM49,$AQ49,$AU49,$AY49,$BC49)&gt;'Wage Ceilings '!$C$3,'Wage Ceilings '!$C$3-SUM($S49,$W49,$AA49,$AE49,$AI49,$AM49,$AQ49,$AU49,$AY49,$BC49),SUM($M49,$S49,$W49,$AA49,$AE49,$AI49,$AM49,$AQ49,$AU49,$AY49,$BC49)&lt;='Wage Ceilings '!$C$3,$M49)</f>
        <v>0</v>
      </c>
      <c r="BH49" s="91" cm="1">
        <f t="array" ref="BH49">INDEX(Appendix!$G$4:$J$8,_xlfn.IFS(BF49&lt;56,1,BF49&lt;61,2,BF49&lt;66,3,BF49&lt;71,4,TRUE,5),MATCH(YEAR($C$17),Appendix!$G$3:$L$3,0))</f>
        <v>0</v>
      </c>
      <c r="BI49" s="92">
        <f t="shared" si="21"/>
        <v>0</v>
      </c>
      <c r="BJ49" s="89">
        <f t="shared" si="22"/>
        <v>125</v>
      </c>
      <c r="BK49" s="90" cm="1">
        <f t="array" ref="BK49">_xlfn.IFS(SUM($S49,$W49,$AA49,$AE49,$AI49,$AM49,$AQ49,$AU49,$AY49,$BC49,$BG49)&gt;='Wage Ceilings '!$C$3,0,SUM($N49,$S49,$W49,$AA49,$AE49,$AI49,$AM49,$AQ49,$AU49,$AY49,$BC49,$BG49)&gt;'Wage Ceilings '!$C$3,'Wage Ceilings '!$C$3-SUM($S49,$W49,$AA49,$AE49,$AI49,$AM49,$AQ49,$AU49,$AY49,$BC49,$BG49),SUM($N49,$S49,$W49,$AA49,$AE49,$AI49,$AM49,$AQ49,$AU49,$AY49,$BC49,$BG49)&lt;='Wage Ceilings '!$C$3,$N49)</f>
        <v>0</v>
      </c>
      <c r="BL49" s="91" cm="1">
        <f t="array" ref="BL49">INDEX(Appendix!$G$4:$J$8,_xlfn.IFS(BJ49&lt;56,1,BJ49&lt;61,2,BJ49&lt;66,3,BJ49&lt;71,4,TRUE,5),MATCH(YEAR($C$17),Appendix!$G$3:$L$3,0))</f>
        <v>0</v>
      </c>
      <c r="BM49" s="92">
        <f t="shared" si="23"/>
        <v>0</v>
      </c>
      <c r="BN49" s="99"/>
    </row>
    <row r="50" spans="1:66" x14ac:dyDescent="0.3">
      <c r="A50" s="64" t="s">
        <v>48</v>
      </c>
      <c r="B50" s="63"/>
      <c r="C50" s="67"/>
      <c r="D50" s="67"/>
      <c r="E50" s="67"/>
      <c r="F50" s="67"/>
      <c r="G50" s="67"/>
      <c r="H50" s="67"/>
      <c r="I50" s="67"/>
      <c r="J50" s="67"/>
      <c r="K50" s="67"/>
      <c r="L50" s="67"/>
      <c r="M50" s="67"/>
      <c r="N50" s="67"/>
      <c r="O50" s="57">
        <f t="shared" si="25"/>
        <v>0</v>
      </c>
      <c r="P50" s="57">
        <f t="shared" si="26"/>
        <v>0</v>
      </c>
      <c r="Q50" s="58">
        <f t="shared" si="0"/>
        <v>0</v>
      </c>
      <c r="R50" s="89">
        <f t="shared" si="1"/>
        <v>124</v>
      </c>
      <c r="S50" s="90">
        <f>IF($C50&gt;'Wage Ceilings '!$C$3,'Wage Ceilings '!$C$3,$C50)</f>
        <v>0</v>
      </c>
      <c r="T50" s="91" cm="1">
        <f t="array" ref="T50">INDEX(Appendix!$G$4:$J$8,_xlfn.IFS(R50&lt;56,1,R50&lt;61,2,R50&lt;66,3,R50&lt;71,4,TRUE,5),MATCH(YEAR($C$17),Appendix!$G$3:$L$3,0))</f>
        <v>0</v>
      </c>
      <c r="U50" s="92">
        <f t="shared" si="2"/>
        <v>0</v>
      </c>
      <c r="V50" s="89">
        <f t="shared" si="3"/>
        <v>125</v>
      </c>
      <c r="W50" s="90">
        <f>IF($D50&gt;'Wage Ceilings '!$C$3-$S50,'Wage Ceilings '!$C$3-$S50,$D50)</f>
        <v>0</v>
      </c>
      <c r="X50" s="91" cm="1">
        <f t="array" ref="X50">INDEX(Appendix!$G$4:$J$8,_xlfn.IFS(V50&lt;56,1,V50&lt;61,2,V50&lt;66,3,V50&lt;71,4,TRUE,5),MATCH(YEAR($C$17),Appendix!$G$3:$L$3,0))</f>
        <v>0</v>
      </c>
      <c r="Y50" s="92">
        <f t="shared" si="4"/>
        <v>0</v>
      </c>
      <c r="Z50" s="89">
        <f t="shared" si="5"/>
        <v>125</v>
      </c>
      <c r="AA50" s="90">
        <f>IF($E50&gt;'Wage Ceilings '!$C$3-SUM($S50,$W50),'Wage Ceilings '!$C$3-SUM($S50,$W50),$E50)</f>
        <v>0</v>
      </c>
      <c r="AB50" s="91" cm="1">
        <f t="array" ref="AB50">INDEX(Appendix!$G$4:$J$8,_xlfn.IFS(Z50&lt;56,1,Z50&lt;61,2,Z50&lt;66,3,Z50&lt;71,4,TRUE,5),MATCH(YEAR($C$17),Appendix!$G$3:$L$3,0))</f>
        <v>0</v>
      </c>
      <c r="AC50" s="92">
        <f t="shared" si="6"/>
        <v>0</v>
      </c>
      <c r="AD50" s="89">
        <f t="shared" si="7"/>
        <v>125</v>
      </c>
      <c r="AE50" s="90">
        <f>IF($F50&gt;'Wage Ceilings '!$C$3-SUM($S50,$W50,$AA50),'Wage Ceilings '!$C$3-SUM($S50,$W50,$AA50),$F50)</f>
        <v>0</v>
      </c>
      <c r="AF50" s="91" cm="1">
        <f t="array" ref="AF50">INDEX(Appendix!$G$4:$J$8,_xlfn.IFS(AD50&lt;56,1,AD50&lt;61,2,AD50&lt;66,3,AD50&lt;71,4,TRUE,5),MATCH(YEAR($C$17),Appendix!$G$3:$L$3,0))</f>
        <v>0</v>
      </c>
      <c r="AG50" s="92">
        <f t="shared" si="8"/>
        <v>0</v>
      </c>
      <c r="AH50" s="89">
        <f t="shared" si="9"/>
        <v>125</v>
      </c>
      <c r="AI50" s="90">
        <f>IF($G50&gt;'Wage Ceilings '!$C$3-SUM($S50,$W50,$AA50,$AE50),'Wage Ceilings '!$C$3-SUM($S50,$W50,$AA50,$AE50),$G50)</f>
        <v>0</v>
      </c>
      <c r="AJ50" s="91" cm="1">
        <f t="array" ref="AJ50">INDEX(Appendix!$G$4:$J$8,_xlfn.IFS(AH50&lt;56,1,AH50&lt;61,2,AH50&lt;66,3,AH50&lt;71,4,TRUE,5),MATCH(YEAR($C$17),Appendix!$G$3:$L$3,0))</f>
        <v>0</v>
      </c>
      <c r="AK50" s="92">
        <f t="shared" si="10"/>
        <v>0</v>
      </c>
      <c r="AL50" s="89">
        <f t="shared" si="11"/>
        <v>125</v>
      </c>
      <c r="AM50" s="90">
        <f>IF($H50&gt;'Wage Ceilings '!$C$3-SUM($S50,$W50,$AA50,$AE50,$AI50),'Wage Ceilings '!$C$3-SUM($S50,$W50,$AA50,$AE50,$AI50),$H50)</f>
        <v>0</v>
      </c>
      <c r="AN50" s="91" cm="1">
        <f t="array" ref="AN50">INDEX(Appendix!$G$4:$J$8,_xlfn.IFS(AL50&lt;56,1,AL50&lt;61,2,AL50&lt;66,3,AL50&lt;71,4,TRUE,5),MATCH(YEAR($C$17),Appendix!$G$3:$L$3,0))</f>
        <v>0</v>
      </c>
      <c r="AO50" s="92">
        <f t="shared" si="12"/>
        <v>0</v>
      </c>
      <c r="AP50" s="89">
        <f t="shared" si="13"/>
        <v>125</v>
      </c>
      <c r="AQ50" s="90" cm="1">
        <f t="array" ref="AQ50">_xlfn.IFS(SUM($S50,$W50,$AA50,$AE50,$AI50,$AM50)&gt;='Wage Ceilings '!$C$3,0,SUM($I50,$S50,$W50,$AA50,$AE50,$AI50,$AM50)&gt;'Wage Ceilings '!$C$3,'Wage Ceilings '!$C$3-SUM($S50,$W50,$AA50,$AE50,$AI50,$AM50),SUM($I50,$S50,$W50,$AA50,$AE50,$AI50,$AM50)&lt;='Wage Ceilings '!$C$3,$I50)</f>
        <v>0</v>
      </c>
      <c r="AR50" s="91" cm="1">
        <f t="array" ref="AR50">INDEX(Appendix!$G$4:$J$8,_xlfn.IFS(AP50&lt;56,1,AP50&lt;61,2,AP50&lt;66,3,AP50&lt;71,4,TRUE,5),MATCH(YEAR($C$17),Appendix!$G$3:$L$3,0))</f>
        <v>0</v>
      </c>
      <c r="AS50" s="92">
        <f t="shared" si="24"/>
        <v>0</v>
      </c>
      <c r="AT50" s="89">
        <f t="shared" si="14"/>
        <v>125</v>
      </c>
      <c r="AU50" s="90" cm="1">
        <f t="array" ref="AU50">_xlfn.IFS(SUM($S50,$W50,$AA50,$AE50,$AI50,$AM50,$AQ50)&gt;='Wage Ceilings '!$C$3,0,SUM($J50,$S50,$W50,$AA50,$AE50,$AI50,$AM50,$AQ50)&gt;'Wage Ceilings '!$C$3,'Wage Ceilings '!$C$3-SUM($S50,$W50,$AA50,$AE50,$AI50,$AM50,$AQ50),SUM($J50,$S50,$W50,$AA50,$AE50,$AI50,$AM50,$AQ50)&lt;='Wage Ceilings '!$C$3,$J50)</f>
        <v>0</v>
      </c>
      <c r="AV50" s="91" cm="1">
        <f t="array" ref="AV50">INDEX(Appendix!$G$4:$J$8,_xlfn.IFS(AT50&lt;56,1,AT50&lt;61,2,AT50&lt;66,3,AT50&lt;71,4,TRUE,5),MATCH(YEAR($C$17),Appendix!$G$3:$L$3,0))</f>
        <v>0</v>
      </c>
      <c r="AW50" s="92">
        <f t="shared" si="15"/>
        <v>0</v>
      </c>
      <c r="AX50" s="89">
        <f t="shared" si="16"/>
        <v>125</v>
      </c>
      <c r="AY50" s="90" cm="1">
        <f t="array" ref="AY50">_xlfn.IFS(SUM($S50,$W50,$AA50,$AE50,$AI50,$AM50,$AQ50,$AU50)&gt;='Wage Ceilings '!$C$3,0,SUM($K50,$S50,$W50,$AA50,$AE50,$AI50,$AM50,$AQ50,$AU50)&gt;'Wage Ceilings '!$C$3,'Wage Ceilings '!$C$3-SUM($S50,$W50,$AA50,$AE50,$AI50,$AM50,$AQ50,$AU50),SUM($K50,$S50,$W50,$AA50,$AE50,$AI50,$AM50,$AQ50,$AU50)&lt;='Wage Ceilings '!$C$3,$K50)</f>
        <v>0</v>
      </c>
      <c r="AZ50" s="91" cm="1">
        <f t="array" ref="AZ50">INDEX(Appendix!$G$4:$J$8,_xlfn.IFS(AX50&lt;56,1,AX50&lt;61,2,AX50&lt;66,3,AX50&lt;71,4,TRUE,5),MATCH(YEAR($C$17),Appendix!$G$3:$L$3,0))</f>
        <v>0</v>
      </c>
      <c r="BA50" s="92">
        <f t="shared" si="17"/>
        <v>0</v>
      </c>
      <c r="BB50" s="89">
        <f t="shared" si="18"/>
        <v>125</v>
      </c>
      <c r="BC50" s="90" cm="1">
        <f t="array" ref="BC50">_xlfn.IFS(SUM($S50,$W50,$AA50,$AE50,$AI50,$AM50,$AQ50,$AU50,$AY50)&gt;='Wage Ceilings '!$C$3,0,SUM($L50,$S50,$W50,$AA50,$AE50,$AI50,$AM50,$AQ50,$AU50,$AY50)&gt;'Wage Ceilings '!$C$3,'Wage Ceilings '!$C$3-SUM($S50,$W50,$AA50,$AE50,$AI50,$AM50,$AQ50,$AU50,$AY50),SUM($L50,$S50,$W50,$AA50,$AE50,$AI50,$AM50,$AQ50,$AU50,$AY50)&lt;='Wage Ceilings '!$C$3,$L50)</f>
        <v>0</v>
      </c>
      <c r="BD50" s="91" cm="1">
        <f t="array" ref="BD50">INDEX(Appendix!$G$4:$J$8,_xlfn.IFS(BB50&lt;56,1,BB50&lt;61,2,BB50&lt;66,3,BB50&lt;71,4,TRUE,5),MATCH(YEAR($C$17),Appendix!$G$3:$L$3,0))</f>
        <v>0</v>
      </c>
      <c r="BE50" s="92">
        <f t="shared" si="19"/>
        <v>0</v>
      </c>
      <c r="BF50" s="89">
        <f t="shared" si="20"/>
        <v>125</v>
      </c>
      <c r="BG50" s="90" cm="1">
        <f t="array" ref="BG50">_xlfn.IFS(SUM($S50,$W50,$AA50,$AE50,$AI50,$AM50,$AQ50,$AU50,$AY50,$BC50)&gt;='Wage Ceilings '!$C$3,0,SUM($M50,$S50,$W50,$AA50,$AE50,$AI50,$AM50,$AQ50,$AU50,$AY50,$BC50)&gt;'Wage Ceilings '!$C$3,'Wage Ceilings '!$C$3-SUM($S50,$W50,$AA50,$AE50,$AI50,$AM50,$AQ50,$AU50,$AY50,$BC50),SUM($M50,$S50,$W50,$AA50,$AE50,$AI50,$AM50,$AQ50,$AU50,$AY50,$BC50)&lt;='Wage Ceilings '!$C$3,$M50)</f>
        <v>0</v>
      </c>
      <c r="BH50" s="91" cm="1">
        <f t="array" ref="BH50">INDEX(Appendix!$G$4:$J$8,_xlfn.IFS(BF50&lt;56,1,BF50&lt;61,2,BF50&lt;66,3,BF50&lt;71,4,TRUE,5),MATCH(YEAR($C$17),Appendix!$G$3:$L$3,0))</f>
        <v>0</v>
      </c>
      <c r="BI50" s="92">
        <f t="shared" si="21"/>
        <v>0</v>
      </c>
      <c r="BJ50" s="89">
        <f t="shared" si="22"/>
        <v>125</v>
      </c>
      <c r="BK50" s="90" cm="1">
        <f t="array" ref="BK50">_xlfn.IFS(SUM($S50,$W50,$AA50,$AE50,$AI50,$AM50,$AQ50,$AU50,$AY50,$BC50,$BG50)&gt;='Wage Ceilings '!$C$3,0,SUM($N50,$S50,$W50,$AA50,$AE50,$AI50,$AM50,$AQ50,$AU50,$AY50,$BC50,$BG50)&gt;'Wage Ceilings '!$C$3,'Wage Ceilings '!$C$3-SUM($S50,$W50,$AA50,$AE50,$AI50,$AM50,$AQ50,$AU50,$AY50,$BC50,$BG50),SUM($N50,$S50,$W50,$AA50,$AE50,$AI50,$AM50,$AQ50,$AU50,$AY50,$BC50,$BG50)&lt;='Wage Ceilings '!$C$3,$N50)</f>
        <v>0</v>
      </c>
      <c r="BL50" s="91" cm="1">
        <f t="array" ref="BL50">INDEX(Appendix!$G$4:$J$8,_xlfn.IFS(BJ50&lt;56,1,BJ50&lt;61,2,BJ50&lt;66,3,BJ50&lt;71,4,TRUE,5),MATCH(YEAR($C$17),Appendix!$G$3:$L$3,0))</f>
        <v>0</v>
      </c>
      <c r="BM50" s="92">
        <f t="shared" si="23"/>
        <v>0</v>
      </c>
      <c r="BN50" s="99"/>
    </row>
    <row r="51" spans="1:66" x14ac:dyDescent="0.3">
      <c r="A51" s="64" t="s">
        <v>49</v>
      </c>
      <c r="B51" s="63"/>
      <c r="C51" s="67"/>
      <c r="D51" s="67"/>
      <c r="E51" s="67"/>
      <c r="F51" s="67"/>
      <c r="G51" s="67"/>
      <c r="H51" s="67"/>
      <c r="I51" s="67"/>
      <c r="J51" s="67"/>
      <c r="K51" s="67"/>
      <c r="L51" s="67"/>
      <c r="M51" s="67"/>
      <c r="N51" s="67"/>
      <c r="O51" s="57">
        <f t="shared" si="25"/>
        <v>0</v>
      </c>
      <c r="P51" s="57">
        <f t="shared" si="26"/>
        <v>0</v>
      </c>
      <c r="Q51" s="58">
        <f t="shared" ref="Q51:Q82" si="27">SUM(O51:P51)</f>
        <v>0</v>
      </c>
      <c r="R51" s="89">
        <f t="shared" ref="R51:R82" si="28">FLOOR((DATEDIF($B51-DAY($B51)+1,C$17,"m")-1)/12,1)</f>
        <v>124</v>
      </c>
      <c r="S51" s="90">
        <f>IF($C51&gt;'Wage Ceilings '!$C$3,'Wage Ceilings '!$C$3,$C51)</f>
        <v>0</v>
      </c>
      <c r="T51" s="91" cm="1">
        <f t="array" ref="T51">INDEX(Appendix!$G$4:$J$8,_xlfn.IFS(R51&lt;56,1,R51&lt;61,2,R51&lt;66,3,R51&lt;71,4,TRUE,5),MATCH(YEAR($C$17),Appendix!$G$3:$L$3,0))</f>
        <v>0</v>
      </c>
      <c r="U51" s="92">
        <f t="shared" si="2"/>
        <v>0</v>
      </c>
      <c r="V51" s="89">
        <f t="shared" ref="V51:V82" si="29">FLOOR((DATEDIF($B51-DAY($B51)+1,D$17,"m")-1)/12,1)</f>
        <v>125</v>
      </c>
      <c r="W51" s="90">
        <f>IF($D51&gt;'Wage Ceilings '!$C$3-$S51,'Wage Ceilings '!$C$3-$S51,$D51)</f>
        <v>0</v>
      </c>
      <c r="X51" s="91" cm="1">
        <f t="array" ref="X51">INDEX(Appendix!$G$4:$J$8,_xlfn.IFS(V51&lt;56,1,V51&lt;61,2,V51&lt;66,3,V51&lt;71,4,TRUE,5),MATCH(YEAR($C$17),Appendix!$G$3:$L$3,0))</f>
        <v>0</v>
      </c>
      <c r="Y51" s="92">
        <f t="shared" si="4"/>
        <v>0</v>
      </c>
      <c r="Z51" s="89">
        <f t="shared" ref="Z51:Z82" si="30">FLOOR((DATEDIF($B51-DAY($B51)+1,E$17,"m")-1)/12,1)</f>
        <v>125</v>
      </c>
      <c r="AA51" s="90">
        <f>IF($E51&gt;'Wage Ceilings '!$C$3-SUM($S51,$W51),'Wage Ceilings '!$C$3-SUM($S51,$W51),$E51)</f>
        <v>0</v>
      </c>
      <c r="AB51" s="91" cm="1">
        <f t="array" ref="AB51">INDEX(Appendix!$G$4:$J$8,_xlfn.IFS(Z51&lt;56,1,Z51&lt;61,2,Z51&lt;66,3,Z51&lt;71,4,TRUE,5),MATCH(YEAR($C$17),Appendix!$G$3:$L$3,0))</f>
        <v>0</v>
      </c>
      <c r="AC51" s="92">
        <f t="shared" si="6"/>
        <v>0</v>
      </c>
      <c r="AD51" s="89">
        <f t="shared" ref="AD51:AD82" si="31">FLOOR((DATEDIF($B51-DAY($B51)+1,F$17,"m")-1)/12,1)</f>
        <v>125</v>
      </c>
      <c r="AE51" s="90">
        <f>IF($F51&gt;'Wage Ceilings '!$C$3-SUM($S51,$W51,$AA51),'Wage Ceilings '!$C$3-SUM($S51,$W51,$AA51),$F51)</f>
        <v>0</v>
      </c>
      <c r="AF51" s="91" cm="1">
        <f t="array" ref="AF51">INDEX(Appendix!$G$4:$J$8,_xlfn.IFS(AD51&lt;56,1,AD51&lt;61,2,AD51&lt;66,3,AD51&lt;71,4,TRUE,5),MATCH(YEAR($C$17),Appendix!$G$3:$L$3,0))</f>
        <v>0</v>
      </c>
      <c r="AG51" s="92">
        <f t="shared" si="8"/>
        <v>0</v>
      </c>
      <c r="AH51" s="89">
        <f t="shared" ref="AH51:AH82" si="32">FLOOR((DATEDIF($B51-DAY($B51)+1,G$17,"m")-1)/12,1)</f>
        <v>125</v>
      </c>
      <c r="AI51" s="90">
        <f>IF($G51&gt;'Wage Ceilings '!$C$3-SUM($S51,$W51,$AA51,$AE51),'Wage Ceilings '!$C$3-SUM($S51,$W51,$AA51,$AE51),$G51)</f>
        <v>0</v>
      </c>
      <c r="AJ51" s="91" cm="1">
        <f t="array" ref="AJ51">INDEX(Appendix!$G$4:$J$8,_xlfn.IFS(AH51&lt;56,1,AH51&lt;61,2,AH51&lt;66,3,AH51&lt;71,4,TRUE,5),MATCH(YEAR($C$17),Appendix!$G$3:$L$3,0))</f>
        <v>0</v>
      </c>
      <c r="AK51" s="92">
        <f t="shared" si="10"/>
        <v>0</v>
      </c>
      <c r="AL51" s="89">
        <f t="shared" ref="AL51:AL82" si="33">FLOOR((DATEDIF($B51-DAY($B51)+1,H$17,"m")-1)/12,1)</f>
        <v>125</v>
      </c>
      <c r="AM51" s="90">
        <f>IF($H51&gt;'Wage Ceilings '!$C$3-SUM($S51,$W51,$AA51,$AE51,$AI51),'Wage Ceilings '!$C$3-SUM($S51,$W51,$AA51,$AE51,$AI51),$H51)</f>
        <v>0</v>
      </c>
      <c r="AN51" s="91" cm="1">
        <f t="array" ref="AN51">INDEX(Appendix!$G$4:$J$8,_xlfn.IFS(AL51&lt;56,1,AL51&lt;61,2,AL51&lt;66,3,AL51&lt;71,4,TRUE,5),MATCH(YEAR($C$17),Appendix!$G$3:$L$3,0))</f>
        <v>0</v>
      </c>
      <c r="AO51" s="92">
        <f t="shared" si="12"/>
        <v>0</v>
      </c>
      <c r="AP51" s="89">
        <f t="shared" ref="AP51:AP82" si="34">FLOOR((DATEDIF($B51-DAY($B51)+1,I$17,"m")-1)/12,1)</f>
        <v>125</v>
      </c>
      <c r="AQ51" s="90" cm="1">
        <f t="array" ref="AQ51">_xlfn.IFS(SUM($S51,$W51,$AA51,$AE51,$AI51,$AM51)&gt;='Wage Ceilings '!$C$3,0,SUM($I51,$S51,$W51,$AA51,$AE51,$AI51,$AM51)&gt;'Wage Ceilings '!$C$3,'Wage Ceilings '!$C$3-SUM($S51,$W51,$AA51,$AE51,$AI51,$AM51),SUM($I51,$S51,$W51,$AA51,$AE51,$AI51,$AM51)&lt;='Wage Ceilings '!$C$3,$I51)</f>
        <v>0</v>
      </c>
      <c r="AR51" s="91" cm="1">
        <f t="array" ref="AR51">INDEX(Appendix!$G$4:$J$8,_xlfn.IFS(AP51&lt;56,1,AP51&lt;61,2,AP51&lt;66,3,AP51&lt;71,4,TRUE,5),MATCH(YEAR($C$17),Appendix!$G$3:$L$3,0))</f>
        <v>0</v>
      </c>
      <c r="AS51" s="92">
        <f t="shared" si="24"/>
        <v>0</v>
      </c>
      <c r="AT51" s="89">
        <f t="shared" ref="AT51:AT82" si="35">FLOOR((DATEDIF($B51-DAY($B51)+1,J$17,"m")-1)/12,1)</f>
        <v>125</v>
      </c>
      <c r="AU51" s="90" cm="1">
        <f t="array" ref="AU51">_xlfn.IFS(SUM($S51,$W51,$AA51,$AE51,$AI51,$AM51,$AQ51)&gt;='Wage Ceilings '!$C$3,0,SUM($J51,$S51,$W51,$AA51,$AE51,$AI51,$AM51,$AQ51)&gt;'Wage Ceilings '!$C$3,'Wage Ceilings '!$C$3-SUM($S51,$W51,$AA51,$AE51,$AI51,$AM51,$AQ51),SUM($J51,$S51,$W51,$AA51,$AE51,$AI51,$AM51,$AQ51)&lt;='Wage Ceilings '!$C$3,$J51)</f>
        <v>0</v>
      </c>
      <c r="AV51" s="91" cm="1">
        <f t="array" ref="AV51">INDEX(Appendix!$G$4:$J$8,_xlfn.IFS(AT51&lt;56,1,AT51&lt;61,2,AT51&lt;66,3,AT51&lt;71,4,TRUE,5),MATCH(YEAR($C$17),Appendix!$G$3:$L$3,0))</f>
        <v>0</v>
      </c>
      <c r="AW51" s="92">
        <f t="shared" si="15"/>
        <v>0</v>
      </c>
      <c r="AX51" s="89">
        <f t="shared" ref="AX51:AX82" si="36">FLOOR((DATEDIF($B51-DAY($B51)+1,K$17,"m")-1)/12,1)</f>
        <v>125</v>
      </c>
      <c r="AY51" s="90" cm="1">
        <f t="array" ref="AY51">_xlfn.IFS(SUM($S51,$W51,$AA51,$AE51,$AI51,$AM51,$AQ51,$AU51)&gt;='Wage Ceilings '!$C$3,0,SUM($K51,$S51,$W51,$AA51,$AE51,$AI51,$AM51,$AQ51,$AU51)&gt;'Wage Ceilings '!$C$3,'Wage Ceilings '!$C$3-SUM($S51,$W51,$AA51,$AE51,$AI51,$AM51,$AQ51,$AU51),SUM($K51,$S51,$W51,$AA51,$AE51,$AI51,$AM51,$AQ51,$AU51)&lt;='Wage Ceilings '!$C$3,$K51)</f>
        <v>0</v>
      </c>
      <c r="AZ51" s="91" cm="1">
        <f t="array" ref="AZ51">INDEX(Appendix!$G$4:$J$8,_xlfn.IFS(AX51&lt;56,1,AX51&lt;61,2,AX51&lt;66,3,AX51&lt;71,4,TRUE,5),MATCH(YEAR($C$17),Appendix!$G$3:$L$3,0))</f>
        <v>0</v>
      </c>
      <c r="BA51" s="92">
        <f t="shared" si="17"/>
        <v>0</v>
      </c>
      <c r="BB51" s="89">
        <f t="shared" ref="BB51:BB82" si="37">FLOOR((DATEDIF($B51-DAY($B51)+1,L$17,"m")-1)/12,1)</f>
        <v>125</v>
      </c>
      <c r="BC51" s="90" cm="1">
        <f t="array" ref="BC51">_xlfn.IFS(SUM($S51,$W51,$AA51,$AE51,$AI51,$AM51,$AQ51,$AU51,$AY51)&gt;='Wage Ceilings '!$C$3,0,SUM($L51,$S51,$W51,$AA51,$AE51,$AI51,$AM51,$AQ51,$AU51,$AY51)&gt;'Wage Ceilings '!$C$3,'Wage Ceilings '!$C$3-SUM($S51,$W51,$AA51,$AE51,$AI51,$AM51,$AQ51,$AU51,$AY51),SUM($L51,$S51,$W51,$AA51,$AE51,$AI51,$AM51,$AQ51,$AU51,$AY51)&lt;='Wage Ceilings '!$C$3,$L51)</f>
        <v>0</v>
      </c>
      <c r="BD51" s="91" cm="1">
        <f t="array" ref="BD51">INDEX(Appendix!$G$4:$J$8,_xlfn.IFS(BB51&lt;56,1,BB51&lt;61,2,BB51&lt;66,3,BB51&lt;71,4,TRUE,5),MATCH(YEAR($C$17),Appendix!$G$3:$L$3,0))</f>
        <v>0</v>
      </c>
      <c r="BE51" s="92">
        <f t="shared" si="19"/>
        <v>0</v>
      </c>
      <c r="BF51" s="89">
        <f t="shared" ref="BF51:BF82" si="38">FLOOR((DATEDIF($B51-DAY($B51)+1,M$17,"m")-1)/12,1)</f>
        <v>125</v>
      </c>
      <c r="BG51" s="90" cm="1">
        <f t="array" ref="BG51">_xlfn.IFS(SUM($S51,$W51,$AA51,$AE51,$AI51,$AM51,$AQ51,$AU51,$AY51,$BC51)&gt;='Wage Ceilings '!$C$3,0,SUM($M51,$S51,$W51,$AA51,$AE51,$AI51,$AM51,$AQ51,$AU51,$AY51,$BC51)&gt;'Wage Ceilings '!$C$3,'Wage Ceilings '!$C$3-SUM($S51,$W51,$AA51,$AE51,$AI51,$AM51,$AQ51,$AU51,$AY51,$BC51),SUM($M51,$S51,$W51,$AA51,$AE51,$AI51,$AM51,$AQ51,$AU51,$AY51,$BC51)&lt;='Wage Ceilings '!$C$3,$M51)</f>
        <v>0</v>
      </c>
      <c r="BH51" s="91" cm="1">
        <f t="array" ref="BH51">INDEX(Appendix!$G$4:$J$8,_xlfn.IFS(BF51&lt;56,1,BF51&lt;61,2,BF51&lt;66,3,BF51&lt;71,4,TRUE,5),MATCH(YEAR($C$17),Appendix!$G$3:$L$3,0))</f>
        <v>0</v>
      </c>
      <c r="BI51" s="92">
        <f t="shared" si="21"/>
        <v>0</v>
      </c>
      <c r="BJ51" s="89">
        <f t="shared" ref="BJ51:BJ82" si="39">FLOOR((DATEDIF($B51-DAY($B51)+1,N$17,"m")-1)/12,1)</f>
        <v>125</v>
      </c>
      <c r="BK51" s="90" cm="1">
        <f t="array" ref="BK51">_xlfn.IFS(SUM($S51,$W51,$AA51,$AE51,$AI51,$AM51,$AQ51,$AU51,$AY51,$BC51,$BG51)&gt;='Wage Ceilings '!$C$3,0,SUM($N51,$S51,$W51,$AA51,$AE51,$AI51,$AM51,$AQ51,$AU51,$AY51,$BC51,$BG51)&gt;'Wage Ceilings '!$C$3,'Wage Ceilings '!$C$3-SUM($S51,$W51,$AA51,$AE51,$AI51,$AM51,$AQ51,$AU51,$AY51,$BC51,$BG51),SUM($N51,$S51,$W51,$AA51,$AE51,$AI51,$AM51,$AQ51,$AU51,$AY51,$BC51,$BG51)&lt;='Wage Ceilings '!$C$3,$N51)</f>
        <v>0</v>
      </c>
      <c r="BL51" s="91" cm="1">
        <f t="array" ref="BL51">INDEX(Appendix!$G$4:$J$8,_xlfn.IFS(BJ51&lt;56,1,BJ51&lt;61,2,BJ51&lt;66,3,BJ51&lt;71,4,TRUE,5),MATCH(YEAR($C$17),Appendix!$G$3:$L$3,0))</f>
        <v>0</v>
      </c>
      <c r="BM51" s="92">
        <f t="shared" si="23"/>
        <v>0</v>
      </c>
      <c r="BN51" s="99"/>
    </row>
    <row r="52" spans="1:66" x14ac:dyDescent="0.3">
      <c r="A52" s="64" t="s">
        <v>50</v>
      </c>
      <c r="B52" s="63"/>
      <c r="C52" s="67"/>
      <c r="D52" s="67"/>
      <c r="E52" s="67"/>
      <c r="F52" s="67"/>
      <c r="G52" s="67"/>
      <c r="H52" s="67"/>
      <c r="I52" s="67"/>
      <c r="J52" s="67"/>
      <c r="K52" s="67"/>
      <c r="L52" s="67"/>
      <c r="M52" s="67"/>
      <c r="N52" s="67"/>
      <c r="O52" s="57">
        <f t="shared" si="25"/>
        <v>0</v>
      </c>
      <c r="P52" s="57">
        <f t="shared" si="26"/>
        <v>0</v>
      </c>
      <c r="Q52" s="58">
        <f t="shared" si="27"/>
        <v>0</v>
      </c>
      <c r="R52" s="89">
        <f t="shared" si="28"/>
        <v>124</v>
      </c>
      <c r="S52" s="90">
        <f>IF($C52&gt;'Wage Ceilings '!$C$3,'Wage Ceilings '!$C$3,$C52)</f>
        <v>0</v>
      </c>
      <c r="T52" s="91" cm="1">
        <f t="array" ref="T52">INDEX(Appendix!$G$4:$J$8,_xlfn.IFS(R52&lt;56,1,R52&lt;61,2,R52&lt;66,3,R52&lt;71,4,TRUE,5),MATCH(YEAR($C$17),Appendix!$G$3:$L$3,0))</f>
        <v>0</v>
      </c>
      <c r="U52" s="92">
        <f t="shared" si="2"/>
        <v>0</v>
      </c>
      <c r="V52" s="89">
        <f t="shared" si="29"/>
        <v>125</v>
      </c>
      <c r="W52" s="90">
        <f>IF($D52&gt;'Wage Ceilings '!$C$3-$S52,'Wage Ceilings '!$C$3-$S52,$D52)</f>
        <v>0</v>
      </c>
      <c r="X52" s="91" cm="1">
        <f t="array" ref="X52">INDEX(Appendix!$G$4:$J$8,_xlfn.IFS(V52&lt;56,1,V52&lt;61,2,V52&lt;66,3,V52&lt;71,4,TRUE,5),MATCH(YEAR($C$17),Appendix!$G$3:$L$3,0))</f>
        <v>0</v>
      </c>
      <c r="Y52" s="92">
        <f t="shared" si="4"/>
        <v>0</v>
      </c>
      <c r="Z52" s="89">
        <f t="shared" si="30"/>
        <v>125</v>
      </c>
      <c r="AA52" s="90">
        <f>IF($E52&gt;'Wage Ceilings '!$C$3-SUM($S52,$W52),'Wage Ceilings '!$C$3-SUM($S52,$W52),$E52)</f>
        <v>0</v>
      </c>
      <c r="AB52" s="91" cm="1">
        <f t="array" ref="AB52">INDEX(Appendix!$G$4:$J$8,_xlfn.IFS(Z52&lt;56,1,Z52&lt;61,2,Z52&lt;66,3,Z52&lt;71,4,TRUE,5),MATCH(YEAR($C$17),Appendix!$G$3:$L$3,0))</f>
        <v>0</v>
      </c>
      <c r="AC52" s="92">
        <f t="shared" si="6"/>
        <v>0</v>
      </c>
      <c r="AD52" s="89">
        <f t="shared" si="31"/>
        <v>125</v>
      </c>
      <c r="AE52" s="90">
        <f>IF($F52&gt;'Wage Ceilings '!$C$3-SUM($S52,$W52,$AA52),'Wage Ceilings '!$C$3-SUM($S52,$W52,$AA52),$F52)</f>
        <v>0</v>
      </c>
      <c r="AF52" s="91" cm="1">
        <f t="array" ref="AF52">INDEX(Appendix!$G$4:$J$8,_xlfn.IFS(AD52&lt;56,1,AD52&lt;61,2,AD52&lt;66,3,AD52&lt;71,4,TRUE,5),MATCH(YEAR($C$17),Appendix!$G$3:$L$3,0))</f>
        <v>0</v>
      </c>
      <c r="AG52" s="92">
        <f t="shared" si="8"/>
        <v>0</v>
      </c>
      <c r="AH52" s="89">
        <f t="shared" si="32"/>
        <v>125</v>
      </c>
      <c r="AI52" s="90">
        <f>IF($G52&gt;'Wage Ceilings '!$C$3-SUM($S52,$W52,$AA52,$AE52),'Wage Ceilings '!$C$3-SUM($S52,$W52,$AA52,$AE52),$G52)</f>
        <v>0</v>
      </c>
      <c r="AJ52" s="91" cm="1">
        <f t="array" ref="AJ52">INDEX(Appendix!$G$4:$J$8,_xlfn.IFS(AH52&lt;56,1,AH52&lt;61,2,AH52&lt;66,3,AH52&lt;71,4,TRUE,5),MATCH(YEAR($C$17),Appendix!$G$3:$L$3,0))</f>
        <v>0</v>
      </c>
      <c r="AK52" s="92">
        <f t="shared" si="10"/>
        <v>0</v>
      </c>
      <c r="AL52" s="89">
        <f t="shared" si="33"/>
        <v>125</v>
      </c>
      <c r="AM52" s="90">
        <f>IF($H52&gt;'Wage Ceilings '!$C$3-SUM($S52,$W52,$AA52,$AE52,$AI52),'Wage Ceilings '!$C$3-SUM($S52,$W52,$AA52,$AE52,$AI52),$H52)</f>
        <v>0</v>
      </c>
      <c r="AN52" s="91" cm="1">
        <f t="array" ref="AN52">INDEX(Appendix!$G$4:$J$8,_xlfn.IFS(AL52&lt;56,1,AL52&lt;61,2,AL52&lt;66,3,AL52&lt;71,4,TRUE,5),MATCH(YEAR($C$17),Appendix!$G$3:$L$3,0))</f>
        <v>0</v>
      </c>
      <c r="AO52" s="92">
        <f t="shared" si="12"/>
        <v>0</v>
      </c>
      <c r="AP52" s="89">
        <f t="shared" si="34"/>
        <v>125</v>
      </c>
      <c r="AQ52" s="90" cm="1">
        <f t="array" ref="AQ52">_xlfn.IFS(SUM($S52,$W52,$AA52,$AE52,$AI52,$AM52)&gt;='Wage Ceilings '!$C$3,0,SUM($I52,$S52,$W52,$AA52,$AE52,$AI52,$AM52)&gt;'Wage Ceilings '!$C$3,'Wage Ceilings '!$C$3-SUM($S52,$W52,$AA52,$AE52,$AI52,$AM52),SUM($I52,$S52,$W52,$AA52,$AE52,$AI52,$AM52)&lt;='Wage Ceilings '!$C$3,$I52)</f>
        <v>0</v>
      </c>
      <c r="AR52" s="91" cm="1">
        <f t="array" ref="AR52">INDEX(Appendix!$G$4:$J$8,_xlfn.IFS(AP52&lt;56,1,AP52&lt;61,2,AP52&lt;66,3,AP52&lt;71,4,TRUE,5),MATCH(YEAR($C$17),Appendix!$G$3:$L$3,0))</f>
        <v>0</v>
      </c>
      <c r="AS52" s="92">
        <f t="shared" si="24"/>
        <v>0</v>
      </c>
      <c r="AT52" s="89">
        <f t="shared" si="35"/>
        <v>125</v>
      </c>
      <c r="AU52" s="90" cm="1">
        <f t="array" ref="AU52">_xlfn.IFS(SUM($S52,$W52,$AA52,$AE52,$AI52,$AM52,$AQ52)&gt;='Wage Ceilings '!$C$3,0,SUM($J52,$S52,$W52,$AA52,$AE52,$AI52,$AM52,$AQ52)&gt;'Wage Ceilings '!$C$3,'Wage Ceilings '!$C$3-SUM($S52,$W52,$AA52,$AE52,$AI52,$AM52,$AQ52),SUM($J52,$S52,$W52,$AA52,$AE52,$AI52,$AM52,$AQ52)&lt;='Wage Ceilings '!$C$3,$J52)</f>
        <v>0</v>
      </c>
      <c r="AV52" s="91" cm="1">
        <f t="array" ref="AV52">INDEX(Appendix!$G$4:$J$8,_xlfn.IFS(AT52&lt;56,1,AT52&lt;61,2,AT52&lt;66,3,AT52&lt;71,4,TRUE,5),MATCH(YEAR($C$17),Appendix!$G$3:$L$3,0))</f>
        <v>0</v>
      </c>
      <c r="AW52" s="92">
        <f t="shared" si="15"/>
        <v>0</v>
      </c>
      <c r="AX52" s="89">
        <f t="shared" si="36"/>
        <v>125</v>
      </c>
      <c r="AY52" s="90" cm="1">
        <f t="array" ref="AY52">_xlfn.IFS(SUM($S52,$W52,$AA52,$AE52,$AI52,$AM52,$AQ52,$AU52)&gt;='Wage Ceilings '!$C$3,0,SUM($K52,$S52,$W52,$AA52,$AE52,$AI52,$AM52,$AQ52,$AU52)&gt;'Wage Ceilings '!$C$3,'Wage Ceilings '!$C$3-SUM($S52,$W52,$AA52,$AE52,$AI52,$AM52,$AQ52,$AU52),SUM($K52,$S52,$W52,$AA52,$AE52,$AI52,$AM52,$AQ52,$AU52)&lt;='Wage Ceilings '!$C$3,$K52)</f>
        <v>0</v>
      </c>
      <c r="AZ52" s="91" cm="1">
        <f t="array" ref="AZ52">INDEX(Appendix!$G$4:$J$8,_xlfn.IFS(AX52&lt;56,1,AX52&lt;61,2,AX52&lt;66,3,AX52&lt;71,4,TRUE,5),MATCH(YEAR($C$17),Appendix!$G$3:$L$3,0))</f>
        <v>0</v>
      </c>
      <c r="BA52" s="92">
        <f t="shared" si="17"/>
        <v>0</v>
      </c>
      <c r="BB52" s="89">
        <f t="shared" si="37"/>
        <v>125</v>
      </c>
      <c r="BC52" s="90" cm="1">
        <f t="array" ref="BC52">_xlfn.IFS(SUM($S52,$W52,$AA52,$AE52,$AI52,$AM52,$AQ52,$AU52,$AY52)&gt;='Wage Ceilings '!$C$3,0,SUM($L52,$S52,$W52,$AA52,$AE52,$AI52,$AM52,$AQ52,$AU52,$AY52)&gt;'Wage Ceilings '!$C$3,'Wage Ceilings '!$C$3-SUM($S52,$W52,$AA52,$AE52,$AI52,$AM52,$AQ52,$AU52,$AY52),SUM($L52,$S52,$W52,$AA52,$AE52,$AI52,$AM52,$AQ52,$AU52,$AY52)&lt;='Wage Ceilings '!$C$3,$L52)</f>
        <v>0</v>
      </c>
      <c r="BD52" s="91" cm="1">
        <f t="array" ref="BD52">INDEX(Appendix!$G$4:$J$8,_xlfn.IFS(BB52&lt;56,1,BB52&lt;61,2,BB52&lt;66,3,BB52&lt;71,4,TRUE,5),MATCH(YEAR($C$17),Appendix!$G$3:$L$3,0))</f>
        <v>0</v>
      </c>
      <c r="BE52" s="92">
        <f t="shared" si="19"/>
        <v>0</v>
      </c>
      <c r="BF52" s="89">
        <f t="shared" si="38"/>
        <v>125</v>
      </c>
      <c r="BG52" s="90" cm="1">
        <f t="array" ref="BG52">_xlfn.IFS(SUM($S52,$W52,$AA52,$AE52,$AI52,$AM52,$AQ52,$AU52,$AY52,$BC52)&gt;='Wage Ceilings '!$C$3,0,SUM($M52,$S52,$W52,$AA52,$AE52,$AI52,$AM52,$AQ52,$AU52,$AY52,$BC52)&gt;'Wage Ceilings '!$C$3,'Wage Ceilings '!$C$3-SUM($S52,$W52,$AA52,$AE52,$AI52,$AM52,$AQ52,$AU52,$AY52,$BC52),SUM($M52,$S52,$W52,$AA52,$AE52,$AI52,$AM52,$AQ52,$AU52,$AY52,$BC52)&lt;='Wage Ceilings '!$C$3,$M52)</f>
        <v>0</v>
      </c>
      <c r="BH52" s="91" cm="1">
        <f t="array" ref="BH52">INDEX(Appendix!$G$4:$J$8,_xlfn.IFS(BF52&lt;56,1,BF52&lt;61,2,BF52&lt;66,3,BF52&lt;71,4,TRUE,5),MATCH(YEAR($C$17),Appendix!$G$3:$L$3,0))</f>
        <v>0</v>
      </c>
      <c r="BI52" s="92">
        <f t="shared" si="21"/>
        <v>0</v>
      </c>
      <c r="BJ52" s="89">
        <f t="shared" si="39"/>
        <v>125</v>
      </c>
      <c r="BK52" s="90" cm="1">
        <f t="array" ref="BK52">_xlfn.IFS(SUM($S52,$W52,$AA52,$AE52,$AI52,$AM52,$AQ52,$AU52,$AY52,$BC52,$BG52)&gt;='Wage Ceilings '!$C$3,0,SUM($N52,$S52,$W52,$AA52,$AE52,$AI52,$AM52,$AQ52,$AU52,$AY52,$BC52,$BG52)&gt;'Wage Ceilings '!$C$3,'Wage Ceilings '!$C$3-SUM($S52,$W52,$AA52,$AE52,$AI52,$AM52,$AQ52,$AU52,$AY52,$BC52,$BG52),SUM($N52,$S52,$W52,$AA52,$AE52,$AI52,$AM52,$AQ52,$AU52,$AY52,$BC52,$BG52)&lt;='Wage Ceilings '!$C$3,$N52)</f>
        <v>0</v>
      </c>
      <c r="BL52" s="91" cm="1">
        <f t="array" ref="BL52">INDEX(Appendix!$G$4:$J$8,_xlfn.IFS(BJ52&lt;56,1,BJ52&lt;61,2,BJ52&lt;66,3,BJ52&lt;71,4,TRUE,5),MATCH(YEAR($C$17),Appendix!$G$3:$L$3,0))</f>
        <v>0</v>
      </c>
      <c r="BM52" s="92">
        <f t="shared" si="23"/>
        <v>0</v>
      </c>
      <c r="BN52" s="99"/>
    </row>
    <row r="53" spans="1:66" x14ac:dyDescent="0.3">
      <c r="A53" s="64" t="s">
        <v>51</v>
      </c>
      <c r="B53" s="63"/>
      <c r="C53" s="67"/>
      <c r="D53" s="67"/>
      <c r="E53" s="67"/>
      <c r="F53" s="67"/>
      <c r="G53" s="67"/>
      <c r="H53" s="67"/>
      <c r="I53" s="67"/>
      <c r="J53" s="67"/>
      <c r="K53" s="67"/>
      <c r="L53" s="67"/>
      <c r="M53" s="67"/>
      <c r="N53" s="67"/>
      <c r="O53" s="57">
        <f t="shared" si="25"/>
        <v>0</v>
      </c>
      <c r="P53" s="57">
        <f t="shared" si="26"/>
        <v>0</v>
      </c>
      <c r="Q53" s="58">
        <f t="shared" si="27"/>
        <v>0</v>
      </c>
      <c r="R53" s="89">
        <f t="shared" si="28"/>
        <v>124</v>
      </c>
      <c r="S53" s="90">
        <f>IF($C53&gt;'Wage Ceilings '!$C$3,'Wage Ceilings '!$C$3,$C53)</f>
        <v>0</v>
      </c>
      <c r="T53" s="91" cm="1">
        <f t="array" ref="T53">INDEX(Appendix!$G$4:$J$8,_xlfn.IFS(R53&lt;56,1,R53&lt;61,2,R53&lt;66,3,R53&lt;71,4,TRUE,5),MATCH(YEAR($C$17),Appendix!$G$3:$L$3,0))</f>
        <v>0</v>
      </c>
      <c r="U53" s="92">
        <f t="shared" si="2"/>
        <v>0</v>
      </c>
      <c r="V53" s="89">
        <f t="shared" si="29"/>
        <v>125</v>
      </c>
      <c r="W53" s="90">
        <f>IF($D53&gt;'Wage Ceilings '!$C$3-$S53,'Wage Ceilings '!$C$3-$S53,$D53)</f>
        <v>0</v>
      </c>
      <c r="X53" s="91" cm="1">
        <f t="array" ref="X53">INDEX(Appendix!$G$4:$J$8,_xlfn.IFS(V53&lt;56,1,V53&lt;61,2,V53&lt;66,3,V53&lt;71,4,TRUE,5),MATCH(YEAR($C$17),Appendix!$G$3:$L$3,0))</f>
        <v>0</v>
      </c>
      <c r="Y53" s="92">
        <f t="shared" si="4"/>
        <v>0</v>
      </c>
      <c r="Z53" s="89">
        <f t="shared" si="30"/>
        <v>125</v>
      </c>
      <c r="AA53" s="90">
        <f>IF($E53&gt;'Wage Ceilings '!$C$3-SUM($S53,$W53),'Wage Ceilings '!$C$3-SUM($S53,$W53),$E53)</f>
        <v>0</v>
      </c>
      <c r="AB53" s="91" cm="1">
        <f t="array" ref="AB53">INDEX(Appendix!$G$4:$J$8,_xlfn.IFS(Z53&lt;56,1,Z53&lt;61,2,Z53&lt;66,3,Z53&lt;71,4,TRUE,5),MATCH(YEAR($C$17),Appendix!$G$3:$L$3,0))</f>
        <v>0</v>
      </c>
      <c r="AC53" s="92">
        <f t="shared" si="6"/>
        <v>0</v>
      </c>
      <c r="AD53" s="89">
        <f t="shared" si="31"/>
        <v>125</v>
      </c>
      <c r="AE53" s="90">
        <f>IF($F53&gt;'Wage Ceilings '!$C$3-SUM($S53,$W53,$AA53),'Wage Ceilings '!$C$3-SUM($S53,$W53,$AA53),$F53)</f>
        <v>0</v>
      </c>
      <c r="AF53" s="91" cm="1">
        <f t="array" ref="AF53">INDEX(Appendix!$G$4:$J$8,_xlfn.IFS(AD53&lt;56,1,AD53&lt;61,2,AD53&lt;66,3,AD53&lt;71,4,TRUE,5),MATCH(YEAR($C$17),Appendix!$G$3:$L$3,0))</f>
        <v>0</v>
      </c>
      <c r="AG53" s="92">
        <f t="shared" si="8"/>
        <v>0</v>
      </c>
      <c r="AH53" s="89">
        <f t="shared" si="32"/>
        <v>125</v>
      </c>
      <c r="AI53" s="90">
        <f>IF($G53&gt;'Wage Ceilings '!$C$3-SUM($S53,$W53,$AA53,$AE53),'Wage Ceilings '!$C$3-SUM($S53,$W53,$AA53,$AE53),$G53)</f>
        <v>0</v>
      </c>
      <c r="AJ53" s="91" cm="1">
        <f t="array" ref="AJ53">INDEX(Appendix!$G$4:$J$8,_xlfn.IFS(AH53&lt;56,1,AH53&lt;61,2,AH53&lt;66,3,AH53&lt;71,4,TRUE,5),MATCH(YEAR($C$17),Appendix!$G$3:$L$3,0))</f>
        <v>0</v>
      </c>
      <c r="AK53" s="92">
        <f t="shared" si="10"/>
        <v>0</v>
      </c>
      <c r="AL53" s="89">
        <f t="shared" si="33"/>
        <v>125</v>
      </c>
      <c r="AM53" s="90">
        <f>IF($H53&gt;'Wage Ceilings '!$C$3-SUM($S53,$W53,$AA53,$AE53,$AI53),'Wage Ceilings '!$C$3-SUM($S53,$W53,$AA53,$AE53,$AI53),$H53)</f>
        <v>0</v>
      </c>
      <c r="AN53" s="91" cm="1">
        <f t="array" ref="AN53">INDEX(Appendix!$G$4:$J$8,_xlfn.IFS(AL53&lt;56,1,AL53&lt;61,2,AL53&lt;66,3,AL53&lt;71,4,TRUE,5),MATCH(YEAR($C$17),Appendix!$G$3:$L$3,0))</f>
        <v>0</v>
      </c>
      <c r="AO53" s="92">
        <f t="shared" si="12"/>
        <v>0</v>
      </c>
      <c r="AP53" s="89">
        <f t="shared" si="34"/>
        <v>125</v>
      </c>
      <c r="AQ53" s="90" cm="1">
        <f t="array" ref="AQ53">_xlfn.IFS(SUM($S53,$W53,$AA53,$AE53,$AI53,$AM53)&gt;='Wage Ceilings '!$C$3,0,SUM($I53,$S53,$W53,$AA53,$AE53,$AI53,$AM53)&gt;'Wage Ceilings '!$C$3,'Wage Ceilings '!$C$3-SUM($S53,$W53,$AA53,$AE53,$AI53,$AM53),SUM($I53,$S53,$W53,$AA53,$AE53,$AI53,$AM53)&lt;='Wage Ceilings '!$C$3,$I53)</f>
        <v>0</v>
      </c>
      <c r="AR53" s="91" cm="1">
        <f t="array" ref="AR53">INDEX(Appendix!$G$4:$J$8,_xlfn.IFS(AP53&lt;56,1,AP53&lt;61,2,AP53&lt;66,3,AP53&lt;71,4,TRUE,5),MATCH(YEAR($C$17),Appendix!$G$3:$L$3,0))</f>
        <v>0</v>
      </c>
      <c r="AS53" s="92">
        <f t="shared" si="24"/>
        <v>0</v>
      </c>
      <c r="AT53" s="89">
        <f t="shared" si="35"/>
        <v>125</v>
      </c>
      <c r="AU53" s="90" cm="1">
        <f t="array" ref="AU53">_xlfn.IFS(SUM($S53,$W53,$AA53,$AE53,$AI53,$AM53,$AQ53)&gt;='Wage Ceilings '!$C$3,0,SUM($J53,$S53,$W53,$AA53,$AE53,$AI53,$AM53,$AQ53)&gt;'Wage Ceilings '!$C$3,'Wage Ceilings '!$C$3-SUM($S53,$W53,$AA53,$AE53,$AI53,$AM53,$AQ53),SUM($J53,$S53,$W53,$AA53,$AE53,$AI53,$AM53,$AQ53)&lt;='Wage Ceilings '!$C$3,$J53)</f>
        <v>0</v>
      </c>
      <c r="AV53" s="91" cm="1">
        <f t="array" ref="AV53">INDEX(Appendix!$G$4:$J$8,_xlfn.IFS(AT53&lt;56,1,AT53&lt;61,2,AT53&lt;66,3,AT53&lt;71,4,TRUE,5),MATCH(YEAR($C$17),Appendix!$G$3:$L$3,0))</f>
        <v>0</v>
      </c>
      <c r="AW53" s="92">
        <f t="shared" si="15"/>
        <v>0</v>
      </c>
      <c r="AX53" s="89">
        <f t="shared" si="36"/>
        <v>125</v>
      </c>
      <c r="AY53" s="90" cm="1">
        <f t="array" ref="AY53">_xlfn.IFS(SUM($S53,$W53,$AA53,$AE53,$AI53,$AM53,$AQ53,$AU53)&gt;='Wage Ceilings '!$C$3,0,SUM($K53,$S53,$W53,$AA53,$AE53,$AI53,$AM53,$AQ53,$AU53)&gt;'Wage Ceilings '!$C$3,'Wage Ceilings '!$C$3-SUM($S53,$W53,$AA53,$AE53,$AI53,$AM53,$AQ53,$AU53),SUM($K53,$S53,$W53,$AA53,$AE53,$AI53,$AM53,$AQ53,$AU53)&lt;='Wage Ceilings '!$C$3,$K53)</f>
        <v>0</v>
      </c>
      <c r="AZ53" s="91" cm="1">
        <f t="array" ref="AZ53">INDEX(Appendix!$G$4:$J$8,_xlfn.IFS(AX53&lt;56,1,AX53&lt;61,2,AX53&lt;66,3,AX53&lt;71,4,TRUE,5),MATCH(YEAR($C$17),Appendix!$G$3:$L$3,0))</f>
        <v>0</v>
      </c>
      <c r="BA53" s="92">
        <f t="shared" si="17"/>
        <v>0</v>
      </c>
      <c r="BB53" s="89">
        <f t="shared" si="37"/>
        <v>125</v>
      </c>
      <c r="BC53" s="90" cm="1">
        <f t="array" ref="BC53">_xlfn.IFS(SUM($S53,$W53,$AA53,$AE53,$AI53,$AM53,$AQ53,$AU53,$AY53)&gt;='Wage Ceilings '!$C$3,0,SUM($L53,$S53,$W53,$AA53,$AE53,$AI53,$AM53,$AQ53,$AU53,$AY53)&gt;'Wage Ceilings '!$C$3,'Wage Ceilings '!$C$3-SUM($S53,$W53,$AA53,$AE53,$AI53,$AM53,$AQ53,$AU53,$AY53),SUM($L53,$S53,$W53,$AA53,$AE53,$AI53,$AM53,$AQ53,$AU53,$AY53)&lt;='Wage Ceilings '!$C$3,$L53)</f>
        <v>0</v>
      </c>
      <c r="BD53" s="91" cm="1">
        <f t="array" ref="BD53">INDEX(Appendix!$G$4:$J$8,_xlfn.IFS(BB53&lt;56,1,BB53&lt;61,2,BB53&lt;66,3,BB53&lt;71,4,TRUE,5),MATCH(YEAR($C$17),Appendix!$G$3:$L$3,0))</f>
        <v>0</v>
      </c>
      <c r="BE53" s="92">
        <f t="shared" si="19"/>
        <v>0</v>
      </c>
      <c r="BF53" s="89">
        <f t="shared" si="38"/>
        <v>125</v>
      </c>
      <c r="BG53" s="90" cm="1">
        <f t="array" ref="BG53">_xlfn.IFS(SUM($S53,$W53,$AA53,$AE53,$AI53,$AM53,$AQ53,$AU53,$AY53,$BC53)&gt;='Wage Ceilings '!$C$3,0,SUM($M53,$S53,$W53,$AA53,$AE53,$AI53,$AM53,$AQ53,$AU53,$AY53,$BC53)&gt;'Wage Ceilings '!$C$3,'Wage Ceilings '!$C$3-SUM($S53,$W53,$AA53,$AE53,$AI53,$AM53,$AQ53,$AU53,$AY53,$BC53),SUM($M53,$S53,$W53,$AA53,$AE53,$AI53,$AM53,$AQ53,$AU53,$AY53,$BC53)&lt;='Wage Ceilings '!$C$3,$M53)</f>
        <v>0</v>
      </c>
      <c r="BH53" s="91" cm="1">
        <f t="array" ref="BH53">INDEX(Appendix!$G$4:$J$8,_xlfn.IFS(BF53&lt;56,1,BF53&lt;61,2,BF53&lt;66,3,BF53&lt;71,4,TRUE,5),MATCH(YEAR($C$17),Appendix!$G$3:$L$3,0))</f>
        <v>0</v>
      </c>
      <c r="BI53" s="92">
        <f t="shared" si="21"/>
        <v>0</v>
      </c>
      <c r="BJ53" s="89">
        <f t="shared" si="39"/>
        <v>125</v>
      </c>
      <c r="BK53" s="90" cm="1">
        <f t="array" ref="BK53">_xlfn.IFS(SUM($S53,$W53,$AA53,$AE53,$AI53,$AM53,$AQ53,$AU53,$AY53,$BC53,$BG53)&gt;='Wage Ceilings '!$C$3,0,SUM($N53,$S53,$W53,$AA53,$AE53,$AI53,$AM53,$AQ53,$AU53,$AY53,$BC53,$BG53)&gt;'Wage Ceilings '!$C$3,'Wage Ceilings '!$C$3-SUM($S53,$W53,$AA53,$AE53,$AI53,$AM53,$AQ53,$AU53,$AY53,$BC53,$BG53),SUM($N53,$S53,$W53,$AA53,$AE53,$AI53,$AM53,$AQ53,$AU53,$AY53,$BC53,$BG53)&lt;='Wage Ceilings '!$C$3,$N53)</f>
        <v>0</v>
      </c>
      <c r="BL53" s="91" cm="1">
        <f t="array" ref="BL53">INDEX(Appendix!$G$4:$J$8,_xlfn.IFS(BJ53&lt;56,1,BJ53&lt;61,2,BJ53&lt;66,3,BJ53&lt;71,4,TRUE,5),MATCH(YEAR($C$17),Appendix!$G$3:$L$3,0))</f>
        <v>0</v>
      </c>
      <c r="BM53" s="92">
        <f t="shared" si="23"/>
        <v>0</v>
      </c>
      <c r="BN53" s="99"/>
    </row>
    <row r="54" spans="1:66" x14ac:dyDescent="0.3">
      <c r="A54" s="64" t="s">
        <v>52</v>
      </c>
      <c r="B54" s="63"/>
      <c r="C54" s="67"/>
      <c r="D54" s="67"/>
      <c r="E54" s="67"/>
      <c r="F54" s="67"/>
      <c r="G54" s="67"/>
      <c r="H54" s="67"/>
      <c r="I54" s="67"/>
      <c r="J54" s="67"/>
      <c r="K54" s="67"/>
      <c r="L54" s="67"/>
      <c r="M54" s="67"/>
      <c r="N54" s="67"/>
      <c r="O54" s="57">
        <f t="shared" si="25"/>
        <v>0</v>
      </c>
      <c r="P54" s="57">
        <f t="shared" si="26"/>
        <v>0</v>
      </c>
      <c r="Q54" s="58">
        <f t="shared" si="27"/>
        <v>0</v>
      </c>
      <c r="R54" s="89">
        <f t="shared" si="28"/>
        <v>124</v>
      </c>
      <c r="S54" s="90">
        <f>IF($C54&gt;'Wage Ceilings '!$C$3,'Wage Ceilings '!$C$3,$C54)</f>
        <v>0</v>
      </c>
      <c r="T54" s="91" cm="1">
        <f t="array" ref="T54">INDEX(Appendix!$G$4:$J$8,_xlfn.IFS(R54&lt;56,1,R54&lt;61,2,R54&lt;66,3,R54&lt;71,4,TRUE,5),MATCH(YEAR($C$17),Appendix!$G$3:$L$3,0))</f>
        <v>0</v>
      </c>
      <c r="U54" s="92">
        <f t="shared" si="2"/>
        <v>0</v>
      </c>
      <c r="V54" s="89">
        <f t="shared" si="29"/>
        <v>125</v>
      </c>
      <c r="W54" s="90">
        <f>IF($D54&gt;'Wage Ceilings '!$C$3-$S54,'Wage Ceilings '!$C$3-$S54,$D54)</f>
        <v>0</v>
      </c>
      <c r="X54" s="91" cm="1">
        <f t="array" ref="X54">INDEX(Appendix!$G$4:$J$8,_xlfn.IFS(V54&lt;56,1,V54&lt;61,2,V54&lt;66,3,V54&lt;71,4,TRUE,5),MATCH(YEAR($C$17),Appendix!$G$3:$L$3,0))</f>
        <v>0</v>
      </c>
      <c r="Y54" s="92">
        <f t="shared" si="4"/>
        <v>0</v>
      </c>
      <c r="Z54" s="89">
        <f t="shared" si="30"/>
        <v>125</v>
      </c>
      <c r="AA54" s="90">
        <f>IF($E54&gt;'Wage Ceilings '!$C$3-SUM($S54,$W54),'Wage Ceilings '!$C$3-SUM($S54,$W54),$E54)</f>
        <v>0</v>
      </c>
      <c r="AB54" s="91" cm="1">
        <f t="array" ref="AB54">INDEX(Appendix!$G$4:$J$8,_xlfn.IFS(Z54&lt;56,1,Z54&lt;61,2,Z54&lt;66,3,Z54&lt;71,4,TRUE,5),MATCH(YEAR($C$17),Appendix!$G$3:$L$3,0))</f>
        <v>0</v>
      </c>
      <c r="AC54" s="92">
        <f t="shared" si="6"/>
        <v>0</v>
      </c>
      <c r="AD54" s="89">
        <f t="shared" si="31"/>
        <v>125</v>
      </c>
      <c r="AE54" s="90">
        <f>IF($F54&gt;'Wage Ceilings '!$C$3-SUM($S54,$W54,$AA54),'Wage Ceilings '!$C$3-SUM($S54,$W54,$AA54),$F54)</f>
        <v>0</v>
      </c>
      <c r="AF54" s="91" cm="1">
        <f t="array" ref="AF54">INDEX(Appendix!$G$4:$J$8,_xlfn.IFS(AD54&lt;56,1,AD54&lt;61,2,AD54&lt;66,3,AD54&lt;71,4,TRUE,5),MATCH(YEAR($C$17),Appendix!$G$3:$L$3,0))</f>
        <v>0</v>
      </c>
      <c r="AG54" s="92">
        <f t="shared" si="8"/>
        <v>0</v>
      </c>
      <c r="AH54" s="89">
        <f t="shared" si="32"/>
        <v>125</v>
      </c>
      <c r="AI54" s="90">
        <f>IF($G54&gt;'Wage Ceilings '!$C$3-SUM($S54,$W54,$AA54,$AE54),'Wage Ceilings '!$C$3-SUM($S54,$W54,$AA54,$AE54),$G54)</f>
        <v>0</v>
      </c>
      <c r="AJ54" s="91" cm="1">
        <f t="array" ref="AJ54">INDEX(Appendix!$G$4:$J$8,_xlfn.IFS(AH54&lt;56,1,AH54&lt;61,2,AH54&lt;66,3,AH54&lt;71,4,TRUE,5),MATCH(YEAR($C$17),Appendix!$G$3:$L$3,0))</f>
        <v>0</v>
      </c>
      <c r="AK54" s="92">
        <f t="shared" si="10"/>
        <v>0</v>
      </c>
      <c r="AL54" s="89">
        <f t="shared" si="33"/>
        <v>125</v>
      </c>
      <c r="AM54" s="90">
        <f>IF($H54&gt;'Wage Ceilings '!$C$3-SUM($S54,$W54,$AA54,$AE54,$AI54),'Wage Ceilings '!$C$3-SUM($S54,$W54,$AA54,$AE54,$AI54),$H54)</f>
        <v>0</v>
      </c>
      <c r="AN54" s="91" cm="1">
        <f t="array" ref="AN54">INDEX(Appendix!$G$4:$J$8,_xlfn.IFS(AL54&lt;56,1,AL54&lt;61,2,AL54&lt;66,3,AL54&lt;71,4,TRUE,5),MATCH(YEAR($C$17),Appendix!$G$3:$L$3,0))</f>
        <v>0</v>
      </c>
      <c r="AO54" s="92">
        <f t="shared" si="12"/>
        <v>0</v>
      </c>
      <c r="AP54" s="89">
        <f t="shared" si="34"/>
        <v>125</v>
      </c>
      <c r="AQ54" s="90" cm="1">
        <f t="array" ref="AQ54">_xlfn.IFS(SUM($S54,$W54,$AA54,$AE54,$AI54,$AM54)&gt;='Wage Ceilings '!$C$3,0,SUM($I54,$S54,$W54,$AA54,$AE54,$AI54,$AM54)&gt;'Wage Ceilings '!$C$3,'Wage Ceilings '!$C$3-SUM($S54,$W54,$AA54,$AE54,$AI54,$AM54),SUM($I54,$S54,$W54,$AA54,$AE54,$AI54,$AM54)&lt;='Wage Ceilings '!$C$3,$I54)</f>
        <v>0</v>
      </c>
      <c r="AR54" s="91" cm="1">
        <f t="array" ref="AR54">INDEX(Appendix!$G$4:$J$8,_xlfn.IFS(AP54&lt;56,1,AP54&lt;61,2,AP54&lt;66,3,AP54&lt;71,4,TRUE,5),MATCH(YEAR($C$17),Appendix!$G$3:$L$3,0))</f>
        <v>0</v>
      </c>
      <c r="AS54" s="92">
        <f t="shared" si="24"/>
        <v>0</v>
      </c>
      <c r="AT54" s="89">
        <f t="shared" si="35"/>
        <v>125</v>
      </c>
      <c r="AU54" s="90" cm="1">
        <f t="array" ref="AU54">_xlfn.IFS(SUM($S54,$W54,$AA54,$AE54,$AI54,$AM54,$AQ54)&gt;='Wage Ceilings '!$C$3,0,SUM($J54,$S54,$W54,$AA54,$AE54,$AI54,$AM54,$AQ54)&gt;'Wage Ceilings '!$C$3,'Wage Ceilings '!$C$3-SUM($S54,$W54,$AA54,$AE54,$AI54,$AM54,$AQ54),SUM($J54,$S54,$W54,$AA54,$AE54,$AI54,$AM54,$AQ54)&lt;='Wage Ceilings '!$C$3,$J54)</f>
        <v>0</v>
      </c>
      <c r="AV54" s="91" cm="1">
        <f t="array" ref="AV54">INDEX(Appendix!$G$4:$J$8,_xlfn.IFS(AT54&lt;56,1,AT54&lt;61,2,AT54&lt;66,3,AT54&lt;71,4,TRUE,5),MATCH(YEAR($C$17),Appendix!$G$3:$L$3,0))</f>
        <v>0</v>
      </c>
      <c r="AW54" s="92">
        <f t="shared" si="15"/>
        <v>0</v>
      </c>
      <c r="AX54" s="89">
        <f t="shared" si="36"/>
        <v>125</v>
      </c>
      <c r="AY54" s="90" cm="1">
        <f t="array" ref="AY54">_xlfn.IFS(SUM($S54,$W54,$AA54,$AE54,$AI54,$AM54,$AQ54,$AU54)&gt;='Wage Ceilings '!$C$3,0,SUM($K54,$S54,$W54,$AA54,$AE54,$AI54,$AM54,$AQ54,$AU54)&gt;'Wage Ceilings '!$C$3,'Wage Ceilings '!$C$3-SUM($S54,$W54,$AA54,$AE54,$AI54,$AM54,$AQ54,$AU54),SUM($K54,$S54,$W54,$AA54,$AE54,$AI54,$AM54,$AQ54,$AU54)&lt;='Wage Ceilings '!$C$3,$K54)</f>
        <v>0</v>
      </c>
      <c r="AZ54" s="91" cm="1">
        <f t="array" ref="AZ54">INDEX(Appendix!$G$4:$J$8,_xlfn.IFS(AX54&lt;56,1,AX54&lt;61,2,AX54&lt;66,3,AX54&lt;71,4,TRUE,5),MATCH(YEAR($C$17),Appendix!$G$3:$L$3,0))</f>
        <v>0</v>
      </c>
      <c r="BA54" s="92">
        <f t="shared" si="17"/>
        <v>0</v>
      </c>
      <c r="BB54" s="89">
        <f t="shared" si="37"/>
        <v>125</v>
      </c>
      <c r="BC54" s="90" cm="1">
        <f t="array" ref="BC54">_xlfn.IFS(SUM($S54,$W54,$AA54,$AE54,$AI54,$AM54,$AQ54,$AU54,$AY54)&gt;='Wage Ceilings '!$C$3,0,SUM($L54,$S54,$W54,$AA54,$AE54,$AI54,$AM54,$AQ54,$AU54,$AY54)&gt;'Wage Ceilings '!$C$3,'Wage Ceilings '!$C$3-SUM($S54,$W54,$AA54,$AE54,$AI54,$AM54,$AQ54,$AU54,$AY54),SUM($L54,$S54,$W54,$AA54,$AE54,$AI54,$AM54,$AQ54,$AU54,$AY54)&lt;='Wage Ceilings '!$C$3,$L54)</f>
        <v>0</v>
      </c>
      <c r="BD54" s="91" cm="1">
        <f t="array" ref="BD54">INDEX(Appendix!$G$4:$J$8,_xlfn.IFS(BB54&lt;56,1,BB54&lt;61,2,BB54&lt;66,3,BB54&lt;71,4,TRUE,5),MATCH(YEAR($C$17),Appendix!$G$3:$L$3,0))</f>
        <v>0</v>
      </c>
      <c r="BE54" s="92">
        <f t="shared" si="19"/>
        <v>0</v>
      </c>
      <c r="BF54" s="89">
        <f t="shared" si="38"/>
        <v>125</v>
      </c>
      <c r="BG54" s="90" cm="1">
        <f t="array" ref="BG54">_xlfn.IFS(SUM($S54,$W54,$AA54,$AE54,$AI54,$AM54,$AQ54,$AU54,$AY54,$BC54)&gt;='Wage Ceilings '!$C$3,0,SUM($M54,$S54,$W54,$AA54,$AE54,$AI54,$AM54,$AQ54,$AU54,$AY54,$BC54)&gt;'Wage Ceilings '!$C$3,'Wage Ceilings '!$C$3-SUM($S54,$W54,$AA54,$AE54,$AI54,$AM54,$AQ54,$AU54,$AY54,$BC54),SUM($M54,$S54,$W54,$AA54,$AE54,$AI54,$AM54,$AQ54,$AU54,$AY54,$BC54)&lt;='Wage Ceilings '!$C$3,$M54)</f>
        <v>0</v>
      </c>
      <c r="BH54" s="91" cm="1">
        <f t="array" ref="BH54">INDEX(Appendix!$G$4:$J$8,_xlfn.IFS(BF54&lt;56,1,BF54&lt;61,2,BF54&lt;66,3,BF54&lt;71,4,TRUE,5),MATCH(YEAR($C$17),Appendix!$G$3:$L$3,0))</f>
        <v>0</v>
      </c>
      <c r="BI54" s="92">
        <f t="shared" si="21"/>
        <v>0</v>
      </c>
      <c r="BJ54" s="89">
        <f t="shared" si="39"/>
        <v>125</v>
      </c>
      <c r="BK54" s="90" cm="1">
        <f t="array" ref="BK54">_xlfn.IFS(SUM($S54,$W54,$AA54,$AE54,$AI54,$AM54,$AQ54,$AU54,$AY54,$BC54,$BG54)&gt;='Wage Ceilings '!$C$3,0,SUM($N54,$S54,$W54,$AA54,$AE54,$AI54,$AM54,$AQ54,$AU54,$AY54,$BC54,$BG54)&gt;'Wage Ceilings '!$C$3,'Wage Ceilings '!$C$3-SUM($S54,$W54,$AA54,$AE54,$AI54,$AM54,$AQ54,$AU54,$AY54,$BC54,$BG54),SUM($N54,$S54,$W54,$AA54,$AE54,$AI54,$AM54,$AQ54,$AU54,$AY54,$BC54,$BG54)&lt;='Wage Ceilings '!$C$3,$N54)</f>
        <v>0</v>
      </c>
      <c r="BL54" s="91" cm="1">
        <f t="array" ref="BL54">INDEX(Appendix!$G$4:$J$8,_xlfn.IFS(BJ54&lt;56,1,BJ54&lt;61,2,BJ54&lt;66,3,BJ54&lt;71,4,TRUE,5),MATCH(YEAR($C$17),Appendix!$G$3:$L$3,0))</f>
        <v>0</v>
      </c>
      <c r="BM54" s="92">
        <f t="shared" si="23"/>
        <v>0</v>
      </c>
      <c r="BN54" s="99"/>
    </row>
    <row r="55" spans="1:66" x14ac:dyDescent="0.3">
      <c r="A55" s="64" t="s">
        <v>53</v>
      </c>
      <c r="B55" s="63"/>
      <c r="C55" s="67"/>
      <c r="D55" s="67"/>
      <c r="E55" s="67"/>
      <c r="F55" s="67"/>
      <c r="G55" s="67"/>
      <c r="H55" s="67"/>
      <c r="I55" s="67"/>
      <c r="J55" s="67"/>
      <c r="K55" s="67"/>
      <c r="L55" s="67"/>
      <c r="M55" s="67"/>
      <c r="N55" s="67"/>
      <c r="O55" s="57">
        <f t="shared" si="25"/>
        <v>0</v>
      </c>
      <c r="P55" s="57">
        <f t="shared" si="26"/>
        <v>0</v>
      </c>
      <c r="Q55" s="58">
        <f t="shared" si="27"/>
        <v>0</v>
      </c>
      <c r="R55" s="89">
        <f t="shared" si="28"/>
        <v>124</v>
      </c>
      <c r="S55" s="90">
        <f>IF($C55&gt;'Wage Ceilings '!$C$3,'Wage Ceilings '!$C$3,$C55)</f>
        <v>0</v>
      </c>
      <c r="T55" s="91" cm="1">
        <f t="array" ref="T55">INDEX(Appendix!$G$4:$J$8,_xlfn.IFS(R55&lt;56,1,R55&lt;61,2,R55&lt;66,3,R55&lt;71,4,TRUE,5),MATCH(YEAR($C$17),Appendix!$G$3:$L$3,0))</f>
        <v>0</v>
      </c>
      <c r="U55" s="92">
        <f t="shared" si="2"/>
        <v>0</v>
      </c>
      <c r="V55" s="89">
        <f t="shared" si="29"/>
        <v>125</v>
      </c>
      <c r="W55" s="90">
        <f>IF($D55&gt;'Wage Ceilings '!$C$3-$S55,'Wage Ceilings '!$C$3-$S55,$D55)</f>
        <v>0</v>
      </c>
      <c r="X55" s="91" cm="1">
        <f t="array" ref="X55">INDEX(Appendix!$G$4:$J$8,_xlfn.IFS(V55&lt;56,1,V55&lt;61,2,V55&lt;66,3,V55&lt;71,4,TRUE,5),MATCH(YEAR($C$17),Appendix!$G$3:$L$3,0))</f>
        <v>0</v>
      </c>
      <c r="Y55" s="92">
        <f t="shared" si="4"/>
        <v>0</v>
      </c>
      <c r="Z55" s="89">
        <f t="shared" si="30"/>
        <v>125</v>
      </c>
      <c r="AA55" s="90">
        <f>IF($E55&gt;'Wage Ceilings '!$C$3-SUM($S55,$W55),'Wage Ceilings '!$C$3-SUM($S55,$W55),$E55)</f>
        <v>0</v>
      </c>
      <c r="AB55" s="91" cm="1">
        <f t="array" ref="AB55">INDEX(Appendix!$G$4:$J$8,_xlfn.IFS(Z55&lt;56,1,Z55&lt;61,2,Z55&lt;66,3,Z55&lt;71,4,TRUE,5),MATCH(YEAR($C$17),Appendix!$G$3:$L$3,0))</f>
        <v>0</v>
      </c>
      <c r="AC55" s="92">
        <f t="shared" si="6"/>
        <v>0</v>
      </c>
      <c r="AD55" s="89">
        <f t="shared" si="31"/>
        <v>125</v>
      </c>
      <c r="AE55" s="90">
        <f>IF($F55&gt;'Wage Ceilings '!$C$3-SUM($S55,$W55,$AA55),'Wage Ceilings '!$C$3-SUM($S55,$W55,$AA55),$F55)</f>
        <v>0</v>
      </c>
      <c r="AF55" s="91" cm="1">
        <f t="array" ref="AF55">INDEX(Appendix!$G$4:$J$8,_xlfn.IFS(AD55&lt;56,1,AD55&lt;61,2,AD55&lt;66,3,AD55&lt;71,4,TRUE,5),MATCH(YEAR($C$17),Appendix!$G$3:$L$3,0))</f>
        <v>0</v>
      </c>
      <c r="AG55" s="92">
        <f t="shared" si="8"/>
        <v>0</v>
      </c>
      <c r="AH55" s="89">
        <f t="shared" si="32"/>
        <v>125</v>
      </c>
      <c r="AI55" s="90">
        <f>IF($G55&gt;'Wage Ceilings '!$C$3-SUM($S55,$W55,$AA55,$AE55),'Wage Ceilings '!$C$3-SUM($S55,$W55,$AA55,$AE55),$G55)</f>
        <v>0</v>
      </c>
      <c r="AJ55" s="91" cm="1">
        <f t="array" ref="AJ55">INDEX(Appendix!$G$4:$J$8,_xlfn.IFS(AH55&lt;56,1,AH55&lt;61,2,AH55&lt;66,3,AH55&lt;71,4,TRUE,5),MATCH(YEAR($C$17),Appendix!$G$3:$L$3,0))</f>
        <v>0</v>
      </c>
      <c r="AK55" s="92">
        <f t="shared" si="10"/>
        <v>0</v>
      </c>
      <c r="AL55" s="89">
        <f t="shared" si="33"/>
        <v>125</v>
      </c>
      <c r="AM55" s="90">
        <f>IF($H55&gt;'Wage Ceilings '!$C$3-SUM($S55,$W55,$AA55,$AE55,$AI55),'Wage Ceilings '!$C$3-SUM($S55,$W55,$AA55,$AE55,$AI55),$H55)</f>
        <v>0</v>
      </c>
      <c r="AN55" s="91" cm="1">
        <f t="array" ref="AN55">INDEX(Appendix!$G$4:$J$8,_xlfn.IFS(AL55&lt;56,1,AL55&lt;61,2,AL55&lt;66,3,AL55&lt;71,4,TRUE,5),MATCH(YEAR($C$17),Appendix!$G$3:$L$3,0))</f>
        <v>0</v>
      </c>
      <c r="AO55" s="92">
        <f t="shared" si="12"/>
        <v>0</v>
      </c>
      <c r="AP55" s="89">
        <f t="shared" si="34"/>
        <v>125</v>
      </c>
      <c r="AQ55" s="90" cm="1">
        <f t="array" ref="AQ55">_xlfn.IFS(SUM($S55,$W55,$AA55,$AE55,$AI55,$AM55)&gt;='Wage Ceilings '!$C$3,0,SUM($I55,$S55,$W55,$AA55,$AE55,$AI55,$AM55)&gt;'Wage Ceilings '!$C$3,'Wage Ceilings '!$C$3-SUM($S55,$W55,$AA55,$AE55,$AI55,$AM55),SUM($I55,$S55,$W55,$AA55,$AE55,$AI55,$AM55)&lt;='Wage Ceilings '!$C$3,$I55)</f>
        <v>0</v>
      </c>
      <c r="AR55" s="91" cm="1">
        <f t="array" ref="AR55">INDEX(Appendix!$G$4:$J$8,_xlfn.IFS(AP55&lt;56,1,AP55&lt;61,2,AP55&lt;66,3,AP55&lt;71,4,TRUE,5),MATCH(YEAR($C$17),Appendix!$G$3:$L$3,0))</f>
        <v>0</v>
      </c>
      <c r="AS55" s="92">
        <f t="shared" si="24"/>
        <v>0</v>
      </c>
      <c r="AT55" s="89">
        <f t="shared" si="35"/>
        <v>125</v>
      </c>
      <c r="AU55" s="90" cm="1">
        <f t="array" ref="AU55">_xlfn.IFS(SUM($S55,$W55,$AA55,$AE55,$AI55,$AM55,$AQ55)&gt;='Wage Ceilings '!$C$3,0,SUM($J55,$S55,$W55,$AA55,$AE55,$AI55,$AM55,$AQ55)&gt;'Wage Ceilings '!$C$3,'Wage Ceilings '!$C$3-SUM($S55,$W55,$AA55,$AE55,$AI55,$AM55,$AQ55),SUM($J55,$S55,$W55,$AA55,$AE55,$AI55,$AM55,$AQ55)&lt;='Wage Ceilings '!$C$3,$J55)</f>
        <v>0</v>
      </c>
      <c r="AV55" s="91" cm="1">
        <f t="array" ref="AV55">INDEX(Appendix!$G$4:$J$8,_xlfn.IFS(AT55&lt;56,1,AT55&lt;61,2,AT55&lt;66,3,AT55&lt;71,4,TRUE,5),MATCH(YEAR($C$17),Appendix!$G$3:$L$3,0))</f>
        <v>0</v>
      </c>
      <c r="AW55" s="92">
        <f t="shared" si="15"/>
        <v>0</v>
      </c>
      <c r="AX55" s="89">
        <f t="shared" si="36"/>
        <v>125</v>
      </c>
      <c r="AY55" s="90" cm="1">
        <f t="array" ref="AY55">_xlfn.IFS(SUM($S55,$W55,$AA55,$AE55,$AI55,$AM55,$AQ55,$AU55)&gt;='Wage Ceilings '!$C$3,0,SUM($K55,$S55,$W55,$AA55,$AE55,$AI55,$AM55,$AQ55,$AU55)&gt;'Wage Ceilings '!$C$3,'Wage Ceilings '!$C$3-SUM($S55,$W55,$AA55,$AE55,$AI55,$AM55,$AQ55,$AU55),SUM($K55,$S55,$W55,$AA55,$AE55,$AI55,$AM55,$AQ55,$AU55)&lt;='Wage Ceilings '!$C$3,$K55)</f>
        <v>0</v>
      </c>
      <c r="AZ55" s="91" cm="1">
        <f t="array" ref="AZ55">INDEX(Appendix!$G$4:$J$8,_xlfn.IFS(AX55&lt;56,1,AX55&lt;61,2,AX55&lt;66,3,AX55&lt;71,4,TRUE,5),MATCH(YEAR($C$17),Appendix!$G$3:$L$3,0))</f>
        <v>0</v>
      </c>
      <c r="BA55" s="92">
        <f t="shared" si="17"/>
        <v>0</v>
      </c>
      <c r="BB55" s="89">
        <f t="shared" si="37"/>
        <v>125</v>
      </c>
      <c r="BC55" s="90" cm="1">
        <f t="array" ref="BC55">_xlfn.IFS(SUM($S55,$W55,$AA55,$AE55,$AI55,$AM55,$AQ55,$AU55,$AY55)&gt;='Wage Ceilings '!$C$3,0,SUM($L55,$S55,$W55,$AA55,$AE55,$AI55,$AM55,$AQ55,$AU55,$AY55)&gt;'Wage Ceilings '!$C$3,'Wage Ceilings '!$C$3-SUM($S55,$W55,$AA55,$AE55,$AI55,$AM55,$AQ55,$AU55,$AY55),SUM($L55,$S55,$W55,$AA55,$AE55,$AI55,$AM55,$AQ55,$AU55,$AY55)&lt;='Wage Ceilings '!$C$3,$L55)</f>
        <v>0</v>
      </c>
      <c r="BD55" s="91" cm="1">
        <f t="array" ref="BD55">INDEX(Appendix!$G$4:$J$8,_xlfn.IFS(BB55&lt;56,1,BB55&lt;61,2,BB55&lt;66,3,BB55&lt;71,4,TRUE,5),MATCH(YEAR($C$17),Appendix!$G$3:$L$3,0))</f>
        <v>0</v>
      </c>
      <c r="BE55" s="92">
        <f t="shared" si="19"/>
        <v>0</v>
      </c>
      <c r="BF55" s="89">
        <f t="shared" si="38"/>
        <v>125</v>
      </c>
      <c r="BG55" s="90" cm="1">
        <f t="array" ref="BG55">_xlfn.IFS(SUM($S55,$W55,$AA55,$AE55,$AI55,$AM55,$AQ55,$AU55,$AY55,$BC55)&gt;='Wage Ceilings '!$C$3,0,SUM($M55,$S55,$W55,$AA55,$AE55,$AI55,$AM55,$AQ55,$AU55,$AY55,$BC55)&gt;'Wage Ceilings '!$C$3,'Wage Ceilings '!$C$3-SUM($S55,$W55,$AA55,$AE55,$AI55,$AM55,$AQ55,$AU55,$AY55,$BC55),SUM($M55,$S55,$W55,$AA55,$AE55,$AI55,$AM55,$AQ55,$AU55,$AY55,$BC55)&lt;='Wage Ceilings '!$C$3,$M55)</f>
        <v>0</v>
      </c>
      <c r="BH55" s="91" cm="1">
        <f t="array" ref="BH55">INDEX(Appendix!$G$4:$J$8,_xlfn.IFS(BF55&lt;56,1,BF55&lt;61,2,BF55&lt;66,3,BF55&lt;71,4,TRUE,5),MATCH(YEAR($C$17),Appendix!$G$3:$L$3,0))</f>
        <v>0</v>
      </c>
      <c r="BI55" s="92">
        <f t="shared" si="21"/>
        <v>0</v>
      </c>
      <c r="BJ55" s="89">
        <f t="shared" si="39"/>
        <v>125</v>
      </c>
      <c r="BK55" s="90" cm="1">
        <f t="array" ref="BK55">_xlfn.IFS(SUM($S55,$W55,$AA55,$AE55,$AI55,$AM55,$AQ55,$AU55,$AY55,$BC55,$BG55)&gt;='Wage Ceilings '!$C$3,0,SUM($N55,$S55,$W55,$AA55,$AE55,$AI55,$AM55,$AQ55,$AU55,$AY55,$BC55,$BG55)&gt;'Wage Ceilings '!$C$3,'Wage Ceilings '!$C$3-SUM($S55,$W55,$AA55,$AE55,$AI55,$AM55,$AQ55,$AU55,$AY55,$BC55,$BG55),SUM($N55,$S55,$W55,$AA55,$AE55,$AI55,$AM55,$AQ55,$AU55,$AY55,$BC55,$BG55)&lt;='Wage Ceilings '!$C$3,$N55)</f>
        <v>0</v>
      </c>
      <c r="BL55" s="91" cm="1">
        <f t="array" ref="BL55">INDEX(Appendix!$G$4:$J$8,_xlfn.IFS(BJ55&lt;56,1,BJ55&lt;61,2,BJ55&lt;66,3,BJ55&lt;71,4,TRUE,5),MATCH(YEAR($C$17),Appendix!$G$3:$L$3,0))</f>
        <v>0</v>
      </c>
      <c r="BM55" s="92">
        <f t="shared" si="23"/>
        <v>0</v>
      </c>
      <c r="BN55" s="99"/>
    </row>
    <row r="56" spans="1:66" x14ac:dyDescent="0.3">
      <c r="A56" s="64" t="s">
        <v>54</v>
      </c>
      <c r="B56" s="63"/>
      <c r="C56" s="67"/>
      <c r="D56" s="67"/>
      <c r="E56" s="67"/>
      <c r="F56" s="67"/>
      <c r="G56" s="67"/>
      <c r="H56" s="67"/>
      <c r="I56" s="67"/>
      <c r="J56" s="67"/>
      <c r="K56" s="67"/>
      <c r="L56" s="67"/>
      <c r="M56" s="67"/>
      <c r="N56" s="67"/>
      <c r="O56" s="57">
        <f t="shared" si="25"/>
        <v>0</v>
      </c>
      <c r="P56" s="57">
        <f t="shared" si="26"/>
        <v>0</v>
      </c>
      <c r="Q56" s="58">
        <f t="shared" si="27"/>
        <v>0</v>
      </c>
      <c r="R56" s="89">
        <f t="shared" si="28"/>
        <v>124</v>
      </c>
      <c r="S56" s="90">
        <f>IF($C56&gt;'Wage Ceilings '!$C$3,'Wage Ceilings '!$C$3,$C56)</f>
        <v>0</v>
      </c>
      <c r="T56" s="91" cm="1">
        <f t="array" ref="T56">INDEX(Appendix!$G$4:$J$8,_xlfn.IFS(R56&lt;56,1,R56&lt;61,2,R56&lt;66,3,R56&lt;71,4,TRUE,5),MATCH(YEAR($C$17),Appendix!$G$3:$L$3,0))</f>
        <v>0</v>
      </c>
      <c r="U56" s="92">
        <f t="shared" si="2"/>
        <v>0</v>
      </c>
      <c r="V56" s="89">
        <f t="shared" si="29"/>
        <v>125</v>
      </c>
      <c r="W56" s="90">
        <f>IF($D56&gt;'Wage Ceilings '!$C$3-$S56,'Wage Ceilings '!$C$3-$S56,$D56)</f>
        <v>0</v>
      </c>
      <c r="X56" s="91" cm="1">
        <f t="array" ref="X56">INDEX(Appendix!$G$4:$J$8,_xlfn.IFS(V56&lt;56,1,V56&lt;61,2,V56&lt;66,3,V56&lt;71,4,TRUE,5),MATCH(YEAR($C$17),Appendix!$G$3:$L$3,0))</f>
        <v>0</v>
      </c>
      <c r="Y56" s="92">
        <f t="shared" si="4"/>
        <v>0</v>
      </c>
      <c r="Z56" s="89">
        <f t="shared" si="30"/>
        <v>125</v>
      </c>
      <c r="AA56" s="90">
        <f>IF($E56&gt;'Wage Ceilings '!$C$3-SUM($S56,$W56),'Wage Ceilings '!$C$3-SUM($S56,$W56),$E56)</f>
        <v>0</v>
      </c>
      <c r="AB56" s="91" cm="1">
        <f t="array" ref="AB56">INDEX(Appendix!$G$4:$J$8,_xlfn.IFS(Z56&lt;56,1,Z56&lt;61,2,Z56&lt;66,3,Z56&lt;71,4,TRUE,5),MATCH(YEAR($C$17),Appendix!$G$3:$L$3,0))</f>
        <v>0</v>
      </c>
      <c r="AC56" s="92">
        <f t="shared" si="6"/>
        <v>0</v>
      </c>
      <c r="AD56" s="89">
        <f t="shared" si="31"/>
        <v>125</v>
      </c>
      <c r="AE56" s="90">
        <f>IF($F56&gt;'Wage Ceilings '!$C$3-SUM($S56,$W56,$AA56),'Wage Ceilings '!$C$3-SUM($S56,$W56,$AA56),$F56)</f>
        <v>0</v>
      </c>
      <c r="AF56" s="91" cm="1">
        <f t="array" ref="AF56">INDEX(Appendix!$G$4:$J$8,_xlfn.IFS(AD56&lt;56,1,AD56&lt;61,2,AD56&lt;66,3,AD56&lt;71,4,TRUE,5),MATCH(YEAR($C$17),Appendix!$G$3:$L$3,0))</f>
        <v>0</v>
      </c>
      <c r="AG56" s="92">
        <f t="shared" si="8"/>
        <v>0</v>
      </c>
      <c r="AH56" s="89">
        <f t="shared" si="32"/>
        <v>125</v>
      </c>
      <c r="AI56" s="90">
        <f>IF($G56&gt;'Wage Ceilings '!$C$3-SUM($S56,$W56,$AA56,$AE56),'Wage Ceilings '!$C$3-SUM($S56,$W56,$AA56,$AE56),$G56)</f>
        <v>0</v>
      </c>
      <c r="AJ56" s="91" cm="1">
        <f t="array" ref="AJ56">INDEX(Appendix!$G$4:$J$8,_xlfn.IFS(AH56&lt;56,1,AH56&lt;61,2,AH56&lt;66,3,AH56&lt;71,4,TRUE,5),MATCH(YEAR($C$17),Appendix!$G$3:$L$3,0))</f>
        <v>0</v>
      </c>
      <c r="AK56" s="92">
        <f t="shared" si="10"/>
        <v>0</v>
      </c>
      <c r="AL56" s="89">
        <f t="shared" si="33"/>
        <v>125</v>
      </c>
      <c r="AM56" s="90">
        <f>IF($H56&gt;'Wage Ceilings '!$C$3-SUM($S56,$W56,$AA56,$AE56,$AI56),'Wage Ceilings '!$C$3-SUM($S56,$W56,$AA56,$AE56,$AI56),$H56)</f>
        <v>0</v>
      </c>
      <c r="AN56" s="91" cm="1">
        <f t="array" ref="AN56">INDEX(Appendix!$G$4:$J$8,_xlfn.IFS(AL56&lt;56,1,AL56&lt;61,2,AL56&lt;66,3,AL56&lt;71,4,TRUE,5),MATCH(YEAR($C$17),Appendix!$G$3:$L$3,0))</f>
        <v>0</v>
      </c>
      <c r="AO56" s="92">
        <f t="shared" si="12"/>
        <v>0</v>
      </c>
      <c r="AP56" s="89">
        <f t="shared" si="34"/>
        <v>125</v>
      </c>
      <c r="AQ56" s="90" cm="1">
        <f t="array" ref="AQ56">_xlfn.IFS(SUM($S56,$W56,$AA56,$AE56,$AI56,$AM56)&gt;='Wage Ceilings '!$C$3,0,SUM($I56,$S56,$W56,$AA56,$AE56,$AI56,$AM56)&gt;'Wage Ceilings '!$C$3,'Wage Ceilings '!$C$3-SUM($S56,$W56,$AA56,$AE56,$AI56,$AM56),SUM($I56,$S56,$W56,$AA56,$AE56,$AI56,$AM56)&lt;='Wage Ceilings '!$C$3,$I56)</f>
        <v>0</v>
      </c>
      <c r="AR56" s="91" cm="1">
        <f t="array" ref="AR56">INDEX(Appendix!$G$4:$J$8,_xlfn.IFS(AP56&lt;56,1,AP56&lt;61,2,AP56&lt;66,3,AP56&lt;71,4,TRUE,5),MATCH(YEAR($C$17),Appendix!$G$3:$L$3,0))</f>
        <v>0</v>
      </c>
      <c r="AS56" s="92">
        <f t="shared" si="24"/>
        <v>0</v>
      </c>
      <c r="AT56" s="89">
        <f t="shared" si="35"/>
        <v>125</v>
      </c>
      <c r="AU56" s="90" cm="1">
        <f t="array" ref="AU56">_xlfn.IFS(SUM($S56,$W56,$AA56,$AE56,$AI56,$AM56,$AQ56)&gt;='Wage Ceilings '!$C$3,0,SUM($J56,$S56,$W56,$AA56,$AE56,$AI56,$AM56,$AQ56)&gt;'Wage Ceilings '!$C$3,'Wage Ceilings '!$C$3-SUM($S56,$W56,$AA56,$AE56,$AI56,$AM56,$AQ56),SUM($J56,$S56,$W56,$AA56,$AE56,$AI56,$AM56,$AQ56)&lt;='Wage Ceilings '!$C$3,$J56)</f>
        <v>0</v>
      </c>
      <c r="AV56" s="91" cm="1">
        <f t="array" ref="AV56">INDEX(Appendix!$G$4:$J$8,_xlfn.IFS(AT56&lt;56,1,AT56&lt;61,2,AT56&lt;66,3,AT56&lt;71,4,TRUE,5),MATCH(YEAR($C$17),Appendix!$G$3:$L$3,0))</f>
        <v>0</v>
      </c>
      <c r="AW56" s="92">
        <f t="shared" si="15"/>
        <v>0</v>
      </c>
      <c r="AX56" s="89">
        <f t="shared" si="36"/>
        <v>125</v>
      </c>
      <c r="AY56" s="90" cm="1">
        <f t="array" ref="AY56">_xlfn.IFS(SUM($S56,$W56,$AA56,$AE56,$AI56,$AM56,$AQ56,$AU56)&gt;='Wage Ceilings '!$C$3,0,SUM($K56,$S56,$W56,$AA56,$AE56,$AI56,$AM56,$AQ56,$AU56)&gt;'Wage Ceilings '!$C$3,'Wage Ceilings '!$C$3-SUM($S56,$W56,$AA56,$AE56,$AI56,$AM56,$AQ56,$AU56),SUM($K56,$S56,$W56,$AA56,$AE56,$AI56,$AM56,$AQ56,$AU56)&lt;='Wage Ceilings '!$C$3,$K56)</f>
        <v>0</v>
      </c>
      <c r="AZ56" s="91" cm="1">
        <f t="array" ref="AZ56">INDEX(Appendix!$G$4:$J$8,_xlfn.IFS(AX56&lt;56,1,AX56&lt;61,2,AX56&lt;66,3,AX56&lt;71,4,TRUE,5),MATCH(YEAR($C$17),Appendix!$G$3:$L$3,0))</f>
        <v>0</v>
      </c>
      <c r="BA56" s="92">
        <f t="shared" si="17"/>
        <v>0</v>
      </c>
      <c r="BB56" s="89">
        <f t="shared" si="37"/>
        <v>125</v>
      </c>
      <c r="BC56" s="90" cm="1">
        <f t="array" ref="BC56">_xlfn.IFS(SUM($S56,$W56,$AA56,$AE56,$AI56,$AM56,$AQ56,$AU56,$AY56)&gt;='Wage Ceilings '!$C$3,0,SUM($L56,$S56,$W56,$AA56,$AE56,$AI56,$AM56,$AQ56,$AU56,$AY56)&gt;'Wage Ceilings '!$C$3,'Wage Ceilings '!$C$3-SUM($S56,$W56,$AA56,$AE56,$AI56,$AM56,$AQ56,$AU56,$AY56),SUM($L56,$S56,$W56,$AA56,$AE56,$AI56,$AM56,$AQ56,$AU56,$AY56)&lt;='Wage Ceilings '!$C$3,$L56)</f>
        <v>0</v>
      </c>
      <c r="BD56" s="91" cm="1">
        <f t="array" ref="BD56">INDEX(Appendix!$G$4:$J$8,_xlfn.IFS(BB56&lt;56,1,BB56&lt;61,2,BB56&lt;66,3,BB56&lt;71,4,TRUE,5),MATCH(YEAR($C$17),Appendix!$G$3:$L$3,0))</f>
        <v>0</v>
      </c>
      <c r="BE56" s="92">
        <f t="shared" si="19"/>
        <v>0</v>
      </c>
      <c r="BF56" s="89">
        <f t="shared" si="38"/>
        <v>125</v>
      </c>
      <c r="BG56" s="90" cm="1">
        <f t="array" ref="BG56">_xlfn.IFS(SUM($S56,$W56,$AA56,$AE56,$AI56,$AM56,$AQ56,$AU56,$AY56,$BC56)&gt;='Wage Ceilings '!$C$3,0,SUM($M56,$S56,$W56,$AA56,$AE56,$AI56,$AM56,$AQ56,$AU56,$AY56,$BC56)&gt;'Wage Ceilings '!$C$3,'Wage Ceilings '!$C$3-SUM($S56,$W56,$AA56,$AE56,$AI56,$AM56,$AQ56,$AU56,$AY56,$BC56),SUM($M56,$S56,$W56,$AA56,$AE56,$AI56,$AM56,$AQ56,$AU56,$AY56,$BC56)&lt;='Wage Ceilings '!$C$3,$M56)</f>
        <v>0</v>
      </c>
      <c r="BH56" s="91" cm="1">
        <f t="array" ref="BH56">INDEX(Appendix!$G$4:$J$8,_xlfn.IFS(BF56&lt;56,1,BF56&lt;61,2,BF56&lt;66,3,BF56&lt;71,4,TRUE,5),MATCH(YEAR($C$17),Appendix!$G$3:$L$3,0))</f>
        <v>0</v>
      </c>
      <c r="BI56" s="92">
        <f t="shared" si="21"/>
        <v>0</v>
      </c>
      <c r="BJ56" s="89">
        <f t="shared" si="39"/>
        <v>125</v>
      </c>
      <c r="BK56" s="90" cm="1">
        <f t="array" ref="BK56">_xlfn.IFS(SUM($S56,$W56,$AA56,$AE56,$AI56,$AM56,$AQ56,$AU56,$AY56,$BC56,$BG56)&gt;='Wage Ceilings '!$C$3,0,SUM($N56,$S56,$W56,$AA56,$AE56,$AI56,$AM56,$AQ56,$AU56,$AY56,$BC56,$BG56)&gt;'Wage Ceilings '!$C$3,'Wage Ceilings '!$C$3-SUM($S56,$W56,$AA56,$AE56,$AI56,$AM56,$AQ56,$AU56,$AY56,$BC56,$BG56),SUM($N56,$S56,$W56,$AA56,$AE56,$AI56,$AM56,$AQ56,$AU56,$AY56,$BC56,$BG56)&lt;='Wage Ceilings '!$C$3,$N56)</f>
        <v>0</v>
      </c>
      <c r="BL56" s="91" cm="1">
        <f t="array" ref="BL56">INDEX(Appendix!$G$4:$J$8,_xlfn.IFS(BJ56&lt;56,1,BJ56&lt;61,2,BJ56&lt;66,3,BJ56&lt;71,4,TRUE,5),MATCH(YEAR($C$17),Appendix!$G$3:$L$3,0))</f>
        <v>0</v>
      </c>
      <c r="BM56" s="92">
        <f t="shared" si="23"/>
        <v>0</v>
      </c>
      <c r="BN56" s="99"/>
    </row>
    <row r="57" spans="1:66" x14ac:dyDescent="0.3">
      <c r="A57" s="64" t="s">
        <v>55</v>
      </c>
      <c r="B57" s="63"/>
      <c r="C57" s="67"/>
      <c r="D57" s="67"/>
      <c r="E57" s="67"/>
      <c r="F57" s="67"/>
      <c r="G57" s="67"/>
      <c r="H57" s="67"/>
      <c r="I57" s="67"/>
      <c r="J57" s="67"/>
      <c r="K57" s="67"/>
      <c r="L57" s="67"/>
      <c r="M57" s="67"/>
      <c r="N57" s="67"/>
      <c r="O57" s="57">
        <f t="shared" si="25"/>
        <v>0</v>
      </c>
      <c r="P57" s="57">
        <f t="shared" si="26"/>
        <v>0</v>
      </c>
      <c r="Q57" s="58">
        <f t="shared" si="27"/>
        <v>0</v>
      </c>
      <c r="R57" s="89">
        <f t="shared" si="28"/>
        <v>124</v>
      </c>
      <c r="S57" s="90">
        <f>IF($C57&gt;'Wage Ceilings '!$C$3,'Wage Ceilings '!$C$3,$C57)</f>
        <v>0</v>
      </c>
      <c r="T57" s="91" cm="1">
        <f t="array" ref="T57">INDEX(Appendix!$G$4:$J$8,_xlfn.IFS(R57&lt;56,1,R57&lt;61,2,R57&lt;66,3,R57&lt;71,4,TRUE,5),MATCH(YEAR($C$17),Appendix!$G$3:$L$3,0))</f>
        <v>0</v>
      </c>
      <c r="U57" s="92">
        <f t="shared" si="2"/>
        <v>0</v>
      </c>
      <c r="V57" s="89">
        <f t="shared" si="29"/>
        <v>125</v>
      </c>
      <c r="W57" s="90">
        <f>IF($D57&gt;'Wage Ceilings '!$C$3-$S57,'Wage Ceilings '!$C$3-$S57,$D57)</f>
        <v>0</v>
      </c>
      <c r="X57" s="91" cm="1">
        <f t="array" ref="X57">INDEX(Appendix!$G$4:$J$8,_xlfn.IFS(V57&lt;56,1,V57&lt;61,2,V57&lt;66,3,V57&lt;71,4,TRUE,5),MATCH(YEAR($C$17),Appendix!$G$3:$L$3,0))</f>
        <v>0</v>
      </c>
      <c r="Y57" s="92">
        <f t="shared" si="4"/>
        <v>0</v>
      </c>
      <c r="Z57" s="89">
        <f t="shared" si="30"/>
        <v>125</v>
      </c>
      <c r="AA57" s="90">
        <f>IF($E57&gt;'Wage Ceilings '!$C$3-SUM($S57,$W57),'Wage Ceilings '!$C$3-SUM($S57,$W57),$E57)</f>
        <v>0</v>
      </c>
      <c r="AB57" s="91" cm="1">
        <f t="array" ref="AB57">INDEX(Appendix!$G$4:$J$8,_xlfn.IFS(Z57&lt;56,1,Z57&lt;61,2,Z57&lt;66,3,Z57&lt;71,4,TRUE,5),MATCH(YEAR($C$17),Appendix!$G$3:$L$3,0))</f>
        <v>0</v>
      </c>
      <c r="AC57" s="92">
        <f t="shared" si="6"/>
        <v>0</v>
      </c>
      <c r="AD57" s="89">
        <f t="shared" si="31"/>
        <v>125</v>
      </c>
      <c r="AE57" s="90">
        <f>IF($F57&gt;'Wage Ceilings '!$C$3-SUM($S57,$W57,$AA57),'Wage Ceilings '!$C$3-SUM($S57,$W57,$AA57),$F57)</f>
        <v>0</v>
      </c>
      <c r="AF57" s="91" cm="1">
        <f t="array" ref="AF57">INDEX(Appendix!$G$4:$J$8,_xlfn.IFS(AD57&lt;56,1,AD57&lt;61,2,AD57&lt;66,3,AD57&lt;71,4,TRUE,5),MATCH(YEAR($C$17),Appendix!$G$3:$L$3,0))</f>
        <v>0</v>
      </c>
      <c r="AG57" s="92">
        <f t="shared" si="8"/>
        <v>0</v>
      </c>
      <c r="AH57" s="89">
        <f t="shared" si="32"/>
        <v>125</v>
      </c>
      <c r="AI57" s="90">
        <f>IF($G57&gt;'Wage Ceilings '!$C$3-SUM($S57,$W57,$AA57,$AE57),'Wage Ceilings '!$C$3-SUM($S57,$W57,$AA57,$AE57),$G57)</f>
        <v>0</v>
      </c>
      <c r="AJ57" s="91" cm="1">
        <f t="array" ref="AJ57">INDEX(Appendix!$G$4:$J$8,_xlfn.IFS(AH57&lt;56,1,AH57&lt;61,2,AH57&lt;66,3,AH57&lt;71,4,TRUE,5),MATCH(YEAR($C$17),Appendix!$G$3:$L$3,0))</f>
        <v>0</v>
      </c>
      <c r="AK57" s="92">
        <f t="shared" si="10"/>
        <v>0</v>
      </c>
      <c r="AL57" s="89">
        <f t="shared" si="33"/>
        <v>125</v>
      </c>
      <c r="AM57" s="90">
        <f>IF($H57&gt;'Wage Ceilings '!$C$3-SUM($S57,$W57,$AA57,$AE57,$AI57),'Wage Ceilings '!$C$3-SUM($S57,$W57,$AA57,$AE57,$AI57),$H57)</f>
        <v>0</v>
      </c>
      <c r="AN57" s="91" cm="1">
        <f t="array" ref="AN57">INDEX(Appendix!$G$4:$J$8,_xlfn.IFS(AL57&lt;56,1,AL57&lt;61,2,AL57&lt;66,3,AL57&lt;71,4,TRUE,5),MATCH(YEAR($C$17),Appendix!$G$3:$L$3,0))</f>
        <v>0</v>
      </c>
      <c r="AO57" s="92">
        <f t="shared" si="12"/>
        <v>0</v>
      </c>
      <c r="AP57" s="89">
        <f t="shared" si="34"/>
        <v>125</v>
      </c>
      <c r="AQ57" s="90" cm="1">
        <f t="array" ref="AQ57">_xlfn.IFS(SUM($S57,$W57,$AA57,$AE57,$AI57,$AM57)&gt;='Wage Ceilings '!$C$3,0,SUM($I57,$S57,$W57,$AA57,$AE57,$AI57,$AM57)&gt;'Wage Ceilings '!$C$3,'Wage Ceilings '!$C$3-SUM($S57,$W57,$AA57,$AE57,$AI57,$AM57),SUM($I57,$S57,$W57,$AA57,$AE57,$AI57,$AM57)&lt;='Wage Ceilings '!$C$3,$I57)</f>
        <v>0</v>
      </c>
      <c r="AR57" s="91" cm="1">
        <f t="array" ref="AR57">INDEX(Appendix!$G$4:$J$8,_xlfn.IFS(AP57&lt;56,1,AP57&lt;61,2,AP57&lt;66,3,AP57&lt;71,4,TRUE,5),MATCH(YEAR($C$17),Appendix!$G$3:$L$3,0))</f>
        <v>0</v>
      </c>
      <c r="AS57" s="92">
        <f t="shared" si="24"/>
        <v>0</v>
      </c>
      <c r="AT57" s="89">
        <f t="shared" si="35"/>
        <v>125</v>
      </c>
      <c r="AU57" s="90" cm="1">
        <f t="array" ref="AU57">_xlfn.IFS(SUM($S57,$W57,$AA57,$AE57,$AI57,$AM57,$AQ57)&gt;='Wage Ceilings '!$C$3,0,SUM($J57,$S57,$W57,$AA57,$AE57,$AI57,$AM57,$AQ57)&gt;'Wage Ceilings '!$C$3,'Wage Ceilings '!$C$3-SUM($S57,$W57,$AA57,$AE57,$AI57,$AM57,$AQ57),SUM($J57,$S57,$W57,$AA57,$AE57,$AI57,$AM57,$AQ57)&lt;='Wage Ceilings '!$C$3,$J57)</f>
        <v>0</v>
      </c>
      <c r="AV57" s="91" cm="1">
        <f t="array" ref="AV57">INDEX(Appendix!$G$4:$J$8,_xlfn.IFS(AT57&lt;56,1,AT57&lt;61,2,AT57&lt;66,3,AT57&lt;71,4,TRUE,5),MATCH(YEAR($C$17),Appendix!$G$3:$L$3,0))</f>
        <v>0</v>
      </c>
      <c r="AW57" s="92">
        <f t="shared" si="15"/>
        <v>0</v>
      </c>
      <c r="AX57" s="89">
        <f t="shared" si="36"/>
        <v>125</v>
      </c>
      <c r="AY57" s="90" cm="1">
        <f t="array" ref="AY57">_xlfn.IFS(SUM($S57,$W57,$AA57,$AE57,$AI57,$AM57,$AQ57,$AU57)&gt;='Wage Ceilings '!$C$3,0,SUM($K57,$S57,$W57,$AA57,$AE57,$AI57,$AM57,$AQ57,$AU57)&gt;'Wage Ceilings '!$C$3,'Wage Ceilings '!$C$3-SUM($S57,$W57,$AA57,$AE57,$AI57,$AM57,$AQ57,$AU57),SUM($K57,$S57,$W57,$AA57,$AE57,$AI57,$AM57,$AQ57,$AU57)&lt;='Wage Ceilings '!$C$3,$K57)</f>
        <v>0</v>
      </c>
      <c r="AZ57" s="91" cm="1">
        <f t="array" ref="AZ57">INDEX(Appendix!$G$4:$J$8,_xlfn.IFS(AX57&lt;56,1,AX57&lt;61,2,AX57&lt;66,3,AX57&lt;71,4,TRUE,5),MATCH(YEAR($C$17),Appendix!$G$3:$L$3,0))</f>
        <v>0</v>
      </c>
      <c r="BA57" s="92">
        <f t="shared" si="17"/>
        <v>0</v>
      </c>
      <c r="BB57" s="89">
        <f t="shared" si="37"/>
        <v>125</v>
      </c>
      <c r="BC57" s="90" cm="1">
        <f t="array" ref="BC57">_xlfn.IFS(SUM($S57,$W57,$AA57,$AE57,$AI57,$AM57,$AQ57,$AU57,$AY57)&gt;='Wage Ceilings '!$C$3,0,SUM($L57,$S57,$W57,$AA57,$AE57,$AI57,$AM57,$AQ57,$AU57,$AY57)&gt;'Wage Ceilings '!$C$3,'Wage Ceilings '!$C$3-SUM($S57,$W57,$AA57,$AE57,$AI57,$AM57,$AQ57,$AU57,$AY57),SUM($L57,$S57,$W57,$AA57,$AE57,$AI57,$AM57,$AQ57,$AU57,$AY57)&lt;='Wage Ceilings '!$C$3,$L57)</f>
        <v>0</v>
      </c>
      <c r="BD57" s="91" cm="1">
        <f t="array" ref="BD57">INDEX(Appendix!$G$4:$J$8,_xlfn.IFS(BB57&lt;56,1,BB57&lt;61,2,BB57&lt;66,3,BB57&lt;71,4,TRUE,5),MATCH(YEAR($C$17),Appendix!$G$3:$L$3,0))</f>
        <v>0</v>
      </c>
      <c r="BE57" s="92">
        <f t="shared" si="19"/>
        <v>0</v>
      </c>
      <c r="BF57" s="89">
        <f t="shared" si="38"/>
        <v>125</v>
      </c>
      <c r="BG57" s="90" cm="1">
        <f t="array" ref="BG57">_xlfn.IFS(SUM($S57,$W57,$AA57,$AE57,$AI57,$AM57,$AQ57,$AU57,$AY57,$BC57)&gt;='Wage Ceilings '!$C$3,0,SUM($M57,$S57,$W57,$AA57,$AE57,$AI57,$AM57,$AQ57,$AU57,$AY57,$BC57)&gt;'Wage Ceilings '!$C$3,'Wage Ceilings '!$C$3-SUM($S57,$W57,$AA57,$AE57,$AI57,$AM57,$AQ57,$AU57,$AY57,$BC57),SUM($M57,$S57,$W57,$AA57,$AE57,$AI57,$AM57,$AQ57,$AU57,$AY57,$BC57)&lt;='Wage Ceilings '!$C$3,$M57)</f>
        <v>0</v>
      </c>
      <c r="BH57" s="91" cm="1">
        <f t="array" ref="BH57">INDEX(Appendix!$G$4:$J$8,_xlfn.IFS(BF57&lt;56,1,BF57&lt;61,2,BF57&lt;66,3,BF57&lt;71,4,TRUE,5),MATCH(YEAR($C$17),Appendix!$G$3:$L$3,0))</f>
        <v>0</v>
      </c>
      <c r="BI57" s="92">
        <f t="shared" si="21"/>
        <v>0</v>
      </c>
      <c r="BJ57" s="89">
        <f t="shared" si="39"/>
        <v>125</v>
      </c>
      <c r="BK57" s="90" cm="1">
        <f t="array" ref="BK57">_xlfn.IFS(SUM($S57,$W57,$AA57,$AE57,$AI57,$AM57,$AQ57,$AU57,$AY57,$BC57,$BG57)&gt;='Wage Ceilings '!$C$3,0,SUM($N57,$S57,$W57,$AA57,$AE57,$AI57,$AM57,$AQ57,$AU57,$AY57,$BC57,$BG57)&gt;'Wage Ceilings '!$C$3,'Wage Ceilings '!$C$3-SUM($S57,$W57,$AA57,$AE57,$AI57,$AM57,$AQ57,$AU57,$AY57,$BC57,$BG57),SUM($N57,$S57,$W57,$AA57,$AE57,$AI57,$AM57,$AQ57,$AU57,$AY57,$BC57,$BG57)&lt;='Wage Ceilings '!$C$3,$N57)</f>
        <v>0</v>
      </c>
      <c r="BL57" s="91" cm="1">
        <f t="array" ref="BL57">INDEX(Appendix!$G$4:$J$8,_xlfn.IFS(BJ57&lt;56,1,BJ57&lt;61,2,BJ57&lt;66,3,BJ57&lt;71,4,TRUE,5),MATCH(YEAR($C$17),Appendix!$G$3:$L$3,0))</f>
        <v>0</v>
      </c>
      <c r="BM57" s="92">
        <f t="shared" si="23"/>
        <v>0</v>
      </c>
      <c r="BN57" s="99"/>
    </row>
    <row r="58" spans="1:66" x14ac:dyDescent="0.3">
      <c r="A58" s="64" t="s">
        <v>56</v>
      </c>
      <c r="B58" s="63"/>
      <c r="C58" s="67"/>
      <c r="D58" s="67"/>
      <c r="E58" s="67"/>
      <c r="F58" s="67"/>
      <c r="G58" s="67"/>
      <c r="H58" s="67"/>
      <c r="I58" s="67"/>
      <c r="J58" s="67"/>
      <c r="K58" s="67"/>
      <c r="L58" s="67"/>
      <c r="M58" s="67"/>
      <c r="N58" s="67"/>
      <c r="O58" s="57">
        <f t="shared" si="25"/>
        <v>0</v>
      </c>
      <c r="P58" s="57">
        <f t="shared" si="26"/>
        <v>0</v>
      </c>
      <c r="Q58" s="58">
        <f t="shared" si="27"/>
        <v>0</v>
      </c>
      <c r="R58" s="89">
        <f t="shared" si="28"/>
        <v>124</v>
      </c>
      <c r="S58" s="90">
        <f>IF($C58&gt;'Wage Ceilings '!$C$3,'Wage Ceilings '!$C$3,$C58)</f>
        <v>0</v>
      </c>
      <c r="T58" s="91" cm="1">
        <f t="array" ref="T58">INDEX(Appendix!$G$4:$J$8,_xlfn.IFS(R58&lt;56,1,R58&lt;61,2,R58&lt;66,3,R58&lt;71,4,TRUE,5),MATCH(YEAR($C$17),Appendix!$G$3:$L$3,0))</f>
        <v>0</v>
      </c>
      <c r="U58" s="92">
        <f t="shared" si="2"/>
        <v>0</v>
      </c>
      <c r="V58" s="89">
        <f t="shared" si="29"/>
        <v>125</v>
      </c>
      <c r="W58" s="90">
        <f>IF($D58&gt;'Wage Ceilings '!$C$3-$S58,'Wage Ceilings '!$C$3-$S58,$D58)</f>
        <v>0</v>
      </c>
      <c r="X58" s="91" cm="1">
        <f t="array" ref="X58">INDEX(Appendix!$G$4:$J$8,_xlfn.IFS(V58&lt;56,1,V58&lt;61,2,V58&lt;66,3,V58&lt;71,4,TRUE,5),MATCH(YEAR($C$17),Appendix!$G$3:$L$3,0))</f>
        <v>0</v>
      </c>
      <c r="Y58" s="92">
        <f t="shared" si="4"/>
        <v>0</v>
      </c>
      <c r="Z58" s="89">
        <f t="shared" si="30"/>
        <v>125</v>
      </c>
      <c r="AA58" s="90">
        <f>IF($E58&gt;'Wage Ceilings '!$C$3-SUM($S58,$W58),'Wage Ceilings '!$C$3-SUM($S58,$W58),$E58)</f>
        <v>0</v>
      </c>
      <c r="AB58" s="91" cm="1">
        <f t="array" ref="AB58">INDEX(Appendix!$G$4:$J$8,_xlfn.IFS(Z58&lt;56,1,Z58&lt;61,2,Z58&lt;66,3,Z58&lt;71,4,TRUE,5),MATCH(YEAR($C$17),Appendix!$G$3:$L$3,0))</f>
        <v>0</v>
      </c>
      <c r="AC58" s="92">
        <f t="shared" si="6"/>
        <v>0</v>
      </c>
      <c r="AD58" s="89">
        <f t="shared" si="31"/>
        <v>125</v>
      </c>
      <c r="AE58" s="90">
        <f>IF($F58&gt;'Wage Ceilings '!$C$3-SUM($S58,$W58,$AA58),'Wage Ceilings '!$C$3-SUM($S58,$W58,$AA58),$F58)</f>
        <v>0</v>
      </c>
      <c r="AF58" s="91" cm="1">
        <f t="array" ref="AF58">INDEX(Appendix!$G$4:$J$8,_xlfn.IFS(AD58&lt;56,1,AD58&lt;61,2,AD58&lt;66,3,AD58&lt;71,4,TRUE,5),MATCH(YEAR($C$17),Appendix!$G$3:$L$3,0))</f>
        <v>0</v>
      </c>
      <c r="AG58" s="92">
        <f t="shared" si="8"/>
        <v>0</v>
      </c>
      <c r="AH58" s="89">
        <f t="shared" si="32"/>
        <v>125</v>
      </c>
      <c r="AI58" s="90">
        <f>IF($G58&gt;'Wage Ceilings '!$C$3-SUM($S58,$W58,$AA58,$AE58),'Wage Ceilings '!$C$3-SUM($S58,$W58,$AA58,$AE58),$G58)</f>
        <v>0</v>
      </c>
      <c r="AJ58" s="91" cm="1">
        <f t="array" ref="AJ58">INDEX(Appendix!$G$4:$J$8,_xlfn.IFS(AH58&lt;56,1,AH58&lt;61,2,AH58&lt;66,3,AH58&lt;71,4,TRUE,5),MATCH(YEAR($C$17),Appendix!$G$3:$L$3,0))</f>
        <v>0</v>
      </c>
      <c r="AK58" s="92">
        <f t="shared" si="10"/>
        <v>0</v>
      </c>
      <c r="AL58" s="89">
        <f t="shared" si="33"/>
        <v>125</v>
      </c>
      <c r="AM58" s="90">
        <f>IF($H58&gt;'Wage Ceilings '!$C$3-SUM($S58,$W58,$AA58,$AE58,$AI58),'Wage Ceilings '!$C$3-SUM($S58,$W58,$AA58,$AE58,$AI58),$H58)</f>
        <v>0</v>
      </c>
      <c r="AN58" s="91" cm="1">
        <f t="array" ref="AN58">INDEX(Appendix!$G$4:$J$8,_xlfn.IFS(AL58&lt;56,1,AL58&lt;61,2,AL58&lt;66,3,AL58&lt;71,4,TRUE,5),MATCH(YEAR($C$17),Appendix!$G$3:$L$3,0))</f>
        <v>0</v>
      </c>
      <c r="AO58" s="92">
        <f t="shared" si="12"/>
        <v>0</v>
      </c>
      <c r="AP58" s="89">
        <f t="shared" si="34"/>
        <v>125</v>
      </c>
      <c r="AQ58" s="90" cm="1">
        <f t="array" ref="AQ58">_xlfn.IFS(SUM($S58,$W58,$AA58,$AE58,$AI58,$AM58)&gt;='Wage Ceilings '!$C$3,0,SUM($I58,$S58,$W58,$AA58,$AE58,$AI58,$AM58)&gt;'Wage Ceilings '!$C$3,'Wage Ceilings '!$C$3-SUM($S58,$W58,$AA58,$AE58,$AI58,$AM58),SUM($I58,$S58,$W58,$AA58,$AE58,$AI58,$AM58)&lt;='Wage Ceilings '!$C$3,$I58)</f>
        <v>0</v>
      </c>
      <c r="AR58" s="91" cm="1">
        <f t="array" ref="AR58">INDEX(Appendix!$G$4:$J$8,_xlfn.IFS(AP58&lt;56,1,AP58&lt;61,2,AP58&lt;66,3,AP58&lt;71,4,TRUE,5),MATCH(YEAR($C$17),Appendix!$G$3:$L$3,0))</f>
        <v>0</v>
      </c>
      <c r="AS58" s="92">
        <f t="shared" si="24"/>
        <v>0</v>
      </c>
      <c r="AT58" s="89">
        <f t="shared" si="35"/>
        <v>125</v>
      </c>
      <c r="AU58" s="90" cm="1">
        <f t="array" ref="AU58">_xlfn.IFS(SUM($S58,$W58,$AA58,$AE58,$AI58,$AM58,$AQ58)&gt;='Wage Ceilings '!$C$3,0,SUM($J58,$S58,$W58,$AA58,$AE58,$AI58,$AM58,$AQ58)&gt;'Wage Ceilings '!$C$3,'Wage Ceilings '!$C$3-SUM($S58,$W58,$AA58,$AE58,$AI58,$AM58,$AQ58),SUM($J58,$S58,$W58,$AA58,$AE58,$AI58,$AM58,$AQ58)&lt;='Wage Ceilings '!$C$3,$J58)</f>
        <v>0</v>
      </c>
      <c r="AV58" s="91" cm="1">
        <f t="array" ref="AV58">INDEX(Appendix!$G$4:$J$8,_xlfn.IFS(AT58&lt;56,1,AT58&lt;61,2,AT58&lt;66,3,AT58&lt;71,4,TRUE,5),MATCH(YEAR($C$17),Appendix!$G$3:$L$3,0))</f>
        <v>0</v>
      </c>
      <c r="AW58" s="92">
        <f t="shared" si="15"/>
        <v>0</v>
      </c>
      <c r="AX58" s="89">
        <f t="shared" si="36"/>
        <v>125</v>
      </c>
      <c r="AY58" s="90" cm="1">
        <f t="array" ref="AY58">_xlfn.IFS(SUM($S58,$W58,$AA58,$AE58,$AI58,$AM58,$AQ58,$AU58)&gt;='Wage Ceilings '!$C$3,0,SUM($K58,$S58,$W58,$AA58,$AE58,$AI58,$AM58,$AQ58,$AU58)&gt;'Wage Ceilings '!$C$3,'Wage Ceilings '!$C$3-SUM($S58,$W58,$AA58,$AE58,$AI58,$AM58,$AQ58,$AU58),SUM($K58,$S58,$W58,$AA58,$AE58,$AI58,$AM58,$AQ58,$AU58)&lt;='Wage Ceilings '!$C$3,$K58)</f>
        <v>0</v>
      </c>
      <c r="AZ58" s="91" cm="1">
        <f t="array" ref="AZ58">INDEX(Appendix!$G$4:$J$8,_xlfn.IFS(AX58&lt;56,1,AX58&lt;61,2,AX58&lt;66,3,AX58&lt;71,4,TRUE,5),MATCH(YEAR($C$17),Appendix!$G$3:$L$3,0))</f>
        <v>0</v>
      </c>
      <c r="BA58" s="92">
        <f t="shared" si="17"/>
        <v>0</v>
      </c>
      <c r="BB58" s="89">
        <f t="shared" si="37"/>
        <v>125</v>
      </c>
      <c r="BC58" s="90" cm="1">
        <f t="array" ref="BC58">_xlfn.IFS(SUM($S58,$W58,$AA58,$AE58,$AI58,$AM58,$AQ58,$AU58,$AY58)&gt;='Wage Ceilings '!$C$3,0,SUM($L58,$S58,$W58,$AA58,$AE58,$AI58,$AM58,$AQ58,$AU58,$AY58)&gt;'Wage Ceilings '!$C$3,'Wage Ceilings '!$C$3-SUM($S58,$W58,$AA58,$AE58,$AI58,$AM58,$AQ58,$AU58,$AY58),SUM($L58,$S58,$W58,$AA58,$AE58,$AI58,$AM58,$AQ58,$AU58,$AY58)&lt;='Wage Ceilings '!$C$3,$L58)</f>
        <v>0</v>
      </c>
      <c r="BD58" s="91" cm="1">
        <f t="array" ref="BD58">INDEX(Appendix!$G$4:$J$8,_xlfn.IFS(BB58&lt;56,1,BB58&lt;61,2,BB58&lt;66,3,BB58&lt;71,4,TRUE,5),MATCH(YEAR($C$17),Appendix!$G$3:$L$3,0))</f>
        <v>0</v>
      </c>
      <c r="BE58" s="92">
        <f t="shared" si="19"/>
        <v>0</v>
      </c>
      <c r="BF58" s="89">
        <f t="shared" si="38"/>
        <v>125</v>
      </c>
      <c r="BG58" s="90" cm="1">
        <f t="array" ref="BG58">_xlfn.IFS(SUM($S58,$W58,$AA58,$AE58,$AI58,$AM58,$AQ58,$AU58,$AY58,$BC58)&gt;='Wage Ceilings '!$C$3,0,SUM($M58,$S58,$W58,$AA58,$AE58,$AI58,$AM58,$AQ58,$AU58,$AY58,$BC58)&gt;'Wage Ceilings '!$C$3,'Wage Ceilings '!$C$3-SUM($S58,$W58,$AA58,$AE58,$AI58,$AM58,$AQ58,$AU58,$AY58,$BC58),SUM($M58,$S58,$W58,$AA58,$AE58,$AI58,$AM58,$AQ58,$AU58,$AY58,$BC58)&lt;='Wage Ceilings '!$C$3,$M58)</f>
        <v>0</v>
      </c>
      <c r="BH58" s="91" cm="1">
        <f t="array" ref="BH58">INDEX(Appendix!$G$4:$J$8,_xlfn.IFS(BF58&lt;56,1,BF58&lt;61,2,BF58&lt;66,3,BF58&lt;71,4,TRUE,5),MATCH(YEAR($C$17),Appendix!$G$3:$L$3,0))</f>
        <v>0</v>
      </c>
      <c r="BI58" s="92">
        <f t="shared" si="21"/>
        <v>0</v>
      </c>
      <c r="BJ58" s="89">
        <f t="shared" si="39"/>
        <v>125</v>
      </c>
      <c r="BK58" s="90" cm="1">
        <f t="array" ref="BK58">_xlfn.IFS(SUM($S58,$W58,$AA58,$AE58,$AI58,$AM58,$AQ58,$AU58,$AY58,$BC58,$BG58)&gt;='Wage Ceilings '!$C$3,0,SUM($N58,$S58,$W58,$AA58,$AE58,$AI58,$AM58,$AQ58,$AU58,$AY58,$BC58,$BG58)&gt;'Wage Ceilings '!$C$3,'Wage Ceilings '!$C$3-SUM($S58,$W58,$AA58,$AE58,$AI58,$AM58,$AQ58,$AU58,$AY58,$BC58,$BG58),SUM($N58,$S58,$W58,$AA58,$AE58,$AI58,$AM58,$AQ58,$AU58,$AY58,$BC58,$BG58)&lt;='Wage Ceilings '!$C$3,$N58)</f>
        <v>0</v>
      </c>
      <c r="BL58" s="91" cm="1">
        <f t="array" ref="BL58">INDEX(Appendix!$G$4:$J$8,_xlfn.IFS(BJ58&lt;56,1,BJ58&lt;61,2,BJ58&lt;66,3,BJ58&lt;71,4,TRUE,5),MATCH(YEAR($C$17),Appendix!$G$3:$L$3,0))</f>
        <v>0</v>
      </c>
      <c r="BM58" s="92">
        <f t="shared" si="23"/>
        <v>0</v>
      </c>
      <c r="BN58" s="99"/>
    </row>
    <row r="59" spans="1:66" x14ac:dyDescent="0.3">
      <c r="A59" s="64" t="s">
        <v>57</v>
      </c>
      <c r="B59" s="63"/>
      <c r="C59" s="67"/>
      <c r="D59" s="67"/>
      <c r="E59" s="67"/>
      <c r="F59" s="67"/>
      <c r="G59" s="67"/>
      <c r="H59" s="67"/>
      <c r="I59" s="67"/>
      <c r="J59" s="67"/>
      <c r="K59" s="67"/>
      <c r="L59" s="67"/>
      <c r="M59" s="67"/>
      <c r="N59" s="67"/>
      <c r="O59" s="57">
        <f t="shared" si="25"/>
        <v>0</v>
      </c>
      <c r="P59" s="57">
        <f t="shared" si="26"/>
        <v>0</v>
      </c>
      <c r="Q59" s="58">
        <f t="shared" si="27"/>
        <v>0</v>
      </c>
      <c r="R59" s="89">
        <f t="shared" si="28"/>
        <v>124</v>
      </c>
      <c r="S59" s="90">
        <f>IF($C59&gt;'Wage Ceilings '!$C$3,'Wage Ceilings '!$C$3,$C59)</f>
        <v>0</v>
      </c>
      <c r="T59" s="91" cm="1">
        <f t="array" ref="T59">INDEX(Appendix!$G$4:$J$8,_xlfn.IFS(R59&lt;56,1,R59&lt;61,2,R59&lt;66,3,R59&lt;71,4,TRUE,5),MATCH(YEAR($C$17),Appendix!$G$3:$L$3,0))</f>
        <v>0</v>
      </c>
      <c r="U59" s="92">
        <f t="shared" si="2"/>
        <v>0</v>
      </c>
      <c r="V59" s="89">
        <f t="shared" si="29"/>
        <v>125</v>
      </c>
      <c r="W59" s="90">
        <f>IF($D59&gt;'Wage Ceilings '!$C$3-$S59,'Wage Ceilings '!$C$3-$S59,$D59)</f>
        <v>0</v>
      </c>
      <c r="X59" s="91" cm="1">
        <f t="array" ref="X59">INDEX(Appendix!$G$4:$J$8,_xlfn.IFS(V59&lt;56,1,V59&lt;61,2,V59&lt;66,3,V59&lt;71,4,TRUE,5),MATCH(YEAR($C$17),Appendix!$G$3:$L$3,0))</f>
        <v>0</v>
      </c>
      <c r="Y59" s="92">
        <f t="shared" si="4"/>
        <v>0</v>
      </c>
      <c r="Z59" s="89">
        <f t="shared" si="30"/>
        <v>125</v>
      </c>
      <c r="AA59" s="90">
        <f>IF($E59&gt;'Wage Ceilings '!$C$3-SUM($S59,$W59),'Wage Ceilings '!$C$3-SUM($S59,$W59),$E59)</f>
        <v>0</v>
      </c>
      <c r="AB59" s="91" cm="1">
        <f t="array" ref="AB59">INDEX(Appendix!$G$4:$J$8,_xlfn.IFS(Z59&lt;56,1,Z59&lt;61,2,Z59&lt;66,3,Z59&lt;71,4,TRUE,5),MATCH(YEAR($C$17),Appendix!$G$3:$L$3,0))</f>
        <v>0</v>
      </c>
      <c r="AC59" s="92">
        <f t="shared" si="6"/>
        <v>0</v>
      </c>
      <c r="AD59" s="89">
        <f t="shared" si="31"/>
        <v>125</v>
      </c>
      <c r="AE59" s="90">
        <f>IF($F59&gt;'Wage Ceilings '!$C$3-SUM($S59,$W59,$AA59),'Wage Ceilings '!$C$3-SUM($S59,$W59,$AA59),$F59)</f>
        <v>0</v>
      </c>
      <c r="AF59" s="91" cm="1">
        <f t="array" ref="AF59">INDEX(Appendix!$G$4:$J$8,_xlfn.IFS(AD59&lt;56,1,AD59&lt;61,2,AD59&lt;66,3,AD59&lt;71,4,TRUE,5),MATCH(YEAR($C$17),Appendix!$G$3:$L$3,0))</f>
        <v>0</v>
      </c>
      <c r="AG59" s="92">
        <f t="shared" si="8"/>
        <v>0</v>
      </c>
      <c r="AH59" s="89">
        <f t="shared" si="32"/>
        <v>125</v>
      </c>
      <c r="AI59" s="90">
        <f>IF($G59&gt;'Wage Ceilings '!$C$3-SUM($S59,$W59,$AA59,$AE59),'Wage Ceilings '!$C$3-SUM($S59,$W59,$AA59,$AE59),$G59)</f>
        <v>0</v>
      </c>
      <c r="AJ59" s="91" cm="1">
        <f t="array" ref="AJ59">INDEX(Appendix!$G$4:$J$8,_xlfn.IFS(AH59&lt;56,1,AH59&lt;61,2,AH59&lt;66,3,AH59&lt;71,4,TRUE,5),MATCH(YEAR($C$17),Appendix!$G$3:$L$3,0))</f>
        <v>0</v>
      </c>
      <c r="AK59" s="92">
        <f t="shared" si="10"/>
        <v>0</v>
      </c>
      <c r="AL59" s="89">
        <f t="shared" si="33"/>
        <v>125</v>
      </c>
      <c r="AM59" s="90">
        <f>IF($H59&gt;'Wage Ceilings '!$C$3-SUM($S59,$W59,$AA59,$AE59,$AI59),'Wage Ceilings '!$C$3-SUM($S59,$W59,$AA59,$AE59,$AI59),$H59)</f>
        <v>0</v>
      </c>
      <c r="AN59" s="91" cm="1">
        <f t="array" ref="AN59">INDEX(Appendix!$G$4:$J$8,_xlfn.IFS(AL59&lt;56,1,AL59&lt;61,2,AL59&lt;66,3,AL59&lt;71,4,TRUE,5),MATCH(YEAR($C$17),Appendix!$G$3:$L$3,0))</f>
        <v>0</v>
      </c>
      <c r="AO59" s="92">
        <f t="shared" si="12"/>
        <v>0</v>
      </c>
      <c r="AP59" s="89">
        <f t="shared" si="34"/>
        <v>125</v>
      </c>
      <c r="AQ59" s="90" cm="1">
        <f t="array" ref="AQ59">_xlfn.IFS(SUM($S59,$W59,$AA59,$AE59,$AI59,$AM59)&gt;='Wage Ceilings '!$C$3,0,SUM($I59,$S59,$W59,$AA59,$AE59,$AI59,$AM59)&gt;'Wage Ceilings '!$C$3,'Wage Ceilings '!$C$3-SUM($S59,$W59,$AA59,$AE59,$AI59,$AM59),SUM($I59,$S59,$W59,$AA59,$AE59,$AI59,$AM59)&lt;='Wage Ceilings '!$C$3,$I59)</f>
        <v>0</v>
      </c>
      <c r="AR59" s="91" cm="1">
        <f t="array" ref="AR59">INDEX(Appendix!$G$4:$J$8,_xlfn.IFS(AP59&lt;56,1,AP59&lt;61,2,AP59&lt;66,3,AP59&lt;71,4,TRUE,5),MATCH(YEAR($C$17),Appendix!$G$3:$L$3,0))</f>
        <v>0</v>
      </c>
      <c r="AS59" s="92">
        <f t="shared" si="24"/>
        <v>0</v>
      </c>
      <c r="AT59" s="89">
        <f t="shared" si="35"/>
        <v>125</v>
      </c>
      <c r="AU59" s="90" cm="1">
        <f t="array" ref="AU59">_xlfn.IFS(SUM($S59,$W59,$AA59,$AE59,$AI59,$AM59,$AQ59)&gt;='Wage Ceilings '!$C$3,0,SUM($J59,$S59,$W59,$AA59,$AE59,$AI59,$AM59,$AQ59)&gt;'Wage Ceilings '!$C$3,'Wage Ceilings '!$C$3-SUM($S59,$W59,$AA59,$AE59,$AI59,$AM59,$AQ59),SUM($J59,$S59,$W59,$AA59,$AE59,$AI59,$AM59,$AQ59)&lt;='Wage Ceilings '!$C$3,$J59)</f>
        <v>0</v>
      </c>
      <c r="AV59" s="91" cm="1">
        <f t="array" ref="AV59">INDEX(Appendix!$G$4:$J$8,_xlfn.IFS(AT59&lt;56,1,AT59&lt;61,2,AT59&lt;66,3,AT59&lt;71,4,TRUE,5),MATCH(YEAR($C$17),Appendix!$G$3:$L$3,0))</f>
        <v>0</v>
      </c>
      <c r="AW59" s="92">
        <f t="shared" si="15"/>
        <v>0</v>
      </c>
      <c r="AX59" s="89">
        <f t="shared" si="36"/>
        <v>125</v>
      </c>
      <c r="AY59" s="90" cm="1">
        <f t="array" ref="AY59">_xlfn.IFS(SUM($S59,$W59,$AA59,$AE59,$AI59,$AM59,$AQ59,$AU59)&gt;='Wage Ceilings '!$C$3,0,SUM($K59,$S59,$W59,$AA59,$AE59,$AI59,$AM59,$AQ59,$AU59)&gt;'Wage Ceilings '!$C$3,'Wage Ceilings '!$C$3-SUM($S59,$W59,$AA59,$AE59,$AI59,$AM59,$AQ59,$AU59),SUM($K59,$S59,$W59,$AA59,$AE59,$AI59,$AM59,$AQ59,$AU59)&lt;='Wage Ceilings '!$C$3,$K59)</f>
        <v>0</v>
      </c>
      <c r="AZ59" s="91" cm="1">
        <f t="array" ref="AZ59">INDEX(Appendix!$G$4:$J$8,_xlfn.IFS(AX59&lt;56,1,AX59&lt;61,2,AX59&lt;66,3,AX59&lt;71,4,TRUE,5),MATCH(YEAR($C$17),Appendix!$G$3:$L$3,0))</f>
        <v>0</v>
      </c>
      <c r="BA59" s="92">
        <f t="shared" si="17"/>
        <v>0</v>
      </c>
      <c r="BB59" s="89">
        <f t="shared" si="37"/>
        <v>125</v>
      </c>
      <c r="BC59" s="90" cm="1">
        <f t="array" ref="BC59">_xlfn.IFS(SUM($S59,$W59,$AA59,$AE59,$AI59,$AM59,$AQ59,$AU59,$AY59)&gt;='Wage Ceilings '!$C$3,0,SUM($L59,$S59,$W59,$AA59,$AE59,$AI59,$AM59,$AQ59,$AU59,$AY59)&gt;'Wage Ceilings '!$C$3,'Wage Ceilings '!$C$3-SUM($S59,$W59,$AA59,$AE59,$AI59,$AM59,$AQ59,$AU59,$AY59),SUM($L59,$S59,$W59,$AA59,$AE59,$AI59,$AM59,$AQ59,$AU59,$AY59)&lt;='Wage Ceilings '!$C$3,$L59)</f>
        <v>0</v>
      </c>
      <c r="BD59" s="91" cm="1">
        <f t="array" ref="BD59">INDEX(Appendix!$G$4:$J$8,_xlfn.IFS(BB59&lt;56,1,BB59&lt;61,2,BB59&lt;66,3,BB59&lt;71,4,TRUE,5),MATCH(YEAR($C$17),Appendix!$G$3:$L$3,0))</f>
        <v>0</v>
      </c>
      <c r="BE59" s="92">
        <f t="shared" si="19"/>
        <v>0</v>
      </c>
      <c r="BF59" s="89">
        <f t="shared" si="38"/>
        <v>125</v>
      </c>
      <c r="BG59" s="90" cm="1">
        <f t="array" ref="BG59">_xlfn.IFS(SUM($S59,$W59,$AA59,$AE59,$AI59,$AM59,$AQ59,$AU59,$AY59,$BC59)&gt;='Wage Ceilings '!$C$3,0,SUM($M59,$S59,$W59,$AA59,$AE59,$AI59,$AM59,$AQ59,$AU59,$AY59,$BC59)&gt;'Wage Ceilings '!$C$3,'Wage Ceilings '!$C$3-SUM($S59,$W59,$AA59,$AE59,$AI59,$AM59,$AQ59,$AU59,$AY59,$BC59),SUM($M59,$S59,$W59,$AA59,$AE59,$AI59,$AM59,$AQ59,$AU59,$AY59,$BC59)&lt;='Wage Ceilings '!$C$3,$M59)</f>
        <v>0</v>
      </c>
      <c r="BH59" s="91" cm="1">
        <f t="array" ref="BH59">INDEX(Appendix!$G$4:$J$8,_xlfn.IFS(BF59&lt;56,1,BF59&lt;61,2,BF59&lt;66,3,BF59&lt;71,4,TRUE,5),MATCH(YEAR($C$17),Appendix!$G$3:$L$3,0))</f>
        <v>0</v>
      </c>
      <c r="BI59" s="92">
        <f t="shared" si="21"/>
        <v>0</v>
      </c>
      <c r="BJ59" s="89">
        <f t="shared" si="39"/>
        <v>125</v>
      </c>
      <c r="BK59" s="90" cm="1">
        <f t="array" ref="BK59">_xlfn.IFS(SUM($S59,$W59,$AA59,$AE59,$AI59,$AM59,$AQ59,$AU59,$AY59,$BC59,$BG59)&gt;='Wage Ceilings '!$C$3,0,SUM($N59,$S59,$W59,$AA59,$AE59,$AI59,$AM59,$AQ59,$AU59,$AY59,$BC59,$BG59)&gt;'Wage Ceilings '!$C$3,'Wage Ceilings '!$C$3-SUM($S59,$W59,$AA59,$AE59,$AI59,$AM59,$AQ59,$AU59,$AY59,$BC59,$BG59),SUM($N59,$S59,$W59,$AA59,$AE59,$AI59,$AM59,$AQ59,$AU59,$AY59,$BC59,$BG59)&lt;='Wage Ceilings '!$C$3,$N59)</f>
        <v>0</v>
      </c>
      <c r="BL59" s="91" cm="1">
        <f t="array" ref="BL59">INDEX(Appendix!$G$4:$J$8,_xlfn.IFS(BJ59&lt;56,1,BJ59&lt;61,2,BJ59&lt;66,3,BJ59&lt;71,4,TRUE,5),MATCH(YEAR($C$17),Appendix!$G$3:$L$3,0))</f>
        <v>0</v>
      </c>
      <c r="BM59" s="92">
        <f t="shared" si="23"/>
        <v>0</v>
      </c>
      <c r="BN59" s="99"/>
    </row>
    <row r="60" spans="1:66" x14ac:dyDescent="0.3">
      <c r="A60" s="64" t="s">
        <v>58</v>
      </c>
      <c r="B60" s="63"/>
      <c r="C60" s="67"/>
      <c r="D60" s="67"/>
      <c r="E60" s="67"/>
      <c r="F60" s="67"/>
      <c r="G60" s="67"/>
      <c r="H60" s="67"/>
      <c r="I60" s="67"/>
      <c r="J60" s="67"/>
      <c r="K60" s="67"/>
      <c r="L60" s="67"/>
      <c r="M60" s="67"/>
      <c r="N60" s="67"/>
      <c r="O60" s="57">
        <f t="shared" si="25"/>
        <v>0</v>
      </c>
      <c r="P60" s="57">
        <f t="shared" si="26"/>
        <v>0</v>
      </c>
      <c r="Q60" s="58">
        <f t="shared" si="27"/>
        <v>0</v>
      </c>
      <c r="R60" s="89">
        <f t="shared" si="28"/>
        <v>124</v>
      </c>
      <c r="S60" s="90">
        <f>IF($C60&gt;'Wage Ceilings '!$C$3,'Wage Ceilings '!$C$3,$C60)</f>
        <v>0</v>
      </c>
      <c r="T60" s="91" cm="1">
        <f t="array" ref="T60">INDEX(Appendix!$G$4:$J$8,_xlfn.IFS(R60&lt;56,1,R60&lt;61,2,R60&lt;66,3,R60&lt;71,4,TRUE,5),MATCH(YEAR($C$17),Appendix!$G$3:$L$3,0))</f>
        <v>0</v>
      </c>
      <c r="U60" s="92">
        <f t="shared" si="2"/>
        <v>0</v>
      </c>
      <c r="V60" s="89">
        <f t="shared" si="29"/>
        <v>125</v>
      </c>
      <c r="W60" s="90">
        <f>IF($D60&gt;'Wage Ceilings '!$C$3-$S60,'Wage Ceilings '!$C$3-$S60,$D60)</f>
        <v>0</v>
      </c>
      <c r="X60" s="91" cm="1">
        <f t="array" ref="X60">INDEX(Appendix!$G$4:$J$8,_xlfn.IFS(V60&lt;56,1,V60&lt;61,2,V60&lt;66,3,V60&lt;71,4,TRUE,5),MATCH(YEAR($C$17),Appendix!$G$3:$L$3,0))</f>
        <v>0</v>
      </c>
      <c r="Y60" s="92">
        <f t="shared" si="4"/>
        <v>0</v>
      </c>
      <c r="Z60" s="89">
        <f t="shared" si="30"/>
        <v>125</v>
      </c>
      <c r="AA60" s="90">
        <f>IF($E60&gt;'Wage Ceilings '!$C$3-SUM($S60,$W60),'Wage Ceilings '!$C$3-SUM($S60,$W60),$E60)</f>
        <v>0</v>
      </c>
      <c r="AB60" s="91" cm="1">
        <f t="array" ref="AB60">INDEX(Appendix!$G$4:$J$8,_xlfn.IFS(Z60&lt;56,1,Z60&lt;61,2,Z60&lt;66,3,Z60&lt;71,4,TRUE,5),MATCH(YEAR($C$17),Appendix!$G$3:$L$3,0))</f>
        <v>0</v>
      </c>
      <c r="AC60" s="92">
        <f t="shared" si="6"/>
        <v>0</v>
      </c>
      <c r="AD60" s="89">
        <f t="shared" si="31"/>
        <v>125</v>
      </c>
      <c r="AE60" s="90">
        <f>IF($F60&gt;'Wage Ceilings '!$C$3-SUM($S60,$W60,$AA60),'Wage Ceilings '!$C$3-SUM($S60,$W60,$AA60),$F60)</f>
        <v>0</v>
      </c>
      <c r="AF60" s="91" cm="1">
        <f t="array" ref="AF60">INDEX(Appendix!$G$4:$J$8,_xlfn.IFS(AD60&lt;56,1,AD60&lt;61,2,AD60&lt;66,3,AD60&lt;71,4,TRUE,5),MATCH(YEAR($C$17),Appendix!$G$3:$L$3,0))</f>
        <v>0</v>
      </c>
      <c r="AG60" s="92">
        <f t="shared" si="8"/>
        <v>0</v>
      </c>
      <c r="AH60" s="89">
        <f t="shared" si="32"/>
        <v>125</v>
      </c>
      <c r="AI60" s="90">
        <f>IF($G60&gt;'Wage Ceilings '!$C$3-SUM($S60,$W60,$AA60,$AE60),'Wage Ceilings '!$C$3-SUM($S60,$W60,$AA60,$AE60),$G60)</f>
        <v>0</v>
      </c>
      <c r="AJ60" s="91" cm="1">
        <f t="array" ref="AJ60">INDEX(Appendix!$G$4:$J$8,_xlfn.IFS(AH60&lt;56,1,AH60&lt;61,2,AH60&lt;66,3,AH60&lt;71,4,TRUE,5),MATCH(YEAR($C$17),Appendix!$G$3:$L$3,0))</f>
        <v>0</v>
      </c>
      <c r="AK60" s="92">
        <f t="shared" si="10"/>
        <v>0</v>
      </c>
      <c r="AL60" s="89">
        <f t="shared" si="33"/>
        <v>125</v>
      </c>
      <c r="AM60" s="90">
        <f>IF($H60&gt;'Wage Ceilings '!$C$3-SUM($S60,$W60,$AA60,$AE60,$AI60),'Wage Ceilings '!$C$3-SUM($S60,$W60,$AA60,$AE60,$AI60),$H60)</f>
        <v>0</v>
      </c>
      <c r="AN60" s="91" cm="1">
        <f t="array" ref="AN60">INDEX(Appendix!$G$4:$J$8,_xlfn.IFS(AL60&lt;56,1,AL60&lt;61,2,AL60&lt;66,3,AL60&lt;71,4,TRUE,5),MATCH(YEAR($C$17),Appendix!$G$3:$L$3,0))</f>
        <v>0</v>
      </c>
      <c r="AO60" s="92">
        <f t="shared" si="12"/>
        <v>0</v>
      </c>
      <c r="AP60" s="89">
        <f t="shared" si="34"/>
        <v>125</v>
      </c>
      <c r="AQ60" s="90" cm="1">
        <f t="array" ref="AQ60">_xlfn.IFS(SUM($S60,$W60,$AA60,$AE60,$AI60,$AM60)&gt;='Wage Ceilings '!$C$3,0,SUM($I60,$S60,$W60,$AA60,$AE60,$AI60,$AM60)&gt;'Wage Ceilings '!$C$3,'Wage Ceilings '!$C$3-SUM($S60,$W60,$AA60,$AE60,$AI60,$AM60),SUM($I60,$S60,$W60,$AA60,$AE60,$AI60,$AM60)&lt;='Wage Ceilings '!$C$3,$I60)</f>
        <v>0</v>
      </c>
      <c r="AR60" s="91" cm="1">
        <f t="array" ref="AR60">INDEX(Appendix!$G$4:$J$8,_xlfn.IFS(AP60&lt;56,1,AP60&lt;61,2,AP60&lt;66,3,AP60&lt;71,4,TRUE,5),MATCH(YEAR($C$17),Appendix!$G$3:$L$3,0))</f>
        <v>0</v>
      </c>
      <c r="AS60" s="92">
        <f t="shared" si="24"/>
        <v>0</v>
      </c>
      <c r="AT60" s="89">
        <f t="shared" si="35"/>
        <v>125</v>
      </c>
      <c r="AU60" s="90" cm="1">
        <f t="array" ref="AU60">_xlfn.IFS(SUM($S60,$W60,$AA60,$AE60,$AI60,$AM60,$AQ60)&gt;='Wage Ceilings '!$C$3,0,SUM($J60,$S60,$W60,$AA60,$AE60,$AI60,$AM60,$AQ60)&gt;'Wage Ceilings '!$C$3,'Wage Ceilings '!$C$3-SUM($S60,$W60,$AA60,$AE60,$AI60,$AM60,$AQ60),SUM($J60,$S60,$W60,$AA60,$AE60,$AI60,$AM60,$AQ60)&lt;='Wage Ceilings '!$C$3,$J60)</f>
        <v>0</v>
      </c>
      <c r="AV60" s="91" cm="1">
        <f t="array" ref="AV60">INDEX(Appendix!$G$4:$J$8,_xlfn.IFS(AT60&lt;56,1,AT60&lt;61,2,AT60&lt;66,3,AT60&lt;71,4,TRUE,5),MATCH(YEAR($C$17),Appendix!$G$3:$L$3,0))</f>
        <v>0</v>
      </c>
      <c r="AW60" s="92">
        <f t="shared" si="15"/>
        <v>0</v>
      </c>
      <c r="AX60" s="89">
        <f t="shared" si="36"/>
        <v>125</v>
      </c>
      <c r="AY60" s="90" cm="1">
        <f t="array" ref="AY60">_xlfn.IFS(SUM($S60,$W60,$AA60,$AE60,$AI60,$AM60,$AQ60,$AU60)&gt;='Wage Ceilings '!$C$3,0,SUM($K60,$S60,$W60,$AA60,$AE60,$AI60,$AM60,$AQ60,$AU60)&gt;'Wage Ceilings '!$C$3,'Wage Ceilings '!$C$3-SUM($S60,$W60,$AA60,$AE60,$AI60,$AM60,$AQ60,$AU60),SUM($K60,$S60,$W60,$AA60,$AE60,$AI60,$AM60,$AQ60,$AU60)&lt;='Wage Ceilings '!$C$3,$K60)</f>
        <v>0</v>
      </c>
      <c r="AZ60" s="91" cm="1">
        <f t="array" ref="AZ60">INDEX(Appendix!$G$4:$J$8,_xlfn.IFS(AX60&lt;56,1,AX60&lt;61,2,AX60&lt;66,3,AX60&lt;71,4,TRUE,5),MATCH(YEAR($C$17),Appendix!$G$3:$L$3,0))</f>
        <v>0</v>
      </c>
      <c r="BA60" s="92">
        <f t="shared" si="17"/>
        <v>0</v>
      </c>
      <c r="BB60" s="89">
        <f t="shared" si="37"/>
        <v>125</v>
      </c>
      <c r="BC60" s="90" cm="1">
        <f t="array" ref="BC60">_xlfn.IFS(SUM($S60,$W60,$AA60,$AE60,$AI60,$AM60,$AQ60,$AU60,$AY60)&gt;='Wage Ceilings '!$C$3,0,SUM($L60,$S60,$W60,$AA60,$AE60,$AI60,$AM60,$AQ60,$AU60,$AY60)&gt;'Wage Ceilings '!$C$3,'Wage Ceilings '!$C$3-SUM($S60,$W60,$AA60,$AE60,$AI60,$AM60,$AQ60,$AU60,$AY60),SUM($L60,$S60,$W60,$AA60,$AE60,$AI60,$AM60,$AQ60,$AU60,$AY60)&lt;='Wage Ceilings '!$C$3,$L60)</f>
        <v>0</v>
      </c>
      <c r="BD60" s="91" cm="1">
        <f t="array" ref="BD60">INDEX(Appendix!$G$4:$J$8,_xlfn.IFS(BB60&lt;56,1,BB60&lt;61,2,BB60&lt;66,3,BB60&lt;71,4,TRUE,5),MATCH(YEAR($C$17),Appendix!$G$3:$L$3,0))</f>
        <v>0</v>
      </c>
      <c r="BE60" s="92">
        <f t="shared" si="19"/>
        <v>0</v>
      </c>
      <c r="BF60" s="89">
        <f t="shared" si="38"/>
        <v>125</v>
      </c>
      <c r="BG60" s="90" cm="1">
        <f t="array" ref="BG60">_xlfn.IFS(SUM($S60,$W60,$AA60,$AE60,$AI60,$AM60,$AQ60,$AU60,$AY60,$BC60)&gt;='Wage Ceilings '!$C$3,0,SUM($M60,$S60,$W60,$AA60,$AE60,$AI60,$AM60,$AQ60,$AU60,$AY60,$BC60)&gt;'Wage Ceilings '!$C$3,'Wage Ceilings '!$C$3-SUM($S60,$W60,$AA60,$AE60,$AI60,$AM60,$AQ60,$AU60,$AY60,$BC60),SUM($M60,$S60,$W60,$AA60,$AE60,$AI60,$AM60,$AQ60,$AU60,$AY60,$BC60)&lt;='Wage Ceilings '!$C$3,$M60)</f>
        <v>0</v>
      </c>
      <c r="BH60" s="91" cm="1">
        <f t="array" ref="BH60">INDEX(Appendix!$G$4:$J$8,_xlfn.IFS(BF60&lt;56,1,BF60&lt;61,2,BF60&lt;66,3,BF60&lt;71,4,TRUE,5),MATCH(YEAR($C$17),Appendix!$G$3:$L$3,0))</f>
        <v>0</v>
      </c>
      <c r="BI60" s="92">
        <f t="shared" si="21"/>
        <v>0</v>
      </c>
      <c r="BJ60" s="89">
        <f t="shared" si="39"/>
        <v>125</v>
      </c>
      <c r="BK60" s="90" cm="1">
        <f t="array" ref="BK60">_xlfn.IFS(SUM($S60,$W60,$AA60,$AE60,$AI60,$AM60,$AQ60,$AU60,$AY60,$BC60,$BG60)&gt;='Wage Ceilings '!$C$3,0,SUM($N60,$S60,$W60,$AA60,$AE60,$AI60,$AM60,$AQ60,$AU60,$AY60,$BC60,$BG60)&gt;'Wage Ceilings '!$C$3,'Wage Ceilings '!$C$3-SUM($S60,$W60,$AA60,$AE60,$AI60,$AM60,$AQ60,$AU60,$AY60,$BC60,$BG60),SUM($N60,$S60,$W60,$AA60,$AE60,$AI60,$AM60,$AQ60,$AU60,$AY60,$BC60,$BG60)&lt;='Wage Ceilings '!$C$3,$N60)</f>
        <v>0</v>
      </c>
      <c r="BL60" s="91" cm="1">
        <f t="array" ref="BL60">INDEX(Appendix!$G$4:$J$8,_xlfn.IFS(BJ60&lt;56,1,BJ60&lt;61,2,BJ60&lt;66,3,BJ60&lt;71,4,TRUE,5),MATCH(YEAR($C$17),Appendix!$G$3:$L$3,0))</f>
        <v>0</v>
      </c>
      <c r="BM60" s="92">
        <f t="shared" si="23"/>
        <v>0</v>
      </c>
      <c r="BN60" s="99"/>
    </row>
    <row r="61" spans="1:66" x14ac:dyDescent="0.3">
      <c r="A61" s="64" t="s">
        <v>59</v>
      </c>
      <c r="B61" s="63"/>
      <c r="C61" s="67"/>
      <c r="D61" s="67"/>
      <c r="E61" s="67"/>
      <c r="F61" s="67"/>
      <c r="G61" s="67"/>
      <c r="H61" s="67"/>
      <c r="I61" s="67"/>
      <c r="J61" s="67"/>
      <c r="K61" s="67"/>
      <c r="L61" s="67"/>
      <c r="M61" s="67"/>
      <c r="N61" s="67"/>
      <c r="O61" s="57">
        <f t="shared" si="25"/>
        <v>0</v>
      </c>
      <c r="P61" s="57">
        <f t="shared" si="26"/>
        <v>0</v>
      </c>
      <c r="Q61" s="58">
        <f t="shared" si="27"/>
        <v>0</v>
      </c>
      <c r="R61" s="89">
        <f t="shared" si="28"/>
        <v>124</v>
      </c>
      <c r="S61" s="90">
        <f>IF($C61&gt;'Wage Ceilings '!$C$3,'Wage Ceilings '!$C$3,$C61)</f>
        <v>0</v>
      </c>
      <c r="T61" s="91" cm="1">
        <f t="array" ref="T61">INDEX(Appendix!$G$4:$J$8,_xlfn.IFS(R61&lt;56,1,R61&lt;61,2,R61&lt;66,3,R61&lt;71,4,TRUE,5),MATCH(YEAR($C$17),Appendix!$G$3:$L$3,0))</f>
        <v>0</v>
      </c>
      <c r="U61" s="92">
        <f t="shared" si="2"/>
        <v>0</v>
      </c>
      <c r="V61" s="89">
        <f t="shared" si="29"/>
        <v>125</v>
      </c>
      <c r="W61" s="90">
        <f>IF($D61&gt;'Wage Ceilings '!$C$3-$S61,'Wage Ceilings '!$C$3-$S61,$D61)</f>
        <v>0</v>
      </c>
      <c r="X61" s="91" cm="1">
        <f t="array" ref="X61">INDEX(Appendix!$G$4:$J$8,_xlfn.IFS(V61&lt;56,1,V61&lt;61,2,V61&lt;66,3,V61&lt;71,4,TRUE,5),MATCH(YEAR($C$17),Appendix!$G$3:$L$3,0))</f>
        <v>0</v>
      </c>
      <c r="Y61" s="92">
        <f t="shared" si="4"/>
        <v>0</v>
      </c>
      <c r="Z61" s="89">
        <f t="shared" si="30"/>
        <v>125</v>
      </c>
      <c r="AA61" s="90">
        <f>IF($E61&gt;'Wage Ceilings '!$C$3-SUM($S61,$W61),'Wage Ceilings '!$C$3-SUM($S61,$W61),$E61)</f>
        <v>0</v>
      </c>
      <c r="AB61" s="91" cm="1">
        <f t="array" ref="AB61">INDEX(Appendix!$G$4:$J$8,_xlfn.IFS(Z61&lt;56,1,Z61&lt;61,2,Z61&lt;66,3,Z61&lt;71,4,TRUE,5),MATCH(YEAR($C$17),Appendix!$G$3:$L$3,0))</f>
        <v>0</v>
      </c>
      <c r="AC61" s="92">
        <f t="shared" si="6"/>
        <v>0</v>
      </c>
      <c r="AD61" s="89">
        <f t="shared" si="31"/>
        <v>125</v>
      </c>
      <c r="AE61" s="90">
        <f>IF($F61&gt;'Wage Ceilings '!$C$3-SUM($S61,$W61,$AA61),'Wage Ceilings '!$C$3-SUM($S61,$W61,$AA61),$F61)</f>
        <v>0</v>
      </c>
      <c r="AF61" s="91" cm="1">
        <f t="array" ref="AF61">INDEX(Appendix!$G$4:$J$8,_xlfn.IFS(AD61&lt;56,1,AD61&lt;61,2,AD61&lt;66,3,AD61&lt;71,4,TRUE,5),MATCH(YEAR($C$17),Appendix!$G$3:$L$3,0))</f>
        <v>0</v>
      </c>
      <c r="AG61" s="92">
        <f t="shared" si="8"/>
        <v>0</v>
      </c>
      <c r="AH61" s="89">
        <f t="shared" si="32"/>
        <v>125</v>
      </c>
      <c r="AI61" s="90">
        <f>IF($G61&gt;'Wage Ceilings '!$C$3-SUM($S61,$W61,$AA61,$AE61),'Wage Ceilings '!$C$3-SUM($S61,$W61,$AA61,$AE61),$G61)</f>
        <v>0</v>
      </c>
      <c r="AJ61" s="91" cm="1">
        <f t="array" ref="AJ61">INDEX(Appendix!$G$4:$J$8,_xlfn.IFS(AH61&lt;56,1,AH61&lt;61,2,AH61&lt;66,3,AH61&lt;71,4,TRUE,5),MATCH(YEAR($C$17),Appendix!$G$3:$L$3,0))</f>
        <v>0</v>
      </c>
      <c r="AK61" s="92">
        <f t="shared" si="10"/>
        <v>0</v>
      </c>
      <c r="AL61" s="89">
        <f t="shared" si="33"/>
        <v>125</v>
      </c>
      <c r="AM61" s="90">
        <f>IF($H61&gt;'Wage Ceilings '!$C$3-SUM($S61,$W61,$AA61,$AE61,$AI61),'Wage Ceilings '!$C$3-SUM($S61,$W61,$AA61,$AE61,$AI61),$H61)</f>
        <v>0</v>
      </c>
      <c r="AN61" s="91" cm="1">
        <f t="array" ref="AN61">INDEX(Appendix!$G$4:$J$8,_xlfn.IFS(AL61&lt;56,1,AL61&lt;61,2,AL61&lt;66,3,AL61&lt;71,4,TRUE,5),MATCH(YEAR($C$17),Appendix!$G$3:$L$3,0))</f>
        <v>0</v>
      </c>
      <c r="AO61" s="92">
        <f t="shared" si="12"/>
        <v>0</v>
      </c>
      <c r="AP61" s="89">
        <f t="shared" si="34"/>
        <v>125</v>
      </c>
      <c r="AQ61" s="90" cm="1">
        <f t="array" ref="AQ61">_xlfn.IFS(SUM($S61,$W61,$AA61,$AE61,$AI61,$AM61)&gt;='Wage Ceilings '!$C$3,0,SUM($I61,$S61,$W61,$AA61,$AE61,$AI61,$AM61)&gt;'Wage Ceilings '!$C$3,'Wage Ceilings '!$C$3-SUM($S61,$W61,$AA61,$AE61,$AI61,$AM61),SUM($I61,$S61,$W61,$AA61,$AE61,$AI61,$AM61)&lt;='Wage Ceilings '!$C$3,$I61)</f>
        <v>0</v>
      </c>
      <c r="AR61" s="91" cm="1">
        <f t="array" ref="AR61">INDEX(Appendix!$G$4:$J$8,_xlfn.IFS(AP61&lt;56,1,AP61&lt;61,2,AP61&lt;66,3,AP61&lt;71,4,TRUE,5),MATCH(YEAR($C$17),Appendix!$G$3:$L$3,0))</f>
        <v>0</v>
      </c>
      <c r="AS61" s="92">
        <f t="shared" si="24"/>
        <v>0</v>
      </c>
      <c r="AT61" s="89">
        <f t="shared" si="35"/>
        <v>125</v>
      </c>
      <c r="AU61" s="90" cm="1">
        <f t="array" ref="AU61">_xlfn.IFS(SUM($S61,$W61,$AA61,$AE61,$AI61,$AM61,$AQ61)&gt;='Wage Ceilings '!$C$3,0,SUM($J61,$S61,$W61,$AA61,$AE61,$AI61,$AM61,$AQ61)&gt;'Wage Ceilings '!$C$3,'Wage Ceilings '!$C$3-SUM($S61,$W61,$AA61,$AE61,$AI61,$AM61,$AQ61),SUM($J61,$S61,$W61,$AA61,$AE61,$AI61,$AM61,$AQ61)&lt;='Wage Ceilings '!$C$3,$J61)</f>
        <v>0</v>
      </c>
      <c r="AV61" s="91" cm="1">
        <f t="array" ref="AV61">INDEX(Appendix!$G$4:$J$8,_xlfn.IFS(AT61&lt;56,1,AT61&lt;61,2,AT61&lt;66,3,AT61&lt;71,4,TRUE,5),MATCH(YEAR($C$17),Appendix!$G$3:$L$3,0))</f>
        <v>0</v>
      </c>
      <c r="AW61" s="92">
        <f t="shared" si="15"/>
        <v>0</v>
      </c>
      <c r="AX61" s="89">
        <f t="shared" si="36"/>
        <v>125</v>
      </c>
      <c r="AY61" s="90" cm="1">
        <f t="array" ref="AY61">_xlfn.IFS(SUM($S61,$W61,$AA61,$AE61,$AI61,$AM61,$AQ61,$AU61)&gt;='Wage Ceilings '!$C$3,0,SUM($K61,$S61,$W61,$AA61,$AE61,$AI61,$AM61,$AQ61,$AU61)&gt;'Wage Ceilings '!$C$3,'Wage Ceilings '!$C$3-SUM($S61,$W61,$AA61,$AE61,$AI61,$AM61,$AQ61,$AU61),SUM($K61,$S61,$W61,$AA61,$AE61,$AI61,$AM61,$AQ61,$AU61)&lt;='Wage Ceilings '!$C$3,$K61)</f>
        <v>0</v>
      </c>
      <c r="AZ61" s="91" cm="1">
        <f t="array" ref="AZ61">INDEX(Appendix!$G$4:$J$8,_xlfn.IFS(AX61&lt;56,1,AX61&lt;61,2,AX61&lt;66,3,AX61&lt;71,4,TRUE,5),MATCH(YEAR($C$17),Appendix!$G$3:$L$3,0))</f>
        <v>0</v>
      </c>
      <c r="BA61" s="92">
        <f t="shared" si="17"/>
        <v>0</v>
      </c>
      <c r="BB61" s="89">
        <f t="shared" si="37"/>
        <v>125</v>
      </c>
      <c r="BC61" s="90" cm="1">
        <f t="array" ref="BC61">_xlfn.IFS(SUM($S61,$W61,$AA61,$AE61,$AI61,$AM61,$AQ61,$AU61,$AY61)&gt;='Wage Ceilings '!$C$3,0,SUM($L61,$S61,$W61,$AA61,$AE61,$AI61,$AM61,$AQ61,$AU61,$AY61)&gt;'Wage Ceilings '!$C$3,'Wage Ceilings '!$C$3-SUM($S61,$W61,$AA61,$AE61,$AI61,$AM61,$AQ61,$AU61,$AY61),SUM($L61,$S61,$W61,$AA61,$AE61,$AI61,$AM61,$AQ61,$AU61,$AY61)&lt;='Wage Ceilings '!$C$3,$L61)</f>
        <v>0</v>
      </c>
      <c r="BD61" s="91" cm="1">
        <f t="array" ref="BD61">INDEX(Appendix!$G$4:$J$8,_xlfn.IFS(BB61&lt;56,1,BB61&lt;61,2,BB61&lt;66,3,BB61&lt;71,4,TRUE,5),MATCH(YEAR($C$17),Appendix!$G$3:$L$3,0))</f>
        <v>0</v>
      </c>
      <c r="BE61" s="92">
        <f t="shared" si="19"/>
        <v>0</v>
      </c>
      <c r="BF61" s="89">
        <f t="shared" si="38"/>
        <v>125</v>
      </c>
      <c r="BG61" s="90" cm="1">
        <f t="array" ref="BG61">_xlfn.IFS(SUM($S61,$W61,$AA61,$AE61,$AI61,$AM61,$AQ61,$AU61,$AY61,$BC61)&gt;='Wage Ceilings '!$C$3,0,SUM($M61,$S61,$W61,$AA61,$AE61,$AI61,$AM61,$AQ61,$AU61,$AY61,$BC61)&gt;'Wage Ceilings '!$C$3,'Wage Ceilings '!$C$3-SUM($S61,$W61,$AA61,$AE61,$AI61,$AM61,$AQ61,$AU61,$AY61,$BC61),SUM($M61,$S61,$W61,$AA61,$AE61,$AI61,$AM61,$AQ61,$AU61,$AY61,$BC61)&lt;='Wage Ceilings '!$C$3,$M61)</f>
        <v>0</v>
      </c>
      <c r="BH61" s="91" cm="1">
        <f t="array" ref="BH61">INDEX(Appendix!$G$4:$J$8,_xlfn.IFS(BF61&lt;56,1,BF61&lt;61,2,BF61&lt;66,3,BF61&lt;71,4,TRUE,5),MATCH(YEAR($C$17),Appendix!$G$3:$L$3,0))</f>
        <v>0</v>
      </c>
      <c r="BI61" s="92">
        <f t="shared" si="21"/>
        <v>0</v>
      </c>
      <c r="BJ61" s="89">
        <f t="shared" si="39"/>
        <v>125</v>
      </c>
      <c r="BK61" s="90" cm="1">
        <f t="array" ref="BK61">_xlfn.IFS(SUM($S61,$W61,$AA61,$AE61,$AI61,$AM61,$AQ61,$AU61,$AY61,$BC61,$BG61)&gt;='Wage Ceilings '!$C$3,0,SUM($N61,$S61,$W61,$AA61,$AE61,$AI61,$AM61,$AQ61,$AU61,$AY61,$BC61,$BG61)&gt;'Wage Ceilings '!$C$3,'Wage Ceilings '!$C$3-SUM($S61,$W61,$AA61,$AE61,$AI61,$AM61,$AQ61,$AU61,$AY61,$BC61,$BG61),SUM($N61,$S61,$W61,$AA61,$AE61,$AI61,$AM61,$AQ61,$AU61,$AY61,$BC61,$BG61)&lt;='Wage Ceilings '!$C$3,$N61)</f>
        <v>0</v>
      </c>
      <c r="BL61" s="91" cm="1">
        <f t="array" ref="BL61">INDEX(Appendix!$G$4:$J$8,_xlfn.IFS(BJ61&lt;56,1,BJ61&lt;61,2,BJ61&lt;66,3,BJ61&lt;71,4,TRUE,5),MATCH(YEAR($C$17),Appendix!$G$3:$L$3,0))</f>
        <v>0</v>
      </c>
      <c r="BM61" s="92">
        <f t="shared" si="23"/>
        <v>0</v>
      </c>
      <c r="BN61" s="99"/>
    </row>
    <row r="62" spans="1:66" x14ac:dyDescent="0.3">
      <c r="A62" s="64" t="s">
        <v>60</v>
      </c>
      <c r="B62" s="63"/>
      <c r="C62" s="67"/>
      <c r="D62" s="67"/>
      <c r="E62" s="67"/>
      <c r="F62" s="67"/>
      <c r="G62" s="67"/>
      <c r="H62" s="67"/>
      <c r="I62" s="67"/>
      <c r="J62" s="67"/>
      <c r="K62" s="67"/>
      <c r="L62" s="67"/>
      <c r="M62" s="67"/>
      <c r="N62" s="67"/>
      <c r="O62" s="57">
        <f t="shared" si="25"/>
        <v>0</v>
      </c>
      <c r="P62" s="57">
        <f t="shared" si="26"/>
        <v>0</v>
      </c>
      <c r="Q62" s="58">
        <f t="shared" si="27"/>
        <v>0</v>
      </c>
      <c r="R62" s="89">
        <f t="shared" si="28"/>
        <v>124</v>
      </c>
      <c r="S62" s="90">
        <f>IF($C62&gt;'Wage Ceilings '!$C$3,'Wage Ceilings '!$C$3,$C62)</f>
        <v>0</v>
      </c>
      <c r="T62" s="91" cm="1">
        <f t="array" ref="T62">INDEX(Appendix!$G$4:$J$8,_xlfn.IFS(R62&lt;56,1,R62&lt;61,2,R62&lt;66,3,R62&lt;71,4,TRUE,5),MATCH(YEAR($C$17),Appendix!$G$3:$L$3,0))</f>
        <v>0</v>
      </c>
      <c r="U62" s="92">
        <f t="shared" si="2"/>
        <v>0</v>
      </c>
      <c r="V62" s="89">
        <f t="shared" si="29"/>
        <v>125</v>
      </c>
      <c r="W62" s="90">
        <f>IF($D62&gt;'Wage Ceilings '!$C$3-$S62,'Wage Ceilings '!$C$3-$S62,$D62)</f>
        <v>0</v>
      </c>
      <c r="X62" s="91" cm="1">
        <f t="array" ref="X62">INDEX(Appendix!$G$4:$J$8,_xlfn.IFS(V62&lt;56,1,V62&lt;61,2,V62&lt;66,3,V62&lt;71,4,TRUE,5),MATCH(YEAR($C$17),Appendix!$G$3:$L$3,0))</f>
        <v>0</v>
      </c>
      <c r="Y62" s="92">
        <f t="shared" si="4"/>
        <v>0</v>
      </c>
      <c r="Z62" s="89">
        <f t="shared" si="30"/>
        <v>125</v>
      </c>
      <c r="AA62" s="90">
        <f>IF($E62&gt;'Wage Ceilings '!$C$3-SUM($S62,$W62),'Wage Ceilings '!$C$3-SUM($S62,$W62),$E62)</f>
        <v>0</v>
      </c>
      <c r="AB62" s="91" cm="1">
        <f t="array" ref="AB62">INDEX(Appendix!$G$4:$J$8,_xlfn.IFS(Z62&lt;56,1,Z62&lt;61,2,Z62&lt;66,3,Z62&lt;71,4,TRUE,5),MATCH(YEAR($C$17),Appendix!$G$3:$L$3,0))</f>
        <v>0</v>
      </c>
      <c r="AC62" s="92">
        <f t="shared" si="6"/>
        <v>0</v>
      </c>
      <c r="AD62" s="89">
        <f t="shared" si="31"/>
        <v>125</v>
      </c>
      <c r="AE62" s="90">
        <f>IF($F62&gt;'Wage Ceilings '!$C$3-SUM($S62,$W62,$AA62),'Wage Ceilings '!$C$3-SUM($S62,$W62,$AA62),$F62)</f>
        <v>0</v>
      </c>
      <c r="AF62" s="91" cm="1">
        <f t="array" ref="AF62">INDEX(Appendix!$G$4:$J$8,_xlfn.IFS(AD62&lt;56,1,AD62&lt;61,2,AD62&lt;66,3,AD62&lt;71,4,TRUE,5),MATCH(YEAR($C$17),Appendix!$G$3:$L$3,0))</f>
        <v>0</v>
      </c>
      <c r="AG62" s="92">
        <f t="shared" si="8"/>
        <v>0</v>
      </c>
      <c r="AH62" s="89">
        <f t="shared" si="32"/>
        <v>125</v>
      </c>
      <c r="AI62" s="90">
        <f>IF($G62&gt;'Wage Ceilings '!$C$3-SUM($S62,$W62,$AA62,$AE62),'Wage Ceilings '!$C$3-SUM($S62,$W62,$AA62,$AE62),$G62)</f>
        <v>0</v>
      </c>
      <c r="AJ62" s="91" cm="1">
        <f t="array" ref="AJ62">INDEX(Appendix!$G$4:$J$8,_xlfn.IFS(AH62&lt;56,1,AH62&lt;61,2,AH62&lt;66,3,AH62&lt;71,4,TRUE,5),MATCH(YEAR($C$17),Appendix!$G$3:$L$3,0))</f>
        <v>0</v>
      </c>
      <c r="AK62" s="92">
        <f t="shared" si="10"/>
        <v>0</v>
      </c>
      <c r="AL62" s="89">
        <f t="shared" si="33"/>
        <v>125</v>
      </c>
      <c r="AM62" s="90">
        <f>IF($H62&gt;'Wage Ceilings '!$C$3-SUM($S62,$W62,$AA62,$AE62,$AI62),'Wage Ceilings '!$C$3-SUM($S62,$W62,$AA62,$AE62,$AI62),$H62)</f>
        <v>0</v>
      </c>
      <c r="AN62" s="91" cm="1">
        <f t="array" ref="AN62">INDEX(Appendix!$G$4:$J$8,_xlfn.IFS(AL62&lt;56,1,AL62&lt;61,2,AL62&lt;66,3,AL62&lt;71,4,TRUE,5),MATCH(YEAR($C$17),Appendix!$G$3:$L$3,0))</f>
        <v>0</v>
      </c>
      <c r="AO62" s="92">
        <f t="shared" si="12"/>
        <v>0</v>
      </c>
      <c r="AP62" s="89">
        <f t="shared" si="34"/>
        <v>125</v>
      </c>
      <c r="AQ62" s="90" cm="1">
        <f t="array" ref="AQ62">_xlfn.IFS(SUM($S62,$W62,$AA62,$AE62,$AI62,$AM62)&gt;='Wage Ceilings '!$C$3,0,SUM($I62,$S62,$W62,$AA62,$AE62,$AI62,$AM62)&gt;'Wage Ceilings '!$C$3,'Wage Ceilings '!$C$3-SUM($S62,$W62,$AA62,$AE62,$AI62,$AM62),SUM($I62,$S62,$W62,$AA62,$AE62,$AI62,$AM62)&lt;='Wage Ceilings '!$C$3,$I62)</f>
        <v>0</v>
      </c>
      <c r="AR62" s="91" cm="1">
        <f t="array" ref="AR62">INDEX(Appendix!$G$4:$J$8,_xlfn.IFS(AP62&lt;56,1,AP62&lt;61,2,AP62&lt;66,3,AP62&lt;71,4,TRUE,5),MATCH(YEAR($C$17),Appendix!$G$3:$L$3,0))</f>
        <v>0</v>
      </c>
      <c r="AS62" s="92">
        <f t="shared" si="24"/>
        <v>0</v>
      </c>
      <c r="AT62" s="89">
        <f t="shared" si="35"/>
        <v>125</v>
      </c>
      <c r="AU62" s="90" cm="1">
        <f t="array" ref="AU62">_xlfn.IFS(SUM($S62,$W62,$AA62,$AE62,$AI62,$AM62,$AQ62)&gt;='Wage Ceilings '!$C$3,0,SUM($J62,$S62,$W62,$AA62,$AE62,$AI62,$AM62,$AQ62)&gt;'Wage Ceilings '!$C$3,'Wage Ceilings '!$C$3-SUM($S62,$W62,$AA62,$AE62,$AI62,$AM62,$AQ62),SUM($J62,$S62,$W62,$AA62,$AE62,$AI62,$AM62,$AQ62)&lt;='Wage Ceilings '!$C$3,$J62)</f>
        <v>0</v>
      </c>
      <c r="AV62" s="91" cm="1">
        <f t="array" ref="AV62">INDEX(Appendix!$G$4:$J$8,_xlfn.IFS(AT62&lt;56,1,AT62&lt;61,2,AT62&lt;66,3,AT62&lt;71,4,TRUE,5),MATCH(YEAR($C$17),Appendix!$G$3:$L$3,0))</f>
        <v>0</v>
      </c>
      <c r="AW62" s="92">
        <f t="shared" si="15"/>
        <v>0</v>
      </c>
      <c r="AX62" s="89">
        <f t="shared" si="36"/>
        <v>125</v>
      </c>
      <c r="AY62" s="90" cm="1">
        <f t="array" ref="AY62">_xlfn.IFS(SUM($S62,$W62,$AA62,$AE62,$AI62,$AM62,$AQ62,$AU62)&gt;='Wage Ceilings '!$C$3,0,SUM($K62,$S62,$W62,$AA62,$AE62,$AI62,$AM62,$AQ62,$AU62)&gt;'Wage Ceilings '!$C$3,'Wage Ceilings '!$C$3-SUM($S62,$W62,$AA62,$AE62,$AI62,$AM62,$AQ62,$AU62),SUM($K62,$S62,$W62,$AA62,$AE62,$AI62,$AM62,$AQ62,$AU62)&lt;='Wage Ceilings '!$C$3,$K62)</f>
        <v>0</v>
      </c>
      <c r="AZ62" s="91" cm="1">
        <f t="array" ref="AZ62">INDEX(Appendix!$G$4:$J$8,_xlfn.IFS(AX62&lt;56,1,AX62&lt;61,2,AX62&lt;66,3,AX62&lt;71,4,TRUE,5),MATCH(YEAR($C$17),Appendix!$G$3:$L$3,0))</f>
        <v>0</v>
      </c>
      <c r="BA62" s="92">
        <f t="shared" si="17"/>
        <v>0</v>
      </c>
      <c r="BB62" s="89">
        <f t="shared" si="37"/>
        <v>125</v>
      </c>
      <c r="BC62" s="90" cm="1">
        <f t="array" ref="BC62">_xlfn.IFS(SUM($S62,$W62,$AA62,$AE62,$AI62,$AM62,$AQ62,$AU62,$AY62)&gt;='Wage Ceilings '!$C$3,0,SUM($L62,$S62,$W62,$AA62,$AE62,$AI62,$AM62,$AQ62,$AU62,$AY62)&gt;'Wage Ceilings '!$C$3,'Wage Ceilings '!$C$3-SUM($S62,$W62,$AA62,$AE62,$AI62,$AM62,$AQ62,$AU62,$AY62),SUM($L62,$S62,$W62,$AA62,$AE62,$AI62,$AM62,$AQ62,$AU62,$AY62)&lt;='Wage Ceilings '!$C$3,$L62)</f>
        <v>0</v>
      </c>
      <c r="BD62" s="91" cm="1">
        <f t="array" ref="BD62">INDEX(Appendix!$G$4:$J$8,_xlfn.IFS(BB62&lt;56,1,BB62&lt;61,2,BB62&lt;66,3,BB62&lt;71,4,TRUE,5),MATCH(YEAR($C$17),Appendix!$G$3:$L$3,0))</f>
        <v>0</v>
      </c>
      <c r="BE62" s="92">
        <f t="shared" si="19"/>
        <v>0</v>
      </c>
      <c r="BF62" s="89">
        <f t="shared" si="38"/>
        <v>125</v>
      </c>
      <c r="BG62" s="90" cm="1">
        <f t="array" ref="BG62">_xlfn.IFS(SUM($S62,$W62,$AA62,$AE62,$AI62,$AM62,$AQ62,$AU62,$AY62,$BC62)&gt;='Wage Ceilings '!$C$3,0,SUM($M62,$S62,$W62,$AA62,$AE62,$AI62,$AM62,$AQ62,$AU62,$AY62,$BC62)&gt;'Wage Ceilings '!$C$3,'Wage Ceilings '!$C$3-SUM($S62,$W62,$AA62,$AE62,$AI62,$AM62,$AQ62,$AU62,$AY62,$BC62),SUM($M62,$S62,$W62,$AA62,$AE62,$AI62,$AM62,$AQ62,$AU62,$AY62,$BC62)&lt;='Wage Ceilings '!$C$3,$M62)</f>
        <v>0</v>
      </c>
      <c r="BH62" s="91" cm="1">
        <f t="array" ref="BH62">INDEX(Appendix!$G$4:$J$8,_xlfn.IFS(BF62&lt;56,1,BF62&lt;61,2,BF62&lt;66,3,BF62&lt;71,4,TRUE,5),MATCH(YEAR($C$17),Appendix!$G$3:$L$3,0))</f>
        <v>0</v>
      </c>
      <c r="BI62" s="92">
        <f t="shared" si="21"/>
        <v>0</v>
      </c>
      <c r="BJ62" s="89">
        <f t="shared" si="39"/>
        <v>125</v>
      </c>
      <c r="BK62" s="90" cm="1">
        <f t="array" ref="BK62">_xlfn.IFS(SUM($S62,$W62,$AA62,$AE62,$AI62,$AM62,$AQ62,$AU62,$AY62,$BC62,$BG62)&gt;='Wage Ceilings '!$C$3,0,SUM($N62,$S62,$W62,$AA62,$AE62,$AI62,$AM62,$AQ62,$AU62,$AY62,$BC62,$BG62)&gt;'Wage Ceilings '!$C$3,'Wage Ceilings '!$C$3-SUM($S62,$W62,$AA62,$AE62,$AI62,$AM62,$AQ62,$AU62,$AY62,$BC62,$BG62),SUM($N62,$S62,$W62,$AA62,$AE62,$AI62,$AM62,$AQ62,$AU62,$AY62,$BC62,$BG62)&lt;='Wage Ceilings '!$C$3,$N62)</f>
        <v>0</v>
      </c>
      <c r="BL62" s="91" cm="1">
        <f t="array" ref="BL62">INDEX(Appendix!$G$4:$J$8,_xlfn.IFS(BJ62&lt;56,1,BJ62&lt;61,2,BJ62&lt;66,3,BJ62&lt;71,4,TRUE,5),MATCH(YEAR($C$17),Appendix!$G$3:$L$3,0))</f>
        <v>0</v>
      </c>
      <c r="BM62" s="92">
        <f t="shared" si="23"/>
        <v>0</v>
      </c>
      <c r="BN62" s="99"/>
    </row>
    <row r="63" spans="1:66" x14ac:dyDescent="0.3">
      <c r="A63" s="64" t="s">
        <v>61</v>
      </c>
      <c r="B63" s="63"/>
      <c r="C63" s="67"/>
      <c r="D63" s="67"/>
      <c r="E63" s="67"/>
      <c r="F63" s="67"/>
      <c r="G63" s="67"/>
      <c r="H63" s="67"/>
      <c r="I63" s="67"/>
      <c r="J63" s="67"/>
      <c r="K63" s="67"/>
      <c r="L63" s="67"/>
      <c r="M63" s="67"/>
      <c r="N63" s="67"/>
      <c r="O63" s="57">
        <f t="shared" si="25"/>
        <v>0</v>
      </c>
      <c r="P63" s="57">
        <f t="shared" si="26"/>
        <v>0</v>
      </c>
      <c r="Q63" s="58">
        <f t="shared" si="27"/>
        <v>0</v>
      </c>
      <c r="R63" s="89">
        <f t="shared" si="28"/>
        <v>124</v>
      </c>
      <c r="S63" s="90">
        <f>IF($C63&gt;'Wage Ceilings '!$C$3,'Wage Ceilings '!$C$3,$C63)</f>
        <v>0</v>
      </c>
      <c r="T63" s="91" cm="1">
        <f t="array" ref="T63">INDEX(Appendix!$G$4:$J$8,_xlfn.IFS(R63&lt;56,1,R63&lt;61,2,R63&lt;66,3,R63&lt;71,4,TRUE,5),MATCH(YEAR($C$17),Appendix!$G$3:$L$3,0))</f>
        <v>0</v>
      </c>
      <c r="U63" s="92">
        <f t="shared" si="2"/>
        <v>0</v>
      </c>
      <c r="V63" s="89">
        <f t="shared" si="29"/>
        <v>125</v>
      </c>
      <c r="W63" s="90">
        <f>IF($D63&gt;'Wage Ceilings '!$C$3-$S63,'Wage Ceilings '!$C$3-$S63,$D63)</f>
        <v>0</v>
      </c>
      <c r="X63" s="91" cm="1">
        <f t="array" ref="X63">INDEX(Appendix!$G$4:$J$8,_xlfn.IFS(V63&lt;56,1,V63&lt;61,2,V63&lt;66,3,V63&lt;71,4,TRUE,5),MATCH(YEAR($C$17),Appendix!$G$3:$L$3,0))</f>
        <v>0</v>
      </c>
      <c r="Y63" s="92">
        <f t="shared" si="4"/>
        <v>0</v>
      </c>
      <c r="Z63" s="89">
        <f t="shared" si="30"/>
        <v>125</v>
      </c>
      <c r="AA63" s="90">
        <f>IF($E63&gt;'Wage Ceilings '!$C$3-SUM($S63,$W63),'Wage Ceilings '!$C$3-SUM($S63,$W63),$E63)</f>
        <v>0</v>
      </c>
      <c r="AB63" s="91" cm="1">
        <f t="array" ref="AB63">INDEX(Appendix!$G$4:$J$8,_xlfn.IFS(Z63&lt;56,1,Z63&lt;61,2,Z63&lt;66,3,Z63&lt;71,4,TRUE,5),MATCH(YEAR($C$17),Appendix!$G$3:$L$3,0))</f>
        <v>0</v>
      </c>
      <c r="AC63" s="92">
        <f t="shared" si="6"/>
        <v>0</v>
      </c>
      <c r="AD63" s="89">
        <f t="shared" si="31"/>
        <v>125</v>
      </c>
      <c r="AE63" s="90">
        <f>IF($F63&gt;'Wage Ceilings '!$C$3-SUM($S63,$W63,$AA63),'Wage Ceilings '!$C$3-SUM($S63,$W63,$AA63),$F63)</f>
        <v>0</v>
      </c>
      <c r="AF63" s="91" cm="1">
        <f t="array" ref="AF63">INDEX(Appendix!$G$4:$J$8,_xlfn.IFS(AD63&lt;56,1,AD63&lt;61,2,AD63&lt;66,3,AD63&lt;71,4,TRUE,5),MATCH(YEAR($C$17),Appendix!$G$3:$L$3,0))</f>
        <v>0</v>
      </c>
      <c r="AG63" s="92">
        <f t="shared" si="8"/>
        <v>0</v>
      </c>
      <c r="AH63" s="89">
        <f t="shared" si="32"/>
        <v>125</v>
      </c>
      <c r="AI63" s="90">
        <f>IF($G63&gt;'Wage Ceilings '!$C$3-SUM($S63,$W63,$AA63,$AE63),'Wage Ceilings '!$C$3-SUM($S63,$W63,$AA63,$AE63),$G63)</f>
        <v>0</v>
      </c>
      <c r="AJ63" s="91" cm="1">
        <f t="array" ref="AJ63">INDEX(Appendix!$G$4:$J$8,_xlfn.IFS(AH63&lt;56,1,AH63&lt;61,2,AH63&lt;66,3,AH63&lt;71,4,TRUE,5),MATCH(YEAR($C$17),Appendix!$G$3:$L$3,0))</f>
        <v>0</v>
      </c>
      <c r="AK63" s="92">
        <f t="shared" si="10"/>
        <v>0</v>
      </c>
      <c r="AL63" s="89">
        <f t="shared" si="33"/>
        <v>125</v>
      </c>
      <c r="AM63" s="90">
        <f>IF($H63&gt;'Wage Ceilings '!$C$3-SUM($S63,$W63,$AA63,$AE63,$AI63),'Wage Ceilings '!$C$3-SUM($S63,$W63,$AA63,$AE63,$AI63),$H63)</f>
        <v>0</v>
      </c>
      <c r="AN63" s="91" cm="1">
        <f t="array" ref="AN63">INDEX(Appendix!$G$4:$J$8,_xlfn.IFS(AL63&lt;56,1,AL63&lt;61,2,AL63&lt;66,3,AL63&lt;71,4,TRUE,5),MATCH(YEAR($C$17),Appendix!$G$3:$L$3,0))</f>
        <v>0</v>
      </c>
      <c r="AO63" s="92">
        <f t="shared" si="12"/>
        <v>0</v>
      </c>
      <c r="AP63" s="89">
        <f t="shared" si="34"/>
        <v>125</v>
      </c>
      <c r="AQ63" s="90" cm="1">
        <f t="array" ref="AQ63">_xlfn.IFS(SUM($S63,$W63,$AA63,$AE63,$AI63,$AM63)&gt;='Wage Ceilings '!$C$3,0,SUM($I63,$S63,$W63,$AA63,$AE63,$AI63,$AM63)&gt;'Wage Ceilings '!$C$3,'Wage Ceilings '!$C$3-SUM($S63,$W63,$AA63,$AE63,$AI63,$AM63),SUM($I63,$S63,$W63,$AA63,$AE63,$AI63,$AM63)&lt;='Wage Ceilings '!$C$3,$I63)</f>
        <v>0</v>
      </c>
      <c r="AR63" s="91" cm="1">
        <f t="array" ref="AR63">INDEX(Appendix!$G$4:$J$8,_xlfn.IFS(AP63&lt;56,1,AP63&lt;61,2,AP63&lt;66,3,AP63&lt;71,4,TRUE,5),MATCH(YEAR($C$17),Appendix!$G$3:$L$3,0))</f>
        <v>0</v>
      </c>
      <c r="AS63" s="92">
        <f t="shared" si="24"/>
        <v>0</v>
      </c>
      <c r="AT63" s="89">
        <f t="shared" si="35"/>
        <v>125</v>
      </c>
      <c r="AU63" s="90" cm="1">
        <f t="array" ref="AU63">_xlfn.IFS(SUM($S63,$W63,$AA63,$AE63,$AI63,$AM63,$AQ63)&gt;='Wage Ceilings '!$C$3,0,SUM($J63,$S63,$W63,$AA63,$AE63,$AI63,$AM63,$AQ63)&gt;'Wage Ceilings '!$C$3,'Wage Ceilings '!$C$3-SUM($S63,$W63,$AA63,$AE63,$AI63,$AM63,$AQ63),SUM($J63,$S63,$W63,$AA63,$AE63,$AI63,$AM63,$AQ63)&lt;='Wage Ceilings '!$C$3,$J63)</f>
        <v>0</v>
      </c>
      <c r="AV63" s="91" cm="1">
        <f t="array" ref="AV63">INDEX(Appendix!$G$4:$J$8,_xlfn.IFS(AT63&lt;56,1,AT63&lt;61,2,AT63&lt;66,3,AT63&lt;71,4,TRUE,5),MATCH(YEAR($C$17),Appendix!$G$3:$L$3,0))</f>
        <v>0</v>
      </c>
      <c r="AW63" s="92">
        <f t="shared" si="15"/>
        <v>0</v>
      </c>
      <c r="AX63" s="89">
        <f t="shared" si="36"/>
        <v>125</v>
      </c>
      <c r="AY63" s="90" cm="1">
        <f t="array" ref="AY63">_xlfn.IFS(SUM($S63,$W63,$AA63,$AE63,$AI63,$AM63,$AQ63,$AU63)&gt;='Wage Ceilings '!$C$3,0,SUM($K63,$S63,$W63,$AA63,$AE63,$AI63,$AM63,$AQ63,$AU63)&gt;'Wage Ceilings '!$C$3,'Wage Ceilings '!$C$3-SUM($S63,$W63,$AA63,$AE63,$AI63,$AM63,$AQ63,$AU63),SUM($K63,$S63,$W63,$AA63,$AE63,$AI63,$AM63,$AQ63,$AU63)&lt;='Wage Ceilings '!$C$3,$K63)</f>
        <v>0</v>
      </c>
      <c r="AZ63" s="91" cm="1">
        <f t="array" ref="AZ63">INDEX(Appendix!$G$4:$J$8,_xlfn.IFS(AX63&lt;56,1,AX63&lt;61,2,AX63&lt;66,3,AX63&lt;71,4,TRUE,5),MATCH(YEAR($C$17),Appendix!$G$3:$L$3,0))</f>
        <v>0</v>
      </c>
      <c r="BA63" s="92">
        <f t="shared" si="17"/>
        <v>0</v>
      </c>
      <c r="BB63" s="89">
        <f t="shared" si="37"/>
        <v>125</v>
      </c>
      <c r="BC63" s="90" cm="1">
        <f t="array" ref="BC63">_xlfn.IFS(SUM($S63,$W63,$AA63,$AE63,$AI63,$AM63,$AQ63,$AU63,$AY63)&gt;='Wage Ceilings '!$C$3,0,SUM($L63,$S63,$W63,$AA63,$AE63,$AI63,$AM63,$AQ63,$AU63,$AY63)&gt;'Wage Ceilings '!$C$3,'Wage Ceilings '!$C$3-SUM($S63,$W63,$AA63,$AE63,$AI63,$AM63,$AQ63,$AU63,$AY63),SUM($L63,$S63,$W63,$AA63,$AE63,$AI63,$AM63,$AQ63,$AU63,$AY63)&lt;='Wage Ceilings '!$C$3,$L63)</f>
        <v>0</v>
      </c>
      <c r="BD63" s="91" cm="1">
        <f t="array" ref="BD63">INDEX(Appendix!$G$4:$J$8,_xlfn.IFS(BB63&lt;56,1,BB63&lt;61,2,BB63&lt;66,3,BB63&lt;71,4,TRUE,5),MATCH(YEAR($C$17),Appendix!$G$3:$L$3,0))</f>
        <v>0</v>
      </c>
      <c r="BE63" s="92">
        <f t="shared" si="19"/>
        <v>0</v>
      </c>
      <c r="BF63" s="89">
        <f t="shared" si="38"/>
        <v>125</v>
      </c>
      <c r="BG63" s="90" cm="1">
        <f t="array" ref="BG63">_xlfn.IFS(SUM($S63,$W63,$AA63,$AE63,$AI63,$AM63,$AQ63,$AU63,$AY63,$BC63)&gt;='Wage Ceilings '!$C$3,0,SUM($M63,$S63,$W63,$AA63,$AE63,$AI63,$AM63,$AQ63,$AU63,$AY63,$BC63)&gt;'Wage Ceilings '!$C$3,'Wage Ceilings '!$C$3-SUM($S63,$W63,$AA63,$AE63,$AI63,$AM63,$AQ63,$AU63,$AY63,$BC63),SUM($M63,$S63,$W63,$AA63,$AE63,$AI63,$AM63,$AQ63,$AU63,$AY63,$BC63)&lt;='Wage Ceilings '!$C$3,$M63)</f>
        <v>0</v>
      </c>
      <c r="BH63" s="91" cm="1">
        <f t="array" ref="BH63">INDEX(Appendix!$G$4:$J$8,_xlfn.IFS(BF63&lt;56,1,BF63&lt;61,2,BF63&lt;66,3,BF63&lt;71,4,TRUE,5),MATCH(YEAR($C$17),Appendix!$G$3:$L$3,0))</f>
        <v>0</v>
      </c>
      <c r="BI63" s="92">
        <f t="shared" si="21"/>
        <v>0</v>
      </c>
      <c r="BJ63" s="89">
        <f t="shared" si="39"/>
        <v>125</v>
      </c>
      <c r="BK63" s="90" cm="1">
        <f t="array" ref="BK63">_xlfn.IFS(SUM($S63,$W63,$AA63,$AE63,$AI63,$AM63,$AQ63,$AU63,$AY63,$BC63,$BG63)&gt;='Wage Ceilings '!$C$3,0,SUM($N63,$S63,$W63,$AA63,$AE63,$AI63,$AM63,$AQ63,$AU63,$AY63,$BC63,$BG63)&gt;'Wage Ceilings '!$C$3,'Wage Ceilings '!$C$3-SUM($S63,$W63,$AA63,$AE63,$AI63,$AM63,$AQ63,$AU63,$AY63,$BC63,$BG63),SUM($N63,$S63,$W63,$AA63,$AE63,$AI63,$AM63,$AQ63,$AU63,$AY63,$BC63,$BG63)&lt;='Wage Ceilings '!$C$3,$N63)</f>
        <v>0</v>
      </c>
      <c r="BL63" s="91" cm="1">
        <f t="array" ref="BL63">INDEX(Appendix!$G$4:$J$8,_xlfn.IFS(BJ63&lt;56,1,BJ63&lt;61,2,BJ63&lt;66,3,BJ63&lt;71,4,TRUE,5),MATCH(YEAR($C$17),Appendix!$G$3:$L$3,0))</f>
        <v>0</v>
      </c>
      <c r="BM63" s="92">
        <f t="shared" si="23"/>
        <v>0</v>
      </c>
      <c r="BN63" s="99"/>
    </row>
    <row r="64" spans="1:66" x14ac:dyDescent="0.3">
      <c r="A64" s="64" t="s">
        <v>62</v>
      </c>
      <c r="B64" s="63"/>
      <c r="C64" s="67"/>
      <c r="D64" s="67"/>
      <c r="E64" s="67"/>
      <c r="F64" s="67"/>
      <c r="G64" s="67"/>
      <c r="H64" s="67"/>
      <c r="I64" s="67"/>
      <c r="J64" s="67"/>
      <c r="K64" s="67"/>
      <c r="L64" s="67"/>
      <c r="M64" s="67"/>
      <c r="N64" s="67"/>
      <c r="O64" s="57">
        <f t="shared" si="25"/>
        <v>0</v>
      </c>
      <c r="P64" s="57">
        <f t="shared" si="26"/>
        <v>0</v>
      </c>
      <c r="Q64" s="58">
        <f t="shared" si="27"/>
        <v>0</v>
      </c>
      <c r="R64" s="89">
        <f t="shared" si="28"/>
        <v>124</v>
      </c>
      <c r="S64" s="90">
        <f>IF($C64&gt;'Wage Ceilings '!$C$3,'Wage Ceilings '!$C$3,$C64)</f>
        <v>0</v>
      </c>
      <c r="T64" s="91" cm="1">
        <f t="array" ref="T64">INDEX(Appendix!$G$4:$J$8,_xlfn.IFS(R64&lt;56,1,R64&lt;61,2,R64&lt;66,3,R64&lt;71,4,TRUE,5),MATCH(YEAR($C$17),Appendix!$G$3:$L$3,0))</f>
        <v>0</v>
      </c>
      <c r="U64" s="92">
        <f t="shared" si="2"/>
        <v>0</v>
      </c>
      <c r="V64" s="89">
        <f t="shared" si="29"/>
        <v>125</v>
      </c>
      <c r="W64" s="90">
        <f>IF($D64&gt;'Wage Ceilings '!$C$3-$S64,'Wage Ceilings '!$C$3-$S64,$D64)</f>
        <v>0</v>
      </c>
      <c r="X64" s="91" cm="1">
        <f t="array" ref="X64">INDEX(Appendix!$G$4:$J$8,_xlfn.IFS(V64&lt;56,1,V64&lt;61,2,V64&lt;66,3,V64&lt;71,4,TRUE,5),MATCH(YEAR($C$17),Appendix!$G$3:$L$3,0))</f>
        <v>0</v>
      </c>
      <c r="Y64" s="92">
        <f t="shared" si="4"/>
        <v>0</v>
      </c>
      <c r="Z64" s="89">
        <f t="shared" si="30"/>
        <v>125</v>
      </c>
      <c r="AA64" s="90">
        <f>IF($E64&gt;'Wage Ceilings '!$C$3-SUM($S64,$W64),'Wage Ceilings '!$C$3-SUM($S64,$W64),$E64)</f>
        <v>0</v>
      </c>
      <c r="AB64" s="91" cm="1">
        <f t="array" ref="AB64">INDEX(Appendix!$G$4:$J$8,_xlfn.IFS(Z64&lt;56,1,Z64&lt;61,2,Z64&lt;66,3,Z64&lt;71,4,TRUE,5),MATCH(YEAR($C$17),Appendix!$G$3:$L$3,0))</f>
        <v>0</v>
      </c>
      <c r="AC64" s="92">
        <f t="shared" si="6"/>
        <v>0</v>
      </c>
      <c r="AD64" s="89">
        <f t="shared" si="31"/>
        <v>125</v>
      </c>
      <c r="AE64" s="90">
        <f>IF($F64&gt;'Wage Ceilings '!$C$3-SUM($S64,$W64,$AA64),'Wage Ceilings '!$C$3-SUM($S64,$W64,$AA64),$F64)</f>
        <v>0</v>
      </c>
      <c r="AF64" s="91" cm="1">
        <f t="array" ref="AF64">INDEX(Appendix!$G$4:$J$8,_xlfn.IFS(AD64&lt;56,1,AD64&lt;61,2,AD64&lt;66,3,AD64&lt;71,4,TRUE,5),MATCH(YEAR($C$17),Appendix!$G$3:$L$3,0))</f>
        <v>0</v>
      </c>
      <c r="AG64" s="92">
        <f t="shared" si="8"/>
        <v>0</v>
      </c>
      <c r="AH64" s="89">
        <f t="shared" si="32"/>
        <v>125</v>
      </c>
      <c r="AI64" s="90">
        <f>IF($G64&gt;'Wage Ceilings '!$C$3-SUM($S64,$W64,$AA64,$AE64),'Wage Ceilings '!$C$3-SUM($S64,$W64,$AA64,$AE64),$G64)</f>
        <v>0</v>
      </c>
      <c r="AJ64" s="91" cm="1">
        <f t="array" ref="AJ64">INDEX(Appendix!$G$4:$J$8,_xlfn.IFS(AH64&lt;56,1,AH64&lt;61,2,AH64&lt;66,3,AH64&lt;71,4,TRUE,5),MATCH(YEAR($C$17),Appendix!$G$3:$L$3,0))</f>
        <v>0</v>
      </c>
      <c r="AK64" s="92">
        <f t="shared" si="10"/>
        <v>0</v>
      </c>
      <c r="AL64" s="89">
        <f t="shared" si="33"/>
        <v>125</v>
      </c>
      <c r="AM64" s="90">
        <f>IF($H64&gt;'Wage Ceilings '!$C$3-SUM($S64,$W64,$AA64,$AE64,$AI64),'Wage Ceilings '!$C$3-SUM($S64,$W64,$AA64,$AE64,$AI64),$H64)</f>
        <v>0</v>
      </c>
      <c r="AN64" s="91" cm="1">
        <f t="array" ref="AN64">INDEX(Appendix!$G$4:$J$8,_xlfn.IFS(AL64&lt;56,1,AL64&lt;61,2,AL64&lt;66,3,AL64&lt;71,4,TRUE,5),MATCH(YEAR($C$17),Appendix!$G$3:$L$3,0))</f>
        <v>0</v>
      </c>
      <c r="AO64" s="92">
        <f t="shared" si="12"/>
        <v>0</v>
      </c>
      <c r="AP64" s="89">
        <f t="shared" si="34"/>
        <v>125</v>
      </c>
      <c r="AQ64" s="90" cm="1">
        <f t="array" ref="AQ64">_xlfn.IFS(SUM($S64,$W64,$AA64,$AE64,$AI64,$AM64)&gt;='Wage Ceilings '!$C$3,0,SUM($I64,$S64,$W64,$AA64,$AE64,$AI64,$AM64)&gt;'Wage Ceilings '!$C$3,'Wage Ceilings '!$C$3-SUM($S64,$W64,$AA64,$AE64,$AI64,$AM64),SUM($I64,$S64,$W64,$AA64,$AE64,$AI64,$AM64)&lt;='Wage Ceilings '!$C$3,$I64)</f>
        <v>0</v>
      </c>
      <c r="AR64" s="91" cm="1">
        <f t="array" ref="AR64">INDEX(Appendix!$G$4:$J$8,_xlfn.IFS(AP64&lt;56,1,AP64&lt;61,2,AP64&lt;66,3,AP64&lt;71,4,TRUE,5),MATCH(YEAR($C$17),Appendix!$G$3:$L$3,0))</f>
        <v>0</v>
      </c>
      <c r="AS64" s="92">
        <f t="shared" si="24"/>
        <v>0</v>
      </c>
      <c r="AT64" s="89">
        <f t="shared" si="35"/>
        <v>125</v>
      </c>
      <c r="AU64" s="90" cm="1">
        <f t="array" ref="AU64">_xlfn.IFS(SUM($S64,$W64,$AA64,$AE64,$AI64,$AM64,$AQ64)&gt;='Wage Ceilings '!$C$3,0,SUM($J64,$S64,$W64,$AA64,$AE64,$AI64,$AM64,$AQ64)&gt;'Wage Ceilings '!$C$3,'Wage Ceilings '!$C$3-SUM($S64,$W64,$AA64,$AE64,$AI64,$AM64,$AQ64),SUM($J64,$S64,$W64,$AA64,$AE64,$AI64,$AM64,$AQ64)&lt;='Wage Ceilings '!$C$3,$J64)</f>
        <v>0</v>
      </c>
      <c r="AV64" s="91" cm="1">
        <f t="array" ref="AV64">INDEX(Appendix!$G$4:$J$8,_xlfn.IFS(AT64&lt;56,1,AT64&lt;61,2,AT64&lt;66,3,AT64&lt;71,4,TRUE,5),MATCH(YEAR($C$17),Appendix!$G$3:$L$3,0))</f>
        <v>0</v>
      </c>
      <c r="AW64" s="92">
        <f t="shared" si="15"/>
        <v>0</v>
      </c>
      <c r="AX64" s="89">
        <f t="shared" si="36"/>
        <v>125</v>
      </c>
      <c r="AY64" s="90" cm="1">
        <f t="array" ref="AY64">_xlfn.IFS(SUM($S64,$W64,$AA64,$AE64,$AI64,$AM64,$AQ64,$AU64)&gt;='Wage Ceilings '!$C$3,0,SUM($K64,$S64,$W64,$AA64,$AE64,$AI64,$AM64,$AQ64,$AU64)&gt;'Wage Ceilings '!$C$3,'Wage Ceilings '!$C$3-SUM($S64,$W64,$AA64,$AE64,$AI64,$AM64,$AQ64,$AU64),SUM($K64,$S64,$W64,$AA64,$AE64,$AI64,$AM64,$AQ64,$AU64)&lt;='Wage Ceilings '!$C$3,$K64)</f>
        <v>0</v>
      </c>
      <c r="AZ64" s="91" cm="1">
        <f t="array" ref="AZ64">INDEX(Appendix!$G$4:$J$8,_xlfn.IFS(AX64&lt;56,1,AX64&lt;61,2,AX64&lt;66,3,AX64&lt;71,4,TRUE,5),MATCH(YEAR($C$17),Appendix!$G$3:$L$3,0))</f>
        <v>0</v>
      </c>
      <c r="BA64" s="92">
        <f t="shared" si="17"/>
        <v>0</v>
      </c>
      <c r="BB64" s="89">
        <f t="shared" si="37"/>
        <v>125</v>
      </c>
      <c r="BC64" s="90" cm="1">
        <f t="array" ref="BC64">_xlfn.IFS(SUM($S64,$W64,$AA64,$AE64,$AI64,$AM64,$AQ64,$AU64,$AY64)&gt;='Wage Ceilings '!$C$3,0,SUM($L64,$S64,$W64,$AA64,$AE64,$AI64,$AM64,$AQ64,$AU64,$AY64)&gt;'Wage Ceilings '!$C$3,'Wage Ceilings '!$C$3-SUM($S64,$W64,$AA64,$AE64,$AI64,$AM64,$AQ64,$AU64,$AY64),SUM($L64,$S64,$W64,$AA64,$AE64,$AI64,$AM64,$AQ64,$AU64,$AY64)&lt;='Wage Ceilings '!$C$3,$L64)</f>
        <v>0</v>
      </c>
      <c r="BD64" s="91" cm="1">
        <f t="array" ref="BD64">INDEX(Appendix!$G$4:$J$8,_xlfn.IFS(BB64&lt;56,1,BB64&lt;61,2,BB64&lt;66,3,BB64&lt;71,4,TRUE,5),MATCH(YEAR($C$17),Appendix!$G$3:$L$3,0))</f>
        <v>0</v>
      </c>
      <c r="BE64" s="92">
        <f t="shared" si="19"/>
        <v>0</v>
      </c>
      <c r="BF64" s="89">
        <f t="shared" si="38"/>
        <v>125</v>
      </c>
      <c r="BG64" s="90" cm="1">
        <f t="array" ref="BG64">_xlfn.IFS(SUM($S64,$W64,$AA64,$AE64,$AI64,$AM64,$AQ64,$AU64,$AY64,$BC64)&gt;='Wage Ceilings '!$C$3,0,SUM($M64,$S64,$W64,$AA64,$AE64,$AI64,$AM64,$AQ64,$AU64,$AY64,$BC64)&gt;'Wage Ceilings '!$C$3,'Wage Ceilings '!$C$3-SUM($S64,$W64,$AA64,$AE64,$AI64,$AM64,$AQ64,$AU64,$AY64,$BC64),SUM($M64,$S64,$W64,$AA64,$AE64,$AI64,$AM64,$AQ64,$AU64,$AY64,$BC64)&lt;='Wage Ceilings '!$C$3,$M64)</f>
        <v>0</v>
      </c>
      <c r="BH64" s="91" cm="1">
        <f t="array" ref="BH64">INDEX(Appendix!$G$4:$J$8,_xlfn.IFS(BF64&lt;56,1,BF64&lt;61,2,BF64&lt;66,3,BF64&lt;71,4,TRUE,5),MATCH(YEAR($C$17),Appendix!$G$3:$L$3,0))</f>
        <v>0</v>
      </c>
      <c r="BI64" s="92">
        <f t="shared" si="21"/>
        <v>0</v>
      </c>
      <c r="BJ64" s="89">
        <f t="shared" si="39"/>
        <v>125</v>
      </c>
      <c r="BK64" s="90" cm="1">
        <f t="array" ref="BK64">_xlfn.IFS(SUM($S64,$W64,$AA64,$AE64,$AI64,$AM64,$AQ64,$AU64,$AY64,$BC64,$BG64)&gt;='Wage Ceilings '!$C$3,0,SUM($N64,$S64,$W64,$AA64,$AE64,$AI64,$AM64,$AQ64,$AU64,$AY64,$BC64,$BG64)&gt;'Wage Ceilings '!$C$3,'Wage Ceilings '!$C$3-SUM($S64,$W64,$AA64,$AE64,$AI64,$AM64,$AQ64,$AU64,$AY64,$BC64,$BG64),SUM($N64,$S64,$W64,$AA64,$AE64,$AI64,$AM64,$AQ64,$AU64,$AY64,$BC64,$BG64)&lt;='Wage Ceilings '!$C$3,$N64)</f>
        <v>0</v>
      </c>
      <c r="BL64" s="91" cm="1">
        <f t="array" ref="BL64">INDEX(Appendix!$G$4:$J$8,_xlfn.IFS(BJ64&lt;56,1,BJ64&lt;61,2,BJ64&lt;66,3,BJ64&lt;71,4,TRUE,5),MATCH(YEAR($C$17),Appendix!$G$3:$L$3,0))</f>
        <v>0</v>
      </c>
      <c r="BM64" s="92">
        <f t="shared" si="23"/>
        <v>0</v>
      </c>
      <c r="BN64" s="99"/>
    </row>
    <row r="65" spans="1:66" x14ac:dyDescent="0.3">
      <c r="A65" s="64" t="s">
        <v>63</v>
      </c>
      <c r="B65" s="63"/>
      <c r="C65" s="67"/>
      <c r="D65" s="67"/>
      <c r="E65" s="67"/>
      <c r="F65" s="67"/>
      <c r="G65" s="67"/>
      <c r="H65" s="67"/>
      <c r="I65" s="67"/>
      <c r="J65" s="67"/>
      <c r="K65" s="67"/>
      <c r="L65" s="67"/>
      <c r="M65" s="67"/>
      <c r="N65" s="67"/>
      <c r="O65" s="57">
        <f t="shared" si="25"/>
        <v>0</v>
      </c>
      <c r="P65" s="57">
        <f t="shared" si="26"/>
        <v>0</v>
      </c>
      <c r="Q65" s="58">
        <f t="shared" si="27"/>
        <v>0</v>
      </c>
      <c r="R65" s="89">
        <f t="shared" si="28"/>
        <v>124</v>
      </c>
      <c r="S65" s="90">
        <f>IF($C65&gt;'Wage Ceilings '!$C$3,'Wage Ceilings '!$C$3,$C65)</f>
        <v>0</v>
      </c>
      <c r="T65" s="91" cm="1">
        <f t="array" ref="T65">INDEX(Appendix!$G$4:$J$8,_xlfn.IFS(R65&lt;56,1,R65&lt;61,2,R65&lt;66,3,R65&lt;71,4,TRUE,5),MATCH(YEAR($C$17),Appendix!$G$3:$L$3,0))</f>
        <v>0</v>
      </c>
      <c r="U65" s="92">
        <f t="shared" si="2"/>
        <v>0</v>
      </c>
      <c r="V65" s="89">
        <f t="shared" si="29"/>
        <v>125</v>
      </c>
      <c r="W65" s="90">
        <f>IF($D65&gt;'Wage Ceilings '!$C$3-$S65,'Wage Ceilings '!$C$3-$S65,$D65)</f>
        <v>0</v>
      </c>
      <c r="X65" s="91" cm="1">
        <f t="array" ref="X65">INDEX(Appendix!$G$4:$J$8,_xlfn.IFS(V65&lt;56,1,V65&lt;61,2,V65&lt;66,3,V65&lt;71,4,TRUE,5),MATCH(YEAR($C$17),Appendix!$G$3:$L$3,0))</f>
        <v>0</v>
      </c>
      <c r="Y65" s="92">
        <f t="shared" si="4"/>
        <v>0</v>
      </c>
      <c r="Z65" s="89">
        <f t="shared" si="30"/>
        <v>125</v>
      </c>
      <c r="AA65" s="90">
        <f>IF($E65&gt;'Wage Ceilings '!$C$3-SUM($S65,$W65),'Wage Ceilings '!$C$3-SUM($S65,$W65),$E65)</f>
        <v>0</v>
      </c>
      <c r="AB65" s="91" cm="1">
        <f t="array" ref="AB65">INDEX(Appendix!$G$4:$J$8,_xlfn.IFS(Z65&lt;56,1,Z65&lt;61,2,Z65&lt;66,3,Z65&lt;71,4,TRUE,5),MATCH(YEAR($C$17),Appendix!$G$3:$L$3,0))</f>
        <v>0</v>
      </c>
      <c r="AC65" s="92">
        <f t="shared" si="6"/>
        <v>0</v>
      </c>
      <c r="AD65" s="89">
        <f t="shared" si="31"/>
        <v>125</v>
      </c>
      <c r="AE65" s="90">
        <f>IF($F65&gt;'Wage Ceilings '!$C$3-SUM($S65,$W65,$AA65),'Wage Ceilings '!$C$3-SUM($S65,$W65,$AA65),$F65)</f>
        <v>0</v>
      </c>
      <c r="AF65" s="91" cm="1">
        <f t="array" ref="AF65">INDEX(Appendix!$G$4:$J$8,_xlfn.IFS(AD65&lt;56,1,AD65&lt;61,2,AD65&lt;66,3,AD65&lt;71,4,TRUE,5),MATCH(YEAR($C$17),Appendix!$G$3:$L$3,0))</f>
        <v>0</v>
      </c>
      <c r="AG65" s="92">
        <f t="shared" si="8"/>
        <v>0</v>
      </c>
      <c r="AH65" s="89">
        <f t="shared" si="32"/>
        <v>125</v>
      </c>
      <c r="AI65" s="90">
        <f>IF($G65&gt;'Wage Ceilings '!$C$3-SUM($S65,$W65,$AA65,$AE65),'Wage Ceilings '!$C$3-SUM($S65,$W65,$AA65,$AE65),$G65)</f>
        <v>0</v>
      </c>
      <c r="AJ65" s="91" cm="1">
        <f t="array" ref="AJ65">INDEX(Appendix!$G$4:$J$8,_xlfn.IFS(AH65&lt;56,1,AH65&lt;61,2,AH65&lt;66,3,AH65&lt;71,4,TRUE,5),MATCH(YEAR($C$17),Appendix!$G$3:$L$3,0))</f>
        <v>0</v>
      </c>
      <c r="AK65" s="92">
        <f t="shared" si="10"/>
        <v>0</v>
      </c>
      <c r="AL65" s="89">
        <f t="shared" si="33"/>
        <v>125</v>
      </c>
      <c r="AM65" s="90">
        <f>IF($H65&gt;'Wage Ceilings '!$C$3-SUM($S65,$W65,$AA65,$AE65,$AI65),'Wage Ceilings '!$C$3-SUM($S65,$W65,$AA65,$AE65,$AI65),$H65)</f>
        <v>0</v>
      </c>
      <c r="AN65" s="91" cm="1">
        <f t="array" ref="AN65">INDEX(Appendix!$G$4:$J$8,_xlfn.IFS(AL65&lt;56,1,AL65&lt;61,2,AL65&lt;66,3,AL65&lt;71,4,TRUE,5),MATCH(YEAR($C$17),Appendix!$G$3:$L$3,0))</f>
        <v>0</v>
      </c>
      <c r="AO65" s="92">
        <f t="shared" si="12"/>
        <v>0</v>
      </c>
      <c r="AP65" s="89">
        <f t="shared" si="34"/>
        <v>125</v>
      </c>
      <c r="AQ65" s="90" cm="1">
        <f t="array" ref="AQ65">_xlfn.IFS(SUM($S65,$W65,$AA65,$AE65,$AI65,$AM65)&gt;='Wage Ceilings '!$C$3,0,SUM($I65,$S65,$W65,$AA65,$AE65,$AI65,$AM65)&gt;'Wage Ceilings '!$C$3,'Wage Ceilings '!$C$3-SUM($S65,$W65,$AA65,$AE65,$AI65,$AM65),SUM($I65,$S65,$W65,$AA65,$AE65,$AI65,$AM65)&lt;='Wage Ceilings '!$C$3,$I65)</f>
        <v>0</v>
      </c>
      <c r="AR65" s="91" cm="1">
        <f t="array" ref="AR65">INDEX(Appendix!$G$4:$J$8,_xlfn.IFS(AP65&lt;56,1,AP65&lt;61,2,AP65&lt;66,3,AP65&lt;71,4,TRUE,5),MATCH(YEAR($C$17),Appendix!$G$3:$L$3,0))</f>
        <v>0</v>
      </c>
      <c r="AS65" s="92">
        <f t="shared" si="24"/>
        <v>0</v>
      </c>
      <c r="AT65" s="89">
        <f t="shared" si="35"/>
        <v>125</v>
      </c>
      <c r="AU65" s="90" cm="1">
        <f t="array" ref="AU65">_xlfn.IFS(SUM($S65,$W65,$AA65,$AE65,$AI65,$AM65,$AQ65)&gt;='Wage Ceilings '!$C$3,0,SUM($J65,$S65,$W65,$AA65,$AE65,$AI65,$AM65,$AQ65)&gt;'Wage Ceilings '!$C$3,'Wage Ceilings '!$C$3-SUM($S65,$W65,$AA65,$AE65,$AI65,$AM65,$AQ65),SUM($J65,$S65,$W65,$AA65,$AE65,$AI65,$AM65,$AQ65)&lt;='Wage Ceilings '!$C$3,$J65)</f>
        <v>0</v>
      </c>
      <c r="AV65" s="91" cm="1">
        <f t="array" ref="AV65">INDEX(Appendix!$G$4:$J$8,_xlfn.IFS(AT65&lt;56,1,AT65&lt;61,2,AT65&lt;66,3,AT65&lt;71,4,TRUE,5),MATCH(YEAR($C$17),Appendix!$G$3:$L$3,0))</f>
        <v>0</v>
      </c>
      <c r="AW65" s="92">
        <f t="shared" si="15"/>
        <v>0</v>
      </c>
      <c r="AX65" s="89">
        <f t="shared" si="36"/>
        <v>125</v>
      </c>
      <c r="AY65" s="90" cm="1">
        <f t="array" ref="AY65">_xlfn.IFS(SUM($S65,$W65,$AA65,$AE65,$AI65,$AM65,$AQ65,$AU65)&gt;='Wage Ceilings '!$C$3,0,SUM($K65,$S65,$W65,$AA65,$AE65,$AI65,$AM65,$AQ65,$AU65)&gt;'Wage Ceilings '!$C$3,'Wage Ceilings '!$C$3-SUM($S65,$W65,$AA65,$AE65,$AI65,$AM65,$AQ65,$AU65),SUM($K65,$S65,$W65,$AA65,$AE65,$AI65,$AM65,$AQ65,$AU65)&lt;='Wage Ceilings '!$C$3,$K65)</f>
        <v>0</v>
      </c>
      <c r="AZ65" s="91" cm="1">
        <f t="array" ref="AZ65">INDEX(Appendix!$G$4:$J$8,_xlfn.IFS(AX65&lt;56,1,AX65&lt;61,2,AX65&lt;66,3,AX65&lt;71,4,TRUE,5),MATCH(YEAR($C$17),Appendix!$G$3:$L$3,0))</f>
        <v>0</v>
      </c>
      <c r="BA65" s="92">
        <f t="shared" si="17"/>
        <v>0</v>
      </c>
      <c r="BB65" s="89">
        <f t="shared" si="37"/>
        <v>125</v>
      </c>
      <c r="BC65" s="90" cm="1">
        <f t="array" ref="BC65">_xlfn.IFS(SUM($S65,$W65,$AA65,$AE65,$AI65,$AM65,$AQ65,$AU65,$AY65)&gt;='Wage Ceilings '!$C$3,0,SUM($L65,$S65,$W65,$AA65,$AE65,$AI65,$AM65,$AQ65,$AU65,$AY65)&gt;'Wage Ceilings '!$C$3,'Wage Ceilings '!$C$3-SUM($S65,$W65,$AA65,$AE65,$AI65,$AM65,$AQ65,$AU65,$AY65),SUM($L65,$S65,$W65,$AA65,$AE65,$AI65,$AM65,$AQ65,$AU65,$AY65)&lt;='Wage Ceilings '!$C$3,$L65)</f>
        <v>0</v>
      </c>
      <c r="BD65" s="91" cm="1">
        <f t="array" ref="BD65">INDEX(Appendix!$G$4:$J$8,_xlfn.IFS(BB65&lt;56,1,BB65&lt;61,2,BB65&lt;66,3,BB65&lt;71,4,TRUE,5),MATCH(YEAR($C$17),Appendix!$G$3:$L$3,0))</f>
        <v>0</v>
      </c>
      <c r="BE65" s="92">
        <f t="shared" si="19"/>
        <v>0</v>
      </c>
      <c r="BF65" s="89">
        <f t="shared" si="38"/>
        <v>125</v>
      </c>
      <c r="BG65" s="90" cm="1">
        <f t="array" ref="BG65">_xlfn.IFS(SUM($S65,$W65,$AA65,$AE65,$AI65,$AM65,$AQ65,$AU65,$AY65,$BC65)&gt;='Wage Ceilings '!$C$3,0,SUM($M65,$S65,$W65,$AA65,$AE65,$AI65,$AM65,$AQ65,$AU65,$AY65,$BC65)&gt;'Wage Ceilings '!$C$3,'Wage Ceilings '!$C$3-SUM($S65,$W65,$AA65,$AE65,$AI65,$AM65,$AQ65,$AU65,$AY65,$BC65),SUM($M65,$S65,$W65,$AA65,$AE65,$AI65,$AM65,$AQ65,$AU65,$AY65,$BC65)&lt;='Wage Ceilings '!$C$3,$M65)</f>
        <v>0</v>
      </c>
      <c r="BH65" s="91" cm="1">
        <f t="array" ref="BH65">INDEX(Appendix!$G$4:$J$8,_xlfn.IFS(BF65&lt;56,1,BF65&lt;61,2,BF65&lt;66,3,BF65&lt;71,4,TRUE,5),MATCH(YEAR($C$17),Appendix!$G$3:$L$3,0))</f>
        <v>0</v>
      </c>
      <c r="BI65" s="92">
        <f t="shared" si="21"/>
        <v>0</v>
      </c>
      <c r="BJ65" s="89">
        <f t="shared" si="39"/>
        <v>125</v>
      </c>
      <c r="BK65" s="90" cm="1">
        <f t="array" ref="BK65">_xlfn.IFS(SUM($S65,$W65,$AA65,$AE65,$AI65,$AM65,$AQ65,$AU65,$AY65,$BC65,$BG65)&gt;='Wage Ceilings '!$C$3,0,SUM($N65,$S65,$W65,$AA65,$AE65,$AI65,$AM65,$AQ65,$AU65,$AY65,$BC65,$BG65)&gt;'Wage Ceilings '!$C$3,'Wage Ceilings '!$C$3-SUM($S65,$W65,$AA65,$AE65,$AI65,$AM65,$AQ65,$AU65,$AY65,$BC65,$BG65),SUM($N65,$S65,$W65,$AA65,$AE65,$AI65,$AM65,$AQ65,$AU65,$AY65,$BC65,$BG65)&lt;='Wage Ceilings '!$C$3,$N65)</f>
        <v>0</v>
      </c>
      <c r="BL65" s="91" cm="1">
        <f t="array" ref="BL65">INDEX(Appendix!$G$4:$J$8,_xlfn.IFS(BJ65&lt;56,1,BJ65&lt;61,2,BJ65&lt;66,3,BJ65&lt;71,4,TRUE,5),MATCH(YEAR($C$17),Appendix!$G$3:$L$3,0))</f>
        <v>0</v>
      </c>
      <c r="BM65" s="92">
        <f t="shared" si="23"/>
        <v>0</v>
      </c>
      <c r="BN65" s="99"/>
    </row>
    <row r="66" spans="1:66" x14ac:dyDescent="0.3">
      <c r="A66" s="64" t="s">
        <v>64</v>
      </c>
      <c r="B66" s="63"/>
      <c r="C66" s="67"/>
      <c r="D66" s="67"/>
      <c r="E66" s="67"/>
      <c r="F66" s="67"/>
      <c r="G66" s="67"/>
      <c r="H66" s="67"/>
      <c r="I66" s="67"/>
      <c r="J66" s="67"/>
      <c r="K66" s="67"/>
      <c r="L66" s="67"/>
      <c r="M66" s="67"/>
      <c r="N66" s="67"/>
      <c r="O66" s="57">
        <f t="shared" si="25"/>
        <v>0</v>
      </c>
      <c r="P66" s="57">
        <f t="shared" si="26"/>
        <v>0</v>
      </c>
      <c r="Q66" s="58">
        <f t="shared" si="27"/>
        <v>0</v>
      </c>
      <c r="R66" s="89">
        <f t="shared" si="28"/>
        <v>124</v>
      </c>
      <c r="S66" s="90">
        <f>IF($C66&gt;'Wage Ceilings '!$C$3,'Wage Ceilings '!$C$3,$C66)</f>
        <v>0</v>
      </c>
      <c r="T66" s="91" cm="1">
        <f t="array" ref="T66">INDEX(Appendix!$G$4:$J$8,_xlfn.IFS(R66&lt;56,1,R66&lt;61,2,R66&lt;66,3,R66&lt;71,4,TRUE,5),MATCH(YEAR($C$17),Appendix!$G$3:$L$3,0))</f>
        <v>0</v>
      </c>
      <c r="U66" s="92">
        <f t="shared" si="2"/>
        <v>0</v>
      </c>
      <c r="V66" s="89">
        <f t="shared" si="29"/>
        <v>125</v>
      </c>
      <c r="W66" s="90">
        <f>IF($D66&gt;'Wage Ceilings '!$C$3-$S66,'Wage Ceilings '!$C$3-$S66,$D66)</f>
        <v>0</v>
      </c>
      <c r="X66" s="91" cm="1">
        <f t="array" ref="X66">INDEX(Appendix!$G$4:$J$8,_xlfn.IFS(V66&lt;56,1,V66&lt;61,2,V66&lt;66,3,V66&lt;71,4,TRUE,5),MATCH(YEAR($C$17),Appendix!$G$3:$L$3,0))</f>
        <v>0</v>
      </c>
      <c r="Y66" s="92">
        <f t="shared" si="4"/>
        <v>0</v>
      </c>
      <c r="Z66" s="89">
        <f t="shared" si="30"/>
        <v>125</v>
      </c>
      <c r="AA66" s="90">
        <f>IF($E66&gt;'Wage Ceilings '!$C$3-SUM($S66,$W66),'Wage Ceilings '!$C$3-SUM($S66,$W66),$E66)</f>
        <v>0</v>
      </c>
      <c r="AB66" s="91" cm="1">
        <f t="array" ref="AB66">INDEX(Appendix!$G$4:$J$8,_xlfn.IFS(Z66&lt;56,1,Z66&lt;61,2,Z66&lt;66,3,Z66&lt;71,4,TRUE,5),MATCH(YEAR($C$17),Appendix!$G$3:$L$3,0))</f>
        <v>0</v>
      </c>
      <c r="AC66" s="92">
        <f t="shared" si="6"/>
        <v>0</v>
      </c>
      <c r="AD66" s="89">
        <f t="shared" si="31"/>
        <v>125</v>
      </c>
      <c r="AE66" s="90">
        <f>IF($F66&gt;'Wage Ceilings '!$C$3-SUM($S66,$W66,$AA66),'Wage Ceilings '!$C$3-SUM($S66,$W66,$AA66),$F66)</f>
        <v>0</v>
      </c>
      <c r="AF66" s="91" cm="1">
        <f t="array" ref="AF66">INDEX(Appendix!$G$4:$J$8,_xlfn.IFS(AD66&lt;56,1,AD66&lt;61,2,AD66&lt;66,3,AD66&lt;71,4,TRUE,5),MATCH(YEAR($C$17),Appendix!$G$3:$L$3,0))</f>
        <v>0</v>
      </c>
      <c r="AG66" s="92">
        <f t="shared" si="8"/>
        <v>0</v>
      </c>
      <c r="AH66" s="89">
        <f t="shared" si="32"/>
        <v>125</v>
      </c>
      <c r="AI66" s="90">
        <f>IF($G66&gt;'Wage Ceilings '!$C$3-SUM($S66,$W66,$AA66,$AE66),'Wage Ceilings '!$C$3-SUM($S66,$W66,$AA66,$AE66),$G66)</f>
        <v>0</v>
      </c>
      <c r="AJ66" s="91" cm="1">
        <f t="array" ref="AJ66">INDEX(Appendix!$G$4:$J$8,_xlfn.IFS(AH66&lt;56,1,AH66&lt;61,2,AH66&lt;66,3,AH66&lt;71,4,TRUE,5),MATCH(YEAR($C$17),Appendix!$G$3:$L$3,0))</f>
        <v>0</v>
      </c>
      <c r="AK66" s="92">
        <f t="shared" si="10"/>
        <v>0</v>
      </c>
      <c r="AL66" s="89">
        <f t="shared" si="33"/>
        <v>125</v>
      </c>
      <c r="AM66" s="90">
        <f>IF($H66&gt;'Wage Ceilings '!$C$3-SUM($S66,$W66,$AA66,$AE66,$AI66),'Wage Ceilings '!$C$3-SUM($S66,$W66,$AA66,$AE66,$AI66),$H66)</f>
        <v>0</v>
      </c>
      <c r="AN66" s="91" cm="1">
        <f t="array" ref="AN66">INDEX(Appendix!$G$4:$J$8,_xlfn.IFS(AL66&lt;56,1,AL66&lt;61,2,AL66&lt;66,3,AL66&lt;71,4,TRUE,5),MATCH(YEAR($C$17),Appendix!$G$3:$L$3,0))</f>
        <v>0</v>
      </c>
      <c r="AO66" s="92">
        <f t="shared" si="12"/>
        <v>0</v>
      </c>
      <c r="AP66" s="89">
        <f t="shared" si="34"/>
        <v>125</v>
      </c>
      <c r="AQ66" s="90" cm="1">
        <f t="array" ref="AQ66">_xlfn.IFS(SUM($S66,$W66,$AA66,$AE66,$AI66,$AM66)&gt;='Wage Ceilings '!$C$3,0,SUM($I66,$S66,$W66,$AA66,$AE66,$AI66,$AM66)&gt;'Wage Ceilings '!$C$3,'Wage Ceilings '!$C$3-SUM($S66,$W66,$AA66,$AE66,$AI66,$AM66),SUM($I66,$S66,$W66,$AA66,$AE66,$AI66,$AM66)&lt;='Wage Ceilings '!$C$3,$I66)</f>
        <v>0</v>
      </c>
      <c r="AR66" s="91" cm="1">
        <f t="array" ref="AR66">INDEX(Appendix!$G$4:$J$8,_xlfn.IFS(AP66&lt;56,1,AP66&lt;61,2,AP66&lt;66,3,AP66&lt;71,4,TRUE,5),MATCH(YEAR($C$17),Appendix!$G$3:$L$3,0))</f>
        <v>0</v>
      </c>
      <c r="AS66" s="92">
        <f t="shared" si="24"/>
        <v>0</v>
      </c>
      <c r="AT66" s="89">
        <f t="shared" si="35"/>
        <v>125</v>
      </c>
      <c r="AU66" s="90" cm="1">
        <f t="array" ref="AU66">_xlfn.IFS(SUM($S66,$W66,$AA66,$AE66,$AI66,$AM66,$AQ66)&gt;='Wage Ceilings '!$C$3,0,SUM($J66,$S66,$W66,$AA66,$AE66,$AI66,$AM66,$AQ66)&gt;'Wage Ceilings '!$C$3,'Wage Ceilings '!$C$3-SUM($S66,$W66,$AA66,$AE66,$AI66,$AM66,$AQ66),SUM($J66,$S66,$W66,$AA66,$AE66,$AI66,$AM66,$AQ66)&lt;='Wage Ceilings '!$C$3,$J66)</f>
        <v>0</v>
      </c>
      <c r="AV66" s="91" cm="1">
        <f t="array" ref="AV66">INDEX(Appendix!$G$4:$J$8,_xlfn.IFS(AT66&lt;56,1,AT66&lt;61,2,AT66&lt;66,3,AT66&lt;71,4,TRUE,5),MATCH(YEAR($C$17),Appendix!$G$3:$L$3,0))</f>
        <v>0</v>
      </c>
      <c r="AW66" s="92">
        <f t="shared" si="15"/>
        <v>0</v>
      </c>
      <c r="AX66" s="89">
        <f t="shared" si="36"/>
        <v>125</v>
      </c>
      <c r="AY66" s="90" cm="1">
        <f t="array" ref="AY66">_xlfn.IFS(SUM($S66,$W66,$AA66,$AE66,$AI66,$AM66,$AQ66,$AU66)&gt;='Wage Ceilings '!$C$3,0,SUM($K66,$S66,$W66,$AA66,$AE66,$AI66,$AM66,$AQ66,$AU66)&gt;'Wage Ceilings '!$C$3,'Wage Ceilings '!$C$3-SUM($S66,$W66,$AA66,$AE66,$AI66,$AM66,$AQ66,$AU66),SUM($K66,$S66,$W66,$AA66,$AE66,$AI66,$AM66,$AQ66,$AU66)&lt;='Wage Ceilings '!$C$3,$K66)</f>
        <v>0</v>
      </c>
      <c r="AZ66" s="91" cm="1">
        <f t="array" ref="AZ66">INDEX(Appendix!$G$4:$J$8,_xlfn.IFS(AX66&lt;56,1,AX66&lt;61,2,AX66&lt;66,3,AX66&lt;71,4,TRUE,5),MATCH(YEAR($C$17),Appendix!$G$3:$L$3,0))</f>
        <v>0</v>
      </c>
      <c r="BA66" s="92">
        <f t="shared" si="17"/>
        <v>0</v>
      </c>
      <c r="BB66" s="89">
        <f t="shared" si="37"/>
        <v>125</v>
      </c>
      <c r="BC66" s="90" cm="1">
        <f t="array" ref="BC66">_xlfn.IFS(SUM($S66,$W66,$AA66,$AE66,$AI66,$AM66,$AQ66,$AU66,$AY66)&gt;='Wage Ceilings '!$C$3,0,SUM($L66,$S66,$W66,$AA66,$AE66,$AI66,$AM66,$AQ66,$AU66,$AY66)&gt;'Wage Ceilings '!$C$3,'Wage Ceilings '!$C$3-SUM($S66,$W66,$AA66,$AE66,$AI66,$AM66,$AQ66,$AU66,$AY66),SUM($L66,$S66,$W66,$AA66,$AE66,$AI66,$AM66,$AQ66,$AU66,$AY66)&lt;='Wage Ceilings '!$C$3,$L66)</f>
        <v>0</v>
      </c>
      <c r="BD66" s="91" cm="1">
        <f t="array" ref="BD66">INDEX(Appendix!$G$4:$J$8,_xlfn.IFS(BB66&lt;56,1,BB66&lt;61,2,BB66&lt;66,3,BB66&lt;71,4,TRUE,5),MATCH(YEAR($C$17),Appendix!$G$3:$L$3,0))</f>
        <v>0</v>
      </c>
      <c r="BE66" s="92">
        <f t="shared" si="19"/>
        <v>0</v>
      </c>
      <c r="BF66" s="89">
        <f t="shared" si="38"/>
        <v>125</v>
      </c>
      <c r="BG66" s="90" cm="1">
        <f t="array" ref="BG66">_xlfn.IFS(SUM($S66,$W66,$AA66,$AE66,$AI66,$AM66,$AQ66,$AU66,$AY66,$BC66)&gt;='Wage Ceilings '!$C$3,0,SUM($M66,$S66,$W66,$AA66,$AE66,$AI66,$AM66,$AQ66,$AU66,$AY66,$BC66)&gt;'Wage Ceilings '!$C$3,'Wage Ceilings '!$C$3-SUM($S66,$W66,$AA66,$AE66,$AI66,$AM66,$AQ66,$AU66,$AY66,$BC66),SUM($M66,$S66,$W66,$AA66,$AE66,$AI66,$AM66,$AQ66,$AU66,$AY66,$BC66)&lt;='Wage Ceilings '!$C$3,$M66)</f>
        <v>0</v>
      </c>
      <c r="BH66" s="91" cm="1">
        <f t="array" ref="BH66">INDEX(Appendix!$G$4:$J$8,_xlfn.IFS(BF66&lt;56,1,BF66&lt;61,2,BF66&lt;66,3,BF66&lt;71,4,TRUE,5),MATCH(YEAR($C$17),Appendix!$G$3:$L$3,0))</f>
        <v>0</v>
      </c>
      <c r="BI66" s="92">
        <f t="shared" si="21"/>
        <v>0</v>
      </c>
      <c r="BJ66" s="89">
        <f t="shared" si="39"/>
        <v>125</v>
      </c>
      <c r="BK66" s="90" cm="1">
        <f t="array" ref="BK66">_xlfn.IFS(SUM($S66,$W66,$AA66,$AE66,$AI66,$AM66,$AQ66,$AU66,$AY66,$BC66,$BG66)&gt;='Wage Ceilings '!$C$3,0,SUM($N66,$S66,$W66,$AA66,$AE66,$AI66,$AM66,$AQ66,$AU66,$AY66,$BC66,$BG66)&gt;'Wage Ceilings '!$C$3,'Wage Ceilings '!$C$3-SUM($S66,$W66,$AA66,$AE66,$AI66,$AM66,$AQ66,$AU66,$AY66,$BC66,$BG66),SUM($N66,$S66,$W66,$AA66,$AE66,$AI66,$AM66,$AQ66,$AU66,$AY66,$BC66,$BG66)&lt;='Wage Ceilings '!$C$3,$N66)</f>
        <v>0</v>
      </c>
      <c r="BL66" s="91" cm="1">
        <f t="array" ref="BL66">INDEX(Appendix!$G$4:$J$8,_xlfn.IFS(BJ66&lt;56,1,BJ66&lt;61,2,BJ66&lt;66,3,BJ66&lt;71,4,TRUE,5),MATCH(YEAR($C$17),Appendix!$G$3:$L$3,0))</f>
        <v>0</v>
      </c>
      <c r="BM66" s="92">
        <f t="shared" si="23"/>
        <v>0</v>
      </c>
      <c r="BN66" s="99"/>
    </row>
    <row r="67" spans="1:66" x14ac:dyDescent="0.3">
      <c r="A67" s="64" t="s">
        <v>65</v>
      </c>
      <c r="B67" s="63"/>
      <c r="C67" s="67"/>
      <c r="D67" s="67"/>
      <c r="E67" s="67"/>
      <c r="F67" s="67"/>
      <c r="G67" s="67"/>
      <c r="H67" s="67"/>
      <c r="I67" s="67"/>
      <c r="J67" s="67"/>
      <c r="K67" s="67"/>
      <c r="L67" s="67"/>
      <c r="M67" s="67"/>
      <c r="N67" s="67"/>
      <c r="O67" s="57">
        <f t="shared" si="25"/>
        <v>0</v>
      </c>
      <c r="P67" s="57">
        <f t="shared" si="26"/>
        <v>0</v>
      </c>
      <c r="Q67" s="58">
        <f t="shared" si="27"/>
        <v>0</v>
      </c>
      <c r="R67" s="89">
        <f t="shared" si="28"/>
        <v>124</v>
      </c>
      <c r="S67" s="90">
        <f>IF($C67&gt;'Wage Ceilings '!$C$3,'Wage Ceilings '!$C$3,$C67)</f>
        <v>0</v>
      </c>
      <c r="T67" s="91" cm="1">
        <f t="array" ref="T67">INDEX(Appendix!$G$4:$J$8,_xlfn.IFS(R67&lt;56,1,R67&lt;61,2,R67&lt;66,3,R67&lt;71,4,TRUE,5),MATCH(YEAR($C$17),Appendix!$G$3:$L$3,0))</f>
        <v>0</v>
      </c>
      <c r="U67" s="92">
        <f t="shared" si="2"/>
        <v>0</v>
      </c>
      <c r="V67" s="89">
        <f t="shared" si="29"/>
        <v>125</v>
      </c>
      <c r="W67" s="90">
        <f>IF($D67&gt;'Wage Ceilings '!$C$3-$S67,'Wage Ceilings '!$C$3-$S67,$D67)</f>
        <v>0</v>
      </c>
      <c r="X67" s="91" cm="1">
        <f t="array" ref="X67">INDEX(Appendix!$G$4:$J$8,_xlfn.IFS(V67&lt;56,1,V67&lt;61,2,V67&lt;66,3,V67&lt;71,4,TRUE,5),MATCH(YEAR($C$17),Appendix!$G$3:$L$3,0))</f>
        <v>0</v>
      </c>
      <c r="Y67" s="92">
        <f t="shared" si="4"/>
        <v>0</v>
      </c>
      <c r="Z67" s="89">
        <f t="shared" si="30"/>
        <v>125</v>
      </c>
      <c r="AA67" s="90">
        <f>IF($E67&gt;'Wage Ceilings '!$C$3-SUM($S67,$W67),'Wage Ceilings '!$C$3-SUM($S67,$W67),$E67)</f>
        <v>0</v>
      </c>
      <c r="AB67" s="91" cm="1">
        <f t="array" ref="AB67">INDEX(Appendix!$G$4:$J$8,_xlfn.IFS(Z67&lt;56,1,Z67&lt;61,2,Z67&lt;66,3,Z67&lt;71,4,TRUE,5),MATCH(YEAR($C$17),Appendix!$G$3:$L$3,0))</f>
        <v>0</v>
      </c>
      <c r="AC67" s="92">
        <f t="shared" si="6"/>
        <v>0</v>
      </c>
      <c r="AD67" s="89">
        <f t="shared" si="31"/>
        <v>125</v>
      </c>
      <c r="AE67" s="90">
        <f>IF($F67&gt;'Wage Ceilings '!$C$3-SUM($S67,$W67,$AA67),'Wage Ceilings '!$C$3-SUM($S67,$W67,$AA67),$F67)</f>
        <v>0</v>
      </c>
      <c r="AF67" s="91" cm="1">
        <f t="array" ref="AF67">INDEX(Appendix!$G$4:$J$8,_xlfn.IFS(AD67&lt;56,1,AD67&lt;61,2,AD67&lt;66,3,AD67&lt;71,4,TRUE,5),MATCH(YEAR($C$17),Appendix!$G$3:$L$3,0))</f>
        <v>0</v>
      </c>
      <c r="AG67" s="92">
        <f t="shared" si="8"/>
        <v>0</v>
      </c>
      <c r="AH67" s="89">
        <f t="shared" si="32"/>
        <v>125</v>
      </c>
      <c r="AI67" s="90">
        <f>IF($G67&gt;'Wage Ceilings '!$C$3-SUM($S67,$W67,$AA67,$AE67),'Wage Ceilings '!$C$3-SUM($S67,$W67,$AA67,$AE67),$G67)</f>
        <v>0</v>
      </c>
      <c r="AJ67" s="91" cm="1">
        <f t="array" ref="AJ67">INDEX(Appendix!$G$4:$J$8,_xlfn.IFS(AH67&lt;56,1,AH67&lt;61,2,AH67&lt;66,3,AH67&lt;71,4,TRUE,5),MATCH(YEAR($C$17),Appendix!$G$3:$L$3,0))</f>
        <v>0</v>
      </c>
      <c r="AK67" s="92">
        <f t="shared" si="10"/>
        <v>0</v>
      </c>
      <c r="AL67" s="89">
        <f t="shared" si="33"/>
        <v>125</v>
      </c>
      <c r="AM67" s="90">
        <f>IF($H67&gt;'Wage Ceilings '!$C$3-SUM($S67,$W67,$AA67,$AE67,$AI67),'Wage Ceilings '!$C$3-SUM($S67,$W67,$AA67,$AE67,$AI67),$H67)</f>
        <v>0</v>
      </c>
      <c r="AN67" s="91" cm="1">
        <f t="array" ref="AN67">INDEX(Appendix!$G$4:$J$8,_xlfn.IFS(AL67&lt;56,1,AL67&lt;61,2,AL67&lt;66,3,AL67&lt;71,4,TRUE,5),MATCH(YEAR($C$17),Appendix!$G$3:$L$3,0))</f>
        <v>0</v>
      </c>
      <c r="AO67" s="92">
        <f t="shared" si="12"/>
        <v>0</v>
      </c>
      <c r="AP67" s="89">
        <f t="shared" si="34"/>
        <v>125</v>
      </c>
      <c r="AQ67" s="90" cm="1">
        <f t="array" ref="AQ67">_xlfn.IFS(SUM($S67,$W67,$AA67,$AE67,$AI67,$AM67)&gt;='Wage Ceilings '!$C$3,0,SUM($I67,$S67,$W67,$AA67,$AE67,$AI67,$AM67)&gt;'Wage Ceilings '!$C$3,'Wage Ceilings '!$C$3-SUM($S67,$W67,$AA67,$AE67,$AI67,$AM67),SUM($I67,$S67,$W67,$AA67,$AE67,$AI67,$AM67)&lt;='Wage Ceilings '!$C$3,$I67)</f>
        <v>0</v>
      </c>
      <c r="AR67" s="91" cm="1">
        <f t="array" ref="AR67">INDEX(Appendix!$G$4:$J$8,_xlfn.IFS(AP67&lt;56,1,AP67&lt;61,2,AP67&lt;66,3,AP67&lt;71,4,TRUE,5),MATCH(YEAR($C$17),Appendix!$G$3:$L$3,0))</f>
        <v>0</v>
      </c>
      <c r="AS67" s="92">
        <f t="shared" si="24"/>
        <v>0</v>
      </c>
      <c r="AT67" s="89">
        <f t="shared" si="35"/>
        <v>125</v>
      </c>
      <c r="AU67" s="90" cm="1">
        <f t="array" ref="AU67">_xlfn.IFS(SUM($S67,$W67,$AA67,$AE67,$AI67,$AM67,$AQ67)&gt;='Wage Ceilings '!$C$3,0,SUM($J67,$S67,$W67,$AA67,$AE67,$AI67,$AM67,$AQ67)&gt;'Wage Ceilings '!$C$3,'Wage Ceilings '!$C$3-SUM($S67,$W67,$AA67,$AE67,$AI67,$AM67,$AQ67),SUM($J67,$S67,$W67,$AA67,$AE67,$AI67,$AM67,$AQ67)&lt;='Wage Ceilings '!$C$3,$J67)</f>
        <v>0</v>
      </c>
      <c r="AV67" s="91" cm="1">
        <f t="array" ref="AV67">INDEX(Appendix!$G$4:$J$8,_xlfn.IFS(AT67&lt;56,1,AT67&lt;61,2,AT67&lt;66,3,AT67&lt;71,4,TRUE,5),MATCH(YEAR($C$17),Appendix!$G$3:$L$3,0))</f>
        <v>0</v>
      </c>
      <c r="AW67" s="92">
        <f t="shared" si="15"/>
        <v>0</v>
      </c>
      <c r="AX67" s="89">
        <f t="shared" si="36"/>
        <v>125</v>
      </c>
      <c r="AY67" s="90" cm="1">
        <f t="array" ref="AY67">_xlfn.IFS(SUM($S67,$W67,$AA67,$AE67,$AI67,$AM67,$AQ67,$AU67)&gt;='Wage Ceilings '!$C$3,0,SUM($K67,$S67,$W67,$AA67,$AE67,$AI67,$AM67,$AQ67,$AU67)&gt;'Wage Ceilings '!$C$3,'Wage Ceilings '!$C$3-SUM($S67,$W67,$AA67,$AE67,$AI67,$AM67,$AQ67,$AU67),SUM($K67,$S67,$W67,$AA67,$AE67,$AI67,$AM67,$AQ67,$AU67)&lt;='Wage Ceilings '!$C$3,$K67)</f>
        <v>0</v>
      </c>
      <c r="AZ67" s="91" cm="1">
        <f t="array" ref="AZ67">INDEX(Appendix!$G$4:$J$8,_xlfn.IFS(AX67&lt;56,1,AX67&lt;61,2,AX67&lt;66,3,AX67&lt;71,4,TRUE,5),MATCH(YEAR($C$17),Appendix!$G$3:$L$3,0))</f>
        <v>0</v>
      </c>
      <c r="BA67" s="92">
        <f t="shared" si="17"/>
        <v>0</v>
      </c>
      <c r="BB67" s="89">
        <f t="shared" si="37"/>
        <v>125</v>
      </c>
      <c r="BC67" s="90" cm="1">
        <f t="array" ref="BC67">_xlfn.IFS(SUM($S67,$W67,$AA67,$AE67,$AI67,$AM67,$AQ67,$AU67,$AY67)&gt;='Wage Ceilings '!$C$3,0,SUM($L67,$S67,$W67,$AA67,$AE67,$AI67,$AM67,$AQ67,$AU67,$AY67)&gt;'Wage Ceilings '!$C$3,'Wage Ceilings '!$C$3-SUM($S67,$W67,$AA67,$AE67,$AI67,$AM67,$AQ67,$AU67,$AY67),SUM($L67,$S67,$W67,$AA67,$AE67,$AI67,$AM67,$AQ67,$AU67,$AY67)&lt;='Wage Ceilings '!$C$3,$L67)</f>
        <v>0</v>
      </c>
      <c r="BD67" s="91" cm="1">
        <f t="array" ref="BD67">INDEX(Appendix!$G$4:$J$8,_xlfn.IFS(BB67&lt;56,1,BB67&lt;61,2,BB67&lt;66,3,BB67&lt;71,4,TRUE,5),MATCH(YEAR($C$17),Appendix!$G$3:$L$3,0))</f>
        <v>0</v>
      </c>
      <c r="BE67" s="92">
        <f t="shared" si="19"/>
        <v>0</v>
      </c>
      <c r="BF67" s="89">
        <f t="shared" si="38"/>
        <v>125</v>
      </c>
      <c r="BG67" s="90" cm="1">
        <f t="array" ref="BG67">_xlfn.IFS(SUM($S67,$W67,$AA67,$AE67,$AI67,$AM67,$AQ67,$AU67,$AY67,$BC67)&gt;='Wage Ceilings '!$C$3,0,SUM($M67,$S67,$W67,$AA67,$AE67,$AI67,$AM67,$AQ67,$AU67,$AY67,$BC67)&gt;'Wage Ceilings '!$C$3,'Wage Ceilings '!$C$3-SUM($S67,$W67,$AA67,$AE67,$AI67,$AM67,$AQ67,$AU67,$AY67,$BC67),SUM($M67,$S67,$W67,$AA67,$AE67,$AI67,$AM67,$AQ67,$AU67,$AY67,$BC67)&lt;='Wage Ceilings '!$C$3,$M67)</f>
        <v>0</v>
      </c>
      <c r="BH67" s="91" cm="1">
        <f t="array" ref="BH67">INDEX(Appendix!$G$4:$J$8,_xlfn.IFS(BF67&lt;56,1,BF67&lt;61,2,BF67&lt;66,3,BF67&lt;71,4,TRUE,5),MATCH(YEAR($C$17),Appendix!$G$3:$L$3,0))</f>
        <v>0</v>
      </c>
      <c r="BI67" s="92">
        <f t="shared" si="21"/>
        <v>0</v>
      </c>
      <c r="BJ67" s="89">
        <f t="shared" si="39"/>
        <v>125</v>
      </c>
      <c r="BK67" s="90" cm="1">
        <f t="array" ref="BK67">_xlfn.IFS(SUM($S67,$W67,$AA67,$AE67,$AI67,$AM67,$AQ67,$AU67,$AY67,$BC67,$BG67)&gt;='Wage Ceilings '!$C$3,0,SUM($N67,$S67,$W67,$AA67,$AE67,$AI67,$AM67,$AQ67,$AU67,$AY67,$BC67,$BG67)&gt;'Wage Ceilings '!$C$3,'Wage Ceilings '!$C$3-SUM($S67,$W67,$AA67,$AE67,$AI67,$AM67,$AQ67,$AU67,$AY67,$BC67,$BG67),SUM($N67,$S67,$W67,$AA67,$AE67,$AI67,$AM67,$AQ67,$AU67,$AY67,$BC67,$BG67)&lt;='Wage Ceilings '!$C$3,$N67)</f>
        <v>0</v>
      </c>
      <c r="BL67" s="91" cm="1">
        <f t="array" ref="BL67">INDEX(Appendix!$G$4:$J$8,_xlfn.IFS(BJ67&lt;56,1,BJ67&lt;61,2,BJ67&lt;66,3,BJ67&lt;71,4,TRUE,5),MATCH(YEAR($C$17),Appendix!$G$3:$L$3,0))</f>
        <v>0</v>
      </c>
      <c r="BM67" s="92">
        <f t="shared" si="23"/>
        <v>0</v>
      </c>
      <c r="BN67" s="99"/>
    </row>
    <row r="68" spans="1:66" x14ac:dyDescent="0.3">
      <c r="A68" s="64" t="s">
        <v>66</v>
      </c>
      <c r="B68" s="63"/>
      <c r="C68" s="67"/>
      <c r="D68" s="67"/>
      <c r="E68" s="67"/>
      <c r="F68" s="67"/>
      <c r="G68" s="67"/>
      <c r="H68" s="67"/>
      <c r="I68" s="67"/>
      <c r="J68" s="67"/>
      <c r="K68" s="67"/>
      <c r="L68" s="67"/>
      <c r="M68" s="67"/>
      <c r="N68" s="67"/>
      <c r="O68" s="57">
        <f t="shared" si="25"/>
        <v>0</v>
      </c>
      <c r="P68" s="57">
        <f t="shared" si="26"/>
        <v>0</v>
      </c>
      <c r="Q68" s="58">
        <f t="shared" si="27"/>
        <v>0</v>
      </c>
      <c r="R68" s="89">
        <f t="shared" si="28"/>
        <v>124</v>
      </c>
      <c r="S68" s="90">
        <f>IF($C68&gt;'Wage Ceilings '!$C$3,'Wage Ceilings '!$C$3,$C68)</f>
        <v>0</v>
      </c>
      <c r="T68" s="91" cm="1">
        <f t="array" ref="T68">INDEX(Appendix!$G$4:$J$8,_xlfn.IFS(R68&lt;56,1,R68&lt;61,2,R68&lt;66,3,R68&lt;71,4,TRUE,5),MATCH(YEAR($C$17),Appendix!$G$3:$L$3,0))</f>
        <v>0</v>
      </c>
      <c r="U68" s="92">
        <f t="shared" si="2"/>
        <v>0</v>
      </c>
      <c r="V68" s="89">
        <f t="shared" si="29"/>
        <v>125</v>
      </c>
      <c r="W68" s="90">
        <f>IF($D68&gt;'Wage Ceilings '!$C$3-$S68,'Wage Ceilings '!$C$3-$S68,$D68)</f>
        <v>0</v>
      </c>
      <c r="X68" s="91" cm="1">
        <f t="array" ref="X68">INDEX(Appendix!$G$4:$J$8,_xlfn.IFS(V68&lt;56,1,V68&lt;61,2,V68&lt;66,3,V68&lt;71,4,TRUE,5),MATCH(YEAR($C$17),Appendix!$G$3:$L$3,0))</f>
        <v>0</v>
      </c>
      <c r="Y68" s="92">
        <f t="shared" si="4"/>
        <v>0</v>
      </c>
      <c r="Z68" s="89">
        <f t="shared" si="30"/>
        <v>125</v>
      </c>
      <c r="AA68" s="90">
        <f>IF($E68&gt;'Wage Ceilings '!$C$3-SUM($S68,$W68),'Wage Ceilings '!$C$3-SUM($S68,$W68),$E68)</f>
        <v>0</v>
      </c>
      <c r="AB68" s="91" cm="1">
        <f t="array" ref="AB68">INDEX(Appendix!$G$4:$J$8,_xlfn.IFS(Z68&lt;56,1,Z68&lt;61,2,Z68&lt;66,3,Z68&lt;71,4,TRUE,5),MATCH(YEAR($C$17),Appendix!$G$3:$L$3,0))</f>
        <v>0</v>
      </c>
      <c r="AC68" s="92">
        <f t="shared" si="6"/>
        <v>0</v>
      </c>
      <c r="AD68" s="89">
        <f t="shared" si="31"/>
        <v>125</v>
      </c>
      <c r="AE68" s="90">
        <f>IF($F68&gt;'Wage Ceilings '!$C$3-SUM($S68,$W68,$AA68),'Wage Ceilings '!$C$3-SUM($S68,$W68,$AA68),$F68)</f>
        <v>0</v>
      </c>
      <c r="AF68" s="91" cm="1">
        <f t="array" ref="AF68">INDEX(Appendix!$G$4:$J$8,_xlfn.IFS(AD68&lt;56,1,AD68&lt;61,2,AD68&lt;66,3,AD68&lt;71,4,TRUE,5),MATCH(YEAR($C$17),Appendix!$G$3:$L$3,0))</f>
        <v>0</v>
      </c>
      <c r="AG68" s="92">
        <f t="shared" si="8"/>
        <v>0</v>
      </c>
      <c r="AH68" s="89">
        <f t="shared" si="32"/>
        <v>125</v>
      </c>
      <c r="AI68" s="90">
        <f>IF($G68&gt;'Wage Ceilings '!$C$3-SUM($S68,$W68,$AA68,$AE68),'Wage Ceilings '!$C$3-SUM($S68,$W68,$AA68,$AE68),$G68)</f>
        <v>0</v>
      </c>
      <c r="AJ68" s="91" cm="1">
        <f t="array" ref="AJ68">INDEX(Appendix!$G$4:$J$8,_xlfn.IFS(AH68&lt;56,1,AH68&lt;61,2,AH68&lt;66,3,AH68&lt;71,4,TRUE,5),MATCH(YEAR($C$17),Appendix!$G$3:$L$3,0))</f>
        <v>0</v>
      </c>
      <c r="AK68" s="92">
        <f t="shared" si="10"/>
        <v>0</v>
      </c>
      <c r="AL68" s="89">
        <f t="shared" si="33"/>
        <v>125</v>
      </c>
      <c r="AM68" s="90">
        <f>IF($H68&gt;'Wage Ceilings '!$C$3-SUM($S68,$W68,$AA68,$AE68,$AI68),'Wage Ceilings '!$C$3-SUM($S68,$W68,$AA68,$AE68,$AI68),$H68)</f>
        <v>0</v>
      </c>
      <c r="AN68" s="91" cm="1">
        <f t="array" ref="AN68">INDEX(Appendix!$G$4:$J$8,_xlfn.IFS(AL68&lt;56,1,AL68&lt;61,2,AL68&lt;66,3,AL68&lt;71,4,TRUE,5),MATCH(YEAR($C$17),Appendix!$G$3:$L$3,0))</f>
        <v>0</v>
      </c>
      <c r="AO68" s="92">
        <f t="shared" si="12"/>
        <v>0</v>
      </c>
      <c r="AP68" s="89">
        <f t="shared" si="34"/>
        <v>125</v>
      </c>
      <c r="AQ68" s="90" cm="1">
        <f t="array" ref="AQ68">_xlfn.IFS(SUM($S68,$W68,$AA68,$AE68,$AI68,$AM68)&gt;='Wage Ceilings '!$C$3,0,SUM($I68,$S68,$W68,$AA68,$AE68,$AI68,$AM68)&gt;'Wage Ceilings '!$C$3,'Wage Ceilings '!$C$3-SUM($S68,$W68,$AA68,$AE68,$AI68,$AM68),SUM($I68,$S68,$W68,$AA68,$AE68,$AI68,$AM68)&lt;='Wage Ceilings '!$C$3,$I68)</f>
        <v>0</v>
      </c>
      <c r="AR68" s="91" cm="1">
        <f t="array" ref="AR68">INDEX(Appendix!$G$4:$J$8,_xlfn.IFS(AP68&lt;56,1,AP68&lt;61,2,AP68&lt;66,3,AP68&lt;71,4,TRUE,5),MATCH(YEAR($C$17),Appendix!$G$3:$L$3,0))</f>
        <v>0</v>
      </c>
      <c r="AS68" s="92">
        <f t="shared" si="24"/>
        <v>0</v>
      </c>
      <c r="AT68" s="89">
        <f t="shared" si="35"/>
        <v>125</v>
      </c>
      <c r="AU68" s="90" cm="1">
        <f t="array" ref="AU68">_xlfn.IFS(SUM($S68,$W68,$AA68,$AE68,$AI68,$AM68,$AQ68)&gt;='Wage Ceilings '!$C$3,0,SUM($J68,$S68,$W68,$AA68,$AE68,$AI68,$AM68,$AQ68)&gt;'Wage Ceilings '!$C$3,'Wage Ceilings '!$C$3-SUM($S68,$W68,$AA68,$AE68,$AI68,$AM68,$AQ68),SUM($J68,$S68,$W68,$AA68,$AE68,$AI68,$AM68,$AQ68)&lt;='Wage Ceilings '!$C$3,$J68)</f>
        <v>0</v>
      </c>
      <c r="AV68" s="91" cm="1">
        <f t="array" ref="AV68">INDEX(Appendix!$G$4:$J$8,_xlfn.IFS(AT68&lt;56,1,AT68&lt;61,2,AT68&lt;66,3,AT68&lt;71,4,TRUE,5),MATCH(YEAR($C$17),Appendix!$G$3:$L$3,0))</f>
        <v>0</v>
      </c>
      <c r="AW68" s="92">
        <f t="shared" si="15"/>
        <v>0</v>
      </c>
      <c r="AX68" s="89">
        <f t="shared" si="36"/>
        <v>125</v>
      </c>
      <c r="AY68" s="90" cm="1">
        <f t="array" ref="AY68">_xlfn.IFS(SUM($S68,$W68,$AA68,$AE68,$AI68,$AM68,$AQ68,$AU68)&gt;='Wage Ceilings '!$C$3,0,SUM($K68,$S68,$W68,$AA68,$AE68,$AI68,$AM68,$AQ68,$AU68)&gt;'Wage Ceilings '!$C$3,'Wage Ceilings '!$C$3-SUM($S68,$W68,$AA68,$AE68,$AI68,$AM68,$AQ68,$AU68),SUM($K68,$S68,$W68,$AA68,$AE68,$AI68,$AM68,$AQ68,$AU68)&lt;='Wage Ceilings '!$C$3,$K68)</f>
        <v>0</v>
      </c>
      <c r="AZ68" s="91" cm="1">
        <f t="array" ref="AZ68">INDEX(Appendix!$G$4:$J$8,_xlfn.IFS(AX68&lt;56,1,AX68&lt;61,2,AX68&lt;66,3,AX68&lt;71,4,TRUE,5),MATCH(YEAR($C$17),Appendix!$G$3:$L$3,0))</f>
        <v>0</v>
      </c>
      <c r="BA68" s="92">
        <f t="shared" si="17"/>
        <v>0</v>
      </c>
      <c r="BB68" s="89">
        <f t="shared" si="37"/>
        <v>125</v>
      </c>
      <c r="BC68" s="90" cm="1">
        <f t="array" ref="BC68">_xlfn.IFS(SUM($S68,$W68,$AA68,$AE68,$AI68,$AM68,$AQ68,$AU68,$AY68)&gt;='Wage Ceilings '!$C$3,0,SUM($L68,$S68,$W68,$AA68,$AE68,$AI68,$AM68,$AQ68,$AU68,$AY68)&gt;'Wage Ceilings '!$C$3,'Wage Ceilings '!$C$3-SUM($S68,$W68,$AA68,$AE68,$AI68,$AM68,$AQ68,$AU68,$AY68),SUM($L68,$S68,$W68,$AA68,$AE68,$AI68,$AM68,$AQ68,$AU68,$AY68)&lt;='Wage Ceilings '!$C$3,$L68)</f>
        <v>0</v>
      </c>
      <c r="BD68" s="91" cm="1">
        <f t="array" ref="BD68">INDEX(Appendix!$G$4:$J$8,_xlfn.IFS(BB68&lt;56,1,BB68&lt;61,2,BB68&lt;66,3,BB68&lt;71,4,TRUE,5),MATCH(YEAR($C$17),Appendix!$G$3:$L$3,0))</f>
        <v>0</v>
      </c>
      <c r="BE68" s="92">
        <f t="shared" si="19"/>
        <v>0</v>
      </c>
      <c r="BF68" s="89">
        <f t="shared" si="38"/>
        <v>125</v>
      </c>
      <c r="BG68" s="90" cm="1">
        <f t="array" ref="BG68">_xlfn.IFS(SUM($S68,$W68,$AA68,$AE68,$AI68,$AM68,$AQ68,$AU68,$AY68,$BC68)&gt;='Wage Ceilings '!$C$3,0,SUM($M68,$S68,$W68,$AA68,$AE68,$AI68,$AM68,$AQ68,$AU68,$AY68,$BC68)&gt;'Wage Ceilings '!$C$3,'Wage Ceilings '!$C$3-SUM($S68,$W68,$AA68,$AE68,$AI68,$AM68,$AQ68,$AU68,$AY68,$BC68),SUM($M68,$S68,$W68,$AA68,$AE68,$AI68,$AM68,$AQ68,$AU68,$AY68,$BC68)&lt;='Wage Ceilings '!$C$3,$M68)</f>
        <v>0</v>
      </c>
      <c r="BH68" s="91" cm="1">
        <f t="array" ref="BH68">INDEX(Appendix!$G$4:$J$8,_xlfn.IFS(BF68&lt;56,1,BF68&lt;61,2,BF68&lt;66,3,BF68&lt;71,4,TRUE,5),MATCH(YEAR($C$17),Appendix!$G$3:$L$3,0))</f>
        <v>0</v>
      </c>
      <c r="BI68" s="92">
        <f t="shared" si="21"/>
        <v>0</v>
      </c>
      <c r="BJ68" s="89">
        <f t="shared" si="39"/>
        <v>125</v>
      </c>
      <c r="BK68" s="90" cm="1">
        <f t="array" ref="BK68">_xlfn.IFS(SUM($S68,$W68,$AA68,$AE68,$AI68,$AM68,$AQ68,$AU68,$AY68,$BC68,$BG68)&gt;='Wage Ceilings '!$C$3,0,SUM($N68,$S68,$W68,$AA68,$AE68,$AI68,$AM68,$AQ68,$AU68,$AY68,$BC68,$BG68)&gt;'Wage Ceilings '!$C$3,'Wage Ceilings '!$C$3-SUM($S68,$W68,$AA68,$AE68,$AI68,$AM68,$AQ68,$AU68,$AY68,$BC68,$BG68),SUM($N68,$S68,$W68,$AA68,$AE68,$AI68,$AM68,$AQ68,$AU68,$AY68,$BC68,$BG68)&lt;='Wage Ceilings '!$C$3,$N68)</f>
        <v>0</v>
      </c>
      <c r="BL68" s="91" cm="1">
        <f t="array" ref="BL68">INDEX(Appendix!$G$4:$J$8,_xlfn.IFS(BJ68&lt;56,1,BJ68&lt;61,2,BJ68&lt;66,3,BJ68&lt;71,4,TRUE,5),MATCH(YEAR($C$17),Appendix!$G$3:$L$3,0))</f>
        <v>0</v>
      </c>
      <c r="BM68" s="92">
        <f t="shared" si="23"/>
        <v>0</v>
      </c>
      <c r="BN68" s="99"/>
    </row>
    <row r="69" spans="1:66" x14ac:dyDescent="0.3">
      <c r="A69" s="64" t="s">
        <v>67</v>
      </c>
      <c r="B69" s="63"/>
      <c r="C69" s="67"/>
      <c r="D69" s="67"/>
      <c r="E69" s="67"/>
      <c r="F69" s="67"/>
      <c r="G69" s="67"/>
      <c r="H69" s="67"/>
      <c r="I69" s="67"/>
      <c r="J69" s="67"/>
      <c r="K69" s="67"/>
      <c r="L69" s="67"/>
      <c r="M69" s="67"/>
      <c r="N69" s="67"/>
      <c r="O69" s="57">
        <f t="shared" si="25"/>
        <v>0</v>
      </c>
      <c r="P69" s="57">
        <f t="shared" si="26"/>
        <v>0</v>
      </c>
      <c r="Q69" s="58">
        <f t="shared" si="27"/>
        <v>0</v>
      </c>
      <c r="R69" s="89">
        <f t="shared" si="28"/>
        <v>124</v>
      </c>
      <c r="S69" s="90">
        <f>IF($C69&gt;'Wage Ceilings '!$C$3,'Wage Ceilings '!$C$3,$C69)</f>
        <v>0</v>
      </c>
      <c r="T69" s="91" cm="1">
        <f t="array" ref="T69">INDEX(Appendix!$G$4:$J$8,_xlfn.IFS(R69&lt;56,1,R69&lt;61,2,R69&lt;66,3,R69&lt;71,4,TRUE,5),MATCH(YEAR($C$17),Appendix!$G$3:$L$3,0))</f>
        <v>0</v>
      </c>
      <c r="U69" s="92">
        <f t="shared" si="2"/>
        <v>0</v>
      </c>
      <c r="V69" s="89">
        <f t="shared" si="29"/>
        <v>125</v>
      </c>
      <c r="W69" s="90">
        <f>IF($D69&gt;'Wage Ceilings '!$C$3-$S69,'Wage Ceilings '!$C$3-$S69,$D69)</f>
        <v>0</v>
      </c>
      <c r="X69" s="91" cm="1">
        <f t="array" ref="X69">INDEX(Appendix!$G$4:$J$8,_xlfn.IFS(V69&lt;56,1,V69&lt;61,2,V69&lt;66,3,V69&lt;71,4,TRUE,5),MATCH(YEAR($C$17),Appendix!$G$3:$L$3,0))</f>
        <v>0</v>
      </c>
      <c r="Y69" s="92">
        <f t="shared" si="4"/>
        <v>0</v>
      </c>
      <c r="Z69" s="89">
        <f t="shared" si="30"/>
        <v>125</v>
      </c>
      <c r="AA69" s="90">
        <f>IF($E69&gt;'Wage Ceilings '!$C$3-SUM($S69,$W69),'Wage Ceilings '!$C$3-SUM($S69,$W69),$E69)</f>
        <v>0</v>
      </c>
      <c r="AB69" s="91" cm="1">
        <f t="array" ref="AB69">INDEX(Appendix!$G$4:$J$8,_xlfn.IFS(Z69&lt;56,1,Z69&lt;61,2,Z69&lt;66,3,Z69&lt;71,4,TRUE,5),MATCH(YEAR($C$17),Appendix!$G$3:$L$3,0))</f>
        <v>0</v>
      </c>
      <c r="AC69" s="92">
        <f t="shared" si="6"/>
        <v>0</v>
      </c>
      <c r="AD69" s="89">
        <f t="shared" si="31"/>
        <v>125</v>
      </c>
      <c r="AE69" s="90">
        <f>IF($F69&gt;'Wage Ceilings '!$C$3-SUM($S69,$W69,$AA69),'Wage Ceilings '!$C$3-SUM($S69,$W69,$AA69),$F69)</f>
        <v>0</v>
      </c>
      <c r="AF69" s="91" cm="1">
        <f t="array" ref="AF69">INDEX(Appendix!$G$4:$J$8,_xlfn.IFS(AD69&lt;56,1,AD69&lt;61,2,AD69&lt;66,3,AD69&lt;71,4,TRUE,5),MATCH(YEAR($C$17),Appendix!$G$3:$L$3,0))</f>
        <v>0</v>
      </c>
      <c r="AG69" s="92">
        <f t="shared" si="8"/>
        <v>0</v>
      </c>
      <c r="AH69" s="89">
        <f t="shared" si="32"/>
        <v>125</v>
      </c>
      <c r="AI69" s="90">
        <f>IF($G69&gt;'Wage Ceilings '!$C$3-SUM($S69,$W69,$AA69,$AE69),'Wage Ceilings '!$C$3-SUM($S69,$W69,$AA69,$AE69),$G69)</f>
        <v>0</v>
      </c>
      <c r="AJ69" s="91" cm="1">
        <f t="array" ref="AJ69">INDEX(Appendix!$G$4:$J$8,_xlfn.IFS(AH69&lt;56,1,AH69&lt;61,2,AH69&lt;66,3,AH69&lt;71,4,TRUE,5),MATCH(YEAR($C$17),Appendix!$G$3:$L$3,0))</f>
        <v>0</v>
      </c>
      <c r="AK69" s="92">
        <f t="shared" si="10"/>
        <v>0</v>
      </c>
      <c r="AL69" s="89">
        <f t="shared" si="33"/>
        <v>125</v>
      </c>
      <c r="AM69" s="90">
        <f>IF($H69&gt;'Wage Ceilings '!$C$3-SUM($S69,$W69,$AA69,$AE69,$AI69),'Wage Ceilings '!$C$3-SUM($S69,$W69,$AA69,$AE69,$AI69),$H69)</f>
        <v>0</v>
      </c>
      <c r="AN69" s="91" cm="1">
        <f t="array" ref="AN69">INDEX(Appendix!$G$4:$J$8,_xlfn.IFS(AL69&lt;56,1,AL69&lt;61,2,AL69&lt;66,3,AL69&lt;71,4,TRUE,5),MATCH(YEAR($C$17),Appendix!$G$3:$L$3,0))</f>
        <v>0</v>
      </c>
      <c r="AO69" s="92">
        <f t="shared" si="12"/>
        <v>0</v>
      </c>
      <c r="AP69" s="89">
        <f t="shared" si="34"/>
        <v>125</v>
      </c>
      <c r="AQ69" s="90" cm="1">
        <f t="array" ref="AQ69">_xlfn.IFS(SUM($S69,$W69,$AA69,$AE69,$AI69,$AM69)&gt;='Wage Ceilings '!$C$3,0,SUM($I69,$S69,$W69,$AA69,$AE69,$AI69,$AM69)&gt;'Wage Ceilings '!$C$3,'Wage Ceilings '!$C$3-SUM($S69,$W69,$AA69,$AE69,$AI69,$AM69),SUM($I69,$S69,$W69,$AA69,$AE69,$AI69,$AM69)&lt;='Wage Ceilings '!$C$3,$I69)</f>
        <v>0</v>
      </c>
      <c r="AR69" s="91" cm="1">
        <f t="array" ref="AR69">INDEX(Appendix!$G$4:$J$8,_xlfn.IFS(AP69&lt;56,1,AP69&lt;61,2,AP69&lt;66,3,AP69&lt;71,4,TRUE,5),MATCH(YEAR($C$17),Appendix!$G$3:$L$3,0))</f>
        <v>0</v>
      </c>
      <c r="AS69" s="92">
        <f t="shared" si="24"/>
        <v>0</v>
      </c>
      <c r="AT69" s="89">
        <f t="shared" si="35"/>
        <v>125</v>
      </c>
      <c r="AU69" s="90" cm="1">
        <f t="array" ref="AU69">_xlfn.IFS(SUM($S69,$W69,$AA69,$AE69,$AI69,$AM69,$AQ69)&gt;='Wage Ceilings '!$C$3,0,SUM($J69,$S69,$W69,$AA69,$AE69,$AI69,$AM69,$AQ69)&gt;'Wage Ceilings '!$C$3,'Wage Ceilings '!$C$3-SUM($S69,$W69,$AA69,$AE69,$AI69,$AM69,$AQ69),SUM($J69,$S69,$W69,$AA69,$AE69,$AI69,$AM69,$AQ69)&lt;='Wage Ceilings '!$C$3,$J69)</f>
        <v>0</v>
      </c>
      <c r="AV69" s="91" cm="1">
        <f t="array" ref="AV69">INDEX(Appendix!$G$4:$J$8,_xlfn.IFS(AT69&lt;56,1,AT69&lt;61,2,AT69&lt;66,3,AT69&lt;71,4,TRUE,5),MATCH(YEAR($C$17),Appendix!$G$3:$L$3,0))</f>
        <v>0</v>
      </c>
      <c r="AW69" s="92">
        <f t="shared" si="15"/>
        <v>0</v>
      </c>
      <c r="AX69" s="89">
        <f t="shared" si="36"/>
        <v>125</v>
      </c>
      <c r="AY69" s="90" cm="1">
        <f t="array" ref="AY69">_xlfn.IFS(SUM($S69,$W69,$AA69,$AE69,$AI69,$AM69,$AQ69,$AU69)&gt;='Wage Ceilings '!$C$3,0,SUM($K69,$S69,$W69,$AA69,$AE69,$AI69,$AM69,$AQ69,$AU69)&gt;'Wage Ceilings '!$C$3,'Wage Ceilings '!$C$3-SUM($S69,$W69,$AA69,$AE69,$AI69,$AM69,$AQ69,$AU69),SUM($K69,$S69,$W69,$AA69,$AE69,$AI69,$AM69,$AQ69,$AU69)&lt;='Wage Ceilings '!$C$3,$K69)</f>
        <v>0</v>
      </c>
      <c r="AZ69" s="91" cm="1">
        <f t="array" ref="AZ69">INDEX(Appendix!$G$4:$J$8,_xlfn.IFS(AX69&lt;56,1,AX69&lt;61,2,AX69&lt;66,3,AX69&lt;71,4,TRUE,5),MATCH(YEAR($C$17),Appendix!$G$3:$L$3,0))</f>
        <v>0</v>
      </c>
      <c r="BA69" s="92">
        <f t="shared" si="17"/>
        <v>0</v>
      </c>
      <c r="BB69" s="89">
        <f t="shared" si="37"/>
        <v>125</v>
      </c>
      <c r="BC69" s="90" cm="1">
        <f t="array" ref="BC69">_xlfn.IFS(SUM($S69,$W69,$AA69,$AE69,$AI69,$AM69,$AQ69,$AU69,$AY69)&gt;='Wage Ceilings '!$C$3,0,SUM($L69,$S69,$W69,$AA69,$AE69,$AI69,$AM69,$AQ69,$AU69,$AY69)&gt;'Wage Ceilings '!$C$3,'Wage Ceilings '!$C$3-SUM($S69,$W69,$AA69,$AE69,$AI69,$AM69,$AQ69,$AU69,$AY69),SUM($L69,$S69,$W69,$AA69,$AE69,$AI69,$AM69,$AQ69,$AU69,$AY69)&lt;='Wage Ceilings '!$C$3,$L69)</f>
        <v>0</v>
      </c>
      <c r="BD69" s="91" cm="1">
        <f t="array" ref="BD69">INDEX(Appendix!$G$4:$J$8,_xlfn.IFS(BB69&lt;56,1,BB69&lt;61,2,BB69&lt;66,3,BB69&lt;71,4,TRUE,5),MATCH(YEAR($C$17),Appendix!$G$3:$L$3,0))</f>
        <v>0</v>
      </c>
      <c r="BE69" s="92">
        <f t="shared" si="19"/>
        <v>0</v>
      </c>
      <c r="BF69" s="89">
        <f t="shared" si="38"/>
        <v>125</v>
      </c>
      <c r="BG69" s="90" cm="1">
        <f t="array" ref="BG69">_xlfn.IFS(SUM($S69,$W69,$AA69,$AE69,$AI69,$AM69,$AQ69,$AU69,$AY69,$BC69)&gt;='Wage Ceilings '!$C$3,0,SUM($M69,$S69,$W69,$AA69,$AE69,$AI69,$AM69,$AQ69,$AU69,$AY69,$BC69)&gt;'Wage Ceilings '!$C$3,'Wage Ceilings '!$C$3-SUM($S69,$W69,$AA69,$AE69,$AI69,$AM69,$AQ69,$AU69,$AY69,$BC69),SUM($M69,$S69,$W69,$AA69,$AE69,$AI69,$AM69,$AQ69,$AU69,$AY69,$BC69)&lt;='Wage Ceilings '!$C$3,$M69)</f>
        <v>0</v>
      </c>
      <c r="BH69" s="91" cm="1">
        <f t="array" ref="BH69">INDEX(Appendix!$G$4:$J$8,_xlfn.IFS(BF69&lt;56,1,BF69&lt;61,2,BF69&lt;66,3,BF69&lt;71,4,TRUE,5),MATCH(YEAR($C$17),Appendix!$G$3:$L$3,0))</f>
        <v>0</v>
      </c>
      <c r="BI69" s="92">
        <f t="shared" si="21"/>
        <v>0</v>
      </c>
      <c r="BJ69" s="89">
        <f t="shared" si="39"/>
        <v>125</v>
      </c>
      <c r="BK69" s="90" cm="1">
        <f t="array" ref="BK69">_xlfn.IFS(SUM($S69,$W69,$AA69,$AE69,$AI69,$AM69,$AQ69,$AU69,$AY69,$BC69,$BG69)&gt;='Wage Ceilings '!$C$3,0,SUM($N69,$S69,$W69,$AA69,$AE69,$AI69,$AM69,$AQ69,$AU69,$AY69,$BC69,$BG69)&gt;'Wage Ceilings '!$C$3,'Wage Ceilings '!$C$3-SUM($S69,$W69,$AA69,$AE69,$AI69,$AM69,$AQ69,$AU69,$AY69,$BC69,$BG69),SUM($N69,$S69,$W69,$AA69,$AE69,$AI69,$AM69,$AQ69,$AU69,$AY69,$BC69,$BG69)&lt;='Wage Ceilings '!$C$3,$N69)</f>
        <v>0</v>
      </c>
      <c r="BL69" s="91" cm="1">
        <f t="array" ref="BL69">INDEX(Appendix!$G$4:$J$8,_xlfn.IFS(BJ69&lt;56,1,BJ69&lt;61,2,BJ69&lt;66,3,BJ69&lt;71,4,TRUE,5),MATCH(YEAR($C$17),Appendix!$G$3:$L$3,0))</f>
        <v>0</v>
      </c>
      <c r="BM69" s="92">
        <f t="shared" si="23"/>
        <v>0</v>
      </c>
      <c r="BN69" s="99"/>
    </row>
    <row r="70" spans="1:66" x14ac:dyDescent="0.3">
      <c r="A70" s="64" t="s">
        <v>118</v>
      </c>
      <c r="B70" s="63"/>
      <c r="C70" s="67"/>
      <c r="D70" s="67"/>
      <c r="E70" s="67"/>
      <c r="F70" s="67"/>
      <c r="G70" s="67"/>
      <c r="H70" s="67"/>
      <c r="I70" s="67"/>
      <c r="J70" s="67"/>
      <c r="K70" s="67"/>
      <c r="L70" s="67"/>
      <c r="M70" s="67"/>
      <c r="N70" s="67"/>
      <c r="O70" s="57">
        <f t="shared" si="25"/>
        <v>0</v>
      </c>
      <c r="P70" s="57">
        <f t="shared" si="26"/>
        <v>0</v>
      </c>
      <c r="Q70" s="58">
        <f t="shared" si="27"/>
        <v>0</v>
      </c>
      <c r="R70" s="89">
        <f t="shared" si="28"/>
        <v>124</v>
      </c>
      <c r="S70" s="90">
        <f>IF($C70&gt;'Wage Ceilings '!$C$3,'Wage Ceilings '!$C$3,$C70)</f>
        <v>0</v>
      </c>
      <c r="T70" s="91" cm="1">
        <f t="array" ref="T70">INDEX(Appendix!$G$4:$J$8,_xlfn.IFS(R70&lt;56,1,R70&lt;61,2,R70&lt;66,3,R70&lt;71,4,TRUE,5),MATCH(YEAR($C$17),Appendix!$G$3:$L$3,0))</f>
        <v>0</v>
      </c>
      <c r="U70" s="92">
        <f t="shared" si="2"/>
        <v>0</v>
      </c>
      <c r="V70" s="89">
        <f t="shared" si="29"/>
        <v>125</v>
      </c>
      <c r="W70" s="90">
        <f>IF($D70&gt;'Wage Ceilings '!$C$3-$S70,'Wage Ceilings '!$C$3-$S70,$D70)</f>
        <v>0</v>
      </c>
      <c r="X70" s="91" cm="1">
        <f t="array" ref="X70">INDEX(Appendix!$G$4:$J$8,_xlfn.IFS(V70&lt;56,1,V70&lt;61,2,V70&lt;66,3,V70&lt;71,4,TRUE,5),MATCH(YEAR($C$17),Appendix!$G$3:$L$3,0))</f>
        <v>0</v>
      </c>
      <c r="Y70" s="92">
        <f t="shared" si="4"/>
        <v>0</v>
      </c>
      <c r="Z70" s="89">
        <f t="shared" si="30"/>
        <v>125</v>
      </c>
      <c r="AA70" s="90">
        <f>IF($E70&gt;'Wage Ceilings '!$C$3-SUM($S70,$W70),'Wage Ceilings '!$C$3-SUM($S70,$W70),$E70)</f>
        <v>0</v>
      </c>
      <c r="AB70" s="91" cm="1">
        <f t="array" ref="AB70">INDEX(Appendix!$G$4:$J$8,_xlfn.IFS(Z70&lt;56,1,Z70&lt;61,2,Z70&lt;66,3,Z70&lt;71,4,TRUE,5),MATCH(YEAR($C$17),Appendix!$G$3:$L$3,0))</f>
        <v>0</v>
      </c>
      <c r="AC70" s="92">
        <f t="shared" si="6"/>
        <v>0</v>
      </c>
      <c r="AD70" s="89">
        <f t="shared" si="31"/>
        <v>125</v>
      </c>
      <c r="AE70" s="90">
        <f>IF($F70&gt;'Wage Ceilings '!$C$3-SUM($S70,$W70,$AA70),'Wage Ceilings '!$C$3-SUM($S70,$W70,$AA70),$F70)</f>
        <v>0</v>
      </c>
      <c r="AF70" s="91" cm="1">
        <f t="array" ref="AF70">INDEX(Appendix!$G$4:$J$8,_xlfn.IFS(AD70&lt;56,1,AD70&lt;61,2,AD70&lt;66,3,AD70&lt;71,4,TRUE,5),MATCH(YEAR($C$17),Appendix!$G$3:$L$3,0))</f>
        <v>0</v>
      </c>
      <c r="AG70" s="92">
        <f t="shared" si="8"/>
        <v>0</v>
      </c>
      <c r="AH70" s="89">
        <f t="shared" si="32"/>
        <v>125</v>
      </c>
      <c r="AI70" s="90">
        <f>IF($G70&gt;'Wage Ceilings '!$C$3-SUM($S70,$W70,$AA70,$AE70),'Wage Ceilings '!$C$3-SUM($S70,$W70,$AA70,$AE70),$G70)</f>
        <v>0</v>
      </c>
      <c r="AJ70" s="91" cm="1">
        <f t="array" ref="AJ70">INDEX(Appendix!$G$4:$J$8,_xlfn.IFS(AH70&lt;56,1,AH70&lt;61,2,AH70&lt;66,3,AH70&lt;71,4,TRUE,5),MATCH(YEAR($C$17),Appendix!$G$3:$L$3,0))</f>
        <v>0</v>
      </c>
      <c r="AK70" s="92">
        <f t="shared" si="10"/>
        <v>0</v>
      </c>
      <c r="AL70" s="89">
        <f t="shared" si="33"/>
        <v>125</v>
      </c>
      <c r="AM70" s="90">
        <f>IF($H70&gt;'Wage Ceilings '!$C$3-SUM($S70,$W70,$AA70,$AE70,$AI70),'Wage Ceilings '!$C$3-SUM($S70,$W70,$AA70,$AE70,$AI70),$H70)</f>
        <v>0</v>
      </c>
      <c r="AN70" s="91" cm="1">
        <f t="array" ref="AN70">INDEX(Appendix!$G$4:$J$8,_xlfn.IFS(AL70&lt;56,1,AL70&lt;61,2,AL70&lt;66,3,AL70&lt;71,4,TRUE,5),MATCH(YEAR($C$17),Appendix!$G$3:$L$3,0))</f>
        <v>0</v>
      </c>
      <c r="AO70" s="92">
        <f t="shared" si="12"/>
        <v>0</v>
      </c>
      <c r="AP70" s="89">
        <f t="shared" si="34"/>
        <v>125</v>
      </c>
      <c r="AQ70" s="90" cm="1">
        <f t="array" ref="AQ70">_xlfn.IFS(SUM($S70,$W70,$AA70,$AE70,$AI70,$AM70)&gt;='Wage Ceilings '!$C$3,0,SUM($I70,$S70,$W70,$AA70,$AE70,$AI70,$AM70)&gt;'Wage Ceilings '!$C$3,'Wage Ceilings '!$C$3-SUM($S70,$W70,$AA70,$AE70,$AI70,$AM70),SUM($I70,$S70,$W70,$AA70,$AE70,$AI70,$AM70)&lt;='Wage Ceilings '!$C$3,$I70)</f>
        <v>0</v>
      </c>
      <c r="AR70" s="91" cm="1">
        <f t="array" ref="AR70">INDEX(Appendix!$G$4:$J$8,_xlfn.IFS(AP70&lt;56,1,AP70&lt;61,2,AP70&lt;66,3,AP70&lt;71,4,TRUE,5),MATCH(YEAR($C$17),Appendix!$G$3:$L$3,0))</f>
        <v>0</v>
      </c>
      <c r="AS70" s="92">
        <f t="shared" si="24"/>
        <v>0</v>
      </c>
      <c r="AT70" s="89">
        <f t="shared" si="35"/>
        <v>125</v>
      </c>
      <c r="AU70" s="90" cm="1">
        <f t="array" ref="AU70">_xlfn.IFS(SUM($S70,$W70,$AA70,$AE70,$AI70,$AM70,$AQ70)&gt;='Wage Ceilings '!$C$3,0,SUM($J70,$S70,$W70,$AA70,$AE70,$AI70,$AM70,$AQ70)&gt;'Wage Ceilings '!$C$3,'Wage Ceilings '!$C$3-SUM($S70,$W70,$AA70,$AE70,$AI70,$AM70,$AQ70),SUM($J70,$S70,$W70,$AA70,$AE70,$AI70,$AM70,$AQ70)&lt;='Wage Ceilings '!$C$3,$J70)</f>
        <v>0</v>
      </c>
      <c r="AV70" s="91" cm="1">
        <f t="array" ref="AV70">INDEX(Appendix!$G$4:$J$8,_xlfn.IFS(AT70&lt;56,1,AT70&lt;61,2,AT70&lt;66,3,AT70&lt;71,4,TRUE,5),MATCH(YEAR($C$17),Appendix!$G$3:$L$3,0))</f>
        <v>0</v>
      </c>
      <c r="AW70" s="92">
        <f t="shared" si="15"/>
        <v>0</v>
      </c>
      <c r="AX70" s="89">
        <f t="shared" si="36"/>
        <v>125</v>
      </c>
      <c r="AY70" s="90" cm="1">
        <f t="array" ref="AY70">_xlfn.IFS(SUM($S70,$W70,$AA70,$AE70,$AI70,$AM70,$AQ70,$AU70)&gt;='Wage Ceilings '!$C$3,0,SUM($K70,$S70,$W70,$AA70,$AE70,$AI70,$AM70,$AQ70,$AU70)&gt;'Wage Ceilings '!$C$3,'Wage Ceilings '!$C$3-SUM($S70,$W70,$AA70,$AE70,$AI70,$AM70,$AQ70,$AU70),SUM($K70,$S70,$W70,$AA70,$AE70,$AI70,$AM70,$AQ70,$AU70)&lt;='Wage Ceilings '!$C$3,$K70)</f>
        <v>0</v>
      </c>
      <c r="AZ70" s="91" cm="1">
        <f t="array" ref="AZ70">INDEX(Appendix!$G$4:$J$8,_xlfn.IFS(AX70&lt;56,1,AX70&lt;61,2,AX70&lt;66,3,AX70&lt;71,4,TRUE,5),MATCH(YEAR($C$17),Appendix!$G$3:$L$3,0))</f>
        <v>0</v>
      </c>
      <c r="BA70" s="92">
        <f t="shared" si="17"/>
        <v>0</v>
      </c>
      <c r="BB70" s="89">
        <f t="shared" si="37"/>
        <v>125</v>
      </c>
      <c r="BC70" s="90" cm="1">
        <f t="array" ref="BC70">_xlfn.IFS(SUM($S70,$W70,$AA70,$AE70,$AI70,$AM70,$AQ70,$AU70,$AY70)&gt;='Wage Ceilings '!$C$3,0,SUM($L70,$S70,$W70,$AA70,$AE70,$AI70,$AM70,$AQ70,$AU70,$AY70)&gt;'Wage Ceilings '!$C$3,'Wage Ceilings '!$C$3-SUM($S70,$W70,$AA70,$AE70,$AI70,$AM70,$AQ70,$AU70,$AY70),SUM($L70,$S70,$W70,$AA70,$AE70,$AI70,$AM70,$AQ70,$AU70,$AY70)&lt;='Wage Ceilings '!$C$3,$L70)</f>
        <v>0</v>
      </c>
      <c r="BD70" s="91" cm="1">
        <f t="array" ref="BD70">INDEX(Appendix!$G$4:$J$8,_xlfn.IFS(BB70&lt;56,1,BB70&lt;61,2,BB70&lt;66,3,BB70&lt;71,4,TRUE,5),MATCH(YEAR($C$17),Appendix!$G$3:$L$3,0))</f>
        <v>0</v>
      </c>
      <c r="BE70" s="92">
        <f t="shared" si="19"/>
        <v>0</v>
      </c>
      <c r="BF70" s="89">
        <f t="shared" si="38"/>
        <v>125</v>
      </c>
      <c r="BG70" s="90" cm="1">
        <f t="array" ref="BG70">_xlfn.IFS(SUM($S70,$W70,$AA70,$AE70,$AI70,$AM70,$AQ70,$AU70,$AY70,$BC70)&gt;='Wage Ceilings '!$C$3,0,SUM($M70,$S70,$W70,$AA70,$AE70,$AI70,$AM70,$AQ70,$AU70,$AY70,$BC70)&gt;'Wage Ceilings '!$C$3,'Wage Ceilings '!$C$3-SUM($S70,$W70,$AA70,$AE70,$AI70,$AM70,$AQ70,$AU70,$AY70,$BC70),SUM($M70,$S70,$W70,$AA70,$AE70,$AI70,$AM70,$AQ70,$AU70,$AY70,$BC70)&lt;='Wage Ceilings '!$C$3,$M70)</f>
        <v>0</v>
      </c>
      <c r="BH70" s="91" cm="1">
        <f t="array" ref="BH70">INDEX(Appendix!$G$4:$J$8,_xlfn.IFS(BF70&lt;56,1,BF70&lt;61,2,BF70&lt;66,3,BF70&lt;71,4,TRUE,5),MATCH(YEAR($C$17),Appendix!$G$3:$L$3,0))</f>
        <v>0</v>
      </c>
      <c r="BI70" s="92">
        <f t="shared" si="21"/>
        <v>0</v>
      </c>
      <c r="BJ70" s="89">
        <f t="shared" si="39"/>
        <v>125</v>
      </c>
      <c r="BK70" s="90" cm="1">
        <f t="array" ref="BK70">_xlfn.IFS(SUM($S70,$W70,$AA70,$AE70,$AI70,$AM70,$AQ70,$AU70,$AY70,$BC70,$BG70)&gt;='Wage Ceilings '!$C$3,0,SUM($N70,$S70,$W70,$AA70,$AE70,$AI70,$AM70,$AQ70,$AU70,$AY70,$BC70,$BG70)&gt;'Wage Ceilings '!$C$3,'Wage Ceilings '!$C$3-SUM($S70,$W70,$AA70,$AE70,$AI70,$AM70,$AQ70,$AU70,$AY70,$BC70,$BG70),SUM($N70,$S70,$W70,$AA70,$AE70,$AI70,$AM70,$AQ70,$AU70,$AY70,$BC70,$BG70)&lt;='Wage Ceilings '!$C$3,$N70)</f>
        <v>0</v>
      </c>
      <c r="BL70" s="91" cm="1">
        <f t="array" ref="BL70">INDEX(Appendix!$G$4:$J$8,_xlfn.IFS(BJ70&lt;56,1,BJ70&lt;61,2,BJ70&lt;66,3,BJ70&lt;71,4,TRUE,5),MATCH(YEAR($C$17),Appendix!$G$3:$L$3,0))</f>
        <v>0</v>
      </c>
      <c r="BM70" s="92">
        <f t="shared" si="23"/>
        <v>0</v>
      </c>
      <c r="BN70" s="99"/>
    </row>
    <row r="71" spans="1:66" x14ac:dyDescent="0.3">
      <c r="A71" s="64" t="s">
        <v>119</v>
      </c>
      <c r="B71" s="63"/>
      <c r="C71" s="67"/>
      <c r="D71" s="67"/>
      <c r="E71" s="67"/>
      <c r="F71" s="67"/>
      <c r="G71" s="67"/>
      <c r="H71" s="67"/>
      <c r="I71" s="67"/>
      <c r="J71" s="67"/>
      <c r="K71" s="67"/>
      <c r="L71" s="67"/>
      <c r="M71" s="67"/>
      <c r="N71" s="67"/>
      <c r="O71" s="57">
        <f t="shared" si="25"/>
        <v>0</v>
      </c>
      <c r="P71" s="57">
        <f t="shared" si="26"/>
        <v>0</v>
      </c>
      <c r="Q71" s="58">
        <f t="shared" si="27"/>
        <v>0</v>
      </c>
      <c r="R71" s="89">
        <f t="shared" si="28"/>
        <v>124</v>
      </c>
      <c r="S71" s="90">
        <f>IF($C71&gt;'Wage Ceilings '!$C$3,'Wage Ceilings '!$C$3,$C71)</f>
        <v>0</v>
      </c>
      <c r="T71" s="91" cm="1">
        <f t="array" ref="T71">INDEX(Appendix!$G$4:$J$8,_xlfn.IFS(R71&lt;56,1,R71&lt;61,2,R71&lt;66,3,R71&lt;71,4,TRUE,5),MATCH(YEAR($C$17),Appendix!$G$3:$L$3,0))</f>
        <v>0</v>
      </c>
      <c r="U71" s="92">
        <f t="shared" si="2"/>
        <v>0</v>
      </c>
      <c r="V71" s="89">
        <f t="shared" si="29"/>
        <v>125</v>
      </c>
      <c r="W71" s="90">
        <f>IF($D71&gt;'Wage Ceilings '!$C$3-$S71,'Wage Ceilings '!$C$3-$S71,$D71)</f>
        <v>0</v>
      </c>
      <c r="X71" s="91" cm="1">
        <f t="array" ref="X71">INDEX(Appendix!$G$4:$J$8,_xlfn.IFS(V71&lt;56,1,V71&lt;61,2,V71&lt;66,3,V71&lt;71,4,TRUE,5),MATCH(YEAR($C$17),Appendix!$G$3:$L$3,0))</f>
        <v>0</v>
      </c>
      <c r="Y71" s="92">
        <f t="shared" si="4"/>
        <v>0</v>
      </c>
      <c r="Z71" s="89">
        <f t="shared" si="30"/>
        <v>125</v>
      </c>
      <c r="AA71" s="90">
        <f>IF($E71&gt;'Wage Ceilings '!$C$3-SUM($S71,$W71),'Wage Ceilings '!$C$3-SUM($S71,$W71),$E71)</f>
        <v>0</v>
      </c>
      <c r="AB71" s="91" cm="1">
        <f t="array" ref="AB71">INDEX(Appendix!$G$4:$J$8,_xlfn.IFS(Z71&lt;56,1,Z71&lt;61,2,Z71&lt;66,3,Z71&lt;71,4,TRUE,5),MATCH(YEAR($C$17),Appendix!$G$3:$L$3,0))</f>
        <v>0</v>
      </c>
      <c r="AC71" s="92">
        <f t="shared" si="6"/>
        <v>0</v>
      </c>
      <c r="AD71" s="89">
        <f t="shared" si="31"/>
        <v>125</v>
      </c>
      <c r="AE71" s="90">
        <f>IF($F71&gt;'Wage Ceilings '!$C$3-SUM($S71,$W71,$AA71),'Wage Ceilings '!$C$3-SUM($S71,$W71,$AA71),$F71)</f>
        <v>0</v>
      </c>
      <c r="AF71" s="91" cm="1">
        <f t="array" ref="AF71">INDEX(Appendix!$G$4:$J$8,_xlfn.IFS(AD71&lt;56,1,AD71&lt;61,2,AD71&lt;66,3,AD71&lt;71,4,TRUE,5),MATCH(YEAR($C$17),Appendix!$G$3:$L$3,0))</f>
        <v>0</v>
      </c>
      <c r="AG71" s="92">
        <f t="shared" si="8"/>
        <v>0</v>
      </c>
      <c r="AH71" s="89">
        <f t="shared" si="32"/>
        <v>125</v>
      </c>
      <c r="AI71" s="90">
        <f>IF($G71&gt;'Wage Ceilings '!$C$3-SUM($S71,$W71,$AA71,$AE71),'Wage Ceilings '!$C$3-SUM($S71,$W71,$AA71,$AE71),$G71)</f>
        <v>0</v>
      </c>
      <c r="AJ71" s="91" cm="1">
        <f t="array" ref="AJ71">INDEX(Appendix!$G$4:$J$8,_xlfn.IFS(AH71&lt;56,1,AH71&lt;61,2,AH71&lt;66,3,AH71&lt;71,4,TRUE,5),MATCH(YEAR($C$17),Appendix!$G$3:$L$3,0))</f>
        <v>0</v>
      </c>
      <c r="AK71" s="92">
        <f t="shared" si="10"/>
        <v>0</v>
      </c>
      <c r="AL71" s="89">
        <f t="shared" si="33"/>
        <v>125</v>
      </c>
      <c r="AM71" s="90">
        <f>IF($H71&gt;'Wage Ceilings '!$C$3-SUM($S71,$W71,$AA71,$AE71,$AI71),'Wage Ceilings '!$C$3-SUM($S71,$W71,$AA71,$AE71,$AI71),$H71)</f>
        <v>0</v>
      </c>
      <c r="AN71" s="91" cm="1">
        <f t="array" ref="AN71">INDEX(Appendix!$G$4:$J$8,_xlfn.IFS(AL71&lt;56,1,AL71&lt;61,2,AL71&lt;66,3,AL71&lt;71,4,TRUE,5),MATCH(YEAR($C$17),Appendix!$G$3:$L$3,0))</f>
        <v>0</v>
      </c>
      <c r="AO71" s="92">
        <f t="shared" si="12"/>
        <v>0</v>
      </c>
      <c r="AP71" s="89">
        <f t="shared" si="34"/>
        <v>125</v>
      </c>
      <c r="AQ71" s="90" cm="1">
        <f t="array" ref="AQ71">_xlfn.IFS(SUM($S71,$W71,$AA71,$AE71,$AI71,$AM71)&gt;='Wage Ceilings '!$C$3,0,SUM($I71,$S71,$W71,$AA71,$AE71,$AI71,$AM71)&gt;'Wage Ceilings '!$C$3,'Wage Ceilings '!$C$3-SUM($S71,$W71,$AA71,$AE71,$AI71,$AM71),SUM($I71,$S71,$W71,$AA71,$AE71,$AI71,$AM71)&lt;='Wage Ceilings '!$C$3,$I71)</f>
        <v>0</v>
      </c>
      <c r="AR71" s="91" cm="1">
        <f t="array" ref="AR71">INDEX(Appendix!$G$4:$J$8,_xlfn.IFS(AP71&lt;56,1,AP71&lt;61,2,AP71&lt;66,3,AP71&lt;71,4,TRUE,5),MATCH(YEAR($C$17),Appendix!$G$3:$L$3,0))</f>
        <v>0</v>
      </c>
      <c r="AS71" s="92">
        <f t="shared" si="24"/>
        <v>0</v>
      </c>
      <c r="AT71" s="89">
        <f t="shared" si="35"/>
        <v>125</v>
      </c>
      <c r="AU71" s="90" cm="1">
        <f t="array" ref="AU71">_xlfn.IFS(SUM($S71,$W71,$AA71,$AE71,$AI71,$AM71,$AQ71)&gt;='Wage Ceilings '!$C$3,0,SUM($J71,$S71,$W71,$AA71,$AE71,$AI71,$AM71,$AQ71)&gt;'Wage Ceilings '!$C$3,'Wage Ceilings '!$C$3-SUM($S71,$W71,$AA71,$AE71,$AI71,$AM71,$AQ71),SUM($J71,$S71,$W71,$AA71,$AE71,$AI71,$AM71,$AQ71)&lt;='Wage Ceilings '!$C$3,$J71)</f>
        <v>0</v>
      </c>
      <c r="AV71" s="91" cm="1">
        <f t="array" ref="AV71">INDEX(Appendix!$G$4:$J$8,_xlfn.IFS(AT71&lt;56,1,AT71&lt;61,2,AT71&lt;66,3,AT71&lt;71,4,TRUE,5),MATCH(YEAR($C$17),Appendix!$G$3:$L$3,0))</f>
        <v>0</v>
      </c>
      <c r="AW71" s="92">
        <f t="shared" si="15"/>
        <v>0</v>
      </c>
      <c r="AX71" s="89">
        <f t="shared" si="36"/>
        <v>125</v>
      </c>
      <c r="AY71" s="90" cm="1">
        <f t="array" ref="AY71">_xlfn.IFS(SUM($S71,$W71,$AA71,$AE71,$AI71,$AM71,$AQ71,$AU71)&gt;='Wage Ceilings '!$C$3,0,SUM($K71,$S71,$W71,$AA71,$AE71,$AI71,$AM71,$AQ71,$AU71)&gt;'Wage Ceilings '!$C$3,'Wage Ceilings '!$C$3-SUM($S71,$W71,$AA71,$AE71,$AI71,$AM71,$AQ71,$AU71),SUM($K71,$S71,$W71,$AA71,$AE71,$AI71,$AM71,$AQ71,$AU71)&lt;='Wage Ceilings '!$C$3,$K71)</f>
        <v>0</v>
      </c>
      <c r="AZ71" s="91" cm="1">
        <f t="array" ref="AZ71">INDEX(Appendix!$G$4:$J$8,_xlfn.IFS(AX71&lt;56,1,AX71&lt;61,2,AX71&lt;66,3,AX71&lt;71,4,TRUE,5),MATCH(YEAR($C$17),Appendix!$G$3:$L$3,0))</f>
        <v>0</v>
      </c>
      <c r="BA71" s="92">
        <f t="shared" si="17"/>
        <v>0</v>
      </c>
      <c r="BB71" s="89">
        <f t="shared" si="37"/>
        <v>125</v>
      </c>
      <c r="BC71" s="90" cm="1">
        <f t="array" ref="BC71">_xlfn.IFS(SUM($S71,$W71,$AA71,$AE71,$AI71,$AM71,$AQ71,$AU71,$AY71)&gt;='Wage Ceilings '!$C$3,0,SUM($L71,$S71,$W71,$AA71,$AE71,$AI71,$AM71,$AQ71,$AU71,$AY71)&gt;'Wage Ceilings '!$C$3,'Wage Ceilings '!$C$3-SUM($S71,$W71,$AA71,$AE71,$AI71,$AM71,$AQ71,$AU71,$AY71),SUM($L71,$S71,$W71,$AA71,$AE71,$AI71,$AM71,$AQ71,$AU71,$AY71)&lt;='Wage Ceilings '!$C$3,$L71)</f>
        <v>0</v>
      </c>
      <c r="BD71" s="91" cm="1">
        <f t="array" ref="BD71">INDEX(Appendix!$G$4:$J$8,_xlfn.IFS(BB71&lt;56,1,BB71&lt;61,2,BB71&lt;66,3,BB71&lt;71,4,TRUE,5),MATCH(YEAR($C$17),Appendix!$G$3:$L$3,0))</f>
        <v>0</v>
      </c>
      <c r="BE71" s="92">
        <f t="shared" si="19"/>
        <v>0</v>
      </c>
      <c r="BF71" s="89">
        <f t="shared" si="38"/>
        <v>125</v>
      </c>
      <c r="BG71" s="90" cm="1">
        <f t="array" ref="BG71">_xlfn.IFS(SUM($S71,$W71,$AA71,$AE71,$AI71,$AM71,$AQ71,$AU71,$AY71,$BC71)&gt;='Wage Ceilings '!$C$3,0,SUM($M71,$S71,$W71,$AA71,$AE71,$AI71,$AM71,$AQ71,$AU71,$AY71,$BC71)&gt;'Wage Ceilings '!$C$3,'Wage Ceilings '!$C$3-SUM($S71,$W71,$AA71,$AE71,$AI71,$AM71,$AQ71,$AU71,$AY71,$BC71),SUM($M71,$S71,$W71,$AA71,$AE71,$AI71,$AM71,$AQ71,$AU71,$AY71,$BC71)&lt;='Wage Ceilings '!$C$3,$M71)</f>
        <v>0</v>
      </c>
      <c r="BH71" s="91" cm="1">
        <f t="array" ref="BH71">INDEX(Appendix!$G$4:$J$8,_xlfn.IFS(BF71&lt;56,1,BF71&lt;61,2,BF71&lt;66,3,BF71&lt;71,4,TRUE,5),MATCH(YEAR($C$17),Appendix!$G$3:$L$3,0))</f>
        <v>0</v>
      </c>
      <c r="BI71" s="92">
        <f t="shared" si="21"/>
        <v>0</v>
      </c>
      <c r="BJ71" s="89">
        <f t="shared" si="39"/>
        <v>125</v>
      </c>
      <c r="BK71" s="90" cm="1">
        <f t="array" ref="BK71">_xlfn.IFS(SUM($S71,$W71,$AA71,$AE71,$AI71,$AM71,$AQ71,$AU71,$AY71,$BC71,$BG71)&gt;='Wage Ceilings '!$C$3,0,SUM($N71,$S71,$W71,$AA71,$AE71,$AI71,$AM71,$AQ71,$AU71,$AY71,$BC71,$BG71)&gt;'Wage Ceilings '!$C$3,'Wage Ceilings '!$C$3-SUM($S71,$W71,$AA71,$AE71,$AI71,$AM71,$AQ71,$AU71,$AY71,$BC71,$BG71),SUM($N71,$S71,$W71,$AA71,$AE71,$AI71,$AM71,$AQ71,$AU71,$AY71,$BC71,$BG71)&lt;='Wage Ceilings '!$C$3,$N71)</f>
        <v>0</v>
      </c>
      <c r="BL71" s="91" cm="1">
        <f t="array" ref="BL71">INDEX(Appendix!$G$4:$J$8,_xlfn.IFS(BJ71&lt;56,1,BJ71&lt;61,2,BJ71&lt;66,3,BJ71&lt;71,4,TRUE,5),MATCH(YEAR($C$17),Appendix!$G$3:$L$3,0))</f>
        <v>0</v>
      </c>
      <c r="BM71" s="92">
        <f t="shared" si="23"/>
        <v>0</v>
      </c>
      <c r="BN71" s="99"/>
    </row>
    <row r="72" spans="1:66" x14ac:dyDescent="0.3">
      <c r="A72" s="64" t="s">
        <v>120</v>
      </c>
      <c r="B72" s="63"/>
      <c r="C72" s="67"/>
      <c r="D72" s="67"/>
      <c r="E72" s="67"/>
      <c r="F72" s="67"/>
      <c r="G72" s="67"/>
      <c r="H72" s="67"/>
      <c r="I72" s="67"/>
      <c r="J72" s="67"/>
      <c r="K72" s="67"/>
      <c r="L72" s="67"/>
      <c r="M72" s="67"/>
      <c r="N72" s="67"/>
      <c r="O72" s="57">
        <f t="shared" si="25"/>
        <v>0</v>
      </c>
      <c r="P72" s="57">
        <f t="shared" si="26"/>
        <v>0</v>
      </c>
      <c r="Q72" s="58">
        <f t="shared" si="27"/>
        <v>0</v>
      </c>
      <c r="R72" s="89">
        <f t="shared" si="28"/>
        <v>124</v>
      </c>
      <c r="S72" s="90">
        <f>IF($C72&gt;'Wage Ceilings '!$C$3,'Wage Ceilings '!$C$3,$C72)</f>
        <v>0</v>
      </c>
      <c r="T72" s="91" cm="1">
        <f t="array" ref="T72">INDEX(Appendix!$G$4:$J$8,_xlfn.IFS(R72&lt;56,1,R72&lt;61,2,R72&lt;66,3,R72&lt;71,4,TRUE,5),MATCH(YEAR($C$17),Appendix!$G$3:$L$3,0))</f>
        <v>0</v>
      </c>
      <c r="U72" s="92">
        <f t="shared" si="2"/>
        <v>0</v>
      </c>
      <c r="V72" s="89">
        <f t="shared" si="29"/>
        <v>125</v>
      </c>
      <c r="W72" s="90">
        <f>IF($D72&gt;'Wage Ceilings '!$C$3-$S72,'Wage Ceilings '!$C$3-$S72,$D72)</f>
        <v>0</v>
      </c>
      <c r="X72" s="91" cm="1">
        <f t="array" ref="X72">INDEX(Appendix!$G$4:$J$8,_xlfn.IFS(V72&lt;56,1,V72&lt;61,2,V72&lt;66,3,V72&lt;71,4,TRUE,5),MATCH(YEAR($C$17),Appendix!$G$3:$L$3,0))</f>
        <v>0</v>
      </c>
      <c r="Y72" s="92">
        <f t="shared" si="4"/>
        <v>0</v>
      </c>
      <c r="Z72" s="89">
        <f t="shared" si="30"/>
        <v>125</v>
      </c>
      <c r="AA72" s="90">
        <f>IF($E72&gt;'Wage Ceilings '!$C$3-SUM($S72,$W72),'Wage Ceilings '!$C$3-SUM($S72,$W72),$E72)</f>
        <v>0</v>
      </c>
      <c r="AB72" s="91" cm="1">
        <f t="array" ref="AB72">INDEX(Appendix!$G$4:$J$8,_xlfn.IFS(Z72&lt;56,1,Z72&lt;61,2,Z72&lt;66,3,Z72&lt;71,4,TRUE,5),MATCH(YEAR($C$17),Appendix!$G$3:$L$3,0))</f>
        <v>0</v>
      </c>
      <c r="AC72" s="92">
        <f t="shared" si="6"/>
        <v>0</v>
      </c>
      <c r="AD72" s="89">
        <f t="shared" si="31"/>
        <v>125</v>
      </c>
      <c r="AE72" s="90">
        <f>IF($F72&gt;'Wage Ceilings '!$C$3-SUM($S72,$W72,$AA72),'Wage Ceilings '!$C$3-SUM($S72,$W72,$AA72),$F72)</f>
        <v>0</v>
      </c>
      <c r="AF72" s="91" cm="1">
        <f t="array" ref="AF72">INDEX(Appendix!$G$4:$J$8,_xlfn.IFS(AD72&lt;56,1,AD72&lt;61,2,AD72&lt;66,3,AD72&lt;71,4,TRUE,5),MATCH(YEAR($C$17),Appendix!$G$3:$L$3,0))</f>
        <v>0</v>
      </c>
      <c r="AG72" s="92">
        <f t="shared" si="8"/>
        <v>0</v>
      </c>
      <c r="AH72" s="89">
        <f t="shared" si="32"/>
        <v>125</v>
      </c>
      <c r="AI72" s="90">
        <f>IF($G72&gt;'Wage Ceilings '!$C$3-SUM($S72,$W72,$AA72,$AE72),'Wage Ceilings '!$C$3-SUM($S72,$W72,$AA72,$AE72),$G72)</f>
        <v>0</v>
      </c>
      <c r="AJ72" s="91" cm="1">
        <f t="array" ref="AJ72">INDEX(Appendix!$G$4:$J$8,_xlfn.IFS(AH72&lt;56,1,AH72&lt;61,2,AH72&lt;66,3,AH72&lt;71,4,TRUE,5),MATCH(YEAR($C$17),Appendix!$G$3:$L$3,0))</f>
        <v>0</v>
      </c>
      <c r="AK72" s="92">
        <f t="shared" si="10"/>
        <v>0</v>
      </c>
      <c r="AL72" s="89">
        <f t="shared" si="33"/>
        <v>125</v>
      </c>
      <c r="AM72" s="90">
        <f>IF($H72&gt;'Wage Ceilings '!$C$3-SUM($S72,$W72,$AA72,$AE72,$AI72),'Wage Ceilings '!$C$3-SUM($S72,$W72,$AA72,$AE72,$AI72),$H72)</f>
        <v>0</v>
      </c>
      <c r="AN72" s="91" cm="1">
        <f t="array" ref="AN72">INDEX(Appendix!$G$4:$J$8,_xlfn.IFS(AL72&lt;56,1,AL72&lt;61,2,AL72&lt;66,3,AL72&lt;71,4,TRUE,5),MATCH(YEAR($C$17),Appendix!$G$3:$L$3,0))</f>
        <v>0</v>
      </c>
      <c r="AO72" s="92">
        <f t="shared" si="12"/>
        <v>0</v>
      </c>
      <c r="AP72" s="89">
        <f t="shared" si="34"/>
        <v>125</v>
      </c>
      <c r="AQ72" s="90" cm="1">
        <f t="array" ref="AQ72">_xlfn.IFS(SUM($S72,$W72,$AA72,$AE72,$AI72,$AM72)&gt;='Wage Ceilings '!$C$3,0,SUM($I72,$S72,$W72,$AA72,$AE72,$AI72,$AM72)&gt;'Wage Ceilings '!$C$3,'Wage Ceilings '!$C$3-SUM($S72,$W72,$AA72,$AE72,$AI72,$AM72),SUM($I72,$S72,$W72,$AA72,$AE72,$AI72,$AM72)&lt;='Wage Ceilings '!$C$3,$I72)</f>
        <v>0</v>
      </c>
      <c r="AR72" s="91" cm="1">
        <f t="array" ref="AR72">INDEX(Appendix!$G$4:$J$8,_xlfn.IFS(AP72&lt;56,1,AP72&lt;61,2,AP72&lt;66,3,AP72&lt;71,4,TRUE,5),MATCH(YEAR($C$17),Appendix!$G$3:$L$3,0))</f>
        <v>0</v>
      </c>
      <c r="AS72" s="92">
        <f t="shared" si="24"/>
        <v>0</v>
      </c>
      <c r="AT72" s="89">
        <f t="shared" si="35"/>
        <v>125</v>
      </c>
      <c r="AU72" s="90" cm="1">
        <f t="array" ref="AU72">_xlfn.IFS(SUM($S72,$W72,$AA72,$AE72,$AI72,$AM72,$AQ72)&gt;='Wage Ceilings '!$C$3,0,SUM($J72,$S72,$W72,$AA72,$AE72,$AI72,$AM72,$AQ72)&gt;'Wage Ceilings '!$C$3,'Wage Ceilings '!$C$3-SUM($S72,$W72,$AA72,$AE72,$AI72,$AM72,$AQ72),SUM($J72,$S72,$W72,$AA72,$AE72,$AI72,$AM72,$AQ72)&lt;='Wage Ceilings '!$C$3,$J72)</f>
        <v>0</v>
      </c>
      <c r="AV72" s="91" cm="1">
        <f t="array" ref="AV72">INDEX(Appendix!$G$4:$J$8,_xlfn.IFS(AT72&lt;56,1,AT72&lt;61,2,AT72&lt;66,3,AT72&lt;71,4,TRUE,5),MATCH(YEAR($C$17),Appendix!$G$3:$L$3,0))</f>
        <v>0</v>
      </c>
      <c r="AW72" s="92">
        <f t="shared" si="15"/>
        <v>0</v>
      </c>
      <c r="AX72" s="89">
        <f t="shared" si="36"/>
        <v>125</v>
      </c>
      <c r="AY72" s="90" cm="1">
        <f t="array" ref="AY72">_xlfn.IFS(SUM($S72,$W72,$AA72,$AE72,$AI72,$AM72,$AQ72,$AU72)&gt;='Wage Ceilings '!$C$3,0,SUM($K72,$S72,$W72,$AA72,$AE72,$AI72,$AM72,$AQ72,$AU72)&gt;'Wage Ceilings '!$C$3,'Wage Ceilings '!$C$3-SUM($S72,$W72,$AA72,$AE72,$AI72,$AM72,$AQ72,$AU72),SUM($K72,$S72,$W72,$AA72,$AE72,$AI72,$AM72,$AQ72,$AU72)&lt;='Wage Ceilings '!$C$3,$K72)</f>
        <v>0</v>
      </c>
      <c r="AZ72" s="91" cm="1">
        <f t="array" ref="AZ72">INDEX(Appendix!$G$4:$J$8,_xlfn.IFS(AX72&lt;56,1,AX72&lt;61,2,AX72&lt;66,3,AX72&lt;71,4,TRUE,5),MATCH(YEAR($C$17),Appendix!$G$3:$L$3,0))</f>
        <v>0</v>
      </c>
      <c r="BA72" s="92">
        <f t="shared" si="17"/>
        <v>0</v>
      </c>
      <c r="BB72" s="89">
        <f t="shared" si="37"/>
        <v>125</v>
      </c>
      <c r="BC72" s="90" cm="1">
        <f t="array" ref="BC72">_xlfn.IFS(SUM($S72,$W72,$AA72,$AE72,$AI72,$AM72,$AQ72,$AU72,$AY72)&gt;='Wage Ceilings '!$C$3,0,SUM($L72,$S72,$W72,$AA72,$AE72,$AI72,$AM72,$AQ72,$AU72,$AY72)&gt;'Wage Ceilings '!$C$3,'Wage Ceilings '!$C$3-SUM($S72,$W72,$AA72,$AE72,$AI72,$AM72,$AQ72,$AU72,$AY72),SUM($L72,$S72,$W72,$AA72,$AE72,$AI72,$AM72,$AQ72,$AU72,$AY72)&lt;='Wage Ceilings '!$C$3,$L72)</f>
        <v>0</v>
      </c>
      <c r="BD72" s="91" cm="1">
        <f t="array" ref="BD72">INDEX(Appendix!$G$4:$J$8,_xlfn.IFS(BB72&lt;56,1,BB72&lt;61,2,BB72&lt;66,3,BB72&lt;71,4,TRUE,5),MATCH(YEAR($C$17),Appendix!$G$3:$L$3,0))</f>
        <v>0</v>
      </c>
      <c r="BE72" s="92">
        <f t="shared" si="19"/>
        <v>0</v>
      </c>
      <c r="BF72" s="89">
        <f t="shared" si="38"/>
        <v>125</v>
      </c>
      <c r="BG72" s="90" cm="1">
        <f t="array" ref="BG72">_xlfn.IFS(SUM($S72,$W72,$AA72,$AE72,$AI72,$AM72,$AQ72,$AU72,$AY72,$BC72)&gt;='Wage Ceilings '!$C$3,0,SUM($M72,$S72,$W72,$AA72,$AE72,$AI72,$AM72,$AQ72,$AU72,$AY72,$BC72)&gt;'Wage Ceilings '!$C$3,'Wage Ceilings '!$C$3-SUM($S72,$W72,$AA72,$AE72,$AI72,$AM72,$AQ72,$AU72,$AY72,$BC72),SUM($M72,$S72,$W72,$AA72,$AE72,$AI72,$AM72,$AQ72,$AU72,$AY72,$BC72)&lt;='Wage Ceilings '!$C$3,$M72)</f>
        <v>0</v>
      </c>
      <c r="BH72" s="91" cm="1">
        <f t="array" ref="BH72">INDEX(Appendix!$G$4:$J$8,_xlfn.IFS(BF72&lt;56,1,BF72&lt;61,2,BF72&lt;66,3,BF72&lt;71,4,TRUE,5),MATCH(YEAR($C$17),Appendix!$G$3:$L$3,0))</f>
        <v>0</v>
      </c>
      <c r="BI72" s="92">
        <f t="shared" si="21"/>
        <v>0</v>
      </c>
      <c r="BJ72" s="89">
        <f t="shared" si="39"/>
        <v>125</v>
      </c>
      <c r="BK72" s="90" cm="1">
        <f t="array" ref="BK72">_xlfn.IFS(SUM($S72,$W72,$AA72,$AE72,$AI72,$AM72,$AQ72,$AU72,$AY72,$BC72,$BG72)&gt;='Wage Ceilings '!$C$3,0,SUM($N72,$S72,$W72,$AA72,$AE72,$AI72,$AM72,$AQ72,$AU72,$AY72,$BC72,$BG72)&gt;'Wage Ceilings '!$C$3,'Wage Ceilings '!$C$3-SUM($S72,$W72,$AA72,$AE72,$AI72,$AM72,$AQ72,$AU72,$AY72,$BC72,$BG72),SUM($N72,$S72,$W72,$AA72,$AE72,$AI72,$AM72,$AQ72,$AU72,$AY72,$BC72,$BG72)&lt;='Wage Ceilings '!$C$3,$N72)</f>
        <v>0</v>
      </c>
      <c r="BL72" s="91" cm="1">
        <f t="array" ref="BL72">INDEX(Appendix!$G$4:$J$8,_xlfn.IFS(BJ72&lt;56,1,BJ72&lt;61,2,BJ72&lt;66,3,BJ72&lt;71,4,TRUE,5),MATCH(YEAR($C$17),Appendix!$G$3:$L$3,0))</f>
        <v>0</v>
      </c>
      <c r="BM72" s="92">
        <f t="shared" si="23"/>
        <v>0</v>
      </c>
      <c r="BN72" s="99"/>
    </row>
    <row r="73" spans="1:66" x14ac:dyDescent="0.3">
      <c r="A73" s="64" t="s">
        <v>121</v>
      </c>
      <c r="B73" s="63"/>
      <c r="C73" s="67"/>
      <c r="D73" s="67"/>
      <c r="E73" s="67"/>
      <c r="F73" s="67"/>
      <c r="G73" s="67"/>
      <c r="H73" s="67"/>
      <c r="I73" s="67"/>
      <c r="J73" s="67"/>
      <c r="K73" s="67"/>
      <c r="L73" s="67"/>
      <c r="M73" s="67"/>
      <c r="N73" s="67"/>
      <c r="O73" s="57">
        <f t="shared" si="25"/>
        <v>0</v>
      </c>
      <c r="P73" s="57">
        <f t="shared" si="26"/>
        <v>0</v>
      </c>
      <c r="Q73" s="58">
        <f t="shared" si="27"/>
        <v>0</v>
      </c>
      <c r="R73" s="89">
        <f t="shared" si="28"/>
        <v>124</v>
      </c>
      <c r="S73" s="90">
        <f>IF($C73&gt;'Wage Ceilings '!$C$3,'Wage Ceilings '!$C$3,$C73)</f>
        <v>0</v>
      </c>
      <c r="T73" s="91" cm="1">
        <f t="array" ref="T73">INDEX(Appendix!$G$4:$J$8,_xlfn.IFS(R73&lt;56,1,R73&lt;61,2,R73&lt;66,3,R73&lt;71,4,TRUE,5),MATCH(YEAR($C$17),Appendix!$G$3:$L$3,0))</f>
        <v>0</v>
      </c>
      <c r="U73" s="92">
        <f t="shared" si="2"/>
        <v>0</v>
      </c>
      <c r="V73" s="89">
        <f t="shared" si="29"/>
        <v>125</v>
      </c>
      <c r="W73" s="90">
        <f>IF($D73&gt;'Wage Ceilings '!$C$3-$S73,'Wage Ceilings '!$C$3-$S73,$D73)</f>
        <v>0</v>
      </c>
      <c r="X73" s="91" cm="1">
        <f t="array" ref="X73">INDEX(Appendix!$G$4:$J$8,_xlfn.IFS(V73&lt;56,1,V73&lt;61,2,V73&lt;66,3,V73&lt;71,4,TRUE,5),MATCH(YEAR($C$17),Appendix!$G$3:$L$3,0))</f>
        <v>0</v>
      </c>
      <c r="Y73" s="92">
        <f t="shared" si="4"/>
        <v>0</v>
      </c>
      <c r="Z73" s="89">
        <f t="shared" si="30"/>
        <v>125</v>
      </c>
      <c r="AA73" s="90">
        <f>IF($E73&gt;'Wage Ceilings '!$C$3-SUM($S73,$W73),'Wage Ceilings '!$C$3-SUM($S73,$W73),$E73)</f>
        <v>0</v>
      </c>
      <c r="AB73" s="91" cm="1">
        <f t="array" ref="AB73">INDEX(Appendix!$G$4:$J$8,_xlfn.IFS(Z73&lt;56,1,Z73&lt;61,2,Z73&lt;66,3,Z73&lt;71,4,TRUE,5),MATCH(YEAR($C$17),Appendix!$G$3:$L$3,0))</f>
        <v>0</v>
      </c>
      <c r="AC73" s="92">
        <f t="shared" si="6"/>
        <v>0</v>
      </c>
      <c r="AD73" s="89">
        <f t="shared" si="31"/>
        <v>125</v>
      </c>
      <c r="AE73" s="90">
        <f>IF($F73&gt;'Wage Ceilings '!$C$3-SUM($S73,$W73,$AA73),'Wage Ceilings '!$C$3-SUM($S73,$W73,$AA73),$F73)</f>
        <v>0</v>
      </c>
      <c r="AF73" s="91" cm="1">
        <f t="array" ref="AF73">INDEX(Appendix!$G$4:$J$8,_xlfn.IFS(AD73&lt;56,1,AD73&lt;61,2,AD73&lt;66,3,AD73&lt;71,4,TRUE,5),MATCH(YEAR($C$17),Appendix!$G$3:$L$3,0))</f>
        <v>0</v>
      </c>
      <c r="AG73" s="92">
        <f t="shared" si="8"/>
        <v>0</v>
      </c>
      <c r="AH73" s="89">
        <f t="shared" si="32"/>
        <v>125</v>
      </c>
      <c r="AI73" s="90">
        <f>IF($G73&gt;'Wage Ceilings '!$C$3-SUM($S73,$W73,$AA73,$AE73),'Wage Ceilings '!$C$3-SUM($S73,$W73,$AA73,$AE73),$G73)</f>
        <v>0</v>
      </c>
      <c r="AJ73" s="91" cm="1">
        <f t="array" ref="AJ73">INDEX(Appendix!$G$4:$J$8,_xlfn.IFS(AH73&lt;56,1,AH73&lt;61,2,AH73&lt;66,3,AH73&lt;71,4,TRUE,5),MATCH(YEAR($C$17),Appendix!$G$3:$L$3,0))</f>
        <v>0</v>
      </c>
      <c r="AK73" s="92">
        <f t="shared" si="10"/>
        <v>0</v>
      </c>
      <c r="AL73" s="89">
        <f t="shared" si="33"/>
        <v>125</v>
      </c>
      <c r="AM73" s="90">
        <f>IF($H73&gt;'Wage Ceilings '!$C$3-SUM($S73,$W73,$AA73,$AE73,$AI73),'Wage Ceilings '!$C$3-SUM($S73,$W73,$AA73,$AE73,$AI73),$H73)</f>
        <v>0</v>
      </c>
      <c r="AN73" s="91" cm="1">
        <f t="array" ref="AN73">INDEX(Appendix!$G$4:$J$8,_xlfn.IFS(AL73&lt;56,1,AL73&lt;61,2,AL73&lt;66,3,AL73&lt;71,4,TRUE,5),MATCH(YEAR($C$17),Appendix!$G$3:$L$3,0))</f>
        <v>0</v>
      </c>
      <c r="AO73" s="92">
        <f t="shared" si="12"/>
        <v>0</v>
      </c>
      <c r="AP73" s="89">
        <f t="shared" si="34"/>
        <v>125</v>
      </c>
      <c r="AQ73" s="90" cm="1">
        <f t="array" ref="AQ73">_xlfn.IFS(SUM($S73,$W73,$AA73,$AE73,$AI73,$AM73)&gt;='Wage Ceilings '!$C$3,0,SUM($I73,$S73,$W73,$AA73,$AE73,$AI73,$AM73)&gt;'Wage Ceilings '!$C$3,'Wage Ceilings '!$C$3-SUM($S73,$W73,$AA73,$AE73,$AI73,$AM73),SUM($I73,$S73,$W73,$AA73,$AE73,$AI73,$AM73)&lt;='Wage Ceilings '!$C$3,$I73)</f>
        <v>0</v>
      </c>
      <c r="AR73" s="91" cm="1">
        <f t="array" ref="AR73">INDEX(Appendix!$G$4:$J$8,_xlfn.IFS(AP73&lt;56,1,AP73&lt;61,2,AP73&lt;66,3,AP73&lt;71,4,TRUE,5),MATCH(YEAR($C$17),Appendix!$G$3:$L$3,0))</f>
        <v>0</v>
      </c>
      <c r="AS73" s="92">
        <f t="shared" si="24"/>
        <v>0</v>
      </c>
      <c r="AT73" s="89">
        <f t="shared" si="35"/>
        <v>125</v>
      </c>
      <c r="AU73" s="90" cm="1">
        <f t="array" ref="AU73">_xlfn.IFS(SUM($S73,$W73,$AA73,$AE73,$AI73,$AM73,$AQ73)&gt;='Wage Ceilings '!$C$3,0,SUM($J73,$S73,$W73,$AA73,$AE73,$AI73,$AM73,$AQ73)&gt;'Wage Ceilings '!$C$3,'Wage Ceilings '!$C$3-SUM($S73,$W73,$AA73,$AE73,$AI73,$AM73,$AQ73),SUM($J73,$S73,$W73,$AA73,$AE73,$AI73,$AM73,$AQ73)&lt;='Wage Ceilings '!$C$3,$J73)</f>
        <v>0</v>
      </c>
      <c r="AV73" s="91" cm="1">
        <f t="array" ref="AV73">INDEX(Appendix!$G$4:$J$8,_xlfn.IFS(AT73&lt;56,1,AT73&lt;61,2,AT73&lt;66,3,AT73&lt;71,4,TRUE,5),MATCH(YEAR($C$17),Appendix!$G$3:$L$3,0))</f>
        <v>0</v>
      </c>
      <c r="AW73" s="92">
        <f t="shared" si="15"/>
        <v>0</v>
      </c>
      <c r="AX73" s="89">
        <f t="shared" si="36"/>
        <v>125</v>
      </c>
      <c r="AY73" s="90" cm="1">
        <f t="array" ref="AY73">_xlfn.IFS(SUM($S73,$W73,$AA73,$AE73,$AI73,$AM73,$AQ73,$AU73)&gt;='Wage Ceilings '!$C$3,0,SUM($K73,$S73,$W73,$AA73,$AE73,$AI73,$AM73,$AQ73,$AU73)&gt;'Wage Ceilings '!$C$3,'Wage Ceilings '!$C$3-SUM($S73,$W73,$AA73,$AE73,$AI73,$AM73,$AQ73,$AU73),SUM($K73,$S73,$W73,$AA73,$AE73,$AI73,$AM73,$AQ73,$AU73)&lt;='Wage Ceilings '!$C$3,$K73)</f>
        <v>0</v>
      </c>
      <c r="AZ73" s="91" cm="1">
        <f t="array" ref="AZ73">INDEX(Appendix!$G$4:$J$8,_xlfn.IFS(AX73&lt;56,1,AX73&lt;61,2,AX73&lt;66,3,AX73&lt;71,4,TRUE,5),MATCH(YEAR($C$17),Appendix!$G$3:$L$3,0))</f>
        <v>0</v>
      </c>
      <c r="BA73" s="92">
        <f t="shared" si="17"/>
        <v>0</v>
      </c>
      <c r="BB73" s="89">
        <f t="shared" si="37"/>
        <v>125</v>
      </c>
      <c r="BC73" s="90" cm="1">
        <f t="array" ref="BC73">_xlfn.IFS(SUM($S73,$W73,$AA73,$AE73,$AI73,$AM73,$AQ73,$AU73,$AY73)&gt;='Wage Ceilings '!$C$3,0,SUM($L73,$S73,$W73,$AA73,$AE73,$AI73,$AM73,$AQ73,$AU73,$AY73)&gt;'Wage Ceilings '!$C$3,'Wage Ceilings '!$C$3-SUM($S73,$W73,$AA73,$AE73,$AI73,$AM73,$AQ73,$AU73,$AY73),SUM($L73,$S73,$W73,$AA73,$AE73,$AI73,$AM73,$AQ73,$AU73,$AY73)&lt;='Wage Ceilings '!$C$3,$L73)</f>
        <v>0</v>
      </c>
      <c r="BD73" s="91" cm="1">
        <f t="array" ref="BD73">INDEX(Appendix!$G$4:$J$8,_xlfn.IFS(BB73&lt;56,1,BB73&lt;61,2,BB73&lt;66,3,BB73&lt;71,4,TRUE,5),MATCH(YEAR($C$17),Appendix!$G$3:$L$3,0))</f>
        <v>0</v>
      </c>
      <c r="BE73" s="92">
        <f t="shared" si="19"/>
        <v>0</v>
      </c>
      <c r="BF73" s="89">
        <f t="shared" si="38"/>
        <v>125</v>
      </c>
      <c r="BG73" s="90" cm="1">
        <f t="array" ref="BG73">_xlfn.IFS(SUM($S73,$W73,$AA73,$AE73,$AI73,$AM73,$AQ73,$AU73,$AY73,$BC73)&gt;='Wage Ceilings '!$C$3,0,SUM($M73,$S73,$W73,$AA73,$AE73,$AI73,$AM73,$AQ73,$AU73,$AY73,$BC73)&gt;'Wage Ceilings '!$C$3,'Wage Ceilings '!$C$3-SUM($S73,$W73,$AA73,$AE73,$AI73,$AM73,$AQ73,$AU73,$AY73,$BC73),SUM($M73,$S73,$W73,$AA73,$AE73,$AI73,$AM73,$AQ73,$AU73,$AY73,$BC73)&lt;='Wage Ceilings '!$C$3,$M73)</f>
        <v>0</v>
      </c>
      <c r="BH73" s="91" cm="1">
        <f t="array" ref="BH73">INDEX(Appendix!$G$4:$J$8,_xlfn.IFS(BF73&lt;56,1,BF73&lt;61,2,BF73&lt;66,3,BF73&lt;71,4,TRUE,5),MATCH(YEAR($C$17),Appendix!$G$3:$L$3,0))</f>
        <v>0</v>
      </c>
      <c r="BI73" s="92">
        <f t="shared" si="21"/>
        <v>0</v>
      </c>
      <c r="BJ73" s="89">
        <f t="shared" si="39"/>
        <v>125</v>
      </c>
      <c r="BK73" s="90" cm="1">
        <f t="array" ref="BK73">_xlfn.IFS(SUM($S73,$W73,$AA73,$AE73,$AI73,$AM73,$AQ73,$AU73,$AY73,$BC73,$BG73)&gt;='Wage Ceilings '!$C$3,0,SUM($N73,$S73,$W73,$AA73,$AE73,$AI73,$AM73,$AQ73,$AU73,$AY73,$BC73,$BG73)&gt;'Wage Ceilings '!$C$3,'Wage Ceilings '!$C$3-SUM($S73,$W73,$AA73,$AE73,$AI73,$AM73,$AQ73,$AU73,$AY73,$BC73,$BG73),SUM($N73,$S73,$W73,$AA73,$AE73,$AI73,$AM73,$AQ73,$AU73,$AY73,$BC73,$BG73)&lt;='Wage Ceilings '!$C$3,$N73)</f>
        <v>0</v>
      </c>
      <c r="BL73" s="91" cm="1">
        <f t="array" ref="BL73">INDEX(Appendix!$G$4:$J$8,_xlfn.IFS(BJ73&lt;56,1,BJ73&lt;61,2,BJ73&lt;66,3,BJ73&lt;71,4,TRUE,5),MATCH(YEAR($C$17),Appendix!$G$3:$L$3,0))</f>
        <v>0</v>
      </c>
      <c r="BM73" s="92">
        <f t="shared" si="23"/>
        <v>0</v>
      </c>
      <c r="BN73" s="99"/>
    </row>
    <row r="74" spans="1:66" x14ac:dyDescent="0.3">
      <c r="A74" s="64" t="s">
        <v>122</v>
      </c>
      <c r="B74" s="63"/>
      <c r="C74" s="67"/>
      <c r="D74" s="67"/>
      <c r="E74" s="67"/>
      <c r="F74" s="67"/>
      <c r="G74" s="67"/>
      <c r="H74" s="67"/>
      <c r="I74" s="67"/>
      <c r="J74" s="67"/>
      <c r="K74" s="67"/>
      <c r="L74" s="67"/>
      <c r="M74" s="67"/>
      <c r="N74" s="67"/>
      <c r="O74" s="57">
        <f t="shared" si="25"/>
        <v>0</v>
      </c>
      <c r="P74" s="57">
        <f t="shared" si="26"/>
        <v>0</v>
      </c>
      <c r="Q74" s="58">
        <f t="shared" si="27"/>
        <v>0</v>
      </c>
      <c r="R74" s="89">
        <f t="shared" si="28"/>
        <v>124</v>
      </c>
      <c r="S74" s="90">
        <f>IF($C74&gt;'Wage Ceilings '!$C$3,'Wage Ceilings '!$C$3,$C74)</f>
        <v>0</v>
      </c>
      <c r="T74" s="91" cm="1">
        <f t="array" ref="T74">INDEX(Appendix!$G$4:$J$8,_xlfn.IFS(R74&lt;56,1,R74&lt;61,2,R74&lt;66,3,R74&lt;71,4,TRUE,5),MATCH(YEAR($C$17),Appendix!$G$3:$L$3,0))</f>
        <v>0</v>
      </c>
      <c r="U74" s="92">
        <f t="shared" si="2"/>
        <v>0</v>
      </c>
      <c r="V74" s="89">
        <f t="shared" si="29"/>
        <v>125</v>
      </c>
      <c r="W74" s="90">
        <f>IF($D74&gt;'Wage Ceilings '!$C$3-$S74,'Wage Ceilings '!$C$3-$S74,$D74)</f>
        <v>0</v>
      </c>
      <c r="X74" s="91" cm="1">
        <f t="array" ref="X74">INDEX(Appendix!$G$4:$J$8,_xlfn.IFS(V74&lt;56,1,V74&lt;61,2,V74&lt;66,3,V74&lt;71,4,TRUE,5),MATCH(YEAR($C$17),Appendix!$G$3:$L$3,0))</f>
        <v>0</v>
      </c>
      <c r="Y74" s="92">
        <f t="shared" si="4"/>
        <v>0</v>
      </c>
      <c r="Z74" s="89">
        <f t="shared" si="30"/>
        <v>125</v>
      </c>
      <c r="AA74" s="90">
        <f>IF($E74&gt;'Wage Ceilings '!$C$3-SUM($S74,$W74),'Wage Ceilings '!$C$3-SUM($S74,$W74),$E74)</f>
        <v>0</v>
      </c>
      <c r="AB74" s="91" cm="1">
        <f t="array" ref="AB74">INDEX(Appendix!$G$4:$J$8,_xlfn.IFS(Z74&lt;56,1,Z74&lt;61,2,Z74&lt;66,3,Z74&lt;71,4,TRUE,5),MATCH(YEAR($C$17),Appendix!$G$3:$L$3,0))</f>
        <v>0</v>
      </c>
      <c r="AC74" s="92">
        <f t="shared" si="6"/>
        <v>0</v>
      </c>
      <c r="AD74" s="89">
        <f t="shared" si="31"/>
        <v>125</v>
      </c>
      <c r="AE74" s="90">
        <f>IF($F74&gt;'Wage Ceilings '!$C$3-SUM($S74,$W74,$AA74),'Wage Ceilings '!$C$3-SUM($S74,$W74,$AA74),$F74)</f>
        <v>0</v>
      </c>
      <c r="AF74" s="91" cm="1">
        <f t="array" ref="AF74">INDEX(Appendix!$G$4:$J$8,_xlfn.IFS(AD74&lt;56,1,AD74&lt;61,2,AD74&lt;66,3,AD74&lt;71,4,TRUE,5),MATCH(YEAR($C$17),Appendix!$G$3:$L$3,0))</f>
        <v>0</v>
      </c>
      <c r="AG74" s="92">
        <f t="shared" si="8"/>
        <v>0</v>
      </c>
      <c r="AH74" s="89">
        <f t="shared" si="32"/>
        <v>125</v>
      </c>
      <c r="AI74" s="90">
        <f>IF($G74&gt;'Wage Ceilings '!$C$3-SUM($S74,$W74,$AA74,$AE74),'Wage Ceilings '!$C$3-SUM($S74,$W74,$AA74,$AE74),$G74)</f>
        <v>0</v>
      </c>
      <c r="AJ74" s="91" cm="1">
        <f t="array" ref="AJ74">INDEX(Appendix!$G$4:$J$8,_xlfn.IFS(AH74&lt;56,1,AH74&lt;61,2,AH74&lt;66,3,AH74&lt;71,4,TRUE,5),MATCH(YEAR($C$17),Appendix!$G$3:$L$3,0))</f>
        <v>0</v>
      </c>
      <c r="AK74" s="92">
        <f t="shared" si="10"/>
        <v>0</v>
      </c>
      <c r="AL74" s="89">
        <f t="shared" si="33"/>
        <v>125</v>
      </c>
      <c r="AM74" s="90">
        <f>IF($H74&gt;'Wage Ceilings '!$C$3-SUM($S74,$W74,$AA74,$AE74,$AI74),'Wage Ceilings '!$C$3-SUM($S74,$W74,$AA74,$AE74,$AI74),$H74)</f>
        <v>0</v>
      </c>
      <c r="AN74" s="91" cm="1">
        <f t="array" ref="AN74">INDEX(Appendix!$G$4:$J$8,_xlfn.IFS(AL74&lt;56,1,AL74&lt;61,2,AL74&lt;66,3,AL74&lt;71,4,TRUE,5),MATCH(YEAR($C$17),Appendix!$G$3:$L$3,0))</f>
        <v>0</v>
      </c>
      <c r="AO74" s="92">
        <f t="shared" si="12"/>
        <v>0</v>
      </c>
      <c r="AP74" s="89">
        <f t="shared" si="34"/>
        <v>125</v>
      </c>
      <c r="AQ74" s="90" cm="1">
        <f t="array" ref="AQ74">_xlfn.IFS(SUM($S74,$W74,$AA74,$AE74,$AI74,$AM74)&gt;='Wage Ceilings '!$C$3,0,SUM($I74,$S74,$W74,$AA74,$AE74,$AI74,$AM74)&gt;'Wage Ceilings '!$C$3,'Wage Ceilings '!$C$3-SUM($S74,$W74,$AA74,$AE74,$AI74,$AM74),SUM($I74,$S74,$W74,$AA74,$AE74,$AI74,$AM74)&lt;='Wage Ceilings '!$C$3,$I74)</f>
        <v>0</v>
      </c>
      <c r="AR74" s="91" cm="1">
        <f t="array" ref="AR74">INDEX(Appendix!$G$4:$J$8,_xlfn.IFS(AP74&lt;56,1,AP74&lt;61,2,AP74&lt;66,3,AP74&lt;71,4,TRUE,5),MATCH(YEAR($C$17),Appendix!$G$3:$L$3,0))</f>
        <v>0</v>
      </c>
      <c r="AS74" s="92">
        <f t="shared" si="24"/>
        <v>0</v>
      </c>
      <c r="AT74" s="89">
        <f t="shared" si="35"/>
        <v>125</v>
      </c>
      <c r="AU74" s="90" cm="1">
        <f t="array" ref="AU74">_xlfn.IFS(SUM($S74,$W74,$AA74,$AE74,$AI74,$AM74,$AQ74)&gt;='Wage Ceilings '!$C$3,0,SUM($J74,$S74,$W74,$AA74,$AE74,$AI74,$AM74,$AQ74)&gt;'Wage Ceilings '!$C$3,'Wage Ceilings '!$C$3-SUM($S74,$W74,$AA74,$AE74,$AI74,$AM74,$AQ74),SUM($J74,$S74,$W74,$AA74,$AE74,$AI74,$AM74,$AQ74)&lt;='Wage Ceilings '!$C$3,$J74)</f>
        <v>0</v>
      </c>
      <c r="AV74" s="91" cm="1">
        <f t="array" ref="AV74">INDEX(Appendix!$G$4:$J$8,_xlfn.IFS(AT74&lt;56,1,AT74&lt;61,2,AT74&lt;66,3,AT74&lt;71,4,TRUE,5),MATCH(YEAR($C$17),Appendix!$G$3:$L$3,0))</f>
        <v>0</v>
      </c>
      <c r="AW74" s="92">
        <f t="shared" si="15"/>
        <v>0</v>
      </c>
      <c r="AX74" s="89">
        <f t="shared" si="36"/>
        <v>125</v>
      </c>
      <c r="AY74" s="90" cm="1">
        <f t="array" ref="AY74">_xlfn.IFS(SUM($S74,$W74,$AA74,$AE74,$AI74,$AM74,$AQ74,$AU74)&gt;='Wage Ceilings '!$C$3,0,SUM($K74,$S74,$W74,$AA74,$AE74,$AI74,$AM74,$AQ74,$AU74)&gt;'Wage Ceilings '!$C$3,'Wage Ceilings '!$C$3-SUM($S74,$W74,$AA74,$AE74,$AI74,$AM74,$AQ74,$AU74),SUM($K74,$S74,$W74,$AA74,$AE74,$AI74,$AM74,$AQ74,$AU74)&lt;='Wage Ceilings '!$C$3,$K74)</f>
        <v>0</v>
      </c>
      <c r="AZ74" s="91" cm="1">
        <f t="array" ref="AZ74">INDEX(Appendix!$G$4:$J$8,_xlfn.IFS(AX74&lt;56,1,AX74&lt;61,2,AX74&lt;66,3,AX74&lt;71,4,TRUE,5),MATCH(YEAR($C$17),Appendix!$G$3:$L$3,0))</f>
        <v>0</v>
      </c>
      <c r="BA74" s="92">
        <f t="shared" si="17"/>
        <v>0</v>
      </c>
      <c r="BB74" s="89">
        <f t="shared" si="37"/>
        <v>125</v>
      </c>
      <c r="BC74" s="90" cm="1">
        <f t="array" ref="BC74">_xlfn.IFS(SUM($S74,$W74,$AA74,$AE74,$AI74,$AM74,$AQ74,$AU74,$AY74)&gt;='Wage Ceilings '!$C$3,0,SUM($L74,$S74,$W74,$AA74,$AE74,$AI74,$AM74,$AQ74,$AU74,$AY74)&gt;'Wage Ceilings '!$C$3,'Wage Ceilings '!$C$3-SUM($S74,$W74,$AA74,$AE74,$AI74,$AM74,$AQ74,$AU74,$AY74),SUM($L74,$S74,$W74,$AA74,$AE74,$AI74,$AM74,$AQ74,$AU74,$AY74)&lt;='Wage Ceilings '!$C$3,$L74)</f>
        <v>0</v>
      </c>
      <c r="BD74" s="91" cm="1">
        <f t="array" ref="BD74">INDEX(Appendix!$G$4:$J$8,_xlfn.IFS(BB74&lt;56,1,BB74&lt;61,2,BB74&lt;66,3,BB74&lt;71,4,TRUE,5),MATCH(YEAR($C$17),Appendix!$G$3:$L$3,0))</f>
        <v>0</v>
      </c>
      <c r="BE74" s="92">
        <f t="shared" si="19"/>
        <v>0</v>
      </c>
      <c r="BF74" s="89">
        <f t="shared" si="38"/>
        <v>125</v>
      </c>
      <c r="BG74" s="90" cm="1">
        <f t="array" ref="BG74">_xlfn.IFS(SUM($S74,$W74,$AA74,$AE74,$AI74,$AM74,$AQ74,$AU74,$AY74,$BC74)&gt;='Wage Ceilings '!$C$3,0,SUM($M74,$S74,$W74,$AA74,$AE74,$AI74,$AM74,$AQ74,$AU74,$AY74,$BC74)&gt;'Wage Ceilings '!$C$3,'Wage Ceilings '!$C$3-SUM($S74,$W74,$AA74,$AE74,$AI74,$AM74,$AQ74,$AU74,$AY74,$BC74),SUM($M74,$S74,$W74,$AA74,$AE74,$AI74,$AM74,$AQ74,$AU74,$AY74,$BC74)&lt;='Wage Ceilings '!$C$3,$M74)</f>
        <v>0</v>
      </c>
      <c r="BH74" s="91" cm="1">
        <f t="array" ref="BH74">INDEX(Appendix!$G$4:$J$8,_xlfn.IFS(BF74&lt;56,1,BF74&lt;61,2,BF74&lt;66,3,BF74&lt;71,4,TRUE,5),MATCH(YEAR($C$17),Appendix!$G$3:$L$3,0))</f>
        <v>0</v>
      </c>
      <c r="BI74" s="92">
        <f t="shared" si="21"/>
        <v>0</v>
      </c>
      <c r="BJ74" s="89">
        <f t="shared" si="39"/>
        <v>125</v>
      </c>
      <c r="BK74" s="90" cm="1">
        <f t="array" ref="BK74">_xlfn.IFS(SUM($S74,$W74,$AA74,$AE74,$AI74,$AM74,$AQ74,$AU74,$AY74,$BC74,$BG74)&gt;='Wage Ceilings '!$C$3,0,SUM($N74,$S74,$W74,$AA74,$AE74,$AI74,$AM74,$AQ74,$AU74,$AY74,$BC74,$BG74)&gt;'Wage Ceilings '!$C$3,'Wage Ceilings '!$C$3-SUM($S74,$W74,$AA74,$AE74,$AI74,$AM74,$AQ74,$AU74,$AY74,$BC74,$BG74),SUM($N74,$S74,$W74,$AA74,$AE74,$AI74,$AM74,$AQ74,$AU74,$AY74,$BC74,$BG74)&lt;='Wage Ceilings '!$C$3,$N74)</f>
        <v>0</v>
      </c>
      <c r="BL74" s="91" cm="1">
        <f t="array" ref="BL74">INDEX(Appendix!$G$4:$J$8,_xlfn.IFS(BJ74&lt;56,1,BJ74&lt;61,2,BJ74&lt;66,3,BJ74&lt;71,4,TRUE,5),MATCH(YEAR($C$17),Appendix!$G$3:$L$3,0))</f>
        <v>0</v>
      </c>
      <c r="BM74" s="92">
        <f t="shared" si="23"/>
        <v>0</v>
      </c>
      <c r="BN74" s="99"/>
    </row>
    <row r="75" spans="1:66" x14ac:dyDescent="0.3">
      <c r="A75" s="64" t="s">
        <v>123</v>
      </c>
      <c r="B75" s="63"/>
      <c r="C75" s="67"/>
      <c r="D75" s="67"/>
      <c r="E75" s="67"/>
      <c r="F75" s="67"/>
      <c r="G75" s="67"/>
      <c r="H75" s="67"/>
      <c r="I75" s="67"/>
      <c r="J75" s="67"/>
      <c r="K75" s="67"/>
      <c r="L75" s="67"/>
      <c r="M75" s="67"/>
      <c r="N75" s="67"/>
      <c r="O75" s="57">
        <f t="shared" si="25"/>
        <v>0</v>
      </c>
      <c r="P75" s="57">
        <f t="shared" si="26"/>
        <v>0</v>
      </c>
      <c r="Q75" s="58">
        <f t="shared" si="27"/>
        <v>0</v>
      </c>
      <c r="R75" s="89">
        <f t="shared" si="28"/>
        <v>124</v>
      </c>
      <c r="S75" s="90">
        <f>IF($C75&gt;'Wage Ceilings '!$C$3,'Wage Ceilings '!$C$3,$C75)</f>
        <v>0</v>
      </c>
      <c r="T75" s="91" cm="1">
        <f t="array" ref="T75">INDEX(Appendix!$G$4:$J$8,_xlfn.IFS(R75&lt;56,1,R75&lt;61,2,R75&lt;66,3,R75&lt;71,4,TRUE,5),MATCH(YEAR($C$17),Appendix!$G$3:$L$3,0))</f>
        <v>0</v>
      </c>
      <c r="U75" s="92">
        <f t="shared" si="2"/>
        <v>0</v>
      </c>
      <c r="V75" s="89">
        <f t="shared" si="29"/>
        <v>125</v>
      </c>
      <c r="W75" s="90">
        <f>IF($D75&gt;'Wage Ceilings '!$C$3-$S75,'Wage Ceilings '!$C$3-$S75,$D75)</f>
        <v>0</v>
      </c>
      <c r="X75" s="91" cm="1">
        <f t="array" ref="X75">INDEX(Appendix!$G$4:$J$8,_xlfn.IFS(V75&lt;56,1,V75&lt;61,2,V75&lt;66,3,V75&lt;71,4,TRUE,5),MATCH(YEAR($C$17),Appendix!$G$3:$L$3,0))</f>
        <v>0</v>
      </c>
      <c r="Y75" s="92">
        <f t="shared" si="4"/>
        <v>0</v>
      </c>
      <c r="Z75" s="89">
        <f t="shared" si="30"/>
        <v>125</v>
      </c>
      <c r="AA75" s="90">
        <f>IF($E75&gt;'Wage Ceilings '!$C$3-SUM($S75,$W75),'Wage Ceilings '!$C$3-SUM($S75,$W75),$E75)</f>
        <v>0</v>
      </c>
      <c r="AB75" s="91" cm="1">
        <f t="array" ref="AB75">INDEX(Appendix!$G$4:$J$8,_xlfn.IFS(Z75&lt;56,1,Z75&lt;61,2,Z75&lt;66,3,Z75&lt;71,4,TRUE,5),MATCH(YEAR($C$17),Appendix!$G$3:$L$3,0))</f>
        <v>0</v>
      </c>
      <c r="AC75" s="92">
        <f t="shared" si="6"/>
        <v>0</v>
      </c>
      <c r="AD75" s="89">
        <f t="shared" si="31"/>
        <v>125</v>
      </c>
      <c r="AE75" s="90">
        <f>IF($F75&gt;'Wage Ceilings '!$C$3-SUM($S75,$W75,$AA75),'Wage Ceilings '!$C$3-SUM($S75,$W75,$AA75),$F75)</f>
        <v>0</v>
      </c>
      <c r="AF75" s="91" cm="1">
        <f t="array" ref="AF75">INDEX(Appendix!$G$4:$J$8,_xlfn.IFS(AD75&lt;56,1,AD75&lt;61,2,AD75&lt;66,3,AD75&lt;71,4,TRUE,5),MATCH(YEAR($C$17),Appendix!$G$3:$L$3,0))</f>
        <v>0</v>
      </c>
      <c r="AG75" s="92">
        <f t="shared" si="8"/>
        <v>0</v>
      </c>
      <c r="AH75" s="89">
        <f t="shared" si="32"/>
        <v>125</v>
      </c>
      <c r="AI75" s="90">
        <f>IF($G75&gt;'Wage Ceilings '!$C$3-SUM($S75,$W75,$AA75,$AE75),'Wage Ceilings '!$C$3-SUM($S75,$W75,$AA75,$AE75),$G75)</f>
        <v>0</v>
      </c>
      <c r="AJ75" s="91" cm="1">
        <f t="array" ref="AJ75">INDEX(Appendix!$G$4:$J$8,_xlfn.IFS(AH75&lt;56,1,AH75&lt;61,2,AH75&lt;66,3,AH75&lt;71,4,TRUE,5),MATCH(YEAR($C$17),Appendix!$G$3:$L$3,0))</f>
        <v>0</v>
      </c>
      <c r="AK75" s="92">
        <f t="shared" si="10"/>
        <v>0</v>
      </c>
      <c r="AL75" s="89">
        <f t="shared" si="33"/>
        <v>125</v>
      </c>
      <c r="AM75" s="90">
        <f>IF($H75&gt;'Wage Ceilings '!$C$3-SUM($S75,$W75,$AA75,$AE75,$AI75),'Wage Ceilings '!$C$3-SUM($S75,$W75,$AA75,$AE75,$AI75),$H75)</f>
        <v>0</v>
      </c>
      <c r="AN75" s="91" cm="1">
        <f t="array" ref="AN75">INDEX(Appendix!$G$4:$J$8,_xlfn.IFS(AL75&lt;56,1,AL75&lt;61,2,AL75&lt;66,3,AL75&lt;71,4,TRUE,5),MATCH(YEAR($C$17),Appendix!$G$3:$L$3,0))</f>
        <v>0</v>
      </c>
      <c r="AO75" s="92">
        <f t="shared" si="12"/>
        <v>0</v>
      </c>
      <c r="AP75" s="89">
        <f t="shared" si="34"/>
        <v>125</v>
      </c>
      <c r="AQ75" s="90" cm="1">
        <f t="array" ref="AQ75">_xlfn.IFS(SUM($S75,$W75,$AA75,$AE75,$AI75,$AM75)&gt;='Wage Ceilings '!$C$3,0,SUM($I75,$S75,$W75,$AA75,$AE75,$AI75,$AM75)&gt;'Wage Ceilings '!$C$3,'Wage Ceilings '!$C$3-SUM($S75,$W75,$AA75,$AE75,$AI75,$AM75),SUM($I75,$S75,$W75,$AA75,$AE75,$AI75,$AM75)&lt;='Wage Ceilings '!$C$3,$I75)</f>
        <v>0</v>
      </c>
      <c r="AR75" s="91" cm="1">
        <f t="array" ref="AR75">INDEX(Appendix!$G$4:$J$8,_xlfn.IFS(AP75&lt;56,1,AP75&lt;61,2,AP75&lt;66,3,AP75&lt;71,4,TRUE,5),MATCH(YEAR($C$17),Appendix!$G$3:$L$3,0))</f>
        <v>0</v>
      </c>
      <c r="AS75" s="92">
        <f t="shared" si="24"/>
        <v>0</v>
      </c>
      <c r="AT75" s="89">
        <f t="shared" si="35"/>
        <v>125</v>
      </c>
      <c r="AU75" s="90" cm="1">
        <f t="array" ref="AU75">_xlfn.IFS(SUM($S75,$W75,$AA75,$AE75,$AI75,$AM75,$AQ75)&gt;='Wage Ceilings '!$C$3,0,SUM($J75,$S75,$W75,$AA75,$AE75,$AI75,$AM75,$AQ75)&gt;'Wage Ceilings '!$C$3,'Wage Ceilings '!$C$3-SUM($S75,$W75,$AA75,$AE75,$AI75,$AM75,$AQ75),SUM($J75,$S75,$W75,$AA75,$AE75,$AI75,$AM75,$AQ75)&lt;='Wage Ceilings '!$C$3,$J75)</f>
        <v>0</v>
      </c>
      <c r="AV75" s="91" cm="1">
        <f t="array" ref="AV75">INDEX(Appendix!$G$4:$J$8,_xlfn.IFS(AT75&lt;56,1,AT75&lt;61,2,AT75&lt;66,3,AT75&lt;71,4,TRUE,5),MATCH(YEAR($C$17),Appendix!$G$3:$L$3,0))</f>
        <v>0</v>
      </c>
      <c r="AW75" s="92">
        <f t="shared" si="15"/>
        <v>0</v>
      </c>
      <c r="AX75" s="89">
        <f t="shared" si="36"/>
        <v>125</v>
      </c>
      <c r="AY75" s="90" cm="1">
        <f t="array" ref="AY75">_xlfn.IFS(SUM($S75,$W75,$AA75,$AE75,$AI75,$AM75,$AQ75,$AU75)&gt;='Wage Ceilings '!$C$3,0,SUM($K75,$S75,$W75,$AA75,$AE75,$AI75,$AM75,$AQ75,$AU75)&gt;'Wage Ceilings '!$C$3,'Wage Ceilings '!$C$3-SUM($S75,$W75,$AA75,$AE75,$AI75,$AM75,$AQ75,$AU75),SUM($K75,$S75,$W75,$AA75,$AE75,$AI75,$AM75,$AQ75,$AU75)&lt;='Wage Ceilings '!$C$3,$K75)</f>
        <v>0</v>
      </c>
      <c r="AZ75" s="91" cm="1">
        <f t="array" ref="AZ75">INDEX(Appendix!$G$4:$J$8,_xlfn.IFS(AX75&lt;56,1,AX75&lt;61,2,AX75&lt;66,3,AX75&lt;71,4,TRUE,5),MATCH(YEAR($C$17),Appendix!$G$3:$L$3,0))</f>
        <v>0</v>
      </c>
      <c r="BA75" s="92">
        <f t="shared" si="17"/>
        <v>0</v>
      </c>
      <c r="BB75" s="89">
        <f t="shared" si="37"/>
        <v>125</v>
      </c>
      <c r="BC75" s="90" cm="1">
        <f t="array" ref="BC75">_xlfn.IFS(SUM($S75,$W75,$AA75,$AE75,$AI75,$AM75,$AQ75,$AU75,$AY75)&gt;='Wage Ceilings '!$C$3,0,SUM($L75,$S75,$W75,$AA75,$AE75,$AI75,$AM75,$AQ75,$AU75,$AY75)&gt;'Wage Ceilings '!$C$3,'Wage Ceilings '!$C$3-SUM($S75,$W75,$AA75,$AE75,$AI75,$AM75,$AQ75,$AU75,$AY75),SUM($L75,$S75,$W75,$AA75,$AE75,$AI75,$AM75,$AQ75,$AU75,$AY75)&lt;='Wage Ceilings '!$C$3,$L75)</f>
        <v>0</v>
      </c>
      <c r="BD75" s="91" cm="1">
        <f t="array" ref="BD75">INDEX(Appendix!$G$4:$J$8,_xlfn.IFS(BB75&lt;56,1,BB75&lt;61,2,BB75&lt;66,3,BB75&lt;71,4,TRUE,5),MATCH(YEAR($C$17),Appendix!$G$3:$L$3,0))</f>
        <v>0</v>
      </c>
      <c r="BE75" s="92">
        <f t="shared" si="19"/>
        <v>0</v>
      </c>
      <c r="BF75" s="89">
        <f t="shared" si="38"/>
        <v>125</v>
      </c>
      <c r="BG75" s="90" cm="1">
        <f t="array" ref="BG75">_xlfn.IFS(SUM($S75,$W75,$AA75,$AE75,$AI75,$AM75,$AQ75,$AU75,$AY75,$BC75)&gt;='Wage Ceilings '!$C$3,0,SUM($M75,$S75,$W75,$AA75,$AE75,$AI75,$AM75,$AQ75,$AU75,$AY75,$BC75)&gt;'Wage Ceilings '!$C$3,'Wage Ceilings '!$C$3-SUM($S75,$W75,$AA75,$AE75,$AI75,$AM75,$AQ75,$AU75,$AY75,$BC75),SUM($M75,$S75,$W75,$AA75,$AE75,$AI75,$AM75,$AQ75,$AU75,$AY75,$BC75)&lt;='Wage Ceilings '!$C$3,$M75)</f>
        <v>0</v>
      </c>
      <c r="BH75" s="91" cm="1">
        <f t="array" ref="BH75">INDEX(Appendix!$G$4:$J$8,_xlfn.IFS(BF75&lt;56,1,BF75&lt;61,2,BF75&lt;66,3,BF75&lt;71,4,TRUE,5),MATCH(YEAR($C$17),Appendix!$G$3:$L$3,0))</f>
        <v>0</v>
      </c>
      <c r="BI75" s="92">
        <f t="shared" si="21"/>
        <v>0</v>
      </c>
      <c r="BJ75" s="89">
        <f t="shared" si="39"/>
        <v>125</v>
      </c>
      <c r="BK75" s="90" cm="1">
        <f t="array" ref="BK75">_xlfn.IFS(SUM($S75,$W75,$AA75,$AE75,$AI75,$AM75,$AQ75,$AU75,$AY75,$BC75,$BG75)&gt;='Wage Ceilings '!$C$3,0,SUM($N75,$S75,$W75,$AA75,$AE75,$AI75,$AM75,$AQ75,$AU75,$AY75,$BC75,$BG75)&gt;'Wage Ceilings '!$C$3,'Wage Ceilings '!$C$3-SUM($S75,$W75,$AA75,$AE75,$AI75,$AM75,$AQ75,$AU75,$AY75,$BC75,$BG75),SUM($N75,$S75,$W75,$AA75,$AE75,$AI75,$AM75,$AQ75,$AU75,$AY75,$BC75,$BG75)&lt;='Wage Ceilings '!$C$3,$N75)</f>
        <v>0</v>
      </c>
      <c r="BL75" s="91" cm="1">
        <f t="array" ref="BL75">INDEX(Appendix!$G$4:$J$8,_xlfn.IFS(BJ75&lt;56,1,BJ75&lt;61,2,BJ75&lt;66,3,BJ75&lt;71,4,TRUE,5),MATCH(YEAR($C$17),Appendix!$G$3:$L$3,0))</f>
        <v>0</v>
      </c>
      <c r="BM75" s="92">
        <f t="shared" si="23"/>
        <v>0</v>
      </c>
      <c r="BN75" s="99"/>
    </row>
    <row r="76" spans="1:66" x14ac:dyDescent="0.3">
      <c r="A76" s="64" t="s">
        <v>124</v>
      </c>
      <c r="B76" s="63"/>
      <c r="C76" s="67"/>
      <c r="D76" s="67"/>
      <c r="E76" s="67"/>
      <c r="F76" s="67"/>
      <c r="G76" s="67"/>
      <c r="H76" s="67"/>
      <c r="I76" s="67"/>
      <c r="J76" s="67"/>
      <c r="K76" s="67"/>
      <c r="L76" s="67"/>
      <c r="M76" s="67"/>
      <c r="N76" s="67"/>
      <c r="O76" s="57">
        <f t="shared" si="25"/>
        <v>0</v>
      </c>
      <c r="P76" s="57">
        <f t="shared" si="26"/>
        <v>0</v>
      </c>
      <c r="Q76" s="58">
        <f t="shared" si="27"/>
        <v>0</v>
      </c>
      <c r="R76" s="89">
        <f t="shared" si="28"/>
        <v>124</v>
      </c>
      <c r="S76" s="90">
        <f>IF($C76&gt;'Wage Ceilings '!$C$3,'Wage Ceilings '!$C$3,$C76)</f>
        <v>0</v>
      </c>
      <c r="T76" s="91" cm="1">
        <f t="array" ref="T76">INDEX(Appendix!$G$4:$J$8,_xlfn.IFS(R76&lt;56,1,R76&lt;61,2,R76&lt;66,3,R76&lt;71,4,TRUE,5),MATCH(YEAR($C$17),Appendix!$G$3:$L$3,0))</f>
        <v>0</v>
      </c>
      <c r="U76" s="92">
        <f t="shared" si="2"/>
        <v>0</v>
      </c>
      <c r="V76" s="89">
        <f t="shared" si="29"/>
        <v>125</v>
      </c>
      <c r="W76" s="90">
        <f>IF($D76&gt;'Wage Ceilings '!$C$3-$S76,'Wage Ceilings '!$C$3-$S76,$D76)</f>
        <v>0</v>
      </c>
      <c r="X76" s="91" cm="1">
        <f t="array" ref="X76">INDEX(Appendix!$G$4:$J$8,_xlfn.IFS(V76&lt;56,1,V76&lt;61,2,V76&lt;66,3,V76&lt;71,4,TRUE,5),MATCH(YEAR($C$17),Appendix!$G$3:$L$3,0))</f>
        <v>0</v>
      </c>
      <c r="Y76" s="92">
        <f t="shared" si="4"/>
        <v>0</v>
      </c>
      <c r="Z76" s="89">
        <f t="shared" si="30"/>
        <v>125</v>
      </c>
      <c r="AA76" s="90">
        <f>IF($E76&gt;'Wage Ceilings '!$C$3-SUM($S76,$W76),'Wage Ceilings '!$C$3-SUM($S76,$W76),$E76)</f>
        <v>0</v>
      </c>
      <c r="AB76" s="91" cm="1">
        <f t="array" ref="AB76">INDEX(Appendix!$G$4:$J$8,_xlfn.IFS(Z76&lt;56,1,Z76&lt;61,2,Z76&lt;66,3,Z76&lt;71,4,TRUE,5),MATCH(YEAR($C$17),Appendix!$G$3:$L$3,0))</f>
        <v>0</v>
      </c>
      <c r="AC76" s="92">
        <f t="shared" si="6"/>
        <v>0</v>
      </c>
      <c r="AD76" s="89">
        <f t="shared" si="31"/>
        <v>125</v>
      </c>
      <c r="AE76" s="90">
        <f>IF($F76&gt;'Wage Ceilings '!$C$3-SUM($S76,$W76,$AA76),'Wage Ceilings '!$C$3-SUM($S76,$W76,$AA76),$F76)</f>
        <v>0</v>
      </c>
      <c r="AF76" s="91" cm="1">
        <f t="array" ref="AF76">INDEX(Appendix!$G$4:$J$8,_xlfn.IFS(AD76&lt;56,1,AD76&lt;61,2,AD76&lt;66,3,AD76&lt;71,4,TRUE,5),MATCH(YEAR($C$17),Appendix!$G$3:$L$3,0))</f>
        <v>0</v>
      </c>
      <c r="AG76" s="92">
        <f t="shared" si="8"/>
        <v>0</v>
      </c>
      <c r="AH76" s="89">
        <f t="shared" si="32"/>
        <v>125</v>
      </c>
      <c r="AI76" s="90">
        <f>IF($G76&gt;'Wage Ceilings '!$C$3-SUM($S76,$W76,$AA76,$AE76),'Wage Ceilings '!$C$3-SUM($S76,$W76,$AA76,$AE76),$G76)</f>
        <v>0</v>
      </c>
      <c r="AJ76" s="91" cm="1">
        <f t="array" ref="AJ76">INDEX(Appendix!$G$4:$J$8,_xlfn.IFS(AH76&lt;56,1,AH76&lt;61,2,AH76&lt;66,3,AH76&lt;71,4,TRUE,5),MATCH(YEAR($C$17),Appendix!$G$3:$L$3,0))</f>
        <v>0</v>
      </c>
      <c r="AK76" s="92">
        <f t="shared" si="10"/>
        <v>0</v>
      </c>
      <c r="AL76" s="89">
        <f t="shared" si="33"/>
        <v>125</v>
      </c>
      <c r="AM76" s="90">
        <f>IF($H76&gt;'Wage Ceilings '!$C$3-SUM($S76,$W76,$AA76,$AE76,$AI76),'Wage Ceilings '!$C$3-SUM($S76,$W76,$AA76,$AE76,$AI76),$H76)</f>
        <v>0</v>
      </c>
      <c r="AN76" s="91" cm="1">
        <f t="array" ref="AN76">INDEX(Appendix!$G$4:$J$8,_xlfn.IFS(AL76&lt;56,1,AL76&lt;61,2,AL76&lt;66,3,AL76&lt;71,4,TRUE,5),MATCH(YEAR($C$17),Appendix!$G$3:$L$3,0))</f>
        <v>0</v>
      </c>
      <c r="AO76" s="92">
        <f t="shared" si="12"/>
        <v>0</v>
      </c>
      <c r="AP76" s="89">
        <f t="shared" si="34"/>
        <v>125</v>
      </c>
      <c r="AQ76" s="90" cm="1">
        <f t="array" ref="AQ76">_xlfn.IFS(SUM($S76,$W76,$AA76,$AE76,$AI76,$AM76)&gt;='Wage Ceilings '!$C$3,0,SUM($I76,$S76,$W76,$AA76,$AE76,$AI76,$AM76)&gt;'Wage Ceilings '!$C$3,'Wage Ceilings '!$C$3-SUM($S76,$W76,$AA76,$AE76,$AI76,$AM76),SUM($I76,$S76,$W76,$AA76,$AE76,$AI76,$AM76)&lt;='Wage Ceilings '!$C$3,$I76)</f>
        <v>0</v>
      </c>
      <c r="AR76" s="91" cm="1">
        <f t="array" ref="AR76">INDEX(Appendix!$G$4:$J$8,_xlfn.IFS(AP76&lt;56,1,AP76&lt;61,2,AP76&lt;66,3,AP76&lt;71,4,TRUE,5),MATCH(YEAR($C$17),Appendix!$G$3:$L$3,0))</f>
        <v>0</v>
      </c>
      <c r="AS76" s="92">
        <f t="shared" si="24"/>
        <v>0</v>
      </c>
      <c r="AT76" s="89">
        <f t="shared" si="35"/>
        <v>125</v>
      </c>
      <c r="AU76" s="90" cm="1">
        <f t="array" ref="AU76">_xlfn.IFS(SUM($S76,$W76,$AA76,$AE76,$AI76,$AM76,$AQ76)&gt;='Wage Ceilings '!$C$3,0,SUM($J76,$S76,$W76,$AA76,$AE76,$AI76,$AM76,$AQ76)&gt;'Wage Ceilings '!$C$3,'Wage Ceilings '!$C$3-SUM($S76,$W76,$AA76,$AE76,$AI76,$AM76,$AQ76),SUM($J76,$S76,$W76,$AA76,$AE76,$AI76,$AM76,$AQ76)&lt;='Wage Ceilings '!$C$3,$J76)</f>
        <v>0</v>
      </c>
      <c r="AV76" s="91" cm="1">
        <f t="array" ref="AV76">INDEX(Appendix!$G$4:$J$8,_xlfn.IFS(AT76&lt;56,1,AT76&lt;61,2,AT76&lt;66,3,AT76&lt;71,4,TRUE,5),MATCH(YEAR($C$17),Appendix!$G$3:$L$3,0))</f>
        <v>0</v>
      </c>
      <c r="AW76" s="92">
        <f t="shared" si="15"/>
        <v>0</v>
      </c>
      <c r="AX76" s="89">
        <f t="shared" si="36"/>
        <v>125</v>
      </c>
      <c r="AY76" s="90" cm="1">
        <f t="array" ref="AY76">_xlfn.IFS(SUM($S76,$W76,$AA76,$AE76,$AI76,$AM76,$AQ76,$AU76)&gt;='Wage Ceilings '!$C$3,0,SUM($K76,$S76,$W76,$AA76,$AE76,$AI76,$AM76,$AQ76,$AU76)&gt;'Wage Ceilings '!$C$3,'Wage Ceilings '!$C$3-SUM($S76,$W76,$AA76,$AE76,$AI76,$AM76,$AQ76,$AU76),SUM($K76,$S76,$W76,$AA76,$AE76,$AI76,$AM76,$AQ76,$AU76)&lt;='Wage Ceilings '!$C$3,$K76)</f>
        <v>0</v>
      </c>
      <c r="AZ76" s="91" cm="1">
        <f t="array" ref="AZ76">INDEX(Appendix!$G$4:$J$8,_xlfn.IFS(AX76&lt;56,1,AX76&lt;61,2,AX76&lt;66,3,AX76&lt;71,4,TRUE,5),MATCH(YEAR($C$17),Appendix!$G$3:$L$3,0))</f>
        <v>0</v>
      </c>
      <c r="BA76" s="92">
        <f t="shared" si="17"/>
        <v>0</v>
      </c>
      <c r="BB76" s="89">
        <f t="shared" si="37"/>
        <v>125</v>
      </c>
      <c r="BC76" s="90" cm="1">
        <f t="array" ref="BC76">_xlfn.IFS(SUM($S76,$W76,$AA76,$AE76,$AI76,$AM76,$AQ76,$AU76,$AY76)&gt;='Wage Ceilings '!$C$3,0,SUM($L76,$S76,$W76,$AA76,$AE76,$AI76,$AM76,$AQ76,$AU76,$AY76)&gt;'Wage Ceilings '!$C$3,'Wage Ceilings '!$C$3-SUM($S76,$W76,$AA76,$AE76,$AI76,$AM76,$AQ76,$AU76,$AY76),SUM($L76,$S76,$W76,$AA76,$AE76,$AI76,$AM76,$AQ76,$AU76,$AY76)&lt;='Wage Ceilings '!$C$3,$L76)</f>
        <v>0</v>
      </c>
      <c r="BD76" s="91" cm="1">
        <f t="array" ref="BD76">INDEX(Appendix!$G$4:$J$8,_xlfn.IFS(BB76&lt;56,1,BB76&lt;61,2,BB76&lt;66,3,BB76&lt;71,4,TRUE,5),MATCH(YEAR($C$17),Appendix!$G$3:$L$3,0))</f>
        <v>0</v>
      </c>
      <c r="BE76" s="92">
        <f t="shared" si="19"/>
        <v>0</v>
      </c>
      <c r="BF76" s="89">
        <f t="shared" si="38"/>
        <v>125</v>
      </c>
      <c r="BG76" s="90" cm="1">
        <f t="array" ref="BG76">_xlfn.IFS(SUM($S76,$W76,$AA76,$AE76,$AI76,$AM76,$AQ76,$AU76,$AY76,$BC76)&gt;='Wage Ceilings '!$C$3,0,SUM($M76,$S76,$W76,$AA76,$AE76,$AI76,$AM76,$AQ76,$AU76,$AY76,$BC76)&gt;'Wage Ceilings '!$C$3,'Wage Ceilings '!$C$3-SUM($S76,$W76,$AA76,$AE76,$AI76,$AM76,$AQ76,$AU76,$AY76,$BC76),SUM($M76,$S76,$W76,$AA76,$AE76,$AI76,$AM76,$AQ76,$AU76,$AY76,$BC76)&lt;='Wage Ceilings '!$C$3,$M76)</f>
        <v>0</v>
      </c>
      <c r="BH76" s="91" cm="1">
        <f t="array" ref="BH76">INDEX(Appendix!$G$4:$J$8,_xlfn.IFS(BF76&lt;56,1,BF76&lt;61,2,BF76&lt;66,3,BF76&lt;71,4,TRUE,5),MATCH(YEAR($C$17),Appendix!$G$3:$L$3,0))</f>
        <v>0</v>
      </c>
      <c r="BI76" s="92">
        <f t="shared" si="21"/>
        <v>0</v>
      </c>
      <c r="BJ76" s="89">
        <f t="shared" si="39"/>
        <v>125</v>
      </c>
      <c r="BK76" s="90" cm="1">
        <f t="array" ref="BK76">_xlfn.IFS(SUM($S76,$W76,$AA76,$AE76,$AI76,$AM76,$AQ76,$AU76,$AY76,$BC76,$BG76)&gt;='Wage Ceilings '!$C$3,0,SUM($N76,$S76,$W76,$AA76,$AE76,$AI76,$AM76,$AQ76,$AU76,$AY76,$BC76,$BG76)&gt;'Wage Ceilings '!$C$3,'Wage Ceilings '!$C$3-SUM($S76,$W76,$AA76,$AE76,$AI76,$AM76,$AQ76,$AU76,$AY76,$BC76,$BG76),SUM($N76,$S76,$W76,$AA76,$AE76,$AI76,$AM76,$AQ76,$AU76,$AY76,$BC76,$BG76)&lt;='Wage Ceilings '!$C$3,$N76)</f>
        <v>0</v>
      </c>
      <c r="BL76" s="91" cm="1">
        <f t="array" ref="BL76">INDEX(Appendix!$G$4:$J$8,_xlfn.IFS(BJ76&lt;56,1,BJ76&lt;61,2,BJ76&lt;66,3,BJ76&lt;71,4,TRUE,5),MATCH(YEAR($C$17),Appendix!$G$3:$L$3,0))</f>
        <v>0</v>
      </c>
      <c r="BM76" s="92">
        <f t="shared" si="23"/>
        <v>0</v>
      </c>
      <c r="BN76" s="99"/>
    </row>
    <row r="77" spans="1:66" x14ac:dyDescent="0.3">
      <c r="A77" s="64" t="s">
        <v>125</v>
      </c>
      <c r="B77" s="63"/>
      <c r="C77" s="67"/>
      <c r="D77" s="67"/>
      <c r="E77" s="67"/>
      <c r="F77" s="67"/>
      <c r="G77" s="67"/>
      <c r="H77" s="67"/>
      <c r="I77" s="67"/>
      <c r="J77" s="67"/>
      <c r="K77" s="67"/>
      <c r="L77" s="67"/>
      <c r="M77" s="67"/>
      <c r="N77" s="67"/>
      <c r="O77" s="57">
        <f t="shared" si="25"/>
        <v>0</v>
      </c>
      <c r="P77" s="57">
        <f t="shared" si="26"/>
        <v>0</v>
      </c>
      <c r="Q77" s="58">
        <f t="shared" si="27"/>
        <v>0</v>
      </c>
      <c r="R77" s="89">
        <f t="shared" si="28"/>
        <v>124</v>
      </c>
      <c r="S77" s="90">
        <f>IF($C77&gt;'Wage Ceilings '!$C$3,'Wage Ceilings '!$C$3,$C77)</f>
        <v>0</v>
      </c>
      <c r="T77" s="91" cm="1">
        <f t="array" ref="T77">INDEX(Appendix!$G$4:$J$8,_xlfn.IFS(R77&lt;56,1,R77&lt;61,2,R77&lt;66,3,R77&lt;71,4,TRUE,5),MATCH(YEAR($C$17),Appendix!$G$3:$L$3,0))</f>
        <v>0</v>
      </c>
      <c r="U77" s="92">
        <f t="shared" si="2"/>
        <v>0</v>
      </c>
      <c r="V77" s="89">
        <f t="shared" si="29"/>
        <v>125</v>
      </c>
      <c r="W77" s="90">
        <f>IF($D77&gt;'Wage Ceilings '!$C$3-$S77,'Wage Ceilings '!$C$3-$S77,$D77)</f>
        <v>0</v>
      </c>
      <c r="X77" s="91" cm="1">
        <f t="array" ref="X77">INDEX(Appendix!$G$4:$J$8,_xlfn.IFS(V77&lt;56,1,V77&lt;61,2,V77&lt;66,3,V77&lt;71,4,TRUE,5),MATCH(YEAR($C$17),Appendix!$G$3:$L$3,0))</f>
        <v>0</v>
      </c>
      <c r="Y77" s="92">
        <f t="shared" si="4"/>
        <v>0</v>
      </c>
      <c r="Z77" s="89">
        <f t="shared" si="30"/>
        <v>125</v>
      </c>
      <c r="AA77" s="90">
        <f>IF($E77&gt;'Wage Ceilings '!$C$3-SUM($S77,$W77),'Wage Ceilings '!$C$3-SUM($S77,$W77),$E77)</f>
        <v>0</v>
      </c>
      <c r="AB77" s="91" cm="1">
        <f t="array" ref="AB77">INDEX(Appendix!$G$4:$J$8,_xlfn.IFS(Z77&lt;56,1,Z77&lt;61,2,Z77&lt;66,3,Z77&lt;71,4,TRUE,5),MATCH(YEAR($C$17),Appendix!$G$3:$L$3,0))</f>
        <v>0</v>
      </c>
      <c r="AC77" s="92">
        <f t="shared" si="6"/>
        <v>0</v>
      </c>
      <c r="AD77" s="89">
        <f t="shared" si="31"/>
        <v>125</v>
      </c>
      <c r="AE77" s="90">
        <f>IF($F77&gt;'Wage Ceilings '!$C$3-SUM($S77,$W77,$AA77),'Wage Ceilings '!$C$3-SUM($S77,$W77,$AA77),$F77)</f>
        <v>0</v>
      </c>
      <c r="AF77" s="91" cm="1">
        <f t="array" ref="AF77">INDEX(Appendix!$G$4:$J$8,_xlfn.IFS(AD77&lt;56,1,AD77&lt;61,2,AD77&lt;66,3,AD77&lt;71,4,TRUE,5),MATCH(YEAR($C$17),Appendix!$G$3:$L$3,0))</f>
        <v>0</v>
      </c>
      <c r="AG77" s="92">
        <f t="shared" si="8"/>
        <v>0</v>
      </c>
      <c r="AH77" s="89">
        <f t="shared" si="32"/>
        <v>125</v>
      </c>
      <c r="AI77" s="90">
        <f>IF($G77&gt;'Wage Ceilings '!$C$3-SUM($S77,$W77,$AA77,$AE77),'Wage Ceilings '!$C$3-SUM($S77,$W77,$AA77,$AE77),$G77)</f>
        <v>0</v>
      </c>
      <c r="AJ77" s="91" cm="1">
        <f t="array" ref="AJ77">INDEX(Appendix!$G$4:$J$8,_xlfn.IFS(AH77&lt;56,1,AH77&lt;61,2,AH77&lt;66,3,AH77&lt;71,4,TRUE,5),MATCH(YEAR($C$17),Appendix!$G$3:$L$3,0))</f>
        <v>0</v>
      </c>
      <c r="AK77" s="92">
        <f t="shared" si="10"/>
        <v>0</v>
      </c>
      <c r="AL77" s="89">
        <f t="shared" si="33"/>
        <v>125</v>
      </c>
      <c r="AM77" s="90">
        <f>IF($H77&gt;'Wage Ceilings '!$C$3-SUM($S77,$W77,$AA77,$AE77,$AI77),'Wage Ceilings '!$C$3-SUM($S77,$W77,$AA77,$AE77,$AI77),$H77)</f>
        <v>0</v>
      </c>
      <c r="AN77" s="91" cm="1">
        <f t="array" ref="AN77">INDEX(Appendix!$G$4:$J$8,_xlfn.IFS(AL77&lt;56,1,AL77&lt;61,2,AL77&lt;66,3,AL77&lt;71,4,TRUE,5),MATCH(YEAR($C$17),Appendix!$G$3:$L$3,0))</f>
        <v>0</v>
      </c>
      <c r="AO77" s="92">
        <f t="shared" si="12"/>
        <v>0</v>
      </c>
      <c r="AP77" s="89">
        <f t="shared" si="34"/>
        <v>125</v>
      </c>
      <c r="AQ77" s="90" cm="1">
        <f t="array" ref="AQ77">_xlfn.IFS(SUM($S77,$W77,$AA77,$AE77,$AI77,$AM77)&gt;='Wage Ceilings '!$C$3,0,SUM($I77,$S77,$W77,$AA77,$AE77,$AI77,$AM77)&gt;'Wage Ceilings '!$C$3,'Wage Ceilings '!$C$3-SUM($S77,$W77,$AA77,$AE77,$AI77,$AM77),SUM($I77,$S77,$W77,$AA77,$AE77,$AI77,$AM77)&lt;='Wage Ceilings '!$C$3,$I77)</f>
        <v>0</v>
      </c>
      <c r="AR77" s="91" cm="1">
        <f t="array" ref="AR77">INDEX(Appendix!$G$4:$J$8,_xlfn.IFS(AP77&lt;56,1,AP77&lt;61,2,AP77&lt;66,3,AP77&lt;71,4,TRUE,5),MATCH(YEAR($C$17),Appendix!$G$3:$L$3,0))</f>
        <v>0</v>
      </c>
      <c r="AS77" s="92">
        <f t="shared" si="24"/>
        <v>0</v>
      </c>
      <c r="AT77" s="89">
        <f t="shared" si="35"/>
        <v>125</v>
      </c>
      <c r="AU77" s="90" cm="1">
        <f t="array" ref="AU77">_xlfn.IFS(SUM($S77,$W77,$AA77,$AE77,$AI77,$AM77,$AQ77)&gt;='Wage Ceilings '!$C$3,0,SUM($J77,$S77,$W77,$AA77,$AE77,$AI77,$AM77,$AQ77)&gt;'Wage Ceilings '!$C$3,'Wage Ceilings '!$C$3-SUM($S77,$W77,$AA77,$AE77,$AI77,$AM77,$AQ77),SUM($J77,$S77,$W77,$AA77,$AE77,$AI77,$AM77,$AQ77)&lt;='Wage Ceilings '!$C$3,$J77)</f>
        <v>0</v>
      </c>
      <c r="AV77" s="91" cm="1">
        <f t="array" ref="AV77">INDEX(Appendix!$G$4:$J$8,_xlfn.IFS(AT77&lt;56,1,AT77&lt;61,2,AT77&lt;66,3,AT77&lt;71,4,TRUE,5),MATCH(YEAR($C$17),Appendix!$G$3:$L$3,0))</f>
        <v>0</v>
      </c>
      <c r="AW77" s="92">
        <f t="shared" si="15"/>
        <v>0</v>
      </c>
      <c r="AX77" s="89">
        <f t="shared" si="36"/>
        <v>125</v>
      </c>
      <c r="AY77" s="90" cm="1">
        <f t="array" ref="AY77">_xlfn.IFS(SUM($S77,$W77,$AA77,$AE77,$AI77,$AM77,$AQ77,$AU77)&gt;='Wage Ceilings '!$C$3,0,SUM($K77,$S77,$W77,$AA77,$AE77,$AI77,$AM77,$AQ77,$AU77)&gt;'Wage Ceilings '!$C$3,'Wage Ceilings '!$C$3-SUM($S77,$W77,$AA77,$AE77,$AI77,$AM77,$AQ77,$AU77),SUM($K77,$S77,$W77,$AA77,$AE77,$AI77,$AM77,$AQ77,$AU77)&lt;='Wage Ceilings '!$C$3,$K77)</f>
        <v>0</v>
      </c>
      <c r="AZ77" s="91" cm="1">
        <f t="array" ref="AZ77">INDEX(Appendix!$G$4:$J$8,_xlfn.IFS(AX77&lt;56,1,AX77&lt;61,2,AX77&lt;66,3,AX77&lt;71,4,TRUE,5),MATCH(YEAR($C$17),Appendix!$G$3:$L$3,0))</f>
        <v>0</v>
      </c>
      <c r="BA77" s="92">
        <f t="shared" si="17"/>
        <v>0</v>
      </c>
      <c r="BB77" s="89">
        <f t="shared" si="37"/>
        <v>125</v>
      </c>
      <c r="BC77" s="90" cm="1">
        <f t="array" ref="BC77">_xlfn.IFS(SUM($S77,$W77,$AA77,$AE77,$AI77,$AM77,$AQ77,$AU77,$AY77)&gt;='Wage Ceilings '!$C$3,0,SUM($L77,$S77,$W77,$AA77,$AE77,$AI77,$AM77,$AQ77,$AU77,$AY77)&gt;'Wage Ceilings '!$C$3,'Wage Ceilings '!$C$3-SUM($S77,$W77,$AA77,$AE77,$AI77,$AM77,$AQ77,$AU77,$AY77),SUM($L77,$S77,$W77,$AA77,$AE77,$AI77,$AM77,$AQ77,$AU77,$AY77)&lt;='Wage Ceilings '!$C$3,$L77)</f>
        <v>0</v>
      </c>
      <c r="BD77" s="91" cm="1">
        <f t="array" ref="BD77">INDEX(Appendix!$G$4:$J$8,_xlfn.IFS(BB77&lt;56,1,BB77&lt;61,2,BB77&lt;66,3,BB77&lt;71,4,TRUE,5),MATCH(YEAR($C$17),Appendix!$G$3:$L$3,0))</f>
        <v>0</v>
      </c>
      <c r="BE77" s="92">
        <f t="shared" si="19"/>
        <v>0</v>
      </c>
      <c r="BF77" s="89">
        <f t="shared" si="38"/>
        <v>125</v>
      </c>
      <c r="BG77" s="90" cm="1">
        <f t="array" ref="BG77">_xlfn.IFS(SUM($S77,$W77,$AA77,$AE77,$AI77,$AM77,$AQ77,$AU77,$AY77,$BC77)&gt;='Wage Ceilings '!$C$3,0,SUM($M77,$S77,$W77,$AA77,$AE77,$AI77,$AM77,$AQ77,$AU77,$AY77,$BC77)&gt;'Wage Ceilings '!$C$3,'Wage Ceilings '!$C$3-SUM($S77,$W77,$AA77,$AE77,$AI77,$AM77,$AQ77,$AU77,$AY77,$BC77),SUM($M77,$S77,$W77,$AA77,$AE77,$AI77,$AM77,$AQ77,$AU77,$AY77,$BC77)&lt;='Wage Ceilings '!$C$3,$M77)</f>
        <v>0</v>
      </c>
      <c r="BH77" s="91" cm="1">
        <f t="array" ref="BH77">INDEX(Appendix!$G$4:$J$8,_xlfn.IFS(BF77&lt;56,1,BF77&lt;61,2,BF77&lt;66,3,BF77&lt;71,4,TRUE,5),MATCH(YEAR($C$17),Appendix!$G$3:$L$3,0))</f>
        <v>0</v>
      </c>
      <c r="BI77" s="92">
        <f t="shared" si="21"/>
        <v>0</v>
      </c>
      <c r="BJ77" s="89">
        <f t="shared" si="39"/>
        <v>125</v>
      </c>
      <c r="BK77" s="90" cm="1">
        <f t="array" ref="BK77">_xlfn.IFS(SUM($S77,$W77,$AA77,$AE77,$AI77,$AM77,$AQ77,$AU77,$AY77,$BC77,$BG77)&gt;='Wage Ceilings '!$C$3,0,SUM($N77,$S77,$W77,$AA77,$AE77,$AI77,$AM77,$AQ77,$AU77,$AY77,$BC77,$BG77)&gt;'Wage Ceilings '!$C$3,'Wage Ceilings '!$C$3-SUM($S77,$W77,$AA77,$AE77,$AI77,$AM77,$AQ77,$AU77,$AY77,$BC77,$BG77),SUM($N77,$S77,$W77,$AA77,$AE77,$AI77,$AM77,$AQ77,$AU77,$AY77,$BC77,$BG77)&lt;='Wage Ceilings '!$C$3,$N77)</f>
        <v>0</v>
      </c>
      <c r="BL77" s="91" cm="1">
        <f t="array" ref="BL77">INDEX(Appendix!$G$4:$J$8,_xlfn.IFS(BJ77&lt;56,1,BJ77&lt;61,2,BJ77&lt;66,3,BJ77&lt;71,4,TRUE,5),MATCH(YEAR($C$17),Appendix!$G$3:$L$3,0))</f>
        <v>0</v>
      </c>
      <c r="BM77" s="92">
        <f t="shared" si="23"/>
        <v>0</v>
      </c>
      <c r="BN77" s="99"/>
    </row>
    <row r="78" spans="1:66" x14ac:dyDescent="0.3">
      <c r="A78" s="64" t="s">
        <v>126</v>
      </c>
      <c r="B78" s="63"/>
      <c r="C78" s="67"/>
      <c r="D78" s="67"/>
      <c r="E78" s="67"/>
      <c r="F78" s="67"/>
      <c r="G78" s="67"/>
      <c r="H78" s="67"/>
      <c r="I78" s="67"/>
      <c r="J78" s="67"/>
      <c r="K78" s="67"/>
      <c r="L78" s="67"/>
      <c r="M78" s="67"/>
      <c r="N78" s="67"/>
      <c r="O78" s="57">
        <f t="shared" si="25"/>
        <v>0</v>
      </c>
      <c r="P78" s="57">
        <f t="shared" si="26"/>
        <v>0</v>
      </c>
      <c r="Q78" s="58">
        <f t="shared" si="27"/>
        <v>0</v>
      </c>
      <c r="R78" s="89">
        <f t="shared" si="28"/>
        <v>124</v>
      </c>
      <c r="S78" s="90">
        <f>IF($C78&gt;'Wage Ceilings '!$C$3,'Wage Ceilings '!$C$3,$C78)</f>
        <v>0</v>
      </c>
      <c r="T78" s="91" cm="1">
        <f t="array" ref="T78">INDEX(Appendix!$G$4:$J$8,_xlfn.IFS(R78&lt;56,1,R78&lt;61,2,R78&lt;66,3,R78&lt;71,4,TRUE,5),MATCH(YEAR($C$17),Appendix!$G$3:$L$3,0))</f>
        <v>0</v>
      </c>
      <c r="U78" s="92">
        <f t="shared" si="2"/>
        <v>0</v>
      </c>
      <c r="V78" s="89">
        <f t="shared" si="29"/>
        <v>125</v>
      </c>
      <c r="W78" s="90">
        <f>IF($D78&gt;'Wage Ceilings '!$C$3-$S78,'Wage Ceilings '!$C$3-$S78,$D78)</f>
        <v>0</v>
      </c>
      <c r="X78" s="91" cm="1">
        <f t="array" ref="X78">INDEX(Appendix!$G$4:$J$8,_xlfn.IFS(V78&lt;56,1,V78&lt;61,2,V78&lt;66,3,V78&lt;71,4,TRUE,5),MATCH(YEAR($C$17),Appendix!$G$3:$L$3,0))</f>
        <v>0</v>
      </c>
      <c r="Y78" s="92">
        <f t="shared" si="4"/>
        <v>0</v>
      </c>
      <c r="Z78" s="89">
        <f t="shared" si="30"/>
        <v>125</v>
      </c>
      <c r="AA78" s="90">
        <f>IF($E78&gt;'Wage Ceilings '!$C$3-SUM($S78,$W78),'Wage Ceilings '!$C$3-SUM($S78,$W78),$E78)</f>
        <v>0</v>
      </c>
      <c r="AB78" s="91" cm="1">
        <f t="array" ref="AB78">INDEX(Appendix!$G$4:$J$8,_xlfn.IFS(Z78&lt;56,1,Z78&lt;61,2,Z78&lt;66,3,Z78&lt;71,4,TRUE,5),MATCH(YEAR($C$17),Appendix!$G$3:$L$3,0))</f>
        <v>0</v>
      </c>
      <c r="AC78" s="92">
        <f t="shared" si="6"/>
        <v>0</v>
      </c>
      <c r="AD78" s="89">
        <f t="shared" si="31"/>
        <v>125</v>
      </c>
      <c r="AE78" s="90">
        <f>IF($F78&gt;'Wage Ceilings '!$C$3-SUM($S78,$W78,$AA78),'Wage Ceilings '!$C$3-SUM($S78,$W78,$AA78),$F78)</f>
        <v>0</v>
      </c>
      <c r="AF78" s="91" cm="1">
        <f t="array" ref="AF78">INDEX(Appendix!$G$4:$J$8,_xlfn.IFS(AD78&lt;56,1,AD78&lt;61,2,AD78&lt;66,3,AD78&lt;71,4,TRUE,5),MATCH(YEAR($C$17),Appendix!$G$3:$L$3,0))</f>
        <v>0</v>
      </c>
      <c r="AG78" s="92">
        <f t="shared" si="8"/>
        <v>0</v>
      </c>
      <c r="AH78" s="89">
        <f t="shared" si="32"/>
        <v>125</v>
      </c>
      <c r="AI78" s="90">
        <f>IF($G78&gt;'Wage Ceilings '!$C$3-SUM($S78,$W78,$AA78,$AE78),'Wage Ceilings '!$C$3-SUM($S78,$W78,$AA78,$AE78),$G78)</f>
        <v>0</v>
      </c>
      <c r="AJ78" s="91" cm="1">
        <f t="array" ref="AJ78">INDEX(Appendix!$G$4:$J$8,_xlfn.IFS(AH78&lt;56,1,AH78&lt;61,2,AH78&lt;66,3,AH78&lt;71,4,TRUE,5),MATCH(YEAR($C$17),Appendix!$G$3:$L$3,0))</f>
        <v>0</v>
      </c>
      <c r="AK78" s="92">
        <f t="shared" si="10"/>
        <v>0</v>
      </c>
      <c r="AL78" s="89">
        <f t="shared" si="33"/>
        <v>125</v>
      </c>
      <c r="AM78" s="90">
        <f>IF($H78&gt;'Wage Ceilings '!$C$3-SUM($S78,$W78,$AA78,$AE78,$AI78),'Wage Ceilings '!$C$3-SUM($S78,$W78,$AA78,$AE78,$AI78),$H78)</f>
        <v>0</v>
      </c>
      <c r="AN78" s="91" cm="1">
        <f t="array" ref="AN78">INDEX(Appendix!$G$4:$J$8,_xlfn.IFS(AL78&lt;56,1,AL78&lt;61,2,AL78&lt;66,3,AL78&lt;71,4,TRUE,5),MATCH(YEAR($C$17),Appendix!$G$3:$L$3,0))</f>
        <v>0</v>
      </c>
      <c r="AO78" s="92">
        <f t="shared" si="12"/>
        <v>0</v>
      </c>
      <c r="AP78" s="89">
        <f t="shared" si="34"/>
        <v>125</v>
      </c>
      <c r="AQ78" s="90" cm="1">
        <f t="array" ref="AQ78">_xlfn.IFS(SUM($S78,$W78,$AA78,$AE78,$AI78,$AM78)&gt;='Wage Ceilings '!$C$3,0,SUM($I78,$S78,$W78,$AA78,$AE78,$AI78,$AM78)&gt;'Wage Ceilings '!$C$3,'Wage Ceilings '!$C$3-SUM($S78,$W78,$AA78,$AE78,$AI78,$AM78),SUM($I78,$S78,$W78,$AA78,$AE78,$AI78,$AM78)&lt;='Wage Ceilings '!$C$3,$I78)</f>
        <v>0</v>
      </c>
      <c r="AR78" s="91" cm="1">
        <f t="array" ref="AR78">INDEX(Appendix!$G$4:$J$8,_xlfn.IFS(AP78&lt;56,1,AP78&lt;61,2,AP78&lt;66,3,AP78&lt;71,4,TRUE,5),MATCH(YEAR($C$17),Appendix!$G$3:$L$3,0))</f>
        <v>0</v>
      </c>
      <c r="AS78" s="92">
        <f t="shared" si="24"/>
        <v>0</v>
      </c>
      <c r="AT78" s="89">
        <f t="shared" si="35"/>
        <v>125</v>
      </c>
      <c r="AU78" s="90" cm="1">
        <f t="array" ref="AU78">_xlfn.IFS(SUM($S78,$W78,$AA78,$AE78,$AI78,$AM78,$AQ78)&gt;='Wage Ceilings '!$C$3,0,SUM($J78,$S78,$W78,$AA78,$AE78,$AI78,$AM78,$AQ78)&gt;'Wage Ceilings '!$C$3,'Wage Ceilings '!$C$3-SUM($S78,$W78,$AA78,$AE78,$AI78,$AM78,$AQ78),SUM($J78,$S78,$W78,$AA78,$AE78,$AI78,$AM78,$AQ78)&lt;='Wage Ceilings '!$C$3,$J78)</f>
        <v>0</v>
      </c>
      <c r="AV78" s="91" cm="1">
        <f t="array" ref="AV78">INDEX(Appendix!$G$4:$J$8,_xlfn.IFS(AT78&lt;56,1,AT78&lt;61,2,AT78&lt;66,3,AT78&lt;71,4,TRUE,5),MATCH(YEAR($C$17),Appendix!$G$3:$L$3,0))</f>
        <v>0</v>
      </c>
      <c r="AW78" s="92">
        <f t="shared" si="15"/>
        <v>0</v>
      </c>
      <c r="AX78" s="89">
        <f t="shared" si="36"/>
        <v>125</v>
      </c>
      <c r="AY78" s="90" cm="1">
        <f t="array" ref="AY78">_xlfn.IFS(SUM($S78,$W78,$AA78,$AE78,$AI78,$AM78,$AQ78,$AU78)&gt;='Wage Ceilings '!$C$3,0,SUM($K78,$S78,$W78,$AA78,$AE78,$AI78,$AM78,$AQ78,$AU78)&gt;'Wage Ceilings '!$C$3,'Wage Ceilings '!$C$3-SUM($S78,$W78,$AA78,$AE78,$AI78,$AM78,$AQ78,$AU78),SUM($K78,$S78,$W78,$AA78,$AE78,$AI78,$AM78,$AQ78,$AU78)&lt;='Wage Ceilings '!$C$3,$K78)</f>
        <v>0</v>
      </c>
      <c r="AZ78" s="91" cm="1">
        <f t="array" ref="AZ78">INDEX(Appendix!$G$4:$J$8,_xlfn.IFS(AX78&lt;56,1,AX78&lt;61,2,AX78&lt;66,3,AX78&lt;71,4,TRUE,5),MATCH(YEAR($C$17),Appendix!$G$3:$L$3,0))</f>
        <v>0</v>
      </c>
      <c r="BA78" s="92">
        <f t="shared" si="17"/>
        <v>0</v>
      </c>
      <c r="BB78" s="89">
        <f t="shared" si="37"/>
        <v>125</v>
      </c>
      <c r="BC78" s="90" cm="1">
        <f t="array" ref="BC78">_xlfn.IFS(SUM($S78,$W78,$AA78,$AE78,$AI78,$AM78,$AQ78,$AU78,$AY78)&gt;='Wage Ceilings '!$C$3,0,SUM($L78,$S78,$W78,$AA78,$AE78,$AI78,$AM78,$AQ78,$AU78,$AY78)&gt;'Wage Ceilings '!$C$3,'Wage Ceilings '!$C$3-SUM($S78,$W78,$AA78,$AE78,$AI78,$AM78,$AQ78,$AU78,$AY78),SUM($L78,$S78,$W78,$AA78,$AE78,$AI78,$AM78,$AQ78,$AU78,$AY78)&lt;='Wage Ceilings '!$C$3,$L78)</f>
        <v>0</v>
      </c>
      <c r="BD78" s="91" cm="1">
        <f t="array" ref="BD78">INDEX(Appendix!$G$4:$J$8,_xlfn.IFS(BB78&lt;56,1,BB78&lt;61,2,BB78&lt;66,3,BB78&lt;71,4,TRUE,5),MATCH(YEAR($C$17),Appendix!$G$3:$L$3,0))</f>
        <v>0</v>
      </c>
      <c r="BE78" s="92">
        <f t="shared" si="19"/>
        <v>0</v>
      </c>
      <c r="BF78" s="89">
        <f t="shared" si="38"/>
        <v>125</v>
      </c>
      <c r="BG78" s="90" cm="1">
        <f t="array" ref="BG78">_xlfn.IFS(SUM($S78,$W78,$AA78,$AE78,$AI78,$AM78,$AQ78,$AU78,$AY78,$BC78)&gt;='Wage Ceilings '!$C$3,0,SUM($M78,$S78,$W78,$AA78,$AE78,$AI78,$AM78,$AQ78,$AU78,$AY78,$BC78)&gt;'Wage Ceilings '!$C$3,'Wage Ceilings '!$C$3-SUM($S78,$W78,$AA78,$AE78,$AI78,$AM78,$AQ78,$AU78,$AY78,$BC78),SUM($M78,$S78,$W78,$AA78,$AE78,$AI78,$AM78,$AQ78,$AU78,$AY78,$BC78)&lt;='Wage Ceilings '!$C$3,$M78)</f>
        <v>0</v>
      </c>
      <c r="BH78" s="91" cm="1">
        <f t="array" ref="BH78">INDEX(Appendix!$G$4:$J$8,_xlfn.IFS(BF78&lt;56,1,BF78&lt;61,2,BF78&lt;66,3,BF78&lt;71,4,TRUE,5),MATCH(YEAR($C$17),Appendix!$G$3:$L$3,0))</f>
        <v>0</v>
      </c>
      <c r="BI78" s="92">
        <f t="shared" si="21"/>
        <v>0</v>
      </c>
      <c r="BJ78" s="89">
        <f t="shared" si="39"/>
        <v>125</v>
      </c>
      <c r="BK78" s="90" cm="1">
        <f t="array" ref="BK78">_xlfn.IFS(SUM($S78,$W78,$AA78,$AE78,$AI78,$AM78,$AQ78,$AU78,$AY78,$BC78,$BG78)&gt;='Wage Ceilings '!$C$3,0,SUM($N78,$S78,$W78,$AA78,$AE78,$AI78,$AM78,$AQ78,$AU78,$AY78,$BC78,$BG78)&gt;'Wage Ceilings '!$C$3,'Wage Ceilings '!$C$3-SUM($S78,$W78,$AA78,$AE78,$AI78,$AM78,$AQ78,$AU78,$AY78,$BC78,$BG78),SUM($N78,$S78,$W78,$AA78,$AE78,$AI78,$AM78,$AQ78,$AU78,$AY78,$BC78,$BG78)&lt;='Wage Ceilings '!$C$3,$N78)</f>
        <v>0</v>
      </c>
      <c r="BL78" s="91" cm="1">
        <f t="array" ref="BL78">INDEX(Appendix!$G$4:$J$8,_xlfn.IFS(BJ78&lt;56,1,BJ78&lt;61,2,BJ78&lt;66,3,BJ78&lt;71,4,TRUE,5),MATCH(YEAR($C$17),Appendix!$G$3:$L$3,0))</f>
        <v>0</v>
      </c>
      <c r="BM78" s="92">
        <f t="shared" si="23"/>
        <v>0</v>
      </c>
      <c r="BN78" s="99"/>
    </row>
    <row r="79" spans="1:66" x14ac:dyDescent="0.3">
      <c r="A79" s="64" t="s">
        <v>127</v>
      </c>
      <c r="B79" s="63"/>
      <c r="C79" s="67"/>
      <c r="D79" s="67"/>
      <c r="E79" s="67"/>
      <c r="F79" s="67"/>
      <c r="G79" s="67"/>
      <c r="H79" s="67"/>
      <c r="I79" s="67"/>
      <c r="J79" s="67"/>
      <c r="K79" s="67"/>
      <c r="L79" s="67"/>
      <c r="M79" s="67"/>
      <c r="N79" s="67"/>
      <c r="O79" s="57">
        <f t="shared" si="25"/>
        <v>0</v>
      </c>
      <c r="P79" s="57">
        <f t="shared" si="26"/>
        <v>0</v>
      </c>
      <c r="Q79" s="58">
        <f t="shared" si="27"/>
        <v>0</v>
      </c>
      <c r="R79" s="89">
        <f t="shared" si="28"/>
        <v>124</v>
      </c>
      <c r="S79" s="90">
        <f>IF($C79&gt;'Wage Ceilings '!$C$3,'Wage Ceilings '!$C$3,$C79)</f>
        <v>0</v>
      </c>
      <c r="T79" s="91" cm="1">
        <f t="array" ref="T79">INDEX(Appendix!$G$4:$J$8,_xlfn.IFS(R79&lt;56,1,R79&lt;61,2,R79&lt;66,3,R79&lt;71,4,TRUE,5),MATCH(YEAR($C$17),Appendix!$G$3:$L$3,0))</f>
        <v>0</v>
      </c>
      <c r="U79" s="92">
        <f t="shared" si="2"/>
        <v>0</v>
      </c>
      <c r="V79" s="89">
        <f t="shared" si="29"/>
        <v>125</v>
      </c>
      <c r="W79" s="90">
        <f>IF($D79&gt;'Wage Ceilings '!$C$3-$S79,'Wage Ceilings '!$C$3-$S79,$D79)</f>
        <v>0</v>
      </c>
      <c r="X79" s="91" cm="1">
        <f t="array" ref="X79">INDEX(Appendix!$G$4:$J$8,_xlfn.IFS(V79&lt;56,1,V79&lt;61,2,V79&lt;66,3,V79&lt;71,4,TRUE,5),MATCH(YEAR($C$17),Appendix!$G$3:$L$3,0))</f>
        <v>0</v>
      </c>
      <c r="Y79" s="92">
        <f t="shared" si="4"/>
        <v>0</v>
      </c>
      <c r="Z79" s="89">
        <f t="shared" si="30"/>
        <v>125</v>
      </c>
      <c r="AA79" s="90">
        <f>IF($E79&gt;'Wage Ceilings '!$C$3-SUM($S79,$W79),'Wage Ceilings '!$C$3-SUM($S79,$W79),$E79)</f>
        <v>0</v>
      </c>
      <c r="AB79" s="91" cm="1">
        <f t="array" ref="AB79">INDEX(Appendix!$G$4:$J$8,_xlfn.IFS(Z79&lt;56,1,Z79&lt;61,2,Z79&lt;66,3,Z79&lt;71,4,TRUE,5),MATCH(YEAR($C$17),Appendix!$G$3:$L$3,0))</f>
        <v>0</v>
      </c>
      <c r="AC79" s="92">
        <f t="shared" si="6"/>
        <v>0</v>
      </c>
      <c r="AD79" s="89">
        <f t="shared" si="31"/>
        <v>125</v>
      </c>
      <c r="AE79" s="90">
        <f>IF($F79&gt;'Wage Ceilings '!$C$3-SUM($S79,$W79,$AA79),'Wage Ceilings '!$C$3-SUM($S79,$W79,$AA79),$F79)</f>
        <v>0</v>
      </c>
      <c r="AF79" s="91" cm="1">
        <f t="array" ref="AF79">INDEX(Appendix!$G$4:$J$8,_xlfn.IFS(AD79&lt;56,1,AD79&lt;61,2,AD79&lt;66,3,AD79&lt;71,4,TRUE,5),MATCH(YEAR($C$17),Appendix!$G$3:$L$3,0))</f>
        <v>0</v>
      </c>
      <c r="AG79" s="92">
        <f t="shared" si="8"/>
        <v>0</v>
      </c>
      <c r="AH79" s="89">
        <f t="shared" si="32"/>
        <v>125</v>
      </c>
      <c r="AI79" s="90">
        <f>IF($G79&gt;'Wage Ceilings '!$C$3-SUM($S79,$W79,$AA79,$AE79),'Wage Ceilings '!$C$3-SUM($S79,$W79,$AA79,$AE79),$G79)</f>
        <v>0</v>
      </c>
      <c r="AJ79" s="91" cm="1">
        <f t="array" ref="AJ79">INDEX(Appendix!$G$4:$J$8,_xlfn.IFS(AH79&lt;56,1,AH79&lt;61,2,AH79&lt;66,3,AH79&lt;71,4,TRUE,5),MATCH(YEAR($C$17),Appendix!$G$3:$L$3,0))</f>
        <v>0</v>
      </c>
      <c r="AK79" s="92">
        <f t="shared" si="10"/>
        <v>0</v>
      </c>
      <c r="AL79" s="89">
        <f t="shared" si="33"/>
        <v>125</v>
      </c>
      <c r="AM79" s="90">
        <f>IF($H79&gt;'Wage Ceilings '!$C$3-SUM($S79,$W79,$AA79,$AE79,$AI79),'Wage Ceilings '!$C$3-SUM($S79,$W79,$AA79,$AE79,$AI79),$H79)</f>
        <v>0</v>
      </c>
      <c r="AN79" s="91" cm="1">
        <f t="array" ref="AN79">INDEX(Appendix!$G$4:$J$8,_xlfn.IFS(AL79&lt;56,1,AL79&lt;61,2,AL79&lt;66,3,AL79&lt;71,4,TRUE,5),MATCH(YEAR($C$17),Appendix!$G$3:$L$3,0))</f>
        <v>0</v>
      </c>
      <c r="AO79" s="92">
        <f t="shared" si="12"/>
        <v>0</v>
      </c>
      <c r="AP79" s="89">
        <f t="shared" si="34"/>
        <v>125</v>
      </c>
      <c r="AQ79" s="90" cm="1">
        <f t="array" ref="AQ79">_xlfn.IFS(SUM($S79,$W79,$AA79,$AE79,$AI79,$AM79)&gt;='Wage Ceilings '!$C$3,0,SUM($I79,$S79,$W79,$AA79,$AE79,$AI79,$AM79)&gt;'Wage Ceilings '!$C$3,'Wage Ceilings '!$C$3-SUM($S79,$W79,$AA79,$AE79,$AI79,$AM79),SUM($I79,$S79,$W79,$AA79,$AE79,$AI79,$AM79)&lt;='Wage Ceilings '!$C$3,$I79)</f>
        <v>0</v>
      </c>
      <c r="AR79" s="91" cm="1">
        <f t="array" ref="AR79">INDEX(Appendix!$G$4:$J$8,_xlfn.IFS(AP79&lt;56,1,AP79&lt;61,2,AP79&lt;66,3,AP79&lt;71,4,TRUE,5),MATCH(YEAR($C$17),Appendix!$G$3:$L$3,0))</f>
        <v>0</v>
      </c>
      <c r="AS79" s="92">
        <f t="shared" si="24"/>
        <v>0</v>
      </c>
      <c r="AT79" s="89">
        <f t="shared" si="35"/>
        <v>125</v>
      </c>
      <c r="AU79" s="90" cm="1">
        <f t="array" ref="AU79">_xlfn.IFS(SUM($S79,$W79,$AA79,$AE79,$AI79,$AM79,$AQ79)&gt;='Wage Ceilings '!$C$3,0,SUM($J79,$S79,$W79,$AA79,$AE79,$AI79,$AM79,$AQ79)&gt;'Wage Ceilings '!$C$3,'Wage Ceilings '!$C$3-SUM($S79,$W79,$AA79,$AE79,$AI79,$AM79,$AQ79),SUM($J79,$S79,$W79,$AA79,$AE79,$AI79,$AM79,$AQ79)&lt;='Wage Ceilings '!$C$3,$J79)</f>
        <v>0</v>
      </c>
      <c r="AV79" s="91" cm="1">
        <f t="array" ref="AV79">INDEX(Appendix!$G$4:$J$8,_xlfn.IFS(AT79&lt;56,1,AT79&lt;61,2,AT79&lt;66,3,AT79&lt;71,4,TRUE,5),MATCH(YEAR($C$17),Appendix!$G$3:$L$3,0))</f>
        <v>0</v>
      </c>
      <c r="AW79" s="92">
        <f t="shared" si="15"/>
        <v>0</v>
      </c>
      <c r="AX79" s="89">
        <f t="shared" si="36"/>
        <v>125</v>
      </c>
      <c r="AY79" s="90" cm="1">
        <f t="array" ref="AY79">_xlfn.IFS(SUM($S79,$W79,$AA79,$AE79,$AI79,$AM79,$AQ79,$AU79)&gt;='Wage Ceilings '!$C$3,0,SUM($K79,$S79,$W79,$AA79,$AE79,$AI79,$AM79,$AQ79,$AU79)&gt;'Wage Ceilings '!$C$3,'Wage Ceilings '!$C$3-SUM($S79,$W79,$AA79,$AE79,$AI79,$AM79,$AQ79,$AU79),SUM($K79,$S79,$W79,$AA79,$AE79,$AI79,$AM79,$AQ79,$AU79)&lt;='Wage Ceilings '!$C$3,$K79)</f>
        <v>0</v>
      </c>
      <c r="AZ79" s="91" cm="1">
        <f t="array" ref="AZ79">INDEX(Appendix!$G$4:$J$8,_xlfn.IFS(AX79&lt;56,1,AX79&lt;61,2,AX79&lt;66,3,AX79&lt;71,4,TRUE,5),MATCH(YEAR($C$17),Appendix!$G$3:$L$3,0))</f>
        <v>0</v>
      </c>
      <c r="BA79" s="92">
        <f t="shared" si="17"/>
        <v>0</v>
      </c>
      <c r="BB79" s="89">
        <f t="shared" si="37"/>
        <v>125</v>
      </c>
      <c r="BC79" s="90" cm="1">
        <f t="array" ref="BC79">_xlfn.IFS(SUM($S79,$W79,$AA79,$AE79,$AI79,$AM79,$AQ79,$AU79,$AY79)&gt;='Wage Ceilings '!$C$3,0,SUM($L79,$S79,$W79,$AA79,$AE79,$AI79,$AM79,$AQ79,$AU79,$AY79)&gt;'Wage Ceilings '!$C$3,'Wage Ceilings '!$C$3-SUM($S79,$W79,$AA79,$AE79,$AI79,$AM79,$AQ79,$AU79,$AY79),SUM($L79,$S79,$W79,$AA79,$AE79,$AI79,$AM79,$AQ79,$AU79,$AY79)&lt;='Wage Ceilings '!$C$3,$L79)</f>
        <v>0</v>
      </c>
      <c r="BD79" s="91" cm="1">
        <f t="array" ref="BD79">INDEX(Appendix!$G$4:$J$8,_xlfn.IFS(BB79&lt;56,1,BB79&lt;61,2,BB79&lt;66,3,BB79&lt;71,4,TRUE,5),MATCH(YEAR($C$17),Appendix!$G$3:$L$3,0))</f>
        <v>0</v>
      </c>
      <c r="BE79" s="92">
        <f t="shared" si="19"/>
        <v>0</v>
      </c>
      <c r="BF79" s="89">
        <f t="shared" si="38"/>
        <v>125</v>
      </c>
      <c r="BG79" s="90" cm="1">
        <f t="array" ref="BG79">_xlfn.IFS(SUM($S79,$W79,$AA79,$AE79,$AI79,$AM79,$AQ79,$AU79,$AY79,$BC79)&gt;='Wage Ceilings '!$C$3,0,SUM($M79,$S79,$W79,$AA79,$AE79,$AI79,$AM79,$AQ79,$AU79,$AY79,$BC79)&gt;'Wage Ceilings '!$C$3,'Wage Ceilings '!$C$3-SUM($S79,$W79,$AA79,$AE79,$AI79,$AM79,$AQ79,$AU79,$AY79,$BC79),SUM($M79,$S79,$W79,$AA79,$AE79,$AI79,$AM79,$AQ79,$AU79,$AY79,$BC79)&lt;='Wage Ceilings '!$C$3,$M79)</f>
        <v>0</v>
      </c>
      <c r="BH79" s="91" cm="1">
        <f t="array" ref="BH79">INDEX(Appendix!$G$4:$J$8,_xlfn.IFS(BF79&lt;56,1,BF79&lt;61,2,BF79&lt;66,3,BF79&lt;71,4,TRUE,5),MATCH(YEAR($C$17),Appendix!$G$3:$L$3,0))</f>
        <v>0</v>
      </c>
      <c r="BI79" s="92">
        <f t="shared" si="21"/>
        <v>0</v>
      </c>
      <c r="BJ79" s="89">
        <f t="shared" si="39"/>
        <v>125</v>
      </c>
      <c r="BK79" s="90" cm="1">
        <f t="array" ref="BK79">_xlfn.IFS(SUM($S79,$W79,$AA79,$AE79,$AI79,$AM79,$AQ79,$AU79,$AY79,$BC79,$BG79)&gt;='Wage Ceilings '!$C$3,0,SUM($N79,$S79,$W79,$AA79,$AE79,$AI79,$AM79,$AQ79,$AU79,$AY79,$BC79,$BG79)&gt;'Wage Ceilings '!$C$3,'Wage Ceilings '!$C$3-SUM($S79,$W79,$AA79,$AE79,$AI79,$AM79,$AQ79,$AU79,$AY79,$BC79,$BG79),SUM($N79,$S79,$W79,$AA79,$AE79,$AI79,$AM79,$AQ79,$AU79,$AY79,$BC79,$BG79)&lt;='Wage Ceilings '!$C$3,$N79)</f>
        <v>0</v>
      </c>
      <c r="BL79" s="91" cm="1">
        <f t="array" ref="BL79">INDEX(Appendix!$G$4:$J$8,_xlfn.IFS(BJ79&lt;56,1,BJ79&lt;61,2,BJ79&lt;66,3,BJ79&lt;71,4,TRUE,5),MATCH(YEAR($C$17),Appendix!$G$3:$L$3,0))</f>
        <v>0</v>
      </c>
      <c r="BM79" s="92">
        <f t="shared" si="23"/>
        <v>0</v>
      </c>
      <c r="BN79" s="99"/>
    </row>
    <row r="80" spans="1:66" x14ac:dyDescent="0.3">
      <c r="A80" s="64" t="s">
        <v>128</v>
      </c>
      <c r="B80" s="63"/>
      <c r="C80" s="67"/>
      <c r="D80" s="67"/>
      <c r="E80" s="67"/>
      <c r="F80" s="67"/>
      <c r="G80" s="67"/>
      <c r="H80" s="67"/>
      <c r="I80" s="67"/>
      <c r="J80" s="67"/>
      <c r="K80" s="67"/>
      <c r="L80" s="67"/>
      <c r="M80" s="67"/>
      <c r="N80" s="67"/>
      <c r="O80" s="57">
        <f t="shared" si="25"/>
        <v>0</v>
      </c>
      <c r="P80" s="57">
        <f t="shared" si="26"/>
        <v>0</v>
      </c>
      <c r="Q80" s="58">
        <f t="shared" si="27"/>
        <v>0</v>
      </c>
      <c r="R80" s="89">
        <f t="shared" si="28"/>
        <v>124</v>
      </c>
      <c r="S80" s="90">
        <f>IF($C80&gt;'Wage Ceilings '!$C$3,'Wage Ceilings '!$C$3,$C80)</f>
        <v>0</v>
      </c>
      <c r="T80" s="91" cm="1">
        <f t="array" ref="T80">INDEX(Appendix!$G$4:$J$8,_xlfn.IFS(R80&lt;56,1,R80&lt;61,2,R80&lt;66,3,R80&lt;71,4,TRUE,5),MATCH(YEAR($C$17),Appendix!$G$3:$L$3,0))</f>
        <v>0</v>
      </c>
      <c r="U80" s="92">
        <f t="shared" si="2"/>
        <v>0</v>
      </c>
      <c r="V80" s="89">
        <f t="shared" si="29"/>
        <v>125</v>
      </c>
      <c r="W80" s="90">
        <f>IF($D80&gt;'Wage Ceilings '!$C$3-$S80,'Wage Ceilings '!$C$3-$S80,$D80)</f>
        <v>0</v>
      </c>
      <c r="X80" s="91" cm="1">
        <f t="array" ref="X80">INDEX(Appendix!$G$4:$J$8,_xlfn.IFS(V80&lt;56,1,V80&lt;61,2,V80&lt;66,3,V80&lt;71,4,TRUE,5),MATCH(YEAR($C$17),Appendix!$G$3:$L$3,0))</f>
        <v>0</v>
      </c>
      <c r="Y80" s="92">
        <f t="shared" si="4"/>
        <v>0</v>
      </c>
      <c r="Z80" s="89">
        <f t="shared" si="30"/>
        <v>125</v>
      </c>
      <c r="AA80" s="90">
        <f>IF($E80&gt;'Wage Ceilings '!$C$3-SUM($S80,$W80),'Wage Ceilings '!$C$3-SUM($S80,$W80),$E80)</f>
        <v>0</v>
      </c>
      <c r="AB80" s="91" cm="1">
        <f t="array" ref="AB80">INDEX(Appendix!$G$4:$J$8,_xlfn.IFS(Z80&lt;56,1,Z80&lt;61,2,Z80&lt;66,3,Z80&lt;71,4,TRUE,5),MATCH(YEAR($C$17),Appendix!$G$3:$L$3,0))</f>
        <v>0</v>
      </c>
      <c r="AC80" s="92">
        <f t="shared" si="6"/>
        <v>0</v>
      </c>
      <c r="AD80" s="89">
        <f t="shared" si="31"/>
        <v>125</v>
      </c>
      <c r="AE80" s="90">
        <f>IF($F80&gt;'Wage Ceilings '!$C$3-SUM($S80,$W80,$AA80),'Wage Ceilings '!$C$3-SUM($S80,$W80,$AA80),$F80)</f>
        <v>0</v>
      </c>
      <c r="AF80" s="91" cm="1">
        <f t="array" ref="AF80">INDEX(Appendix!$G$4:$J$8,_xlfn.IFS(AD80&lt;56,1,AD80&lt;61,2,AD80&lt;66,3,AD80&lt;71,4,TRUE,5),MATCH(YEAR($C$17),Appendix!$G$3:$L$3,0))</f>
        <v>0</v>
      </c>
      <c r="AG80" s="92">
        <f t="shared" si="8"/>
        <v>0</v>
      </c>
      <c r="AH80" s="89">
        <f t="shared" si="32"/>
        <v>125</v>
      </c>
      <c r="AI80" s="90">
        <f>IF($G80&gt;'Wage Ceilings '!$C$3-SUM($S80,$W80,$AA80,$AE80),'Wage Ceilings '!$C$3-SUM($S80,$W80,$AA80,$AE80),$G80)</f>
        <v>0</v>
      </c>
      <c r="AJ80" s="91" cm="1">
        <f t="array" ref="AJ80">INDEX(Appendix!$G$4:$J$8,_xlfn.IFS(AH80&lt;56,1,AH80&lt;61,2,AH80&lt;66,3,AH80&lt;71,4,TRUE,5),MATCH(YEAR($C$17),Appendix!$G$3:$L$3,0))</f>
        <v>0</v>
      </c>
      <c r="AK80" s="92">
        <f t="shared" si="10"/>
        <v>0</v>
      </c>
      <c r="AL80" s="89">
        <f t="shared" si="33"/>
        <v>125</v>
      </c>
      <c r="AM80" s="90">
        <f>IF($H80&gt;'Wage Ceilings '!$C$3-SUM($S80,$W80,$AA80,$AE80,$AI80),'Wage Ceilings '!$C$3-SUM($S80,$W80,$AA80,$AE80,$AI80),$H80)</f>
        <v>0</v>
      </c>
      <c r="AN80" s="91" cm="1">
        <f t="array" ref="AN80">INDEX(Appendix!$G$4:$J$8,_xlfn.IFS(AL80&lt;56,1,AL80&lt;61,2,AL80&lt;66,3,AL80&lt;71,4,TRUE,5),MATCH(YEAR($C$17),Appendix!$G$3:$L$3,0))</f>
        <v>0</v>
      </c>
      <c r="AO80" s="92">
        <f t="shared" si="12"/>
        <v>0</v>
      </c>
      <c r="AP80" s="89">
        <f t="shared" si="34"/>
        <v>125</v>
      </c>
      <c r="AQ80" s="90" cm="1">
        <f t="array" ref="AQ80">_xlfn.IFS(SUM($S80,$W80,$AA80,$AE80,$AI80,$AM80)&gt;='Wage Ceilings '!$C$3,0,SUM($I80,$S80,$W80,$AA80,$AE80,$AI80,$AM80)&gt;'Wage Ceilings '!$C$3,'Wage Ceilings '!$C$3-SUM($S80,$W80,$AA80,$AE80,$AI80,$AM80),SUM($I80,$S80,$W80,$AA80,$AE80,$AI80,$AM80)&lt;='Wage Ceilings '!$C$3,$I80)</f>
        <v>0</v>
      </c>
      <c r="AR80" s="91" cm="1">
        <f t="array" ref="AR80">INDEX(Appendix!$G$4:$J$8,_xlfn.IFS(AP80&lt;56,1,AP80&lt;61,2,AP80&lt;66,3,AP80&lt;71,4,TRUE,5),MATCH(YEAR($C$17),Appendix!$G$3:$L$3,0))</f>
        <v>0</v>
      </c>
      <c r="AS80" s="92">
        <f t="shared" si="24"/>
        <v>0</v>
      </c>
      <c r="AT80" s="89">
        <f t="shared" si="35"/>
        <v>125</v>
      </c>
      <c r="AU80" s="90" cm="1">
        <f t="array" ref="AU80">_xlfn.IFS(SUM($S80,$W80,$AA80,$AE80,$AI80,$AM80,$AQ80)&gt;='Wage Ceilings '!$C$3,0,SUM($J80,$S80,$W80,$AA80,$AE80,$AI80,$AM80,$AQ80)&gt;'Wage Ceilings '!$C$3,'Wage Ceilings '!$C$3-SUM($S80,$W80,$AA80,$AE80,$AI80,$AM80,$AQ80),SUM($J80,$S80,$W80,$AA80,$AE80,$AI80,$AM80,$AQ80)&lt;='Wage Ceilings '!$C$3,$J80)</f>
        <v>0</v>
      </c>
      <c r="AV80" s="91" cm="1">
        <f t="array" ref="AV80">INDEX(Appendix!$G$4:$J$8,_xlfn.IFS(AT80&lt;56,1,AT80&lt;61,2,AT80&lt;66,3,AT80&lt;71,4,TRUE,5),MATCH(YEAR($C$17),Appendix!$G$3:$L$3,0))</f>
        <v>0</v>
      </c>
      <c r="AW80" s="92">
        <f t="shared" si="15"/>
        <v>0</v>
      </c>
      <c r="AX80" s="89">
        <f t="shared" si="36"/>
        <v>125</v>
      </c>
      <c r="AY80" s="90" cm="1">
        <f t="array" ref="AY80">_xlfn.IFS(SUM($S80,$W80,$AA80,$AE80,$AI80,$AM80,$AQ80,$AU80)&gt;='Wage Ceilings '!$C$3,0,SUM($K80,$S80,$W80,$AA80,$AE80,$AI80,$AM80,$AQ80,$AU80)&gt;'Wage Ceilings '!$C$3,'Wage Ceilings '!$C$3-SUM($S80,$W80,$AA80,$AE80,$AI80,$AM80,$AQ80,$AU80),SUM($K80,$S80,$W80,$AA80,$AE80,$AI80,$AM80,$AQ80,$AU80)&lt;='Wage Ceilings '!$C$3,$K80)</f>
        <v>0</v>
      </c>
      <c r="AZ80" s="91" cm="1">
        <f t="array" ref="AZ80">INDEX(Appendix!$G$4:$J$8,_xlfn.IFS(AX80&lt;56,1,AX80&lt;61,2,AX80&lt;66,3,AX80&lt;71,4,TRUE,5),MATCH(YEAR($C$17),Appendix!$G$3:$L$3,0))</f>
        <v>0</v>
      </c>
      <c r="BA80" s="92">
        <f t="shared" si="17"/>
        <v>0</v>
      </c>
      <c r="BB80" s="89">
        <f t="shared" si="37"/>
        <v>125</v>
      </c>
      <c r="BC80" s="90" cm="1">
        <f t="array" ref="BC80">_xlfn.IFS(SUM($S80,$W80,$AA80,$AE80,$AI80,$AM80,$AQ80,$AU80,$AY80)&gt;='Wage Ceilings '!$C$3,0,SUM($L80,$S80,$W80,$AA80,$AE80,$AI80,$AM80,$AQ80,$AU80,$AY80)&gt;'Wage Ceilings '!$C$3,'Wage Ceilings '!$C$3-SUM($S80,$W80,$AA80,$AE80,$AI80,$AM80,$AQ80,$AU80,$AY80),SUM($L80,$S80,$W80,$AA80,$AE80,$AI80,$AM80,$AQ80,$AU80,$AY80)&lt;='Wage Ceilings '!$C$3,$L80)</f>
        <v>0</v>
      </c>
      <c r="BD80" s="91" cm="1">
        <f t="array" ref="BD80">INDEX(Appendix!$G$4:$J$8,_xlfn.IFS(BB80&lt;56,1,BB80&lt;61,2,BB80&lt;66,3,BB80&lt;71,4,TRUE,5),MATCH(YEAR($C$17),Appendix!$G$3:$L$3,0))</f>
        <v>0</v>
      </c>
      <c r="BE80" s="92">
        <f t="shared" si="19"/>
        <v>0</v>
      </c>
      <c r="BF80" s="89">
        <f t="shared" si="38"/>
        <v>125</v>
      </c>
      <c r="BG80" s="90" cm="1">
        <f t="array" ref="BG80">_xlfn.IFS(SUM($S80,$W80,$AA80,$AE80,$AI80,$AM80,$AQ80,$AU80,$AY80,$BC80)&gt;='Wage Ceilings '!$C$3,0,SUM($M80,$S80,$W80,$AA80,$AE80,$AI80,$AM80,$AQ80,$AU80,$AY80,$BC80)&gt;'Wage Ceilings '!$C$3,'Wage Ceilings '!$C$3-SUM($S80,$W80,$AA80,$AE80,$AI80,$AM80,$AQ80,$AU80,$AY80,$BC80),SUM($M80,$S80,$W80,$AA80,$AE80,$AI80,$AM80,$AQ80,$AU80,$AY80,$BC80)&lt;='Wage Ceilings '!$C$3,$M80)</f>
        <v>0</v>
      </c>
      <c r="BH80" s="91" cm="1">
        <f t="array" ref="BH80">INDEX(Appendix!$G$4:$J$8,_xlfn.IFS(BF80&lt;56,1,BF80&lt;61,2,BF80&lt;66,3,BF80&lt;71,4,TRUE,5),MATCH(YEAR($C$17),Appendix!$G$3:$L$3,0))</f>
        <v>0</v>
      </c>
      <c r="BI80" s="92">
        <f t="shared" si="21"/>
        <v>0</v>
      </c>
      <c r="BJ80" s="89">
        <f t="shared" si="39"/>
        <v>125</v>
      </c>
      <c r="BK80" s="90" cm="1">
        <f t="array" ref="BK80">_xlfn.IFS(SUM($S80,$W80,$AA80,$AE80,$AI80,$AM80,$AQ80,$AU80,$AY80,$BC80,$BG80)&gt;='Wage Ceilings '!$C$3,0,SUM($N80,$S80,$W80,$AA80,$AE80,$AI80,$AM80,$AQ80,$AU80,$AY80,$BC80,$BG80)&gt;'Wage Ceilings '!$C$3,'Wage Ceilings '!$C$3-SUM($S80,$W80,$AA80,$AE80,$AI80,$AM80,$AQ80,$AU80,$AY80,$BC80,$BG80),SUM($N80,$S80,$W80,$AA80,$AE80,$AI80,$AM80,$AQ80,$AU80,$AY80,$BC80,$BG80)&lt;='Wage Ceilings '!$C$3,$N80)</f>
        <v>0</v>
      </c>
      <c r="BL80" s="91" cm="1">
        <f t="array" ref="BL80">INDEX(Appendix!$G$4:$J$8,_xlfn.IFS(BJ80&lt;56,1,BJ80&lt;61,2,BJ80&lt;66,3,BJ80&lt;71,4,TRUE,5),MATCH(YEAR($C$17),Appendix!$G$3:$L$3,0))</f>
        <v>0</v>
      </c>
      <c r="BM80" s="92">
        <f t="shared" si="23"/>
        <v>0</v>
      </c>
      <c r="BN80" s="99"/>
    </row>
    <row r="81" spans="1:66" x14ac:dyDescent="0.3">
      <c r="A81" s="64" t="s">
        <v>129</v>
      </c>
      <c r="B81" s="63"/>
      <c r="C81" s="67"/>
      <c r="D81" s="67"/>
      <c r="E81" s="67"/>
      <c r="F81" s="67"/>
      <c r="G81" s="67"/>
      <c r="H81" s="67"/>
      <c r="I81" s="67"/>
      <c r="J81" s="67"/>
      <c r="K81" s="67"/>
      <c r="L81" s="67"/>
      <c r="M81" s="67"/>
      <c r="N81" s="67"/>
      <c r="O81" s="57">
        <f t="shared" si="25"/>
        <v>0</v>
      </c>
      <c r="P81" s="57">
        <f t="shared" si="26"/>
        <v>0</v>
      </c>
      <c r="Q81" s="58">
        <f t="shared" si="27"/>
        <v>0</v>
      </c>
      <c r="R81" s="89">
        <f t="shared" si="28"/>
        <v>124</v>
      </c>
      <c r="S81" s="90">
        <f>IF($C81&gt;'Wage Ceilings '!$C$3,'Wage Ceilings '!$C$3,$C81)</f>
        <v>0</v>
      </c>
      <c r="T81" s="91" cm="1">
        <f t="array" ref="T81">INDEX(Appendix!$G$4:$J$8,_xlfn.IFS(R81&lt;56,1,R81&lt;61,2,R81&lt;66,3,R81&lt;71,4,TRUE,5),MATCH(YEAR($C$17),Appendix!$G$3:$L$3,0))</f>
        <v>0</v>
      </c>
      <c r="U81" s="92">
        <f t="shared" si="2"/>
        <v>0</v>
      </c>
      <c r="V81" s="89">
        <f t="shared" si="29"/>
        <v>125</v>
      </c>
      <c r="W81" s="90">
        <f>IF($D81&gt;'Wage Ceilings '!$C$3-$S81,'Wage Ceilings '!$C$3-$S81,$D81)</f>
        <v>0</v>
      </c>
      <c r="X81" s="91" cm="1">
        <f t="array" ref="X81">INDEX(Appendix!$G$4:$J$8,_xlfn.IFS(V81&lt;56,1,V81&lt;61,2,V81&lt;66,3,V81&lt;71,4,TRUE,5),MATCH(YEAR($C$17),Appendix!$G$3:$L$3,0))</f>
        <v>0</v>
      </c>
      <c r="Y81" s="92">
        <f t="shared" si="4"/>
        <v>0</v>
      </c>
      <c r="Z81" s="89">
        <f t="shared" si="30"/>
        <v>125</v>
      </c>
      <c r="AA81" s="90">
        <f>IF($E81&gt;'Wage Ceilings '!$C$3-SUM($S81,$W81),'Wage Ceilings '!$C$3-SUM($S81,$W81),$E81)</f>
        <v>0</v>
      </c>
      <c r="AB81" s="91" cm="1">
        <f t="array" ref="AB81">INDEX(Appendix!$G$4:$J$8,_xlfn.IFS(Z81&lt;56,1,Z81&lt;61,2,Z81&lt;66,3,Z81&lt;71,4,TRUE,5),MATCH(YEAR($C$17),Appendix!$G$3:$L$3,0))</f>
        <v>0</v>
      </c>
      <c r="AC81" s="92">
        <f t="shared" si="6"/>
        <v>0</v>
      </c>
      <c r="AD81" s="89">
        <f t="shared" si="31"/>
        <v>125</v>
      </c>
      <c r="AE81" s="90">
        <f>IF($F81&gt;'Wage Ceilings '!$C$3-SUM($S81,$W81,$AA81),'Wage Ceilings '!$C$3-SUM($S81,$W81,$AA81),$F81)</f>
        <v>0</v>
      </c>
      <c r="AF81" s="91" cm="1">
        <f t="array" ref="AF81">INDEX(Appendix!$G$4:$J$8,_xlfn.IFS(AD81&lt;56,1,AD81&lt;61,2,AD81&lt;66,3,AD81&lt;71,4,TRUE,5),MATCH(YEAR($C$17),Appendix!$G$3:$L$3,0))</f>
        <v>0</v>
      </c>
      <c r="AG81" s="92">
        <f t="shared" si="8"/>
        <v>0</v>
      </c>
      <c r="AH81" s="89">
        <f t="shared" si="32"/>
        <v>125</v>
      </c>
      <c r="AI81" s="90">
        <f>IF($G81&gt;'Wage Ceilings '!$C$3-SUM($S81,$W81,$AA81,$AE81),'Wage Ceilings '!$C$3-SUM($S81,$W81,$AA81,$AE81),$G81)</f>
        <v>0</v>
      </c>
      <c r="AJ81" s="91" cm="1">
        <f t="array" ref="AJ81">INDEX(Appendix!$G$4:$J$8,_xlfn.IFS(AH81&lt;56,1,AH81&lt;61,2,AH81&lt;66,3,AH81&lt;71,4,TRUE,5),MATCH(YEAR($C$17),Appendix!$G$3:$L$3,0))</f>
        <v>0</v>
      </c>
      <c r="AK81" s="92">
        <f t="shared" si="10"/>
        <v>0</v>
      </c>
      <c r="AL81" s="89">
        <f t="shared" si="33"/>
        <v>125</v>
      </c>
      <c r="AM81" s="90">
        <f>IF($H81&gt;'Wage Ceilings '!$C$3-SUM($S81,$W81,$AA81,$AE81,$AI81),'Wage Ceilings '!$C$3-SUM($S81,$W81,$AA81,$AE81,$AI81),$H81)</f>
        <v>0</v>
      </c>
      <c r="AN81" s="91" cm="1">
        <f t="array" ref="AN81">INDEX(Appendix!$G$4:$J$8,_xlfn.IFS(AL81&lt;56,1,AL81&lt;61,2,AL81&lt;66,3,AL81&lt;71,4,TRUE,5),MATCH(YEAR($C$17),Appendix!$G$3:$L$3,0))</f>
        <v>0</v>
      </c>
      <c r="AO81" s="92">
        <f t="shared" si="12"/>
        <v>0</v>
      </c>
      <c r="AP81" s="89">
        <f t="shared" si="34"/>
        <v>125</v>
      </c>
      <c r="AQ81" s="90" cm="1">
        <f t="array" ref="AQ81">_xlfn.IFS(SUM($S81,$W81,$AA81,$AE81,$AI81,$AM81)&gt;='Wage Ceilings '!$C$3,0,SUM($I81,$S81,$W81,$AA81,$AE81,$AI81,$AM81)&gt;'Wage Ceilings '!$C$3,'Wage Ceilings '!$C$3-SUM($S81,$W81,$AA81,$AE81,$AI81,$AM81),SUM($I81,$S81,$W81,$AA81,$AE81,$AI81,$AM81)&lt;='Wage Ceilings '!$C$3,$I81)</f>
        <v>0</v>
      </c>
      <c r="AR81" s="91" cm="1">
        <f t="array" ref="AR81">INDEX(Appendix!$G$4:$J$8,_xlfn.IFS(AP81&lt;56,1,AP81&lt;61,2,AP81&lt;66,3,AP81&lt;71,4,TRUE,5),MATCH(YEAR($C$17),Appendix!$G$3:$L$3,0))</f>
        <v>0</v>
      </c>
      <c r="AS81" s="92">
        <f t="shared" si="24"/>
        <v>0</v>
      </c>
      <c r="AT81" s="89">
        <f t="shared" si="35"/>
        <v>125</v>
      </c>
      <c r="AU81" s="90" cm="1">
        <f t="array" ref="AU81">_xlfn.IFS(SUM($S81,$W81,$AA81,$AE81,$AI81,$AM81,$AQ81)&gt;='Wage Ceilings '!$C$3,0,SUM($J81,$S81,$W81,$AA81,$AE81,$AI81,$AM81,$AQ81)&gt;'Wage Ceilings '!$C$3,'Wage Ceilings '!$C$3-SUM($S81,$W81,$AA81,$AE81,$AI81,$AM81,$AQ81),SUM($J81,$S81,$W81,$AA81,$AE81,$AI81,$AM81,$AQ81)&lt;='Wage Ceilings '!$C$3,$J81)</f>
        <v>0</v>
      </c>
      <c r="AV81" s="91" cm="1">
        <f t="array" ref="AV81">INDEX(Appendix!$G$4:$J$8,_xlfn.IFS(AT81&lt;56,1,AT81&lt;61,2,AT81&lt;66,3,AT81&lt;71,4,TRUE,5),MATCH(YEAR($C$17),Appendix!$G$3:$L$3,0))</f>
        <v>0</v>
      </c>
      <c r="AW81" s="92">
        <f t="shared" si="15"/>
        <v>0</v>
      </c>
      <c r="AX81" s="89">
        <f t="shared" si="36"/>
        <v>125</v>
      </c>
      <c r="AY81" s="90" cm="1">
        <f t="array" ref="AY81">_xlfn.IFS(SUM($S81,$W81,$AA81,$AE81,$AI81,$AM81,$AQ81,$AU81)&gt;='Wage Ceilings '!$C$3,0,SUM($K81,$S81,$W81,$AA81,$AE81,$AI81,$AM81,$AQ81,$AU81)&gt;'Wage Ceilings '!$C$3,'Wage Ceilings '!$C$3-SUM($S81,$W81,$AA81,$AE81,$AI81,$AM81,$AQ81,$AU81),SUM($K81,$S81,$W81,$AA81,$AE81,$AI81,$AM81,$AQ81,$AU81)&lt;='Wage Ceilings '!$C$3,$K81)</f>
        <v>0</v>
      </c>
      <c r="AZ81" s="91" cm="1">
        <f t="array" ref="AZ81">INDEX(Appendix!$G$4:$J$8,_xlfn.IFS(AX81&lt;56,1,AX81&lt;61,2,AX81&lt;66,3,AX81&lt;71,4,TRUE,5),MATCH(YEAR($C$17),Appendix!$G$3:$L$3,0))</f>
        <v>0</v>
      </c>
      <c r="BA81" s="92">
        <f t="shared" si="17"/>
        <v>0</v>
      </c>
      <c r="BB81" s="89">
        <f t="shared" si="37"/>
        <v>125</v>
      </c>
      <c r="BC81" s="90" cm="1">
        <f t="array" ref="BC81">_xlfn.IFS(SUM($S81,$W81,$AA81,$AE81,$AI81,$AM81,$AQ81,$AU81,$AY81)&gt;='Wage Ceilings '!$C$3,0,SUM($L81,$S81,$W81,$AA81,$AE81,$AI81,$AM81,$AQ81,$AU81,$AY81)&gt;'Wage Ceilings '!$C$3,'Wage Ceilings '!$C$3-SUM($S81,$W81,$AA81,$AE81,$AI81,$AM81,$AQ81,$AU81,$AY81),SUM($L81,$S81,$W81,$AA81,$AE81,$AI81,$AM81,$AQ81,$AU81,$AY81)&lt;='Wage Ceilings '!$C$3,$L81)</f>
        <v>0</v>
      </c>
      <c r="BD81" s="91" cm="1">
        <f t="array" ref="BD81">INDEX(Appendix!$G$4:$J$8,_xlfn.IFS(BB81&lt;56,1,BB81&lt;61,2,BB81&lt;66,3,BB81&lt;71,4,TRUE,5),MATCH(YEAR($C$17),Appendix!$G$3:$L$3,0))</f>
        <v>0</v>
      </c>
      <c r="BE81" s="92">
        <f t="shared" si="19"/>
        <v>0</v>
      </c>
      <c r="BF81" s="89">
        <f t="shared" si="38"/>
        <v>125</v>
      </c>
      <c r="BG81" s="90" cm="1">
        <f t="array" ref="BG81">_xlfn.IFS(SUM($S81,$W81,$AA81,$AE81,$AI81,$AM81,$AQ81,$AU81,$AY81,$BC81)&gt;='Wage Ceilings '!$C$3,0,SUM($M81,$S81,$W81,$AA81,$AE81,$AI81,$AM81,$AQ81,$AU81,$AY81,$BC81)&gt;'Wage Ceilings '!$C$3,'Wage Ceilings '!$C$3-SUM($S81,$W81,$AA81,$AE81,$AI81,$AM81,$AQ81,$AU81,$AY81,$BC81),SUM($M81,$S81,$W81,$AA81,$AE81,$AI81,$AM81,$AQ81,$AU81,$AY81,$BC81)&lt;='Wage Ceilings '!$C$3,$M81)</f>
        <v>0</v>
      </c>
      <c r="BH81" s="91" cm="1">
        <f t="array" ref="BH81">INDEX(Appendix!$G$4:$J$8,_xlfn.IFS(BF81&lt;56,1,BF81&lt;61,2,BF81&lt;66,3,BF81&lt;71,4,TRUE,5),MATCH(YEAR($C$17),Appendix!$G$3:$L$3,0))</f>
        <v>0</v>
      </c>
      <c r="BI81" s="92">
        <f t="shared" si="21"/>
        <v>0</v>
      </c>
      <c r="BJ81" s="89">
        <f t="shared" si="39"/>
        <v>125</v>
      </c>
      <c r="BK81" s="90" cm="1">
        <f t="array" ref="BK81">_xlfn.IFS(SUM($S81,$W81,$AA81,$AE81,$AI81,$AM81,$AQ81,$AU81,$AY81,$BC81,$BG81)&gt;='Wage Ceilings '!$C$3,0,SUM($N81,$S81,$W81,$AA81,$AE81,$AI81,$AM81,$AQ81,$AU81,$AY81,$BC81,$BG81)&gt;'Wage Ceilings '!$C$3,'Wage Ceilings '!$C$3-SUM($S81,$W81,$AA81,$AE81,$AI81,$AM81,$AQ81,$AU81,$AY81,$BC81,$BG81),SUM($N81,$S81,$W81,$AA81,$AE81,$AI81,$AM81,$AQ81,$AU81,$AY81,$BC81,$BG81)&lt;='Wage Ceilings '!$C$3,$N81)</f>
        <v>0</v>
      </c>
      <c r="BL81" s="91" cm="1">
        <f t="array" ref="BL81">INDEX(Appendix!$G$4:$J$8,_xlfn.IFS(BJ81&lt;56,1,BJ81&lt;61,2,BJ81&lt;66,3,BJ81&lt;71,4,TRUE,5),MATCH(YEAR($C$17),Appendix!$G$3:$L$3,0))</f>
        <v>0</v>
      </c>
      <c r="BM81" s="92">
        <f t="shared" si="23"/>
        <v>0</v>
      </c>
      <c r="BN81" s="99"/>
    </row>
    <row r="82" spans="1:66" x14ac:dyDescent="0.3">
      <c r="A82" s="64" t="s">
        <v>130</v>
      </c>
      <c r="B82" s="63"/>
      <c r="C82" s="67"/>
      <c r="D82" s="67"/>
      <c r="E82" s="67"/>
      <c r="F82" s="67"/>
      <c r="G82" s="67"/>
      <c r="H82" s="67"/>
      <c r="I82" s="67"/>
      <c r="J82" s="67"/>
      <c r="K82" s="67"/>
      <c r="L82" s="67"/>
      <c r="M82" s="67"/>
      <c r="N82" s="67"/>
      <c r="O82" s="57">
        <f t="shared" si="25"/>
        <v>0</v>
      </c>
      <c r="P82" s="57">
        <f t="shared" si="26"/>
        <v>0</v>
      </c>
      <c r="Q82" s="58">
        <f t="shared" si="27"/>
        <v>0</v>
      </c>
      <c r="R82" s="89">
        <f t="shared" si="28"/>
        <v>124</v>
      </c>
      <c r="S82" s="90">
        <f>IF($C82&gt;'Wage Ceilings '!$C$3,'Wage Ceilings '!$C$3,$C82)</f>
        <v>0</v>
      </c>
      <c r="T82" s="91" cm="1">
        <f t="array" ref="T82">INDEX(Appendix!$G$4:$J$8,_xlfn.IFS(R82&lt;56,1,R82&lt;61,2,R82&lt;66,3,R82&lt;71,4,TRUE,5),MATCH(YEAR($C$17),Appendix!$G$3:$L$3,0))</f>
        <v>0</v>
      </c>
      <c r="U82" s="92">
        <f t="shared" si="2"/>
        <v>0</v>
      </c>
      <c r="V82" s="89">
        <f t="shared" si="29"/>
        <v>125</v>
      </c>
      <c r="W82" s="90">
        <f>IF($D82&gt;'Wage Ceilings '!$C$3-$S82,'Wage Ceilings '!$C$3-$S82,$D82)</f>
        <v>0</v>
      </c>
      <c r="X82" s="91" cm="1">
        <f t="array" ref="X82">INDEX(Appendix!$G$4:$J$8,_xlfn.IFS(V82&lt;56,1,V82&lt;61,2,V82&lt;66,3,V82&lt;71,4,TRUE,5),MATCH(YEAR($C$17),Appendix!$G$3:$L$3,0))</f>
        <v>0</v>
      </c>
      <c r="Y82" s="92">
        <f t="shared" si="4"/>
        <v>0</v>
      </c>
      <c r="Z82" s="89">
        <f t="shared" si="30"/>
        <v>125</v>
      </c>
      <c r="AA82" s="90">
        <f>IF($E82&gt;'Wage Ceilings '!$C$3-SUM($S82,$W82),'Wage Ceilings '!$C$3-SUM($S82,$W82),$E82)</f>
        <v>0</v>
      </c>
      <c r="AB82" s="91" cm="1">
        <f t="array" ref="AB82">INDEX(Appendix!$G$4:$J$8,_xlfn.IFS(Z82&lt;56,1,Z82&lt;61,2,Z82&lt;66,3,Z82&lt;71,4,TRUE,5),MATCH(YEAR($C$17),Appendix!$G$3:$L$3,0))</f>
        <v>0</v>
      </c>
      <c r="AC82" s="92">
        <f t="shared" si="6"/>
        <v>0</v>
      </c>
      <c r="AD82" s="89">
        <f t="shared" si="31"/>
        <v>125</v>
      </c>
      <c r="AE82" s="90">
        <f>IF($F82&gt;'Wage Ceilings '!$C$3-SUM($S82,$W82,$AA82),'Wage Ceilings '!$C$3-SUM($S82,$W82,$AA82),$F82)</f>
        <v>0</v>
      </c>
      <c r="AF82" s="91" cm="1">
        <f t="array" ref="AF82">INDEX(Appendix!$G$4:$J$8,_xlfn.IFS(AD82&lt;56,1,AD82&lt;61,2,AD82&lt;66,3,AD82&lt;71,4,TRUE,5),MATCH(YEAR($C$17),Appendix!$G$3:$L$3,0))</f>
        <v>0</v>
      </c>
      <c r="AG82" s="92">
        <f t="shared" si="8"/>
        <v>0</v>
      </c>
      <c r="AH82" s="89">
        <f t="shared" si="32"/>
        <v>125</v>
      </c>
      <c r="AI82" s="90">
        <f>IF($G82&gt;'Wage Ceilings '!$C$3-SUM($S82,$W82,$AA82,$AE82),'Wage Ceilings '!$C$3-SUM($S82,$W82,$AA82,$AE82),$G82)</f>
        <v>0</v>
      </c>
      <c r="AJ82" s="91" cm="1">
        <f t="array" ref="AJ82">INDEX(Appendix!$G$4:$J$8,_xlfn.IFS(AH82&lt;56,1,AH82&lt;61,2,AH82&lt;66,3,AH82&lt;71,4,TRUE,5),MATCH(YEAR($C$17),Appendix!$G$3:$L$3,0))</f>
        <v>0</v>
      </c>
      <c r="AK82" s="92">
        <f t="shared" si="10"/>
        <v>0</v>
      </c>
      <c r="AL82" s="89">
        <f t="shared" si="33"/>
        <v>125</v>
      </c>
      <c r="AM82" s="90">
        <f>IF($H82&gt;'Wage Ceilings '!$C$3-SUM($S82,$W82,$AA82,$AE82,$AI82),'Wage Ceilings '!$C$3-SUM($S82,$W82,$AA82,$AE82,$AI82),$H82)</f>
        <v>0</v>
      </c>
      <c r="AN82" s="91" cm="1">
        <f t="array" ref="AN82">INDEX(Appendix!$G$4:$J$8,_xlfn.IFS(AL82&lt;56,1,AL82&lt;61,2,AL82&lt;66,3,AL82&lt;71,4,TRUE,5),MATCH(YEAR($C$17),Appendix!$G$3:$L$3,0))</f>
        <v>0</v>
      </c>
      <c r="AO82" s="92">
        <f t="shared" si="12"/>
        <v>0</v>
      </c>
      <c r="AP82" s="89">
        <f t="shared" si="34"/>
        <v>125</v>
      </c>
      <c r="AQ82" s="90" cm="1">
        <f t="array" ref="AQ82">_xlfn.IFS(SUM($S82,$W82,$AA82,$AE82,$AI82,$AM82)&gt;='Wage Ceilings '!$C$3,0,SUM($I82,$S82,$W82,$AA82,$AE82,$AI82,$AM82)&gt;'Wage Ceilings '!$C$3,'Wage Ceilings '!$C$3-SUM($S82,$W82,$AA82,$AE82,$AI82,$AM82),SUM($I82,$S82,$W82,$AA82,$AE82,$AI82,$AM82)&lt;='Wage Ceilings '!$C$3,$I82)</f>
        <v>0</v>
      </c>
      <c r="AR82" s="91" cm="1">
        <f t="array" ref="AR82">INDEX(Appendix!$G$4:$J$8,_xlfn.IFS(AP82&lt;56,1,AP82&lt;61,2,AP82&lt;66,3,AP82&lt;71,4,TRUE,5),MATCH(YEAR($C$17),Appendix!$G$3:$L$3,0))</f>
        <v>0</v>
      </c>
      <c r="AS82" s="92">
        <f t="shared" si="24"/>
        <v>0</v>
      </c>
      <c r="AT82" s="89">
        <f t="shared" si="35"/>
        <v>125</v>
      </c>
      <c r="AU82" s="90" cm="1">
        <f t="array" ref="AU82">_xlfn.IFS(SUM($S82,$W82,$AA82,$AE82,$AI82,$AM82,$AQ82)&gt;='Wage Ceilings '!$C$3,0,SUM($J82,$S82,$W82,$AA82,$AE82,$AI82,$AM82,$AQ82)&gt;'Wage Ceilings '!$C$3,'Wage Ceilings '!$C$3-SUM($S82,$W82,$AA82,$AE82,$AI82,$AM82,$AQ82),SUM($J82,$S82,$W82,$AA82,$AE82,$AI82,$AM82,$AQ82)&lt;='Wage Ceilings '!$C$3,$J82)</f>
        <v>0</v>
      </c>
      <c r="AV82" s="91" cm="1">
        <f t="array" ref="AV82">INDEX(Appendix!$G$4:$J$8,_xlfn.IFS(AT82&lt;56,1,AT82&lt;61,2,AT82&lt;66,3,AT82&lt;71,4,TRUE,5),MATCH(YEAR($C$17),Appendix!$G$3:$L$3,0))</f>
        <v>0</v>
      </c>
      <c r="AW82" s="92">
        <f t="shared" si="15"/>
        <v>0</v>
      </c>
      <c r="AX82" s="89">
        <f t="shared" si="36"/>
        <v>125</v>
      </c>
      <c r="AY82" s="90" cm="1">
        <f t="array" ref="AY82">_xlfn.IFS(SUM($S82,$W82,$AA82,$AE82,$AI82,$AM82,$AQ82,$AU82)&gt;='Wage Ceilings '!$C$3,0,SUM($K82,$S82,$W82,$AA82,$AE82,$AI82,$AM82,$AQ82,$AU82)&gt;'Wage Ceilings '!$C$3,'Wage Ceilings '!$C$3-SUM($S82,$W82,$AA82,$AE82,$AI82,$AM82,$AQ82,$AU82),SUM($K82,$S82,$W82,$AA82,$AE82,$AI82,$AM82,$AQ82,$AU82)&lt;='Wage Ceilings '!$C$3,$K82)</f>
        <v>0</v>
      </c>
      <c r="AZ82" s="91" cm="1">
        <f t="array" ref="AZ82">INDEX(Appendix!$G$4:$J$8,_xlfn.IFS(AX82&lt;56,1,AX82&lt;61,2,AX82&lt;66,3,AX82&lt;71,4,TRUE,5),MATCH(YEAR($C$17),Appendix!$G$3:$L$3,0))</f>
        <v>0</v>
      </c>
      <c r="BA82" s="92">
        <f t="shared" si="17"/>
        <v>0</v>
      </c>
      <c r="BB82" s="89">
        <f t="shared" si="37"/>
        <v>125</v>
      </c>
      <c r="BC82" s="90" cm="1">
        <f t="array" ref="BC82">_xlfn.IFS(SUM($S82,$W82,$AA82,$AE82,$AI82,$AM82,$AQ82,$AU82,$AY82)&gt;='Wage Ceilings '!$C$3,0,SUM($L82,$S82,$W82,$AA82,$AE82,$AI82,$AM82,$AQ82,$AU82,$AY82)&gt;'Wage Ceilings '!$C$3,'Wage Ceilings '!$C$3-SUM($S82,$W82,$AA82,$AE82,$AI82,$AM82,$AQ82,$AU82,$AY82),SUM($L82,$S82,$W82,$AA82,$AE82,$AI82,$AM82,$AQ82,$AU82,$AY82)&lt;='Wage Ceilings '!$C$3,$L82)</f>
        <v>0</v>
      </c>
      <c r="BD82" s="91" cm="1">
        <f t="array" ref="BD82">INDEX(Appendix!$G$4:$J$8,_xlfn.IFS(BB82&lt;56,1,BB82&lt;61,2,BB82&lt;66,3,BB82&lt;71,4,TRUE,5),MATCH(YEAR($C$17),Appendix!$G$3:$L$3,0))</f>
        <v>0</v>
      </c>
      <c r="BE82" s="92">
        <f t="shared" si="19"/>
        <v>0</v>
      </c>
      <c r="BF82" s="89">
        <f t="shared" si="38"/>
        <v>125</v>
      </c>
      <c r="BG82" s="90" cm="1">
        <f t="array" ref="BG82">_xlfn.IFS(SUM($S82,$W82,$AA82,$AE82,$AI82,$AM82,$AQ82,$AU82,$AY82,$BC82)&gt;='Wage Ceilings '!$C$3,0,SUM($M82,$S82,$W82,$AA82,$AE82,$AI82,$AM82,$AQ82,$AU82,$AY82,$BC82)&gt;'Wage Ceilings '!$C$3,'Wage Ceilings '!$C$3-SUM($S82,$W82,$AA82,$AE82,$AI82,$AM82,$AQ82,$AU82,$AY82,$BC82),SUM($M82,$S82,$W82,$AA82,$AE82,$AI82,$AM82,$AQ82,$AU82,$AY82,$BC82)&lt;='Wage Ceilings '!$C$3,$M82)</f>
        <v>0</v>
      </c>
      <c r="BH82" s="91" cm="1">
        <f t="array" ref="BH82">INDEX(Appendix!$G$4:$J$8,_xlfn.IFS(BF82&lt;56,1,BF82&lt;61,2,BF82&lt;66,3,BF82&lt;71,4,TRUE,5),MATCH(YEAR($C$17),Appendix!$G$3:$L$3,0))</f>
        <v>0</v>
      </c>
      <c r="BI82" s="92">
        <f t="shared" si="21"/>
        <v>0</v>
      </c>
      <c r="BJ82" s="89">
        <f t="shared" si="39"/>
        <v>125</v>
      </c>
      <c r="BK82" s="90" cm="1">
        <f t="array" ref="BK82">_xlfn.IFS(SUM($S82,$W82,$AA82,$AE82,$AI82,$AM82,$AQ82,$AU82,$AY82,$BC82,$BG82)&gt;='Wage Ceilings '!$C$3,0,SUM($N82,$S82,$W82,$AA82,$AE82,$AI82,$AM82,$AQ82,$AU82,$AY82,$BC82,$BG82)&gt;'Wage Ceilings '!$C$3,'Wage Ceilings '!$C$3-SUM($S82,$W82,$AA82,$AE82,$AI82,$AM82,$AQ82,$AU82,$AY82,$BC82,$BG82),SUM($N82,$S82,$W82,$AA82,$AE82,$AI82,$AM82,$AQ82,$AU82,$AY82,$BC82,$BG82)&lt;='Wage Ceilings '!$C$3,$N82)</f>
        <v>0</v>
      </c>
      <c r="BL82" s="91" cm="1">
        <f t="array" ref="BL82">INDEX(Appendix!$G$4:$J$8,_xlfn.IFS(BJ82&lt;56,1,BJ82&lt;61,2,BJ82&lt;66,3,BJ82&lt;71,4,TRUE,5),MATCH(YEAR($C$17),Appendix!$G$3:$L$3,0))</f>
        <v>0</v>
      </c>
      <c r="BM82" s="92">
        <f t="shared" si="23"/>
        <v>0</v>
      </c>
      <c r="BN82" s="99"/>
    </row>
    <row r="83" spans="1:66" x14ac:dyDescent="0.3">
      <c r="A83" s="64" t="s">
        <v>131</v>
      </c>
      <c r="B83" s="63"/>
      <c r="C83" s="67"/>
      <c r="D83" s="67"/>
      <c r="E83" s="67"/>
      <c r="F83" s="67"/>
      <c r="G83" s="67"/>
      <c r="H83" s="67"/>
      <c r="I83" s="67"/>
      <c r="J83" s="67"/>
      <c r="K83" s="67"/>
      <c r="L83" s="67"/>
      <c r="M83" s="67"/>
      <c r="N83" s="67"/>
      <c r="O83" s="57">
        <f t="shared" si="25"/>
        <v>0</v>
      </c>
      <c r="P83" s="57">
        <f t="shared" si="26"/>
        <v>0</v>
      </c>
      <c r="Q83" s="58">
        <f t="shared" ref="Q83:Q114" si="40">SUM(O83:P83)</f>
        <v>0</v>
      </c>
      <c r="R83" s="89">
        <f t="shared" ref="R83:R119" si="41">FLOOR((DATEDIF($B83-DAY($B83)+1,C$17,"m")-1)/12,1)</f>
        <v>124</v>
      </c>
      <c r="S83" s="90">
        <f>IF($C83&gt;'Wage Ceilings '!$C$3,'Wage Ceilings '!$C$3,$C83)</f>
        <v>0</v>
      </c>
      <c r="T83" s="91" cm="1">
        <f t="array" ref="T83">INDEX(Appendix!$G$4:$J$8,_xlfn.IFS(R83&lt;56,1,R83&lt;61,2,R83&lt;66,3,R83&lt;71,4,TRUE,5),MATCH(YEAR($C$17),Appendix!$G$3:$L$3,0))</f>
        <v>0</v>
      </c>
      <c r="U83" s="92">
        <f t="shared" ref="U83:U119" si="42">S83*T83</f>
        <v>0</v>
      </c>
      <c r="V83" s="89">
        <f t="shared" ref="V83:V119" si="43">FLOOR((DATEDIF($B83-DAY($B83)+1,D$17,"m")-1)/12,1)</f>
        <v>125</v>
      </c>
      <c r="W83" s="90">
        <f>IF($D83&gt;'Wage Ceilings '!$C$3-$S83,'Wage Ceilings '!$C$3-$S83,$D83)</f>
        <v>0</v>
      </c>
      <c r="X83" s="91" cm="1">
        <f t="array" ref="X83">INDEX(Appendix!$G$4:$J$8,_xlfn.IFS(V83&lt;56,1,V83&lt;61,2,V83&lt;66,3,V83&lt;71,4,TRUE,5),MATCH(YEAR($C$17),Appendix!$G$3:$L$3,0))</f>
        <v>0</v>
      </c>
      <c r="Y83" s="92">
        <f t="shared" ref="Y83:Y119" si="44">W83*X83</f>
        <v>0</v>
      </c>
      <c r="Z83" s="89">
        <f t="shared" ref="Z83:Z119" si="45">FLOOR((DATEDIF($B83-DAY($B83)+1,E$17,"m")-1)/12,1)</f>
        <v>125</v>
      </c>
      <c r="AA83" s="90">
        <f>IF($E83&gt;'Wage Ceilings '!$C$3-SUM($S83,$W83),'Wage Ceilings '!$C$3-SUM($S83,$W83),$E83)</f>
        <v>0</v>
      </c>
      <c r="AB83" s="91" cm="1">
        <f t="array" ref="AB83">INDEX(Appendix!$G$4:$J$8,_xlfn.IFS(Z83&lt;56,1,Z83&lt;61,2,Z83&lt;66,3,Z83&lt;71,4,TRUE,5),MATCH(YEAR($C$17),Appendix!$G$3:$L$3,0))</f>
        <v>0</v>
      </c>
      <c r="AC83" s="92">
        <f t="shared" ref="AC83:AC119" si="46">AA83*AB83</f>
        <v>0</v>
      </c>
      <c r="AD83" s="89">
        <f t="shared" ref="AD83:AD119" si="47">FLOOR((DATEDIF($B83-DAY($B83)+1,F$17,"m")-1)/12,1)</f>
        <v>125</v>
      </c>
      <c r="AE83" s="90">
        <f>IF($F83&gt;'Wage Ceilings '!$C$3-SUM($S83,$W83,$AA83),'Wage Ceilings '!$C$3-SUM($S83,$W83,$AA83),$F83)</f>
        <v>0</v>
      </c>
      <c r="AF83" s="91" cm="1">
        <f t="array" ref="AF83">INDEX(Appendix!$G$4:$J$8,_xlfn.IFS(AD83&lt;56,1,AD83&lt;61,2,AD83&lt;66,3,AD83&lt;71,4,TRUE,5),MATCH(YEAR($C$17),Appendix!$G$3:$L$3,0))</f>
        <v>0</v>
      </c>
      <c r="AG83" s="92">
        <f t="shared" ref="AG83:AG119" si="48">AE83*AF83</f>
        <v>0</v>
      </c>
      <c r="AH83" s="89">
        <f t="shared" ref="AH83:AH119" si="49">FLOOR((DATEDIF($B83-DAY($B83)+1,G$17,"m")-1)/12,1)</f>
        <v>125</v>
      </c>
      <c r="AI83" s="90">
        <f>IF($G83&gt;'Wage Ceilings '!$C$3-SUM($S83,$W83,$AA83,$AE83),'Wage Ceilings '!$C$3-SUM($S83,$W83,$AA83,$AE83),$G83)</f>
        <v>0</v>
      </c>
      <c r="AJ83" s="91" cm="1">
        <f t="array" ref="AJ83">INDEX(Appendix!$G$4:$J$8,_xlfn.IFS(AH83&lt;56,1,AH83&lt;61,2,AH83&lt;66,3,AH83&lt;71,4,TRUE,5),MATCH(YEAR($C$17),Appendix!$G$3:$L$3,0))</f>
        <v>0</v>
      </c>
      <c r="AK83" s="92">
        <f t="shared" ref="AK83:AK119" si="50">AI83*AJ83</f>
        <v>0</v>
      </c>
      <c r="AL83" s="89">
        <f t="shared" ref="AL83:AL119" si="51">FLOOR((DATEDIF($B83-DAY($B83)+1,H$17,"m")-1)/12,1)</f>
        <v>125</v>
      </c>
      <c r="AM83" s="90">
        <f>IF($H83&gt;'Wage Ceilings '!$C$3-SUM($S83,$W83,$AA83,$AE83,$AI83),'Wage Ceilings '!$C$3-SUM($S83,$W83,$AA83,$AE83,$AI83),$H83)</f>
        <v>0</v>
      </c>
      <c r="AN83" s="91" cm="1">
        <f t="array" ref="AN83">INDEX(Appendix!$G$4:$J$8,_xlfn.IFS(AL83&lt;56,1,AL83&lt;61,2,AL83&lt;66,3,AL83&lt;71,4,TRUE,5),MATCH(YEAR($C$17),Appendix!$G$3:$L$3,0))</f>
        <v>0</v>
      </c>
      <c r="AO83" s="92">
        <f t="shared" ref="AO83:AO119" si="52">AM83*AN83</f>
        <v>0</v>
      </c>
      <c r="AP83" s="89">
        <f t="shared" ref="AP83:AP119" si="53">FLOOR((DATEDIF($B83-DAY($B83)+1,I$17,"m")-1)/12,1)</f>
        <v>125</v>
      </c>
      <c r="AQ83" s="90" cm="1">
        <f t="array" ref="AQ83">_xlfn.IFS(SUM($S83,$W83,$AA83,$AE83,$AI83,$AM83)&gt;='Wage Ceilings '!$C$3,0,SUM($I83,$S83,$W83,$AA83,$AE83,$AI83,$AM83)&gt;'Wage Ceilings '!$C$3,'Wage Ceilings '!$C$3-SUM($S83,$W83,$AA83,$AE83,$AI83,$AM83),SUM($I83,$S83,$W83,$AA83,$AE83,$AI83,$AM83)&lt;='Wage Ceilings '!$C$3,$I83)</f>
        <v>0</v>
      </c>
      <c r="AR83" s="91" cm="1">
        <f t="array" ref="AR83">INDEX(Appendix!$G$4:$J$8,_xlfn.IFS(AP83&lt;56,1,AP83&lt;61,2,AP83&lt;66,3,AP83&lt;71,4,TRUE,5),MATCH(YEAR($C$17),Appendix!$G$3:$L$3,0))</f>
        <v>0</v>
      </c>
      <c r="AS83" s="92">
        <f t="shared" si="24"/>
        <v>0</v>
      </c>
      <c r="AT83" s="89">
        <f t="shared" ref="AT83:AT119" si="54">FLOOR((DATEDIF($B83-DAY($B83)+1,J$17,"m")-1)/12,1)</f>
        <v>125</v>
      </c>
      <c r="AU83" s="90" cm="1">
        <f t="array" ref="AU83">_xlfn.IFS(SUM($S83,$W83,$AA83,$AE83,$AI83,$AM83,$AQ83)&gt;='Wage Ceilings '!$C$3,0,SUM($J83,$S83,$W83,$AA83,$AE83,$AI83,$AM83,$AQ83)&gt;'Wage Ceilings '!$C$3,'Wage Ceilings '!$C$3-SUM($S83,$W83,$AA83,$AE83,$AI83,$AM83,$AQ83),SUM($J83,$S83,$W83,$AA83,$AE83,$AI83,$AM83,$AQ83)&lt;='Wage Ceilings '!$C$3,$J83)</f>
        <v>0</v>
      </c>
      <c r="AV83" s="91" cm="1">
        <f t="array" ref="AV83">INDEX(Appendix!$G$4:$J$8,_xlfn.IFS(AT83&lt;56,1,AT83&lt;61,2,AT83&lt;66,3,AT83&lt;71,4,TRUE,5),MATCH(YEAR($C$17),Appendix!$G$3:$L$3,0))</f>
        <v>0</v>
      </c>
      <c r="AW83" s="92">
        <f t="shared" ref="AW83:AW119" si="55">AU83*AV83</f>
        <v>0</v>
      </c>
      <c r="AX83" s="89">
        <f t="shared" ref="AX83:AX119" si="56">FLOOR((DATEDIF($B83-DAY($B83)+1,K$17,"m")-1)/12,1)</f>
        <v>125</v>
      </c>
      <c r="AY83" s="90" cm="1">
        <f t="array" ref="AY83">_xlfn.IFS(SUM($S83,$W83,$AA83,$AE83,$AI83,$AM83,$AQ83,$AU83)&gt;='Wage Ceilings '!$C$3,0,SUM($K83,$S83,$W83,$AA83,$AE83,$AI83,$AM83,$AQ83,$AU83)&gt;'Wage Ceilings '!$C$3,'Wage Ceilings '!$C$3-SUM($S83,$W83,$AA83,$AE83,$AI83,$AM83,$AQ83,$AU83),SUM($K83,$S83,$W83,$AA83,$AE83,$AI83,$AM83,$AQ83,$AU83)&lt;='Wage Ceilings '!$C$3,$K83)</f>
        <v>0</v>
      </c>
      <c r="AZ83" s="91" cm="1">
        <f t="array" ref="AZ83">INDEX(Appendix!$G$4:$J$8,_xlfn.IFS(AX83&lt;56,1,AX83&lt;61,2,AX83&lt;66,3,AX83&lt;71,4,TRUE,5),MATCH(YEAR($C$17),Appendix!$G$3:$L$3,0))</f>
        <v>0</v>
      </c>
      <c r="BA83" s="92">
        <f t="shared" ref="BA83:BA119" si="57">AY83*AZ83</f>
        <v>0</v>
      </c>
      <c r="BB83" s="89">
        <f t="shared" ref="BB83:BB119" si="58">FLOOR((DATEDIF($B83-DAY($B83)+1,L$17,"m")-1)/12,1)</f>
        <v>125</v>
      </c>
      <c r="BC83" s="90" cm="1">
        <f t="array" ref="BC83">_xlfn.IFS(SUM($S83,$W83,$AA83,$AE83,$AI83,$AM83,$AQ83,$AU83,$AY83)&gt;='Wage Ceilings '!$C$3,0,SUM($L83,$S83,$W83,$AA83,$AE83,$AI83,$AM83,$AQ83,$AU83,$AY83)&gt;'Wage Ceilings '!$C$3,'Wage Ceilings '!$C$3-SUM($S83,$W83,$AA83,$AE83,$AI83,$AM83,$AQ83,$AU83,$AY83),SUM($L83,$S83,$W83,$AA83,$AE83,$AI83,$AM83,$AQ83,$AU83,$AY83)&lt;='Wage Ceilings '!$C$3,$L83)</f>
        <v>0</v>
      </c>
      <c r="BD83" s="91" cm="1">
        <f t="array" ref="BD83">INDEX(Appendix!$G$4:$J$8,_xlfn.IFS(BB83&lt;56,1,BB83&lt;61,2,BB83&lt;66,3,BB83&lt;71,4,TRUE,5),MATCH(YEAR($C$17),Appendix!$G$3:$L$3,0))</f>
        <v>0</v>
      </c>
      <c r="BE83" s="92">
        <f t="shared" ref="BE83:BE119" si="59">BC83*BD83</f>
        <v>0</v>
      </c>
      <c r="BF83" s="89">
        <f t="shared" ref="BF83:BF119" si="60">FLOOR((DATEDIF($B83-DAY($B83)+1,M$17,"m")-1)/12,1)</f>
        <v>125</v>
      </c>
      <c r="BG83" s="90" cm="1">
        <f t="array" ref="BG83">_xlfn.IFS(SUM($S83,$W83,$AA83,$AE83,$AI83,$AM83,$AQ83,$AU83,$AY83,$BC83)&gt;='Wage Ceilings '!$C$3,0,SUM($M83,$S83,$W83,$AA83,$AE83,$AI83,$AM83,$AQ83,$AU83,$AY83,$BC83)&gt;'Wage Ceilings '!$C$3,'Wage Ceilings '!$C$3-SUM($S83,$W83,$AA83,$AE83,$AI83,$AM83,$AQ83,$AU83,$AY83,$BC83),SUM($M83,$S83,$W83,$AA83,$AE83,$AI83,$AM83,$AQ83,$AU83,$AY83,$BC83)&lt;='Wage Ceilings '!$C$3,$M83)</f>
        <v>0</v>
      </c>
      <c r="BH83" s="91" cm="1">
        <f t="array" ref="BH83">INDEX(Appendix!$G$4:$J$8,_xlfn.IFS(BF83&lt;56,1,BF83&lt;61,2,BF83&lt;66,3,BF83&lt;71,4,TRUE,5),MATCH(YEAR($C$17),Appendix!$G$3:$L$3,0))</f>
        <v>0</v>
      </c>
      <c r="BI83" s="92">
        <f t="shared" ref="BI83:BI119" si="61">BG83*BH83</f>
        <v>0</v>
      </c>
      <c r="BJ83" s="89">
        <f t="shared" ref="BJ83:BJ119" si="62">FLOOR((DATEDIF($B83-DAY($B83)+1,N$17,"m")-1)/12,1)</f>
        <v>125</v>
      </c>
      <c r="BK83" s="90" cm="1">
        <f t="array" ref="BK83">_xlfn.IFS(SUM($S83,$W83,$AA83,$AE83,$AI83,$AM83,$AQ83,$AU83,$AY83,$BC83,$BG83)&gt;='Wage Ceilings '!$C$3,0,SUM($N83,$S83,$W83,$AA83,$AE83,$AI83,$AM83,$AQ83,$AU83,$AY83,$BC83,$BG83)&gt;'Wage Ceilings '!$C$3,'Wage Ceilings '!$C$3-SUM($S83,$W83,$AA83,$AE83,$AI83,$AM83,$AQ83,$AU83,$AY83,$BC83,$BG83),SUM($N83,$S83,$W83,$AA83,$AE83,$AI83,$AM83,$AQ83,$AU83,$AY83,$BC83,$BG83)&lt;='Wage Ceilings '!$C$3,$N83)</f>
        <v>0</v>
      </c>
      <c r="BL83" s="91" cm="1">
        <f t="array" ref="BL83">INDEX(Appendix!$G$4:$J$8,_xlfn.IFS(BJ83&lt;56,1,BJ83&lt;61,2,BJ83&lt;66,3,BJ83&lt;71,4,TRUE,5),MATCH(YEAR($C$17),Appendix!$G$3:$L$3,0))</f>
        <v>0</v>
      </c>
      <c r="BM83" s="92">
        <f t="shared" ref="BM83:BM119" si="63">BK83*BL83</f>
        <v>0</v>
      </c>
      <c r="BN83" s="99"/>
    </row>
    <row r="84" spans="1:66" x14ac:dyDescent="0.3">
      <c r="A84" s="64" t="s">
        <v>132</v>
      </c>
      <c r="B84" s="63"/>
      <c r="C84" s="67"/>
      <c r="D84" s="67"/>
      <c r="E84" s="67"/>
      <c r="F84" s="67"/>
      <c r="G84" s="67"/>
      <c r="H84" s="67"/>
      <c r="I84" s="67"/>
      <c r="J84" s="67"/>
      <c r="K84" s="67"/>
      <c r="L84" s="67"/>
      <c r="M84" s="67"/>
      <c r="N84" s="67"/>
      <c r="O84" s="57">
        <f t="shared" si="25"/>
        <v>0</v>
      </c>
      <c r="P84" s="57">
        <f t="shared" si="26"/>
        <v>0</v>
      </c>
      <c r="Q84" s="58">
        <f t="shared" si="40"/>
        <v>0</v>
      </c>
      <c r="R84" s="89">
        <f t="shared" si="41"/>
        <v>124</v>
      </c>
      <c r="S84" s="90">
        <f>IF($C84&gt;'Wage Ceilings '!$C$3,'Wage Ceilings '!$C$3,$C84)</f>
        <v>0</v>
      </c>
      <c r="T84" s="91" cm="1">
        <f t="array" ref="T84">INDEX(Appendix!$G$4:$J$8,_xlfn.IFS(R84&lt;56,1,R84&lt;61,2,R84&lt;66,3,R84&lt;71,4,TRUE,5),MATCH(YEAR($C$17),Appendix!$G$3:$L$3,0))</f>
        <v>0</v>
      </c>
      <c r="U84" s="92">
        <f t="shared" si="42"/>
        <v>0</v>
      </c>
      <c r="V84" s="89">
        <f t="shared" si="43"/>
        <v>125</v>
      </c>
      <c r="W84" s="90">
        <f>IF($D84&gt;'Wage Ceilings '!$C$3-$S84,'Wage Ceilings '!$C$3-$S84,$D84)</f>
        <v>0</v>
      </c>
      <c r="X84" s="91" cm="1">
        <f t="array" ref="X84">INDEX(Appendix!$G$4:$J$8,_xlfn.IFS(V84&lt;56,1,V84&lt;61,2,V84&lt;66,3,V84&lt;71,4,TRUE,5),MATCH(YEAR($C$17),Appendix!$G$3:$L$3,0))</f>
        <v>0</v>
      </c>
      <c r="Y84" s="92">
        <f t="shared" si="44"/>
        <v>0</v>
      </c>
      <c r="Z84" s="89">
        <f t="shared" si="45"/>
        <v>125</v>
      </c>
      <c r="AA84" s="90">
        <f>IF($E84&gt;'Wage Ceilings '!$C$3-SUM($S84,$W84),'Wage Ceilings '!$C$3-SUM($S84,$W84),$E84)</f>
        <v>0</v>
      </c>
      <c r="AB84" s="91" cm="1">
        <f t="array" ref="AB84">INDEX(Appendix!$G$4:$J$8,_xlfn.IFS(Z84&lt;56,1,Z84&lt;61,2,Z84&lt;66,3,Z84&lt;71,4,TRUE,5),MATCH(YEAR($C$17),Appendix!$G$3:$L$3,0))</f>
        <v>0</v>
      </c>
      <c r="AC84" s="92">
        <f t="shared" si="46"/>
        <v>0</v>
      </c>
      <c r="AD84" s="89">
        <f t="shared" si="47"/>
        <v>125</v>
      </c>
      <c r="AE84" s="90">
        <f>IF($F84&gt;'Wage Ceilings '!$C$3-SUM($S84,$W84,$AA84),'Wage Ceilings '!$C$3-SUM($S84,$W84,$AA84),$F84)</f>
        <v>0</v>
      </c>
      <c r="AF84" s="91" cm="1">
        <f t="array" ref="AF84">INDEX(Appendix!$G$4:$J$8,_xlfn.IFS(AD84&lt;56,1,AD84&lt;61,2,AD84&lt;66,3,AD84&lt;71,4,TRUE,5),MATCH(YEAR($C$17),Appendix!$G$3:$L$3,0))</f>
        <v>0</v>
      </c>
      <c r="AG84" s="92">
        <f t="shared" si="48"/>
        <v>0</v>
      </c>
      <c r="AH84" s="89">
        <f t="shared" si="49"/>
        <v>125</v>
      </c>
      <c r="AI84" s="90">
        <f>IF($G84&gt;'Wage Ceilings '!$C$3-SUM($S84,$W84,$AA84,$AE84),'Wage Ceilings '!$C$3-SUM($S84,$W84,$AA84,$AE84),$G84)</f>
        <v>0</v>
      </c>
      <c r="AJ84" s="91" cm="1">
        <f t="array" ref="AJ84">INDEX(Appendix!$G$4:$J$8,_xlfn.IFS(AH84&lt;56,1,AH84&lt;61,2,AH84&lt;66,3,AH84&lt;71,4,TRUE,5),MATCH(YEAR($C$17),Appendix!$G$3:$L$3,0))</f>
        <v>0</v>
      </c>
      <c r="AK84" s="92">
        <f t="shared" si="50"/>
        <v>0</v>
      </c>
      <c r="AL84" s="89">
        <f t="shared" si="51"/>
        <v>125</v>
      </c>
      <c r="AM84" s="90">
        <f>IF($H84&gt;'Wage Ceilings '!$C$3-SUM($S84,$W84,$AA84,$AE84,$AI84),'Wage Ceilings '!$C$3-SUM($S84,$W84,$AA84,$AE84,$AI84),$H84)</f>
        <v>0</v>
      </c>
      <c r="AN84" s="91" cm="1">
        <f t="array" ref="AN84">INDEX(Appendix!$G$4:$J$8,_xlfn.IFS(AL84&lt;56,1,AL84&lt;61,2,AL84&lt;66,3,AL84&lt;71,4,TRUE,5),MATCH(YEAR($C$17),Appendix!$G$3:$L$3,0))</f>
        <v>0</v>
      </c>
      <c r="AO84" s="92">
        <f t="shared" si="52"/>
        <v>0</v>
      </c>
      <c r="AP84" s="89">
        <f t="shared" si="53"/>
        <v>125</v>
      </c>
      <c r="AQ84" s="90" cm="1">
        <f t="array" ref="AQ84">_xlfn.IFS(SUM($S84,$W84,$AA84,$AE84,$AI84,$AM84)&gt;='Wage Ceilings '!$C$3,0,SUM($I84,$S84,$W84,$AA84,$AE84,$AI84,$AM84)&gt;'Wage Ceilings '!$C$3,'Wage Ceilings '!$C$3-SUM($S84,$W84,$AA84,$AE84,$AI84,$AM84),SUM($I84,$S84,$W84,$AA84,$AE84,$AI84,$AM84)&lt;='Wage Ceilings '!$C$3,$I84)</f>
        <v>0</v>
      </c>
      <c r="AR84" s="91" cm="1">
        <f t="array" ref="AR84">INDEX(Appendix!$G$4:$J$8,_xlfn.IFS(AP84&lt;56,1,AP84&lt;61,2,AP84&lt;66,3,AP84&lt;71,4,TRUE,5),MATCH(YEAR($C$17),Appendix!$G$3:$L$3,0))</f>
        <v>0</v>
      </c>
      <c r="AS84" s="92">
        <f t="shared" ref="AS84:AS119" si="64">AQ84*AR84</f>
        <v>0</v>
      </c>
      <c r="AT84" s="89">
        <f t="shared" si="54"/>
        <v>125</v>
      </c>
      <c r="AU84" s="90" cm="1">
        <f t="array" ref="AU84">_xlfn.IFS(SUM($S84,$W84,$AA84,$AE84,$AI84,$AM84,$AQ84)&gt;='Wage Ceilings '!$C$3,0,SUM($J84,$S84,$W84,$AA84,$AE84,$AI84,$AM84,$AQ84)&gt;'Wage Ceilings '!$C$3,'Wage Ceilings '!$C$3-SUM($S84,$W84,$AA84,$AE84,$AI84,$AM84,$AQ84),SUM($J84,$S84,$W84,$AA84,$AE84,$AI84,$AM84,$AQ84)&lt;='Wage Ceilings '!$C$3,$J84)</f>
        <v>0</v>
      </c>
      <c r="AV84" s="91" cm="1">
        <f t="array" ref="AV84">INDEX(Appendix!$G$4:$J$8,_xlfn.IFS(AT84&lt;56,1,AT84&lt;61,2,AT84&lt;66,3,AT84&lt;71,4,TRUE,5),MATCH(YEAR($C$17),Appendix!$G$3:$L$3,0))</f>
        <v>0</v>
      </c>
      <c r="AW84" s="92">
        <f t="shared" si="55"/>
        <v>0</v>
      </c>
      <c r="AX84" s="89">
        <f t="shared" si="56"/>
        <v>125</v>
      </c>
      <c r="AY84" s="90" cm="1">
        <f t="array" ref="AY84">_xlfn.IFS(SUM($S84,$W84,$AA84,$AE84,$AI84,$AM84,$AQ84,$AU84)&gt;='Wage Ceilings '!$C$3,0,SUM($K84,$S84,$W84,$AA84,$AE84,$AI84,$AM84,$AQ84,$AU84)&gt;'Wage Ceilings '!$C$3,'Wage Ceilings '!$C$3-SUM($S84,$W84,$AA84,$AE84,$AI84,$AM84,$AQ84,$AU84),SUM($K84,$S84,$W84,$AA84,$AE84,$AI84,$AM84,$AQ84,$AU84)&lt;='Wage Ceilings '!$C$3,$K84)</f>
        <v>0</v>
      </c>
      <c r="AZ84" s="91" cm="1">
        <f t="array" ref="AZ84">INDEX(Appendix!$G$4:$J$8,_xlfn.IFS(AX84&lt;56,1,AX84&lt;61,2,AX84&lt;66,3,AX84&lt;71,4,TRUE,5),MATCH(YEAR($C$17),Appendix!$G$3:$L$3,0))</f>
        <v>0</v>
      </c>
      <c r="BA84" s="92">
        <f t="shared" si="57"/>
        <v>0</v>
      </c>
      <c r="BB84" s="89">
        <f t="shared" si="58"/>
        <v>125</v>
      </c>
      <c r="BC84" s="90" cm="1">
        <f t="array" ref="BC84">_xlfn.IFS(SUM($S84,$W84,$AA84,$AE84,$AI84,$AM84,$AQ84,$AU84,$AY84)&gt;='Wage Ceilings '!$C$3,0,SUM($L84,$S84,$W84,$AA84,$AE84,$AI84,$AM84,$AQ84,$AU84,$AY84)&gt;'Wage Ceilings '!$C$3,'Wage Ceilings '!$C$3-SUM($S84,$W84,$AA84,$AE84,$AI84,$AM84,$AQ84,$AU84,$AY84),SUM($L84,$S84,$W84,$AA84,$AE84,$AI84,$AM84,$AQ84,$AU84,$AY84)&lt;='Wage Ceilings '!$C$3,$L84)</f>
        <v>0</v>
      </c>
      <c r="BD84" s="91" cm="1">
        <f t="array" ref="BD84">INDEX(Appendix!$G$4:$J$8,_xlfn.IFS(BB84&lt;56,1,BB84&lt;61,2,BB84&lt;66,3,BB84&lt;71,4,TRUE,5),MATCH(YEAR($C$17),Appendix!$G$3:$L$3,0))</f>
        <v>0</v>
      </c>
      <c r="BE84" s="92">
        <f t="shared" si="59"/>
        <v>0</v>
      </c>
      <c r="BF84" s="89">
        <f t="shared" si="60"/>
        <v>125</v>
      </c>
      <c r="BG84" s="90" cm="1">
        <f t="array" ref="BG84">_xlfn.IFS(SUM($S84,$W84,$AA84,$AE84,$AI84,$AM84,$AQ84,$AU84,$AY84,$BC84)&gt;='Wage Ceilings '!$C$3,0,SUM($M84,$S84,$W84,$AA84,$AE84,$AI84,$AM84,$AQ84,$AU84,$AY84,$BC84)&gt;'Wage Ceilings '!$C$3,'Wage Ceilings '!$C$3-SUM($S84,$W84,$AA84,$AE84,$AI84,$AM84,$AQ84,$AU84,$AY84,$BC84),SUM($M84,$S84,$W84,$AA84,$AE84,$AI84,$AM84,$AQ84,$AU84,$AY84,$BC84)&lt;='Wage Ceilings '!$C$3,$M84)</f>
        <v>0</v>
      </c>
      <c r="BH84" s="91" cm="1">
        <f t="array" ref="BH84">INDEX(Appendix!$G$4:$J$8,_xlfn.IFS(BF84&lt;56,1,BF84&lt;61,2,BF84&lt;66,3,BF84&lt;71,4,TRUE,5),MATCH(YEAR($C$17),Appendix!$G$3:$L$3,0))</f>
        <v>0</v>
      </c>
      <c r="BI84" s="92">
        <f t="shared" si="61"/>
        <v>0</v>
      </c>
      <c r="BJ84" s="89">
        <f t="shared" si="62"/>
        <v>125</v>
      </c>
      <c r="BK84" s="90" cm="1">
        <f t="array" ref="BK84">_xlfn.IFS(SUM($S84,$W84,$AA84,$AE84,$AI84,$AM84,$AQ84,$AU84,$AY84,$BC84,$BG84)&gt;='Wage Ceilings '!$C$3,0,SUM($N84,$S84,$W84,$AA84,$AE84,$AI84,$AM84,$AQ84,$AU84,$AY84,$BC84,$BG84)&gt;'Wage Ceilings '!$C$3,'Wage Ceilings '!$C$3-SUM($S84,$W84,$AA84,$AE84,$AI84,$AM84,$AQ84,$AU84,$AY84,$BC84,$BG84),SUM($N84,$S84,$W84,$AA84,$AE84,$AI84,$AM84,$AQ84,$AU84,$AY84,$BC84,$BG84)&lt;='Wage Ceilings '!$C$3,$N84)</f>
        <v>0</v>
      </c>
      <c r="BL84" s="91" cm="1">
        <f t="array" ref="BL84">INDEX(Appendix!$G$4:$J$8,_xlfn.IFS(BJ84&lt;56,1,BJ84&lt;61,2,BJ84&lt;66,3,BJ84&lt;71,4,TRUE,5),MATCH(YEAR($C$17),Appendix!$G$3:$L$3,0))</f>
        <v>0</v>
      </c>
      <c r="BM84" s="92">
        <f t="shared" si="63"/>
        <v>0</v>
      </c>
      <c r="BN84" s="99"/>
    </row>
    <row r="85" spans="1:66" x14ac:dyDescent="0.3">
      <c r="A85" s="64" t="s">
        <v>133</v>
      </c>
      <c r="B85" s="63"/>
      <c r="C85" s="67"/>
      <c r="D85" s="67"/>
      <c r="E85" s="67"/>
      <c r="F85" s="67"/>
      <c r="G85" s="67"/>
      <c r="H85" s="67"/>
      <c r="I85" s="67"/>
      <c r="J85" s="67"/>
      <c r="K85" s="67"/>
      <c r="L85" s="67"/>
      <c r="M85" s="67"/>
      <c r="N85" s="67"/>
      <c r="O85" s="57">
        <f t="shared" ref="O85:O119" si="65">SUM(U85,Y85,AC85,AG85,AK85,AO85)</f>
        <v>0</v>
      </c>
      <c r="P85" s="57">
        <f t="shared" ref="P85:P119" si="66">SUM(AS85,AW85,BA85,BE85,BI85,BM85)</f>
        <v>0</v>
      </c>
      <c r="Q85" s="58">
        <f t="shared" si="40"/>
        <v>0</v>
      </c>
      <c r="R85" s="89">
        <f t="shared" si="41"/>
        <v>124</v>
      </c>
      <c r="S85" s="90">
        <f>IF($C85&gt;'Wage Ceilings '!$C$3,'Wage Ceilings '!$C$3,$C85)</f>
        <v>0</v>
      </c>
      <c r="T85" s="91" cm="1">
        <f t="array" ref="T85">INDEX(Appendix!$G$4:$J$8,_xlfn.IFS(R85&lt;56,1,R85&lt;61,2,R85&lt;66,3,R85&lt;71,4,TRUE,5),MATCH(YEAR($C$17),Appendix!$G$3:$L$3,0))</f>
        <v>0</v>
      </c>
      <c r="U85" s="92">
        <f t="shared" si="42"/>
        <v>0</v>
      </c>
      <c r="V85" s="89">
        <f t="shared" si="43"/>
        <v>125</v>
      </c>
      <c r="W85" s="90">
        <f>IF($D85&gt;'Wage Ceilings '!$C$3-$S85,'Wage Ceilings '!$C$3-$S85,$D85)</f>
        <v>0</v>
      </c>
      <c r="X85" s="91" cm="1">
        <f t="array" ref="X85">INDEX(Appendix!$G$4:$J$8,_xlfn.IFS(V85&lt;56,1,V85&lt;61,2,V85&lt;66,3,V85&lt;71,4,TRUE,5),MATCH(YEAR($C$17),Appendix!$G$3:$L$3,0))</f>
        <v>0</v>
      </c>
      <c r="Y85" s="92">
        <f t="shared" si="44"/>
        <v>0</v>
      </c>
      <c r="Z85" s="89">
        <f t="shared" si="45"/>
        <v>125</v>
      </c>
      <c r="AA85" s="90">
        <f>IF($E85&gt;'Wage Ceilings '!$C$3-SUM($S85,$W85),'Wage Ceilings '!$C$3-SUM($S85,$W85),$E85)</f>
        <v>0</v>
      </c>
      <c r="AB85" s="91" cm="1">
        <f t="array" ref="AB85">INDEX(Appendix!$G$4:$J$8,_xlfn.IFS(Z85&lt;56,1,Z85&lt;61,2,Z85&lt;66,3,Z85&lt;71,4,TRUE,5),MATCH(YEAR($C$17),Appendix!$G$3:$L$3,0))</f>
        <v>0</v>
      </c>
      <c r="AC85" s="92">
        <f t="shared" si="46"/>
        <v>0</v>
      </c>
      <c r="AD85" s="89">
        <f t="shared" si="47"/>
        <v>125</v>
      </c>
      <c r="AE85" s="90">
        <f>IF($F85&gt;'Wage Ceilings '!$C$3-SUM($S85,$W85,$AA85),'Wage Ceilings '!$C$3-SUM($S85,$W85,$AA85),$F85)</f>
        <v>0</v>
      </c>
      <c r="AF85" s="91" cm="1">
        <f t="array" ref="AF85">INDEX(Appendix!$G$4:$J$8,_xlfn.IFS(AD85&lt;56,1,AD85&lt;61,2,AD85&lt;66,3,AD85&lt;71,4,TRUE,5),MATCH(YEAR($C$17),Appendix!$G$3:$L$3,0))</f>
        <v>0</v>
      </c>
      <c r="AG85" s="92">
        <f t="shared" si="48"/>
        <v>0</v>
      </c>
      <c r="AH85" s="89">
        <f t="shared" si="49"/>
        <v>125</v>
      </c>
      <c r="AI85" s="90">
        <f>IF($G85&gt;'Wage Ceilings '!$C$3-SUM($S85,$W85,$AA85,$AE85),'Wage Ceilings '!$C$3-SUM($S85,$W85,$AA85,$AE85),$G85)</f>
        <v>0</v>
      </c>
      <c r="AJ85" s="91" cm="1">
        <f t="array" ref="AJ85">INDEX(Appendix!$G$4:$J$8,_xlfn.IFS(AH85&lt;56,1,AH85&lt;61,2,AH85&lt;66,3,AH85&lt;71,4,TRUE,5),MATCH(YEAR($C$17),Appendix!$G$3:$L$3,0))</f>
        <v>0</v>
      </c>
      <c r="AK85" s="92">
        <f t="shared" si="50"/>
        <v>0</v>
      </c>
      <c r="AL85" s="89">
        <f t="shared" si="51"/>
        <v>125</v>
      </c>
      <c r="AM85" s="90">
        <f>IF($H85&gt;'Wage Ceilings '!$C$3-SUM($S85,$W85,$AA85,$AE85,$AI85),'Wage Ceilings '!$C$3-SUM($S85,$W85,$AA85,$AE85,$AI85),$H85)</f>
        <v>0</v>
      </c>
      <c r="AN85" s="91" cm="1">
        <f t="array" ref="AN85">INDEX(Appendix!$G$4:$J$8,_xlfn.IFS(AL85&lt;56,1,AL85&lt;61,2,AL85&lt;66,3,AL85&lt;71,4,TRUE,5),MATCH(YEAR($C$17),Appendix!$G$3:$L$3,0))</f>
        <v>0</v>
      </c>
      <c r="AO85" s="92">
        <f t="shared" si="52"/>
        <v>0</v>
      </c>
      <c r="AP85" s="89">
        <f t="shared" si="53"/>
        <v>125</v>
      </c>
      <c r="AQ85" s="90" cm="1">
        <f t="array" ref="AQ85">_xlfn.IFS(SUM($S85,$W85,$AA85,$AE85,$AI85,$AM85)&gt;='Wage Ceilings '!$C$3,0,SUM($I85,$S85,$W85,$AA85,$AE85,$AI85,$AM85)&gt;'Wage Ceilings '!$C$3,'Wage Ceilings '!$C$3-SUM($S85,$W85,$AA85,$AE85,$AI85,$AM85),SUM($I85,$S85,$W85,$AA85,$AE85,$AI85,$AM85)&lt;='Wage Ceilings '!$C$3,$I85)</f>
        <v>0</v>
      </c>
      <c r="AR85" s="91" cm="1">
        <f t="array" ref="AR85">INDEX(Appendix!$G$4:$J$8,_xlfn.IFS(AP85&lt;56,1,AP85&lt;61,2,AP85&lt;66,3,AP85&lt;71,4,TRUE,5),MATCH(YEAR($C$17),Appendix!$G$3:$L$3,0))</f>
        <v>0</v>
      </c>
      <c r="AS85" s="92">
        <f t="shared" si="64"/>
        <v>0</v>
      </c>
      <c r="AT85" s="89">
        <f t="shared" si="54"/>
        <v>125</v>
      </c>
      <c r="AU85" s="90" cm="1">
        <f t="array" ref="AU85">_xlfn.IFS(SUM($S85,$W85,$AA85,$AE85,$AI85,$AM85,$AQ85)&gt;='Wage Ceilings '!$C$3,0,SUM($J85,$S85,$W85,$AA85,$AE85,$AI85,$AM85,$AQ85)&gt;'Wage Ceilings '!$C$3,'Wage Ceilings '!$C$3-SUM($S85,$W85,$AA85,$AE85,$AI85,$AM85,$AQ85),SUM($J85,$S85,$W85,$AA85,$AE85,$AI85,$AM85,$AQ85)&lt;='Wage Ceilings '!$C$3,$J85)</f>
        <v>0</v>
      </c>
      <c r="AV85" s="91" cm="1">
        <f t="array" ref="AV85">INDEX(Appendix!$G$4:$J$8,_xlfn.IFS(AT85&lt;56,1,AT85&lt;61,2,AT85&lt;66,3,AT85&lt;71,4,TRUE,5),MATCH(YEAR($C$17),Appendix!$G$3:$L$3,0))</f>
        <v>0</v>
      </c>
      <c r="AW85" s="92">
        <f t="shared" si="55"/>
        <v>0</v>
      </c>
      <c r="AX85" s="89">
        <f t="shared" si="56"/>
        <v>125</v>
      </c>
      <c r="AY85" s="90" cm="1">
        <f t="array" ref="AY85">_xlfn.IFS(SUM($S85,$W85,$AA85,$AE85,$AI85,$AM85,$AQ85,$AU85)&gt;='Wage Ceilings '!$C$3,0,SUM($K85,$S85,$W85,$AA85,$AE85,$AI85,$AM85,$AQ85,$AU85)&gt;'Wage Ceilings '!$C$3,'Wage Ceilings '!$C$3-SUM($S85,$W85,$AA85,$AE85,$AI85,$AM85,$AQ85,$AU85),SUM($K85,$S85,$W85,$AA85,$AE85,$AI85,$AM85,$AQ85,$AU85)&lt;='Wage Ceilings '!$C$3,$K85)</f>
        <v>0</v>
      </c>
      <c r="AZ85" s="91" cm="1">
        <f t="array" ref="AZ85">INDEX(Appendix!$G$4:$J$8,_xlfn.IFS(AX85&lt;56,1,AX85&lt;61,2,AX85&lt;66,3,AX85&lt;71,4,TRUE,5),MATCH(YEAR($C$17),Appendix!$G$3:$L$3,0))</f>
        <v>0</v>
      </c>
      <c r="BA85" s="92">
        <f t="shared" si="57"/>
        <v>0</v>
      </c>
      <c r="BB85" s="89">
        <f t="shared" si="58"/>
        <v>125</v>
      </c>
      <c r="BC85" s="90" cm="1">
        <f t="array" ref="BC85">_xlfn.IFS(SUM($S85,$W85,$AA85,$AE85,$AI85,$AM85,$AQ85,$AU85,$AY85)&gt;='Wage Ceilings '!$C$3,0,SUM($L85,$S85,$W85,$AA85,$AE85,$AI85,$AM85,$AQ85,$AU85,$AY85)&gt;'Wage Ceilings '!$C$3,'Wage Ceilings '!$C$3-SUM($S85,$W85,$AA85,$AE85,$AI85,$AM85,$AQ85,$AU85,$AY85),SUM($L85,$S85,$W85,$AA85,$AE85,$AI85,$AM85,$AQ85,$AU85,$AY85)&lt;='Wage Ceilings '!$C$3,$L85)</f>
        <v>0</v>
      </c>
      <c r="BD85" s="91" cm="1">
        <f t="array" ref="BD85">INDEX(Appendix!$G$4:$J$8,_xlfn.IFS(BB85&lt;56,1,BB85&lt;61,2,BB85&lt;66,3,BB85&lt;71,4,TRUE,5),MATCH(YEAR($C$17),Appendix!$G$3:$L$3,0))</f>
        <v>0</v>
      </c>
      <c r="BE85" s="92">
        <f t="shared" si="59"/>
        <v>0</v>
      </c>
      <c r="BF85" s="89">
        <f t="shared" si="60"/>
        <v>125</v>
      </c>
      <c r="BG85" s="90" cm="1">
        <f t="array" ref="BG85">_xlfn.IFS(SUM($S85,$W85,$AA85,$AE85,$AI85,$AM85,$AQ85,$AU85,$AY85,$BC85)&gt;='Wage Ceilings '!$C$3,0,SUM($M85,$S85,$W85,$AA85,$AE85,$AI85,$AM85,$AQ85,$AU85,$AY85,$BC85)&gt;'Wage Ceilings '!$C$3,'Wage Ceilings '!$C$3-SUM($S85,$W85,$AA85,$AE85,$AI85,$AM85,$AQ85,$AU85,$AY85,$BC85),SUM($M85,$S85,$W85,$AA85,$AE85,$AI85,$AM85,$AQ85,$AU85,$AY85,$BC85)&lt;='Wage Ceilings '!$C$3,$M85)</f>
        <v>0</v>
      </c>
      <c r="BH85" s="91" cm="1">
        <f t="array" ref="BH85">INDEX(Appendix!$G$4:$J$8,_xlfn.IFS(BF85&lt;56,1,BF85&lt;61,2,BF85&lt;66,3,BF85&lt;71,4,TRUE,5),MATCH(YEAR($C$17),Appendix!$G$3:$L$3,0))</f>
        <v>0</v>
      </c>
      <c r="BI85" s="92">
        <f t="shared" si="61"/>
        <v>0</v>
      </c>
      <c r="BJ85" s="89">
        <f t="shared" si="62"/>
        <v>125</v>
      </c>
      <c r="BK85" s="90" cm="1">
        <f t="array" ref="BK85">_xlfn.IFS(SUM($S85,$W85,$AA85,$AE85,$AI85,$AM85,$AQ85,$AU85,$AY85,$BC85,$BG85)&gt;='Wage Ceilings '!$C$3,0,SUM($N85,$S85,$W85,$AA85,$AE85,$AI85,$AM85,$AQ85,$AU85,$AY85,$BC85,$BG85)&gt;'Wage Ceilings '!$C$3,'Wage Ceilings '!$C$3-SUM($S85,$W85,$AA85,$AE85,$AI85,$AM85,$AQ85,$AU85,$AY85,$BC85,$BG85),SUM($N85,$S85,$W85,$AA85,$AE85,$AI85,$AM85,$AQ85,$AU85,$AY85,$BC85,$BG85)&lt;='Wage Ceilings '!$C$3,$N85)</f>
        <v>0</v>
      </c>
      <c r="BL85" s="91" cm="1">
        <f t="array" ref="BL85">INDEX(Appendix!$G$4:$J$8,_xlfn.IFS(BJ85&lt;56,1,BJ85&lt;61,2,BJ85&lt;66,3,BJ85&lt;71,4,TRUE,5),MATCH(YEAR($C$17),Appendix!$G$3:$L$3,0))</f>
        <v>0</v>
      </c>
      <c r="BM85" s="92">
        <f t="shared" si="63"/>
        <v>0</v>
      </c>
      <c r="BN85" s="99"/>
    </row>
    <row r="86" spans="1:66" x14ac:dyDescent="0.3">
      <c r="A86" s="64" t="s">
        <v>134</v>
      </c>
      <c r="B86" s="63"/>
      <c r="C86" s="67"/>
      <c r="D86" s="67"/>
      <c r="E86" s="67"/>
      <c r="F86" s="67"/>
      <c r="G86" s="67"/>
      <c r="H86" s="67"/>
      <c r="I86" s="67"/>
      <c r="J86" s="67"/>
      <c r="K86" s="67"/>
      <c r="L86" s="67"/>
      <c r="M86" s="67"/>
      <c r="N86" s="67"/>
      <c r="O86" s="57">
        <f t="shared" si="65"/>
        <v>0</v>
      </c>
      <c r="P86" s="57">
        <f t="shared" si="66"/>
        <v>0</v>
      </c>
      <c r="Q86" s="58">
        <f t="shared" si="40"/>
        <v>0</v>
      </c>
      <c r="R86" s="89">
        <f t="shared" si="41"/>
        <v>124</v>
      </c>
      <c r="S86" s="90">
        <f>IF($C86&gt;'Wage Ceilings '!$C$3,'Wage Ceilings '!$C$3,$C86)</f>
        <v>0</v>
      </c>
      <c r="T86" s="91" cm="1">
        <f t="array" ref="T86">INDEX(Appendix!$G$4:$J$8,_xlfn.IFS(R86&lt;56,1,R86&lt;61,2,R86&lt;66,3,R86&lt;71,4,TRUE,5),MATCH(YEAR($C$17),Appendix!$G$3:$L$3,0))</f>
        <v>0</v>
      </c>
      <c r="U86" s="92">
        <f t="shared" si="42"/>
        <v>0</v>
      </c>
      <c r="V86" s="89">
        <f t="shared" si="43"/>
        <v>125</v>
      </c>
      <c r="W86" s="90">
        <f>IF($D86&gt;'Wage Ceilings '!$C$3-$S86,'Wage Ceilings '!$C$3-$S86,$D86)</f>
        <v>0</v>
      </c>
      <c r="X86" s="91" cm="1">
        <f t="array" ref="X86">INDEX(Appendix!$G$4:$J$8,_xlfn.IFS(V86&lt;56,1,V86&lt;61,2,V86&lt;66,3,V86&lt;71,4,TRUE,5),MATCH(YEAR($C$17),Appendix!$G$3:$L$3,0))</f>
        <v>0</v>
      </c>
      <c r="Y86" s="92">
        <f t="shared" si="44"/>
        <v>0</v>
      </c>
      <c r="Z86" s="89">
        <f t="shared" si="45"/>
        <v>125</v>
      </c>
      <c r="AA86" s="90">
        <f>IF($E86&gt;'Wage Ceilings '!$C$3-SUM($S86,$W86),'Wage Ceilings '!$C$3-SUM($S86,$W86),$E86)</f>
        <v>0</v>
      </c>
      <c r="AB86" s="91" cm="1">
        <f t="array" ref="AB86">INDEX(Appendix!$G$4:$J$8,_xlfn.IFS(Z86&lt;56,1,Z86&lt;61,2,Z86&lt;66,3,Z86&lt;71,4,TRUE,5),MATCH(YEAR($C$17),Appendix!$G$3:$L$3,0))</f>
        <v>0</v>
      </c>
      <c r="AC86" s="92">
        <f t="shared" si="46"/>
        <v>0</v>
      </c>
      <c r="AD86" s="89">
        <f t="shared" si="47"/>
        <v>125</v>
      </c>
      <c r="AE86" s="90">
        <f>IF($F86&gt;'Wage Ceilings '!$C$3-SUM($S86,$W86,$AA86),'Wage Ceilings '!$C$3-SUM($S86,$W86,$AA86),$F86)</f>
        <v>0</v>
      </c>
      <c r="AF86" s="91" cm="1">
        <f t="array" ref="AF86">INDEX(Appendix!$G$4:$J$8,_xlfn.IFS(AD86&lt;56,1,AD86&lt;61,2,AD86&lt;66,3,AD86&lt;71,4,TRUE,5),MATCH(YEAR($C$17),Appendix!$G$3:$L$3,0))</f>
        <v>0</v>
      </c>
      <c r="AG86" s="92">
        <f t="shared" si="48"/>
        <v>0</v>
      </c>
      <c r="AH86" s="89">
        <f t="shared" si="49"/>
        <v>125</v>
      </c>
      <c r="AI86" s="90">
        <f>IF($G86&gt;'Wage Ceilings '!$C$3-SUM($S86,$W86,$AA86,$AE86),'Wage Ceilings '!$C$3-SUM($S86,$W86,$AA86,$AE86),$G86)</f>
        <v>0</v>
      </c>
      <c r="AJ86" s="91" cm="1">
        <f t="array" ref="AJ86">INDEX(Appendix!$G$4:$J$8,_xlfn.IFS(AH86&lt;56,1,AH86&lt;61,2,AH86&lt;66,3,AH86&lt;71,4,TRUE,5),MATCH(YEAR($C$17),Appendix!$G$3:$L$3,0))</f>
        <v>0</v>
      </c>
      <c r="AK86" s="92">
        <f t="shared" si="50"/>
        <v>0</v>
      </c>
      <c r="AL86" s="89">
        <f t="shared" si="51"/>
        <v>125</v>
      </c>
      <c r="AM86" s="90">
        <f>IF($H86&gt;'Wage Ceilings '!$C$3-SUM($S86,$W86,$AA86,$AE86,$AI86),'Wage Ceilings '!$C$3-SUM($S86,$W86,$AA86,$AE86,$AI86),$H86)</f>
        <v>0</v>
      </c>
      <c r="AN86" s="91" cm="1">
        <f t="array" ref="AN86">INDEX(Appendix!$G$4:$J$8,_xlfn.IFS(AL86&lt;56,1,AL86&lt;61,2,AL86&lt;66,3,AL86&lt;71,4,TRUE,5),MATCH(YEAR($C$17),Appendix!$G$3:$L$3,0))</f>
        <v>0</v>
      </c>
      <c r="AO86" s="92">
        <f t="shared" si="52"/>
        <v>0</v>
      </c>
      <c r="AP86" s="89">
        <f t="shared" si="53"/>
        <v>125</v>
      </c>
      <c r="AQ86" s="90" cm="1">
        <f t="array" ref="AQ86">_xlfn.IFS(SUM($S86,$W86,$AA86,$AE86,$AI86,$AM86)&gt;='Wage Ceilings '!$C$3,0,SUM($I86,$S86,$W86,$AA86,$AE86,$AI86,$AM86)&gt;'Wage Ceilings '!$C$3,'Wage Ceilings '!$C$3-SUM($S86,$W86,$AA86,$AE86,$AI86,$AM86),SUM($I86,$S86,$W86,$AA86,$AE86,$AI86,$AM86)&lt;='Wage Ceilings '!$C$3,$I86)</f>
        <v>0</v>
      </c>
      <c r="AR86" s="91" cm="1">
        <f t="array" ref="AR86">INDEX(Appendix!$G$4:$J$8,_xlfn.IFS(AP86&lt;56,1,AP86&lt;61,2,AP86&lt;66,3,AP86&lt;71,4,TRUE,5),MATCH(YEAR($C$17),Appendix!$G$3:$L$3,0))</f>
        <v>0</v>
      </c>
      <c r="AS86" s="92">
        <f t="shared" si="64"/>
        <v>0</v>
      </c>
      <c r="AT86" s="89">
        <f t="shared" si="54"/>
        <v>125</v>
      </c>
      <c r="AU86" s="90" cm="1">
        <f t="array" ref="AU86">_xlfn.IFS(SUM($S86,$W86,$AA86,$AE86,$AI86,$AM86,$AQ86)&gt;='Wage Ceilings '!$C$3,0,SUM($J86,$S86,$W86,$AA86,$AE86,$AI86,$AM86,$AQ86)&gt;'Wage Ceilings '!$C$3,'Wage Ceilings '!$C$3-SUM($S86,$W86,$AA86,$AE86,$AI86,$AM86,$AQ86),SUM($J86,$S86,$W86,$AA86,$AE86,$AI86,$AM86,$AQ86)&lt;='Wage Ceilings '!$C$3,$J86)</f>
        <v>0</v>
      </c>
      <c r="AV86" s="91" cm="1">
        <f t="array" ref="AV86">INDEX(Appendix!$G$4:$J$8,_xlfn.IFS(AT86&lt;56,1,AT86&lt;61,2,AT86&lt;66,3,AT86&lt;71,4,TRUE,5),MATCH(YEAR($C$17),Appendix!$G$3:$L$3,0))</f>
        <v>0</v>
      </c>
      <c r="AW86" s="92">
        <f t="shared" si="55"/>
        <v>0</v>
      </c>
      <c r="AX86" s="89">
        <f t="shared" si="56"/>
        <v>125</v>
      </c>
      <c r="AY86" s="90" cm="1">
        <f t="array" ref="AY86">_xlfn.IFS(SUM($S86,$W86,$AA86,$AE86,$AI86,$AM86,$AQ86,$AU86)&gt;='Wage Ceilings '!$C$3,0,SUM($K86,$S86,$W86,$AA86,$AE86,$AI86,$AM86,$AQ86,$AU86)&gt;'Wage Ceilings '!$C$3,'Wage Ceilings '!$C$3-SUM($S86,$W86,$AA86,$AE86,$AI86,$AM86,$AQ86,$AU86),SUM($K86,$S86,$W86,$AA86,$AE86,$AI86,$AM86,$AQ86,$AU86)&lt;='Wage Ceilings '!$C$3,$K86)</f>
        <v>0</v>
      </c>
      <c r="AZ86" s="91" cm="1">
        <f t="array" ref="AZ86">INDEX(Appendix!$G$4:$J$8,_xlfn.IFS(AX86&lt;56,1,AX86&lt;61,2,AX86&lt;66,3,AX86&lt;71,4,TRUE,5),MATCH(YEAR($C$17),Appendix!$G$3:$L$3,0))</f>
        <v>0</v>
      </c>
      <c r="BA86" s="92">
        <f t="shared" si="57"/>
        <v>0</v>
      </c>
      <c r="BB86" s="89">
        <f t="shared" si="58"/>
        <v>125</v>
      </c>
      <c r="BC86" s="90" cm="1">
        <f t="array" ref="BC86">_xlfn.IFS(SUM($S86,$W86,$AA86,$AE86,$AI86,$AM86,$AQ86,$AU86,$AY86)&gt;='Wage Ceilings '!$C$3,0,SUM($L86,$S86,$W86,$AA86,$AE86,$AI86,$AM86,$AQ86,$AU86,$AY86)&gt;'Wage Ceilings '!$C$3,'Wage Ceilings '!$C$3-SUM($S86,$W86,$AA86,$AE86,$AI86,$AM86,$AQ86,$AU86,$AY86),SUM($L86,$S86,$W86,$AA86,$AE86,$AI86,$AM86,$AQ86,$AU86,$AY86)&lt;='Wage Ceilings '!$C$3,$L86)</f>
        <v>0</v>
      </c>
      <c r="BD86" s="91" cm="1">
        <f t="array" ref="BD86">INDEX(Appendix!$G$4:$J$8,_xlfn.IFS(BB86&lt;56,1,BB86&lt;61,2,BB86&lt;66,3,BB86&lt;71,4,TRUE,5),MATCH(YEAR($C$17),Appendix!$G$3:$L$3,0))</f>
        <v>0</v>
      </c>
      <c r="BE86" s="92">
        <f t="shared" si="59"/>
        <v>0</v>
      </c>
      <c r="BF86" s="89">
        <f t="shared" si="60"/>
        <v>125</v>
      </c>
      <c r="BG86" s="90" cm="1">
        <f t="array" ref="BG86">_xlfn.IFS(SUM($S86,$W86,$AA86,$AE86,$AI86,$AM86,$AQ86,$AU86,$AY86,$BC86)&gt;='Wage Ceilings '!$C$3,0,SUM($M86,$S86,$W86,$AA86,$AE86,$AI86,$AM86,$AQ86,$AU86,$AY86,$BC86)&gt;'Wage Ceilings '!$C$3,'Wage Ceilings '!$C$3-SUM($S86,$W86,$AA86,$AE86,$AI86,$AM86,$AQ86,$AU86,$AY86,$BC86),SUM($M86,$S86,$W86,$AA86,$AE86,$AI86,$AM86,$AQ86,$AU86,$AY86,$BC86)&lt;='Wage Ceilings '!$C$3,$M86)</f>
        <v>0</v>
      </c>
      <c r="BH86" s="91" cm="1">
        <f t="array" ref="BH86">INDEX(Appendix!$G$4:$J$8,_xlfn.IFS(BF86&lt;56,1,BF86&lt;61,2,BF86&lt;66,3,BF86&lt;71,4,TRUE,5),MATCH(YEAR($C$17),Appendix!$G$3:$L$3,0))</f>
        <v>0</v>
      </c>
      <c r="BI86" s="92">
        <f t="shared" si="61"/>
        <v>0</v>
      </c>
      <c r="BJ86" s="89">
        <f t="shared" si="62"/>
        <v>125</v>
      </c>
      <c r="BK86" s="90" cm="1">
        <f t="array" ref="BK86">_xlfn.IFS(SUM($S86,$W86,$AA86,$AE86,$AI86,$AM86,$AQ86,$AU86,$AY86,$BC86,$BG86)&gt;='Wage Ceilings '!$C$3,0,SUM($N86,$S86,$W86,$AA86,$AE86,$AI86,$AM86,$AQ86,$AU86,$AY86,$BC86,$BG86)&gt;'Wage Ceilings '!$C$3,'Wage Ceilings '!$C$3-SUM($S86,$W86,$AA86,$AE86,$AI86,$AM86,$AQ86,$AU86,$AY86,$BC86,$BG86),SUM($N86,$S86,$W86,$AA86,$AE86,$AI86,$AM86,$AQ86,$AU86,$AY86,$BC86,$BG86)&lt;='Wage Ceilings '!$C$3,$N86)</f>
        <v>0</v>
      </c>
      <c r="BL86" s="91" cm="1">
        <f t="array" ref="BL86">INDEX(Appendix!$G$4:$J$8,_xlfn.IFS(BJ86&lt;56,1,BJ86&lt;61,2,BJ86&lt;66,3,BJ86&lt;71,4,TRUE,5),MATCH(YEAR($C$17),Appendix!$G$3:$L$3,0))</f>
        <v>0</v>
      </c>
      <c r="BM86" s="92">
        <f t="shared" si="63"/>
        <v>0</v>
      </c>
      <c r="BN86" s="99"/>
    </row>
    <row r="87" spans="1:66" x14ac:dyDescent="0.3">
      <c r="A87" s="64" t="s">
        <v>135</v>
      </c>
      <c r="B87" s="63"/>
      <c r="C87" s="67"/>
      <c r="D87" s="67"/>
      <c r="E87" s="67"/>
      <c r="F87" s="67"/>
      <c r="G87" s="67"/>
      <c r="H87" s="67"/>
      <c r="I87" s="67"/>
      <c r="J87" s="67"/>
      <c r="K87" s="67"/>
      <c r="L87" s="67"/>
      <c r="M87" s="67"/>
      <c r="N87" s="67"/>
      <c r="O87" s="57">
        <f t="shared" si="65"/>
        <v>0</v>
      </c>
      <c r="P87" s="57">
        <f t="shared" si="66"/>
        <v>0</v>
      </c>
      <c r="Q87" s="58">
        <f t="shared" si="40"/>
        <v>0</v>
      </c>
      <c r="R87" s="89">
        <f t="shared" si="41"/>
        <v>124</v>
      </c>
      <c r="S87" s="90">
        <f>IF($C87&gt;'Wage Ceilings '!$C$3,'Wage Ceilings '!$C$3,$C87)</f>
        <v>0</v>
      </c>
      <c r="T87" s="91" cm="1">
        <f t="array" ref="T87">INDEX(Appendix!$G$4:$J$8,_xlfn.IFS(R87&lt;56,1,R87&lt;61,2,R87&lt;66,3,R87&lt;71,4,TRUE,5),MATCH(YEAR($C$17),Appendix!$G$3:$L$3,0))</f>
        <v>0</v>
      </c>
      <c r="U87" s="92">
        <f t="shared" si="42"/>
        <v>0</v>
      </c>
      <c r="V87" s="89">
        <f t="shared" si="43"/>
        <v>125</v>
      </c>
      <c r="W87" s="90">
        <f>IF($D87&gt;'Wage Ceilings '!$C$3-$S87,'Wage Ceilings '!$C$3-$S87,$D87)</f>
        <v>0</v>
      </c>
      <c r="X87" s="91" cm="1">
        <f t="array" ref="X87">INDEX(Appendix!$G$4:$J$8,_xlfn.IFS(V87&lt;56,1,V87&lt;61,2,V87&lt;66,3,V87&lt;71,4,TRUE,5),MATCH(YEAR($C$17),Appendix!$G$3:$L$3,0))</f>
        <v>0</v>
      </c>
      <c r="Y87" s="92">
        <f t="shared" si="44"/>
        <v>0</v>
      </c>
      <c r="Z87" s="89">
        <f t="shared" si="45"/>
        <v>125</v>
      </c>
      <c r="AA87" s="90">
        <f>IF($E87&gt;'Wage Ceilings '!$C$3-SUM($S87,$W87),'Wage Ceilings '!$C$3-SUM($S87,$W87),$E87)</f>
        <v>0</v>
      </c>
      <c r="AB87" s="91" cm="1">
        <f t="array" ref="AB87">INDEX(Appendix!$G$4:$J$8,_xlfn.IFS(Z87&lt;56,1,Z87&lt;61,2,Z87&lt;66,3,Z87&lt;71,4,TRUE,5),MATCH(YEAR($C$17),Appendix!$G$3:$L$3,0))</f>
        <v>0</v>
      </c>
      <c r="AC87" s="92">
        <f t="shared" si="46"/>
        <v>0</v>
      </c>
      <c r="AD87" s="89">
        <f t="shared" si="47"/>
        <v>125</v>
      </c>
      <c r="AE87" s="90">
        <f>IF($F87&gt;'Wage Ceilings '!$C$3-SUM($S87,$W87,$AA87),'Wage Ceilings '!$C$3-SUM($S87,$W87,$AA87),$F87)</f>
        <v>0</v>
      </c>
      <c r="AF87" s="91" cm="1">
        <f t="array" ref="AF87">INDEX(Appendix!$G$4:$J$8,_xlfn.IFS(AD87&lt;56,1,AD87&lt;61,2,AD87&lt;66,3,AD87&lt;71,4,TRUE,5),MATCH(YEAR($C$17),Appendix!$G$3:$L$3,0))</f>
        <v>0</v>
      </c>
      <c r="AG87" s="92">
        <f t="shared" si="48"/>
        <v>0</v>
      </c>
      <c r="AH87" s="89">
        <f t="shared" si="49"/>
        <v>125</v>
      </c>
      <c r="AI87" s="90">
        <f>IF($G87&gt;'Wage Ceilings '!$C$3-SUM($S87,$W87,$AA87,$AE87),'Wage Ceilings '!$C$3-SUM($S87,$W87,$AA87,$AE87),$G87)</f>
        <v>0</v>
      </c>
      <c r="AJ87" s="91" cm="1">
        <f t="array" ref="AJ87">INDEX(Appendix!$G$4:$J$8,_xlfn.IFS(AH87&lt;56,1,AH87&lt;61,2,AH87&lt;66,3,AH87&lt;71,4,TRUE,5),MATCH(YEAR($C$17),Appendix!$G$3:$L$3,0))</f>
        <v>0</v>
      </c>
      <c r="AK87" s="92">
        <f t="shared" si="50"/>
        <v>0</v>
      </c>
      <c r="AL87" s="89">
        <f t="shared" si="51"/>
        <v>125</v>
      </c>
      <c r="AM87" s="90">
        <f>IF($H87&gt;'Wage Ceilings '!$C$3-SUM($S87,$W87,$AA87,$AE87,$AI87),'Wage Ceilings '!$C$3-SUM($S87,$W87,$AA87,$AE87,$AI87),$H87)</f>
        <v>0</v>
      </c>
      <c r="AN87" s="91" cm="1">
        <f t="array" ref="AN87">INDEX(Appendix!$G$4:$J$8,_xlfn.IFS(AL87&lt;56,1,AL87&lt;61,2,AL87&lt;66,3,AL87&lt;71,4,TRUE,5),MATCH(YEAR($C$17),Appendix!$G$3:$L$3,0))</f>
        <v>0</v>
      </c>
      <c r="AO87" s="92">
        <f t="shared" si="52"/>
        <v>0</v>
      </c>
      <c r="AP87" s="89">
        <f t="shared" si="53"/>
        <v>125</v>
      </c>
      <c r="AQ87" s="90" cm="1">
        <f t="array" ref="AQ87">_xlfn.IFS(SUM($S87,$W87,$AA87,$AE87,$AI87,$AM87)&gt;='Wage Ceilings '!$C$3,0,SUM($I87,$S87,$W87,$AA87,$AE87,$AI87,$AM87)&gt;'Wage Ceilings '!$C$3,'Wage Ceilings '!$C$3-SUM($S87,$W87,$AA87,$AE87,$AI87,$AM87),SUM($I87,$S87,$W87,$AA87,$AE87,$AI87,$AM87)&lt;='Wage Ceilings '!$C$3,$I87)</f>
        <v>0</v>
      </c>
      <c r="AR87" s="91" cm="1">
        <f t="array" ref="AR87">INDEX(Appendix!$G$4:$J$8,_xlfn.IFS(AP87&lt;56,1,AP87&lt;61,2,AP87&lt;66,3,AP87&lt;71,4,TRUE,5),MATCH(YEAR($C$17),Appendix!$G$3:$L$3,0))</f>
        <v>0</v>
      </c>
      <c r="AS87" s="92">
        <f t="shared" si="64"/>
        <v>0</v>
      </c>
      <c r="AT87" s="89">
        <f t="shared" si="54"/>
        <v>125</v>
      </c>
      <c r="AU87" s="90" cm="1">
        <f t="array" ref="AU87">_xlfn.IFS(SUM($S87,$W87,$AA87,$AE87,$AI87,$AM87,$AQ87)&gt;='Wage Ceilings '!$C$3,0,SUM($J87,$S87,$W87,$AA87,$AE87,$AI87,$AM87,$AQ87)&gt;'Wage Ceilings '!$C$3,'Wage Ceilings '!$C$3-SUM($S87,$W87,$AA87,$AE87,$AI87,$AM87,$AQ87),SUM($J87,$S87,$W87,$AA87,$AE87,$AI87,$AM87,$AQ87)&lt;='Wage Ceilings '!$C$3,$J87)</f>
        <v>0</v>
      </c>
      <c r="AV87" s="91" cm="1">
        <f t="array" ref="AV87">INDEX(Appendix!$G$4:$J$8,_xlfn.IFS(AT87&lt;56,1,AT87&lt;61,2,AT87&lt;66,3,AT87&lt;71,4,TRUE,5),MATCH(YEAR($C$17),Appendix!$G$3:$L$3,0))</f>
        <v>0</v>
      </c>
      <c r="AW87" s="92">
        <f t="shared" si="55"/>
        <v>0</v>
      </c>
      <c r="AX87" s="89">
        <f t="shared" si="56"/>
        <v>125</v>
      </c>
      <c r="AY87" s="90" cm="1">
        <f t="array" ref="AY87">_xlfn.IFS(SUM($S87,$W87,$AA87,$AE87,$AI87,$AM87,$AQ87,$AU87)&gt;='Wage Ceilings '!$C$3,0,SUM($K87,$S87,$W87,$AA87,$AE87,$AI87,$AM87,$AQ87,$AU87)&gt;'Wage Ceilings '!$C$3,'Wage Ceilings '!$C$3-SUM($S87,$W87,$AA87,$AE87,$AI87,$AM87,$AQ87,$AU87),SUM($K87,$S87,$W87,$AA87,$AE87,$AI87,$AM87,$AQ87,$AU87)&lt;='Wage Ceilings '!$C$3,$K87)</f>
        <v>0</v>
      </c>
      <c r="AZ87" s="91" cm="1">
        <f t="array" ref="AZ87">INDEX(Appendix!$G$4:$J$8,_xlfn.IFS(AX87&lt;56,1,AX87&lt;61,2,AX87&lt;66,3,AX87&lt;71,4,TRUE,5),MATCH(YEAR($C$17),Appendix!$G$3:$L$3,0))</f>
        <v>0</v>
      </c>
      <c r="BA87" s="92">
        <f t="shared" si="57"/>
        <v>0</v>
      </c>
      <c r="BB87" s="89">
        <f t="shared" si="58"/>
        <v>125</v>
      </c>
      <c r="BC87" s="90" cm="1">
        <f t="array" ref="BC87">_xlfn.IFS(SUM($S87,$W87,$AA87,$AE87,$AI87,$AM87,$AQ87,$AU87,$AY87)&gt;='Wage Ceilings '!$C$3,0,SUM($L87,$S87,$W87,$AA87,$AE87,$AI87,$AM87,$AQ87,$AU87,$AY87)&gt;'Wage Ceilings '!$C$3,'Wage Ceilings '!$C$3-SUM($S87,$W87,$AA87,$AE87,$AI87,$AM87,$AQ87,$AU87,$AY87),SUM($L87,$S87,$W87,$AA87,$AE87,$AI87,$AM87,$AQ87,$AU87,$AY87)&lt;='Wage Ceilings '!$C$3,$L87)</f>
        <v>0</v>
      </c>
      <c r="BD87" s="91" cm="1">
        <f t="array" ref="BD87">INDEX(Appendix!$G$4:$J$8,_xlfn.IFS(BB87&lt;56,1,BB87&lt;61,2,BB87&lt;66,3,BB87&lt;71,4,TRUE,5),MATCH(YEAR($C$17),Appendix!$G$3:$L$3,0))</f>
        <v>0</v>
      </c>
      <c r="BE87" s="92">
        <f t="shared" si="59"/>
        <v>0</v>
      </c>
      <c r="BF87" s="89">
        <f t="shared" si="60"/>
        <v>125</v>
      </c>
      <c r="BG87" s="90" cm="1">
        <f t="array" ref="BG87">_xlfn.IFS(SUM($S87,$W87,$AA87,$AE87,$AI87,$AM87,$AQ87,$AU87,$AY87,$BC87)&gt;='Wage Ceilings '!$C$3,0,SUM($M87,$S87,$W87,$AA87,$AE87,$AI87,$AM87,$AQ87,$AU87,$AY87,$BC87)&gt;'Wage Ceilings '!$C$3,'Wage Ceilings '!$C$3-SUM($S87,$W87,$AA87,$AE87,$AI87,$AM87,$AQ87,$AU87,$AY87,$BC87),SUM($M87,$S87,$W87,$AA87,$AE87,$AI87,$AM87,$AQ87,$AU87,$AY87,$BC87)&lt;='Wage Ceilings '!$C$3,$M87)</f>
        <v>0</v>
      </c>
      <c r="BH87" s="91" cm="1">
        <f t="array" ref="BH87">INDEX(Appendix!$G$4:$J$8,_xlfn.IFS(BF87&lt;56,1,BF87&lt;61,2,BF87&lt;66,3,BF87&lt;71,4,TRUE,5),MATCH(YEAR($C$17),Appendix!$G$3:$L$3,0))</f>
        <v>0</v>
      </c>
      <c r="BI87" s="92">
        <f t="shared" si="61"/>
        <v>0</v>
      </c>
      <c r="BJ87" s="89">
        <f t="shared" si="62"/>
        <v>125</v>
      </c>
      <c r="BK87" s="90" cm="1">
        <f t="array" ref="BK87">_xlfn.IFS(SUM($S87,$W87,$AA87,$AE87,$AI87,$AM87,$AQ87,$AU87,$AY87,$BC87,$BG87)&gt;='Wage Ceilings '!$C$3,0,SUM($N87,$S87,$W87,$AA87,$AE87,$AI87,$AM87,$AQ87,$AU87,$AY87,$BC87,$BG87)&gt;'Wage Ceilings '!$C$3,'Wage Ceilings '!$C$3-SUM($S87,$W87,$AA87,$AE87,$AI87,$AM87,$AQ87,$AU87,$AY87,$BC87,$BG87),SUM($N87,$S87,$W87,$AA87,$AE87,$AI87,$AM87,$AQ87,$AU87,$AY87,$BC87,$BG87)&lt;='Wage Ceilings '!$C$3,$N87)</f>
        <v>0</v>
      </c>
      <c r="BL87" s="91" cm="1">
        <f t="array" ref="BL87">INDEX(Appendix!$G$4:$J$8,_xlfn.IFS(BJ87&lt;56,1,BJ87&lt;61,2,BJ87&lt;66,3,BJ87&lt;71,4,TRUE,5),MATCH(YEAR($C$17),Appendix!$G$3:$L$3,0))</f>
        <v>0</v>
      </c>
      <c r="BM87" s="92">
        <f t="shared" si="63"/>
        <v>0</v>
      </c>
      <c r="BN87" s="99"/>
    </row>
    <row r="88" spans="1:66" x14ac:dyDescent="0.3">
      <c r="A88" s="64" t="s">
        <v>136</v>
      </c>
      <c r="B88" s="63"/>
      <c r="C88" s="67"/>
      <c r="D88" s="67"/>
      <c r="E88" s="67"/>
      <c r="F88" s="67"/>
      <c r="G88" s="67"/>
      <c r="H88" s="67"/>
      <c r="I88" s="67"/>
      <c r="J88" s="67"/>
      <c r="K88" s="67"/>
      <c r="L88" s="67"/>
      <c r="M88" s="67"/>
      <c r="N88" s="67"/>
      <c r="O88" s="57">
        <f t="shared" si="65"/>
        <v>0</v>
      </c>
      <c r="P88" s="57">
        <f t="shared" si="66"/>
        <v>0</v>
      </c>
      <c r="Q88" s="58">
        <f t="shared" si="40"/>
        <v>0</v>
      </c>
      <c r="R88" s="89">
        <f t="shared" si="41"/>
        <v>124</v>
      </c>
      <c r="S88" s="90">
        <f>IF($C88&gt;'Wage Ceilings '!$C$3,'Wage Ceilings '!$C$3,$C88)</f>
        <v>0</v>
      </c>
      <c r="T88" s="91" cm="1">
        <f t="array" ref="T88">INDEX(Appendix!$G$4:$J$8,_xlfn.IFS(R88&lt;56,1,R88&lt;61,2,R88&lt;66,3,R88&lt;71,4,TRUE,5),MATCH(YEAR($C$17),Appendix!$G$3:$L$3,0))</f>
        <v>0</v>
      </c>
      <c r="U88" s="92">
        <f t="shared" si="42"/>
        <v>0</v>
      </c>
      <c r="V88" s="89">
        <f t="shared" si="43"/>
        <v>125</v>
      </c>
      <c r="W88" s="90">
        <f>IF($D88&gt;'Wage Ceilings '!$C$3-$S88,'Wage Ceilings '!$C$3-$S88,$D88)</f>
        <v>0</v>
      </c>
      <c r="X88" s="91" cm="1">
        <f t="array" ref="X88">INDEX(Appendix!$G$4:$J$8,_xlfn.IFS(V88&lt;56,1,V88&lt;61,2,V88&lt;66,3,V88&lt;71,4,TRUE,5),MATCH(YEAR($C$17),Appendix!$G$3:$L$3,0))</f>
        <v>0</v>
      </c>
      <c r="Y88" s="92">
        <f t="shared" si="44"/>
        <v>0</v>
      </c>
      <c r="Z88" s="89">
        <f t="shared" si="45"/>
        <v>125</v>
      </c>
      <c r="AA88" s="90">
        <f>IF($E88&gt;'Wage Ceilings '!$C$3-SUM($S88,$W88),'Wage Ceilings '!$C$3-SUM($S88,$W88),$E88)</f>
        <v>0</v>
      </c>
      <c r="AB88" s="91" cm="1">
        <f t="array" ref="AB88">INDEX(Appendix!$G$4:$J$8,_xlfn.IFS(Z88&lt;56,1,Z88&lt;61,2,Z88&lt;66,3,Z88&lt;71,4,TRUE,5),MATCH(YEAR($C$17),Appendix!$G$3:$L$3,0))</f>
        <v>0</v>
      </c>
      <c r="AC88" s="92">
        <f t="shared" si="46"/>
        <v>0</v>
      </c>
      <c r="AD88" s="89">
        <f t="shared" si="47"/>
        <v>125</v>
      </c>
      <c r="AE88" s="90">
        <f>IF($F88&gt;'Wage Ceilings '!$C$3-SUM($S88,$W88,$AA88),'Wage Ceilings '!$C$3-SUM($S88,$W88,$AA88),$F88)</f>
        <v>0</v>
      </c>
      <c r="AF88" s="91" cm="1">
        <f t="array" ref="AF88">INDEX(Appendix!$G$4:$J$8,_xlfn.IFS(AD88&lt;56,1,AD88&lt;61,2,AD88&lt;66,3,AD88&lt;71,4,TRUE,5),MATCH(YEAR($C$17),Appendix!$G$3:$L$3,0))</f>
        <v>0</v>
      </c>
      <c r="AG88" s="92">
        <f t="shared" si="48"/>
        <v>0</v>
      </c>
      <c r="AH88" s="89">
        <f t="shared" si="49"/>
        <v>125</v>
      </c>
      <c r="AI88" s="90">
        <f>IF($G88&gt;'Wage Ceilings '!$C$3-SUM($S88,$W88,$AA88,$AE88),'Wage Ceilings '!$C$3-SUM($S88,$W88,$AA88,$AE88),$G88)</f>
        <v>0</v>
      </c>
      <c r="AJ88" s="91" cm="1">
        <f t="array" ref="AJ88">INDEX(Appendix!$G$4:$J$8,_xlfn.IFS(AH88&lt;56,1,AH88&lt;61,2,AH88&lt;66,3,AH88&lt;71,4,TRUE,5),MATCH(YEAR($C$17),Appendix!$G$3:$L$3,0))</f>
        <v>0</v>
      </c>
      <c r="AK88" s="92">
        <f t="shared" si="50"/>
        <v>0</v>
      </c>
      <c r="AL88" s="89">
        <f t="shared" si="51"/>
        <v>125</v>
      </c>
      <c r="AM88" s="90">
        <f>IF($H88&gt;'Wage Ceilings '!$C$3-SUM($S88,$W88,$AA88,$AE88,$AI88),'Wage Ceilings '!$C$3-SUM($S88,$W88,$AA88,$AE88,$AI88),$H88)</f>
        <v>0</v>
      </c>
      <c r="AN88" s="91" cm="1">
        <f t="array" ref="AN88">INDEX(Appendix!$G$4:$J$8,_xlfn.IFS(AL88&lt;56,1,AL88&lt;61,2,AL88&lt;66,3,AL88&lt;71,4,TRUE,5),MATCH(YEAR($C$17),Appendix!$G$3:$L$3,0))</f>
        <v>0</v>
      </c>
      <c r="AO88" s="92">
        <f t="shared" si="52"/>
        <v>0</v>
      </c>
      <c r="AP88" s="89">
        <f t="shared" si="53"/>
        <v>125</v>
      </c>
      <c r="AQ88" s="90" cm="1">
        <f t="array" ref="AQ88">_xlfn.IFS(SUM($S88,$W88,$AA88,$AE88,$AI88,$AM88)&gt;='Wage Ceilings '!$C$3,0,SUM($I88,$S88,$W88,$AA88,$AE88,$AI88,$AM88)&gt;'Wage Ceilings '!$C$3,'Wage Ceilings '!$C$3-SUM($S88,$W88,$AA88,$AE88,$AI88,$AM88),SUM($I88,$S88,$W88,$AA88,$AE88,$AI88,$AM88)&lt;='Wage Ceilings '!$C$3,$I88)</f>
        <v>0</v>
      </c>
      <c r="AR88" s="91" cm="1">
        <f t="array" ref="AR88">INDEX(Appendix!$G$4:$J$8,_xlfn.IFS(AP88&lt;56,1,AP88&lt;61,2,AP88&lt;66,3,AP88&lt;71,4,TRUE,5),MATCH(YEAR($C$17),Appendix!$G$3:$L$3,0))</f>
        <v>0</v>
      </c>
      <c r="AS88" s="92">
        <f t="shared" si="64"/>
        <v>0</v>
      </c>
      <c r="AT88" s="89">
        <f t="shared" si="54"/>
        <v>125</v>
      </c>
      <c r="AU88" s="90" cm="1">
        <f t="array" ref="AU88">_xlfn.IFS(SUM($S88,$W88,$AA88,$AE88,$AI88,$AM88,$AQ88)&gt;='Wage Ceilings '!$C$3,0,SUM($J88,$S88,$W88,$AA88,$AE88,$AI88,$AM88,$AQ88)&gt;'Wage Ceilings '!$C$3,'Wage Ceilings '!$C$3-SUM($S88,$W88,$AA88,$AE88,$AI88,$AM88,$AQ88),SUM($J88,$S88,$W88,$AA88,$AE88,$AI88,$AM88,$AQ88)&lt;='Wage Ceilings '!$C$3,$J88)</f>
        <v>0</v>
      </c>
      <c r="AV88" s="91" cm="1">
        <f t="array" ref="AV88">INDEX(Appendix!$G$4:$J$8,_xlfn.IFS(AT88&lt;56,1,AT88&lt;61,2,AT88&lt;66,3,AT88&lt;71,4,TRUE,5),MATCH(YEAR($C$17),Appendix!$G$3:$L$3,0))</f>
        <v>0</v>
      </c>
      <c r="AW88" s="92">
        <f t="shared" si="55"/>
        <v>0</v>
      </c>
      <c r="AX88" s="89">
        <f t="shared" si="56"/>
        <v>125</v>
      </c>
      <c r="AY88" s="90" cm="1">
        <f t="array" ref="AY88">_xlfn.IFS(SUM($S88,$W88,$AA88,$AE88,$AI88,$AM88,$AQ88,$AU88)&gt;='Wage Ceilings '!$C$3,0,SUM($K88,$S88,$W88,$AA88,$AE88,$AI88,$AM88,$AQ88,$AU88)&gt;'Wage Ceilings '!$C$3,'Wage Ceilings '!$C$3-SUM($S88,$W88,$AA88,$AE88,$AI88,$AM88,$AQ88,$AU88),SUM($K88,$S88,$W88,$AA88,$AE88,$AI88,$AM88,$AQ88,$AU88)&lt;='Wage Ceilings '!$C$3,$K88)</f>
        <v>0</v>
      </c>
      <c r="AZ88" s="91" cm="1">
        <f t="array" ref="AZ88">INDEX(Appendix!$G$4:$J$8,_xlfn.IFS(AX88&lt;56,1,AX88&lt;61,2,AX88&lt;66,3,AX88&lt;71,4,TRUE,5),MATCH(YEAR($C$17),Appendix!$G$3:$L$3,0))</f>
        <v>0</v>
      </c>
      <c r="BA88" s="92">
        <f t="shared" si="57"/>
        <v>0</v>
      </c>
      <c r="BB88" s="89">
        <f t="shared" si="58"/>
        <v>125</v>
      </c>
      <c r="BC88" s="90" cm="1">
        <f t="array" ref="BC88">_xlfn.IFS(SUM($S88,$W88,$AA88,$AE88,$AI88,$AM88,$AQ88,$AU88,$AY88)&gt;='Wage Ceilings '!$C$3,0,SUM($L88,$S88,$W88,$AA88,$AE88,$AI88,$AM88,$AQ88,$AU88,$AY88)&gt;'Wage Ceilings '!$C$3,'Wage Ceilings '!$C$3-SUM($S88,$W88,$AA88,$AE88,$AI88,$AM88,$AQ88,$AU88,$AY88),SUM($L88,$S88,$W88,$AA88,$AE88,$AI88,$AM88,$AQ88,$AU88,$AY88)&lt;='Wage Ceilings '!$C$3,$L88)</f>
        <v>0</v>
      </c>
      <c r="BD88" s="91" cm="1">
        <f t="array" ref="BD88">INDEX(Appendix!$G$4:$J$8,_xlfn.IFS(BB88&lt;56,1,BB88&lt;61,2,BB88&lt;66,3,BB88&lt;71,4,TRUE,5),MATCH(YEAR($C$17),Appendix!$G$3:$L$3,0))</f>
        <v>0</v>
      </c>
      <c r="BE88" s="92">
        <f t="shared" si="59"/>
        <v>0</v>
      </c>
      <c r="BF88" s="89">
        <f t="shared" si="60"/>
        <v>125</v>
      </c>
      <c r="BG88" s="90" cm="1">
        <f t="array" ref="BG88">_xlfn.IFS(SUM($S88,$W88,$AA88,$AE88,$AI88,$AM88,$AQ88,$AU88,$AY88,$BC88)&gt;='Wage Ceilings '!$C$3,0,SUM($M88,$S88,$W88,$AA88,$AE88,$AI88,$AM88,$AQ88,$AU88,$AY88,$BC88)&gt;'Wage Ceilings '!$C$3,'Wage Ceilings '!$C$3-SUM($S88,$W88,$AA88,$AE88,$AI88,$AM88,$AQ88,$AU88,$AY88,$BC88),SUM($M88,$S88,$W88,$AA88,$AE88,$AI88,$AM88,$AQ88,$AU88,$AY88,$BC88)&lt;='Wage Ceilings '!$C$3,$M88)</f>
        <v>0</v>
      </c>
      <c r="BH88" s="91" cm="1">
        <f t="array" ref="BH88">INDEX(Appendix!$G$4:$J$8,_xlfn.IFS(BF88&lt;56,1,BF88&lt;61,2,BF88&lt;66,3,BF88&lt;71,4,TRUE,5),MATCH(YEAR($C$17),Appendix!$G$3:$L$3,0))</f>
        <v>0</v>
      </c>
      <c r="BI88" s="92">
        <f t="shared" si="61"/>
        <v>0</v>
      </c>
      <c r="BJ88" s="89">
        <f t="shared" si="62"/>
        <v>125</v>
      </c>
      <c r="BK88" s="90" cm="1">
        <f t="array" ref="BK88">_xlfn.IFS(SUM($S88,$W88,$AA88,$AE88,$AI88,$AM88,$AQ88,$AU88,$AY88,$BC88,$BG88)&gt;='Wage Ceilings '!$C$3,0,SUM($N88,$S88,$W88,$AA88,$AE88,$AI88,$AM88,$AQ88,$AU88,$AY88,$BC88,$BG88)&gt;'Wage Ceilings '!$C$3,'Wage Ceilings '!$C$3-SUM($S88,$W88,$AA88,$AE88,$AI88,$AM88,$AQ88,$AU88,$AY88,$BC88,$BG88),SUM($N88,$S88,$W88,$AA88,$AE88,$AI88,$AM88,$AQ88,$AU88,$AY88,$BC88,$BG88)&lt;='Wage Ceilings '!$C$3,$N88)</f>
        <v>0</v>
      </c>
      <c r="BL88" s="91" cm="1">
        <f t="array" ref="BL88">INDEX(Appendix!$G$4:$J$8,_xlfn.IFS(BJ88&lt;56,1,BJ88&lt;61,2,BJ88&lt;66,3,BJ88&lt;71,4,TRUE,5),MATCH(YEAR($C$17),Appendix!$G$3:$L$3,0))</f>
        <v>0</v>
      </c>
      <c r="BM88" s="92">
        <f t="shared" si="63"/>
        <v>0</v>
      </c>
      <c r="BN88" s="99"/>
    </row>
    <row r="89" spans="1:66" x14ac:dyDescent="0.3">
      <c r="A89" s="64" t="s">
        <v>137</v>
      </c>
      <c r="B89" s="63"/>
      <c r="C89" s="67"/>
      <c r="D89" s="67"/>
      <c r="E89" s="67"/>
      <c r="F89" s="67"/>
      <c r="G89" s="67"/>
      <c r="H89" s="67"/>
      <c r="I89" s="67"/>
      <c r="J89" s="67"/>
      <c r="K89" s="67"/>
      <c r="L89" s="67"/>
      <c r="M89" s="67"/>
      <c r="N89" s="67"/>
      <c r="O89" s="57">
        <f t="shared" si="65"/>
        <v>0</v>
      </c>
      <c r="P89" s="57">
        <f t="shared" si="66"/>
        <v>0</v>
      </c>
      <c r="Q89" s="58">
        <f t="shared" si="40"/>
        <v>0</v>
      </c>
      <c r="R89" s="89">
        <f t="shared" si="41"/>
        <v>124</v>
      </c>
      <c r="S89" s="90">
        <f>IF($C89&gt;'Wage Ceilings '!$C$3,'Wage Ceilings '!$C$3,$C89)</f>
        <v>0</v>
      </c>
      <c r="T89" s="91" cm="1">
        <f t="array" ref="T89">INDEX(Appendix!$G$4:$J$8,_xlfn.IFS(R89&lt;56,1,R89&lt;61,2,R89&lt;66,3,R89&lt;71,4,TRUE,5),MATCH(YEAR($C$17),Appendix!$G$3:$L$3,0))</f>
        <v>0</v>
      </c>
      <c r="U89" s="92">
        <f t="shared" si="42"/>
        <v>0</v>
      </c>
      <c r="V89" s="89">
        <f t="shared" si="43"/>
        <v>125</v>
      </c>
      <c r="W89" s="90">
        <f>IF($D89&gt;'Wage Ceilings '!$C$3-$S89,'Wage Ceilings '!$C$3-$S89,$D89)</f>
        <v>0</v>
      </c>
      <c r="X89" s="91" cm="1">
        <f t="array" ref="X89">INDEX(Appendix!$G$4:$J$8,_xlfn.IFS(V89&lt;56,1,V89&lt;61,2,V89&lt;66,3,V89&lt;71,4,TRUE,5),MATCH(YEAR($C$17),Appendix!$G$3:$L$3,0))</f>
        <v>0</v>
      </c>
      <c r="Y89" s="92">
        <f t="shared" si="44"/>
        <v>0</v>
      </c>
      <c r="Z89" s="89">
        <f t="shared" si="45"/>
        <v>125</v>
      </c>
      <c r="AA89" s="90">
        <f>IF($E89&gt;'Wage Ceilings '!$C$3-SUM($S89,$W89),'Wage Ceilings '!$C$3-SUM($S89,$W89),$E89)</f>
        <v>0</v>
      </c>
      <c r="AB89" s="91" cm="1">
        <f t="array" ref="AB89">INDEX(Appendix!$G$4:$J$8,_xlfn.IFS(Z89&lt;56,1,Z89&lt;61,2,Z89&lt;66,3,Z89&lt;71,4,TRUE,5),MATCH(YEAR($C$17),Appendix!$G$3:$L$3,0))</f>
        <v>0</v>
      </c>
      <c r="AC89" s="92">
        <f t="shared" si="46"/>
        <v>0</v>
      </c>
      <c r="AD89" s="89">
        <f t="shared" si="47"/>
        <v>125</v>
      </c>
      <c r="AE89" s="90">
        <f>IF($F89&gt;'Wage Ceilings '!$C$3-SUM($S89,$W89,$AA89),'Wage Ceilings '!$C$3-SUM($S89,$W89,$AA89),$F89)</f>
        <v>0</v>
      </c>
      <c r="AF89" s="91" cm="1">
        <f t="array" ref="AF89">INDEX(Appendix!$G$4:$J$8,_xlfn.IFS(AD89&lt;56,1,AD89&lt;61,2,AD89&lt;66,3,AD89&lt;71,4,TRUE,5),MATCH(YEAR($C$17),Appendix!$G$3:$L$3,0))</f>
        <v>0</v>
      </c>
      <c r="AG89" s="92">
        <f t="shared" si="48"/>
        <v>0</v>
      </c>
      <c r="AH89" s="89">
        <f t="shared" si="49"/>
        <v>125</v>
      </c>
      <c r="AI89" s="90">
        <f>IF($G89&gt;'Wage Ceilings '!$C$3-SUM($S89,$W89,$AA89,$AE89),'Wage Ceilings '!$C$3-SUM($S89,$W89,$AA89,$AE89),$G89)</f>
        <v>0</v>
      </c>
      <c r="AJ89" s="91" cm="1">
        <f t="array" ref="AJ89">INDEX(Appendix!$G$4:$J$8,_xlfn.IFS(AH89&lt;56,1,AH89&lt;61,2,AH89&lt;66,3,AH89&lt;71,4,TRUE,5),MATCH(YEAR($C$17),Appendix!$G$3:$L$3,0))</f>
        <v>0</v>
      </c>
      <c r="AK89" s="92">
        <f t="shared" si="50"/>
        <v>0</v>
      </c>
      <c r="AL89" s="89">
        <f t="shared" si="51"/>
        <v>125</v>
      </c>
      <c r="AM89" s="90">
        <f>IF($H89&gt;'Wage Ceilings '!$C$3-SUM($S89,$W89,$AA89,$AE89,$AI89),'Wage Ceilings '!$C$3-SUM($S89,$W89,$AA89,$AE89,$AI89),$H89)</f>
        <v>0</v>
      </c>
      <c r="AN89" s="91" cm="1">
        <f t="array" ref="AN89">INDEX(Appendix!$G$4:$J$8,_xlfn.IFS(AL89&lt;56,1,AL89&lt;61,2,AL89&lt;66,3,AL89&lt;71,4,TRUE,5),MATCH(YEAR($C$17),Appendix!$G$3:$L$3,0))</f>
        <v>0</v>
      </c>
      <c r="AO89" s="92">
        <f t="shared" si="52"/>
        <v>0</v>
      </c>
      <c r="AP89" s="89">
        <f t="shared" si="53"/>
        <v>125</v>
      </c>
      <c r="AQ89" s="90" cm="1">
        <f t="array" ref="AQ89">_xlfn.IFS(SUM($S89,$W89,$AA89,$AE89,$AI89,$AM89)&gt;='Wage Ceilings '!$C$3,0,SUM($I89,$S89,$W89,$AA89,$AE89,$AI89,$AM89)&gt;'Wage Ceilings '!$C$3,'Wage Ceilings '!$C$3-SUM($S89,$W89,$AA89,$AE89,$AI89,$AM89),SUM($I89,$S89,$W89,$AA89,$AE89,$AI89,$AM89)&lt;='Wage Ceilings '!$C$3,$I89)</f>
        <v>0</v>
      </c>
      <c r="AR89" s="91" cm="1">
        <f t="array" ref="AR89">INDEX(Appendix!$G$4:$J$8,_xlfn.IFS(AP89&lt;56,1,AP89&lt;61,2,AP89&lt;66,3,AP89&lt;71,4,TRUE,5),MATCH(YEAR($C$17),Appendix!$G$3:$L$3,0))</f>
        <v>0</v>
      </c>
      <c r="AS89" s="92">
        <f t="shared" si="64"/>
        <v>0</v>
      </c>
      <c r="AT89" s="89">
        <f t="shared" si="54"/>
        <v>125</v>
      </c>
      <c r="AU89" s="90" cm="1">
        <f t="array" ref="AU89">_xlfn.IFS(SUM($S89,$W89,$AA89,$AE89,$AI89,$AM89,$AQ89)&gt;='Wage Ceilings '!$C$3,0,SUM($J89,$S89,$W89,$AA89,$AE89,$AI89,$AM89,$AQ89)&gt;'Wage Ceilings '!$C$3,'Wage Ceilings '!$C$3-SUM($S89,$W89,$AA89,$AE89,$AI89,$AM89,$AQ89),SUM($J89,$S89,$W89,$AA89,$AE89,$AI89,$AM89,$AQ89)&lt;='Wage Ceilings '!$C$3,$J89)</f>
        <v>0</v>
      </c>
      <c r="AV89" s="91" cm="1">
        <f t="array" ref="AV89">INDEX(Appendix!$G$4:$J$8,_xlfn.IFS(AT89&lt;56,1,AT89&lt;61,2,AT89&lt;66,3,AT89&lt;71,4,TRUE,5),MATCH(YEAR($C$17),Appendix!$G$3:$L$3,0))</f>
        <v>0</v>
      </c>
      <c r="AW89" s="92">
        <f t="shared" si="55"/>
        <v>0</v>
      </c>
      <c r="AX89" s="89">
        <f t="shared" si="56"/>
        <v>125</v>
      </c>
      <c r="AY89" s="90" cm="1">
        <f t="array" ref="AY89">_xlfn.IFS(SUM($S89,$W89,$AA89,$AE89,$AI89,$AM89,$AQ89,$AU89)&gt;='Wage Ceilings '!$C$3,0,SUM($K89,$S89,$W89,$AA89,$AE89,$AI89,$AM89,$AQ89,$AU89)&gt;'Wage Ceilings '!$C$3,'Wage Ceilings '!$C$3-SUM($S89,$W89,$AA89,$AE89,$AI89,$AM89,$AQ89,$AU89),SUM($K89,$S89,$W89,$AA89,$AE89,$AI89,$AM89,$AQ89,$AU89)&lt;='Wage Ceilings '!$C$3,$K89)</f>
        <v>0</v>
      </c>
      <c r="AZ89" s="91" cm="1">
        <f t="array" ref="AZ89">INDEX(Appendix!$G$4:$J$8,_xlfn.IFS(AX89&lt;56,1,AX89&lt;61,2,AX89&lt;66,3,AX89&lt;71,4,TRUE,5),MATCH(YEAR($C$17),Appendix!$G$3:$L$3,0))</f>
        <v>0</v>
      </c>
      <c r="BA89" s="92">
        <f t="shared" si="57"/>
        <v>0</v>
      </c>
      <c r="BB89" s="89">
        <f t="shared" si="58"/>
        <v>125</v>
      </c>
      <c r="BC89" s="90" cm="1">
        <f t="array" ref="BC89">_xlfn.IFS(SUM($S89,$W89,$AA89,$AE89,$AI89,$AM89,$AQ89,$AU89,$AY89)&gt;='Wage Ceilings '!$C$3,0,SUM($L89,$S89,$W89,$AA89,$AE89,$AI89,$AM89,$AQ89,$AU89,$AY89)&gt;'Wage Ceilings '!$C$3,'Wage Ceilings '!$C$3-SUM($S89,$W89,$AA89,$AE89,$AI89,$AM89,$AQ89,$AU89,$AY89),SUM($L89,$S89,$W89,$AA89,$AE89,$AI89,$AM89,$AQ89,$AU89,$AY89)&lt;='Wage Ceilings '!$C$3,$L89)</f>
        <v>0</v>
      </c>
      <c r="BD89" s="91" cm="1">
        <f t="array" ref="BD89">INDEX(Appendix!$G$4:$J$8,_xlfn.IFS(BB89&lt;56,1,BB89&lt;61,2,BB89&lt;66,3,BB89&lt;71,4,TRUE,5),MATCH(YEAR($C$17),Appendix!$G$3:$L$3,0))</f>
        <v>0</v>
      </c>
      <c r="BE89" s="92">
        <f t="shared" si="59"/>
        <v>0</v>
      </c>
      <c r="BF89" s="89">
        <f t="shared" si="60"/>
        <v>125</v>
      </c>
      <c r="BG89" s="90" cm="1">
        <f t="array" ref="BG89">_xlfn.IFS(SUM($S89,$W89,$AA89,$AE89,$AI89,$AM89,$AQ89,$AU89,$AY89,$BC89)&gt;='Wage Ceilings '!$C$3,0,SUM($M89,$S89,$W89,$AA89,$AE89,$AI89,$AM89,$AQ89,$AU89,$AY89,$BC89)&gt;'Wage Ceilings '!$C$3,'Wage Ceilings '!$C$3-SUM($S89,$W89,$AA89,$AE89,$AI89,$AM89,$AQ89,$AU89,$AY89,$BC89),SUM($M89,$S89,$W89,$AA89,$AE89,$AI89,$AM89,$AQ89,$AU89,$AY89,$BC89)&lt;='Wage Ceilings '!$C$3,$M89)</f>
        <v>0</v>
      </c>
      <c r="BH89" s="91" cm="1">
        <f t="array" ref="BH89">INDEX(Appendix!$G$4:$J$8,_xlfn.IFS(BF89&lt;56,1,BF89&lt;61,2,BF89&lt;66,3,BF89&lt;71,4,TRUE,5),MATCH(YEAR($C$17),Appendix!$G$3:$L$3,0))</f>
        <v>0</v>
      </c>
      <c r="BI89" s="92">
        <f t="shared" si="61"/>
        <v>0</v>
      </c>
      <c r="BJ89" s="89">
        <f t="shared" si="62"/>
        <v>125</v>
      </c>
      <c r="BK89" s="90" cm="1">
        <f t="array" ref="BK89">_xlfn.IFS(SUM($S89,$W89,$AA89,$AE89,$AI89,$AM89,$AQ89,$AU89,$AY89,$BC89,$BG89)&gt;='Wage Ceilings '!$C$3,0,SUM($N89,$S89,$W89,$AA89,$AE89,$AI89,$AM89,$AQ89,$AU89,$AY89,$BC89,$BG89)&gt;'Wage Ceilings '!$C$3,'Wage Ceilings '!$C$3-SUM($S89,$W89,$AA89,$AE89,$AI89,$AM89,$AQ89,$AU89,$AY89,$BC89,$BG89),SUM($N89,$S89,$W89,$AA89,$AE89,$AI89,$AM89,$AQ89,$AU89,$AY89,$BC89,$BG89)&lt;='Wage Ceilings '!$C$3,$N89)</f>
        <v>0</v>
      </c>
      <c r="BL89" s="91" cm="1">
        <f t="array" ref="BL89">INDEX(Appendix!$G$4:$J$8,_xlfn.IFS(BJ89&lt;56,1,BJ89&lt;61,2,BJ89&lt;66,3,BJ89&lt;71,4,TRUE,5),MATCH(YEAR($C$17),Appendix!$G$3:$L$3,0))</f>
        <v>0</v>
      </c>
      <c r="BM89" s="92">
        <f t="shared" si="63"/>
        <v>0</v>
      </c>
      <c r="BN89" s="99"/>
    </row>
    <row r="90" spans="1:66" x14ac:dyDescent="0.3">
      <c r="A90" s="64" t="s">
        <v>138</v>
      </c>
      <c r="B90" s="63"/>
      <c r="C90" s="67"/>
      <c r="D90" s="67"/>
      <c r="E90" s="67"/>
      <c r="F90" s="67"/>
      <c r="G90" s="67"/>
      <c r="H90" s="67"/>
      <c r="I90" s="67"/>
      <c r="J90" s="67"/>
      <c r="K90" s="67"/>
      <c r="L90" s="67"/>
      <c r="M90" s="67"/>
      <c r="N90" s="67"/>
      <c r="O90" s="57">
        <f t="shared" si="65"/>
        <v>0</v>
      </c>
      <c r="P90" s="57">
        <f t="shared" si="66"/>
        <v>0</v>
      </c>
      <c r="Q90" s="58">
        <f t="shared" si="40"/>
        <v>0</v>
      </c>
      <c r="R90" s="89">
        <f t="shared" si="41"/>
        <v>124</v>
      </c>
      <c r="S90" s="90">
        <f>IF($C90&gt;'Wage Ceilings '!$C$3,'Wage Ceilings '!$C$3,$C90)</f>
        <v>0</v>
      </c>
      <c r="T90" s="91" cm="1">
        <f t="array" ref="T90">INDEX(Appendix!$G$4:$J$8,_xlfn.IFS(R90&lt;56,1,R90&lt;61,2,R90&lt;66,3,R90&lt;71,4,TRUE,5),MATCH(YEAR($C$17),Appendix!$G$3:$L$3,0))</f>
        <v>0</v>
      </c>
      <c r="U90" s="92">
        <f t="shared" si="42"/>
        <v>0</v>
      </c>
      <c r="V90" s="89">
        <f t="shared" si="43"/>
        <v>125</v>
      </c>
      <c r="W90" s="90">
        <f>IF($D90&gt;'Wage Ceilings '!$C$3-$S90,'Wage Ceilings '!$C$3-$S90,$D90)</f>
        <v>0</v>
      </c>
      <c r="X90" s="91" cm="1">
        <f t="array" ref="X90">INDEX(Appendix!$G$4:$J$8,_xlfn.IFS(V90&lt;56,1,V90&lt;61,2,V90&lt;66,3,V90&lt;71,4,TRUE,5),MATCH(YEAR($C$17),Appendix!$G$3:$L$3,0))</f>
        <v>0</v>
      </c>
      <c r="Y90" s="92">
        <f t="shared" si="44"/>
        <v>0</v>
      </c>
      <c r="Z90" s="89">
        <f t="shared" si="45"/>
        <v>125</v>
      </c>
      <c r="AA90" s="90">
        <f>IF($E90&gt;'Wage Ceilings '!$C$3-SUM($S90,$W90),'Wage Ceilings '!$C$3-SUM($S90,$W90),$E90)</f>
        <v>0</v>
      </c>
      <c r="AB90" s="91" cm="1">
        <f t="array" ref="AB90">INDEX(Appendix!$G$4:$J$8,_xlfn.IFS(Z90&lt;56,1,Z90&lt;61,2,Z90&lt;66,3,Z90&lt;71,4,TRUE,5),MATCH(YEAR($C$17),Appendix!$G$3:$L$3,0))</f>
        <v>0</v>
      </c>
      <c r="AC90" s="92">
        <f t="shared" si="46"/>
        <v>0</v>
      </c>
      <c r="AD90" s="89">
        <f t="shared" si="47"/>
        <v>125</v>
      </c>
      <c r="AE90" s="90">
        <f>IF($F90&gt;'Wage Ceilings '!$C$3-SUM($S90,$W90,$AA90),'Wage Ceilings '!$C$3-SUM($S90,$W90,$AA90),$F90)</f>
        <v>0</v>
      </c>
      <c r="AF90" s="91" cm="1">
        <f t="array" ref="AF90">INDEX(Appendix!$G$4:$J$8,_xlfn.IFS(AD90&lt;56,1,AD90&lt;61,2,AD90&lt;66,3,AD90&lt;71,4,TRUE,5),MATCH(YEAR($C$17),Appendix!$G$3:$L$3,0))</f>
        <v>0</v>
      </c>
      <c r="AG90" s="92">
        <f t="shared" si="48"/>
        <v>0</v>
      </c>
      <c r="AH90" s="89">
        <f t="shared" si="49"/>
        <v>125</v>
      </c>
      <c r="AI90" s="90">
        <f>IF($G90&gt;'Wage Ceilings '!$C$3-SUM($S90,$W90,$AA90,$AE90),'Wage Ceilings '!$C$3-SUM($S90,$W90,$AA90,$AE90),$G90)</f>
        <v>0</v>
      </c>
      <c r="AJ90" s="91" cm="1">
        <f t="array" ref="AJ90">INDEX(Appendix!$G$4:$J$8,_xlfn.IFS(AH90&lt;56,1,AH90&lt;61,2,AH90&lt;66,3,AH90&lt;71,4,TRUE,5),MATCH(YEAR($C$17),Appendix!$G$3:$L$3,0))</f>
        <v>0</v>
      </c>
      <c r="AK90" s="92">
        <f t="shared" si="50"/>
        <v>0</v>
      </c>
      <c r="AL90" s="89">
        <f t="shared" si="51"/>
        <v>125</v>
      </c>
      <c r="AM90" s="90">
        <f>IF($H90&gt;'Wage Ceilings '!$C$3-SUM($S90,$W90,$AA90,$AE90,$AI90),'Wage Ceilings '!$C$3-SUM($S90,$W90,$AA90,$AE90,$AI90),$H90)</f>
        <v>0</v>
      </c>
      <c r="AN90" s="91" cm="1">
        <f t="array" ref="AN90">INDEX(Appendix!$G$4:$J$8,_xlfn.IFS(AL90&lt;56,1,AL90&lt;61,2,AL90&lt;66,3,AL90&lt;71,4,TRUE,5),MATCH(YEAR($C$17),Appendix!$G$3:$L$3,0))</f>
        <v>0</v>
      </c>
      <c r="AO90" s="92">
        <f t="shared" si="52"/>
        <v>0</v>
      </c>
      <c r="AP90" s="89">
        <f t="shared" si="53"/>
        <v>125</v>
      </c>
      <c r="AQ90" s="90" cm="1">
        <f t="array" ref="AQ90">_xlfn.IFS(SUM($S90,$W90,$AA90,$AE90,$AI90,$AM90)&gt;='Wage Ceilings '!$C$3,0,SUM($I90,$S90,$W90,$AA90,$AE90,$AI90,$AM90)&gt;'Wage Ceilings '!$C$3,'Wage Ceilings '!$C$3-SUM($S90,$W90,$AA90,$AE90,$AI90,$AM90),SUM($I90,$S90,$W90,$AA90,$AE90,$AI90,$AM90)&lt;='Wage Ceilings '!$C$3,$I90)</f>
        <v>0</v>
      </c>
      <c r="AR90" s="91" cm="1">
        <f t="array" ref="AR90">INDEX(Appendix!$G$4:$J$8,_xlfn.IFS(AP90&lt;56,1,AP90&lt;61,2,AP90&lt;66,3,AP90&lt;71,4,TRUE,5),MATCH(YEAR($C$17),Appendix!$G$3:$L$3,0))</f>
        <v>0</v>
      </c>
      <c r="AS90" s="92">
        <f t="shared" si="64"/>
        <v>0</v>
      </c>
      <c r="AT90" s="89">
        <f t="shared" si="54"/>
        <v>125</v>
      </c>
      <c r="AU90" s="90" cm="1">
        <f t="array" ref="AU90">_xlfn.IFS(SUM($S90,$W90,$AA90,$AE90,$AI90,$AM90,$AQ90)&gt;='Wage Ceilings '!$C$3,0,SUM($J90,$S90,$W90,$AA90,$AE90,$AI90,$AM90,$AQ90)&gt;'Wage Ceilings '!$C$3,'Wage Ceilings '!$C$3-SUM($S90,$W90,$AA90,$AE90,$AI90,$AM90,$AQ90),SUM($J90,$S90,$W90,$AA90,$AE90,$AI90,$AM90,$AQ90)&lt;='Wage Ceilings '!$C$3,$J90)</f>
        <v>0</v>
      </c>
      <c r="AV90" s="91" cm="1">
        <f t="array" ref="AV90">INDEX(Appendix!$G$4:$J$8,_xlfn.IFS(AT90&lt;56,1,AT90&lt;61,2,AT90&lt;66,3,AT90&lt;71,4,TRUE,5),MATCH(YEAR($C$17),Appendix!$G$3:$L$3,0))</f>
        <v>0</v>
      </c>
      <c r="AW90" s="92">
        <f t="shared" si="55"/>
        <v>0</v>
      </c>
      <c r="AX90" s="89">
        <f t="shared" si="56"/>
        <v>125</v>
      </c>
      <c r="AY90" s="90" cm="1">
        <f t="array" ref="AY90">_xlfn.IFS(SUM($S90,$W90,$AA90,$AE90,$AI90,$AM90,$AQ90,$AU90)&gt;='Wage Ceilings '!$C$3,0,SUM($K90,$S90,$W90,$AA90,$AE90,$AI90,$AM90,$AQ90,$AU90)&gt;'Wage Ceilings '!$C$3,'Wage Ceilings '!$C$3-SUM($S90,$W90,$AA90,$AE90,$AI90,$AM90,$AQ90,$AU90),SUM($K90,$S90,$W90,$AA90,$AE90,$AI90,$AM90,$AQ90,$AU90)&lt;='Wage Ceilings '!$C$3,$K90)</f>
        <v>0</v>
      </c>
      <c r="AZ90" s="91" cm="1">
        <f t="array" ref="AZ90">INDEX(Appendix!$G$4:$J$8,_xlfn.IFS(AX90&lt;56,1,AX90&lt;61,2,AX90&lt;66,3,AX90&lt;71,4,TRUE,5),MATCH(YEAR($C$17),Appendix!$G$3:$L$3,0))</f>
        <v>0</v>
      </c>
      <c r="BA90" s="92">
        <f t="shared" si="57"/>
        <v>0</v>
      </c>
      <c r="BB90" s="89">
        <f t="shared" si="58"/>
        <v>125</v>
      </c>
      <c r="BC90" s="90" cm="1">
        <f t="array" ref="BC90">_xlfn.IFS(SUM($S90,$W90,$AA90,$AE90,$AI90,$AM90,$AQ90,$AU90,$AY90)&gt;='Wage Ceilings '!$C$3,0,SUM($L90,$S90,$W90,$AA90,$AE90,$AI90,$AM90,$AQ90,$AU90,$AY90)&gt;'Wage Ceilings '!$C$3,'Wage Ceilings '!$C$3-SUM($S90,$W90,$AA90,$AE90,$AI90,$AM90,$AQ90,$AU90,$AY90),SUM($L90,$S90,$W90,$AA90,$AE90,$AI90,$AM90,$AQ90,$AU90,$AY90)&lt;='Wage Ceilings '!$C$3,$L90)</f>
        <v>0</v>
      </c>
      <c r="BD90" s="91" cm="1">
        <f t="array" ref="BD90">INDEX(Appendix!$G$4:$J$8,_xlfn.IFS(BB90&lt;56,1,BB90&lt;61,2,BB90&lt;66,3,BB90&lt;71,4,TRUE,5),MATCH(YEAR($C$17),Appendix!$G$3:$L$3,0))</f>
        <v>0</v>
      </c>
      <c r="BE90" s="92">
        <f t="shared" si="59"/>
        <v>0</v>
      </c>
      <c r="BF90" s="89">
        <f t="shared" si="60"/>
        <v>125</v>
      </c>
      <c r="BG90" s="90" cm="1">
        <f t="array" ref="BG90">_xlfn.IFS(SUM($S90,$W90,$AA90,$AE90,$AI90,$AM90,$AQ90,$AU90,$AY90,$BC90)&gt;='Wage Ceilings '!$C$3,0,SUM($M90,$S90,$W90,$AA90,$AE90,$AI90,$AM90,$AQ90,$AU90,$AY90,$BC90)&gt;'Wage Ceilings '!$C$3,'Wage Ceilings '!$C$3-SUM($S90,$W90,$AA90,$AE90,$AI90,$AM90,$AQ90,$AU90,$AY90,$BC90),SUM($M90,$S90,$W90,$AA90,$AE90,$AI90,$AM90,$AQ90,$AU90,$AY90,$BC90)&lt;='Wage Ceilings '!$C$3,$M90)</f>
        <v>0</v>
      </c>
      <c r="BH90" s="91" cm="1">
        <f t="array" ref="BH90">INDEX(Appendix!$G$4:$J$8,_xlfn.IFS(BF90&lt;56,1,BF90&lt;61,2,BF90&lt;66,3,BF90&lt;71,4,TRUE,5),MATCH(YEAR($C$17),Appendix!$G$3:$L$3,0))</f>
        <v>0</v>
      </c>
      <c r="BI90" s="92">
        <f t="shared" si="61"/>
        <v>0</v>
      </c>
      <c r="BJ90" s="89">
        <f t="shared" si="62"/>
        <v>125</v>
      </c>
      <c r="BK90" s="90" cm="1">
        <f t="array" ref="BK90">_xlfn.IFS(SUM($S90,$W90,$AA90,$AE90,$AI90,$AM90,$AQ90,$AU90,$AY90,$BC90,$BG90)&gt;='Wage Ceilings '!$C$3,0,SUM($N90,$S90,$W90,$AA90,$AE90,$AI90,$AM90,$AQ90,$AU90,$AY90,$BC90,$BG90)&gt;'Wage Ceilings '!$C$3,'Wage Ceilings '!$C$3-SUM($S90,$W90,$AA90,$AE90,$AI90,$AM90,$AQ90,$AU90,$AY90,$BC90,$BG90),SUM($N90,$S90,$W90,$AA90,$AE90,$AI90,$AM90,$AQ90,$AU90,$AY90,$BC90,$BG90)&lt;='Wage Ceilings '!$C$3,$N90)</f>
        <v>0</v>
      </c>
      <c r="BL90" s="91" cm="1">
        <f t="array" ref="BL90">INDEX(Appendix!$G$4:$J$8,_xlfn.IFS(BJ90&lt;56,1,BJ90&lt;61,2,BJ90&lt;66,3,BJ90&lt;71,4,TRUE,5),MATCH(YEAR($C$17),Appendix!$G$3:$L$3,0))</f>
        <v>0</v>
      </c>
      <c r="BM90" s="92">
        <f t="shared" si="63"/>
        <v>0</v>
      </c>
      <c r="BN90" s="99"/>
    </row>
    <row r="91" spans="1:66" x14ac:dyDescent="0.3">
      <c r="A91" s="64" t="s">
        <v>139</v>
      </c>
      <c r="B91" s="63"/>
      <c r="C91" s="67"/>
      <c r="D91" s="67"/>
      <c r="E91" s="67"/>
      <c r="F91" s="67"/>
      <c r="G91" s="67"/>
      <c r="H91" s="67"/>
      <c r="I91" s="67"/>
      <c r="J91" s="67"/>
      <c r="K91" s="67"/>
      <c r="L91" s="67"/>
      <c r="M91" s="67"/>
      <c r="N91" s="67"/>
      <c r="O91" s="57">
        <f t="shared" si="65"/>
        <v>0</v>
      </c>
      <c r="P91" s="57">
        <f t="shared" si="66"/>
        <v>0</v>
      </c>
      <c r="Q91" s="58">
        <f t="shared" si="40"/>
        <v>0</v>
      </c>
      <c r="R91" s="89">
        <f t="shared" si="41"/>
        <v>124</v>
      </c>
      <c r="S91" s="90">
        <f>IF($C91&gt;'Wage Ceilings '!$C$3,'Wage Ceilings '!$C$3,$C91)</f>
        <v>0</v>
      </c>
      <c r="T91" s="91" cm="1">
        <f t="array" ref="T91">INDEX(Appendix!$G$4:$J$8,_xlfn.IFS(R91&lt;56,1,R91&lt;61,2,R91&lt;66,3,R91&lt;71,4,TRUE,5),MATCH(YEAR($C$17),Appendix!$G$3:$L$3,0))</f>
        <v>0</v>
      </c>
      <c r="U91" s="92">
        <f t="shared" si="42"/>
        <v>0</v>
      </c>
      <c r="V91" s="89">
        <f t="shared" si="43"/>
        <v>125</v>
      </c>
      <c r="W91" s="90">
        <f>IF($D91&gt;'Wage Ceilings '!$C$3-$S91,'Wage Ceilings '!$C$3-$S91,$D91)</f>
        <v>0</v>
      </c>
      <c r="X91" s="91" cm="1">
        <f t="array" ref="X91">INDEX(Appendix!$G$4:$J$8,_xlfn.IFS(V91&lt;56,1,V91&lt;61,2,V91&lt;66,3,V91&lt;71,4,TRUE,5),MATCH(YEAR($C$17),Appendix!$G$3:$L$3,0))</f>
        <v>0</v>
      </c>
      <c r="Y91" s="92">
        <f t="shared" si="44"/>
        <v>0</v>
      </c>
      <c r="Z91" s="89">
        <f t="shared" si="45"/>
        <v>125</v>
      </c>
      <c r="AA91" s="90">
        <f>IF($E91&gt;'Wage Ceilings '!$C$3-SUM($S91,$W91),'Wage Ceilings '!$C$3-SUM($S91,$W91),$E91)</f>
        <v>0</v>
      </c>
      <c r="AB91" s="91" cm="1">
        <f t="array" ref="AB91">INDEX(Appendix!$G$4:$J$8,_xlfn.IFS(Z91&lt;56,1,Z91&lt;61,2,Z91&lt;66,3,Z91&lt;71,4,TRUE,5),MATCH(YEAR($C$17),Appendix!$G$3:$L$3,0))</f>
        <v>0</v>
      </c>
      <c r="AC91" s="92">
        <f t="shared" si="46"/>
        <v>0</v>
      </c>
      <c r="AD91" s="89">
        <f t="shared" si="47"/>
        <v>125</v>
      </c>
      <c r="AE91" s="90">
        <f>IF($F91&gt;'Wage Ceilings '!$C$3-SUM($S91,$W91,$AA91),'Wage Ceilings '!$C$3-SUM($S91,$W91,$AA91),$F91)</f>
        <v>0</v>
      </c>
      <c r="AF91" s="91" cm="1">
        <f t="array" ref="AF91">INDEX(Appendix!$G$4:$J$8,_xlfn.IFS(AD91&lt;56,1,AD91&lt;61,2,AD91&lt;66,3,AD91&lt;71,4,TRUE,5),MATCH(YEAR($C$17),Appendix!$G$3:$L$3,0))</f>
        <v>0</v>
      </c>
      <c r="AG91" s="92">
        <f t="shared" si="48"/>
        <v>0</v>
      </c>
      <c r="AH91" s="89">
        <f t="shared" si="49"/>
        <v>125</v>
      </c>
      <c r="AI91" s="90">
        <f>IF($G91&gt;'Wage Ceilings '!$C$3-SUM($S91,$W91,$AA91,$AE91),'Wage Ceilings '!$C$3-SUM($S91,$W91,$AA91,$AE91),$G91)</f>
        <v>0</v>
      </c>
      <c r="AJ91" s="91" cm="1">
        <f t="array" ref="AJ91">INDEX(Appendix!$G$4:$J$8,_xlfn.IFS(AH91&lt;56,1,AH91&lt;61,2,AH91&lt;66,3,AH91&lt;71,4,TRUE,5),MATCH(YEAR($C$17),Appendix!$G$3:$L$3,0))</f>
        <v>0</v>
      </c>
      <c r="AK91" s="92">
        <f t="shared" si="50"/>
        <v>0</v>
      </c>
      <c r="AL91" s="89">
        <f t="shared" si="51"/>
        <v>125</v>
      </c>
      <c r="AM91" s="90">
        <f>IF($H91&gt;'Wage Ceilings '!$C$3-SUM($S91,$W91,$AA91,$AE91,$AI91),'Wage Ceilings '!$C$3-SUM($S91,$W91,$AA91,$AE91,$AI91),$H91)</f>
        <v>0</v>
      </c>
      <c r="AN91" s="91" cm="1">
        <f t="array" ref="AN91">INDEX(Appendix!$G$4:$J$8,_xlfn.IFS(AL91&lt;56,1,AL91&lt;61,2,AL91&lt;66,3,AL91&lt;71,4,TRUE,5),MATCH(YEAR($C$17),Appendix!$G$3:$L$3,0))</f>
        <v>0</v>
      </c>
      <c r="AO91" s="92">
        <f t="shared" si="52"/>
        <v>0</v>
      </c>
      <c r="AP91" s="89">
        <f t="shared" si="53"/>
        <v>125</v>
      </c>
      <c r="AQ91" s="90" cm="1">
        <f t="array" ref="AQ91">_xlfn.IFS(SUM($S91,$W91,$AA91,$AE91,$AI91,$AM91)&gt;='Wage Ceilings '!$C$3,0,SUM($I91,$S91,$W91,$AA91,$AE91,$AI91,$AM91)&gt;'Wage Ceilings '!$C$3,'Wage Ceilings '!$C$3-SUM($S91,$W91,$AA91,$AE91,$AI91,$AM91),SUM($I91,$S91,$W91,$AA91,$AE91,$AI91,$AM91)&lt;='Wage Ceilings '!$C$3,$I91)</f>
        <v>0</v>
      </c>
      <c r="AR91" s="91" cm="1">
        <f t="array" ref="AR91">INDEX(Appendix!$G$4:$J$8,_xlfn.IFS(AP91&lt;56,1,AP91&lt;61,2,AP91&lt;66,3,AP91&lt;71,4,TRUE,5),MATCH(YEAR($C$17),Appendix!$G$3:$L$3,0))</f>
        <v>0</v>
      </c>
      <c r="AS91" s="92">
        <f t="shared" si="64"/>
        <v>0</v>
      </c>
      <c r="AT91" s="89">
        <f t="shared" si="54"/>
        <v>125</v>
      </c>
      <c r="AU91" s="90" cm="1">
        <f t="array" ref="AU91">_xlfn.IFS(SUM($S91,$W91,$AA91,$AE91,$AI91,$AM91,$AQ91)&gt;='Wage Ceilings '!$C$3,0,SUM($J91,$S91,$W91,$AA91,$AE91,$AI91,$AM91,$AQ91)&gt;'Wage Ceilings '!$C$3,'Wage Ceilings '!$C$3-SUM($S91,$W91,$AA91,$AE91,$AI91,$AM91,$AQ91),SUM($J91,$S91,$W91,$AA91,$AE91,$AI91,$AM91,$AQ91)&lt;='Wage Ceilings '!$C$3,$J91)</f>
        <v>0</v>
      </c>
      <c r="AV91" s="91" cm="1">
        <f t="array" ref="AV91">INDEX(Appendix!$G$4:$J$8,_xlfn.IFS(AT91&lt;56,1,AT91&lt;61,2,AT91&lt;66,3,AT91&lt;71,4,TRUE,5),MATCH(YEAR($C$17),Appendix!$G$3:$L$3,0))</f>
        <v>0</v>
      </c>
      <c r="AW91" s="92">
        <f t="shared" si="55"/>
        <v>0</v>
      </c>
      <c r="AX91" s="89">
        <f t="shared" si="56"/>
        <v>125</v>
      </c>
      <c r="AY91" s="90" cm="1">
        <f t="array" ref="AY91">_xlfn.IFS(SUM($S91,$W91,$AA91,$AE91,$AI91,$AM91,$AQ91,$AU91)&gt;='Wage Ceilings '!$C$3,0,SUM($K91,$S91,$W91,$AA91,$AE91,$AI91,$AM91,$AQ91,$AU91)&gt;'Wage Ceilings '!$C$3,'Wage Ceilings '!$C$3-SUM($S91,$W91,$AA91,$AE91,$AI91,$AM91,$AQ91,$AU91),SUM($K91,$S91,$W91,$AA91,$AE91,$AI91,$AM91,$AQ91,$AU91)&lt;='Wage Ceilings '!$C$3,$K91)</f>
        <v>0</v>
      </c>
      <c r="AZ91" s="91" cm="1">
        <f t="array" ref="AZ91">INDEX(Appendix!$G$4:$J$8,_xlfn.IFS(AX91&lt;56,1,AX91&lt;61,2,AX91&lt;66,3,AX91&lt;71,4,TRUE,5),MATCH(YEAR($C$17),Appendix!$G$3:$L$3,0))</f>
        <v>0</v>
      </c>
      <c r="BA91" s="92">
        <f t="shared" si="57"/>
        <v>0</v>
      </c>
      <c r="BB91" s="89">
        <f t="shared" si="58"/>
        <v>125</v>
      </c>
      <c r="BC91" s="90" cm="1">
        <f t="array" ref="BC91">_xlfn.IFS(SUM($S91,$W91,$AA91,$AE91,$AI91,$AM91,$AQ91,$AU91,$AY91)&gt;='Wage Ceilings '!$C$3,0,SUM($L91,$S91,$W91,$AA91,$AE91,$AI91,$AM91,$AQ91,$AU91,$AY91)&gt;'Wage Ceilings '!$C$3,'Wage Ceilings '!$C$3-SUM($S91,$W91,$AA91,$AE91,$AI91,$AM91,$AQ91,$AU91,$AY91),SUM($L91,$S91,$W91,$AA91,$AE91,$AI91,$AM91,$AQ91,$AU91,$AY91)&lt;='Wage Ceilings '!$C$3,$L91)</f>
        <v>0</v>
      </c>
      <c r="BD91" s="91" cm="1">
        <f t="array" ref="BD91">INDEX(Appendix!$G$4:$J$8,_xlfn.IFS(BB91&lt;56,1,BB91&lt;61,2,BB91&lt;66,3,BB91&lt;71,4,TRUE,5),MATCH(YEAR($C$17),Appendix!$G$3:$L$3,0))</f>
        <v>0</v>
      </c>
      <c r="BE91" s="92">
        <f t="shared" si="59"/>
        <v>0</v>
      </c>
      <c r="BF91" s="89">
        <f t="shared" si="60"/>
        <v>125</v>
      </c>
      <c r="BG91" s="90" cm="1">
        <f t="array" ref="BG91">_xlfn.IFS(SUM($S91,$W91,$AA91,$AE91,$AI91,$AM91,$AQ91,$AU91,$AY91,$BC91)&gt;='Wage Ceilings '!$C$3,0,SUM($M91,$S91,$W91,$AA91,$AE91,$AI91,$AM91,$AQ91,$AU91,$AY91,$BC91)&gt;'Wage Ceilings '!$C$3,'Wage Ceilings '!$C$3-SUM($S91,$W91,$AA91,$AE91,$AI91,$AM91,$AQ91,$AU91,$AY91,$BC91),SUM($M91,$S91,$W91,$AA91,$AE91,$AI91,$AM91,$AQ91,$AU91,$AY91,$BC91)&lt;='Wage Ceilings '!$C$3,$M91)</f>
        <v>0</v>
      </c>
      <c r="BH91" s="91" cm="1">
        <f t="array" ref="BH91">INDEX(Appendix!$G$4:$J$8,_xlfn.IFS(BF91&lt;56,1,BF91&lt;61,2,BF91&lt;66,3,BF91&lt;71,4,TRUE,5),MATCH(YEAR($C$17),Appendix!$G$3:$L$3,0))</f>
        <v>0</v>
      </c>
      <c r="BI91" s="92">
        <f t="shared" si="61"/>
        <v>0</v>
      </c>
      <c r="BJ91" s="89">
        <f t="shared" si="62"/>
        <v>125</v>
      </c>
      <c r="BK91" s="90" cm="1">
        <f t="array" ref="BK91">_xlfn.IFS(SUM($S91,$W91,$AA91,$AE91,$AI91,$AM91,$AQ91,$AU91,$AY91,$BC91,$BG91)&gt;='Wage Ceilings '!$C$3,0,SUM($N91,$S91,$W91,$AA91,$AE91,$AI91,$AM91,$AQ91,$AU91,$AY91,$BC91,$BG91)&gt;'Wage Ceilings '!$C$3,'Wage Ceilings '!$C$3-SUM($S91,$W91,$AA91,$AE91,$AI91,$AM91,$AQ91,$AU91,$AY91,$BC91,$BG91),SUM($N91,$S91,$W91,$AA91,$AE91,$AI91,$AM91,$AQ91,$AU91,$AY91,$BC91,$BG91)&lt;='Wage Ceilings '!$C$3,$N91)</f>
        <v>0</v>
      </c>
      <c r="BL91" s="91" cm="1">
        <f t="array" ref="BL91">INDEX(Appendix!$G$4:$J$8,_xlfn.IFS(BJ91&lt;56,1,BJ91&lt;61,2,BJ91&lt;66,3,BJ91&lt;71,4,TRUE,5),MATCH(YEAR($C$17),Appendix!$G$3:$L$3,0))</f>
        <v>0</v>
      </c>
      <c r="BM91" s="92">
        <f t="shared" si="63"/>
        <v>0</v>
      </c>
      <c r="BN91" s="99"/>
    </row>
    <row r="92" spans="1:66" x14ac:dyDescent="0.3">
      <c r="A92" s="64" t="s">
        <v>140</v>
      </c>
      <c r="B92" s="63"/>
      <c r="C92" s="67"/>
      <c r="D92" s="67"/>
      <c r="E92" s="67"/>
      <c r="F92" s="67"/>
      <c r="G92" s="67"/>
      <c r="H92" s="67"/>
      <c r="I92" s="67"/>
      <c r="J92" s="67"/>
      <c r="K92" s="67"/>
      <c r="L92" s="67"/>
      <c r="M92" s="67"/>
      <c r="N92" s="67"/>
      <c r="O92" s="57">
        <f t="shared" si="65"/>
        <v>0</v>
      </c>
      <c r="P92" s="57">
        <f t="shared" si="66"/>
        <v>0</v>
      </c>
      <c r="Q92" s="58">
        <f t="shared" si="40"/>
        <v>0</v>
      </c>
      <c r="R92" s="89">
        <f t="shared" si="41"/>
        <v>124</v>
      </c>
      <c r="S92" s="90">
        <f>IF($C92&gt;'Wage Ceilings '!$C$3,'Wage Ceilings '!$C$3,$C92)</f>
        <v>0</v>
      </c>
      <c r="T92" s="91" cm="1">
        <f t="array" ref="T92">INDEX(Appendix!$G$4:$J$8,_xlfn.IFS(R92&lt;56,1,R92&lt;61,2,R92&lt;66,3,R92&lt;71,4,TRUE,5),MATCH(YEAR($C$17),Appendix!$G$3:$L$3,0))</f>
        <v>0</v>
      </c>
      <c r="U92" s="92">
        <f t="shared" si="42"/>
        <v>0</v>
      </c>
      <c r="V92" s="89">
        <f t="shared" si="43"/>
        <v>125</v>
      </c>
      <c r="W92" s="90">
        <f>IF($D92&gt;'Wage Ceilings '!$C$3-$S92,'Wage Ceilings '!$C$3-$S92,$D92)</f>
        <v>0</v>
      </c>
      <c r="X92" s="91" cm="1">
        <f t="array" ref="X92">INDEX(Appendix!$G$4:$J$8,_xlfn.IFS(V92&lt;56,1,V92&lt;61,2,V92&lt;66,3,V92&lt;71,4,TRUE,5),MATCH(YEAR($C$17),Appendix!$G$3:$L$3,0))</f>
        <v>0</v>
      </c>
      <c r="Y92" s="92">
        <f t="shared" si="44"/>
        <v>0</v>
      </c>
      <c r="Z92" s="89">
        <f t="shared" si="45"/>
        <v>125</v>
      </c>
      <c r="AA92" s="90">
        <f>IF($E92&gt;'Wage Ceilings '!$C$3-SUM($S92,$W92),'Wage Ceilings '!$C$3-SUM($S92,$W92),$E92)</f>
        <v>0</v>
      </c>
      <c r="AB92" s="91" cm="1">
        <f t="array" ref="AB92">INDEX(Appendix!$G$4:$J$8,_xlfn.IFS(Z92&lt;56,1,Z92&lt;61,2,Z92&lt;66,3,Z92&lt;71,4,TRUE,5),MATCH(YEAR($C$17),Appendix!$G$3:$L$3,0))</f>
        <v>0</v>
      </c>
      <c r="AC92" s="92">
        <f t="shared" si="46"/>
        <v>0</v>
      </c>
      <c r="AD92" s="89">
        <f t="shared" si="47"/>
        <v>125</v>
      </c>
      <c r="AE92" s="90">
        <f>IF($F92&gt;'Wage Ceilings '!$C$3-SUM($S92,$W92,$AA92),'Wage Ceilings '!$C$3-SUM($S92,$W92,$AA92),$F92)</f>
        <v>0</v>
      </c>
      <c r="AF92" s="91" cm="1">
        <f t="array" ref="AF92">INDEX(Appendix!$G$4:$J$8,_xlfn.IFS(AD92&lt;56,1,AD92&lt;61,2,AD92&lt;66,3,AD92&lt;71,4,TRUE,5),MATCH(YEAR($C$17),Appendix!$G$3:$L$3,0))</f>
        <v>0</v>
      </c>
      <c r="AG92" s="92">
        <f t="shared" si="48"/>
        <v>0</v>
      </c>
      <c r="AH92" s="89">
        <f t="shared" si="49"/>
        <v>125</v>
      </c>
      <c r="AI92" s="90">
        <f>IF($G92&gt;'Wage Ceilings '!$C$3-SUM($S92,$W92,$AA92,$AE92),'Wage Ceilings '!$C$3-SUM($S92,$W92,$AA92,$AE92),$G92)</f>
        <v>0</v>
      </c>
      <c r="AJ92" s="91" cm="1">
        <f t="array" ref="AJ92">INDEX(Appendix!$G$4:$J$8,_xlfn.IFS(AH92&lt;56,1,AH92&lt;61,2,AH92&lt;66,3,AH92&lt;71,4,TRUE,5),MATCH(YEAR($C$17),Appendix!$G$3:$L$3,0))</f>
        <v>0</v>
      </c>
      <c r="AK92" s="92">
        <f t="shared" si="50"/>
        <v>0</v>
      </c>
      <c r="AL92" s="89">
        <f t="shared" si="51"/>
        <v>125</v>
      </c>
      <c r="AM92" s="90">
        <f>IF($H92&gt;'Wage Ceilings '!$C$3-SUM($S92,$W92,$AA92,$AE92,$AI92),'Wage Ceilings '!$C$3-SUM($S92,$W92,$AA92,$AE92,$AI92),$H92)</f>
        <v>0</v>
      </c>
      <c r="AN92" s="91" cm="1">
        <f t="array" ref="AN92">INDEX(Appendix!$G$4:$J$8,_xlfn.IFS(AL92&lt;56,1,AL92&lt;61,2,AL92&lt;66,3,AL92&lt;71,4,TRUE,5),MATCH(YEAR($C$17),Appendix!$G$3:$L$3,0))</f>
        <v>0</v>
      </c>
      <c r="AO92" s="92">
        <f t="shared" si="52"/>
        <v>0</v>
      </c>
      <c r="AP92" s="89">
        <f t="shared" si="53"/>
        <v>125</v>
      </c>
      <c r="AQ92" s="90" cm="1">
        <f t="array" ref="AQ92">_xlfn.IFS(SUM($S92,$W92,$AA92,$AE92,$AI92,$AM92)&gt;='Wage Ceilings '!$C$3,0,SUM($I92,$S92,$W92,$AA92,$AE92,$AI92,$AM92)&gt;'Wage Ceilings '!$C$3,'Wage Ceilings '!$C$3-SUM($S92,$W92,$AA92,$AE92,$AI92,$AM92),SUM($I92,$S92,$W92,$AA92,$AE92,$AI92,$AM92)&lt;='Wage Ceilings '!$C$3,$I92)</f>
        <v>0</v>
      </c>
      <c r="AR92" s="91" cm="1">
        <f t="array" ref="AR92">INDEX(Appendix!$G$4:$J$8,_xlfn.IFS(AP92&lt;56,1,AP92&lt;61,2,AP92&lt;66,3,AP92&lt;71,4,TRUE,5),MATCH(YEAR($C$17),Appendix!$G$3:$L$3,0))</f>
        <v>0</v>
      </c>
      <c r="AS92" s="92">
        <f t="shared" si="64"/>
        <v>0</v>
      </c>
      <c r="AT92" s="89">
        <f t="shared" si="54"/>
        <v>125</v>
      </c>
      <c r="AU92" s="90" cm="1">
        <f t="array" ref="AU92">_xlfn.IFS(SUM($S92,$W92,$AA92,$AE92,$AI92,$AM92,$AQ92)&gt;='Wage Ceilings '!$C$3,0,SUM($J92,$S92,$W92,$AA92,$AE92,$AI92,$AM92,$AQ92)&gt;'Wage Ceilings '!$C$3,'Wage Ceilings '!$C$3-SUM($S92,$W92,$AA92,$AE92,$AI92,$AM92,$AQ92),SUM($J92,$S92,$W92,$AA92,$AE92,$AI92,$AM92,$AQ92)&lt;='Wage Ceilings '!$C$3,$J92)</f>
        <v>0</v>
      </c>
      <c r="AV92" s="91" cm="1">
        <f t="array" ref="AV92">INDEX(Appendix!$G$4:$J$8,_xlfn.IFS(AT92&lt;56,1,AT92&lt;61,2,AT92&lt;66,3,AT92&lt;71,4,TRUE,5),MATCH(YEAR($C$17),Appendix!$G$3:$L$3,0))</f>
        <v>0</v>
      </c>
      <c r="AW92" s="92">
        <f t="shared" si="55"/>
        <v>0</v>
      </c>
      <c r="AX92" s="89">
        <f t="shared" si="56"/>
        <v>125</v>
      </c>
      <c r="AY92" s="90" cm="1">
        <f t="array" ref="AY92">_xlfn.IFS(SUM($S92,$W92,$AA92,$AE92,$AI92,$AM92,$AQ92,$AU92)&gt;='Wage Ceilings '!$C$3,0,SUM($K92,$S92,$W92,$AA92,$AE92,$AI92,$AM92,$AQ92,$AU92)&gt;'Wage Ceilings '!$C$3,'Wage Ceilings '!$C$3-SUM($S92,$W92,$AA92,$AE92,$AI92,$AM92,$AQ92,$AU92),SUM($K92,$S92,$W92,$AA92,$AE92,$AI92,$AM92,$AQ92,$AU92)&lt;='Wage Ceilings '!$C$3,$K92)</f>
        <v>0</v>
      </c>
      <c r="AZ92" s="91" cm="1">
        <f t="array" ref="AZ92">INDEX(Appendix!$G$4:$J$8,_xlfn.IFS(AX92&lt;56,1,AX92&lt;61,2,AX92&lt;66,3,AX92&lt;71,4,TRUE,5),MATCH(YEAR($C$17),Appendix!$G$3:$L$3,0))</f>
        <v>0</v>
      </c>
      <c r="BA92" s="92">
        <f t="shared" si="57"/>
        <v>0</v>
      </c>
      <c r="BB92" s="89">
        <f t="shared" si="58"/>
        <v>125</v>
      </c>
      <c r="BC92" s="90" cm="1">
        <f t="array" ref="BC92">_xlfn.IFS(SUM($S92,$W92,$AA92,$AE92,$AI92,$AM92,$AQ92,$AU92,$AY92)&gt;='Wage Ceilings '!$C$3,0,SUM($L92,$S92,$W92,$AA92,$AE92,$AI92,$AM92,$AQ92,$AU92,$AY92)&gt;'Wage Ceilings '!$C$3,'Wage Ceilings '!$C$3-SUM($S92,$W92,$AA92,$AE92,$AI92,$AM92,$AQ92,$AU92,$AY92),SUM($L92,$S92,$W92,$AA92,$AE92,$AI92,$AM92,$AQ92,$AU92,$AY92)&lt;='Wage Ceilings '!$C$3,$L92)</f>
        <v>0</v>
      </c>
      <c r="BD92" s="91" cm="1">
        <f t="array" ref="BD92">INDEX(Appendix!$G$4:$J$8,_xlfn.IFS(BB92&lt;56,1,BB92&lt;61,2,BB92&lt;66,3,BB92&lt;71,4,TRUE,5),MATCH(YEAR($C$17),Appendix!$G$3:$L$3,0))</f>
        <v>0</v>
      </c>
      <c r="BE92" s="92">
        <f t="shared" si="59"/>
        <v>0</v>
      </c>
      <c r="BF92" s="89">
        <f t="shared" si="60"/>
        <v>125</v>
      </c>
      <c r="BG92" s="90" cm="1">
        <f t="array" ref="BG92">_xlfn.IFS(SUM($S92,$W92,$AA92,$AE92,$AI92,$AM92,$AQ92,$AU92,$AY92,$BC92)&gt;='Wage Ceilings '!$C$3,0,SUM($M92,$S92,$W92,$AA92,$AE92,$AI92,$AM92,$AQ92,$AU92,$AY92,$BC92)&gt;'Wage Ceilings '!$C$3,'Wage Ceilings '!$C$3-SUM($S92,$W92,$AA92,$AE92,$AI92,$AM92,$AQ92,$AU92,$AY92,$BC92),SUM($M92,$S92,$W92,$AA92,$AE92,$AI92,$AM92,$AQ92,$AU92,$AY92,$BC92)&lt;='Wage Ceilings '!$C$3,$M92)</f>
        <v>0</v>
      </c>
      <c r="BH92" s="91" cm="1">
        <f t="array" ref="BH92">INDEX(Appendix!$G$4:$J$8,_xlfn.IFS(BF92&lt;56,1,BF92&lt;61,2,BF92&lt;66,3,BF92&lt;71,4,TRUE,5),MATCH(YEAR($C$17),Appendix!$G$3:$L$3,0))</f>
        <v>0</v>
      </c>
      <c r="BI92" s="92">
        <f t="shared" si="61"/>
        <v>0</v>
      </c>
      <c r="BJ92" s="89">
        <f t="shared" si="62"/>
        <v>125</v>
      </c>
      <c r="BK92" s="90" cm="1">
        <f t="array" ref="BK92">_xlfn.IFS(SUM($S92,$W92,$AA92,$AE92,$AI92,$AM92,$AQ92,$AU92,$AY92,$BC92,$BG92)&gt;='Wage Ceilings '!$C$3,0,SUM($N92,$S92,$W92,$AA92,$AE92,$AI92,$AM92,$AQ92,$AU92,$AY92,$BC92,$BG92)&gt;'Wage Ceilings '!$C$3,'Wage Ceilings '!$C$3-SUM($S92,$W92,$AA92,$AE92,$AI92,$AM92,$AQ92,$AU92,$AY92,$BC92,$BG92),SUM($N92,$S92,$W92,$AA92,$AE92,$AI92,$AM92,$AQ92,$AU92,$AY92,$BC92,$BG92)&lt;='Wage Ceilings '!$C$3,$N92)</f>
        <v>0</v>
      </c>
      <c r="BL92" s="91" cm="1">
        <f t="array" ref="BL92">INDEX(Appendix!$G$4:$J$8,_xlfn.IFS(BJ92&lt;56,1,BJ92&lt;61,2,BJ92&lt;66,3,BJ92&lt;71,4,TRUE,5),MATCH(YEAR($C$17),Appendix!$G$3:$L$3,0))</f>
        <v>0</v>
      </c>
      <c r="BM92" s="92">
        <f t="shared" si="63"/>
        <v>0</v>
      </c>
      <c r="BN92" s="99"/>
    </row>
    <row r="93" spans="1:66" x14ac:dyDescent="0.3">
      <c r="A93" s="64" t="s">
        <v>141</v>
      </c>
      <c r="B93" s="63"/>
      <c r="C93" s="67"/>
      <c r="D93" s="67"/>
      <c r="E93" s="67"/>
      <c r="F93" s="67"/>
      <c r="G93" s="67"/>
      <c r="H93" s="67"/>
      <c r="I93" s="67"/>
      <c r="J93" s="67"/>
      <c r="K93" s="67"/>
      <c r="L93" s="67"/>
      <c r="M93" s="67"/>
      <c r="N93" s="67"/>
      <c r="O93" s="57">
        <f t="shared" si="65"/>
        <v>0</v>
      </c>
      <c r="P93" s="57">
        <f t="shared" si="66"/>
        <v>0</v>
      </c>
      <c r="Q93" s="58">
        <f t="shared" si="40"/>
        <v>0</v>
      </c>
      <c r="R93" s="89">
        <f t="shared" si="41"/>
        <v>124</v>
      </c>
      <c r="S93" s="90">
        <f>IF($C93&gt;'Wage Ceilings '!$C$3,'Wage Ceilings '!$C$3,$C93)</f>
        <v>0</v>
      </c>
      <c r="T93" s="91" cm="1">
        <f t="array" ref="T93">INDEX(Appendix!$G$4:$J$8,_xlfn.IFS(R93&lt;56,1,R93&lt;61,2,R93&lt;66,3,R93&lt;71,4,TRUE,5),MATCH(YEAR($C$17),Appendix!$G$3:$L$3,0))</f>
        <v>0</v>
      </c>
      <c r="U93" s="92">
        <f t="shared" si="42"/>
        <v>0</v>
      </c>
      <c r="V93" s="89">
        <f t="shared" si="43"/>
        <v>125</v>
      </c>
      <c r="W93" s="90">
        <f>IF($D93&gt;'Wage Ceilings '!$C$3-$S93,'Wage Ceilings '!$C$3-$S93,$D93)</f>
        <v>0</v>
      </c>
      <c r="X93" s="91" cm="1">
        <f t="array" ref="X93">INDEX(Appendix!$G$4:$J$8,_xlfn.IFS(V93&lt;56,1,V93&lt;61,2,V93&lt;66,3,V93&lt;71,4,TRUE,5),MATCH(YEAR($C$17),Appendix!$G$3:$L$3,0))</f>
        <v>0</v>
      </c>
      <c r="Y93" s="92">
        <f t="shared" si="44"/>
        <v>0</v>
      </c>
      <c r="Z93" s="89">
        <f t="shared" si="45"/>
        <v>125</v>
      </c>
      <c r="AA93" s="90">
        <f>IF($E93&gt;'Wage Ceilings '!$C$3-SUM($S93,$W93),'Wage Ceilings '!$C$3-SUM($S93,$W93),$E93)</f>
        <v>0</v>
      </c>
      <c r="AB93" s="91" cm="1">
        <f t="array" ref="AB93">INDEX(Appendix!$G$4:$J$8,_xlfn.IFS(Z93&lt;56,1,Z93&lt;61,2,Z93&lt;66,3,Z93&lt;71,4,TRUE,5),MATCH(YEAR($C$17),Appendix!$G$3:$L$3,0))</f>
        <v>0</v>
      </c>
      <c r="AC93" s="92">
        <f t="shared" si="46"/>
        <v>0</v>
      </c>
      <c r="AD93" s="89">
        <f t="shared" si="47"/>
        <v>125</v>
      </c>
      <c r="AE93" s="90">
        <f>IF($F93&gt;'Wage Ceilings '!$C$3-SUM($S93,$W93,$AA93),'Wage Ceilings '!$C$3-SUM($S93,$W93,$AA93),$F93)</f>
        <v>0</v>
      </c>
      <c r="AF93" s="91" cm="1">
        <f t="array" ref="AF93">INDEX(Appendix!$G$4:$J$8,_xlfn.IFS(AD93&lt;56,1,AD93&lt;61,2,AD93&lt;66,3,AD93&lt;71,4,TRUE,5),MATCH(YEAR($C$17),Appendix!$G$3:$L$3,0))</f>
        <v>0</v>
      </c>
      <c r="AG93" s="92">
        <f t="shared" si="48"/>
        <v>0</v>
      </c>
      <c r="AH93" s="89">
        <f t="shared" si="49"/>
        <v>125</v>
      </c>
      <c r="AI93" s="90">
        <f>IF($G93&gt;'Wage Ceilings '!$C$3-SUM($S93,$W93,$AA93,$AE93),'Wage Ceilings '!$C$3-SUM($S93,$W93,$AA93,$AE93),$G93)</f>
        <v>0</v>
      </c>
      <c r="AJ93" s="91" cm="1">
        <f t="array" ref="AJ93">INDEX(Appendix!$G$4:$J$8,_xlfn.IFS(AH93&lt;56,1,AH93&lt;61,2,AH93&lt;66,3,AH93&lt;71,4,TRUE,5),MATCH(YEAR($C$17),Appendix!$G$3:$L$3,0))</f>
        <v>0</v>
      </c>
      <c r="AK93" s="92">
        <f t="shared" si="50"/>
        <v>0</v>
      </c>
      <c r="AL93" s="89">
        <f t="shared" si="51"/>
        <v>125</v>
      </c>
      <c r="AM93" s="90">
        <f>IF($H93&gt;'Wage Ceilings '!$C$3-SUM($S93,$W93,$AA93,$AE93,$AI93),'Wage Ceilings '!$C$3-SUM($S93,$W93,$AA93,$AE93,$AI93),$H93)</f>
        <v>0</v>
      </c>
      <c r="AN93" s="91" cm="1">
        <f t="array" ref="AN93">INDEX(Appendix!$G$4:$J$8,_xlfn.IFS(AL93&lt;56,1,AL93&lt;61,2,AL93&lt;66,3,AL93&lt;71,4,TRUE,5),MATCH(YEAR($C$17),Appendix!$G$3:$L$3,0))</f>
        <v>0</v>
      </c>
      <c r="AO93" s="92">
        <f t="shared" si="52"/>
        <v>0</v>
      </c>
      <c r="AP93" s="89">
        <f t="shared" si="53"/>
        <v>125</v>
      </c>
      <c r="AQ93" s="90" cm="1">
        <f t="array" ref="AQ93">_xlfn.IFS(SUM($S93,$W93,$AA93,$AE93,$AI93,$AM93)&gt;='Wage Ceilings '!$C$3,0,SUM($I93,$S93,$W93,$AA93,$AE93,$AI93,$AM93)&gt;'Wage Ceilings '!$C$3,'Wage Ceilings '!$C$3-SUM($S93,$W93,$AA93,$AE93,$AI93,$AM93),SUM($I93,$S93,$W93,$AA93,$AE93,$AI93,$AM93)&lt;='Wage Ceilings '!$C$3,$I93)</f>
        <v>0</v>
      </c>
      <c r="AR93" s="91" cm="1">
        <f t="array" ref="AR93">INDEX(Appendix!$G$4:$J$8,_xlfn.IFS(AP93&lt;56,1,AP93&lt;61,2,AP93&lt;66,3,AP93&lt;71,4,TRUE,5),MATCH(YEAR($C$17),Appendix!$G$3:$L$3,0))</f>
        <v>0</v>
      </c>
      <c r="AS93" s="92">
        <f t="shared" si="64"/>
        <v>0</v>
      </c>
      <c r="AT93" s="89">
        <f t="shared" si="54"/>
        <v>125</v>
      </c>
      <c r="AU93" s="90" cm="1">
        <f t="array" ref="AU93">_xlfn.IFS(SUM($S93,$W93,$AA93,$AE93,$AI93,$AM93,$AQ93)&gt;='Wage Ceilings '!$C$3,0,SUM($J93,$S93,$W93,$AA93,$AE93,$AI93,$AM93,$AQ93)&gt;'Wage Ceilings '!$C$3,'Wage Ceilings '!$C$3-SUM($S93,$W93,$AA93,$AE93,$AI93,$AM93,$AQ93),SUM($J93,$S93,$W93,$AA93,$AE93,$AI93,$AM93,$AQ93)&lt;='Wage Ceilings '!$C$3,$J93)</f>
        <v>0</v>
      </c>
      <c r="AV93" s="91" cm="1">
        <f t="array" ref="AV93">INDEX(Appendix!$G$4:$J$8,_xlfn.IFS(AT93&lt;56,1,AT93&lt;61,2,AT93&lt;66,3,AT93&lt;71,4,TRUE,5),MATCH(YEAR($C$17),Appendix!$G$3:$L$3,0))</f>
        <v>0</v>
      </c>
      <c r="AW93" s="92">
        <f t="shared" si="55"/>
        <v>0</v>
      </c>
      <c r="AX93" s="89">
        <f t="shared" si="56"/>
        <v>125</v>
      </c>
      <c r="AY93" s="90" cm="1">
        <f t="array" ref="AY93">_xlfn.IFS(SUM($S93,$W93,$AA93,$AE93,$AI93,$AM93,$AQ93,$AU93)&gt;='Wage Ceilings '!$C$3,0,SUM($K93,$S93,$W93,$AA93,$AE93,$AI93,$AM93,$AQ93,$AU93)&gt;'Wage Ceilings '!$C$3,'Wage Ceilings '!$C$3-SUM($S93,$W93,$AA93,$AE93,$AI93,$AM93,$AQ93,$AU93),SUM($K93,$S93,$W93,$AA93,$AE93,$AI93,$AM93,$AQ93,$AU93)&lt;='Wage Ceilings '!$C$3,$K93)</f>
        <v>0</v>
      </c>
      <c r="AZ93" s="91" cm="1">
        <f t="array" ref="AZ93">INDEX(Appendix!$G$4:$J$8,_xlfn.IFS(AX93&lt;56,1,AX93&lt;61,2,AX93&lt;66,3,AX93&lt;71,4,TRUE,5),MATCH(YEAR($C$17),Appendix!$G$3:$L$3,0))</f>
        <v>0</v>
      </c>
      <c r="BA93" s="92">
        <f t="shared" si="57"/>
        <v>0</v>
      </c>
      <c r="BB93" s="89">
        <f t="shared" si="58"/>
        <v>125</v>
      </c>
      <c r="BC93" s="90" cm="1">
        <f t="array" ref="BC93">_xlfn.IFS(SUM($S93,$W93,$AA93,$AE93,$AI93,$AM93,$AQ93,$AU93,$AY93)&gt;='Wage Ceilings '!$C$3,0,SUM($L93,$S93,$W93,$AA93,$AE93,$AI93,$AM93,$AQ93,$AU93,$AY93)&gt;'Wage Ceilings '!$C$3,'Wage Ceilings '!$C$3-SUM($S93,$W93,$AA93,$AE93,$AI93,$AM93,$AQ93,$AU93,$AY93),SUM($L93,$S93,$W93,$AA93,$AE93,$AI93,$AM93,$AQ93,$AU93,$AY93)&lt;='Wage Ceilings '!$C$3,$L93)</f>
        <v>0</v>
      </c>
      <c r="BD93" s="91" cm="1">
        <f t="array" ref="BD93">INDEX(Appendix!$G$4:$J$8,_xlfn.IFS(BB93&lt;56,1,BB93&lt;61,2,BB93&lt;66,3,BB93&lt;71,4,TRUE,5),MATCH(YEAR($C$17),Appendix!$G$3:$L$3,0))</f>
        <v>0</v>
      </c>
      <c r="BE93" s="92">
        <f t="shared" si="59"/>
        <v>0</v>
      </c>
      <c r="BF93" s="89">
        <f t="shared" si="60"/>
        <v>125</v>
      </c>
      <c r="BG93" s="90" cm="1">
        <f t="array" ref="BG93">_xlfn.IFS(SUM($S93,$W93,$AA93,$AE93,$AI93,$AM93,$AQ93,$AU93,$AY93,$BC93)&gt;='Wage Ceilings '!$C$3,0,SUM($M93,$S93,$W93,$AA93,$AE93,$AI93,$AM93,$AQ93,$AU93,$AY93,$BC93)&gt;'Wage Ceilings '!$C$3,'Wage Ceilings '!$C$3-SUM($S93,$W93,$AA93,$AE93,$AI93,$AM93,$AQ93,$AU93,$AY93,$BC93),SUM($M93,$S93,$W93,$AA93,$AE93,$AI93,$AM93,$AQ93,$AU93,$AY93,$BC93)&lt;='Wage Ceilings '!$C$3,$M93)</f>
        <v>0</v>
      </c>
      <c r="BH93" s="91" cm="1">
        <f t="array" ref="BH93">INDEX(Appendix!$G$4:$J$8,_xlfn.IFS(BF93&lt;56,1,BF93&lt;61,2,BF93&lt;66,3,BF93&lt;71,4,TRUE,5),MATCH(YEAR($C$17),Appendix!$G$3:$L$3,0))</f>
        <v>0</v>
      </c>
      <c r="BI93" s="92">
        <f t="shared" si="61"/>
        <v>0</v>
      </c>
      <c r="BJ93" s="89">
        <f t="shared" si="62"/>
        <v>125</v>
      </c>
      <c r="BK93" s="90" cm="1">
        <f t="array" ref="BK93">_xlfn.IFS(SUM($S93,$W93,$AA93,$AE93,$AI93,$AM93,$AQ93,$AU93,$AY93,$BC93,$BG93)&gt;='Wage Ceilings '!$C$3,0,SUM($N93,$S93,$W93,$AA93,$AE93,$AI93,$AM93,$AQ93,$AU93,$AY93,$BC93,$BG93)&gt;'Wage Ceilings '!$C$3,'Wage Ceilings '!$C$3-SUM($S93,$W93,$AA93,$AE93,$AI93,$AM93,$AQ93,$AU93,$AY93,$BC93,$BG93),SUM($N93,$S93,$W93,$AA93,$AE93,$AI93,$AM93,$AQ93,$AU93,$AY93,$BC93,$BG93)&lt;='Wage Ceilings '!$C$3,$N93)</f>
        <v>0</v>
      </c>
      <c r="BL93" s="91" cm="1">
        <f t="array" ref="BL93">INDEX(Appendix!$G$4:$J$8,_xlfn.IFS(BJ93&lt;56,1,BJ93&lt;61,2,BJ93&lt;66,3,BJ93&lt;71,4,TRUE,5),MATCH(YEAR($C$17),Appendix!$G$3:$L$3,0))</f>
        <v>0</v>
      </c>
      <c r="BM93" s="92">
        <f t="shared" si="63"/>
        <v>0</v>
      </c>
      <c r="BN93" s="99"/>
    </row>
    <row r="94" spans="1:66" x14ac:dyDescent="0.3">
      <c r="A94" s="64" t="s">
        <v>142</v>
      </c>
      <c r="B94" s="63"/>
      <c r="C94" s="67"/>
      <c r="D94" s="67"/>
      <c r="E94" s="67"/>
      <c r="F94" s="67"/>
      <c r="G94" s="67"/>
      <c r="H94" s="67"/>
      <c r="I94" s="67"/>
      <c r="J94" s="67"/>
      <c r="K94" s="67"/>
      <c r="L94" s="67"/>
      <c r="M94" s="67"/>
      <c r="N94" s="67"/>
      <c r="O94" s="57">
        <f t="shared" si="65"/>
        <v>0</v>
      </c>
      <c r="P94" s="57">
        <f t="shared" si="66"/>
        <v>0</v>
      </c>
      <c r="Q94" s="58">
        <f t="shared" si="40"/>
        <v>0</v>
      </c>
      <c r="R94" s="89">
        <f t="shared" si="41"/>
        <v>124</v>
      </c>
      <c r="S94" s="90">
        <f>IF($C94&gt;'Wage Ceilings '!$C$3,'Wage Ceilings '!$C$3,$C94)</f>
        <v>0</v>
      </c>
      <c r="T94" s="91" cm="1">
        <f t="array" ref="T94">INDEX(Appendix!$G$4:$J$8,_xlfn.IFS(R94&lt;56,1,R94&lt;61,2,R94&lt;66,3,R94&lt;71,4,TRUE,5),MATCH(YEAR($C$17),Appendix!$G$3:$L$3,0))</f>
        <v>0</v>
      </c>
      <c r="U94" s="92">
        <f t="shared" si="42"/>
        <v>0</v>
      </c>
      <c r="V94" s="89">
        <f t="shared" si="43"/>
        <v>125</v>
      </c>
      <c r="W94" s="90">
        <f>IF($D94&gt;'Wage Ceilings '!$C$3-$S94,'Wage Ceilings '!$C$3-$S94,$D94)</f>
        <v>0</v>
      </c>
      <c r="X94" s="91" cm="1">
        <f t="array" ref="X94">INDEX(Appendix!$G$4:$J$8,_xlfn.IFS(V94&lt;56,1,V94&lt;61,2,V94&lt;66,3,V94&lt;71,4,TRUE,5),MATCH(YEAR($C$17),Appendix!$G$3:$L$3,0))</f>
        <v>0</v>
      </c>
      <c r="Y94" s="92">
        <f t="shared" si="44"/>
        <v>0</v>
      </c>
      <c r="Z94" s="89">
        <f t="shared" si="45"/>
        <v>125</v>
      </c>
      <c r="AA94" s="90">
        <f>IF($E94&gt;'Wage Ceilings '!$C$3-SUM($S94,$W94),'Wage Ceilings '!$C$3-SUM($S94,$W94),$E94)</f>
        <v>0</v>
      </c>
      <c r="AB94" s="91" cm="1">
        <f t="array" ref="AB94">INDEX(Appendix!$G$4:$J$8,_xlfn.IFS(Z94&lt;56,1,Z94&lt;61,2,Z94&lt;66,3,Z94&lt;71,4,TRUE,5),MATCH(YEAR($C$17),Appendix!$G$3:$L$3,0))</f>
        <v>0</v>
      </c>
      <c r="AC94" s="92">
        <f t="shared" si="46"/>
        <v>0</v>
      </c>
      <c r="AD94" s="89">
        <f t="shared" si="47"/>
        <v>125</v>
      </c>
      <c r="AE94" s="90">
        <f>IF($F94&gt;'Wage Ceilings '!$C$3-SUM($S94,$W94,$AA94),'Wage Ceilings '!$C$3-SUM($S94,$W94,$AA94),$F94)</f>
        <v>0</v>
      </c>
      <c r="AF94" s="91" cm="1">
        <f t="array" ref="AF94">INDEX(Appendix!$G$4:$J$8,_xlfn.IFS(AD94&lt;56,1,AD94&lt;61,2,AD94&lt;66,3,AD94&lt;71,4,TRUE,5),MATCH(YEAR($C$17),Appendix!$G$3:$L$3,0))</f>
        <v>0</v>
      </c>
      <c r="AG94" s="92">
        <f t="shared" si="48"/>
        <v>0</v>
      </c>
      <c r="AH94" s="89">
        <f t="shared" si="49"/>
        <v>125</v>
      </c>
      <c r="AI94" s="90">
        <f>IF($G94&gt;'Wage Ceilings '!$C$3-SUM($S94,$W94,$AA94,$AE94),'Wage Ceilings '!$C$3-SUM($S94,$W94,$AA94,$AE94),$G94)</f>
        <v>0</v>
      </c>
      <c r="AJ94" s="91" cm="1">
        <f t="array" ref="AJ94">INDEX(Appendix!$G$4:$J$8,_xlfn.IFS(AH94&lt;56,1,AH94&lt;61,2,AH94&lt;66,3,AH94&lt;71,4,TRUE,5),MATCH(YEAR($C$17),Appendix!$G$3:$L$3,0))</f>
        <v>0</v>
      </c>
      <c r="AK94" s="92">
        <f t="shared" si="50"/>
        <v>0</v>
      </c>
      <c r="AL94" s="89">
        <f t="shared" si="51"/>
        <v>125</v>
      </c>
      <c r="AM94" s="90">
        <f>IF($H94&gt;'Wage Ceilings '!$C$3-SUM($S94,$W94,$AA94,$AE94,$AI94),'Wage Ceilings '!$C$3-SUM($S94,$W94,$AA94,$AE94,$AI94),$H94)</f>
        <v>0</v>
      </c>
      <c r="AN94" s="91" cm="1">
        <f t="array" ref="AN94">INDEX(Appendix!$G$4:$J$8,_xlfn.IFS(AL94&lt;56,1,AL94&lt;61,2,AL94&lt;66,3,AL94&lt;71,4,TRUE,5),MATCH(YEAR($C$17),Appendix!$G$3:$L$3,0))</f>
        <v>0</v>
      </c>
      <c r="AO94" s="92">
        <f t="shared" si="52"/>
        <v>0</v>
      </c>
      <c r="AP94" s="89">
        <f t="shared" si="53"/>
        <v>125</v>
      </c>
      <c r="AQ94" s="90" cm="1">
        <f t="array" ref="AQ94">_xlfn.IFS(SUM($S94,$W94,$AA94,$AE94,$AI94,$AM94)&gt;='Wage Ceilings '!$C$3,0,SUM($I94,$S94,$W94,$AA94,$AE94,$AI94,$AM94)&gt;'Wage Ceilings '!$C$3,'Wage Ceilings '!$C$3-SUM($S94,$W94,$AA94,$AE94,$AI94,$AM94),SUM($I94,$S94,$W94,$AA94,$AE94,$AI94,$AM94)&lt;='Wage Ceilings '!$C$3,$I94)</f>
        <v>0</v>
      </c>
      <c r="AR94" s="91" cm="1">
        <f t="array" ref="AR94">INDEX(Appendix!$G$4:$J$8,_xlfn.IFS(AP94&lt;56,1,AP94&lt;61,2,AP94&lt;66,3,AP94&lt;71,4,TRUE,5),MATCH(YEAR($C$17),Appendix!$G$3:$L$3,0))</f>
        <v>0</v>
      </c>
      <c r="AS94" s="92">
        <f t="shared" si="64"/>
        <v>0</v>
      </c>
      <c r="AT94" s="89">
        <f t="shared" si="54"/>
        <v>125</v>
      </c>
      <c r="AU94" s="90" cm="1">
        <f t="array" ref="AU94">_xlfn.IFS(SUM($S94,$W94,$AA94,$AE94,$AI94,$AM94,$AQ94)&gt;='Wage Ceilings '!$C$3,0,SUM($J94,$S94,$W94,$AA94,$AE94,$AI94,$AM94,$AQ94)&gt;'Wage Ceilings '!$C$3,'Wage Ceilings '!$C$3-SUM($S94,$W94,$AA94,$AE94,$AI94,$AM94,$AQ94),SUM($J94,$S94,$W94,$AA94,$AE94,$AI94,$AM94,$AQ94)&lt;='Wage Ceilings '!$C$3,$J94)</f>
        <v>0</v>
      </c>
      <c r="AV94" s="91" cm="1">
        <f t="array" ref="AV94">INDEX(Appendix!$G$4:$J$8,_xlfn.IFS(AT94&lt;56,1,AT94&lt;61,2,AT94&lt;66,3,AT94&lt;71,4,TRUE,5),MATCH(YEAR($C$17),Appendix!$G$3:$L$3,0))</f>
        <v>0</v>
      </c>
      <c r="AW94" s="92">
        <f t="shared" si="55"/>
        <v>0</v>
      </c>
      <c r="AX94" s="89">
        <f t="shared" si="56"/>
        <v>125</v>
      </c>
      <c r="AY94" s="90" cm="1">
        <f t="array" ref="AY94">_xlfn.IFS(SUM($S94,$W94,$AA94,$AE94,$AI94,$AM94,$AQ94,$AU94)&gt;='Wage Ceilings '!$C$3,0,SUM($K94,$S94,$W94,$AA94,$AE94,$AI94,$AM94,$AQ94,$AU94)&gt;'Wage Ceilings '!$C$3,'Wage Ceilings '!$C$3-SUM($S94,$W94,$AA94,$AE94,$AI94,$AM94,$AQ94,$AU94),SUM($K94,$S94,$W94,$AA94,$AE94,$AI94,$AM94,$AQ94,$AU94)&lt;='Wage Ceilings '!$C$3,$K94)</f>
        <v>0</v>
      </c>
      <c r="AZ94" s="91" cm="1">
        <f t="array" ref="AZ94">INDEX(Appendix!$G$4:$J$8,_xlfn.IFS(AX94&lt;56,1,AX94&lt;61,2,AX94&lt;66,3,AX94&lt;71,4,TRUE,5),MATCH(YEAR($C$17),Appendix!$G$3:$L$3,0))</f>
        <v>0</v>
      </c>
      <c r="BA94" s="92">
        <f t="shared" si="57"/>
        <v>0</v>
      </c>
      <c r="BB94" s="89">
        <f t="shared" si="58"/>
        <v>125</v>
      </c>
      <c r="BC94" s="90" cm="1">
        <f t="array" ref="BC94">_xlfn.IFS(SUM($S94,$W94,$AA94,$AE94,$AI94,$AM94,$AQ94,$AU94,$AY94)&gt;='Wage Ceilings '!$C$3,0,SUM($L94,$S94,$W94,$AA94,$AE94,$AI94,$AM94,$AQ94,$AU94,$AY94)&gt;'Wage Ceilings '!$C$3,'Wage Ceilings '!$C$3-SUM($S94,$W94,$AA94,$AE94,$AI94,$AM94,$AQ94,$AU94,$AY94),SUM($L94,$S94,$W94,$AA94,$AE94,$AI94,$AM94,$AQ94,$AU94,$AY94)&lt;='Wage Ceilings '!$C$3,$L94)</f>
        <v>0</v>
      </c>
      <c r="BD94" s="91" cm="1">
        <f t="array" ref="BD94">INDEX(Appendix!$G$4:$J$8,_xlfn.IFS(BB94&lt;56,1,BB94&lt;61,2,BB94&lt;66,3,BB94&lt;71,4,TRUE,5),MATCH(YEAR($C$17),Appendix!$G$3:$L$3,0))</f>
        <v>0</v>
      </c>
      <c r="BE94" s="92">
        <f t="shared" si="59"/>
        <v>0</v>
      </c>
      <c r="BF94" s="89">
        <f t="shared" si="60"/>
        <v>125</v>
      </c>
      <c r="BG94" s="90" cm="1">
        <f t="array" ref="BG94">_xlfn.IFS(SUM($S94,$W94,$AA94,$AE94,$AI94,$AM94,$AQ94,$AU94,$AY94,$BC94)&gt;='Wage Ceilings '!$C$3,0,SUM($M94,$S94,$W94,$AA94,$AE94,$AI94,$AM94,$AQ94,$AU94,$AY94,$BC94)&gt;'Wage Ceilings '!$C$3,'Wage Ceilings '!$C$3-SUM($S94,$W94,$AA94,$AE94,$AI94,$AM94,$AQ94,$AU94,$AY94,$BC94),SUM($M94,$S94,$W94,$AA94,$AE94,$AI94,$AM94,$AQ94,$AU94,$AY94,$BC94)&lt;='Wage Ceilings '!$C$3,$M94)</f>
        <v>0</v>
      </c>
      <c r="BH94" s="91" cm="1">
        <f t="array" ref="BH94">INDEX(Appendix!$G$4:$J$8,_xlfn.IFS(BF94&lt;56,1,BF94&lt;61,2,BF94&lt;66,3,BF94&lt;71,4,TRUE,5),MATCH(YEAR($C$17),Appendix!$G$3:$L$3,0))</f>
        <v>0</v>
      </c>
      <c r="BI94" s="92">
        <f t="shared" si="61"/>
        <v>0</v>
      </c>
      <c r="BJ94" s="89">
        <f t="shared" si="62"/>
        <v>125</v>
      </c>
      <c r="BK94" s="90" cm="1">
        <f t="array" ref="BK94">_xlfn.IFS(SUM($S94,$W94,$AA94,$AE94,$AI94,$AM94,$AQ94,$AU94,$AY94,$BC94,$BG94)&gt;='Wage Ceilings '!$C$3,0,SUM($N94,$S94,$W94,$AA94,$AE94,$AI94,$AM94,$AQ94,$AU94,$AY94,$BC94,$BG94)&gt;'Wage Ceilings '!$C$3,'Wage Ceilings '!$C$3-SUM($S94,$W94,$AA94,$AE94,$AI94,$AM94,$AQ94,$AU94,$AY94,$BC94,$BG94),SUM($N94,$S94,$W94,$AA94,$AE94,$AI94,$AM94,$AQ94,$AU94,$AY94,$BC94,$BG94)&lt;='Wage Ceilings '!$C$3,$N94)</f>
        <v>0</v>
      </c>
      <c r="BL94" s="91" cm="1">
        <f t="array" ref="BL94">INDEX(Appendix!$G$4:$J$8,_xlfn.IFS(BJ94&lt;56,1,BJ94&lt;61,2,BJ94&lt;66,3,BJ94&lt;71,4,TRUE,5),MATCH(YEAR($C$17),Appendix!$G$3:$L$3,0))</f>
        <v>0</v>
      </c>
      <c r="BM94" s="92">
        <f t="shared" si="63"/>
        <v>0</v>
      </c>
      <c r="BN94" s="99"/>
    </row>
    <row r="95" spans="1:66" x14ac:dyDescent="0.3">
      <c r="A95" s="64" t="s">
        <v>143</v>
      </c>
      <c r="B95" s="63"/>
      <c r="C95" s="67"/>
      <c r="D95" s="67"/>
      <c r="E95" s="67"/>
      <c r="F95" s="67"/>
      <c r="G95" s="67"/>
      <c r="H95" s="67"/>
      <c r="I95" s="67"/>
      <c r="J95" s="67"/>
      <c r="K95" s="67"/>
      <c r="L95" s="67"/>
      <c r="M95" s="67"/>
      <c r="N95" s="67"/>
      <c r="O95" s="57">
        <f t="shared" si="65"/>
        <v>0</v>
      </c>
      <c r="P95" s="57">
        <f t="shared" si="66"/>
        <v>0</v>
      </c>
      <c r="Q95" s="58">
        <f t="shared" si="40"/>
        <v>0</v>
      </c>
      <c r="R95" s="89">
        <f t="shared" si="41"/>
        <v>124</v>
      </c>
      <c r="S95" s="90">
        <f>IF($C95&gt;'Wage Ceilings '!$C$3,'Wage Ceilings '!$C$3,$C95)</f>
        <v>0</v>
      </c>
      <c r="T95" s="91" cm="1">
        <f t="array" ref="T95">INDEX(Appendix!$G$4:$J$8,_xlfn.IFS(R95&lt;56,1,R95&lt;61,2,R95&lt;66,3,R95&lt;71,4,TRUE,5),MATCH(YEAR($C$17),Appendix!$G$3:$L$3,0))</f>
        <v>0</v>
      </c>
      <c r="U95" s="92">
        <f t="shared" si="42"/>
        <v>0</v>
      </c>
      <c r="V95" s="89">
        <f t="shared" si="43"/>
        <v>125</v>
      </c>
      <c r="W95" s="90">
        <f>IF($D95&gt;'Wage Ceilings '!$C$3-$S95,'Wage Ceilings '!$C$3-$S95,$D95)</f>
        <v>0</v>
      </c>
      <c r="X95" s="91" cm="1">
        <f t="array" ref="X95">INDEX(Appendix!$G$4:$J$8,_xlfn.IFS(V95&lt;56,1,V95&lt;61,2,V95&lt;66,3,V95&lt;71,4,TRUE,5),MATCH(YEAR($C$17),Appendix!$G$3:$L$3,0))</f>
        <v>0</v>
      </c>
      <c r="Y95" s="92">
        <f t="shared" si="44"/>
        <v>0</v>
      </c>
      <c r="Z95" s="89">
        <f t="shared" si="45"/>
        <v>125</v>
      </c>
      <c r="AA95" s="90">
        <f>IF($E95&gt;'Wage Ceilings '!$C$3-SUM($S95,$W95),'Wage Ceilings '!$C$3-SUM($S95,$W95),$E95)</f>
        <v>0</v>
      </c>
      <c r="AB95" s="91" cm="1">
        <f t="array" ref="AB95">INDEX(Appendix!$G$4:$J$8,_xlfn.IFS(Z95&lt;56,1,Z95&lt;61,2,Z95&lt;66,3,Z95&lt;71,4,TRUE,5),MATCH(YEAR($C$17),Appendix!$G$3:$L$3,0))</f>
        <v>0</v>
      </c>
      <c r="AC95" s="92">
        <f t="shared" si="46"/>
        <v>0</v>
      </c>
      <c r="AD95" s="89">
        <f t="shared" si="47"/>
        <v>125</v>
      </c>
      <c r="AE95" s="90">
        <f>IF($F95&gt;'Wage Ceilings '!$C$3-SUM($S95,$W95,$AA95),'Wage Ceilings '!$C$3-SUM($S95,$W95,$AA95),$F95)</f>
        <v>0</v>
      </c>
      <c r="AF95" s="91" cm="1">
        <f t="array" ref="AF95">INDEX(Appendix!$G$4:$J$8,_xlfn.IFS(AD95&lt;56,1,AD95&lt;61,2,AD95&lt;66,3,AD95&lt;71,4,TRUE,5),MATCH(YEAR($C$17),Appendix!$G$3:$L$3,0))</f>
        <v>0</v>
      </c>
      <c r="AG95" s="92">
        <f t="shared" si="48"/>
        <v>0</v>
      </c>
      <c r="AH95" s="89">
        <f t="shared" si="49"/>
        <v>125</v>
      </c>
      <c r="AI95" s="90">
        <f>IF($G95&gt;'Wage Ceilings '!$C$3-SUM($S95,$W95,$AA95,$AE95),'Wage Ceilings '!$C$3-SUM($S95,$W95,$AA95,$AE95),$G95)</f>
        <v>0</v>
      </c>
      <c r="AJ95" s="91" cm="1">
        <f t="array" ref="AJ95">INDEX(Appendix!$G$4:$J$8,_xlfn.IFS(AH95&lt;56,1,AH95&lt;61,2,AH95&lt;66,3,AH95&lt;71,4,TRUE,5),MATCH(YEAR($C$17),Appendix!$G$3:$L$3,0))</f>
        <v>0</v>
      </c>
      <c r="AK95" s="92">
        <f t="shared" si="50"/>
        <v>0</v>
      </c>
      <c r="AL95" s="89">
        <f t="shared" si="51"/>
        <v>125</v>
      </c>
      <c r="AM95" s="90">
        <f>IF($H95&gt;'Wage Ceilings '!$C$3-SUM($S95,$W95,$AA95,$AE95,$AI95),'Wage Ceilings '!$C$3-SUM($S95,$W95,$AA95,$AE95,$AI95),$H95)</f>
        <v>0</v>
      </c>
      <c r="AN95" s="91" cm="1">
        <f t="array" ref="AN95">INDEX(Appendix!$G$4:$J$8,_xlfn.IFS(AL95&lt;56,1,AL95&lt;61,2,AL95&lt;66,3,AL95&lt;71,4,TRUE,5),MATCH(YEAR($C$17),Appendix!$G$3:$L$3,0))</f>
        <v>0</v>
      </c>
      <c r="AO95" s="92">
        <f t="shared" si="52"/>
        <v>0</v>
      </c>
      <c r="AP95" s="89">
        <f t="shared" si="53"/>
        <v>125</v>
      </c>
      <c r="AQ95" s="90" cm="1">
        <f t="array" ref="AQ95">_xlfn.IFS(SUM($S95,$W95,$AA95,$AE95,$AI95,$AM95)&gt;='Wage Ceilings '!$C$3,0,SUM($I95,$S95,$W95,$AA95,$AE95,$AI95,$AM95)&gt;'Wage Ceilings '!$C$3,'Wage Ceilings '!$C$3-SUM($S95,$W95,$AA95,$AE95,$AI95,$AM95),SUM($I95,$S95,$W95,$AA95,$AE95,$AI95,$AM95)&lt;='Wage Ceilings '!$C$3,$I95)</f>
        <v>0</v>
      </c>
      <c r="AR95" s="91" cm="1">
        <f t="array" ref="AR95">INDEX(Appendix!$G$4:$J$8,_xlfn.IFS(AP95&lt;56,1,AP95&lt;61,2,AP95&lt;66,3,AP95&lt;71,4,TRUE,5),MATCH(YEAR($C$17),Appendix!$G$3:$L$3,0))</f>
        <v>0</v>
      </c>
      <c r="AS95" s="92">
        <f t="shared" si="64"/>
        <v>0</v>
      </c>
      <c r="AT95" s="89">
        <f t="shared" si="54"/>
        <v>125</v>
      </c>
      <c r="AU95" s="90" cm="1">
        <f t="array" ref="AU95">_xlfn.IFS(SUM($S95,$W95,$AA95,$AE95,$AI95,$AM95,$AQ95)&gt;='Wage Ceilings '!$C$3,0,SUM($J95,$S95,$W95,$AA95,$AE95,$AI95,$AM95,$AQ95)&gt;'Wage Ceilings '!$C$3,'Wage Ceilings '!$C$3-SUM($S95,$W95,$AA95,$AE95,$AI95,$AM95,$AQ95),SUM($J95,$S95,$W95,$AA95,$AE95,$AI95,$AM95,$AQ95)&lt;='Wage Ceilings '!$C$3,$J95)</f>
        <v>0</v>
      </c>
      <c r="AV95" s="91" cm="1">
        <f t="array" ref="AV95">INDEX(Appendix!$G$4:$J$8,_xlfn.IFS(AT95&lt;56,1,AT95&lt;61,2,AT95&lt;66,3,AT95&lt;71,4,TRUE,5),MATCH(YEAR($C$17),Appendix!$G$3:$L$3,0))</f>
        <v>0</v>
      </c>
      <c r="AW95" s="92">
        <f t="shared" si="55"/>
        <v>0</v>
      </c>
      <c r="AX95" s="89">
        <f t="shared" si="56"/>
        <v>125</v>
      </c>
      <c r="AY95" s="90" cm="1">
        <f t="array" ref="AY95">_xlfn.IFS(SUM($S95,$W95,$AA95,$AE95,$AI95,$AM95,$AQ95,$AU95)&gt;='Wage Ceilings '!$C$3,0,SUM($K95,$S95,$W95,$AA95,$AE95,$AI95,$AM95,$AQ95,$AU95)&gt;'Wage Ceilings '!$C$3,'Wage Ceilings '!$C$3-SUM($S95,$W95,$AA95,$AE95,$AI95,$AM95,$AQ95,$AU95),SUM($K95,$S95,$W95,$AA95,$AE95,$AI95,$AM95,$AQ95,$AU95)&lt;='Wage Ceilings '!$C$3,$K95)</f>
        <v>0</v>
      </c>
      <c r="AZ95" s="91" cm="1">
        <f t="array" ref="AZ95">INDEX(Appendix!$G$4:$J$8,_xlfn.IFS(AX95&lt;56,1,AX95&lt;61,2,AX95&lt;66,3,AX95&lt;71,4,TRUE,5),MATCH(YEAR($C$17),Appendix!$G$3:$L$3,0))</f>
        <v>0</v>
      </c>
      <c r="BA95" s="92">
        <f t="shared" si="57"/>
        <v>0</v>
      </c>
      <c r="BB95" s="89">
        <f t="shared" si="58"/>
        <v>125</v>
      </c>
      <c r="BC95" s="90" cm="1">
        <f t="array" ref="BC95">_xlfn.IFS(SUM($S95,$W95,$AA95,$AE95,$AI95,$AM95,$AQ95,$AU95,$AY95)&gt;='Wage Ceilings '!$C$3,0,SUM($L95,$S95,$W95,$AA95,$AE95,$AI95,$AM95,$AQ95,$AU95,$AY95)&gt;'Wage Ceilings '!$C$3,'Wage Ceilings '!$C$3-SUM($S95,$W95,$AA95,$AE95,$AI95,$AM95,$AQ95,$AU95,$AY95),SUM($L95,$S95,$W95,$AA95,$AE95,$AI95,$AM95,$AQ95,$AU95,$AY95)&lt;='Wage Ceilings '!$C$3,$L95)</f>
        <v>0</v>
      </c>
      <c r="BD95" s="91" cm="1">
        <f t="array" ref="BD95">INDEX(Appendix!$G$4:$J$8,_xlfn.IFS(BB95&lt;56,1,BB95&lt;61,2,BB95&lt;66,3,BB95&lt;71,4,TRUE,5),MATCH(YEAR($C$17),Appendix!$G$3:$L$3,0))</f>
        <v>0</v>
      </c>
      <c r="BE95" s="92">
        <f t="shared" si="59"/>
        <v>0</v>
      </c>
      <c r="BF95" s="89">
        <f t="shared" si="60"/>
        <v>125</v>
      </c>
      <c r="BG95" s="90" cm="1">
        <f t="array" ref="BG95">_xlfn.IFS(SUM($S95,$W95,$AA95,$AE95,$AI95,$AM95,$AQ95,$AU95,$AY95,$BC95)&gt;='Wage Ceilings '!$C$3,0,SUM($M95,$S95,$W95,$AA95,$AE95,$AI95,$AM95,$AQ95,$AU95,$AY95,$BC95)&gt;'Wage Ceilings '!$C$3,'Wage Ceilings '!$C$3-SUM($S95,$W95,$AA95,$AE95,$AI95,$AM95,$AQ95,$AU95,$AY95,$BC95),SUM($M95,$S95,$W95,$AA95,$AE95,$AI95,$AM95,$AQ95,$AU95,$AY95,$BC95)&lt;='Wage Ceilings '!$C$3,$M95)</f>
        <v>0</v>
      </c>
      <c r="BH95" s="91" cm="1">
        <f t="array" ref="BH95">INDEX(Appendix!$G$4:$J$8,_xlfn.IFS(BF95&lt;56,1,BF95&lt;61,2,BF95&lt;66,3,BF95&lt;71,4,TRUE,5),MATCH(YEAR($C$17),Appendix!$G$3:$L$3,0))</f>
        <v>0</v>
      </c>
      <c r="BI95" s="92">
        <f t="shared" si="61"/>
        <v>0</v>
      </c>
      <c r="BJ95" s="89">
        <f t="shared" si="62"/>
        <v>125</v>
      </c>
      <c r="BK95" s="90" cm="1">
        <f t="array" ref="BK95">_xlfn.IFS(SUM($S95,$W95,$AA95,$AE95,$AI95,$AM95,$AQ95,$AU95,$AY95,$BC95,$BG95)&gt;='Wage Ceilings '!$C$3,0,SUM($N95,$S95,$W95,$AA95,$AE95,$AI95,$AM95,$AQ95,$AU95,$AY95,$BC95,$BG95)&gt;'Wage Ceilings '!$C$3,'Wage Ceilings '!$C$3-SUM($S95,$W95,$AA95,$AE95,$AI95,$AM95,$AQ95,$AU95,$AY95,$BC95,$BG95),SUM($N95,$S95,$W95,$AA95,$AE95,$AI95,$AM95,$AQ95,$AU95,$AY95,$BC95,$BG95)&lt;='Wage Ceilings '!$C$3,$N95)</f>
        <v>0</v>
      </c>
      <c r="BL95" s="91" cm="1">
        <f t="array" ref="BL95">INDEX(Appendix!$G$4:$J$8,_xlfn.IFS(BJ95&lt;56,1,BJ95&lt;61,2,BJ95&lt;66,3,BJ95&lt;71,4,TRUE,5),MATCH(YEAR($C$17),Appendix!$G$3:$L$3,0))</f>
        <v>0</v>
      </c>
      <c r="BM95" s="92">
        <f t="shared" si="63"/>
        <v>0</v>
      </c>
      <c r="BN95" s="99"/>
    </row>
    <row r="96" spans="1:66" x14ac:dyDescent="0.3">
      <c r="A96" s="64" t="s">
        <v>144</v>
      </c>
      <c r="B96" s="63"/>
      <c r="C96" s="67"/>
      <c r="D96" s="67"/>
      <c r="E96" s="67"/>
      <c r="F96" s="67"/>
      <c r="G96" s="67"/>
      <c r="H96" s="67"/>
      <c r="I96" s="67"/>
      <c r="J96" s="67"/>
      <c r="K96" s="67"/>
      <c r="L96" s="67"/>
      <c r="M96" s="67"/>
      <c r="N96" s="67"/>
      <c r="O96" s="57">
        <f t="shared" si="65"/>
        <v>0</v>
      </c>
      <c r="P96" s="57">
        <f t="shared" si="66"/>
        <v>0</v>
      </c>
      <c r="Q96" s="58">
        <f t="shared" si="40"/>
        <v>0</v>
      </c>
      <c r="R96" s="89">
        <f t="shared" si="41"/>
        <v>124</v>
      </c>
      <c r="S96" s="90">
        <f>IF($C96&gt;'Wage Ceilings '!$C$3,'Wage Ceilings '!$C$3,$C96)</f>
        <v>0</v>
      </c>
      <c r="T96" s="91" cm="1">
        <f t="array" ref="T96">INDEX(Appendix!$G$4:$J$8,_xlfn.IFS(R96&lt;56,1,R96&lt;61,2,R96&lt;66,3,R96&lt;71,4,TRUE,5),MATCH(YEAR($C$17),Appendix!$G$3:$L$3,0))</f>
        <v>0</v>
      </c>
      <c r="U96" s="92">
        <f t="shared" si="42"/>
        <v>0</v>
      </c>
      <c r="V96" s="89">
        <f t="shared" si="43"/>
        <v>125</v>
      </c>
      <c r="W96" s="90">
        <f>IF($D96&gt;'Wage Ceilings '!$C$3-$S96,'Wage Ceilings '!$C$3-$S96,$D96)</f>
        <v>0</v>
      </c>
      <c r="X96" s="91" cm="1">
        <f t="array" ref="X96">INDEX(Appendix!$G$4:$J$8,_xlfn.IFS(V96&lt;56,1,V96&lt;61,2,V96&lt;66,3,V96&lt;71,4,TRUE,5),MATCH(YEAR($C$17),Appendix!$G$3:$L$3,0))</f>
        <v>0</v>
      </c>
      <c r="Y96" s="92">
        <f t="shared" si="44"/>
        <v>0</v>
      </c>
      <c r="Z96" s="89">
        <f t="shared" si="45"/>
        <v>125</v>
      </c>
      <c r="AA96" s="90">
        <f>IF($E96&gt;'Wage Ceilings '!$C$3-SUM($S96,$W96),'Wage Ceilings '!$C$3-SUM($S96,$W96),$E96)</f>
        <v>0</v>
      </c>
      <c r="AB96" s="91" cm="1">
        <f t="array" ref="AB96">INDEX(Appendix!$G$4:$J$8,_xlfn.IFS(Z96&lt;56,1,Z96&lt;61,2,Z96&lt;66,3,Z96&lt;71,4,TRUE,5),MATCH(YEAR($C$17),Appendix!$G$3:$L$3,0))</f>
        <v>0</v>
      </c>
      <c r="AC96" s="92">
        <f t="shared" si="46"/>
        <v>0</v>
      </c>
      <c r="AD96" s="89">
        <f t="shared" si="47"/>
        <v>125</v>
      </c>
      <c r="AE96" s="90">
        <f>IF($F96&gt;'Wage Ceilings '!$C$3-SUM($S96,$W96,$AA96),'Wage Ceilings '!$C$3-SUM($S96,$W96,$AA96),$F96)</f>
        <v>0</v>
      </c>
      <c r="AF96" s="91" cm="1">
        <f t="array" ref="AF96">INDEX(Appendix!$G$4:$J$8,_xlfn.IFS(AD96&lt;56,1,AD96&lt;61,2,AD96&lt;66,3,AD96&lt;71,4,TRUE,5),MATCH(YEAR($C$17),Appendix!$G$3:$L$3,0))</f>
        <v>0</v>
      </c>
      <c r="AG96" s="92">
        <f t="shared" si="48"/>
        <v>0</v>
      </c>
      <c r="AH96" s="89">
        <f t="shared" si="49"/>
        <v>125</v>
      </c>
      <c r="AI96" s="90">
        <f>IF($G96&gt;'Wage Ceilings '!$C$3-SUM($S96,$W96,$AA96,$AE96),'Wage Ceilings '!$C$3-SUM($S96,$W96,$AA96,$AE96),$G96)</f>
        <v>0</v>
      </c>
      <c r="AJ96" s="91" cm="1">
        <f t="array" ref="AJ96">INDEX(Appendix!$G$4:$J$8,_xlfn.IFS(AH96&lt;56,1,AH96&lt;61,2,AH96&lt;66,3,AH96&lt;71,4,TRUE,5),MATCH(YEAR($C$17),Appendix!$G$3:$L$3,0))</f>
        <v>0</v>
      </c>
      <c r="AK96" s="92">
        <f t="shared" si="50"/>
        <v>0</v>
      </c>
      <c r="AL96" s="89">
        <f t="shared" si="51"/>
        <v>125</v>
      </c>
      <c r="AM96" s="90">
        <f>IF($H96&gt;'Wage Ceilings '!$C$3-SUM($S96,$W96,$AA96,$AE96,$AI96),'Wage Ceilings '!$C$3-SUM($S96,$W96,$AA96,$AE96,$AI96),$H96)</f>
        <v>0</v>
      </c>
      <c r="AN96" s="91" cm="1">
        <f t="array" ref="AN96">INDEX(Appendix!$G$4:$J$8,_xlfn.IFS(AL96&lt;56,1,AL96&lt;61,2,AL96&lt;66,3,AL96&lt;71,4,TRUE,5),MATCH(YEAR($C$17),Appendix!$G$3:$L$3,0))</f>
        <v>0</v>
      </c>
      <c r="AO96" s="92">
        <f t="shared" si="52"/>
        <v>0</v>
      </c>
      <c r="AP96" s="89">
        <f t="shared" si="53"/>
        <v>125</v>
      </c>
      <c r="AQ96" s="90" cm="1">
        <f t="array" ref="AQ96">_xlfn.IFS(SUM($S96,$W96,$AA96,$AE96,$AI96,$AM96)&gt;='Wage Ceilings '!$C$3,0,SUM($I96,$S96,$W96,$AA96,$AE96,$AI96,$AM96)&gt;'Wage Ceilings '!$C$3,'Wage Ceilings '!$C$3-SUM($S96,$W96,$AA96,$AE96,$AI96,$AM96),SUM($I96,$S96,$W96,$AA96,$AE96,$AI96,$AM96)&lt;='Wage Ceilings '!$C$3,$I96)</f>
        <v>0</v>
      </c>
      <c r="AR96" s="91" cm="1">
        <f t="array" ref="AR96">INDEX(Appendix!$G$4:$J$8,_xlfn.IFS(AP96&lt;56,1,AP96&lt;61,2,AP96&lt;66,3,AP96&lt;71,4,TRUE,5),MATCH(YEAR($C$17),Appendix!$G$3:$L$3,0))</f>
        <v>0</v>
      </c>
      <c r="AS96" s="92">
        <f t="shared" si="64"/>
        <v>0</v>
      </c>
      <c r="AT96" s="89">
        <f t="shared" si="54"/>
        <v>125</v>
      </c>
      <c r="AU96" s="90" cm="1">
        <f t="array" ref="AU96">_xlfn.IFS(SUM($S96,$W96,$AA96,$AE96,$AI96,$AM96,$AQ96)&gt;='Wage Ceilings '!$C$3,0,SUM($J96,$S96,$W96,$AA96,$AE96,$AI96,$AM96,$AQ96)&gt;'Wage Ceilings '!$C$3,'Wage Ceilings '!$C$3-SUM($S96,$W96,$AA96,$AE96,$AI96,$AM96,$AQ96),SUM($J96,$S96,$W96,$AA96,$AE96,$AI96,$AM96,$AQ96)&lt;='Wage Ceilings '!$C$3,$J96)</f>
        <v>0</v>
      </c>
      <c r="AV96" s="91" cm="1">
        <f t="array" ref="AV96">INDEX(Appendix!$G$4:$J$8,_xlfn.IFS(AT96&lt;56,1,AT96&lt;61,2,AT96&lt;66,3,AT96&lt;71,4,TRUE,5),MATCH(YEAR($C$17),Appendix!$G$3:$L$3,0))</f>
        <v>0</v>
      </c>
      <c r="AW96" s="92">
        <f t="shared" si="55"/>
        <v>0</v>
      </c>
      <c r="AX96" s="89">
        <f t="shared" si="56"/>
        <v>125</v>
      </c>
      <c r="AY96" s="90" cm="1">
        <f t="array" ref="AY96">_xlfn.IFS(SUM($S96,$W96,$AA96,$AE96,$AI96,$AM96,$AQ96,$AU96)&gt;='Wage Ceilings '!$C$3,0,SUM($K96,$S96,$W96,$AA96,$AE96,$AI96,$AM96,$AQ96,$AU96)&gt;'Wage Ceilings '!$C$3,'Wage Ceilings '!$C$3-SUM($S96,$W96,$AA96,$AE96,$AI96,$AM96,$AQ96,$AU96),SUM($K96,$S96,$W96,$AA96,$AE96,$AI96,$AM96,$AQ96,$AU96)&lt;='Wage Ceilings '!$C$3,$K96)</f>
        <v>0</v>
      </c>
      <c r="AZ96" s="91" cm="1">
        <f t="array" ref="AZ96">INDEX(Appendix!$G$4:$J$8,_xlfn.IFS(AX96&lt;56,1,AX96&lt;61,2,AX96&lt;66,3,AX96&lt;71,4,TRUE,5),MATCH(YEAR($C$17),Appendix!$G$3:$L$3,0))</f>
        <v>0</v>
      </c>
      <c r="BA96" s="92">
        <f t="shared" si="57"/>
        <v>0</v>
      </c>
      <c r="BB96" s="89">
        <f t="shared" si="58"/>
        <v>125</v>
      </c>
      <c r="BC96" s="90" cm="1">
        <f t="array" ref="BC96">_xlfn.IFS(SUM($S96,$W96,$AA96,$AE96,$AI96,$AM96,$AQ96,$AU96,$AY96)&gt;='Wage Ceilings '!$C$3,0,SUM($L96,$S96,$W96,$AA96,$AE96,$AI96,$AM96,$AQ96,$AU96,$AY96)&gt;'Wage Ceilings '!$C$3,'Wage Ceilings '!$C$3-SUM($S96,$W96,$AA96,$AE96,$AI96,$AM96,$AQ96,$AU96,$AY96),SUM($L96,$S96,$W96,$AA96,$AE96,$AI96,$AM96,$AQ96,$AU96,$AY96)&lt;='Wage Ceilings '!$C$3,$L96)</f>
        <v>0</v>
      </c>
      <c r="BD96" s="91" cm="1">
        <f t="array" ref="BD96">INDEX(Appendix!$G$4:$J$8,_xlfn.IFS(BB96&lt;56,1,BB96&lt;61,2,BB96&lt;66,3,BB96&lt;71,4,TRUE,5),MATCH(YEAR($C$17),Appendix!$G$3:$L$3,0))</f>
        <v>0</v>
      </c>
      <c r="BE96" s="92">
        <f t="shared" si="59"/>
        <v>0</v>
      </c>
      <c r="BF96" s="89">
        <f t="shared" si="60"/>
        <v>125</v>
      </c>
      <c r="BG96" s="90" cm="1">
        <f t="array" ref="BG96">_xlfn.IFS(SUM($S96,$W96,$AA96,$AE96,$AI96,$AM96,$AQ96,$AU96,$AY96,$BC96)&gt;='Wage Ceilings '!$C$3,0,SUM($M96,$S96,$W96,$AA96,$AE96,$AI96,$AM96,$AQ96,$AU96,$AY96,$BC96)&gt;'Wage Ceilings '!$C$3,'Wage Ceilings '!$C$3-SUM($S96,$W96,$AA96,$AE96,$AI96,$AM96,$AQ96,$AU96,$AY96,$BC96),SUM($M96,$S96,$W96,$AA96,$AE96,$AI96,$AM96,$AQ96,$AU96,$AY96,$BC96)&lt;='Wage Ceilings '!$C$3,$M96)</f>
        <v>0</v>
      </c>
      <c r="BH96" s="91" cm="1">
        <f t="array" ref="BH96">INDEX(Appendix!$G$4:$J$8,_xlfn.IFS(BF96&lt;56,1,BF96&lt;61,2,BF96&lt;66,3,BF96&lt;71,4,TRUE,5),MATCH(YEAR($C$17),Appendix!$G$3:$L$3,0))</f>
        <v>0</v>
      </c>
      <c r="BI96" s="92">
        <f t="shared" si="61"/>
        <v>0</v>
      </c>
      <c r="BJ96" s="89">
        <f t="shared" si="62"/>
        <v>125</v>
      </c>
      <c r="BK96" s="90" cm="1">
        <f t="array" ref="BK96">_xlfn.IFS(SUM($S96,$W96,$AA96,$AE96,$AI96,$AM96,$AQ96,$AU96,$AY96,$BC96,$BG96)&gt;='Wage Ceilings '!$C$3,0,SUM($N96,$S96,$W96,$AA96,$AE96,$AI96,$AM96,$AQ96,$AU96,$AY96,$BC96,$BG96)&gt;'Wage Ceilings '!$C$3,'Wage Ceilings '!$C$3-SUM($S96,$W96,$AA96,$AE96,$AI96,$AM96,$AQ96,$AU96,$AY96,$BC96,$BG96),SUM($N96,$S96,$W96,$AA96,$AE96,$AI96,$AM96,$AQ96,$AU96,$AY96,$BC96,$BG96)&lt;='Wage Ceilings '!$C$3,$N96)</f>
        <v>0</v>
      </c>
      <c r="BL96" s="91" cm="1">
        <f t="array" ref="BL96">INDEX(Appendix!$G$4:$J$8,_xlfn.IFS(BJ96&lt;56,1,BJ96&lt;61,2,BJ96&lt;66,3,BJ96&lt;71,4,TRUE,5),MATCH(YEAR($C$17),Appendix!$G$3:$L$3,0))</f>
        <v>0</v>
      </c>
      <c r="BM96" s="92">
        <f t="shared" si="63"/>
        <v>0</v>
      </c>
      <c r="BN96" s="99"/>
    </row>
    <row r="97" spans="1:66" x14ac:dyDescent="0.3">
      <c r="A97" s="64" t="s">
        <v>145</v>
      </c>
      <c r="B97" s="63"/>
      <c r="C97" s="67"/>
      <c r="D97" s="67"/>
      <c r="E97" s="67"/>
      <c r="F97" s="67"/>
      <c r="G97" s="67"/>
      <c r="H97" s="67"/>
      <c r="I97" s="67"/>
      <c r="J97" s="67"/>
      <c r="K97" s="67"/>
      <c r="L97" s="67"/>
      <c r="M97" s="67"/>
      <c r="N97" s="67"/>
      <c r="O97" s="57">
        <f t="shared" si="65"/>
        <v>0</v>
      </c>
      <c r="P97" s="57">
        <f t="shared" si="66"/>
        <v>0</v>
      </c>
      <c r="Q97" s="58">
        <f t="shared" si="40"/>
        <v>0</v>
      </c>
      <c r="R97" s="89">
        <f t="shared" si="41"/>
        <v>124</v>
      </c>
      <c r="S97" s="90">
        <f>IF($C97&gt;'Wage Ceilings '!$C$3,'Wage Ceilings '!$C$3,$C97)</f>
        <v>0</v>
      </c>
      <c r="T97" s="91" cm="1">
        <f t="array" ref="T97">INDEX(Appendix!$G$4:$J$8,_xlfn.IFS(R97&lt;56,1,R97&lt;61,2,R97&lt;66,3,R97&lt;71,4,TRUE,5),MATCH(YEAR($C$17),Appendix!$G$3:$L$3,0))</f>
        <v>0</v>
      </c>
      <c r="U97" s="92">
        <f t="shared" si="42"/>
        <v>0</v>
      </c>
      <c r="V97" s="89">
        <f t="shared" si="43"/>
        <v>125</v>
      </c>
      <c r="W97" s="90">
        <f>IF($D97&gt;'Wage Ceilings '!$C$3-$S97,'Wage Ceilings '!$C$3-$S97,$D97)</f>
        <v>0</v>
      </c>
      <c r="X97" s="91" cm="1">
        <f t="array" ref="X97">INDEX(Appendix!$G$4:$J$8,_xlfn.IFS(V97&lt;56,1,V97&lt;61,2,V97&lt;66,3,V97&lt;71,4,TRUE,5),MATCH(YEAR($C$17),Appendix!$G$3:$L$3,0))</f>
        <v>0</v>
      </c>
      <c r="Y97" s="92">
        <f t="shared" si="44"/>
        <v>0</v>
      </c>
      <c r="Z97" s="89">
        <f t="shared" si="45"/>
        <v>125</v>
      </c>
      <c r="AA97" s="90">
        <f>IF($E97&gt;'Wage Ceilings '!$C$3-SUM($S97,$W97),'Wage Ceilings '!$C$3-SUM($S97,$W97),$E97)</f>
        <v>0</v>
      </c>
      <c r="AB97" s="91" cm="1">
        <f t="array" ref="AB97">INDEX(Appendix!$G$4:$J$8,_xlfn.IFS(Z97&lt;56,1,Z97&lt;61,2,Z97&lt;66,3,Z97&lt;71,4,TRUE,5),MATCH(YEAR($C$17),Appendix!$G$3:$L$3,0))</f>
        <v>0</v>
      </c>
      <c r="AC97" s="92">
        <f t="shared" si="46"/>
        <v>0</v>
      </c>
      <c r="AD97" s="89">
        <f t="shared" si="47"/>
        <v>125</v>
      </c>
      <c r="AE97" s="90">
        <f>IF($F97&gt;'Wage Ceilings '!$C$3-SUM($S97,$W97,$AA97),'Wage Ceilings '!$C$3-SUM($S97,$W97,$AA97),$F97)</f>
        <v>0</v>
      </c>
      <c r="AF97" s="91" cm="1">
        <f t="array" ref="AF97">INDEX(Appendix!$G$4:$J$8,_xlfn.IFS(AD97&lt;56,1,AD97&lt;61,2,AD97&lt;66,3,AD97&lt;71,4,TRUE,5),MATCH(YEAR($C$17),Appendix!$G$3:$L$3,0))</f>
        <v>0</v>
      </c>
      <c r="AG97" s="92">
        <f t="shared" si="48"/>
        <v>0</v>
      </c>
      <c r="AH97" s="89">
        <f t="shared" si="49"/>
        <v>125</v>
      </c>
      <c r="AI97" s="90">
        <f>IF($G97&gt;'Wage Ceilings '!$C$3-SUM($S97,$W97,$AA97,$AE97),'Wage Ceilings '!$C$3-SUM($S97,$W97,$AA97,$AE97),$G97)</f>
        <v>0</v>
      </c>
      <c r="AJ97" s="91" cm="1">
        <f t="array" ref="AJ97">INDEX(Appendix!$G$4:$J$8,_xlfn.IFS(AH97&lt;56,1,AH97&lt;61,2,AH97&lt;66,3,AH97&lt;71,4,TRUE,5),MATCH(YEAR($C$17),Appendix!$G$3:$L$3,0))</f>
        <v>0</v>
      </c>
      <c r="AK97" s="92">
        <f t="shared" si="50"/>
        <v>0</v>
      </c>
      <c r="AL97" s="89">
        <f t="shared" si="51"/>
        <v>125</v>
      </c>
      <c r="AM97" s="90">
        <f>IF($H97&gt;'Wage Ceilings '!$C$3-SUM($S97,$W97,$AA97,$AE97,$AI97),'Wage Ceilings '!$C$3-SUM($S97,$W97,$AA97,$AE97,$AI97),$H97)</f>
        <v>0</v>
      </c>
      <c r="AN97" s="91" cm="1">
        <f t="array" ref="AN97">INDEX(Appendix!$G$4:$J$8,_xlfn.IFS(AL97&lt;56,1,AL97&lt;61,2,AL97&lt;66,3,AL97&lt;71,4,TRUE,5),MATCH(YEAR($C$17),Appendix!$G$3:$L$3,0))</f>
        <v>0</v>
      </c>
      <c r="AO97" s="92">
        <f t="shared" si="52"/>
        <v>0</v>
      </c>
      <c r="AP97" s="89">
        <f t="shared" si="53"/>
        <v>125</v>
      </c>
      <c r="AQ97" s="90" cm="1">
        <f t="array" ref="AQ97">_xlfn.IFS(SUM($S97,$W97,$AA97,$AE97,$AI97,$AM97)&gt;='Wage Ceilings '!$C$3,0,SUM($I97,$S97,$W97,$AA97,$AE97,$AI97,$AM97)&gt;'Wage Ceilings '!$C$3,'Wage Ceilings '!$C$3-SUM($S97,$W97,$AA97,$AE97,$AI97,$AM97),SUM($I97,$S97,$W97,$AA97,$AE97,$AI97,$AM97)&lt;='Wage Ceilings '!$C$3,$I97)</f>
        <v>0</v>
      </c>
      <c r="AR97" s="91" cm="1">
        <f t="array" ref="AR97">INDEX(Appendix!$G$4:$J$8,_xlfn.IFS(AP97&lt;56,1,AP97&lt;61,2,AP97&lt;66,3,AP97&lt;71,4,TRUE,5),MATCH(YEAR($C$17),Appendix!$G$3:$L$3,0))</f>
        <v>0</v>
      </c>
      <c r="AS97" s="92">
        <f t="shared" si="64"/>
        <v>0</v>
      </c>
      <c r="AT97" s="89">
        <f t="shared" si="54"/>
        <v>125</v>
      </c>
      <c r="AU97" s="90" cm="1">
        <f t="array" ref="AU97">_xlfn.IFS(SUM($S97,$W97,$AA97,$AE97,$AI97,$AM97,$AQ97)&gt;='Wage Ceilings '!$C$3,0,SUM($J97,$S97,$W97,$AA97,$AE97,$AI97,$AM97,$AQ97)&gt;'Wage Ceilings '!$C$3,'Wage Ceilings '!$C$3-SUM($S97,$W97,$AA97,$AE97,$AI97,$AM97,$AQ97),SUM($J97,$S97,$W97,$AA97,$AE97,$AI97,$AM97,$AQ97)&lt;='Wage Ceilings '!$C$3,$J97)</f>
        <v>0</v>
      </c>
      <c r="AV97" s="91" cm="1">
        <f t="array" ref="AV97">INDEX(Appendix!$G$4:$J$8,_xlfn.IFS(AT97&lt;56,1,AT97&lt;61,2,AT97&lt;66,3,AT97&lt;71,4,TRUE,5),MATCH(YEAR($C$17),Appendix!$G$3:$L$3,0))</f>
        <v>0</v>
      </c>
      <c r="AW97" s="92">
        <f t="shared" si="55"/>
        <v>0</v>
      </c>
      <c r="AX97" s="89">
        <f t="shared" si="56"/>
        <v>125</v>
      </c>
      <c r="AY97" s="90" cm="1">
        <f t="array" ref="AY97">_xlfn.IFS(SUM($S97,$W97,$AA97,$AE97,$AI97,$AM97,$AQ97,$AU97)&gt;='Wage Ceilings '!$C$3,0,SUM($K97,$S97,$W97,$AA97,$AE97,$AI97,$AM97,$AQ97,$AU97)&gt;'Wage Ceilings '!$C$3,'Wage Ceilings '!$C$3-SUM($S97,$W97,$AA97,$AE97,$AI97,$AM97,$AQ97,$AU97),SUM($K97,$S97,$W97,$AA97,$AE97,$AI97,$AM97,$AQ97,$AU97)&lt;='Wage Ceilings '!$C$3,$K97)</f>
        <v>0</v>
      </c>
      <c r="AZ97" s="91" cm="1">
        <f t="array" ref="AZ97">INDEX(Appendix!$G$4:$J$8,_xlfn.IFS(AX97&lt;56,1,AX97&lt;61,2,AX97&lt;66,3,AX97&lt;71,4,TRUE,5),MATCH(YEAR($C$17),Appendix!$G$3:$L$3,0))</f>
        <v>0</v>
      </c>
      <c r="BA97" s="92">
        <f t="shared" si="57"/>
        <v>0</v>
      </c>
      <c r="BB97" s="89">
        <f t="shared" si="58"/>
        <v>125</v>
      </c>
      <c r="BC97" s="90" cm="1">
        <f t="array" ref="BC97">_xlfn.IFS(SUM($S97,$W97,$AA97,$AE97,$AI97,$AM97,$AQ97,$AU97,$AY97)&gt;='Wage Ceilings '!$C$3,0,SUM($L97,$S97,$W97,$AA97,$AE97,$AI97,$AM97,$AQ97,$AU97,$AY97)&gt;'Wage Ceilings '!$C$3,'Wage Ceilings '!$C$3-SUM($S97,$W97,$AA97,$AE97,$AI97,$AM97,$AQ97,$AU97,$AY97),SUM($L97,$S97,$W97,$AA97,$AE97,$AI97,$AM97,$AQ97,$AU97,$AY97)&lt;='Wage Ceilings '!$C$3,$L97)</f>
        <v>0</v>
      </c>
      <c r="BD97" s="91" cm="1">
        <f t="array" ref="BD97">INDEX(Appendix!$G$4:$J$8,_xlfn.IFS(BB97&lt;56,1,BB97&lt;61,2,BB97&lt;66,3,BB97&lt;71,4,TRUE,5),MATCH(YEAR($C$17),Appendix!$G$3:$L$3,0))</f>
        <v>0</v>
      </c>
      <c r="BE97" s="92">
        <f t="shared" si="59"/>
        <v>0</v>
      </c>
      <c r="BF97" s="89">
        <f t="shared" si="60"/>
        <v>125</v>
      </c>
      <c r="BG97" s="90" cm="1">
        <f t="array" ref="BG97">_xlfn.IFS(SUM($S97,$W97,$AA97,$AE97,$AI97,$AM97,$AQ97,$AU97,$AY97,$BC97)&gt;='Wage Ceilings '!$C$3,0,SUM($M97,$S97,$W97,$AA97,$AE97,$AI97,$AM97,$AQ97,$AU97,$AY97,$BC97)&gt;'Wage Ceilings '!$C$3,'Wage Ceilings '!$C$3-SUM($S97,$W97,$AA97,$AE97,$AI97,$AM97,$AQ97,$AU97,$AY97,$BC97),SUM($M97,$S97,$W97,$AA97,$AE97,$AI97,$AM97,$AQ97,$AU97,$AY97,$BC97)&lt;='Wage Ceilings '!$C$3,$M97)</f>
        <v>0</v>
      </c>
      <c r="BH97" s="91" cm="1">
        <f t="array" ref="BH97">INDEX(Appendix!$G$4:$J$8,_xlfn.IFS(BF97&lt;56,1,BF97&lt;61,2,BF97&lt;66,3,BF97&lt;71,4,TRUE,5),MATCH(YEAR($C$17),Appendix!$G$3:$L$3,0))</f>
        <v>0</v>
      </c>
      <c r="BI97" s="92">
        <f t="shared" si="61"/>
        <v>0</v>
      </c>
      <c r="BJ97" s="89">
        <f t="shared" si="62"/>
        <v>125</v>
      </c>
      <c r="BK97" s="90" cm="1">
        <f t="array" ref="BK97">_xlfn.IFS(SUM($S97,$W97,$AA97,$AE97,$AI97,$AM97,$AQ97,$AU97,$AY97,$BC97,$BG97)&gt;='Wage Ceilings '!$C$3,0,SUM($N97,$S97,$W97,$AA97,$AE97,$AI97,$AM97,$AQ97,$AU97,$AY97,$BC97,$BG97)&gt;'Wage Ceilings '!$C$3,'Wage Ceilings '!$C$3-SUM($S97,$W97,$AA97,$AE97,$AI97,$AM97,$AQ97,$AU97,$AY97,$BC97,$BG97),SUM($N97,$S97,$W97,$AA97,$AE97,$AI97,$AM97,$AQ97,$AU97,$AY97,$BC97,$BG97)&lt;='Wage Ceilings '!$C$3,$N97)</f>
        <v>0</v>
      </c>
      <c r="BL97" s="91" cm="1">
        <f t="array" ref="BL97">INDEX(Appendix!$G$4:$J$8,_xlfn.IFS(BJ97&lt;56,1,BJ97&lt;61,2,BJ97&lt;66,3,BJ97&lt;71,4,TRUE,5),MATCH(YEAR($C$17),Appendix!$G$3:$L$3,0))</f>
        <v>0</v>
      </c>
      <c r="BM97" s="92">
        <f t="shared" si="63"/>
        <v>0</v>
      </c>
      <c r="BN97" s="99"/>
    </row>
    <row r="98" spans="1:66" x14ac:dyDescent="0.3">
      <c r="A98" s="64" t="s">
        <v>146</v>
      </c>
      <c r="B98" s="63"/>
      <c r="C98" s="67"/>
      <c r="D98" s="67"/>
      <c r="E98" s="67"/>
      <c r="F98" s="67"/>
      <c r="G98" s="67"/>
      <c r="H98" s="67"/>
      <c r="I98" s="67"/>
      <c r="J98" s="67"/>
      <c r="K98" s="67"/>
      <c r="L98" s="67"/>
      <c r="M98" s="67"/>
      <c r="N98" s="67"/>
      <c r="O98" s="57">
        <f t="shared" si="65"/>
        <v>0</v>
      </c>
      <c r="P98" s="57">
        <f t="shared" si="66"/>
        <v>0</v>
      </c>
      <c r="Q98" s="58">
        <f t="shared" si="40"/>
        <v>0</v>
      </c>
      <c r="R98" s="89">
        <f t="shared" si="41"/>
        <v>124</v>
      </c>
      <c r="S98" s="90">
        <f>IF($C98&gt;'Wage Ceilings '!$C$3,'Wage Ceilings '!$C$3,$C98)</f>
        <v>0</v>
      </c>
      <c r="T98" s="91" cm="1">
        <f t="array" ref="T98">INDEX(Appendix!$G$4:$J$8,_xlfn.IFS(R98&lt;56,1,R98&lt;61,2,R98&lt;66,3,R98&lt;71,4,TRUE,5),MATCH(YEAR($C$17),Appendix!$G$3:$L$3,0))</f>
        <v>0</v>
      </c>
      <c r="U98" s="92">
        <f t="shared" si="42"/>
        <v>0</v>
      </c>
      <c r="V98" s="89">
        <f t="shared" si="43"/>
        <v>125</v>
      </c>
      <c r="W98" s="90">
        <f>IF($D98&gt;'Wage Ceilings '!$C$3-$S98,'Wage Ceilings '!$C$3-$S98,$D98)</f>
        <v>0</v>
      </c>
      <c r="X98" s="91" cm="1">
        <f t="array" ref="X98">INDEX(Appendix!$G$4:$J$8,_xlfn.IFS(V98&lt;56,1,V98&lt;61,2,V98&lt;66,3,V98&lt;71,4,TRUE,5),MATCH(YEAR($C$17),Appendix!$G$3:$L$3,0))</f>
        <v>0</v>
      </c>
      <c r="Y98" s="92">
        <f t="shared" si="44"/>
        <v>0</v>
      </c>
      <c r="Z98" s="89">
        <f t="shared" si="45"/>
        <v>125</v>
      </c>
      <c r="AA98" s="90">
        <f>IF($E98&gt;'Wage Ceilings '!$C$3-SUM($S98,$W98),'Wage Ceilings '!$C$3-SUM($S98,$W98),$E98)</f>
        <v>0</v>
      </c>
      <c r="AB98" s="91" cm="1">
        <f t="array" ref="AB98">INDEX(Appendix!$G$4:$J$8,_xlfn.IFS(Z98&lt;56,1,Z98&lt;61,2,Z98&lt;66,3,Z98&lt;71,4,TRUE,5),MATCH(YEAR($C$17),Appendix!$G$3:$L$3,0))</f>
        <v>0</v>
      </c>
      <c r="AC98" s="92">
        <f t="shared" si="46"/>
        <v>0</v>
      </c>
      <c r="AD98" s="89">
        <f t="shared" si="47"/>
        <v>125</v>
      </c>
      <c r="AE98" s="90">
        <f>IF($F98&gt;'Wage Ceilings '!$C$3-SUM($S98,$W98,$AA98),'Wage Ceilings '!$C$3-SUM($S98,$W98,$AA98),$F98)</f>
        <v>0</v>
      </c>
      <c r="AF98" s="91" cm="1">
        <f t="array" ref="AF98">INDEX(Appendix!$G$4:$J$8,_xlfn.IFS(AD98&lt;56,1,AD98&lt;61,2,AD98&lt;66,3,AD98&lt;71,4,TRUE,5),MATCH(YEAR($C$17),Appendix!$G$3:$L$3,0))</f>
        <v>0</v>
      </c>
      <c r="AG98" s="92">
        <f t="shared" si="48"/>
        <v>0</v>
      </c>
      <c r="AH98" s="89">
        <f t="shared" si="49"/>
        <v>125</v>
      </c>
      <c r="AI98" s="90">
        <f>IF($G98&gt;'Wage Ceilings '!$C$3-SUM($S98,$W98,$AA98,$AE98),'Wage Ceilings '!$C$3-SUM($S98,$W98,$AA98,$AE98),$G98)</f>
        <v>0</v>
      </c>
      <c r="AJ98" s="91" cm="1">
        <f t="array" ref="AJ98">INDEX(Appendix!$G$4:$J$8,_xlfn.IFS(AH98&lt;56,1,AH98&lt;61,2,AH98&lt;66,3,AH98&lt;71,4,TRUE,5),MATCH(YEAR($C$17),Appendix!$G$3:$L$3,0))</f>
        <v>0</v>
      </c>
      <c r="AK98" s="92">
        <f t="shared" si="50"/>
        <v>0</v>
      </c>
      <c r="AL98" s="89">
        <f t="shared" si="51"/>
        <v>125</v>
      </c>
      <c r="AM98" s="90">
        <f>IF($H98&gt;'Wage Ceilings '!$C$3-SUM($S98,$W98,$AA98,$AE98,$AI98),'Wage Ceilings '!$C$3-SUM($S98,$W98,$AA98,$AE98,$AI98),$H98)</f>
        <v>0</v>
      </c>
      <c r="AN98" s="91" cm="1">
        <f t="array" ref="AN98">INDEX(Appendix!$G$4:$J$8,_xlfn.IFS(AL98&lt;56,1,AL98&lt;61,2,AL98&lt;66,3,AL98&lt;71,4,TRUE,5),MATCH(YEAR($C$17),Appendix!$G$3:$L$3,0))</f>
        <v>0</v>
      </c>
      <c r="AO98" s="92">
        <f t="shared" si="52"/>
        <v>0</v>
      </c>
      <c r="AP98" s="89">
        <f t="shared" si="53"/>
        <v>125</v>
      </c>
      <c r="AQ98" s="90" cm="1">
        <f t="array" ref="AQ98">_xlfn.IFS(SUM($S98,$W98,$AA98,$AE98,$AI98,$AM98)&gt;='Wage Ceilings '!$C$3,0,SUM($I98,$S98,$W98,$AA98,$AE98,$AI98,$AM98)&gt;'Wage Ceilings '!$C$3,'Wage Ceilings '!$C$3-SUM($S98,$W98,$AA98,$AE98,$AI98,$AM98),SUM($I98,$S98,$W98,$AA98,$AE98,$AI98,$AM98)&lt;='Wage Ceilings '!$C$3,$I98)</f>
        <v>0</v>
      </c>
      <c r="AR98" s="91" cm="1">
        <f t="array" ref="AR98">INDEX(Appendix!$G$4:$J$8,_xlfn.IFS(AP98&lt;56,1,AP98&lt;61,2,AP98&lt;66,3,AP98&lt;71,4,TRUE,5),MATCH(YEAR($C$17),Appendix!$G$3:$L$3,0))</f>
        <v>0</v>
      </c>
      <c r="AS98" s="92">
        <f t="shared" si="64"/>
        <v>0</v>
      </c>
      <c r="AT98" s="89">
        <f t="shared" si="54"/>
        <v>125</v>
      </c>
      <c r="AU98" s="90" cm="1">
        <f t="array" ref="AU98">_xlfn.IFS(SUM($S98,$W98,$AA98,$AE98,$AI98,$AM98,$AQ98)&gt;='Wage Ceilings '!$C$3,0,SUM($J98,$S98,$W98,$AA98,$AE98,$AI98,$AM98,$AQ98)&gt;'Wage Ceilings '!$C$3,'Wage Ceilings '!$C$3-SUM($S98,$W98,$AA98,$AE98,$AI98,$AM98,$AQ98),SUM($J98,$S98,$W98,$AA98,$AE98,$AI98,$AM98,$AQ98)&lt;='Wage Ceilings '!$C$3,$J98)</f>
        <v>0</v>
      </c>
      <c r="AV98" s="91" cm="1">
        <f t="array" ref="AV98">INDEX(Appendix!$G$4:$J$8,_xlfn.IFS(AT98&lt;56,1,AT98&lt;61,2,AT98&lt;66,3,AT98&lt;71,4,TRUE,5),MATCH(YEAR($C$17),Appendix!$G$3:$L$3,0))</f>
        <v>0</v>
      </c>
      <c r="AW98" s="92">
        <f t="shared" si="55"/>
        <v>0</v>
      </c>
      <c r="AX98" s="89">
        <f t="shared" si="56"/>
        <v>125</v>
      </c>
      <c r="AY98" s="90" cm="1">
        <f t="array" ref="AY98">_xlfn.IFS(SUM($S98,$W98,$AA98,$AE98,$AI98,$AM98,$AQ98,$AU98)&gt;='Wage Ceilings '!$C$3,0,SUM($K98,$S98,$W98,$AA98,$AE98,$AI98,$AM98,$AQ98,$AU98)&gt;'Wage Ceilings '!$C$3,'Wage Ceilings '!$C$3-SUM($S98,$W98,$AA98,$AE98,$AI98,$AM98,$AQ98,$AU98),SUM($K98,$S98,$W98,$AA98,$AE98,$AI98,$AM98,$AQ98,$AU98)&lt;='Wage Ceilings '!$C$3,$K98)</f>
        <v>0</v>
      </c>
      <c r="AZ98" s="91" cm="1">
        <f t="array" ref="AZ98">INDEX(Appendix!$G$4:$J$8,_xlfn.IFS(AX98&lt;56,1,AX98&lt;61,2,AX98&lt;66,3,AX98&lt;71,4,TRUE,5),MATCH(YEAR($C$17),Appendix!$G$3:$L$3,0))</f>
        <v>0</v>
      </c>
      <c r="BA98" s="92">
        <f t="shared" si="57"/>
        <v>0</v>
      </c>
      <c r="BB98" s="89">
        <f t="shared" si="58"/>
        <v>125</v>
      </c>
      <c r="BC98" s="90" cm="1">
        <f t="array" ref="BC98">_xlfn.IFS(SUM($S98,$W98,$AA98,$AE98,$AI98,$AM98,$AQ98,$AU98,$AY98)&gt;='Wage Ceilings '!$C$3,0,SUM($L98,$S98,$W98,$AA98,$AE98,$AI98,$AM98,$AQ98,$AU98,$AY98)&gt;'Wage Ceilings '!$C$3,'Wage Ceilings '!$C$3-SUM($S98,$W98,$AA98,$AE98,$AI98,$AM98,$AQ98,$AU98,$AY98),SUM($L98,$S98,$W98,$AA98,$AE98,$AI98,$AM98,$AQ98,$AU98,$AY98)&lt;='Wage Ceilings '!$C$3,$L98)</f>
        <v>0</v>
      </c>
      <c r="BD98" s="91" cm="1">
        <f t="array" ref="BD98">INDEX(Appendix!$G$4:$J$8,_xlfn.IFS(BB98&lt;56,1,BB98&lt;61,2,BB98&lt;66,3,BB98&lt;71,4,TRUE,5),MATCH(YEAR($C$17),Appendix!$G$3:$L$3,0))</f>
        <v>0</v>
      </c>
      <c r="BE98" s="92">
        <f t="shared" si="59"/>
        <v>0</v>
      </c>
      <c r="BF98" s="89">
        <f t="shared" si="60"/>
        <v>125</v>
      </c>
      <c r="BG98" s="90" cm="1">
        <f t="array" ref="BG98">_xlfn.IFS(SUM($S98,$W98,$AA98,$AE98,$AI98,$AM98,$AQ98,$AU98,$AY98,$BC98)&gt;='Wage Ceilings '!$C$3,0,SUM($M98,$S98,$W98,$AA98,$AE98,$AI98,$AM98,$AQ98,$AU98,$AY98,$BC98)&gt;'Wage Ceilings '!$C$3,'Wage Ceilings '!$C$3-SUM($S98,$W98,$AA98,$AE98,$AI98,$AM98,$AQ98,$AU98,$AY98,$BC98),SUM($M98,$S98,$W98,$AA98,$AE98,$AI98,$AM98,$AQ98,$AU98,$AY98,$BC98)&lt;='Wage Ceilings '!$C$3,$M98)</f>
        <v>0</v>
      </c>
      <c r="BH98" s="91" cm="1">
        <f t="array" ref="BH98">INDEX(Appendix!$G$4:$J$8,_xlfn.IFS(BF98&lt;56,1,BF98&lt;61,2,BF98&lt;66,3,BF98&lt;71,4,TRUE,5),MATCH(YEAR($C$17),Appendix!$G$3:$L$3,0))</f>
        <v>0</v>
      </c>
      <c r="BI98" s="92">
        <f t="shared" si="61"/>
        <v>0</v>
      </c>
      <c r="BJ98" s="89">
        <f t="shared" si="62"/>
        <v>125</v>
      </c>
      <c r="BK98" s="90" cm="1">
        <f t="array" ref="BK98">_xlfn.IFS(SUM($S98,$W98,$AA98,$AE98,$AI98,$AM98,$AQ98,$AU98,$AY98,$BC98,$BG98)&gt;='Wage Ceilings '!$C$3,0,SUM($N98,$S98,$W98,$AA98,$AE98,$AI98,$AM98,$AQ98,$AU98,$AY98,$BC98,$BG98)&gt;'Wage Ceilings '!$C$3,'Wage Ceilings '!$C$3-SUM($S98,$W98,$AA98,$AE98,$AI98,$AM98,$AQ98,$AU98,$AY98,$BC98,$BG98),SUM($N98,$S98,$W98,$AA98,$AE98,$AI98,$AM98,$AQ98,$AU98,$AY98,$BC98,$BG98)&lt;='Wage Ceilings '!$C$3,$N98)</f>
        <v>0</v>
      </c>
      <c r="BL98" s="91" cm="1">
        <f t="array" ref="BL98">INDEX(Appendix!$G$4:$J$8,_xlfn.IFS(BJ98&lt;56,1,BJ98&lt;61,2,BJ98&lt;66,3,BJ98&lt;71,4,TRUE,5),MATCH(YEAR($C$17),Appendix!$G$3:$L$3,0))</f>
        <v>0</v>
      </c>
      <c r="BM98" s="92">
        <f t="shared" si="63"/>
        <v>0</v>
      </c>
      <c r="BN98" s="99"/>
    </row>
    <row r="99" spans="1:66" x14ac:dyDescent="0.3">
      <c r="A99" s="64" t="s">
        <v>147</v>
      </c>
      <c r="B99" s="63"/>
      <c r="C99" s="67"/>
      <c r="D99" s="67"/>
      <c r="E99" s="67"/>
      <c r="F99" s="67"/>
      <c r="G99" s="67"/>
      <c r="H99" s="67"/>
      <c r="I99" s="67"/>
      <c r="J99" s="67"/>
      <c r="K99" s="67"/>
      <c r="L99" s="67"/>
      <c r="M99" s="67"/>
      <c r="N99" s="67"/>
      <c r="O99" s="57">
        <f t="shared" si="65"/>
        <v>0</v>
      </c>
      <c r="P99" s="57">
        <f t="shared" si="66"/>
        <v>0</v>
      </c>
      <c r="Q99" s="58">
        <f t="shared" si="40"/>
        <v>0</v>
      </c>
      <c r="R99" s="89">
        <f t="shared" si="41"/>
        <v>124</v>
      </c>
      <c r="S99" s="90">
        <f>IF($C99&gt;'Wage Ceilings '!$C$3,'Wage Ceilings '!$C$3,$C99)</f>
        <v>0</v>
      </c>
      <c r="T99" s="91" cm="1">
        <f t="array" ref="T99">INDEX(Appendix!$G$4:$J$8,_xlfn.IFS(R99&lt;56,1,R99&lt;61,2,R99&lt;66,3,R99&lt;71,4,TRUE,5),MATCH(YEAR($C$17),Appendix!$G$3:$L$3,0))</f>
        <v>0</v>
      </c>
      <c r="U99" s="92">
        <f t="shared" si="42"/>
        <v>0</v>
      </c>
      <c r="V99" s="89">
        <f t="shared" si="43"/>
        <v>125</v>
      </c>
      <c r="W99" s="90">
        <f>IF($D99&gt;'Wage Ceilings '!$C$3-$S99,'Wage Ceilings '!$C$3-$S99,$D99)</f>
        <v>0</v>
      </c>
      <c r="X99" s="91" cm="1">
        <f t="array" ref="X99">INDEX(Appendix!$G$4:$J$8,_xlfn.IFS(V99&lt;56,1,V99&lt;61,2,V99&lt;66,3,V99&lt;71,4,TRUE,5),MATCH(YEAR($C$17),Appendix!$G$3:$L$3,0))</f>
        <v>0</v>
      </c>
      <c r="Y99" s="92">
        <f t="shared" si="44"/>
        <v>0</v>
      </c>
      <c r="Z99" s="89">
        <f t="shared" si="45"/>
        <v>125</v>
      </c>
      <c r="AA99" s="90">
        <f>IF($E99&gt;'Wage Ceilings '!$C$3-SUM($S99,$W99),'Wage Ceilings '!$C$3-SUM($S99,$W99),$E99)</f>
        <v>0</v>
      </c>
      <c r="AB99" s="91" cm="1">
        <f t="array" ref="AB99">INDEX(Appendix!$G$4:$J$8,_xlfn.IFS(Z99&lt;56,1,Z99&lt;61,2,Z99&lt;66,3,Z99&lt;71,4,TRUE,5),MATCH(YEAR($C$17),Appendix!$G$3:$L$3,0))</f>
        <v>0</v>
      </c>
      <c r="AC99" s="92">
        <f t="shared" si="46"/>
        <v>0</v>
      </c>
      <c r="AD99" s="89">
        <f t="shared" si="47"/>
        <v>125</v>
      </c>
      <c r="AE99" s="90">
        <f>IF($F99&gt;'Wage Ceilings '!$C$3-SUM($S99,$W99,$AA99),'Wage Ceilings '!$C$3-SUM($S99,$W99,$AA99),$F99)</f>
        <v>0</v>
      </c>
      <c r="AF99" s="91" cm="1">
        <f t="array" ref="AF99">INDEX(Appendix!$G$4:$J$8,_xlfn.IFS(AD99&lt;56,1,AD99&lt;61,2,AD99&lt;66,3,AD99&lt;71,4,TRUE,5),MATCH(YEAR($C$17),Appendix!$G$3:$L$3,0))</f>
        <v>0</v>
      </c>
      <c r="AG99" s="92">
        <f t="shared" si="48"/>
        <v>0</v>
      </c>
      <c r="AH99" s="89">
        <f t="shared" si="49"/>
        <v>125</v>
      </c>
      <c r="AI99" s="90">
        <f>IF($G99&gt;'Wage Ceilings '!$C$3-SUM($S99,$W99,$AA99,$AE99),'Wage Ceilings '!$C$3-SUM($S99,$W99,$AA99,$AE99),$G99)</f>
        <v>0</v>
      </c>
      <c r="AJ99" s="91" cm="1">
        <f t="array" ref="AJ99">INDEX(Appendix!$G$4:$J$8,_xlfn.IFS(AH99&lt;56,1,AH99&lt;61,2,AH99&lt;66,3,AH99&lt;71,4,TRUE,5),MATCH(YEAR($C$17),Appendix!$G$3:$L$3,0))</f>
        <v>0</v>
      </c>
      <c r="AK99" s="92">
        <f t="shared" si="50"/>
        <v>0</v>
      </c>
      <c r="AL99" s="89">
        <f t="shared" si="51"/>
        <v>125</v>
      </c>
      <c r="AM99" s="90">
        <f>IF($H99&gt;'Wage Ceilings '!$C$3-SUM($S99,$W99,$AA99,$AE99,$AI99),'Wage Ceilings '!$C$3-SUM($S99,$W99,$AA99,$AE99,$AI99),$H99)</f>
        <v>0</v>
      </c>
      <c r="AN99" s="91" cm="1">
        <f t="array" ref="AN99">INDEX(Appendix!$G$4:$J$8,_xlfn.IFS(AL99&lt;56,1,AL99&lt;61,2,AL99&lt;66,3,AL99&lt;71,4,TRUE,5),MATCH(YEAR($C$17),Appendix!$G$3:$L$3,0))</f>
        <v>0</v>
      </c>
      <c r="AO99" s="92">
        <f t="shared" si="52"/>
        <v>0</v>
      </c>
      <c r="AP99" s="89">
        <f t="shared" si="53"/>
        <v>125</v>
      </c>
      <c r="AQ99" s="90" cm="1">
        <f t="array" ref="AQ99">_xlfn.IFS(SUM($S99,$W99,$AA99,$AE99,$AI99,$AM99)&gt;='Wage Ceilings '!$C$3,0,SUM($I99,$S99,$W99,$AA99,$AE99,$AI99,$AM99)&gt;'Wage Ceilings '!$C$3,'Wage Ceilings '!$C$3-SUM($S99,$W99,$AA99,$AE99,$AI99,$AM99),SUM($I99,$S99,$W99,$AA99,$AE99,$AI99,$AM99)&lt;='Wage Ceilings '!$C$3,$I99)</f>
        <v>0</v>
      </c>
      <c r="AR99" s="91" cm="1">
        <f t="array" ref="AR99">INDEX(Appendix!$G$4:$J$8,_xlfn.IFS(AP99&lt;56,1,AP99&lt;61,2,AP99&lt;66,3,AP99&lt;71,4,TRUE,5),MATCH(YEAR($C$17),Appendix!$G$3:$L$3,0))</f>
        <v>0</v>
      </c>
      <c r="AS99" s="92">
        <f t="shared" si="64"/>
        <v>0</v>
      </c>
      <c r="AT99" s="89">
        <f t="shared" si="54"/>
        <v>125</v>
      </c>
      <c r="AU99" s="90" cm="1">
        <f t="array" ref="AU99">_xlfn.IFS(SUM($S99,$W99,$AA99,$AE99,$AI99,$AM99,$AQ99)&gt;='Wage Ceilings '!$C$3,0,SUM($J99,$S99,$W99,$AA99,$AE99,$AI99,$AM99,$AQ99)&gt;'Wage Ceilings '!$C$3,'Wage Ceilings '!$C$3-SUM($S99,$W99,$AA99,$AE99,$AI99,$AM99,$AQ99),SUM($J99,$S99,$W99,$AA99,$AE99,$AI99,$AM99,$AQ99)&lt;='Wage Ceilings '!$C$3,$J99)</f>
        <v>0</v>
      </c>
      <c r="AV99" s="91" cm="1">
        <f t="array" ref="AV99">INDEX(Appendix!$G$4:$J$8,_xlfn.IFS(AT99&lt;56,1,AT99&lt;61,2,AT99&lt;66,3,AT99&lt;71,4,TRUE,5),MATCH(YEAR($C$17),Appendix!$G$3:$L$3,0))</f>
        <v>0</v>
      </c>
      <c r="AW99" s="92">
        <f t="shared" si="55"/>
        <v>0</v>
      </c>
      <c r="AX99" s="89">
        <f t="shared" si="56"/>
        <v>125</v>
      </c>
      <c r="AY99" s="90" cm="1">
        <f t="array" ref="AY99">_xlfn.IFS(SUM($S99,$W99,$AA99,$AE99,$AI99,$AM99,$AQ99,$AU99)&gt;='Wage Ceilings '!$C$3,0,SUM($K99,$S99,$W99,$AA99,$AE99,$AI99,$AM99,$AQ99,$AU99)&gt;'Wage Ceilings '!$C$3,'Wage Ceilings '!$C$3-SUM($S99,$W99,$AA99,$AE99,$AI99,$AM99,$AQ99,$AU99),SUM($K99,$S99,$W99,$AA99,$AE99,$AI99,$AM99,$AQ99,$AU99)&lt;='Wage Ceilings '!$C$3,$K99)</f>
        <v>0</v>
      </c>
      <c r="AZ99" s="91" cm="1">
        <f t="array" ref="AZ99">INDEX(Appendix!$G$4:$J$8,_xlfn.IFS(AX99&lt;56,1,AX99&lt;61,2,AX99&lt;66,3,AX99&lt;71,4,TRUE,5),MATCH(YEAR($C$17),Appendix!$G$3:$L$3,0))</f>
        <v>0</v>
      </c>
      <c r="BA99" s="92">
        <f t="shared" si="57"/>
        <v>0</v>
      </c>
      <c r="BB99" s="89">
        <f t="shared" si="58"/>
        <v>125</v>
      </c>
      <c r="BC99" s="90" cm="1">
        <f t="array" ref="BC99">_xlfn.IFS(SUM($S99,$W99,$AA99,$AE99,$AI99,$AM99,$AQ99,$AU99,$AY99)&gt;='Wage Ceilings '!$C$3,0,SUM($L99,$S99,$W99,$AA99,$AE99,$AI99,$AM99,$AQ99,$AU99,$AY99)&gt;'Wage Ceilings '!$C$3,'Wage Ceilings '!$C$3-SUM($S99,$W99,$AA99,$AE99,$AI99,$AM99,$AQ99,$AU99,$AY99),SUM($L99,$S99,$W99,$AA99,$AE99,$AI99,$AM99,$AQ99,$AU99,$AY99)&lt;='Wage Ceilings '!$C$3,$L99)</f>
        <v>0</v>
      </c>
      <c r="BD99" s="91" cm="1">
        <f t="array" ref="BD99">INDEX(Appendix!$G$4:$J$8,_xlfn.IFS(BB99&lt;56,1,BB99&lt;61,2,BB99&lt;66,3,BB99&lt;71,4,TRUE,5),MATCH(YEAR($C$17),Appendix!$G$3:$L$3,0))</f>
        <v>0</v>
      </c>
      <c r="BE99" s="92">
        <f t="shared" si="59"/>
        <v>0</v>
      </c>
      <c r="BF99" s="89">
        <f t="shared" si="60"/>
        <v>125</v>
      </c>
      <c r="BG99" s="90" cm="1">
        <f t="array" ref="BG99">_xlfn.IFS(SUM($S99,$W99,$AA99,$AE99,$AI99,$AM99,$AQ99,$AU99,$AY99,$BC99)&gt;='Wage Ceilings '!$C$3,0,SUM($M99,$S99,$W99,$AA99,$AE99,$AI99,$AM99,$AQ99,$AU99,$AY99,$BC99)&gt;'Wage Ceilings '!$C$3,'Wage Ceilings '!$C$3-SUM($S99,$W99,$AA99,$AE99,$AI99,$AM99,$AQ99,$AU99,$AY99,$BC99),SUM($M99,$S99,$W99,$AA99,$AE99,$AI99,$AM99,$AQ99,$AU99,$AY99,$BC99)&lt;='Wage Ceilings '!$C$3,$M99)</f>
        <v>0</v>
      </c>
      <c r="BH99" s="91" cm="1">
        <f t="array" ref="BH99">INDEX(Appendix!$G$4:$J$8,_xlfn.IFS(BF99&lt;56,1,BF99&lt;61,2,BF99&lt;66,3,BF99&lt;71,4,TRUE,5),MATCH(YEAR($C$17),Appendix!$G$3:$L$3,0))</f>
        <v>0</v>
      </c>
      <c r="BI99" s="92">
        <f t="shared" si="61"/>
        <v>0</v>
      </c>
      <c r="BJ99" s="89">
        <f t="shared" si="62"/>
        <v>125</v>
      </c>
      <c r="BK99" s="90" cm="1">
        <f t="array" ref="BK99">_xlfn.IFS(SUM($S99,$W99,$AA99,$AE99,$AI99,$AM99,$AQ99,$AU99,$AY99,$BC99,$BG99)&gt;='Wage Ceilings '!$C$3,0,SUM($N99,$S99,$W99,$AA99,$AE99,$AI99,$AM99,$AQ99,$AU99,$AY99,$BC99,$BG99)&gt;'Wage Ceilings '!$C$3,'Wage Ceilings '!$C$3-SUM($S99,$W99,$AA99,$AE99,$AI99,$AM99,$AQ99,$AU99,$AY99,$BC99,$BG99),SUM($N99,$S99,$W99,$AA99,$AE99,$AI99,$AM99,$AQ99,$AU99,$AY99,$BC99,$BG99)&lt;='Wage Ceilings '!$C$3,$N99)</f>
        <v>0</v>
      </c>
      <c r="BL99" s="91" cm="1">
        <f t="array" ref="BL99">INDEX(Appendix!$G$4:$J$8,_xlfn.IFS(BJ99&lt;56,1,BJ99&lt;61,2,BJ99&lt;66,3,BJ99&lt;71,4,TRUE,5),MATCH(YEAR($C$17),Appendix!$G$3:$L$3,0))</f>
        <v>0</v>
      </c>
      <c r="BM99" s="92">
        <f t="shared" si="63"/>
        <v>0</v>
      </c>
      <c r="BN99" s="99"/>
    </row>
    <row r="100" spans="1:66" x14ac:dyDescent="0.3">
      <c r="A100" s="64" t="s">
        <v>148</v>
      </c>
      <c r="B100" s="63"/>
      <c r="C100" s="67"/>
      <c r="D100" s="67"/>
      <c r="E100" s="67"/>
      <c r="F100" s="67"/>
      <c r="G100" s="67"/>
      <c r="H100" s="67"/>
      <c r="I100" s="67"/>
      <c r="J100" s="67"/>
      <c r="K100" s="67"/>
      <c r="L100" s="67"/>
      <c r="M100" s="67"/>
      <c r="N100" s="67"/>
      <c r="O100" s="57">
        <f t="shared" si="65"/>
        <v>0</v>
      </c>
      <c r="P100" s="57">
        <f t="shared" si="66"/>
        <v>0</v>
      </c>
      <c r="Q100" s="58">
        <f t="shared" si="40"/>
        <v>0</v>
      </c>
      <c r="R100" s="89">
        <f t="shared" si="41"/>
        <v>124</v>
      </c>
      <c r="S100" s="90">
        <f>IF($C100&gt;'Wage Ceilings '!$C$3,'Wage Ceilings '!$C$3,$C100)</f>
        <v>0</v>
      </c>
      <c r="T100" s="91" cm="1">
        <f t="array" ref="T100">INDEX(Appendix!$G$4:$J$8,_xlfn.IFS(R100&lt;56,1,R100&lt;61,2,R100&lt;66,3,R100&lt;71,4,TRUE,5),MATCH(YEAR($C$17),Appendix!$G$3:$L$3,0))</f>
        <v>0</v>
      </c>
      <c r="U100" s="92">
        <f t="shared" si="42"/>
        <v>0</v>
      </c>
      <c r="V100" s="89">
        <f t="shared" si="43"/>
        <v>125</v>
      </c>
      <c r="W100" s="90">
        <f>IF($D100&gt;'Wage Ceilings '!$C$3-$S100,'Wage Ceilings '!$C$3-$S100,$D100)</f>
        <v>0</v>
      </c>
      <c r="X100" s="91" cm="1">
        <f t="array" ref="X100">INDEX(Appendix!$G$4:$J$8,_xlfn.IFS(V100&lt;56,1,V100&lt;61,2,V100&lt;66,3,V100&lt;71,4,TRUE,5),MATCH(YEAR($C$17),Appendix!$G$3:$L$3,0))</f>
        <v>0</v>
      </c>
      <c r="Y100" s="92">
        <f t="shared" si="44"/>
        <v>0</v>
      </c>
      <c r="Z100" s="89">
        <f t="shared" si="45"/>
        <v>125</v>
      </c>
      <c r="AA100" s="90">
        <f>IF($E100&gt;'Wage Ceilings '!$C$3-SUM($S100,$W100),'Wage Ceilings '!$C$3-SUM($S100,$W100),$E100)</f>
        <v>0</v>
      </c>
      <c r="AB100" s="91" cm="1">
        <f t="array" ref="AB100">INDEX(Appendix!$G$4:$J$8,_xlfn.IFS(Z100&lt;56,1,Z100&lt;61,2,Z100&lt;66,3,Z100&lt;71,4,TRUE,5),MATCH(YEAR($C$17),Appendix!$G$3:$L$3,0))</f>
        <v>0</v>
      </c>
      <c r="AC100" s="92">
        <f t="shared" si="46"/>
        <v>0</v>
      </c>
      <c r="AD100" s="89">
        <f t="shared" si="47"/>
        <v>125</v>
      </c>
      <c r="AE100" s="90">
        <f>IF($F100&gt;'Wage Ceilings '!$C$3-SUM($S100,$W100,$AA100),'Wage Ceilings '!$C$3-SUM($S100,$W100,$AA100),$F100)</f>
        <v>0</v>
      </c>
      <c r="AF100" s="91" cm="1">
        <f t="array" ref="AF100">INDEX(Appendix!$G$4:$J$8,_xlfn.IFS(AD100&lt;56,1,AD100&lt;61,2,AD100&lt;66,3,AD100&lt;71,4,TRUE,5),MATCH(YEAR($C$17),Appendix!$G$3:$L$3,0))</f>
        <v>0</v>
      </c>
      <c r="AG100" s="92">
        <f t="shared" si="48"/>
        <v>0</v>
      </c>
      <c r="AH100" s="89">
        <f t="shared" si="49"/>
        <v>125</v>
      </c>
      <c r="AI100" s="90">
        <f>IF($G100&gt;'Wage Ceilings '!$C$3-SUM($S100,$W100,$AA100,$AE100),'Wage Ceilings '!$C$3-SUM($S100,$W100,$AA100,$AE100),$G100)</f>
        <v>0</v>
      </c>
      <c r="AJ100" s="91" cm="1">
        <f t="array" ref="AJ100">INDEX(Appendix!$G$4:$J$8,_xlfn.IFS(AH100&lt;56,1,AH100&lt;61,2,AH100&lt;66,3,AH100&lt;71,4,TRUE,5),MATCH(YEAR($C$17),Appendix!$G$3:$L$3,0))</f>
        <v>0</v>
      </c>
      <c r="AK100" s="92">
        <f t="shared" si="50"/>
        <v>0</v>
      </c>
      <c r="AL100" s="89">
        <f t="shared" si="51"/>
        <v>125</v>
      </c>
      <c r="AM100" s="90">
        <f>IF($H100&gt;'Wage Ceilings '!$C$3-SUM($S100,$W100,$AA100,$AE100,$AI100),'Wage Ceilings '!$C$3-SUM($S100,$W100,$AA100,$AE100,$AI100),$H100)</f>
        <v>0</v>
      </c>
      <c r="AN100" s="91" cm="1">
        <f t="array" ref="AN100">INDEX(Appendix!$G$4:$J$8,_xlfn.IFS(AL100&lt;56,1,AL100&lt;61,2,AL100&lt;66,3,AL100&lt;71,4,TRUE,5),MATCH(YEAR($C$17),Appendix!$G$3:$L$3,0))</f>
        <v>0</v>
      </c>
      <c r="AO100" s="92">
        <f t="shared" si="52"/>
        <v>0</v>
      </c>
      <c r="AP100" s="89">
        <f t="shared" si="53"/>
        <v>125</v>
      </c>
      <c r="AQ100" s="90" cm="1">
        <f t="array" ref="AQ100">_xlfn.IFS(SUM($S100,$W100,$AA100,$AE100,$AI100,$AM100)&gt;='Wage Ceilings '!$C$3,0,SUM($I100,$S100,$W100,$AA100,$AE100,$AI100,$AM100)&gt;'Wage Ceilings '!$C$3,'Wage Ceilings '!$C$3-SUM($S100,$W100,$AA100,$AE100,$AI100,$AM100),SUM($I100,$S100,$W100,$AA100,$AE100,$AI100,$AM100)&lt;='Wage Ceilings '!$C$3,$I100)</f>
        <v>0</v>
      </c>
      <c r="AR100" s="91" cm="1">
        <f t="array" ref="AR100">INDEX(Appendix!$G$4:$J$8,_xlfn.IFS(AP100&lt;56,1,AP100&lt;61,2,AP100&lt;66,3,AP100&lt;71,4,TRUE,5),MATCH(YEAR($C$17),Appendix!$G$3:$L$3,0))</f>
        <v>0</v>
      </c>
      <c r="AS100" s="92">
        <f t="shared" si="64"/>
        <v>0</v>
      </c>
      <c r="AT100" s="89">
        <f t="shared" si="54"/>
        <v>125</v>
      </c>
      <c r="AU100" s="90" cm="1">
        <f t="array" ref="AU100">_xlfn.IFS(SUM($S100,$W100,$AA100,$AE100,$AI100,$AM100,$AQ100)&gt;='Wage Ceilings '!$C$3,0,SUM($J100,$S100,$W100,$AA100,$AE100,$AI100,$AM100,$AQ100)&gt;'Wage Ceilings '!$C$3,'Wage Ceilings '!$C$3-SUM($S100,$W100,$AA100,$AE100,$AI100,$AM100,$AQ100),SUM($J100,$S100,$W100,$AA100,$AE100,$AI100,$AM100,$AQ100)&lt;='Wage Ceilings '!$C$3,$J100)</f>
        <v>0</v>
      </c>
      <c r="AV100" s="91" cm="1">
        <f t="array" ref="AV100">INDEX(Appendix!$G$4:$J$8,_xlfn.IFS(AT100&lt;56,1,AT100&lt;61,2,AT100&lt;66,3,AT100&lt;71,4,TRUE,5),MATCH(YEAR($C$17),Appendix!$G$3:$L$3,0))</f>
        <v>0</v>
      </c>
      <c r="AW100" s="92">
        <f t="shared" si="55"/>
        <v>0</v>
      </c>
      <c r="AX100" s="89">
        <f t="shared" si="56"/>
        <v>125</v>
      </c>
      <c r="AY100" s="90" cm="1">
        <f t="array" ref="AY100">_xlfn.IFS(SUM($S100,$W100,$AA100,$AE100,$AI100,$AM100,$AQ100,$AU100)&gt;='Wage Ceilings '!$C$3,0,SUM($K100,$S100,$W100,$AA100,$AE100,$AI100,$AM100,$AQ100,$AU100)&gt;'Wage Ceilings '!$C$3,'Wage Ceilings '!$C$3-SUM($S100,$W100,$AA100,$AE100,$AI100,$AM100,$AQ100,$AU100),SUM($K100,$S100,$W100,$AA100,$AE100,$AI100,$AM100,$AQ100,$AU100)&lt;='Wage Ceilings '!$C$3,$K100)</f>
        <v>0</v>
      </c>
      <c r="AZ100" s="91" cm="1">
        <f t="array" ref="AZ100">INDEX(Appendix!$G$4:$J$8,_xlfn.IFS(AX100&lt;56,1,AX100&lt;61,2,AX100&lt;66,3,AX100&lt;71,4,TRUE,5),MATCH(YEAR($C$17),Appendix!$G$3:$L$3,0))</f>
        <v>0</v>
      </c>
      <c r="BA100" s="92">
        <f t="shared" si="57"/>
        <v>0</v>
      </c>
      <c r="BB100" s="89">
        <f t="shared" si="58"/>
        <v>125</v>
      </c>
      <c r="BC100" s="90" cm="1">
        <f t="array" ref="BC100">_xlfn.IFS(SUM($S100,$W100,$AA100,$AE100,$AI100,$AM100,$AQ100,$AU100,$AY100)&gt;='Wage Ceilings '!$C$3,0,SUM($L100,$S100,$W100,$AA100,$AE100,$AI100,$AM100,$AQ100,$AU100,$AY100)&gt;'Wage Ceilings '!$C$3,'Wage Ceilings '!$C$3-SUM($S100,$W100,$AA100,$AE100,$AI100,$AM100,$AQ100,$AU100,$AY100),SUM($L100,$S100,$W100,$AA100,$AE100,$AI100,$AM100,$AQ100,$AU100,$AY100)&lt;='Wage Ceilings '!$C$3,$L100)</f>
        <v>0</v>
      </c>
      <c r="BD100" s="91" cm="1">
        <f t="array" ref="BD100">INDEX(Appendix!$G$4:$J$8,_xlfn.IFS(BB100&lt;56,1,BB100&lt;61,2,BB100&lt;66,3,BB100&lt;71,4,TRUE,5),MATCH(YEAR($C$17),Appendix!$G$3:$L$3,0))</f>
        <v>0</v>
      </c>
      <c r="BE100" s="92">
        <f t="shared" si="59"/>
        <v>0</v>
      </c>
      <c r="BF100" s="89">
        <f t="shared" si="60"/>
        <v>125</v>
      </c>
      <c r="BG100" s="90" cm="1">
        <f t="array" ref="BG100">_xlfn.IFS(SUM($S100,$W100,$AA100,$AE100,$AI100,$AM100,$AQ100,$AU100,$AY100,$BC100)&gt;='Wage Ceilings '!$C$3,0,SUM($M100,$S100,$W100,$AA100,$AE100,$AI100,$AM100,$AQ100,$AU100,$AY100,$BC100)&gt;'Wage Ceilings '!$C$3,'Wage Ceilings '!$C$3-SUM($S100,$W100,$AA100,$AE100,$AI100,$AM100,$AQ100,$AU100,$AY100,$BC100),SUM($M100,$S100,$W100,$AA100,$AE100,$AI100,$AM100,$AQ100,$AU100,$AY100,$BC100)&lt;='Wage Ceilings '!$C$3,$M100)</f>
        <v>0</v>
      </c>
      <c r="BH100" s="91" cm="1">
        <f t="array" ref="BH100">INDEX(Appendix!$G$4:$J$8,_xlfn.IFS(BF100&lt;56,1,BF100&lt;61,2,BF100&lt;66,3,BF100&lt;71,4,TRUE,5),MATCH(YEAR($C$17),Appendix!$G$3:$L$3,0))</f>
        <v>0</v>
      </c>
      <c r="BI100" s="92">
        <f t="shared" si="61"/>
        <v>0</v>
      </c>
      <c r="BJ100" s="89">
        <f t="shared" si="62"/>
        <v>125</v>
      </c>
      <c r="BK100" s="90" cm="1">
        <f t="array" ref="BK100">_xlfn.IFS(SUM($S100,$W100,$AA100,$AE100,$AI100,$AM100,$AQ100,$AU100,$AY100,$BC100,$BG100)&gt;='Wage Ceilings '!$C$3,0,SUM($N100,$S100,$W100,$AA100,$AE100,$AI100,$AM100,$AQ100,$AU100,$AY100,$BC100,$BG100)&gt;'Wage Ceilings '!$C$3,'Wage Ceilings '!$C$3-SUM($S100,$W100,$AA100,$AE100,$AI100,$AM100,$AQ100,$AU100,$AY100,$BC100,$BG100),SUM($N100,$S100,$W100,$AA100,$AE100,$AI100,$AM100,$AQ100,$AU100,$AY100,$BC100,$BG100)&lt;='Wage Ceilings '!$C$3,$N100)</f>
        <v>0</v>
      </c>
      <c r="BL100" s="91" cm="1">
        <f t="array" ref="BL100">INDEX(Appendix!$G$4:$J$8,_xlfn.IFS(BJ100&lt;56,1,BJ100&lt;61,2,BJ100&lt;66,3,BJ100&lt;71,4,TRUE,5),MATCH(YEAR($C$17),Appendix!$G$3:$L$3,0))</f>
        <v>0</v>
      </c>
      <c r="BM100" s="92">
        <f t="shared" si="63"/>
        <v>0</v>
      </c>
      <c r="BN100" s="99"/>
    </row>
    <row r="101" spans="1:66" x14ac:dyDescent="0.3">
      <c r="A101" s="64" t="s">
        <v>149</v>
      </c>
      <c r="B101" s="63"/>
      <c r="C101" s="67"/>
      <c r="D101" s="67"/>
      <c r="E101" s="67"/>
      <c r="F101" s="67"/>
      <c r="G101" s="67"/>
      <c r="H101" s="67"/>
      <c r="I101" s="67"/>
      <c r="J101" s="67"/>
      <c r="K101" s="67"/>
      <c r="L101" s="67"/>
      <c r="M101" s="67"/>
      <c r="N101" s="67"/>
      <c r="O101" s="57">
        <f t="shared" si="65"/>
        <v>0</v>
      </c>
      <c r="P101" s="57">
        <f t="shared" si="66"/>
        <v>0</v>
      </c>
      <c r="Q101" s="58">
        <f t="shared" si="40"/>
        <v>0</v>
      </c>
      <c r="R101" s="89">
        <f t="shared" si="41"/>
        <v>124</v>
      </c>
      <c r="S101" s="90">
        <f>IF($C101&gt;'Wage Ceilings '!$C$3,'Wage Ceilings '!$C$3,$C101)</f>
        <v>0</v>
      </c>
      <c r="T101" s="91" cm="1">
        <f t="array" ref="T101">INDEX(Appendix!$G$4:$J$8,_xlfn.IFS(R101&lt;56,1,R101&lt;61,2,R101&lt;66,3,R101&lt;71,4,TRUE,5),MATCH(YEAR($C$17),Appendix!$G$3:$L$3,0))</f>
        <v>0</v>
      </c>
      <c r="U101" s="92">
        <f t="shared" si="42"/>
        <v>0</v>
      </c>
      <c r="V101" s="89">
        <f t="shared" si="43"/>
        <v>125</v>
      </c>
      <c r="W101" s="90">
        <f>IF($D101&gt;'Wage Ceilings '!$C$3-$S101,'Wage Ceilings '!$C$3-$S101,$D101)</f>
        <v>0</v>
      </c>
      <c r="X101" s="91" cm="1">
        <f t="array" ref="X101">INDEX(Appendix!$G$4:$J$8,_xlfn.IFS(V101&lt;56,1,V101&lt;61,2,V101&lt;66,3,V101&lt;71,4,TRUE,5),MATCH(YEAR($C$17),Appendix!$G$3:$L$3,0))</f>
        <v>0</v>
      </c>
      <c r="Y101" s="92">
        <f t="shared" si="44"/>
        <v>0</v>
      </c>
      <c r="Z101" s="89">
        <f t="shared" si="45"/>
        <v>125</v>
      </c>
      <c r="AA101" s="90">
        <f>IF($E101&gt;'Wage Ceilings '!$C$3-SUM($S101,$W101),'Wage Ceilings '!$C$3-SUM($S101,$W101),$E101)</f>
        <v>0</v>
      </c>
      <c r="AB101" s="91" cm="1">
        <f t="array" ref="AB101">INDEX(Appendix!$G$4:$J$8,_xlfn.IFS(Z101&lt;56,1,Z101&lt;61,2,Z101&lt;66,3,Z101&lt;71,4,TRUE,5),MATCH(YEAR($C$17),Appendix!$G$3:$L$3,0))</f>
        <v>0</v>
      </c>
      <c r="AC101" s="92">
        <f t="shared" si="46"/>
        <v>0</v>
      </c>
      <c r="AD101" s="89">
        <f t="shared" si="47"/>
        <v>125</v>
      </c>
      <c r="AE101" s="90">
        <f>IF($F101&gt;'Wage Ceilings '!$C$3-SUM($S101,$W101,$AA101),'Wage Ceilings '!$C$3-SUM($S101,$W101,$AA101),$F101)</f>
        <v>0</v>
      </c>
      <c r="AF101" s="91" cm="1">
        <f t="array" ref="AF101">INDEX(Appendix!$G$4:$J$8,_xlfn.IFS(AD101&lt;56,1,AD101&lt;61,2,AD101&lt;66,3,AD101&lt;71,4,TRUE,5),MATCH(YEAR($C$17),Appendix!$G$3:$L$3,0))</f>
        <v>0</v>
      </c>
      <c r="AG101" s="92">
        <f t="shared" si="48"/>
        <v>0</v>
      </c>
      <c r="AH101" s="89">
        <f t="shared" si="49"/>
        <v>125</v>
      </c>
      <c r="AI101" s="90">
        <f>IF($G101&gt;'Wage Ceilings '!$C$3-SUM($S101,$W101,$AA101,$AE101),'Wage Ceilings '!$C$3-SUM($S101,$W101,$AA101,$AE101),$G101)</f>
        <v>0</v>
      </c>
      <c r="AJ101" s="91" cm="1">
        <f t="array" ref="AJ101">INDEX(Appendix!$G$4:$J$8,_xlfn.IFS(AH101&lt;56,1,AH101&lt;61,2,AH101&lt;66,3,AH101&lt;71,4,TRUE,5),MATCH(YEAR($C$17),Appendix!$G$3:$L$3,0))</f>
        <v>0</v>
      </c>
      <c r="AK101" s="92">
        <f t="shared" si="50"/>
        <v>0</v>
      </c>
      <c r="AL101" s="89">
        <f t="shared" si="51"/>
        <v>125</v>
      </c>
      <c r="AM101" s="90">
        <f>IF($H101&gt;'Wage Ceilings '!$C$3-SUM($S101,$W101,$AA101,$AE101,$AI101),'Wage Ceilings '!$C$3-SUM($S101,$W101,$AA101,$AE101,$AI101),$H101)</f>
        <v>0</v>
      </c>
      <c r="AN101" s="91" cm="1">
        <f t="array" ref="AN101">INDEX(Appendix!$G$4:$J$8,_xlfn.IFS(AL101&lt;56,1,AL101&lt;61,2,AL101&lt;66,3,AL101&lt;71,4,TRUE,5),MATCH(YEAR($C$17),Appendix!$G$3:$L$3,0))</f>
        <v>0</v>
      </c>
      <c r="AO101" s="92">
        <f t="shared" si="52"/>
        <v>0</v>
      </c>
      <c r="AP101" s="89">
        <f t="shared" si="53"/>
        <v>125</v>
      </c>
      <c r="AQ101" s="90" cm="1">
        <f t="array" ref="AQ101">_xlfn.IFS(SUM($S101,$W101,$AA101,$AE101,$AI101,$AM101)&gt;='Wage Ceilings '!$C$3,0,SUM($I101,$S101,$W101,$AA101,$AE101,$AI101,$AM101)&gt;'Wage Ceilings '!$C$3,'Wage Ceilings '!$C$3-SUM($S101,$W101,$AA101,$AE101,$AI101,$AM101),SUM($I101,$S101,$W101,$AA101,$AE101,$AI101,$AM101)&lt;='Wage Ceilings '!$C$3,$I101)</f>
        <v>0</v>
      </c>
      <c r="AR101" s="91" cm="1">
        <f t="array" ref="AR101">INDEX(Appendix!$G$4:$J$8,_xlfn.IFS(AP101&lt;56,1,AP101&lt;61,2,AP101&lt;66,3,AP101&lt;71,4,TRUE,5),MATCH(YEAR($C$17),Appendix!$G$3:$L$3,0))</f>
        <v>0</v>
      </c>
      <c r="AS101" s="92">
        <f t="shared" si="64"/>
        <v>0</v>
      </c>
      <c r="AT101" s="89">
        <f t="shared" si="54"/>
        <v>125</v>
      </c>
      <c r="AU101" s="90" cm="1">
        <f t="array" ref="AU101">_xlfn.IFS(SUM($S101,$W101,$AA101,$AE101,$AI101,$AM101,$AQ101)&gt;='Wage Ceilings '!$C$3,0,SUM($J101,$S101,$W101,$AA101,$AE101,$AI101,$AM101,$AQ101)&gt;'Wage Ceilings '!$C$3,'Wage Ceilings '!$C$3-SUM($S101,$W101,$AA101,$AE101,$AI101,$AM101,$AQ101),SUM($J101,$S101,$W101,$AA101,$AE101,$AI101,$AM101,$AQ101)&lt;='Wage Ceilings '!$C$3,$J101)</f>
        <v>0</v>
      </c>
      <c r="AV101" s="91" cm="1">
        <f t="array" ref="AV101">INDEX(Appendix!$G$4:$J$8,_xlfn.IFS(AT101&lt;56,1,AT101&lt;61,2,AT101&lt;66,3,AT101&lt;71,4,TRUE,5),MATCH(YEAR($C$17),Appendix!$G$3:$L$3,0))</f>
        <v>0</v>
      </c>
      <c r="AW101" s="92">
        <f t="shared" si="55"/>
        <v>0</v>
      </c>
      <c r="AX101" s="89">
        <f t="shared" si="56"/>
        <v>125</v>
      </c>
      <c r="AY101" s="90" cm="1">
        <f t="array" ref="AY101">_xlfn.IFS(SUM($S101,$W101,$AA101,$AE101,$AI101,$AM101,$AQ101,$AU101)&gt;='Wage Ceilings '!$C$3,0,SUM($K101,$S101,$W101,$AA101,$AE101,$AI101,$AM101,$AQ101,$AU101)&gt;'Wage Ceilings '!$C$3,'Wage Ceilings '!$C$3-SUM($S101,$W101,$AA101,$AE101,$AI101,$AM101,$AQ101,$AU101),SUM($K101,$S101,$W101,$AA101,$AE101,$AI101,$AM101,$AQ101,$AU101)&lt;='Wage Ceilings '!$C$3,$K101)</f>
        <v>0</v>
      </c>
      <c r="AZ101" s="91" cm="1">
        <f t="array" ref="AZ101">INDEX(Appendix!$G$4:$J$8,_xlfn.IFS(AX101&lt;56,1,AX101&lt;61,2,AX101&lt;66,3,AX101&lt;71,4,TRUE,5),MATCH(YEAR($C$17),Appendix!$G$3:$L$3,0))</f>
        <v>0</v>
      </c>
      <c r="BA101" s="92">
        <f t="shared" si="57"/>
        <v>0</v>
      </c>
      <c r="BB101" s="89">
        <f t="shared" si="58"/>
        <v>125</v>
      </c>
      <c r="BC101" s="90" cm="1">
        <f t="array" ref="BC101">_xlfn.IFS(SUM($S101,$W101,$AA101,$AE101,$AI101,$AM101,$AQ101,$AU101,$AY101)&gt;='Wage Ceilings '!$C$3,0,SUM($L101,$S101,$W101,$AA101,$AE101,$AI101,$AM101,$AQ101,$AU101,$AY101)&gt;'Wage Ceilings '!$C$3,'Wage Ceilings '!$C$3-SUM($S101,$W101,$AA101,$AE101,$AI101,$AM101,$AQ101,$AU101,$AY101),SUM($L101,$S101,$W101,$AA101,$AE101,$AI101,$AM101,$AQ101,$AU101,$AY101)&lt;='Wage Ceilings '!$C$3,$L101)</f>
        <v>0</v>
      </c>
      <c r="BD101" s="91" cm="1">
        <f t="array" ref="BD101">INDEX(Appendix!$G$4:$J$8,_xlfn.IFS(BB101&lt;56,1,BB101&lt;61,2,BB101&lt;66,3,BB101&lt;71,4,TRUE,5),MATCH(YEAR($C$17),Appendix!$G$3:$L$3,0))</f>
        <v>0</v>
      </c>
      <c r="BE101" s="92">
        <f t="shared" si="59"/>
        <v>0</v>
      </c>
      <c r="BF101" s="89">
        <f t="shared" si="60"/>
        <v>125</v>
      </c>
      <c r="BG101" s="90" cm="1">
        <f t="array" ref="BG101">_xlfn.IFS(SUM($S101,$W101,$AA101,$AE101,$AI101,$AM101,$AQ101,$AU101,$AY101,$BC101)&gt;='Wage Ceilings '!$C$3,0,SUM($M101,$S101,$W101,$AA101,$AE101,$AI101,$AM101,$AQ101,$AU101,$AY101,$BC101)&gt;'Wage Ceilings '!$C$3,'Wage Ceilings '!$C$3-SUM($S101,$W101,$AA101,$AE101,$AI101,$AM101,$AQ101,$AU101,$AY101,$BC101),SUM($M101,$S101,$W101,$AA101,$AE101,$AI101,$AM101,$AQ101,$AU101,$AY101,$BC101)&lt;='Wage Ceilings '!$C$3,$M101)</f>
        <v>0</v>
      </c>
      <c r="BH101" s="91" cm="1">
        <f t="array" ref="BH101">INDEX(Appendix!$G$4:$J$8,_xlfn.IFS(BF101&lt;56,1,BF101&lt;61,2,BF101&lt;66,3,BF101&lt;71,4,TRUE,5),MATCH(YEAR($C$17),Appendix!$G$3:$L$3,0))</f>
        <v>0</v>
      </c>
      <c r="BI101" s="92">
        <f t="shared" si="61"/>
        <v>0</v>
      </c>
      <c r="BJ101" s="89">
        <f t="shared" si="62"/>
        <v>125</v>
      </c>
      <c r="BK101" s="90" cm="1">
        <f t="array" ref="BK101">_xlfn.IFS(SUM($S101,$W101,$AA101,$AE101,$AI101,$AM101,$AQ101,$AU101,$AY101,$BC101,$BG101)&gt;='Wage Ceilings '!$C$3,0,SUM($N101,$S101,$W101,$AA101,$AE101,$AI101,$AM101,$AQ101,$AU101,$AY101,$BC101,$BG101)&gt;'Wage Ceilings '!$C$3,'Wage Ceilings '!$C$3-SUM($S101,$W101,$AA101,$AE101,$AI101,$AM101,$AQ101,$AU101,$AY101,$BC101,$BG101),SUM($N101,$S101,$W101,$AA101,$AE101,$AI101,$AM101,$AQ101,$AU101,$AY101,$BC101,$BG101)&lt;='Wage Ceilings '!$C$3,$N101)</f>
        <v>0</v>
      </c>
      <c r="BL101" s="91" cm="1">
        <f t="array" ref="BL101">INDEX(Appendix!$G$4:$J$8,_xlfn.IFS(BJ101&lt;56,1,BJ101&lt;61,2,BJ101&lt;66,3,BJ101&lt;71,4,TRUE,5),MATCH(YEAR($C$17),Appendix!$G$3:$L$3,0))</f>
        <v>0</v>
      </c>
      <c r="BM101" s="92">
        <f t="shared" si="63"/>
        <v>0</v>
      </c>
      <c r="BN101" s="99"/>
    </row>
    <row r="102" spans="1:66" x14ac:dyDescent="0.3">
      <c r="A102" s="64" t="s">
        <v>150</v>
      </c>
      <c r="B102" s="63"/>
      <c r="C102" s="67"/>
      <c r="D102" s="67"/>
      <c r="E102" s="67"/>
      <c r="F102" s="67"/>
      <c r="G102" s="67"/>
      <c r="H102" s="67"/>
      <c r="I102" s="67"/>
      <c r="J102" s="67"/>
      <c r="K102" s="67"/>
      <c r="L102" s="67"/>
      <c r="M102" s="67"/>
      <c r="N102" s="67"/>
      <c r="O102" s="57">
        <f t="shared" si="65"/>
        <v>0</v>
      </c>
      <c r="P102" s="57">
        <f t="shared" si="66"/>
        <v>0</v>
      </c>
      <c r="Q102" s="58">
        <f t="shared" si="40"/>
        <v>0</v>
      </c>
      <c r="R102" s="89">
        <f t="shared" si="41"/>
        <v>124</v>
      </c>
      <c r="S102" s="90">
        <f>IF($C102&gt;'Wage Ceilings '!$C$3,'Wage Ceilings '!$C$3,$C102)</f>
        <v>0</v>
      </c>
      <c r="T102" s="91" cm="1">
        <f t="array" ref="T102">INDEX(Appendix!$G$4:$J$8,_xlfn.IFS(R102&lt;56,1,R102&lt;61,2,R102&lt;66,3,R102&lt;71,4,TRUE,5),MATCH(YEAR($C$17),Appendix!$G$3:$L$3,0))</f>
        <v>0</v>
      </c>
      <c r="U102" s="92">
        <f t="shared" si="42"/>
        <v>0</v>
      </c>
      <c r="V102" s="89">
        <f t="shared" si="43"/>
        <v>125</v>
      </c>
      <c r="W102" s="90">
        <f>IF($D102&gt;'Wage Ceilings '!$C$3-$S102,'Wage Ceilings '!$C$3-$S102,$D102)</f>
        <v>0</v>
      </c>
      <c r="X102" s="91" cm="1">
        <f t="array" ref="X102">INDEX(Appendix!$G$4:$J$8,_xlfn.IFS(V102&lt;56,1,V102&lt;61,2,V102&lt;66,3,V102&lt;71,4,TRUE,5),MATCH(YEAR($C$17),Appendix!$G$3:$L$3,0))</f>
        <v>0</v>
      </c>
      <c r="Y102" s="92">
        <f t="shared" si="44"/>
        <v>0</v>
      </c>
      <c r="Z102" s="89">
        <f t="shared" si="45"/>
        <v>125</v>
      </c>
      <c r="AA102" s="90">
        <f>IF($E102&gt;'Wage Ceilings '!$C$3-SUM($S102,$W102),'Wage Ceilings '!$C$3-SUM($S102,$W102),$E102)</f>
        <v>0</v>
      </c>
      <c r="AB102" s="91" cm="1">
        <f t="array" ref="AB102">INDEX(Appendix!$G$4:$J$8,_xlfn.IFS(Z102&lt;56,1,Z102&lt;61,2,Z102&lt;66,3,Z102&lt;71,4,TRUE,5),MATCH(YEAR($C$17),Appendix!$G$3:$L$3,0))</f>
        <v>0</v>
      </c>
      <c r="AC102" s="92">
        <f t="shared" si="46"/>
        <v>0</v>
      </c>
      <c r="AD102" s="89">
        <f t="shared" si="47"/>
        <v>125</v>
      </c>
      <c r="AE102" s="90">
        <f>IF($F102&gt;'Wage Ceilings '!$C$3-SUM($S102,$W102,$AA102),'Wage Ceilings '!$C$3-SUM($S102,$W102,$AA102),$F102)</f>
        <v>0</v>
      </c>
      <c r="AF102" s="91" cm="1">
        <f t="array" ref="AF102">INDEX(Appendix!$G$4:$J$8,_xlfn.IFS(AD102&lt;56,1,AD102&lt;61,2,AD102&lt;66,3,AD102&lt;71,4,TRUE,5),MATCH(YEAR($C$17),Appendix!$G$3:$L$3,0))</f>
        <v>0</v>
      </c>
      <c r="AG102" s="92">
        <f t="shared" si="48"/>
        <v>0</v>
      </c>
      <c r="AH102" s="89">
        <f t="shared" si="49"/>
        <v>125</v>
      </c>
      <c r="AI102" s="90">
        <f>IF($G102&gt;'Wage Ceilings '!$C$3-SUM($S102,$W102,$AA102,$AE102),'Wage Ceilings '!$C$3-SUM($S102,$W102,$AA102,$AE102),$G102)</f>
        <v>0</v>
      </c>
      <c r="AJ102" s="91" cm="1">
        <f t="array" ref="AJ102">INDEX(Appendix!$G$4:$J$8,_xlfn.IFS(AH102&lt;56,1,AH102&lt;61,2,AH102&lt;66,3,AH102&lt;71,4,TRUE,5),MATCH(YEAR($C$17),Appendix!$G$3:$L$3,0))</f>
        <v>0</v>
      </c>
      <c r="AK102" s="92">
        <f t="shared" si="50"/>
        <v>0</v>
      </c>
      <c r="AL102" s="89">
        <f t="shared" si="51"/>
        <v>125</v>
      </c>
      <c r="AM102" s="90">
        <f>IF($H102&gt;'Wage Ceilings '!$C$3-SUM($S102,$W102,$AA102,$AE102,$AI102),'Wage Ceilings '!$C$3-SUM($S102,$W102,$AA102,$AE102,$AI102),$H102)</f>
        <v>0</v>
      </c>
      <c r="AN102" s="91" cm="1">
        <f t="array" ref="AN102">INDEX(Appendix!$G$4:$J$8,_xlfn.IFS(AL102&lt;56,1,AL102&lt;61,2,AL102&lt;66,3,AL102&lt;71,4,TRUE,5),MATCH(YEAR($C$17),Appendix!$G$3:$L$3,0))</f>
        <v>0</v>
      </c>
      <c r="AO102" s="92">
        <f t="shared" si="52"/>
        <v>0</v>
      </c>
      <c r="AP102" s="89">
        <f t="shared" si="53"/>
        <v>125</v>
      </c>
      <c r="AQ102" s="90" cm="1">
        <f t="array" ref="AQ102">_xlfn.IFS(SUM($S102,$W102,$AA102,$AE102,$AI102,$AM102)&gt;='Wage Ceilings '!$C$3,0,SUM($I102,$S102,$W102,$AA102,$AE102,$AI102,$AM102)&gt;'Wage Ceilings '!$C$3,'Wage Ceilings '!$C$3-SUM($S102,$W102,$AA102,$AE102,$AI102,$AM102),SUM($I102,$S102,$W102,$AA102,$AE102,$AI102,$AM102)&lt;='Wage Ceilings '!$C$3,$I102)</f>
        <v>0</v>
      </c>
      <c r="AR102" s="91" cm="1">
        <f t="array" ref="AR102">INDEX(Appendix!$G$4:$J$8,_xlfn.IFS(AP102&lt;56,1,AP102&lt;61,2,AP102&lt;66,3,AP102&lt;71,4,TRUE,5),MATCH(YEAR($C$17),Appendix!$G$3:$L$3,0))</f>
        <v>0</v>
      </c>
      <c r="AS102" s="92">
        <f t="shared" si="64"/>
        <v>0</v>
      </c>
      <c r="AT102" s="89">
        <f t="shared" si="54"/>
        <v>125</v>
      </c>
      <c r="AU102" s="90" cm="1">
        <f t="array" ref="AU102">_xlfn.IFS(SUM($S102,$W102,$AA102,$AE102,$AI102,$AM102,$AQ102)&gt;='Wage Ceilings '!$C$3,0,SUM($J102,$S102,$W102,$AA102,$AE102,$AI102,$AM102,$AQ102)&gt;'Wage Ceilings '!$C$3,'Wage Ceilings '!$C$3-SUM($S102,$W102,$AA102,$AE102,$AI102,$AM102,$AQ102),SUM($J102,$S102,$W102,$AA102,$AE102,$AI102,$AM102,$AQ102)&lt;='Wage Ceilings '!$C$3,$J102)</f>
        <v>0</v>
      </c>
      <c r="AV102" s="91" cm="1">
        <f t="array" ref="AV102">INDEX(Appendix!$G$4:$J$8,_xlfn.IFS(AT102&lt;56,1,AT102&lt;61,2,AT102&lt;66,3,AT102&lt;71,4,TRUE,5),MATCH(YEAR($C$17),Appendix!$G$3:$L$3,0))</f>
        <v>0</v>
      </c>
      <c r="AW102" s="92">
        <f t="shared" si="55"/>
        <v>0</v>
      </c>
      <c r="AX102" s="89">
        <f t="shared" si="56"/>
        <v>125</v>
      </c>
      <c r="AY102" s="90" cm="1">
        <f t="array" ref="AY102">_xlfn.IFS(SUM($S102,$W102,$AA102,$AE102,$AI102,$AM102,$AQ102,$AU102)&gt;='Wage Ceilings '!$C$3,0,SUM($K102,$S102,$W102,$AA102,$AE102,$AI102,$AM102,$AQ102,$AU102)&gt;'Wage Ceilings '!$C$3,'Wage Ceilings '!$C$3-SUM($S102,$W102,$AA102,$AE102,$AI102,$AM102,$AQ102,$AU102),SUM($K102,$S102,$W102,$AA102,$AE102,$AI102,$AM102,$AQ102,$AU102)&lt;='Wage Ceilings '!$C$3,$K102)</f>
        <v>0</v>
      </c>
      <c r="AZ102" s="91" cm="1">
        <f t="array" ref="AZ102">INDEX(Appendix!$G$4:$J$8,_xlfn.IFS(AX102&lt;56,1,AX102&lt;61,2,AX102&lt;66,3,AX102&lt;71,4,TRUE,5),MATCH(YEAR($C$17),Appendix!$G$3:$L$3,0))</f>
        <v>0</v>
      </c>
      <c r="BA102" s="92">
        <f t="shared" si="57"/>
        <v>0</v>
      </c>
      <c r="BB102" s="89">
        <f t="shared" si="58"/>
        <v>125</v>
      </c>
      <c r="BC102" s="90" cm="1">
        <f t="array" ref="BC102">_xlfn.IFS(SUM($S102,$W102,$AA102,$AE102,$AI102,$AM102,$AQ102,$AU102,$AY102)&gt;='Wage Ceilings '!$C$3,0,SUM($L102,$S102,$W102,$AA102,$AE102,$AI102,$AM102,$AQ102,$AU102,$AY102)&gt;'Wage Ceilings '!$C$3,'Wage Ceilings '!$C$3-SUM($S102,$W102,$AA102,$AE102,$AI102,$AM102,$AQ102,$AU102,$AY102),SUM($L102,$S102,$W102,$AA102,$AE102,$AI102,$AM102,$AQ102,$AU102,$AY102)&lt;='Wage Ceilings '!$C$3,$L102)</f>
        <v>0</v>
      </c>
      <c r="BD102" s="91" cm="1">
        <f t="array" ref="BD102">INDEX(Appendix!$G$4:$J$8,_xlfn.IFS(BB102&lt;56,1,BB102&lt;61,2,BB102&lt;66,3,BB102&lt;71,4,TRUE,5),MATCH(YEAR($C$17),Appendix!$G$3:$L$3,0))</f>
        <v>0</v>
      </c>
      <c r="BE102" s="92">
        <f t="shared" si="59"/>
        <v>0</v>
      </c>
      <c r="BF102" s="89">
        <f t="shared" si="60"/>
        <v>125</v>
      </c>
      <c r="BG102" s="90" cm="1">
        <f t="array" ref="BG102">_xlfn.IFS(SUM($S102,$W102,$AA102,$AE102,$AI102,$AM102,$AQ102,$AU102,$AY102,$BC102)&gt;='Wage Ceilings '!$C$3,0,SUM($M102,$S102,$W102,$AA102,$AE102,$AI102,$AM102,$AQ102,$AU102,$AY102,$BC102)&gt;'Wage Ceilings '!$C$3,'Wage Ceilings '!$C$3-SUM($S102,$W102,$AA102,$AE102,$AI102,$AM102,$AQ102,$AU102,$AY102,$BC102),SUM($M102,$S102,$W102,$AA102,$AE102,$AI102,$AM102,$AQ102,$AU102,$AY102,$BC102)&lt;='Wage Ceilings '!$C$3,$M102)</f>
        <v>0</v>
      </c>
      <c r="BH102" s="91" cm="1">
        <f t="array" ref="BH102">INDEX(Appendix!$G$4:$J$8,_xlfn.IFS(BF102&lt;56,1,BF102&lt;61,2,BF102&lt;66,3,BF102&lt;71,4,TRUE,5),MATCH(YEAR($C$17),Appendix!$G$3:$L$3,0))</f>
        <v>0</v>
      </c>
      <c r="BI102" s="92">
        <f t="shared" si="61"/>
        <v>0</v>
      </c>
      <c r="BJ102" s="89">
        <f t="shared" si="62"/>
        <v>125</v>
      </c>
      <c r="BK102" s="90" cm="1">
        <f t="array" ref="BK102">_xlfn.IFS(SUM($S102,$W102,$AA102,$AE102,$AI102,$AM102,$AQ102,$AU102,$AY102,$BC102,$BG102)&gt;='Wage Ceilings '!$C$3,0,SUM($N102,$S102,$W102,$AA102,$AE102,$AI102,$AM102,$AQ102,$AU102,$AY102,$BC102,$BG102)&gt;'Wage Ceilings '!$C$3,'Wage Ceilings '!$C$3-SUM($S102,$W102,$AA102,$AE102,$AI102,$AM102,$AQ102,$AU102,$AY102,$BC102,$BG102),SUM($N102,$S102,$W102,$AA102,$AE102,$AI102,$AM102,$AQ102,$AU102,$AY102,$BC102,$BG102)&lt;='Wage Ceilings '!$C$3,$N102)</f>
        <v>0</v>
      </c>
      <c r="BL102" s="91" cm="1">
        <f t="array" ref="BL102">INDEX(Appendix!$G$4:$J$8,_xlfn.IFS(BJ102&lt;56,1,BJ102&lt;61,2,BJ102&lt;66,3,BJ102&lt;71,4,TRUE,5),MATCH(YEAR($C$17),Appendix!$G$3:$L$3,0))</f>
        <v>0</v>
      </c>
      <c r="BM102" s="92">
        <f t="shared" si="63"/>
        <v>0</v>
      </c>
      <c r="BN102" s="99"/>
    </row>
    <row r="103" spans="1:66" x14ac:dyDescent="0.3">
      <c r="A103" s="64" t="s">
        <v>151</v>
      </c>
      <c r="B103" s="63"/>
      <c r="C103" s="67"/>
      <c r="D103" s="67"/>
      <c r="E103" s="67"/>
      <c r="F103" s="67"/>
      <c r="G103" s="67"/>
      <c r="H103" s="67"/>
      <c r="I103" s="67"/>
      <c r="J103" s="67"/>
      <c r="K103" s="67"/>
      <c r="L103" s="67"/>
      <c r="M103" s="67"/>
      <c r="N103" s="67"/>
      <c r="O103" s="57">
        <f t="shared" si="65"/>
        <v>0</v>
      </c>
      <c r="P103" s="57">
        <f t="shared" si="66"/>
        <v>0</v>
      </c>
      <c r="Q103" s="58">
        <f t="shared" si="40"/>
        <v>0</v>
      </c>
      <c r="R103" s="89">
        <f t="shared" si="41"/>
        <v>124</v>
      </c>
      <c r="S103" s="90">
        <f>IF($C103&gt;'Wage Ceilings '!$C$3,'Wage Ceilings '!$C$3,$C103)</f>
        <v>0</v>
      </c>
      <c r="T103" s="91" cm="1">
        <f t="array" ref="T103">INDEX(Appendix!$G$4:$J$8,_xlfn.IFS(R103&lt;56,1,R103&lt;61,2,R103&lt;66,3,R103&lt;71,4,TRUE,5),MATCH(YEAR($C$17),Appendix!$G$3:$L$3,0))</f>
        <v>0</v>
      </c>
      <c r="U103" s="92">
        <f t="shared" si="42"/>
        <v>0</v>
      </c>
      <c r="V103" s="89">
        <f t="shared" si="43"/>
        <v>125</v>
      </c>
      <c r="W103" s="90">
        <f>IF($D103&gt;'Wage Ceilings '!$C$3-$S103,'Wage Ceilings '!$C$3-$S103,$D103)</f>
        <v>0</v>
      </c>
      <c r="X103" s="91" cm="1">
        <f t="array" ref="X103">INDEX(Appendix!$G$4:$J$8,_xlfn.IFS(V103&lt;56,1,V103&lt;61,2,V103&lt;66,3,V103&lt;71,4,TRUE,5),MATCH(YEAR($C$17),Appendix!$G$3:$L$3,0))</f>
        <v>0</v>
      </c>
      <c r="Y103" s="92">
        <f t="shared" si="44"/>
        <v>0</v>
      </c>
      <c r="Z103" s="89">
        <f t="shared" si="45"/>
        <v>125</v>
      </c>
      <c r="AA103" s="90">
        <f>IF($E103&gt;'Wage Ceilings '!$C$3-SUM($S103,$W103),'Wage Ceilings '!$C$3-SUM($S103,$W103),$E103)</f>
        <v>0</v>
      </c>
      <c r="AB103" s="91" cm="1">
        <f t="array" ref="AB103">INDEX(Appendix!$G$4:$J$8,_xlfn.IFS(Z103&lt;56,1,Z103&lt;61,2,Z103&lt;66,3,Z103&lt;71,4,TRUE,5),MATCH(YEAR($C$17),Appendix!$G$3:$L$3,0))</f>
        <v>0</v>
      </c>
      <c r="AC103" s="92">
        <f t="shared" si="46"/>
        <v>0</v>
      </c>
      <c r="AD103" s="89">
        <f t="shared" si="47"/>
        <v>125</v>
      </c>
      <c r="AE103" s="90">
        <f>IF($F103&gt;'Wage Ceilings '!$C$3-SUM($S103,$W103,$AA103),'Wage Ceilings '!$C$3-SUM($S103,$W103,$AA103),$F103)</f>
        <v>0</v>
      </c>
      <c r="AF103" s="91" cm="1">
        <f t="array" ref="AF103">INDEX(Appendix!$G$4:$J$8,_xlfn.IFS(AD103&lt;56,1,AD103&lt;61,2,AD103&lt;66,3,AD103&lt;71,4,TRUE,5),MATCH(YEAR($C$17),Appendix!$G$3:$L$3,0))</f>
        <v>0</v>
      </c>
      <c r="AG103" s="92">
        <f t="shared" si="48"/>
        <v>0</v>
      </c>
      <c r="AH103" s="89">
        <f t="shared" si="49"/>
        <v>125</v>
      </c>
      <c r="AI103" s="90">
        <f>IF($G103&gt;'Wage Ceilings '!$C$3-SUM($S103,$W103,$AA103,$AE103),'Wage Ceilings '!$C$3-SUM($S103,$W103,$AA103,$AE103),$G103)</f>
        <v>0</v>
      </c>
      <c r="AJ103" s="91" cm="1">
        <f t="array" ref="AJ103">INDEX(Appendix!$G$4:$J$8,_xlfn.IFS(AH103&lt;56,1,AH103&lt;61,2,AH103&lt;66,3,AH103&lt;71,4,TRUE,5),MATCH(YEAR($C$17),Appendix!$G$3:$L$3,0))</f>
        <v>0</v>
      </c>
      <c r="AK103" s="92">
        <f t="shared" si="50"/>
        <v>0</v>
      </c>
      <c r="AL103" s="89">
        <f t="shared" si="51"/>
        <v>125</v>
      </c>
      <c r="AM103" s="90">
        <f>IF($H103&gt;'Wage Ceilings '!$C$3-SUM($S103,$W103,$AA103,$AE103,$AI103),'Wage Ceilings '!$C$3-SUM($S103,$W103,$AA103,$AE103,$AI103),$H103)</f>
        <v>0</v>
      </c>
      <c r="AN103" s="91" cm="1">
        <f t="array" ref="AN103">INDEX(Appendix!$G$4:$J$8,_xlfn.IFS(AL103&lt;56,1,AL103&lt;61,2,AL103&lt;66,3,AL103&lt;71,4,TRUE,5),MATCH(YEAR($C$17),Appendix!$G$3:$L$3,0))</f>
        <v>0</v>
      </c>
      <c r="AO103" s="92">
        <f t="shared" si="52"/>
        <v>0</v>
      </c>
      <c r="AP103" s="89">
        <f t="shared" si="53"/>
        <v>125</v>
      </c>
      <c r="AQ103" s="90" cm="1">
        <f t="array" ref="AQ103">_xlfn.IFS(SUM($S103,$W103,$AA103,$AE103,$AI103,$AM103)&gt;='Wage Ceilings '!$C$3,0,SUM($I103,$S103,$W103,$AA103,$AE103,$AI103,$AM103)&gt;'Wage Ceilings '!$C$3,'Wage Ceilings '!$C$3-SUM($S103,$W103,$AA103,$AE103,$AI103,$AM103),SUM($I103,$S103,$W103,$AA103,$AE103,$AI103,$AM103)&lt;='Wage Ceilings '!$C$3,$I103)</f>
        <v>0</v>
      </c>
      <c r="AR103" s="91" cm="1">
        <f t="array" ref="AR103">INDEX(Appendix!$G$4:$J$8,_xlfn.IFS(AP103&lt;56,1,AP103&lt;61,2,AP103&lt;66,3,AP103&lt;71,4,TRUE,5),MATCH(YEAR($C$17),Appendix!$G$3:$L$3,0))</f>
        <v>0</v>
      </c>
      <c r="AS103" s="92">
        <f t="shared" si="64"/>
        <v>0</v>
      </c>
      <c r="AT103" s="89">
        <f t="shared" si="54"/>
        <v>125</v>
      </c>
      <c r="AU103" s="90" cm="1">
        <f t="array" ref="AU103">_xlfn.IFS(SUM($S103,$W103,$AA103,$AE103,$AI103,$AM103,$AQ103)&gt;='Wage Ceilings '!$C$3,0,SUM($J103,$S103,$W103,$AA103,$AE103,$AI103,$AM103,$AQ103)&gt;'Wage Ceilings '!$C$3,'Wage Ceilings '!$C$3-SUM($S103,$W103,$AA103,$AE103,$AI103,$AM103,$AQ103),SUM($J103,$S103,$W103,$AA103,$AE103,$AI103,$AM103,$AQ103)&lt;='Wage Ceilings '!$C$3,$J103)</f>
        <v>0</v>
      </c>
      <c r="AV103" s="91" cm="1">
        <f t="array" ref="AV103">INDEX(Appendix!$G$4:$J$8,_xlfn.IFS(AT103&lt;56,1,AT103&lt;61,2,AT103&lt;66,3,AT103&lt;71,4,TRUE,5),MATCH(YEAR($C$17),Appendix!$G$3:$L$3,0))</f>
        <v>0</v>
      </c>
      <c r="AW103" s="92">
        <f t="shared" si="55"/>
        <v>0</v>
      </c>
      <c r="AX103" s="89">
        <f t="shared" si="56"/>
        <v>125</v>
      </c>
      <c r="AY103" s="90" cm="1">
        <f t="array" ref="AY103">_xlfn.IFS(SUM($S103,$W103,$AA103,$AE103,$AI103,$AM103,$AQ103,$AU103)&gt;='Wage Ceilings '!$C$3,0,SUM($K103,$S103,$W103,$AA103,$AE103,$AI103,$AM103,$AQ103,$AU103)&gt;'Wage Ceilings '!$C$3,'Wage Ceilings '!$C$3-SUM($S103,$W103,$AA103,$AE103,$AI103,$AM103,$AQ103,$AU103),SUM($K103,$S103,$W103,$AA103,$AE103,$AI103,$AM103,$AQ103,$AU103)&lt;='Wage Ceilings '!$C$3,$K103)</f>
        <v>0</v>
      </c>
      <c r="AZ103" s="91" cm="1">
        <f t="array" ref="AZ103">INDEX(Appendix!$G$4:$J$8,_xlfn.IFS(AX103&lt;56,1,AX103&lt;61,2,AX103&lt;66,3,AX103&lt;71,4,TRUE,5),MATCH(YEAR($C$17),Appendix!$G$3:$L$3,0))</f>
        <v>0</v>
      </c>
      <c r="BA103" s="92">
        <f t="shared" si="57"/>
        <v>0</v>
      </c>
      <c r="BB103" s="89">
        <f t="shared" si="58"/>
        <v>125</v>
      </c>
      <c r="BC103" s="90" cm="1">
        <f t="array" ref="BC103">_xlfn.IFS(SUM($S103,$W103,$AA103,$AE103,$AI103,$AM103,$AQ103,$AU103,$AY103)&gt;='Wage Ceilings '!$C$3,0,SUM($L103,$S103,$W103,$AA103,$AE103,$AI103,$AM103,$AQ103,$AU103,$AY103)&gt;'Wage Ceilings '!$C$3,'Wage Ceilings '!$C$3-SUM($S103,$W103,$AA103,$AE103,$AI103,$AM103,$AQ103,$AU103,$AY103),SUM($L103,$S103,$W103,$AA103,$AE103,$AI103,$AM103,$AQ103,$AU103,$AY103)&lt;='Wage Ceilings '!$C$3,$L103)</f>
        <v>0</v>
      </c>
      <c r="BD103" s="91" cm="1">
        <f t="array" ref="BD103">INDEX(Appendix!$G$4:$J$8,_xlfn.IFS(BB103&lt;56,1,BB103&lt;61,2,BB103&lt;66,3,BB103&lt;71,4,TRUE,5),MATCH(YEAR($C$17),Appendix!$G$3:$L$3,0))</f>
        <v>0</v>
      </c>
      <c r="BE103" s="92">
        <f t="shared" si="59"/>
        <v>0</v>
      </c>
      <c r="BF103" s="89">
        <f t="shared" si="60"/>
        <v>125</v>
      </c>
      <c r="BG103" s="90" cm="1">
        <f t="array" ref="BG103">_xlfn.IFS(SUM($S103,$W103,$AA103,$AE103,$AI103,$AM103,$AQ103,$AU103,$AY103,$BC103)&gt;='Wage Ceilings '!$C$3,0,SUM($M103,$S103,$W103,$AA103,$AE103,$AI103,$AM103,$AQ103,$AU103,$AY103,$BC103)&gt;'Wage Ceilings '!$C$3,'Wage Ceilings '!$C$3-SUM($S103,$W103,$AA103,$AE103,$AI103,$AM103,$AQ103,$AU103,$AY103,$BC103),SUM($M103,$S103,$W103,$AA103,$AE103,$AI103,$AM103,$AQ103,$AU103,$AY103,$BC103)&lt;='Wage Ceilings '!$C$3,$M103)</f>
        <v>0</v>
      </c>
      <c r="BH103" s="91" cm="1">
        <f t="array" ref="BH103">INDEX(Appendix!$G$4:$J$8,_xlfn.IFS(BF103&lt;56,1,BF103&lt;61,2,BF103&lt;66,3,BF103&lt;71,4,TRUE,5),MATCH(YEAR($C$17),Appendix!$G$3:$L$3,0))</f>
        <v>0</v>
      </c>
      <c r="BI103" s="92">
        <f t="shared" si="61"/>
        <v>0</v>
      </c>
      <c r="BJ103" s="89">
        <f t="shared" si="62"/>
        <v>125</v>
      </c>
      <c r="BK103" s="90" cm="1">
        <f t="array" ref="BK103">_xlfn.IFS(SUM($S103,$W103,$AA103,$AE103,$AI103,$AM103,$AQ103,$AU103,$AY103,$BC103,$BG103)&gt;='Wage Ceilings '!$C$3,0,SUM($N103,$S103,$W103,$AA103,$AE103,$AI103,$AM103,$AQ103,$AU103,$AY103,$BC103,$BG103)&gt;'Wage Ceilings '!$C$3,'Wage Ceilings '!$C$3-SUM($S103,$W103,$AA103,$AE103,$AI103,$AM103,$AQ103,$AU103,$AY103,$BC103,$BG103),SUM($N103,$S103,$W103,$AA103,$AE103,$AI103,$AM103,$AQ103,$AU103,$AY103,$BC103,$BG103)&lt;='Wage Ceilings '!$C$3,$N103)</f>
        <v>0</v>
      </c>
      <c r="BL103" s="91" cm="1">
        <f t="array" ref="BL103">INDEX(Appendix!$G$4:$J$8,_xlfn.IFS(BJ103&lt;56,1,BJ103&lt;61,2,BJ103&lt;66,3,BJ103&lt;71,4,TRUE,5),MATCH(YEAR($C$17),Appendix!$G$3:$L$3,0))</f>
        <v>0</v>
      </c>
      <c r="BM103" s="92">
        <f t="shared" si="63"/>
        <v>0</v>
      </c>
      <c r="BN103" s="99"/>
    </row>
    <row r="104" spans="1:66" x14ac:dyDescent="0.3">
      <c r="A104" s="64" t="s">
        <v>152</v>
      </c>
      <c r="B104" s="63"/>
      <c r="C104" s="67"/>
      <c r="D104" s="67"/>
      <c r="E104" s="67"/>
      <c r="F104" s="67"/>
      <c r="G104" s="67"/>
      <c r="H104" s="67"/>
      <c r="I104" s="67"/>
      <c r="J104" s="67"/>
      <c r="K104" s="67"/>
      <c r="L104" s="67"/>
      <c r="M104" s="67"/>
      <c r="N104" s="67"/>
      <c r="O104" s="57">
        <f t="shared" si="65"/>
        <v>0</v>
      </c>
      <c r="P104" s="57">
        <f t="shared" si="66"/>
        <v>0</v>
      </c>
      <c r="Q104" s="58">
        <f t="shared" si="40"/>
        <v>0</v>
      </c>
      <c r="R104" s="89">
        <f t="shared" si="41"/>
        <v>124</v>
      </c>
      <c r="S104" s="90">
        <f>IF($C104&gt;'Wage Ceilings '!$C$3,'Wage Ceilings '!$C$3,$C104)</f>
        <v>0</v>
      </c>
      <c r="T104" s="91" cm="1">
        <f t="array" ref="T104">INDEX(Appendix!$G$4:$J$8,_xlfn.IFS(R104&lt;56,1,R104&lt;61,2,R104&lt;66,3,R104&lt;71,4,TRUE,5),MATCH(YEAR($C$17),Appendix!$G$3:$L$3,0))</f>
        <v>0</v>
      </c>
      <c r="U104" s="92">
        <f t="shared" si="42"/>
        <v>0</v>
      </c>
      <c r="V104" s="89">
        <f t="shared" si="43"/>
        <v>125</v>
      </c>
      <c r="W104" s="90">
        <f>IF($D104&gt;'Wage Ceilings '!$C$3-$S104,'Wage Ceilings '!$C$3-$S104,$D104)</f>
        <v>0</v>
      </c>
      <c r="X104" s="91" cm="1">
        <f t="array" ref="X104">INDEX(Appendix!$G$4:$J$8,_xlfn.IFS(V104&lt;56,1,V104&lt;61,2,V104&lt;66,3,V104&lt;71,4,TRUE,5),MATCH(YEAR($C$17),Appendix!$G$3:$L$3,0))</f>
        <v>0</v>
      </c>
      <c r="Y104" s="92">
        <f t="shared" si="44"/>
        <v>0</v>
      </c>
      <c r="Z104" s="89">
        <f t="shared" si="45"/>
        <v>125</v>
      </c>
      <c r="AA104" s="90">
        <f>IF($E104&gt;'Wage Ceilings '!$C$3-SUM($S104,$W104),'Wage Ceilings '!$C$3-SUM($S104,$W104),$E104)</f>
        <v>0</v>
      </c>
      <c r="AB104" s="91" cm="1">
        <f t="array" ref="AB104">INDEX(Appendix!$G$4:$J$8,_xlfn.IFS(Z104&lt;56,1,Z104&lt;61,2,Z104&lt;66,3,Z104&lt;71,4,TRUE,5),MATCH(YEAR($C$17),Appendix!$G$3:$L$3,0))</f>
        <v>0</v>
      </c>
      <c r="AC104" s="92">
        <f t="shared" si="46"/>
        <v>0</v>
      </c>
      <c r="AD104" s="89">
        <f t="shared" si="47"/>
        <v>125</v>
      </c>
      <c r="AE104" s="90">
        <f>IF($F104&gt;'Wage Ceilings '!$C$3-SUM($S104,$W104,$AA104),'Wage Ceilings '!$C$3-SUM($S104,$W104,$AA104),$F104)</f>
        <v>0</v>
      </c>
      <c r="AF104" s="91" cm="1">
        <f t="array" ref="AF104">INDEX(Appendix!$G$4:$J$8,_xlfn.IFS(AD104&lt;56,1,AD104&lt;61,2,AD104&lt;66,3,AD104&lt;71,4,TRUE,5),MATCH(YEAR($C$17),Appendix!$G$3:$L$3,0))</f>
        <v>0</v>
      </c>
      <c r="AG104" s="92">
        <f t="shared" si="48"/>
        <v>0</v>
      </c>
      <c r="AH104" s="89">
        <f t="shared" si="49"/>
        <v>125</v>
      </c>
      <c r="AI104" s="90">
        <f>IF($G104&gt;'Wage Ceilings '!$C$3-SUM($S104,$W104,$AA104,$AE104),'Wage Ceilings '!$C$3-SUM($S104,$W104,$AA104,$AE104),$G104)</f>
        <v>0</v>
      </c>
      <c r="AJ104" s="91" cm="1">
        <f t="array" ref="AJ104">INDEX(Appendix!$G$4:$J$8,_xlfn.IFS(AH104&lt;56,1,AH104&lt;61,2,AH104&lt;66,3,AH104&lt;71,4,TRUE,5),MATCH(YEAR($C$17),Appendix!$G$3:$L$3,0))</f>
        <v>0</v>
      </c>
      <c r="AK104" s="92">
        <f t="shared" si="50"/>
        <v>0</v>
      </c>
      <c r="AL104" s="89">
        <f t="shared" si="51"/>
        <v>125</v>
      </c>
      <c r="AM104" s="90">
        <f>IF($H104&gt;'Wage Ceilings '!$C$3-SUM($S104,$W104,$AA104,$AE104,$AI104),'Wage Ceilings '!$C$3-SUM($S104,$W104,$AA104,$AE104,$AI104),$H104)</f>
        <v>0</v>
      </c>
      <c r="AN104" s="91" cm="1">
        <f t="array" ref="AN104">INDEX(Appendix!$G$4:$J$8,_xlfn.IFS(AL104&lt;56,1,AL104&lt;61,2,AL104&lt;66,3,AL104&lt;71,4,TRUE,5),MATCH(YEAR($C$17),Appendix!$G$3:$L$3,0))</f>
        <v>0</v>
      </c>
      <c r="AO104" s="92">
        <f t="shared" si="52"/>
        <v>0</v>
      </c>
      <c r="AP104" s="89">
        <f t="shared" si="53"/>
        <v>125</v>
      </c>
      <c r="AQ104" s="90" cm="1">
        <f t="array" ref="AQ104">_xlfn.IFS(SUM($S104,$W104,$AA104,$AE104,$AI104,$AM104)&gt;='Wage Ceilings '!$C$3,0,SUM($I104,$S104,$W104,$AA104,$AE104,$AI104,$AM104)&gt;'Wage Ceilings '!$C$3,'Wage Ceilings '!$C$3-SUM($S104,$W104,$AA104,$AE104,$AI104,$AM104),SUM($I104,$S104,$W104,$AA104,$AE104,$AI104,$AM104)&lt;='Wage Ceilings '!$C$3,$I104)</f>
        <v>0</v>
      </c>
      <c r="AR104" s="91" cm="1">
        <f t="array" ref="AR104">INDEX(Appendix!$G$4:$J$8,_xlfn.IFS(AP104&lt;56,1,AP104&lt;61,2,AP104&lt;66,3,AP104&lt;71,4,TRUE,5),MATCH(YEAR($C$17),Appendix!$G$3:$L$3,0))</f>
        <v>0</v>
      </c>
      <c r="AS104" s="92">
        <f t="shared" si="64"/>
        <v>0</v>
      </c>
      <c r="AT104" s="89">
        <f t="shared" si="54"/>
        <v>125</v>
      </c>
      <c r="AU104" s="90" cm="1">
        <f t="array" ref="AU104">_xlfn.IFS(SUM($S104,$W104,$AA104,$AE104,$AI104,$AM104,$AQ104)&gt;='Wage Ceilings '!$C$3,0,SUM($J104,$S104,$W104,$AA104,$AE104,$AI104,$AM104,$AQ104)&gt;'Wage Ceilings '!$C$3,'Wage Ceilings '!$C$3-SUM($S104,$W104,$AA104,$AE104,$AI104,$AM104,$AQ104),SUM($J104,$S104,$W104,$AA104,$AE104,$AI104,$AM104,$AQ104)&lt;='Wage Ceilings '!$C$3,$J104)</f>
        <v>0</v>
      </c>
      <c r="AV104" s="91" cm="1">
        <f t="array" ref="AV104">INDEX(Appendix!$G$4:$J$8,_xlfn.IFS(AT104&lt;56,1,AT104&lt;61,2,AT104&lt;66,3,AT104&lt;71,4,TRUE,5),MATCH(YEAR($C$17),Appendix!$G$3:$L$3,0))</f>
        <v>0</v>
      </c>
      <c r="AW104" s="92">
        <f t="shared" si="55"/>
        <v>0</v>
      </c>
      <c r="AX104" s="89">
        <f t="shared" si="56"/>
        <v>125</v>
      </c>
      <c r="AY104" s="90" cm="1">
        <f t="array" ref="AY104">_xlfn.IFS(SUM($S104,$W104,$AA104,$AE104,$AI104,$AM104,$AQ104,$AU104)&gt;='Wage Ceilings '!$C$3,0,SUM($K104,$S104,$W104,$AA104,$AE104,$AI104,$AM104,$AQ104,$AU104)&gt;'Wage Ceilings '!$C$3,'Wage Ceilings '!$C$3-SUM($S104,$W104,$AA104,$AE104,$AI104,$AM104,$AQ104,$AU104),SUM($K104,$S104,$W104,$AA104,$AE104,$AI104,$AM104,$AQ104,$AU104)&lt;='Wage Ceilings '!$C$3,$K104)</f>
        <v>0</v>
      </c>
      <c r="AZ104" s="91" cm="1">
        <f t="array" ref="AZ104">INDEX(Appendix!$G$4:$J$8,_xlfn.IFS(AX104&lt;56,1,AX104&lt;61,2,AX104&lt;66,3,AX104&lt;71,4,TRUE,5),MATCH(YEAR($C$17),Appendix!$G$3:$L$3,0))</f>
        <v>0</v>
      </c>
      <c r="BA104" s="92">
        <f t="shared" si="57"/>
        <v>0</v>
      </c>
      <c r="BB104" s="89">
        <f t="shared" si="58"/>
        <v>125</v>
      </c>
      <c r="BC104" s="90" cm="1">
        <f t="array" ref="BC104">_xlfn.IFS(SUM($S104,$W104,$AA104,$AE104,$AI104,$AM104,$AQ104,$AU104,$AY104)&gt;='Wage Ceilings '!$C$3,0,SUM($L104,$S104,$W104,$AA104,$AE104,$AI104,$AM104,$AQ104,$AU104,$AY104)&gt;'Wage Ceilings '!$C$3,'Wage Ceilings '!$C$3-SUM($S104,$W104,$AA104,$AE104,$AI104,$AM104,$AQ104,$AU104,$AY104),SUM($L104,$S104,$W104,$AA104,$AE104,$AI104,$AM104,$AQ104,$AU104,$AY104)&lt;='Wage Ceilings '!$C$3,$L104)</f>
        <v>0</v>
      </c>
      <c r="BD104" s="91" cm="1">
        <f t="array" ref="BD104">INDEX(Appendix!$G$4:$J$8,_xlfn.IFS(BB104&lt;56,1,BB104&lt;61,2,BB104&lt;66,3,BB104&lt;71,4,TRUE,5),MATCH(YEAR($C$17),Appendix!$G$3:$L$3,0))</f>
        <v>0</v>
      </c>
      <c r="BE104" s="92">
        <f t="shared" si="59"/>
        <v>0</v>
      </c>
      <c r="BF104" s="89">
        <f t="shared" si="60"/>
        <v>125</v>
      </c>
      <c r="BG104" s="90" cm="1">
        <f t="array" ref="BG104">_xlfn.IFS(SUM($S104,$W104,$AA104,$AE104,$AI104,$AM104,$AQ104,$AU104,$AY104,$BC104)&gt;='Wage Ceilings '!$C$3,0,SUM($M104,$S104,$W104,$AA104,$AE104,$AI104,$AM104,$AQ104,$AU104,$AY104,$BC104)&gt;'Wage Ceilings '!$C$3,'Wage Ceilings '!$C$3-SUM($S104,$W104,$AA104,$AE104,$AI104,$AM104,$AQ104,$AU104,$AY104,$BC104),SUM($M104,$S104,$W104,$AA104,$AE104,$AI104,$AM104,$AQ104,$AU104,$AY104,$BC104)&lt;='Wage Ceilings '!$C$3,$M104)</f>
        <v>0</v>
      </c>
      <c r="BH104" s="91" cm="1">
        <f t="array" ref="BH104">INDEX(Appendix!$G$4:$J$8,_xlfn.IFS(BF104&lt;56,1,BF104&lt;61,2,BF104&lt;66,3,BF104&lt;71,4,TRUE,5),MATCH(YEAR($C$17),Appendix!$G$3:$L$3,0))</f>
        <v>0</v>
      </c>
      <c r="BI104" s="92">
        <f t="shared" si="61"/>
        <v>0</v>
      </c>
      <c r="BJ104" s="89">
        <f t="shared" si="62"/>
        <v>125</v>
      </c>
      <c r="BK104" s="90" cm="1">
        <f t="array" ref="BK104">_xlfn.IFS(SUM($S104,$W104,$AA104,$AE104,$AI104,$AM104,$AQ104,$AU104,$AY104,$BC104,$BG104)&gt;='Wage Ceilings '!$C$3,0,SUM($N104,$S104,$W104,$AA104,$AE104,$AI104,$AM104,$AQ104,$AU104,$AY104,$BC104,$BG104)&gt;'Wage Ceilings '!$C$3,'Wage Ceilings '!$C$3-SUM($S104,$W104,$AA104,$AE104,$AI104,$AM104,$AQ104,$AU104,$AY104,$BC104,$BG104),SUM($N104,$S104,$W104,$AA104,$AE104,$AI104,$AM104,$AQ104,$AU104,$AY104,$BC104,$BG104)&lt;='Wage Ceilings '!$C$3,$N104)</f>
        <v>0</v>
      </c>
      <c r="BL104" s="91" cm="1">
        <f t="array" ref="BL104">INDEX(Appendix!$G$4:$J$8,_xlfn.IFS(BJ104&lt;56,1,BJ104&lt;61,2,BJ104&lt;66,3,BJ104&lt;71,4,TRUE,5),MATCH(YEAR($C$17),Appendix!$G$3:$L$3,0))</f>
        <v>0</v>
      </c>
      <c r="BM104" s="92">
        <f t="shared" si="63"/>
        <v>0</v>
      </c>
      <c r="BN104" s="99"/>
    </row>
    <row r="105" spans="1:66" x14ac:dyDescent="0.3">
      <c r="A105" s="64" t="s">
        <v>153</v>
      </c>
      <c r="B105" s="63"/>
      <c r="C105" s="67"/>
      <c r="D105" s="67"/>
      <c r="E105" s="67"/>
      <c r="F105" s="67"/>
      <c r="G105" s="67"/>
      <c r="H105" s="67"/>
      <c r="I105" s="67"/>
      <c r="J105" s="67"/>
      <c r="K105" s="67"/>
      <c r="L105" s="67"/>
      <c r="M105" s="67"/>
      <c r="N105" s="67"/>
      <c r="O105" s="57">
        <f t="shared" si="65"/>
        <v>0</v>
      </c>
      <c r="P105" s="57">
        <f t="shared" si="66"/>
        <v>0</v>
      </c>
      <c r="Q105" s="58">
        <f t="shared" si="40"/>
        <v>0</v>
      </c>
      <c r="R105" s="89">
        <f t="shared" si="41"/>
        <v>124</v>
      </c>
      <c r="S105" s="90">
        <f>IF($C105&gt;'Wage Ceilings '!$C$3,'Wage Ceilings '!$C$3,$C105)</f>
        <v>0</v>
      </c>
      <c r="T105" s="91" cm="1">
        <f t="array" ref="T105">INDEX(Appendix!$G$4:$J$8,_xlfn.IFS(R105&lt;56,1,R105&lt;61,2,R105&lt;66,3,R105&lt;71,4,TRUE,5),MATCH(YEAR($C$17),Appendix!$G$3:$L$3,0))</f>
        <v>0</v>
      </c>
      <c r="U105" s="92">
        <f t="shared" si="42"/>
        <v>0</v>
      </c>
      <c r="V105" s="89">
        <f t="shared" si="43"/>
        <v>125</v>
      </c>
      <c r="W105" s="90">
        <f>IF($D105&gt;'Wage Ceilings '!$C$3-$S105,'Wage Ceilings '!$C$3-$S105,$D105)</f>
        <v>0</v>
      </c>
      <c r="X105" s="91" cm="1">
        <f t="array" ref="X105">INDEX(Appendix!$G$4:$J$8,_xlfn.IFS(V105&lt;56,1,V105&lt;61,2,V105&lt;66,3,V105&lt;71,4,TRUE,5),MATCH(YEAR($C$17),Appendix!$G$3:$L$3,0))</f>
        <v>0</v>
      </c>
      <c r="Y105" s="92">
        <f t="shared" si="44"/>
        <v>0</v>
      </c>
      <c r="Z105" s="89">
        <f t="shared" si="45"/>
        <v>125</v>
      </c>
      <c r="AA105" s="90">
        <f>IF($E105&gt;'Wage Ceilings '!$C$3-SUM($S105,$W105),'Wage Ceilings '!$C$3-SUM($S105,$W105),$E105)</f>
        <v>0</v>
      </c>
      <c r="AB105" s="91" cm="1">
        <f t="array" ref="AB105">INDEX(Appendix!$G$4:$J$8,_xlfn.IFS(Z105&lt;56,1,Z105&lt;61,2,Z105&lt;66,3,Z105&lt;71,4,TRUE,5),MATCH(YEAR($C$17),Appendix!$G$3:$L$3,0))</f>
        <v>0</v>
      </c>
      <c r="AC105" s="92">
        <f t="shared" si="46"/>
        <v>0</v>
      </c>
      <c r="AD105" s="89">
        <f t="shared" si="47"/>
        <v>125</v>
      </c>
      <c r="AE105" s="90">
        <f>IF($F105&gt;'Wage Ceilings '!$C$3-SUM($S105,$W105,$AA105),'Wage Ceilings '!$C$3-SUM($S105,$W105,$AA105),$F105)</f>
        <v>0</v>
      </c>
      <c r="AF105" s="91" cm="1">
        <f t="array" ref="AF105">INDEX(Appendix!$G$4:$J$8,_xlfn.IFS(AD105&lt;56,1,AD105&lt;61,2,AD105&lt;66,3,AD105&lt;71,4,TRUE,5),MATCH(YEAR($C$17),Appendix!$G$3:$L$3,0))</f>
        <v>0</v>
      </c>
      <c r="AG105" s="92">
        <f t="shared" si="48"/>
        <v>0</v>
      </c>
      <c r="AH105" s="89">
        <f t="shared" si="49"/>
        <v>125</v>
      </c>
      <c r="AI105" s="90">
        <f>IF($G105&gt;'Wage Ceilings '!$C$3-SUM($S105,$W105,$AA105,$AE105),'Wage Ceilings '!$C$3-SUM($S105,$W105,$AA105,$AE105),$G105)</f>
        <v>0</v>
      </c>
      <c r="AJ105" s="91" cm="1">
        <f t="array" ref="AJ105">INDEX(Appendix!$G$4:$J$8,_xlfn.IFS(AH105&lt;56,1,AH105&lt;61,2,AH105&lt;66,3,AH105&lt;71,4,TRUE,5),MATCH(YEAR($C$17),Appendix!$G$3:$L$3,0))</f>
        <v>0</v>
      </c>
      <c r="AK105" s="92">
        <f t="shared" si="50"/>
        <v>0</v>
      </c>
      <c r="AL105" s="89">
        <f t="shared" si="51"/>
        <v>125</v>
      </c>
      <c r="AM105" s="90">
        <f>IF($H105&gt;'Wage Ceilings '!$C$3-SUM($S105,$W105,$AA105,$AE105,$AI105),'Wage Ceilings '!$C$3-SUM($S105,$W105,$AA105,$AE105,$AI105),$H105)</f>
        <v>0</v>
      </c>
      <c r="AN105" s="91" cm="1">
        <f t="array" ref="AN105">INDEX(Appendix!$G$4:$J$8,_xlfn.IFS(AL105&lt;56,1,AL105&lt;61,2,AL105&lt;66,3,AL105&lt;71,4,TRUE,5),MATCH(YEAR($C$17),Appendix!$G$3:$L$3,0))</f>
        <v>0</v>
      </c>
      <c r="AO105" s="92">
        <f t="shared" si="52"/>
        <v>0</v>
      </c>
      <c r="AP105" s="89">
        <f t="shared" si="53"/>
        <v>125</v>
      </c>
      <c r="AQ105" s="90" cm="1">
        <f t="array" ref="AQ105">_xlfn.IFS(SUM($S105,$W105,$AA105,$AE105,$AI105,$AM105)&gt;='Wage Ceilings '!$C$3,0,SUM($I105,$S105,$W105,$AA105,$AE105,$AI105,$AM105)&gt;'Wage Ceilings '!$C$3,'Wage Ceilings '!$C$3-SUM($S105,$W105,$AA105,$AE105,$AI105,$AM105),SUM($I105,$S105,$W105,$AA105,$AE105,$AI105,$AM105)&lt;='Wage Ceilings '!$C$3,$I105)</f>
        <v>0</v>
      </c>
      <c r="AR105" s="91" cm="1">
        <f t="array" ref="AR105">INDEX(Appendix!$G$4:$J$8,_xlfn.IFS(AP105&lt;56,1,AP105&lt;61,2,AP105&lt;66,3,AP105&lt;71,4,TRUE,5),MATCH(YEAR($C$17),Appendix!$G$3:$L$3,0))</f>
        <v>0</v>
      </c>
      <c r="AS105" s="92">
        <f t="shared" si="64"/>
        <v>0</v>
      </c>
      <c r="AT105" s="89">
        <f t="shared" si="54"/>
        <v>125</v>
      </c>
      <c r="AU105" s="90" cm="1">
        <f t="array" ref="AU105">_xlfn.IFS(SUM($S105,$W105,$AA105,$AE105,$AI105,$AM105,$AQ105)&gt;='Wage Ceilings '!$C$3,0,SUM($J105,$S105,$W105,$AA105,$AE105,$AI105,$AM105,$AQ105)&gt;'Wage Ceilings '!$C$3,'Wage Ceilings '!$C$3-SUM($S105,$W105,$AA105,$AE105,$AI105,$AM105,$AQ105),SUM($J105,$S105,$W105,$AA105,$AE105,$AI105,$AM105,$AQ105)&lt;='Wage Ceilings '!$C$3,$J105)</f>
        <v>0</v>
      </c>
      <c r="AV105" s="91" cm="1">
        <f t="array" ref="AV105">INDEX(Appendix!$G$4:$J$8,_xlfn.IFS(AT105&lt;56,1,AT105&lt;61,2,AT105&lt;66,3,AT105&lt;71,4,TRUE,5),MATCH(YEAR($C$17),Appendix!$G$3:$L$3,0))</f>
        <v>0</v>
      </c>
      <c r="AW105" s="92">
        <f t="shared" si="55"/>
        <v>0</v>
      </c>
      <c r="AX105" s="89">
        <f t="shared" si="56"/>
        <v>125</v>
      </c>
      <c r="AY105" s="90" cm="1">
        <f t="array" ref="AY105">_xlfn.IFS(SUM($S105,$W105,$AA105,$AE105,$AI105,$AM105,$AQ105,$AU105)&gt;='Wage Ceilings '!$C$3,0,SUM($K105,$S105,$W105,$AA105,$AE105,$AI105,$AM105,$AQ105,$AU105)&gt;'Wage Ceilings '!$C$3,'Wage Ceilings '!$C$3-SUM($S105,$W105,$AA105,$AE105,$AI105,$AM105,$AQ105,$AU105),SUM($K105,$S105,$W105,$AA105,$AE105,$AI105,$AM105,$AQ105,$AU105)&lt;='Wage Ceilings '!$C$3,$K105)</f>
        <v>0</v>
      </c>
      <c r="AZ105" s="91" cm="1">
        <f t="array" ref="AZ105">INDEX(Appendix!$G$4:$J$8,_xlfn.IFS(AX105&lt;56,1,AX105&lt;61,2,AX105&lt;66,3,AX105&lt;71,4,TRUE,5),MATCH(YEAR($C$17),Appendix!$G$3:$L$3,0))</f>
        <v>0</v>
      </c>
      <c r="BA105" s="92">
        <f t="shared" si="57"/>
        <v>0</v>
      </c>
      <c r="BB105" s="89">
        <f t="shared" si="58"/>
        <v>125</v>
      </c>
      <c r="BC105" s="90" cm="1">
        <f t="array" ref="BC105">_xlfn.IFS(SUM($S105,$W105,$AA105,$AE105,$AI105,$AM105,$AQ105,$AU105,$AY105)&gt;='Wage Ceilings '!$C$3,0,SUM($L105,$S105,$W105,$AA105,$AE105,$AI105,$AM105,$AQ105,$AU105,$AY105)&gt;'Wage Ceilings '!$C$3,'Wage Ceilings '!$C$3-SUM($S105,$W105,$AA105,$AE105,$AI105,$AM105,$AQ105,$AU105,$AY105),SUM($L105,$S105,$W105,$AA105,$AE105,$AI105,$AM105,$AQ105,$AU105,$AY105)&lt;='Wage Ceilings '!$C$3,$L105)</f>
        <v>0</v>
      </c>
      <c r="BD105" s="91" cm="1">
        <f t="array" ref="BD105">INDEX(Appendix!$G$4:$J$8,_xlfn.IFS(BB105&lt;56,1,BB105&lt;61,2,BB105&lt;66,3,BB105&lt;71,4,TRUE,5),MATCH(YEAR($C$17),Appendix!$G$3:$L$3,0))</f>
        <v>0</v>
      </c>
      <c r="BE105" s="92">
        <f t="shared" si="59"/>
        <v>0</v>
      </c>
      <c r="BF105" s="89">
        <f t="shared" si="60"/>
        <v>125</v>
      </c>
      <c r="BG105" s="90" cm="1">
        <f t="array" ref="BG105">_xlfn.IFS(SUM($S105,$W105,$AA105,$AE105,$AI105,$AM105,$AQ105,$AU105,$AY105,$BC105)&gt;='Wage Ceilings '!$C$3,0,SUM($M105,$S105,$W105,$AA105,$AE105,$AI105,$AM105,$AQ105,$AU105,$AY105,$BC105)&gt;'Wage Ceilings '!$C$3,'Wage Ceilings '!$C$3-SUM($S105,$W105,$AA105,$AE105,$AI105,$AM105,$AQ105,$AU105,$AY105,$BC105),SUM($M105,$S105,$W105,$AA105,$AE105,$AI105,$AM105,$AQ105,$AU105,$AY105,$BC105)&lt;='Wage Ceilings '!$C$3,$M105)</f>
        <v>0</v>
      </c>
      <c r="BH105" s="91" cm="1">
        <f t="array" ref="BH105">INDEX(Appendix!$G$4:$J$8,_xlfn.IFS(BF105&lt;56,1,BF105&lt;61,2,BF105&lt;66,3,BF105&lt;71,4,TRUE,5),MATCH(YEAR($C$17),Appendix!$G$3:$L$3,0))</f>
        <v>0</v>
      </c>
      <c r="BI105" s="92">
        <f t="shared" si="61"/>
        <v>0</v>
      </c>
      <c r="BJ105" s="89">
        <f t="shared" si="62"/>
        <v>125</v>
      </c>
      <c r="BK105" s="90" cm="1">
        <f t="array" ref="BK105">_xlfn.IFS(SUM($S105,$W105,$AA105,$AE105,$AI105,$AM105,$AQ105,$AU105,$AY105,$BC105,$BG105)&gt;='Wage Ceilings '!$C$3,0,SUM($N105,$S105,$W105,$AA105,$AE105,$AI105,$AM105,$AQ105,$AU105,$AY105,$BC105,$BG105)&gt;'Wage Ceilings '!$C$3,'Wage Ceilings '!$C$3-SUM($S105,$W105,$AA105,$AE105,$AI105,$AM105,$AQ105,$AU105,$AY105,$BC105,$BG105),SUM($N105,$S105,$W105,$AA105,$AE105,$AI105,$AM105,$AQ105,$AU105,$AY105,$BC105,$BG105)&lt;='Wage Ceilings '!$C$3,$N105)</f>
        <v>0</v>
      </c>
      <c r="BL105" s="91" cm="1">
        <f t="array" ref="BL105">INDEX(Appendix!$G$4:$J$8,_xlfn.IFS(BJ105&lt;56,1,BJ105&lt;61,2,BJ105&lt;66,3,BJ105&lt;71,4,TRUE,5),MATCH(YEAR($C$17),Appendix!$G$3:$L$3,0))</f>
        <v>0</v>
      </c>
      <c r="BM105" s="92">
        <f t="shared" si="63"/>
        <v>0</v>
      </c>
      <c r="BN105" s="99"/>
    </row>
    <row r="106" spans="1:66" x14ac:dyDescent="0.3">
      <c r="A106" s="64" t="s">
        <v>154</v>
      </c>
      <c r="B106" s="63"/>
      <c r="C106" s="67"/>
      <c r="D106" s="67"/>
      <c r="E106" s="67"/>
      <c r="F106" s="67"/>
      <c r="G106" s="67"/>
      <c r="H106" s="67"/>
      <c r="I106" s="67"/>
      <c r="J106" s="67"/>
      <c r="K106" s="67"/>
      <c r="L106" s="67"/>
      <c r="M106" s="67"/>
      <c r="N106" s="67"/>
      <c r="O106" s="57">
        <f t="shared" si="65"/>
        <v>0</v>
      </c>
      <c r="P106" s="57">
        <f t="shared" si="66"/>
        <v>0</v>
      </c>
      <c r="Q106" s="58">
        <f t="shared" si="40"/>
        <v>0</v>
      </c>
      <c r="R106" s="89">
        <f t="shared" si="41"/>
        <v>124</v>
      </c>
      <c r="S106" s="90">
        <f>IF($C106&gt;'Wage Ceilings '!$C$3,'Wage Ceilings '!$C$3,$C106)</f>
        <v>0</v>
      </c>
      <c r="T106" s="91" cm="1">
        <f t="array" ref="T106">INDEX(Appendix!$G$4:$J$8,_xlfn.IFS(R106&lt;56,1,R106&lt;61,2,R106&lt;66,3,R106&lt;71,4,TRUE,5),MATCH(YEAR($C$17),Appendix!$G$3:$L$3,0))</f>
        <v>0</v>
      </c>
      <c r="U106" s="92">
        <f t="shared" si="42"/>
        <v>0</v>
      </c>
      <c r="V106" s="89">
        <f t="shared" si="43"/>
        <v>125</v>
      </c>
      <c r="W106" s="90">
        <f>IF($D106&gt;'Wage Ceilings '!$C$3-$S106,'Wage Ceilings '!$C$3-$S106,$D106)</f>
        <v>0</v>
      </c>
      <c r="X106" s="91" cm="1">
        <f t="array" ref="X106">INDEX(Appendix!$G$4:$J$8,_xlfn.IFS(V106&lt;56,1,V106&lt;61,2,V106&lt;66,3,V106&lt;71,4,TRUE,5),MATCH(YEAR($C$17),Appendix!$G$3:$L$3,0))</f>
        <v>0</v>
      </c>
      <c r="Y106" s="92">
        <f t="shared" si="44"/>
        <v>0</v>
      </c>
      <c r="Z106" s="89">
        <f t="shared" si="45"/>
        <v>125</v>
      </c>
      <c r="AA106" s="90">
        <f>IF($E106&gt;'Wage Ceilings '!$C$3-SUM($S106,$W106),'Wage Ceilings '!$C$3-SUM($S106,$W106),$E106)</f>
        <v>0</v>
      </c>
      <c r="AB106" s="91" cm="1">
        <f t="array" ref="AB106">INDEX(Appendix!$G$4:$J$8,_xlfn.IFS(Z106&lt;56,1,Z106&lt;61,2,Z106&lt;66,3,Z106&lt;71,4,TRUE,5),MATCH(YEAR($C$17),Appendix!$G$3:$L$3,0))</f>
        <v>0</v>
      </c>
      <c r="AC106" s="92">
        <f t="shared" si="46"/>
        <v>0</v>
      </c>
      <c r="AD106" s="89">
        <f t="shared" si="47"/>
        <v>125</v>
      </c>
      <c r="AE106" s="90">
        <f>IF($F106&gt;'Wage Ceilings '!$C$3-SUM($S106,$W106,$AA106),'Wage Ceilings '!$C$3-SUM($S106,$W106,$AA106),$F106)</f>
        <v>0</v>
      </c>
      <c r="AF106" s="91" cm="1">
        <f t="array" ref="AF106">INDEX(Appendix!$G$4:$J$8,_xlfn.IFS(AD106&lt;56,1,AD106&lt;61,2,AD106&lt;66,3,AD106&lt;71,4,TRUE,5),MATCH(YEAR($C$17),Appendix!$G$3:$L$3,0))</f>
        <v>0</v>
      </c>
      <c r="AG106" s="92">
        <f t="shared" si="48"/>
        <v>0</v>
      </c>
      <c r="AH106" s="89">
        <f t="shared" si="49"/>
        <v>125</v>
      </c>
      <c r="AI106" s="90">
        <f>IF($G106&gt;'Wage Ceilings '!$C$3-SUM($S106,$W106,$AA106,$AE106),'Wage Ceilings '!$C$3-SUM($S106,$W106,$AA106,$AE106),$G106)</f>
        <v>0</v>
      </c>
      <c r="AJ106" s="91" cm="1">
        <f t="array" ref="AJ106">INDEX(Appendix!$G$4:$J$8,_xlfn.IFS(AH106&lt;56,1,AH106&lt;61,2,AH106&lt;66,3,AH106&lt;71,4,TRUE,5),MATCH(YEAR($C$17),Appendix!$G$3:$L$3,0))</f>
        <v>0</v>
      </c>
      <c r="AK106" s="92">
        <f t="shared" si="50"/>
        <v>0</v>
      </c>
      <c r="AL106" s="89">
        <f t="shared" si="51"/>
        <v>125</v>
      </c>
      <c r="AM106" s="90">
        <f>IF($H106&gt;'Wage Ceilings '!$C$3-SUM($S106,$W106,$AA106,$AE106,$AI106),'Wage Ceilings '!$C$3-SUM($S106,$W106,$AA106,$AE106,$AI106),$H106)</f>
        <v>0</v>
      </c>
      <c r="AN106" s="91" cm="1">
        <f t="array" ref="AN106">INDEX(Appendix!$G$4:$J$8,_xlfn.IFS(AL106&lt;56,1,AL106&lt;61,2,AL106&lt;66,3,AL106&lt;71,4,TRUE,5),MATCH(YEAR($C$17),Appendix!$G$3:$L$3,0))</f>
        <v>0</v>
      </c>
      <c r="AO106" s="92">
        <f t="shared" si="52"/>
        <v>0</v>
      </c>
      <c r="AP106" s="89">
        <f t="shared" si="53"/>
        <v>125</v>
      </c>
      <c r="AQ106" s="90" cm="1">
        <f t="array" ref="AQ106">_xlfn.IFS(SUM($S106,$W106,$AA106,$AE106,$AI106,$AM106)&gt;='Wage Ceilings '!$C$3,0,SUM($I106,$S106,$W106,$AA106,$AE106,$AI106,$AM106)&gt;'Wage Ceilings '!$C$3,'Wage Ceilings '!$C$3-SUM($S106,$W106,$AA106,$AE106,$AI106,$AM106),SUM($I106,$S106,$W106,$AA106,$AE106,$AI106,$AM106)&lt;='Wage Ceilings '!$C$3,$I106)</f>
        <v>0</v>
      </c>
      <c r="AR106" s="91" cm="1">
        <f t="array" ref="AR106">INDEX(Appendix!$G$4:$J$8,_xlfn.IFS(AP106&lt;56,1,AP106&lt;61,2,AP106&lt;66,3,AP106&lt;71,4,TRUE,5),MATCH(YEAR($C$17),Appendix!$G$3:$L$3,0))</f>
        <v>0</v>
      </c>
      <c r="AS106" s="92">
        <f t="shared" si="64"/>
        <v>0</v>
      </c>
      <c r="AT106" s="89">
        <f t="shared" si="54"/>
        <v>125</v>
      </c>
      <c r="AU106" s="90" cm="1">
        <f t="array" ref="AU106">_xlfn.IFS(SUM($S106,$W106,$AA106,$AE106,$AI106,$AM106,$AQ106)&gt;='Wage Ceilings '!$C$3,0,SUM($J106,$S106,$W106,$AA106,$AE106,$AI106,$AM106,$AQ106)&gt;'Wage Ceilings '!$C$3,'Wage Ceilings '!$C$3-SUM($S106,$W106,$AA106,$AE106,$AI106,$AM106,$AQ106),SUM($J106,$S106,$W106,$AA106,$AE106,$AI106,$AM106,$AQ106)&lt;='Wage Ceilings '!$C$3,$J106)</f>
        <v>0</v>
      </c>
      <c r="AV106" s="91" cm="1">
        <f t="array" ref="AV106">INDEX(Appendix!$G$4:$J$8,_xlfn.IFS(AT106&lt;56,1,AT106&lt;61,2,AT106&lt;66,3,AT106&lt;71,4,TRUE,5),MATCH(YEAR($C$17),Appendix!$G$3:$L$3,0))</f>
        <v>0</v>
      </c>
      <c r="AW106" s="92">
        <f t="shared" si="55"/>
        <v>0</v>
      </c>
      <c r="AX106" s="89">
        <f t="shared" si="56"/>
        <v>125</v>
      </c>
      <c r="AY106" s="90" cm="1">
        <f t="array" ref="AY106">_xlfn.IFS(SUM($S106,$W106,$AA106,$AE106,$AI106,$AM106,$AQ106,$AU106)&gt;='Wage Ceilings '!$C$3,0,SUM($K106,$S106,$W106,$AA106,$AE106,$AI106,$AM106,$AQ106,$AU106)&gt;'Wage Ceilings '!$C$3,'Wage Ceilings '!$C$3-SUM($S106,$W106,$AA106,$AE106,$AI106,$AM106,$AQ106,$AU106),SUM($K106,$S106,$W106,$AA106,$AE106,$AI106,$AM106,$AQ106,$AU106)&lt;='Wage Ceilings '!$C$3,$K106)</f>
        <v>0</v>
      </c>
      <c r="AZ106" s="91" cm="1">
        <f t="array" ref="AZ106">INDEX(Appendix!$G$4:$J$8,_xlfn.IFS(AX106&lt;56,1,AX106&lt;61,2,AX106&lt;66,3,AX106&lt;71,4,TRUE,5),MATCH(YEAR($C$17),Appendix!$G$3:$L$3,0))</f>
        <v>0</v>
      </c>
      <c r="BA106" s="92">
        <f t="shared" si="57"/>
        <v>0</v>
      </c>
      <c r="BB106" s="89">
        <f t="shared" si="58"/>
        <v>125</v>
      </c>
      <c r="BC106" s="90" cm="1">
        <f t="array" ref="BC106">_xlfn.IFS(SUM($S106,$W106,$AA106,$AE106,$AI106,$AM106,$AQ106,$AU106,$AY106)&gt;='Wage Ceilings '!$C$3,0,SUM($L106,$S106,$W106,$AA106,$AE106,$AI106,$AM106,$AQ106,$AU106,$AY106)&gt;'Wage Ceilings '!$C$3,'Wage Ceilings '!$C$3-SUM($S106,$W106,$AA106,$AE106,$AI106,$AM106,$AQ106,$AU106,$AY106),SUM($L106,$S106,$W106,$AA106,$AE106,$AI106,$AM106,$AQ106,$AU106,$AY106)&lt;='Wage Ceilings '!$C$3,$L106)</f>
        <v>0</v>
      </c>
      <c r="BD106" s="91" cm="1">
        <f t="array" ref="BD106">INDEX(Appendix!$G$4:$J$8,_xlfn.IFS(BB106&lt;56,1,BB106&lt;61,2,BB106&lt;66,3,BB106&lt;71,4,TRUE,5),MATCH(YEAR($C$17),Appendix!$G$3:$L$3,0))</f>
        <v>0</v>
      </c>
      <c r="BE106" s="92">
        <f t="shared" si="59"/>
        <v>0</v>
      </c>
      <c r="BF106" s="89">
        <f t="shared" si="60"/>
        <v>125</v>
      </c>
      <c r="BG106" s="90" cm="1">
        <f t="array" ref="BG106">_xlfn.IFS(SUM($S106,$W106,$AA106,$AE106,$AI106,$AM106,$AQ106,$AU106,$AY106,$BC106)&gt;='Wage Ceilings '!$C$3,0,SUM($M106,$S106,$W106,$AA106,$AE106,$AI106,$AM106,$AQ106,$AU106,$AY106,$BC106)&gt;'Wage Ceilings '!$C$3,'Wage Ceilings '!$C$3-SUM($S106,$W106,$AA106,$AE106,$AI106,$AM106,$AQ106,$AU106,$AY106,$BC106),SUM($M106,$S106,$W106,$AA106,$AE106,$AI106,$AM106,$AQ106,$AU106,$AY106,$BC106)&lt;='Wage Ceilings '!$C$3,$M106)</f>
        <v>0</v>
      </c>
      <c r="BH106" s="91" cm="1">
        <f t="array" ref="BH106">INDEX(Appendix!$G$4:$J$8,_xlfn.IFS(BF106&lt;56,1,BF106&lt;61,2,BF106&lt;66,3,BF106&lt;71,4,TRUE,5),MATCH(YEAR($C$17),Appendix!$G$3:$L$3,0))</f>
        <v>0</v>
      </c>
      <c r="BI106" s="92">
        <f t="shared" si="61"/>
        <v>0</v>
      </c>
      <c r="BJ106" s="89">
        <f t="shared" si="62"/>
        <v>125</v>
      </c>
      <c r="BK106" s="90" cm="1">
        <f t="array" ref="BK106">_xlfn.IFS(SUM($S106,$W106,$AA106,$AE106,$AI106,$AM106,$AQ106,$AU106,$AY106,$BC106,$BG106)&gt;='Wage Ceilings '!$C$3,0,SUM($N106,$S106,$W106,$AA106,$AE106,$AI106,$AM106,$AQ106,$AU106,$AY106,$BC106,$BG106)&gt;'Wage Ceilings '!$C$3,'Wage Ceilings '!$C$3-SUM($S106,$W106,$AA106,$AE106,$AI106,$AM106,$AQ106,$AU106,$AY106,$BC106,$BG106),SUM($N106,$S106,$W106,$AA106,$AE106,$AI106,$AM106,$AQ106,$AU106,$AY106,$BC106,$BG106)&lt;='Wage Ceilings '!$C$3,$N106)</f>
        <v>0</v>
      </c>
      <c r="BL106" s="91" cm="1">
        <f t="array" ref="BL106">INDEX(Appendix!$G$4:$J$8,_xlfn.IFS(BJ106&lt;56,1,BJ106&lt;61,2,BJ106&lt;66,3,BJ106&lt;71,4,TRUE,5),MATCH(YEAR($C$17),Appendix!$G$3:$L$3,0))</f>
        <v>0</v>
      </c>
      <c r="BM106" s="92">
        <f t="shared" si="63"/>
        <v>0</v>
      </c>
      <c r="BN106" s="99"/>
    </row>
    <row r="107" spans="1:66" x14ac:dyDescent="0.3">
      <c r="A107" s="64" t="s">
        <v>155</v>
      </c>
      <c r="B107" s="63"/>
      <c r="C107" s="67"/>
      <c r="D107" s="67"/>
      <c r="E107" s="67"/>
      <c r="F107" s="67"/>
      <c r="G107" s="67"/>
      <c r="H107" s="67"/>
      <c r="I107" s="67"/>
      <c r="J107" s="67"/>
      <c r="K107" s="67"/>
      <c r="L107" s="67"/>
      <c r="M107" s="67"/>
      <c r="N107" s="67"/>
      <c r="O107" s="57">
        <f t="shared" si="65"/>
        <v>0</v>
      </c>
      <c r="P107" s="57">
        <f t="shared" si="66"/>
        <v>0</v>
      </c>
      <c r="Q107" s="58">
        <f t="shared" si="40"/>
        <v>0</v>
      </c>
      <c r="R107" s="89">
        <f t="shared" si="41"/>
        <v>124</v>
      </c>
      <c r="S107" s="90">
        <f>IF($C107&gt;'Wage Ceilings '!$C$3,'Wage Ceilings '!$C$3,$C107)</f>
        <v>0</v>
      </c>
      <c r="T107" s="91" cm="1">
        <f t="array" ref="T107">INDEX(Appendix!$G$4:$J$8,_xlfn.IFS(R107&lt;56,1,R107&lt;61,2,R107&lt;66,3,R107&lt;71,4,TRUE,5),MATCH(YEAR($C$17),Appendix!$G$3:$L$3,0))</f>
        <v>0</v>
      </c>
      <c r="U107" s="92">
        <f t="shared" si="42"/>
        <v>0</v>
      </c>
      <c r="V107" s="89">
        <f t="shared" si="43"/>
        <v>125</v>
      </c>
      <c r="W107" s="90">
        <f>IF($D107&gt;'Wage Ceilings '!$C$3-$S107,'Wage Ceilings '!$C$3-$S107,$D107)</f>
        <v>0</v>
      </c>
      <c r="X107" s="91" cm="1">
        <f t="array" ref="X107">INDEX(Appendix!$G$4:$J$8,_xlfn.IFS(V107&lt;56,1,V107&lt;61,2,V107&lt;66,3,V107&lt;71,4,TRUE,5),MATCH(YEAR($C$17),Appendix!$G$3:$L$3,0))</f>
        <v>0</v>
      </c>
      <c r="Y107" s="92">
        <f t="shared" si="44"/>
        <v>0</v>
      </c>
      <c r="Z107" s="89">
        <f t="shared" si="45"/>
        <v>125</v>
      </c>
      <c r="AA107" s="90">
        <f>IF($E107&gt;'Wage Ceilings '!$C$3-SUM($S107,$W107),'Wage Ceilings '!$C$3-SUM($S107,$W107),$E107)</f>
        <v>0</v>
      </c>
      <c r="AB107" s="91" cm="1">
        <f t="array" ref="AB107">INDEX(Appendix!$G$4:$J$8,_xlfn.IFS(Z107&lt;56,1,Z107&lt;61,2,Z107&lt;66,3,Z107&lt;71,4,TRUE,5),MATCH(YEAR($C$17),Appendix!$G$3:$L$3,0))</f>
        <v>0</v>
      </c>
      <c r="AC107" s="92">
        <f t="shared" si="46"/>
        <v>0</v>
      </c>
      <c r="AD107" s="89">
        <f t="shared" si="47"/>
        <v>125</v>
      </c>
      <c r="AE107" s="90">
        <f>IF($F107&gt;'Wage Ceilings '!$C$3-SUM($S107,$W107,$AA107),'Wage Ceilings '!$C$3-SUM($S107,$W107,$AA107),$F107)</f>
        <v>0</v>
      </c>
      <c r="AF107" s="91" cm="1">
        <f t="array" ref="AF107">INDEX(Appendix!$G$4:$J$8,_xlfn.IFS(AD107&lt;56,1,AD107&lt;61,2,AD107&lt;66,3,AD107&lt;71,4,TRUE,5),MATCH(YEAR($C$17),Appendix!$G$3:$L$3,0))</f>
        <v>0</v>
      </c>
      <c r="AG107" s="92">
        <f t="shared" si="48"/>
        <v>0</v>
      </c>
      <c r="AH107" s="89">
        <f t="shared" si="49"/>
        <v>125</v>
      </c>
      <c r="AI107" s="90">
        <f>IF($G107&gt;'Wage Ceilings '!$C$3-SUM($S107,$W107,$AA107,$AE107),'Wage Ceilings '!$C$3-SUM($S107,$W107,$AA107,$AE107),$G107)</f>
        <v>0</v>
      </c>
      <c r="AJ107" s="91" cm="1">
        <f t="array" ref="AJ107">INDEX(Appendix!$G$4:$J$8,_xlfn.IFS(AH107&lt;56,1,AH107&lt;61,2,AH107&lt;66,3,AH107&lt;71,4,TRUE,5),MATCH(YEAR($C$17),Appendix!$G$3:$L$3,0))</f>
        <v>0</v>
      </c>
      <c r="AK107" s="92">
        <f t="shared" si="50"/>
        <v>0</v>
      </c>
      <c r="AL107" s="89">
        <f t="shared" si="51"/>
        <v>125</v>
      </c>
      <c r="AM107" s="90">
        <f>IF($H107&gt;'Wage Ceilings '!$C$3-SUM($S107,$W107,$AA107,$AE107,$AI107),'Wage Ceilings '!$C$3-SUM($S107,$W107,$AA107,$AE107,$AI107),$H107)</f>
        <v>0</v>
      </c>
      <c r="AN107" s="91" cm="1">
        <f t="array" ref="AN107">INDEX(Appendix!$G$4:$J$8,_xlfn.IFS(AL107&lt;56,1,AL107&lt;61,2,AL107&lt;66,3,AL107&lt;71,4,TRUE,5),MATCH(YEAR($C$17),Appendix!$G$3:$L$3,0))</f>
        <v>0</v>
      </c>
      <c r="AO107" s="92">
        <f t="shared" si="52"/>
        <v>0</v>
      </c>
      <c r="AP107" s="89">
        <f t="shared" si="53"/>
        <v>125</v>
      </c>
      <c r="AQ107" s="90" cm="1">
        <f t="array" ref="AQ107">_xlfn.IFS(SUM($S107,$W107,$AA107,$AE107,$AI107,$AM107)&gt;='Wage Ceilings '!$C$3,0,SUM($I107,$S107,$W107,$AA107,$AE107,$AI107,$AM107)&gt;'Wage Ceilings '!$C$3,'Wage Ceilings '!$C$3-SUM($S107,$W107,$AA107,$AE107,$AI107,$AM107),SUM($I107,$S107,$W107,$AA107,$AE107,$AI107,$AM107)&lt;='Wage Ceilings '!$C$3,$I107)</f>
        <v>0</v>
      </c>
      <c r="AR107" s="91" cm="1">
        <f t="array" ref="AR107">INDEX(Appendix!$G$4:$J$8,_xlfn.IFS(AP107&lt;56,1,AP107&lt;61,2,AP107&lt;66,3,AP107&lt;71,4,TRUE,5),MATCH(YEAR($C$17),Appendix!$G$3:$L$3,0))</f>
        <v>0</v>
      </c>
      <c r="AS107" s="92">
        <f t="shared" si="64"/>
        <v>0</v>
      </c>
      <c r="AT107" s="89">
        <f t="shared" si="54"/>
        <v>125</v>
      </c>
      <c r="AU107" s="90" cm="1">
        <f t="array" ref="AU107">_xlfn.IFS(SUM($S107,$W107,$AA107,$AE107,$AI107,$AM107,$AQ107)&gt;='Wage Ceilings '!$C$3,0,SUM($J107,$S107,$W107,$AA107,$AE107,$AI107,$AM107,$AQ107)&gt;'Wage Ceilings '!$C$3,'Wage Ceilings '!$C$3-SUM($S107,$W107,$AA107,$AE107,$AI107,$AM107,$AQ107),SUM($J107,$S107,$W107,$AA107,$AE107,$AI107,$AM107,$AQ107)&lt;='Wage Ceilings '!$C$3,$J107)</f>
        <v>0</v>
      </c>
      <c r="AV107" s="91" cm="1">
        <f t="array" ref="AV107">INDEX(Appendix!$G$4:$J$8,_xlfn.IFS(AT107&lt;56,1,AT107&lt;61,2,AT107&lt;66,3,AT107&lt;71,4,TRUE,5),MATCH(YEAR($C$17),Appendix!$G$3:$L$3,0))</f>
        <v>0</v>
      </c>
      <c r="AW107" s="92">
        <f t="shared" si="55"/>
        <v>0</v>
      </c>
      <c r="AX107" s="89">
        <f t="shared" si="56"/>
        <v>125</v>
      </c>
      <c r="AY107" s="90" cm="1">
        <f t="array" ref="AY107">_xlfn.IFS(SUM($S107,$W107,$AA107,$AE107,$AI107,$AM107,$AQ107,$AU107)&gt;='Wage Ceilings '!$C$3,0,SUM($K107,$S107,$W107,$AA107,$AE107,$AI107,$AM107,$AQ107,$AU107)&gt;'Wage Ceilings '!$C$3,'Wage Ceilings '!$C$3-SUM($S107,$W107,$AA107,$AE107,$AI107,$AM107,$AQ107,$AU107),SUM($K107,$S107,$W107,$AA107,$AE107,$AI107,$AM107,$AQ107,$AU107)&lt;='Wage Ceilings '!$C$3,$K107)</f>
        <v>0</v>
      </c>
      <c r="AZ107" s="91" cm="1">
        <f t="array" ref="AZ107">INDEX(Appendix!$G$4:$J$8,_xlfn.IFS(AX107&lt;56,1,AX107&lt;61,2,AX107&lt;66,3,AX107&lt;71,4,TRUE,5),MATCH(YEAR($C$17),Appendix!$G$3:$L$3,0))</f>
        <v>0</v>
      </c>
      <c r="BA107" s="92">
        <f t="shared" si="57"/>
        <v>0</v>
      </c>
      <c r="BB107" s="89">
        <f t="shared" si="58"/>
        <v>125</v>
      </c>
      <c r="BC107" s="90" cm="1">
        <f t="array" ref="BC107">_xlfn.IFS(SUM($S107,$W107,$AA107,$AE107,$AI107,$AM107,$AQ107,$AU107,$AY107)&gt;='Wage Ceilings '!$C$3,0,SUM($L107,$S107,$W107,$AA107,$AE107,$AI107,$AM107,$AQ107,$AU107,$AY107)&gt;'Wage Ceilings '!$C$3,'Wage Ceilings '!$C$3-SUM($S107,$W107,$AA107,$AE107,$AI107,$AM107,$AQ107,$AU107,$AY107),SUM($L107,$S107,$W107,$AA107,$AE107,$AI107,$AM107,$AQ107,$AU107,$AY107)&lt;='Wage Ceilings '!$C$3,$L107)</f>
        <v>0</v>
      </c>
      <c r="BD107" s="91" cm="1">
        <f t="array" ref="BD107">INDEX(Appendix!$G$4:$J$8,_xlfn.IFS(BB107&lt;56,1,BB107&lt;61,2,BB107&lt;66,3,BB107&lt;71,4,TRUE,5),MATCH(YEAR($C$17),Appendix!$G$3:$L$3,0))</f>
        <v>0</v>
      </c>
      <c r="BE107" s="92">
        <f t="shared" si="59"/>
        <v>0</v>
      </c>
      <c r="BF107" s="89">
        <f t="shared" si="60"/>
        <v>125</v>
      </c>
      <c r="BG107" s="90" cm="1">
        <f t="array" ref="BG107">_xlfn.IFS(SUM($S107,$W107,$AA107,$AE107,$AI107,$AM107,$AQ107,$AU107,$AY107,$BC107)&gt;='Wage Ceilings '!$C$3,0,SUM($M107,$S107,$W107,$AA107,$AE107,$AI107,$AM107,$AQ107,$AU107,$AY107,$BC107)&gt;'Wage Ceilings '!$C$3,'Wage Ceilings '!$C$3-SUM($S107,$W107,$AA107,$AE107,$AI107,$AM107,$AQ107,$AU107,$AY107,$BC107),SUM($M107,$S107,$W107,$AA107,$AE107,$AI107,$AM107,$AQ107,$AU107,$AY107,$BC107)&lt;='Wage Ceilings '!$C$3,$M107)</f>
        <v>0</v>
      </c>
      <c r="BH107" s="91" cm="1">
        <f t="array" ref="BH107">INDEX(Appendix!$G$4:$J$8,_xlfn.IFS(BF107&lt;56,1,BF107&lt;61,2,BF107&lt;66,3,BF107&lt;71,4,TRUE,5),MATCH(YEAR($C$17),Appendix!$G$3:$L$3,0))</f>
        <v>0</v>
      </c>
      <c r="BI107" s="92">
        <f t="shared" si="61"/>
        <v>0</v>
      </c>
      <c r="BJ107" s="89">
        <f t="shared" si="62"/>
        <v>125</v>
      </c>
      <c r="BK107" s="90" cm="1">
        <f t="array" ref="BK107">_xlfn.IFS(SUM($S107,$W107,$AA107,$AE107,$AI107,$AM107,$AQ107,$AU107,$AY107,$BC107,$BG107)&gt;='Wage Ceilings '!$C$3,0,SUM($N107,$S107,$W107,$AA107,$AE107,$AI107,$AM107,$AQ107,$AU107,$AY107,$BC107,$BG107)&gt;'Wage Ceilings '!$C$3,'Wage Ceilings '!$C$3-SUM($S107,$W107,$AA107,$AE107,$AI107,$AM107,$AQ107,$AU107,$AY107,$BC107,$BG107),SUM($N107,$S107,$W107,$AA107,$AE107,$AI107,$AM107,$AQ107,$AU107,$AY107,$BC107,$BG107)&lt;='Wage Ceilings '!$C$3,$N107)</f>
        <v>0</v>
      </c>
      <c r="BL107" s="91" cm="1">
        <f t="array" ref="BL107">INDEX(Appendix!$G$4:$J$8,_xlfn.IFS(BJ107&lt;56,1,BJ107&lt;61,2,BJ107&lt;66,3,BJ107&lt;71,4,TRUE,5),MATCH(YEAR($C$17),Appendix!$G$3:$L$3,0))</f>
        <v>0</v>
      </c>
      <c r="BM107" s="92">
        <f t="shared" si="63"/>
        <v>0</v>
      </c>
      <c r="BN107" s="99"/>
    </row>
    <row r="108" spans="1:66" x14ac:dyDescent="0.3">
      <c r="A108" s="64" t="s">
        <v>156</v>
      </c>
      <c r="B108" s="63"/>
      <c r="C108" s="67"/>
      <c r="D108" s="67"/>
      <c r="E108" s="67"/>
      <c r="F108" s="67"/>
      <c r="G108" s="67"/>
      <c r="H108" s="67"/>
      <c r="I108" s="67"/>
      <c r="J108" s="67"/>
      <c r="K108" s="67"/>
      <c r="L108" s="67"/>
      <c r="M108" s="67"/>
      <c r="N108" s="67"/>
      <c r="O108" s="57">
        <f t="shared" si="65"/>
        <v>0</v>
      </c>
      <c r="P108" s="57">
        <f t="shared" si="66"/>
        <v>0</v>
      </c>
      <c r="Q108" s="58">
        <f t="shared" si="40"/>
        <v>0</v>
      </c>
      <c r="R108" s="89">
        <f t="shared" si="41"/>
        <v>124</v>
      </c>
      <c r="S108" s="90">
        <f>IF($C108&gt;'Wage Ceilings '!$C$3,'Wage Ceilings '!$C$3,$C108)</f>
        <v>0</v>
      </c>
      <c r="T108" s="91" cm="1">
        <f t="array" ref="T108">INDEX(Appendix!$G$4:$J$8,_xlfn.IFS(R108&lt;56,1,R108&lt;61,2,R108&lt;66,3,R108&lt;71,4,TRUE,5),MATCH(YEAR($C$17),Appendix!$G$3:$L$3,0))</f>
        <v>0</v>
      </c>
      <c r="U108" s="92">
        <f t="shared" si="42"/>
        <v>0</v>
      </c>
      <c r="V108" s="89">
        <f t="shared" si="43"/>
        <v>125</v>
      </c>
      <c r="W108" s="90">
        <f>IF($D108&gt;'Wage Ceilings '!$C$3-$S108,'Wage Ceilings '!$C$3-$S108,$D108)</f>
        <v>0</v>
      </c>
      <c r="X108" s="91" cm="1">
        <f t="array" ref="X108">INDEX(Appendix!$G$4:$J$8,_xlfn.IFS(V108&lt;56,1,V108&lt;61,2,V108&lt;66,3,V108&lt;71,4,TRUE,5),MATCH(YEAR($C$17),Appendix!$G$3:$L$3,0))</f>
        <v>0</v>
      </c>
      <c r="Y108" s="92">
        <f t="shared" si="44"/>
        <v>0</v>
      </c>
      <c r="Z108" s="89">
        <f t="shared" si="45"/>
        <v>125</v>
      </c>
      <c r="AA108" s="90">
        <f>IF($E108&gt;'Wage Ceilings '!$C$3-SUM($S108,$W108),'Wage Ceilings '!$C$3-SUM($S108,$W108),$E108)</f>
        <v>0</v>
      </c>
      <c r="AB108" s="91" cm="1">
        <f t="array" ref="AB108">INDEX(Appendix!$G$4:$J$8,_xlfn.IFS(Z108&lt;56,1,Z108&lt;61,2,Z108&lt;66,3,Z108&lt;71,4,TRUE,5),MATCH(YEAR($C$17),Appendix!$G$3:$L$3,0))</f>
        <v>0</v>
      </c>
      <c r="AC108" s="92">
        <f t="shared" si="46"/>
        <v>0</v>
      </c>
      <c r="AD108" s="89">
        <f t="shared" si="47"/>
        <v>125</v>
      </c>
      <c r="AE108" s="90">
        <f>IF($F108&gt;'Wage Ceilings '!$C$3-SUM($S108,$W108,$AA108),'Wage Ceilings '!$C$3-SUM($S108,$W108,$AA108),$F108)</f>
        <v>0</v>
      </c>
      <c r="AF108" s="91" cm="1">
        <f t="array" ref="AF108">INDEX(Appendix!$G$4:$J$8,_xlfn.IFS(AD108&lt;56,1,AD108&lt;61,2,AD108&lt;66,3,AD108&lt;71,4,TRUE,5),MATCH(YEAR($C$17),Appendix!$G$3:$L$3,0))</f>
        <v>0</v>
      </c>
      <c r="AG108" s="92">
        <f t="shared" si="48"/>
        <v>0</v>
      </c>
      <c r="AH108" s="89">
        <f t="shared" si="49"/>
        <v>125</v>
      </c>
      <c r="AI108" s="90">
        <f>IF($G108&gt;'Wage Ceilings '!$C$3-SUM($S108,$W108,$AA108,$AE108),'Wage Ceilings '!$C$3-SUM($S108,$W108,$AA108,$AE108),$G108)</f>
        <v>0</v>
      </c>
      <c r="AJ108" s="91" cm="1">
        <f t="array" ref="AJ108">INDEX(Appendix!$G$4:$J$8,_xlfn.IFS(AH108&lt;56,1,AH108&lt;61,2,AH108&lt;66,3,AH108&lt;71,4,TRUE,5),MATCH(YEAR($C$17),Appendix!$G$3:$L$3,0))</f>
        <v>0</v>
      </c>
      <c r="AK108" s="92">
        <f t="shared" si="50"/>
        <v>0</v>
      </c>
      <c r="AL108" s="89">
        <f t="shared" si="51"/>
        <v>125</v>
      </c>
      <c r="AM108" s="90">
        <f>IF($H108&gt;'Wage Ceilings '!$C$3-SUM($S108,$W108,$AA108,$AE108,$AI108),'Wage Ceilings '!$C$3-SUM($S108,$W108,$AA108,$AE108,$AI108),$H108)</f>
        <v>0</v>
      </c>
      <c r="AN108" s="91" cm="1">
        <f t="array" ref="AN108">INDEX(Appendix!$G$4:$J$8,_xlfn.IFS(AL108&lt;56,1,AL108&lt;61,2,AL108&lt;66,3,AL108&lt;71,4,TRUE,5),MATCH(YEAR($C$17),Appendix!$G$3:$L$3,0))</f>
        <v>0</v>
      </c>
      <c r="AO108" s="92">
        <f t="shared" si="52"/>
        <v>0</v>
      </c>
      <c r="AP108" s="89">
        <f t="shared" si="53"/>
        <v>125</v>
      </c>
      <c r="AQ108" s="90" cm="1">
        <f t="array" ref="AQ108">_xlfn.IFS(SUM($S108,$W108,$AA108,$AE108,$AI108,$AM108)&gt;='Wage Ceilings '!$C$3,0,SUM($I108,$S108,$W108,$AA108,$AE108,$AI108,$AM108)&gt;'Wage Ceilings '!$C$3,'Wage Ceilings '!$C$3-SUM($S108,$W108,$AA108,$AE108,$AI108,$AM108),SUM($I108,$S108,$W108,$AA108,$AE108,$AI108,$AM108)&lt;='Wage Ceilings '!$C$3,$I108)</f>
        <v>0</v>
      </c>
      <c r="AR108" s="91" cm="1">
        <f t="array" ref="AR108">INDEX(Appendix!$G$4:$J$8,_xlfn.IFS(AP108&lt;56,1,AP108&lt;61,2,AP108&lt;66,3,AP108&lt;71,4,TRUE,5),MATCH(YEAR($C$17),Appendix!$G$3:$L$3,0))</f>
        <v>0</v>
      </c>
      <c r="AS108" s="92">
        <f t="shared" si="64"/>
        <v>0</v>
      </c>
      <c r="AT108" s="89">
        <f t="shared" si="54"/>
        <v>125</v>
      </c>
      <c r="AU108" s="90" cm="1">
        <f t="array" ref="AU108">_xlfn.IFS(SUM($S108,$W108,$AA108,$AE108,$AI108,$AM108,$AQ108)&gt;='Wage Ceilings '!$C$3,0,SUM($J108,$S108,$W108,$AA108,$AE108,$AI108,$AM108,$AQ108)&gt;'Wage Ceilings '!$C$3,'Wage Ceilings '!$C$3-SUM($S108,$W108,$AA108,$AE108,$AI108,$AM108,$AQ108),SUM($J108,$S108,$W108,$AA108,$AE108,$AI108,$AM108,$AQ108)&lt;='Wage Ceilings '!$C$3,$J108)</f>
        <v>0</v>
      </c>
      <c r="AV108" s="91" cm="1">
        <f t="array" ref="AV108">INDEX(Appendix!$G$4:$J$8,_xlfn.IFS(AT108&lt;56,1,AT108&lt;61,2,AT108&lt;66,3,AT108&lt;71,4,TRUE,5),MATCH(YEAR($C$17),Appendix!$G$3:$L$3,0))</f>
        <v>0</v>
      </c>
      <c r="AW108" s="92">
        <f t="shared" si="55"/>
        <v>0</v>
      </c>
      <c r="AX108" s="89">
        <f t="shared" si="56"/>
        <v>125</v>
      </c>
      <c r="AY108" s="90" cm="1">
        <f t="array" ref="AY108">_xlfn.IFS(SUM($S108,$W108,$AA108,$AE108,$AI108,$AM108,$AQ108,$AU108)&gt;='Wage Ceilings '!$C$3,0,SUM($K108,$S108,$W108,$AA108,$AE108,$AI108,$AM108,$AQ108,$AU108)&gt;'Wage Ceilings '!$C$3,'Wage Ceilings '!$C$3-SUM($S108,$W108,$AA108,$AE108,$AI108,$AM108,$AQ108,$AU108),SUM($K108,$S108,$W108,$AA108,$AE108,$AI108,$AM108,$AQ108,$AU108)&lt;='Wage Ceilings '!$C$3,$K108)</f>
        <v>0</v>
      </c>
      <c r="AZ108" s="91" cm="1">
        <f t="array" ref="AZ108">INDEX(Appendix!$G$4:$J$8,_xlfn.IFS(AX108&lt;56,1,AX108&lt;61,2,AX108&lt;66,3,AX108&lt;71,4,TRUE,5),MATCH(YEAR($C$17),Appendix!$G$3:$L$3,0))</f>
        <v>0</v>
      </c>
      <c r="BA108" s="92">
        <f t="shared" si="57"/>
        <v>0</v>
      </c>
      <c r="BB108" s="89">
        <f t="shared" si="58"/>
        <v>125</v>
      </c>
      <c r="BC108" s="90" cm="1">
        <f t="array" ref="BC108">_xlfn.IFS(SUM($S108,$W108,$AA108,$AE108,$AI108,$AM108,$AQ108,$AU108,$AY108)&gt;='Wage Ceilings '!$C$3,0,SUM($L108,$S108,$W108,$AA108,$AE108,$AI108,$AM108,$AQ108,$AU108,$AY108)&gt;'Wage Ceilings '!$C$3,'Wage Ceilings '!$C$3-SUM($S108,$W108,$AA108,$AE108,$AI108,$AM108,$AQ108,$AU108,$AY108),SUM($L108,$S108,$W108,$AA108,$AE108,$AI108,$AM108,$AQ108,$AU108,$AY108)&lt;='Wage Ceilings '!$C$3,$L108)</f>
        <v>0</v>
      </c>
      <c r="BD108" s="91" cm="1">
        <f t="array" ref="BD108">INDEX(Appendix!$G$4:$J$8,_xlfn.IFS(BB108&lt;56,1,BB108&lt;61,2,BB108&lt;66,3,BB108&lt;71,4,TRUE,5),MATCH(YEAR($C$17),Appendix!$G$3:$L$3,0))</f>
        <v>0</v>
      </c>
      <c r="BE108" s="92">
        <f t="shared" si="59"/>
        <v>0</v>
      </c>
      <c r="BF108" s="89">
        <f t="shared" si="60"/>
        <v>125</v>
      </c>
      <c r="BG108" s="90" cm="1">
        <f t="array" ref="BG108">_xlfn.IFS(SUM($S108,$W108,$AA108,$AE108,$AI108,$AM108,$AQ108,$AU108,$AY108,$BC108)&gt;='Wage Ceilings '!$C$3,0,SUM($M108,$S108,$W108,$AA108,$AE108,$AI108,$AM108,$AQ108,$AU108,$AY108,$BC108)&gt;'Wage Ceilings '!$C$3,'Wage Ceilings '!$C$3-SUM($S108,$W108,$AA108,$AE108,$AI108,$AM108,$AQ108,$AU108,$AY108,$BC108),SUM($M108,$S108,$W108,$AA108,$AE108,$AI108,$AM108,$AQ108,$AU108,$AY108,$BC108)&lt;='Wage Ceilings '!$C$3,$M108)</f>
        <v>0</v>
      </c>
      <c r="BH108" s="91" cm="1">
        <f t="array" ref="BH108">INDEX(Appendix!$G$4:$J$8,_xlfn.IFS(BF108&lt;56,1,BF108&lt;61,2,BF108&lt;66,3,BF108&lt;71,4,TRUE,5),MATCH(YEAR($C$17),Appendix!$G$3:$L$3,0))</f>
        <v>0</v>
      </c>
      <c r="BI108" s="92">
        <f t="shared" si="61"/>
        <v>0</v>
      </c>
      <c r="BJ108" s="89">
        <f t="shared" si="62"/>
        <v>125</v>
      </c>
      <c r="BK108" s="90" cm="1">
        <f t="array" ref="BK108">_xlfn.IFS(SUM($S108,$W108,$AA108,$AE108,$AI108,$AM108,$AQ108,$AU108,$AY108,$BC108,$BG108)&gt;='Wage Ceilings '!$C$3,0,SUM($N108,$S108,$W108,$AA108,$AE108,$AI108,$AM108,$AQ108,$AU108,$AY108,$BC108,$BG108)&gt;'Wage Ceilings '!$C$3,'Wage Ceilings '!$C$3-SUM($S108,$W108,$AA108,$AE108,$AI108,$AM108,$AQ108,$AU108,$AY108,$BC108,$BG108),SUM($N108,$S108,$W108,$AA108,$AE108,$AI108,$AM108,$AQ108,$AU108,$AY108,$BC108,$BG108)&lt;='Wage Ceilings '!$C$3,$N108)</f>
        <v>0</v>
      </c>
      <c r="BL108" s="91" cm="1">
        <f t="array" ref="BL108">INDEX(Appendix!$G$4:$J$8,_xlfn.IFS(BJ108&lt;56,1,BJ108&lt;61,2,BJ108&lt;66,3,BJ108&lt;71,4,TRUE,5),MATCH(YEAR($C$17),Appendix!$G$3:$L$3,0))</f>
        <v>0</v>
      </c>
      <c r="BM108" s="92">
        <f t="shared" si="63"/>
        <v>0</v>
      </c>
      <c r="BN108" s="99"/>
    </row>
    <row r="109" spans="1:66" x14ac:dyDescent="0.3">
      <c r="A109" s="64" t="s">
        <v>157</v>
      </c>
      <c r="B109" s="63"/>
      <c r="C109" s="67"/>
      <c r="D109" s="67"/>
      <c r="E109" s="67"/>
      <c r="F109" s="67"/>
      <c r="G109" s="67"/>
      <c r="H109" s="67"/>
      <c r="I109" s="67"/>
      <c r="J109" s="67"/>
      <c r="K109" s="67"/>
      <c r="L109" s="67"/>
      <c r="M109" s="67"/>
      <c r="N109" s="67"/>
      <c r="O109" s="57">
        <f t="shared" si="65"/>
        <v>0</v>
      </c>
      <c r="P109" s="57">
        <f t="shared" si="66"/>
        <v>0</v>
      </c>
      <c r="Q109" s="58">
        <f t="shared" si="40"/>
        <v>0</v>
      </c>
      <c r="R109" s="89">
        <f t="shared" si="41"/>
        <v>124</v>
      </c>
      <c r="S109" s="90">
        <f>IF($C109&gt;'Wage Ceilings '!$C$3,'Wage Ceilings '!$C$3,$C109)</f>
        <v>0</v>
      </c>
      <c r="T109" s="91" cm="1">
        <f t="array" ref="T109">INDEX(Appendix!$G$4:$J$8,_xlfn.IFS(R109&lt;56,1,R109&lt;61,2,R109&lt;66,3,R109&lt;71,4,TRUE,5),MATCH(YEAR($C$17),Appendix!$G$3:$L$3,0))</f>
        <v>0</v>
      </c>
      <c r="U109" s="92">
        <f t="shared" si="42"/>
        <v>0</v>
      </c>
      <c r="V109" s="89">
        <f t="shared" si="43"/>
        <v>125</v>
      </c>
      <c r="W109" s="90">
        <f>IF($D109&gt;'Wage Ceilings '!$C$3-$S109,'Wage Ceilings '!$C$3-$S109,$D109)</f>
        <v>0</v>
      </c>
      <c r="X109" s="91" cm="1">
        <f t="array" ref="X109">INDEX(Appendix!$G$4:$J$8,_xlfn.IFS(V109&lt;56,1,V109&lt;61,2,V109&lt;66,3,V109&lt;71,4,TRUE,5),MATCH(YEAR($C$17),Appendix!$G$3:$L$3,0))</f>
        <v>0</v>
      </c>
      <c r="Y109" s="92">
        <f t="shared" si="44"/>
        <v>0</v>
      </c>
      <c r="Z109" s="89">
        <f t="shared" si="45"/>
        <v>125</v>
      </c>
      <c r="AA109" s="90">
        <f>IF($E109&gt;'Wage Ceilings '!$C$3-SUM($S109,$W109),'Wage Ceilings '!$C$3-SUM($S109,$W109),$E109)</f>
        <v>0</v>
      </c>
      <c r="AB109" s="91" cm="1">
        <f t="array" ref="AB109">INDEX(Appendix!$G$4:$J$8,_xlfn.IFS(Z109&lt;56,1,Z109&lt;61,2,Z109&lt;66,3,Z109&lt;71,4,TRUE,5),MATCH(YEAR($C$17),Appendix!$G$3:$L$3,0))</f>
        <v>0</v>
      </c>
      <c r="AC109" s="92">
        <f t="shared" si="46"/>
        <v>0</v>
      </c>
      <c r="AD109" s="89">
        <f t="shared" si="47"/>
        <v>125</v>
      </c>
      <c r="AE109" s="90">
        <f>IF($F109&gt;'Wage Ceilings '!$C$3-SUM($S109,$W109,$AA109),'Wage Ceilings '!$C$3-SUM($S109,$W109,$AA109),$F109)</f>
        <v>0</v>
      </c>
      <c r="AF109" s="91" cm="1">
        <f t="array" ref="AF109">INDEX(Appendix!$G$4:$J$8,_xlfn.IFS(AD109&lt;56,1,AD109&lt;61,2,AD109&lt;66,3,AD109&lt;71,4,TRUE,5),MATCH(YEAR($C$17),Appendix!$G$3:$L$3,0))</f>
        <v>0</v>
      </c>
      <c r="AG109" s="92">
        <f t="shared" si="48"/>
        <v>0</v>
      </c>
      <c r="AH109" s="89">
        <f t="shared" si="49"/>
        <v>125</v>
      </c>
      <c r="AI109" s="90">
        <f>IF($G109&gt;'Wage Ceilings '!$C$3-SUM($S109,$W109,$AA109,$AE109),'Wage Ceilings '!$C$3-SUM($S109,$W109,$AA109,$AE109),$G109)</f>
        <v>0</v>
      </c>
      <c r="AJ109" s="91" cm="1">
        <f t="array" ref="AJ109">INDEX(Appendix!$G$4:$J$8,_xlfn.IFS(AH109&lt;56,1,AH109&lt;61,2,AH109&lt;66,3,AH109&lt;71,4,TRUE,5),MATCH(YEAR($C$17),Appendix!$G$3:$L$3,0))</f>
        <v>0</v>
      </c>
      <c r="AK109" s="92">
        <f t="shared" si="50"/>
        <v>0</v>
      </c>
      <c r="AL109" s="89">
        <f t="shared" si="51"/>
        <v>125</v>
      </c>
      <c r="AM109" s="90">
        <f>IF($H109&gt;'Wage Ceilings '!$C$3-SUM($S109,$W109,$AA109,$AE109,$AI109),'Wage Ceilings '!$C$3-SUM($S109,$W109,$AA109,$AE109,$AI109),$H109)</f>
        <v>0</v>
      </c>
      <c r="AN109" s="91" cm="1">
        <f t="array" ref="AN109">INDEX(Appendix!$G$4:$J$8,_xlfn.IFS(AL109&lt;56,1,AL109&lt;61,2,AL109&lt;66,3,AL109&lt;71,4,TRUE,5),MATCH(YEAR($C$17),Appendix!$G$3:$L$3,0))</f>
        <v>0</v>
      </c>
      <c r="AO109" s="92">
        <f t="shared" si="52"/>
        <v>0</v>
      </c>
      <c r="AP109" s="89">
        <f t="shared" si="53"/>
        <v>125</v>
      </c>
      <c r="AQ109" s="90" cm="1">
        <f t="array" ref="AQ109">_xlfn.IFS(SUM($S109,$W109,$AA109,$AE109,$AI109,$AM109)&gt;='Wage Ceilings '!$C$3,0,SUM($I109,$S109,$W109,$AA109,$AE109,$AI109,$AM109)&gt;'Wage Ceilings '!$C$3,'Wage Ceilings '!$C$3-SUM($S109,$W109,$AA109,$AE109,$AI109,$AM109),SUM($I109,$S109,$W109,$AA109,$AE109,$AI109,$AM109)&lt;='Wage Ceilings '!$C$3,$I109)</f>
        <v>0</v>
      </c>
      <c r="AR109" s="91" cm="1">
        <f t="array" ref="AR109">INDEX(Appendix!$G$4:$J$8,_xlfn.IFS(AP109&lt;56,1,AP109&lt;61,2,AP109&lt;66,3,AP109&lt;71,4,TRUE,5),MATCH(YEAR($C$17),Appendix!$G$3:$L$3,0))</f>
        <v>0</v>
      </c>
      <c r="AS109" s="92">
        <f t="shared" si="64"/>
        <v>0</v>
      </c>
      <c r="AT109" s="89">
        <f t="shared" si="54"/>
        <v>125</v>
      </c>
      <c r="AU109" s="90" cm="1">
        <f t="array" ref="AU109">_xlfn.IFS(SUM($S109,$W109,$AA109,$AE109,$AI109,$AM109,$AQ109)&gt;='Wage Ceilings '!$C$3,0,SUM($J109,$S109,$W109,$AA109,$AE109,$AI109,$AM109,$AQ109)&gt;'Wage Ceilings '!$C$3,'Wage Ceilings '!$C$3-SUM($S109,$W109,$AA109,$AE109,$AI109,$AM109,$AQ109),SUM($J109,$S109,$W109,$AA109,$AE109,$AI109,$AM109,$AQ109)&lt;='Wage Ceilings '!$C$3,$J109)</f>
        <v>0</v>
      </c>
      <c r="AV109" s="91" cm="1">
        <f t="array" ref="AV109">INDEX(Appendix!$G$4:$J$8,_xlfn.IFS(AT109&lt;56,1,AT109&lt;61,2,AT109&lt;66,3,AT109&lt;71,4,TRUE,5),MATCH(YEAR($C$17),Appendix!$G$3:$L$3,0))</f>
        <v>0</v>
      </c>
      <c r="AW109" s="92">
        <f t="shared" si="55"/>
        <v>0</v>
      </c>
      <c r="AX109" s="89">
        <f t="shared" si="56"/>
        <v>125</v>
      </c>
      <c r="AY109" s="90" cm="1">
        <f t="array" ref="AY109">_xlfn.IFS(SUM($S109,$W109,$AA109,$AE109,$AI109,$AM109,$AQ109,$AU109)&gt;='Wage Ceilings '!$C$3,0,SUM($K109,$S109,$W109,$AA109,$AE109,$AI109,$AM109,$AQ109,$AU109)&gt;'Wage Ceilings '!$C$3,'Wage Ceilings '!$C$3-SUM($S109,$W109,$AA109,$AE109,$AI109,$AM109,$AQ109,$AU109),SUM($K109,$S109,$W109,$AA109,$AE109,$AI109,$AM109,$AQ109,$AU109)&lt;='Wage Ceilings '!$C$3,$K109)</f>
        <v>0</v>
      </c>
      <c r="AZ109" s="91" cm="1">
        <f t="array" ref="AZ109">INDEX(Appendix!$G$4:$J$8,_xlfn.IFS(AX109&lt;56,1,AX109&lt;61,2,AX109&lt;66,3,AX109&lt;71,4,TRUE,5),MATCH(YEAR($C$17),Appendix!$G$3:$L$3,0))</f>
        <v>0</v>
      </c>
      <c r="BA109" s="92">
        <f t="shared" si="57"/>
        <v>0</v>
      </c>
      <c r="BB109" s="89">
        <f t="shared" si="58"/>
        <v>125</v>
      </c>
      <c r="BC109" s="90" cm="1">
        <f t="array" ref="BC109">_xlfn.IFS(SUM($S109,$W109,$AA109,$AE109,$AI109,$AM109,$AQ109,$AU109,$AY109)&gt;='Wage Ceilings '!$C$3,0,SUM($L109,$S109,$W109,$AA109,$AE109,$AI109,$AM109,$AQ109,$AU109,$AY109)&gt;'Wage Ceilings '!$C$3,'Wage Ceilings '!$C$3-SUM($S109,$W109,$AA109,$AE109,$AI109,$AM109,$AQ109,$AU109,$AY109),SUM($L109,$S109,$W109,$AA109,$AE109,$AI109,$AM109,$AQ109,$AU109,$AY109)&lt;='Wage Ceilings '!$C$3,$L109)</f>
        <v>0</v>
      </c>
      <c r="BD109" s="91" cm="1">
        <f t="array" ref="BD109">INDEX(Appendix!$G$4:$J$8,_xlfn.IFS(BB109&lt;56,1,BB109&lt;61,2,BB109&lt;66,3,BB109&lt;71,4,TRUE,5),MATCH(YEAR($C$17),Appendix!$G$3:$L$3,0))</f>
        <v>0</v>
      </c>
      <c r="BE109" s="92">
        <f t="shared" si="59"/>
        <v>0</v>
      </c>
      <c r="BF109" s="89">
        <f t="shared" si="60"/>
        <v>125</v>
      </c>
      <c r="BG109" s="90" cm="1">
        <f t="array" ref="BG109">_xlfn.IFS(SUM($S109,$W109,$AA109,$AE109,$AI109,$AM109,$AQ109,$AU109,$AY109,$BC109)&gt;='Wage Ceilings '!$C$3,0,SUM($M109,$S109,$W109,$AA109,$AE109,$AI109,$AM109,$AQ109,$AU109,$AY109,$BC109)&gt;'Wage Ceilings '!$C$3,'Wage Ceilings '!$C$3-SUM($S109,$W109,$AA109,$AE109,$AI109,$AM109,$AQ109,$AU109,$AY109,$BC109),SUM($M109,$S109,$W109,$AA109,$AE109,$AI109,$AM109,$AQ109,$AU109,$AY109,$BC109)&lt;='Wage Ceilings '!$C$3,$M109)</f>
        <v>0</v>
      </c>
      <c r="BH109" s="91" cm="1">
        <f t="array" ref="BH109">INDEX(Appendix!$G$4:$J$8,_xlfn.IFS(BF109&lt;56,1,BF109&lt;61,2,BF109&lt;66,3,BF109&lt;71,4,TRUE,5),MATCH(YEAR($C$17),Appendix!$G$3:$L$3,0))</f>
        <v>0</v>
      </c>
      <c r="BI109" s="92">
        <f t="shared" si="61"/>
        <v>0</v>
      </c>
      <c r="BJ109" s="89">
        <f t="shared" si="62"/>
        <v>125</v>
      </c>
      <c r="BK109" s="90" cm="1">
        <f t="array" ref="BK109">_xlfn.IFS(SUM($S109,$W109,$AA109,$AE109,$AI109,$AM109,$AQ109,$AU109,$AY109,$BC109,$BG109)&gt;='Wage Ceilings '!$C$3,0,SUM($N109,$S109,$W109,$AA109,$AE109,$AI109,$AM109,$AQ109,$AU109,$AY109,$BC109,$BG109)&gt;'Wage Ceilings '!$C$3,'Wage Ceilings '!$C$3-SUM($S109,$W109,$AA109,$AE109,$AI109,$AM109,$AQ109,$AU109,$AY109,$BC109,$BG109),SUM($N109,$S109,$W109,$AA109,$AE109,$AI109,$AM109,$AQ109,$AU109,$AY109,$BC109,$BG109)&lt;='Wage Ceilings '!$C$3,$N109)</f>
        <v>0</v>
      </c>
      <c r="BL109" s="91" cm="1">
        <f t="array" ref="BL109">INDEX(Appendix!$G$4:$J$8,_xlfn.IFS(BJ109&lt;56,1,BJ109&lt;61,2,BJ109&lt;66,3,BJ109&lt;71,4,TRUE,5),MATCH(YEAR($C$17),Appendix!$G$3:$L$3,0))</f>
        <v>0</v>
      </c>
      <c r="BM109" s="92">
        <f t="shared" si="63"/>
        <v>0</v>
      </c>
      <c r="BN109" s="99"/>
    </row>
    <row r="110" spans="1:66" x14ac:dyDescent="0.3">
      <c r="A110" s="64" t="s">
        <v>158</v>
      </c>
      <c r="B110" s="63"/>
      <c r="C110" s="67"/>
      <c r="D110" s="67"/>
      <c r="E110" s="67"/>
      <c r="F110" s="67"/>
      <c r="G110" s="67"/>
      <c r="H110" s="67"/>
      <c r="I110" s="67"/>
      <c r="J110" s="67"/>
      <c r="K110" s="67"/>
      <c r="L110" s="67"/>
      <c r="M110" s="67"/>
      <c r="N110" s="67"/>
      <c r="O110" s="57">
        <f t="shared" si="65"/>
        <v>0</v>
      </c>
      <c r="P110" s="57">
        <f t="shared" si="66"/>
        <v>0</v>
      </c>
      <c r="Q110" s="58">
        <f t="shared" si="40"/>
        <v>0</v>
      </c>
      <c r="R110" s="89">
        <f t="shared" si="41"/>
        <v>124</v>
      </c>
      <c r="S110" s="90">
        <f>IF($C110&gt;'Wage Ceilings '!$C$3,'Wage Ceilings '!$C$3,$C110)</f>
        <v>0</v>
      </c>
      <c r="T110" s="91" cm="1">
        <f t="array" ref="T110">INDEX(Appendix!$G$4:$J$8,_xlfn.IFS(R110&lt;56,1,R110&lt;61,2,R110&lt;66,3,R110&lt;71,4,TRUE,5),MATCH(YEAR($C$17),Appendix!$G$3:$L$3,0))</f>
        <v>0</v>
      </c>
      <c r="U110" s="92">
        <f t="shared" si="42"/>
        <v>0</v>
      </c>
      <c r="V110" s="89">
        <f t="shared" si="43"/>
        <v>125</v>
      </c>
      <c r="W110" s="90">
        <f>IF($D110&gt;'Wage Ceilings '!$C$3-$S110,'Wage Ceilings '!$C$3-$S110,$D110)</f>
        <v>0</v>
      </c>
      <c r="X110" s="91" cm="1">
        <f t="array" ref="X110">INDEX(Appendix!$G$4:$J$8,_xlfn.IFS(V110&lt;56,1,V110&lt;61,2,V110&lt;66,3,V110&lt;71,4,TRUE,5),MATCH(YEAR($C$17),Appendix!$G$3:$L$3,0))</f>
        <v>0</v>
      </c>
      <c r="Y110" s="92">
        <f t="shared" si="44"/>
        <v>0</v>
      </c>
      <c r="Z110" s="89">
        <f t="shared" si="45"/>
        <v>125</v>
      </c>
      <c r="AA110" s="90">
        <f>IF($E110&gt;'Wage Ceilings '!$C$3-SUM($S110,$W110),'Wage Ceilings '!$C$3-SUM($S110,$W110),$E110)</f>
        <v>0</v>
      </c>
      <c r="AB110" s="91" cm="1">
        <f t="array" ref="AB110">INDEX(Appendix!$G$4:$J$8,_xlfn.IFS(Z110&lt;56,1,Z110&lt;61,2,Z110&lt;66,3,Z110&lt;71,4,TRUE,5),MATCH(YEAR($C$17),Appendix!$G$3:$L$3,0))</f>
        <v>0</v>
      </c>
      <c r="AC110" s="92">
        <f t="shared" si="46"/>
        <v>0</v>
      </c>
      <c r="AD110" s="89">
        <f t="shared" si="47"/>
        <v>125</v>
      </c>
      <c r="AE110" s="90">
        <f>IF($F110&gt;'Wage Ceilings '!$C$3-SUM($S110,$W110,$AA110),'Wage Ceilings '!$C$3-SUM($S110,$W110,$AA110),$F110)</f>
        <v>0</v>
      </c>
      <c r="AF110" s="91" cm="1">
        <f t="array" ref="AF110">INDEX(Appendix!$G$4:$J$8,_xlfn.IFS(AD110&lt;56,1,AD110&lt;61,2,AD110&lt;66,3,AD110&lt;71,4,TRUE,5),MATCH(YEAR($C$17),Appendix!$G$3:$L$3,0))</f>
        <v>0</v>
      </c>
      <c r="AG110" s="92">
        <f t="shared" si="48"/>
        <v>0</v>
      </c>
      <c r="AH110" s="89">
        <f t="shared" si="49"/>
        <v>125</v>
      </c>
      <c r="AI110" s="90">
        <f>IF($G110&gt;'Wage Ceilings '!$C$3-SUM($S110,$W110,$AA110,$AE110),'Wage Ceilings '!$C$3-SUM($S110,$W110,$AA110,$AE110),$G110)</f>
        <v>0</v>
      </c>
      <c r="AJ110" s="91" cm="1">
        <f t="array" ref="AJ110">INDEX(Appendix!$G$4:$J$8,_xlfn.IFS(AH110&lt;56,1,AH110&lt;61,2,AH110&lt;66,3,AH110&lt;71,4,TRUE,5),MATCH(YEAR($C$17),Appendix!$G$3:$L$3,0))</f>
        <v>0</v>
      </c>
      <c r="AK110" s="92">
        <f t="shared" si="50"/>
        <v>0</v>
      </c>
      <c r="AL110" s="89">
        <f t="shared" si="51"/>
        <v>125</v>
      </c>
      <c r="AM110" s="90">
        <f>IF($H110&gt;'Wage Ceilings '!$C$3-SUM($S110,$W110,$AA110,$AE110,$AI110),'Wage Ceilings '!$C$3-SUM($S110,$W110,$AA110,$AE110,$AI110),$H110)</f>
        <v>0</v>
      </c>
      <c r="AN110" s="91" cm="1">
        <f t="array" ref="AN110">INDEX(Appendix!$G$4:$J$8,_xlfn.IFS(AL110&lt;56,1,AL110&lt;61,2,AL110&lt;66,3,AL110&lt;71,4,TRUE,5),MATCH(YEAR($C$17),Appendix!$G$3:$L$3,0))</f>
        <v>0</v>
      </c>
      <c r="AO110" s="92">
        <f t="shared" si="52"/>
        <v>0</v>
      </c>
      <c r="AP110" s="89">
        <f t="shared" si="53"/>
        <v>125</v>
      </c>
      <c r="AQ110" s="90" cm="1">
        <f t="array" ref="AQ110">_xlfn.IFS(SUM($S110,$W110,$AA110,$AE110,$AI110,$AM110)&gt;='Wage Ceilings '!$C$3,0,SUM($I110,$S110,$W110,$AA110,$AE110,$AI110,$AM110)&gt;'Wage Ceilings '!$C$3,'Wage Ceilings '!$C$3-SUM($S110,$W110,$AA110,$AE110,$AI110,$AM110),SUM($I110,$S110,$W110,$AA110,$AE110,$AI110,$AM110)&lt;='Wage Ceilings '!$C$3,$I110)</f>
        <v>0</v>
      </c>
      <c r="AR110" s="91" cm="1">
        <f t="array" ref="AR110">INDEX(Appendix!$G$4:$J$8,_xlfn.IFS(AP110&lt;56,1,AP110&lt;61,2,AP110&lt;66,3,AP110&lt;71,4,TRUE,5),MATCH(YEAR($C$17),Appendix!$G$3:$L$3,0))</f>
        <v>0</v>
      </c>
      <c r="AS110" s="92">
        <f t="shared" si="64"/>
        <v>0</v>
      </c>
      <c r="AT110" s="89">
        <f t="shared" si="54"/>
        <v>125</v>
      </c>
      <c r="AU110" s="90" cm="1">
        <f t="array" ref="AU110">_xlfn.IFS(SUM($S110,$W110,$AA110,$AE110,$AI110,$AM110,$AQ110)&gt;='Wage Ceilings '!$C$3,0,SUM($J110,$S110,$W110,$AA110,$AE110,$AI110,$AM110,$AQ110)&gt;'Wage Ceilings '!$C$3,'Wage Ceilings '!$C$3-SUM($S110,$W110,$AA110,$AE110,$AI110,$AM110,$AQ110),SUM($J110,$S110,$W110,$AA110,$AE110,$AI110,$AM110,$AQ110)&lt;='Wage Ceilings '!$C$3,$J110)</f>
        <v>0</v>
      </c>
      <c r="AV110" s="91" cm="1">
        <f t="array" ref="AV110">INDEX(Appendix!$G$4:$J$8,_xlfn.IFS(AT110&lt;56,1,AT110&lt;61,2,AT110&lt;66,3,AT110&lt;71,4,TRUE,5),MATCH(YEAR($C$17),Appendix!$G$3:$L$3,0))</f>
        <v>0</v>
      </c>
      <c r="AW110" s="92">
        <f t="shared" si="55"/>
        <v>0</v>
      </c>
      <c r="AX110" s="89">
        <f t="shared" si="56"/>
        <v>125</v>
      </c>
      <c r="AY110" s="90" cm="1">
        <f t="array" ref="AY110">_xlfn.IFS(SUM($S110,$W110,$AA110,$AE110,$AI110,$AM110,$AQ110,$AU110)&gt;='Wage Ceilings '!$C$3,0,SUM($K110,$S110,$W110,$AA110,$AE110,$AI110,$AM110,$AQ110,$AU110)&gt;'Wage Ceilings '!$C$3,'Wage Ceilings '!$C$3-SUM($S110,$W110,$AA110,$AE110,$AI110,$AM110,$AQ110,$AU110),SUM($K110,$S110,$W110,$AA110,$AE110,$AI110,$AM110,$AQ110,$AU110)&lt;='Wage Ceilings '!$C$3,$K110)</f>
        <v>0</v>
      </c>
      <c r="AZ110" s="91" cm="1">
        <f t="array" ref="AZ110">INDEX(Appendix!$G$4:$J$8,_xlfn.IFS(AX110&lt;56,1,AX110&lt;61,2,AX110&lt;66,3,AX110&lt;71,4,TRUE,5),MATCH(YEAR($C$17),Appendix!$G$3:$L$3,0))</f>
        <v>0</v>
      </c>
      <c r="BA110" s="92">
        <f t="shared" si="57"/>
        <v>0</v>
      </c>
      <c r="BB110" s="89">
        <f t="shared" si="58"/>
        <v>125</v>
      </c>
      <c r="BC110" s="90" cm="1">
        <f t="array" ref="BC110">_xlfn.IFS(SUM($S110,$W110,$AA110,$AE110,$AI110,$AM110,$AQ110,$AU110,$AY110)&gt;='Wage Ceilings '!$C$3,0,SUM($L110,$S110,$W110,$AA110,$AE110,$AI110,$AM110,$AQ110,$AU110,$AY110)&gt;'Wage Ceilings '!$C$3,'Wage Ceilings '!$C$3-SUM($S110,$W110,$AA110,$AE110,$AI110,$AM110,$AQ110,$AU110,$AY110),SUM($L110,$S110,$W110,$AA110,$AE110,$AI110,$AM110,$AQ110,$AU110,$AY110)&lt;='Wage Ceilings '!$C$3,$L110)</f>
        <v>0</v>
      </c>
      <c r="BD110" s="91" cm="1">
        <f t="array" ref="BD110">INDEX(Appendix!$G$4:$J$8,_xlfn.IFS(BB110&lt;56,1,BB110&lt;61,2,BB110&lt;66,3,BB110&lt;71,4,TRUE,5),MATCH(YEAR($C$17),Appendix!$G$3:$L$3,0))</f>
        <v>0</v>
      </c>
      <c r="BE110" s="92">
        <f t="shared" si="59"/>
        <v>0</v>
      </c>
      <c r="BF110" s="89">
        <f t="shared" si="60"/>
        <v>125</v>
      </c>
      <c r="BG110" s="90" cm="1">
        <f t="array" ref="BG110">_xlfn.IFS(SUM($S110,$W110,$AA110,$AE110,$AI110,$AM110,$AQ110,$AU110,$AY110,$BC110)&gt;='Wage Ceilings '!$C$3,0,SUM($M110,$S110,$W110,$AA110,$AE110,$AI110,$AM110,$AQ110,$AU110,$AY110,$BC110)&gt;'Wage Ceilings '!$C$3,'Wage Ceilings '!$C$3-SUM($S110,$W110,$AA110,$AE110,$AI110,$AM110,$AQ110,$AU110,$AY110,$BC110),SUM($M110,$S110,$W110,$AA110,$AE110,$AI110,$AM110,$AQ110,$AU110,$AY110,$BC110)&lt;='Wage Ceilings '!$C$3,$M110)</f>
        <v>0</v>
      </c>
      <c r="BH110" s="91" cm="1">
        <f t="array" ref="BH110">INDEX(Appendix!$G$4:$J$8,_xlfn.IFS(BF110&lt;56,1,BF110&lt;61,2,BF110&lt;66,3,BF110&lt;71,4,TRUE,5),MATCH(YEAR($C$17),Appendix!$G$3:$L$3,0))</f>
        <v>0</v>
      </c>
      <c r="BI110" s="92">
        <f t="shared" si="61"/>
        <v>0</v>
      </c>
      <c r="BJ110" s="89">
        <f t="shared" si="62"/>
        <v>125</v>
      </c>
      <c r="BK110" s="90" cm="1">
        <f t="array" ref="BK110">_xlfn.IFS(SUM($S110,$W110,$AA110,$AE110,$AI110,$AM110,$AQ110,$AU110,$AY110,$BC110,$BG110)&gt;='Wage Ceilings '!$C$3,0,SUM($N110,$S110,$W110,$AA110,$AE110,$AI110,$AM110,$AQ110,$AU110,$AY110,$BC110,$BG110)&gt;'Wage Ceilings '!$C$3,'Wage Ceilings '!$C$3-SUM($S110,$W110,$AA110,$AE110,$AI110,$AM110,$AQ110,$AU110,$AY110,$BC110,$BG110),SUM($N110,$S110,$W110,$AA110,$AE110,$AI110,$AM110,$AQ110,$AU110,$AY110,$BC110,$BG110)&lt;='Wage Ceilings '!$C$3,$N110)</f>
        <v>0</v>
      </c>
      <c r="BL110" s="91" cm="1">
        <f t="array" ref="BL110">INDEX(Appendix!$G$4:$J$8,_xlfn.IFS(BJ110&lt;56,1,BJ110&lt;61,2,BJ110&lt;66,3,BJ110&lt;71,4,TRUE,5),MATCH(YEAR($C$17),Appendix!$G$3:$L$3,0))</f>
        <v>0</v>
      </c>
      <c r="BM110" s="92">
        <f t="shared" si="63"/>
        <v>0</v>
      </c>
      <c r="BN110" s="99"/>
    </row>
    <row r="111" spans="1:66" x14ac:dyDescent="0.3">
      <c r="A111" s="64" t="s">
        <v>159</v>
      </c>
      <c r="B111" s="63"/>
      <c r="C111" s="67"/>
      <c r="D111" s="67"/>
      <c r="E111" s="67"/>
      <c r="F111" s="67"/>
      <c r="G111" s="67"/>
      <c r="H111" s="67"/>
      <c r="I111" s="67"/>
      <c r="J111" s="67"/>
      <c r="K111" s="67"/>
      <c r="L111" s="67"/>
      <c r="M111" s="67"/>
      <c r="N111" s="67"/>
      <c r="O111" s="57">
        <f t="shared" si="65"/>
        <v>0</v>
      </c>
      <c r="P111" s="57">
        <f t="shared" si="66"/>
        <v>0</v>
      </c>
      <c r="Q111" s="58">
        <f t="shared" si="40"/>
        <v>0</v>
      </c>
      <c r="R111" s="89">
        <f t="shared" si="41"/>
        <v>124</v>
      </c>
      <c r="S111" s="90">
        <f>IF($C111&gt;'Wage Ceilings '!$C$3,'Wage Ceilings '!$C$3,$C111)</f>
        <v>0</v>
      </c>
      <c r="T111" s="91" cm="1">
        <f t="array" ref="T111">INDEX(Appendix!$G$4:$J$8,_xlfn.IFS(R111&lt;56,1,R111&lt;61,2,R111&lt;66,3,R111&lt;71,4,TRUE,5),MATCH(YEAR($C$17),Appendix!$G$3:$L$3,0))</f>
        <v>0</v>
      </c>
      <c r="U111" s="92">
        <f t="shared" si="42"/>
        <v>0</v>
      </c>
      <c r="V111" s="89">
        <f t="shared" si="43"/>
        <v>125</v>
      </c>
      <c r="W111" s="90">
        <f>IF($D111&gt;'Wage Ceilings '!$C$3-$S111,'Wage Ceilings '!$C$3-$S111,$D111)</f>
        <v>0</v>
      </c>
      <c r="X111" s="91" cm="1">
        <f t="array" ref="X111">INDEX(Appendix!$G$4:$J$8,_xlfn.IFS(V111&lt;56,1,V111&lt;61,2,V111&lt;66,3,V111&lt;71,4,TRUE,5),MATCH(YEAR($C$17),Appendix!$G$3:$L$3,0))</f>
        <v>0</v>
      </c>
      <c r="Y111" s="92">
        <f t="shared" si="44"/>
        <v>0</v>
      </c>
      <c r="Z111" s="89">
        <f t="shared" si="45"/>
        <v>125</v>
      </c>
      <c r="AA111" s="90">
        <f>IF($E111&gt;'Wage Ceilings '!$C$3-SUM($S111,$W111),'Wage Ceilings '!$C$3-SUM($S111,$W111),$E111)</f>
        <v>0</v>
      </c>
      <c r="AB111" s="91" cm="1">
        <f t="array" ref="AB111">INDEX(Appendix!$G$4:$J$8,_xlfn.IFS(Z111&lt;56,1,Z111&lt;61,2,Z111&lt;66,3,Z111&lt;71,4,TRUE,5),MATCH(YEAR($C$17),Appendix!$G$3:$L$3,0))</f>
        <v>0</v>
      </c>
      <c r="AC111" s="92">
        <f t="shared" si="46"/>
        <v>0</v>
      </c>
      <c r="AD111" s="89">
        <f t="shared" si="47"/>
        <v>125</v>
      </c>
      <c r="AE111" s="90">
        <f>IF($F111&gt;'Wage Ceilings '!$C$3-SUM($S111,$W111,$AA111),'Wage Ceilings '!$C$3-SUM($S111,$W111,$AA111),$F111)</f>
        <v>0</v>
      </c>
      <c r="AF111" s="91" cm="1">
        <f t="array" ref="AF111">INDEX(Appendix!$G$4:$J$8,_xlfn.IFS(AD111&lt;56,1,AD111&lt;61,2,AD111&lt;66,3,AD111&lt;71,4,TRUE,5),MATCH(YEAR($C$17),Appendix!$G$3:$L$3,0))</f>
        <v>0</v>
      </c>
      <c r="AG111" s="92">
        <f t="shared" si="48"/>
        <v>0</v>
      </c>
      <c r="AH111" s="89">
        <f t="shared" si="49"/>
        <v>125</v>
      </c>
      <c r="AI111" s="90">
        <f>IF($G111&gt;'Wage Ceilings '!$C$3-SUM($S111,$W111,$AA111,$AE111),'Wage Ceilings '!$C$3-SUM($S111,$W111,$AA111,$AE111),$G111)</f>
        <v>0</v>
      </c>
      <c r="AJ111" s="91" cm="1">
        <f t="array" ref="AJ111">INDEX(Appendix!$G$4:$J$8,_xlfn.IFS(AH111&lt;56,1,AH111&lt;61,2,AH111&lt;66,3,AH111&lt;71,4,TRUE,5),MATCH(YEAR($C$17),Appendix!$G$3:$L$3,0))</f>
        <v>0</v>
      </c>
      <c r="AK111" s="92">
        <f t="shared" si="50"/>
        <v>0</v>
      </c>
      <c r="AL111" s="89">
        <f t="shared" si="51"/>
        <v>125</v>
      </c>
      <c r="AM111" s="90">
        <f>IF($H111&gt;'Wage Ceilings '!$C$3-SUM($S111,$W111,$AA111,$AE111,$AI111),'Wage Ceilings '!$C$3-SUM($S111,$W111,$AA111,$AE111,$AI111),$H111)</f>
        <v>0</v>
      </c>
      <c r="AN111" s="91" cm="1">
        <f t="array" ref="AN111">INDEX(Appendix!$G$4:$J$8,_xlfn.IFS(AL111&lt;56,1,AL111&lt;61,2,AL111&lt;66,3,AL111&lt;71,4,TRUE,5),MATCH(YEAR($C$17),Appendix!$G$3:$L$3,0))</f>
        <v>0</v>
      </c>
      <c r="AO111" s="92">
        <f t="shared" si="52"/>
        <v>0</v>
      </c>
      <c r="AP111" s="89">
        <f t="shared" si="53"/>
        <v>125</v>
      </c>
      <c r="AQ111" s="90" cm="1">
        <f t="array" ref="AQ111">_xlfn.IFS(SUM($S111,$W111,$AA111,$AE111,$AI111,$AM111)&gt;='Wage Ceilings '!$C$3,0,SUM($I111,$S111,$W111,$AA111,$AE111,$AI111,$AM111)&gt;'Wage Ceilings '!$C$3,'Wage Ceilings '!$C$3-SUM($S111,$W111,$AA111,$AE111,$AI111,$AM111),SUM($I111,$S111,$W111,$AA111,$AE111,$AI111,$AM111)&lt;='Wage Ceilings '!$C$3,$I111)</f>
        <v>0</v>
      </c>
      <c r="AR111" s="91" cm="1">
        <f t="array" ref="AR111">INDEX(Appendix!$G$4:$J$8,_xlfn.IFS(AP111&lt;56,1,AP111&lt;61,2,AP111&lt;66,3,AP111&lt;71,4,TRUE,5),MATCH(YEAR($C$17),Appendix!$G$3:$L$3,0))</f>
        <v>0</v>
      </c>
      <c r="AS111" s="92">
        <f t="shared" si="64"/>
        <v>0</v>
      </c>
      <c r="AT111" s="89">
        <f t="shared" si="54"/>
        <v>125</v>
      </c>
      <c r="AU111" s="90" cm="1">
        <f t="array" ref="AU111">_xlfn.IFS(SUM($S111,$W111,$AA111,$AE111,$AI111,$AM111,$AQ111)&gt;='Wage Ceilings '!$C$3,0,SUM($J111,$S111,$W111,$AA111,$AE111,$AI111,$AM111,$AQ111)&gt;'Wage Ceilings '!$C$3,'Wage Ceilings '!$C$3-SUM($S111,$W111,$AA111,$AE111,$AI111,$AM111,$AQ111),SUM($J111,$S111,$W111,$AA111,$AE111,$AI111,$AM111,$AQ111)&lt;='Wage Ceilings '!$C$3,$J111)</f>
        <v>0</v>
      </c>
      <c r="AV111" s="91" cm="1">
        <f t="array" ref="AV111">INDEX(Appendix!$G$4:$J$8,_xlfn.IFS(AT111&lt;56,1,AT111&lt;61,2,AT111&lt;66,3,AT111&lt;71,4,TRUE,5),MATCH(YEAR($C$17),Appendix!$G$3:$L$3,0))</f>
        <v>0</v>
      </c>
      <c r="AW111" s="92">
        <f t="shared" si="55"/>
        <v>0</v>
      </c>
      <c r="AX111" s="89">
        <f t="shared" si="56"/>
        <v>125</v>
      </c>
      <c r="AY111" s="90" cm="1">
        <f t="array" ref="AY111">_xlfn.IFS(SUM($S111,$W111,$AA111,$AE111,$AI111,$AM111,$AQ111,$AU111)&gt;='Wage Ceilings '!$C$3,0,SUM($K111,$S111,$W111,$AA111,$AE111,$AI111,$AM111,$AQ111,$AU111)&gt;'Wage Ceilings '!$C$3,'Wage Ceilings '!$C$3-SUM($S111,$W111,$AA111,$AE111,$AI111,$AM111,$AQ111,$AU111),SUM($K111,$S111,$W111,$AA111,$AE111,$AI111,$AM111,$AQ111,$AU111)&lt;='Wage Ceilings '!$C$3,$K111)</f>
        <v>0</v>
      </c>
      <c r="AZ111" s="91" cm="1">
        <f t="array" ref="AZ111">INDEX(Appendix!$G$4:$J$8,_xlfn.IFS(AX111&lt;56,1,AX111&lt;61,2,AX111&lt;66,3,AX111&lt;71,4,TRUE,5),MATCH(YEAR($C$17),Appendix!$G$3:$L$3,0))</f>
        <v>0</v>
      </c>
      <c r="BA111" s="92">
        <f t="shared" si="57"/>
        <v>0</v>
      </c>
      <c r="BB111" s="89">
        <f t="shared" si="58"/>
        <v>125</v>
      </c>
      <c r="BC111" s="90" cm="1">
        <f t="array" ref="BC111">_xlfn.IFS(SUM($S111,$W111,$AA111,$AE111,$AI111,$AM111,$AQ111,$AU111,$AY111)&gt;='Wage Ceilings '!$C$3,0,SUM($L111,$S111,$W111,$AA111,$AE111,$AI111,$AM111,$AQ111,$AU111,$AY111)&gt;'Wage Ceilings '!$C$3,'Wage Ceilings '!$C$3-SUM($S111,$W111,$AA111,$AE111,$AI111,$AM111,$AQ111,$AU111,$AY111),SUM($L111,$S111,$W111,$AA111,$AE111,$AI111,$AM111,$AQ111,$AU111,$AY111)&lt;='Wage Ceilings '!$C$3,$L111)</f>
        <v>0</v>
      </c>
      <c r="BD111" s="91" cm="1">
        <f t="array" ref="BD111">INDEX(Appendix!$G$4:$J$8,_xlfn.IFS(BB111&lt;56,1,BB111&lt;61,2,BB111&lt;66,3,BB111&lt;71,4,TRUE,5),MATCH(YEAR($C$17),Appendix!$G$3:$L$3,0))</f>
        <v>0</v>
      </c>
      <c r="BE111" s="92">
        <f t="shared" si="59"/>
        <v>0</v>
      </c>
      <c r="BF111" s="89">
        <f t="shared" si="60"/>
        <v>125</v>
      </c>
      <c r="BG111" s="90" cm="1">
        <f t="array" ref="BG111">_xlfn.IFS(SUM($S111,$W111,$AA111,$AE111,$AI111,$AM111,$AQ111,$AU111,$AY111,$BC111)&gt;='Wage Ceilings '!$C$3,0,SUM($M111,$S111,$W111,$AA111,$AE111,$AI111,$AM111,$AQ111,$AU111,$AY111,$BC111)&gt;'Wage Ceilings '!$C$3,'Wage Ceilings '!$C$3-SUM($S111,$W111,$AA111,$AE111,$AI111,$AM111,$AQ111,$AU111,$AY111,$BC111),SUM($M111,$S111,$W111,$AA111,$AE111,$AI111,$AM111,$AQ111,$AU111,$AY111,$BC111)&lt;='Wage Ceilings '!$C$3,$M111)</f>
        <v>0</v>
      </c>
      <c r="BH111" s="91" cm="1">
        <f t="array" ref="BH111">INDEX(Appendix!$G$4:$J$8,_xlfn.IFS(BF111&lt;56,1,BF111&lt;61,2,BF111&lt;66,3,BF111&lt;71,4,TRUE,5),MATCH(YEAR($C$17),Appendix!$G$3:$L$3,0))</f>
        <v>0</v>
      </c>
      <c r="BI111" s="92">
        <f t="shared" si="61"/>
        <v>0</v>
      </c>
      <c r="BJ111" s="89">
        <f t="shared" si="62"/>
        <v>125</v>
      </c>
      <c r="BK111" s="90" cm="1">
        <f t="array" ref="BK111">_xlfn.IFS(SUM($S111,$W111,$AA111,$AE111,$AI111,$AM111,$AQ111,$AU111,$AY111,$BC111,$BG111)&gt;='Wage Ceilings '!$C$3,0,SUM($N111,$S111,$W111,$AA111,$AE111,$AI111,$AM111,$AQ111,$AU111,$AY111,$BC111,$BG111)&gt;'Wage Ceilings '!$C$3,'Wage Ceilings '!$C$3-SUM($S111,$W111,$AA111,$AE111,$AI111,$AM111,$AQ111,$AU111,$AY111,$BC111,$BG111),SUM($N111,$S111,$W111,$AA111,$AE111,$AI111,$AM111,$AQ111,$AU111,$AY111,$BC111,$BG111)&lt;='Wage Ceilings '!$C$3,$N111)</f>
        <v>0</v>
      </c>
      <c r="BL111" s="91" cm="1">
        <f t="array" ref="BL111">INDEX(Appendix!$G$4:$J$8,_xlfn.IFS(BJ111&lt;56,1,BJ111&lt;61,2,BJ111&lt;66,3,BJ111&lt;71,4,TRUE,5),MATCH(YEAR($C$17),Appendix!$G$3:$L$3,0))</f>
        <v>0</v>
      </c>
      <c r="BM111" s="92">
        <f t="shared" si="63"/>
        <v>0</v>
      </c>
      <c r="BN111" s="99"/>
    </row>
    <row r="112" spans="1:66" x14ac:dyDescent="0.3">
      <c r="A112" s="64" t="s">
        <v>160</v>
      </c>
      <c r="B112" s="63"/>
      <c r="C112" s="67"/>
      <c r="D112" s="67"/>
      <c r="E112" s="67"/>
      <c r="F112" s="67"/>
      <c r="G112" s="67"/>
      <c r="H112" s="67"/>
      <c r="I112" s="67"/>
      <c r="J112" s="67"/>
      <c r="K112" s="67"/>
      <c r="L112" s="67"/>
      <c r="M112" s="67"/>
      <c r="N112" s="67"/>
      <c r="O112" s="57">
        <f t="shared" si="65"/>
        <v>0</v>
      </c>
      <c r="P112" s="57">
        <f t="shared" si="66"/>
        <v>0</v>
      </c>
      <c r="Q112" s="58">
        <f t="shared" si="40"/>
        <v>0</v>
      </c>
      <c r="R112" s="89">
        <f t="shared" si="41"/>
        <v>124</v>
      </c>
      <c r="S112" s="90">
        <f>IF($C112&gt;'Wage Ceilings '!$C$3,'Wage Ceilings '!$C$3,$C112)</f>
        <v>0</v>
      </c>
      <c r="T112" s="91" cm="1">
        <f t="array" ref="T112">INDEX(Appendix!$G$4:$J$8,_xlfn.IFS(R112&lt;56,1,R112&lt;61,2,R112&lt;66,3,R112&lt;71,4,TRUE,5),MATCH(YEAR($C$17),Appendix!$G$3:$L$3,0))</f>
        <v>0</v>
      </c>
      <c r="U112" s="92">
        <f t="shared" si="42"/>
        <v>0</v>
      </c>
      <c r="V112" s="89">
        <f t="shared" si="43"/>
        <v>125</v>
      </c>
      <c r="W112" s="90">
        <f>IF($D112&gt;'Wage Ceilings '!$C$3-$S112,'Wage Ceilings '!$C$3-$S112,$D112)</f>
        <v>0</v>
      </c>
      <c r="X112" s="91" cm="1">
        <f t="array" ref="X112">INDEX(Appendix!$G$4:$J$8,_xlfn.IFS(V112&lt;56,1,V112&lt;61,2,V112&lt;66,3,V112&lt;71,4,TRUE,5),MATCH(YEAR($C$17),Appendix!$G$3:$L$3,0))</f>
        <v>0</v>
      </c>
      <c r="Y112" s="92">
        <f t="shared" si="44"/>
        <v>0</v>
      </c>
      <c r="Z112" s="89">
        <f t="shared" si="45"/>
        <v>125</v>
      </c>
      <c r="AA112" s="90">
        <f>IF($E112&gt;'Wage Ceilings '!$C$3-SUM($S112,$W112),'Wage Ceilings '!$C$3-SUM($S112,$W112),$E112)</f>
        <v>0</v>
      </c>
      <c r="AB112" s="91" cm="1">
        <f t="array" ref="AB112">INDEX(Appendix!$G$4:$J$8,_xlfn.IFS(Z112&lt;56,1,Z112&lt;61,2,Z112&lt;66,3,Z112&lt;71,4,TRUE,5),MATCH(YEAR($C$17),Appendix!$G$3:$L$3,0))</f>
        <v>0</v>
      </c>
      <c r="AC112" s="92">
        <f t="shared" si="46"/>
        <v>0</v>
      </c>
      <c r="AD112" s="89">
        <f t="shared" si="47"/>
        <v>125</v>
      </c>
      <c r="AE112" s="90">
        <f>IF($F112&gt;'Wage Ceilings '!$C$3-SUM($S112,$W112,$AA112),'Wage Ceilings '!$C$3-SUM($S112,$W112,$AA112),$F112)</f>
        <v>0</v>
      </c>
      <c r="AF112" s="91" cm="1">
        <f t="array" ref="AF112">INDEX(Appendix!$G$4:$J$8,_xlfn.IFS(AD112&lt;56,1,AD112&lt;61,2,AD112&lt;66,3,AD112&lt;71,4,TRUE,5),MATCH(YEAR($C$17),Appendix!$G$3:$L$3,0))</f>
        <v>0</v>
      </c>
      <c r="AG112" s="92">
        <f t="shared" si="48"/>
        <v>0</v>
      </c>
      <c r="AH112" s="89">
        <f t="shared" si="49"/>
        <v>125</v>
      </c>
      <c r="AI112" s="90">
        <f>IF($G112&gt;'Wage Ceilings '!$C$3-SUM($S112,$W112,$AA112,$AE112),'Wage Ceilings '!$C$3-SUM($S112,$W112,$AA112,$AE112),$G112)</f>
        <v>0</v>
      </c>
      <c r="AJ112" s="91" cm="1">
        <f t="array" ref="AJ112">INDEX(Appendix!$G$4:$J$8,_xlfn.IFS(AH112&lt;56,1,AH112&lt;61,2,AH112&lt;66,3,AH112&lt;71,4,TRUE,5),MATCH(YEAR($C$17),Appendix!$G$3:$L$3,0))</f>
        <v>0</v>
      </c>
      <c r="AK112" s="92">
        <f t="shared" si="50"/>
        <v>0</v>
      </c>
      <c r="AL112" s="89">
        <f t="shared" si="51"/>
        <v>125</v>
      </c>
      <c r="AM112" s="90">
        <f>IF($H112&gt;'Wage Ceilings '!$C$3-SUM($S112,$W112,$AA112,$AE112,$AI112),'Wage Ceilings '!$C$3-SUM($S112,$W112,$AA112,$AE112,$AI112),$H112)</f>
        <v>0</v>
      </c>
      <c r="AN112" s="91" cm="1">
        <f t="array" ref="AN112">INDEX(Appendix!$G$4:$J$8,_xlfn.IFS(AL112&lt;56,1,AL112&lt;61,2,AL112&lt;66,3,AL112&lt;71,4,TRUE,5),MATCH(YEAR($C$17),Appendix!$G$3:$L$3,0))</f>
        <v>0</v>
      </c>
      <c r="AO112" s="92">
        <f t="shared" si="52"/>
        <v>0</v>
      </c>
      <c r="AP112" s="89">
        <f t="shared" si="53"/>
        <v>125</v>
      </c>
      <c r="AQ112" s="90" cm="1">
        <f t="array" ref="AQ112">_xlfn.IFS(SUM($S112,$W112,$AA112,$AE112,$AI112,$AM112)&gt;='Wage Ceilings '!$C$3,0,SUM($I112,$S112,$W112,$AA112,$AE112,$AI112,$AM112)&gt;'Wage Ceilings '!$C$3,'Wage Ceilings '!$C$3-SUM($S112,$W112,$AA112,$AE112,$AI112,$AM112),SUM($I112,$S112,$W112,$AA112,$AE112,$AI112,$AM112)&lt;='Wage Ceilings '!$C$3,$I112)</f>
        <v>0</v>
      </c>
      <c r="AR112" s="91" cm="1">
        <f t="array" ref="AR112">INDEX(Appendix!$G$4:$J$8,_xlfn.IFS(AP112&lt;56,1,AP112&lt;61,2,AP112&lt;66,3,AP112&lt;71,4,TRUE,5),MATCH(YEAR($C$17),Appendix!$G$3:$L$3,0))</f>
        <v>0</v>
      </c>
      <c r="AS112" s="92">
        <f t="shared" si="64"/>
        <v>0</v>
      </c>
      <c r="AT112" s="89">
        <f t="shared" si="54"/>
        <v>125</v>
      </c>
      <c r="AU112" s="90" cm="1">
        <f t="array" ref="AU112">_xlfn.IFS(SUM($S112,$W112,$AA112,$AE112,$AI112,$AM112,$AQ112)&gt;='Wage Ceilings '!$C$3,0,SUM($J112,$S112,$W112,$AA112,$AE112,$AI112,$AM112,$AQ112)&gt;'Wage Ceilings '!$C$3,'Wage Ceilings '!$C$3-SUM($S112,$W112,$AA112,$AE112,$AI112,$AM112,$AQ112),SUM($J112,$S112,$W112,$AA112,$AE112,$AI112,$AM112,$AQ112)&lt;='Wage Ceilings '!$C$3,$J112)</f>
        <v>0</v>
      </c>
      <c r="AV112" s="91" cm="1">
        <f t="array" ref="AV112">INDEX(Appendix!$G$4:$J$8,_xlfn.IFS(AT112&lt;56,1,AT112&lt;61,2,AT112&lt;66,3,AT112&lt;71,4,TRUE,5),MATCH(YEAR($C$17),Appendix!$G$3:$L$3,0))</f>
        <v>0</v>
      </c>
      <c r="AW112" s="92">
        <f t="shared" si="55"/>
        <v>0</v>
      </c>
      <c r="AX112" s="89">
        <f t="shared" si="56"/>
        <v>125</v>
      </c>
      <c r="AY112" s="90" cm="1">
        <f t="array" ref="AY112">_xlfn.IFS(SUM($S112,$W112,$AA112,$AE112,$AI112,$AM112,$AQ112,$AU112)&gt;='Wage Ceilings '!$C$3,0,SUM($K112,$S112,$W112,$AA112,$AE112,$AI112,$AM112,$AQ112,$AU112)&gt;'Wage Ceilings '!$C$3,'Wage Ceilings '!$C$3-SUM($S112,$W112,$AA112,$AE112,$AI112,$AM112,$AQ112,$AU112),SUM($K112,$S112,$W112,$AA112,$AE112,$AI112,$AM112,$AQ112,$AU112)&lt;='Wage Ceilings '!$C$3,$K112)</f>
        <v>0</v>
      </c>
      <c r="AZ112" s="91" cm="1">
        <f t="array" ref="AZ112">INDEX(Appendix!$G$4:$J$8,_xlfn.IFS(AX112&lt;56,1,AX112&lt;61,2,AX112&lt;66,3,AX112&lt;71,4,TRUE,5),MATCH(YEAR($C$17),Appendix!$G$3:$L$3,0))</f>
        <v>0</v>
      </c>
      <c r="BA112" s="92">
        <f t="shared" si="57"/>
        <v>0</v>
      </c>
      <c r="BB112" s="89">
        <f t="shared" si="58"/>
        <v>125</v>
      </c>
      <c r="BC112" s="90" cm="1">
        <f t="array" ref="BC112">_xlfn.IFS(SUM($S112,$W112,$AA112,$AE112,$AI112,$AM112,$AQ112,$AU112,$AY112)&gt;='Wage Ceilings '!$C$3,0,SUM($L112,$S112,$W112,$AA112,$AE112,$AI112,$AM112,$AQ112,$AU112,$AY112)&gt;'Wage Ceilings '!$C$3,'Wage Ceilings '!$C$3-SUM($S112,$W112,$AA112,$AE112,$AI112,$AM112,$AQ112,$AU112,$AY112),SUM($L112,$S112,$W112,$AA112,$AE112,$AI112,$AM112,$AQ112,$AU112,$AY112)&lt;='Wage Ceilings '!$C$3,$L112)</f>
        <v>0</v>
      </c>
      <c r="BD112" s="91" cm="1">
        <f t="array" ref="BD112">INDEX(Appendix!$G$4:$J$8,_xlfn.IFS(BB112&lt;56,1,BB112&lt;61,2,BB112&lt;66,3,BB112&lt;71,4,TRUE,5),MATCH(YEAR($C$17),Appendix!$G$3:$L$3,0))</f>
        <v>0</v>
      </c>
      <c r="BE112" s="92">
        <f t="shared" si="59"/>
        <v>0</v>
      </c>
      <c r="BF112" s="89">
        <f t="shared" si="60"/>
        <v>125</v>
      </c>
      <c r="BG112" s="90" cm="1">
        <f t="array" ref="BG112">_xlfn.IFS(SUM($S112,$W112,$AA112,$AE112,$AI112,$AM112,$AQ112,$AU112,$AY112,$BC112)&gt;='Wage Ceilings '!$C$3,0,SUM($M112,$S112,$W112,$AA112,$AE112,$AI112,$AM112,$AQ112,$AU112,$AY112,$BC112)&gt;'Wage Ceilings '!$C$3,'Wage Ceilings '!$C$3-SUM($S112,$W112,$AA112,$AE112,$AI112,$AM112,$AQ112,$AU112,$AY112,$BC112),SUM($M112,$S112,$W112,$AA112,$AE112,$AI112,$AM112,$AQ112,$AU112,$AY112,$BC112)&lt;='Wage Ceilings '!$C$3,$M112)</f>
        <v>0</v>
      </c>
      <c r="BH112" s="91" cm="1">
        <f t="array" ref="BH112">INDEX(Appendix!$G$4:$J$8,_xlfn.IFS(BF112&lt;56,1,BF112&lt;61,2,BF112&lt;66,3,BF112&lt;71,4,TRUE,5),MATCH(YEAR($C$17),Appendix!$G$3:$L$3,0))</f>
        <v>0</v>
      </c>
      <c r="BI112" s="92">
        <f t="shared" si="61"/>
        <v>0</v>
      </c>
      <c r="BJ112" s="89">
        <f t="shared" si="62"/>
        <v>125</v>
      </c>
      <c r="BK112" s="90" cm="1">
        <f t="array" ref="BK112">_xlfn.IFS(SUM($S112,$W112,$AA112,$AE112,$AI112,$AM112,$AQ112,$AU112,$AY112,$BC112,$BG112)&gt;='Wage Ceilings '!$C$3,0,SUM($N112,$S112,$W112,$AA112,$AE112,$AI112,$AM112,$AQ112,$AU112,$AY112,$BC112,$BG112)&gt;'Wage Ceilings '!$C$3,'Wage Ceilings '!$C$3-SUM($S112,$W112,$AA112,$AE112,$AI112,$AM112,$AQ112,$AU112,$AY112,$BC112,$BG112),SUM($N112,$S112,$W112,$AA112,$AE112,$AI112,$AM112,$AQ112,$AU112,$AY112,$BC112,$BG112)&lt;='Wage Ceilings '!$C$3,$N112)</f>
        <v>0</v>
      </c>
      <c r="BL112" s="91" cm="1">
        <f t="array" ref="BL112">INDEX(Appendix!$G$4:$J$8,_xlfn.IFS(BJ112&lt;56,1,BJ112&lt;61,2,BJ112&lt;66,3,BJ112&lt;71,4,TRUE,5),MATCH(YEAR($C$17),Appendix!$G$3:$L$3,0))</f>
        <v>0</v>
      </c>
      <c r="BM112" s="92">
        <f t="shared" si="63"/>
        <v>0</v>
      </c>
      <c r="BN112" s="99"/>
    </row>
    <row r="113" spans="1:66" x14ac:dyDescent="0.3">
      <c r="A113" s="64" t="s">
        <v>161</v>
      </c>
      <c r="B113" s="63"/>
      <c r="C113" s="67"/>
      <c r="D113" s="67"/>
      <c r="E113" s="67"/>
      <c r="F113" s="67"/>
      <c r="G113" s="67"/>
      <c r="H113" s="67"/>
      <c r="I113" s="67"/>
      <c r="J113" s="67"/>
      <c r="K113" s="67"/>
      <c r="L113" s="67"/>
      <c r="M113" s="67"/>
      <c r="N113" s="67"/>
      <c r="O113" s="57">
        <f t="shared" si="65"/>
        <v>0</v>
      </c>
      <c r="P113" s="57">
        <f t="shared" si="66"/>
        <v>0</v>
      </c>
      <c r="Q113" s="58">
        <f t="shared" si="40"/>
        <v>0</v>
      </c>
      <c r="R113" s="89">
        <f t="shared" si="41"/>
        <v>124</v>
      </c>
      <c r="S113" s="90">
        <f>IF($C113&gt;'Wage Ceilings '!$C$3,'Wage Ceilings '!$C$3,$C113)</f>
        <v>0</v>
      </c>
      <c r="T113" s="91" cm="1">
        <f t="array" ref="T113">INDEX(Appendix!$G$4:$J$8,_xlfn.IFS(R113&lt;56,1,R113&lt;61,2,R113&lt;66,3,R113&lt;71,4,TRUE,5),MATCH(YEAR($C$17),Appendix!$G$3:$L$3,0))</f>
        <v>0</v>
      </c>
      <c r="U113" s="92">
        <f t="shared" si="42"/>
        <v>0</v>
      </c>
      <c r="V113" s="89">
        <f t="shared" si="43"/>
        <v>125</v>
      </c>
      <c r="W113" s="90">
        <f>IF($D113&gt;'Wage Ceilings '!$C$3-$S113,'Wage Ceilings '!$C$3-$S113,$D113)</f>
        <v>0</v>
      </c>
      <c r="X113" s="91" cm="1">
        <f t="array" ref="X113">INDEX(Appendix!$G$4:$J$8,_xlfn.IFS(V113&lt;56,1,V113&lt;61,2,V113&lt;66,3,V113&lt;71,4,TRUE,5),MATCH(YEAR($C$17),Appendix!$G$3:$L$3,0))</f>
        <v>0</v>
      </c>
      <c r="Y113" s="92">
        <f t="shared" si="44"/>
        <v>0</v>
      </c>
      <c r="Z113" s="89">
        <f t="shared" si="45"/>
        <v>125</v>
      </c>
      <c r="AA113" s="90">
        <f>IF($E113&gt;'Wage Ceilings '!$C$3-SUM($S113,$W113),'Wage Ceilings '!$C$3-SUM($S113,$W113),$E113)</f>
        <v>0</v>
      </c>
      <c r="AB113" s="91" cm="1">
        <f t="array" ref="AB113">INDEX(Appendix!$G$4:$J$8,_xlfn.IFS(Z113&lt;56,1,Z113&lt;61,2,Z113&lt;66,3,Z113&lt;71,4,TRUE,5),MATCH(YEAR($C$17),Appendix!$G$3:$L$3,0))</f>
        <v>0</v>
      </c>
      <c r="AC113" s="92">
        <f t="shared" si="46"/>
        <v>0</v>
      </c>
      <c r="AD113" s="89">
        <f t="shared" si="47"/>
        <v>125</v>
      </c>
      <c r="AE113" s="90">
        <f>IF($F113&gt;'Wage Ceilings '!$C$3-SUM($S113,$W113,$AA113),'Wage Ceilings '!$C$3-SUM($S113,$W113,$AA113),$F113)</f>
        <v>0</v>
      </c>
      <c r="AF113" s="91" cm="1">
        <f t="array" ref="AF113">INDEX(Appendix!$G$4:$J$8,_xlfn.IFS(AD113&lt;56,1,AD113&lt;61,2,AD113&lt;66,3,AD113&lt;71,4,TRUE,5),MATCH(YEAR($C$17),Appendix!$G$3:$L$3,0))</f>
        <v>0</v>
      </c>
      <c r="AG113" s="92">
        <f t="shared" si="48"/>
        <v>0</v>
      </c>
      <c r="AH113" s="89">
        <f t="shared" si="49"/>
        <v>125</v>
      </c>
      <c r="AI113" s="90">
        <f>IF($G113&gt;'Wage Ceilings '!$C$3-SUM($S113,$W113,$AA113,$AE113),'Wage Ceilings '!$C$3-SUM($S113,$W113,$AA113,$AE113),$G113)</f>
        <v>0</v>
      </c>
      <c r="AJ113" s="91" cm="1">
        <f t="array" ref="AJ113">INDEX(Appendix!$G$4:$J$8,_xlfn.IFS(AH113&lt;56,1,AH113&lt;61,2,AH113&lt;66,3,AH113&lt;71,4,TRUE,5),MATCH(YEAR($C$17),Appendix!$G$3:$L$3,0))</f>
        <v>0</v>
      </c>
      <c r="AK113" s="92">
        <f t="shared" si="50"/>
        <v>0</v>
      </c>
      <c r="AL113" s="89">
        <f t="shared" si="51"/>
        <v>125</v>
      </c>
      <c r="AM113" s="90">
        <f>IF($H113&gt;'Wage Ceilings '!$C$3-SUM($S113,$W113,$AA113,$AE113,$AI113),'Wage Ceilings '!$C$3-SUM($S113,$W113,$AA113,$AE113,$AI113),$H113)</f>
        <v>0</v>
      </c>
      <c r="AN113" s="91" cm="1">
        <f t="array" ref="AN113">INDEX(Appendix!$G$4:$J$8,_xlfn.IFS(AL113&lt;56,1,AL113&lt;61,2,AL113&lt;66,3,AL113&lt;71,4,TRUE,5),MATCH(YEAR($C$17),Appendix!$G$3:$L$3,0))</f>
        <v>0</v>
      </c>
      <c r="AO113" s="92">
        <f t="shared" si="52"/>
        <v>0</v>
      </c>
      <c r="AP113" s="89">
        <f t="shared" si="53"/>
        <v>125</v>
      </c>
      <c r="AQ113" s="90" cm="1">
        <f t="array" ref="AQ113">_xlfn.IFS(SUM($S113,$W113,$AA113,$AE113,$AI113,$AM113)&gt;='Wage Ceilings '!$C$3,0,SUM($I113,$S113,$W113,$AA113,$AE113,$AI113,$AM113)&gt;'Wage Ceilings '!$C$3,'Wage Ceilings '!$C$3-SUM($S113,$W113,$AA113,$AE113,$AI113,$AM113),SUM($I113,$S113,$W113,$AA113,$AE113,$AI113,$AM113)&lt;='Wage Ceilings '!$C$3,$I113)</f>
        <v>0</v>
      </c>
      <c r="AR113" s="91" cm="1">
        <f t="array" ref="AR113">INDEX(Appendix!$G$4:$J$8,_xlfn.IFS(AP113&lt;56,1,AP113&lt;61,2,AP113&lt;66,3,AP113&lt;71,4,TRUE,5),MATCH(YEAR($C$17),Appendix!$G$3:$L$3,0))</f>
        <v>0</v>
      </c>
      <c r="AS113" s="92">
        <f t="shared" si="64"/>
        <v>0</v>
      </c>
      <c r="AT113" s="89">
        <f t="shared" si="54"/>
        <v>125</v>
      </c>
      <c r="AU113" s="90" cm="1">
        <f t="array" ref="AU113">_xlfn.IFS(SUM($S113,$W113,$AA113,$AE113,$AI113,$AM113,$AQ113)&gt;='Wage Ceilings '!$C$3,0,SUM($J113,$S113,$W113,$AA113,$AE113,$AI113,$AM113,$AQ113)&gt;'Wage Ceilings '!$C$3,'Wage Ceilings '!$C$3-SUM($S113,$W113,$AA113,$AE113,$AI113,$AM113,$AQ113),SUM($J113,$S113,$W113,$AA113,$AE113,$AI113,$AM113,$AQ113)&lt;='Wage Ceilings '!$C$3,$J113)</f>
        <v>0</v>
      </c>
      <c r="AV113" s="91" cm="1">
        <f t="array" ref="AV113">INDEX(Appendix!$G$4:$J$8,_xlfn.IFS(AT113&lt;56,1,AT113&lt;61,2,AT113&lt;66,3,AT113&lt;71,4,TRUE,5),MATCH(YEAR($C$17),Appendix!$G$3:$L$3,0))</f>
        <v>0</v>
      </c>
      <c r="AW113" s="92">
        <f t="shared" si="55"/>
        <v>0</v>
      </c>
      <c r="AX113" s="89">
        <f t="shared" si="56"/>
        <v>125</v>
      </c>
      <c r="AY113" s="90" cm="1">
        <f t="array" ref="AY113">_xlfn.IFS(SUM($S113,$W113,$AA113,$AE113,$AI113,$AM113,$AQ113,$AU113)&gt;='Wage Ceilings '!$C$3,0,SUM($K113,$S113,$W113,$AA113,$AE113,$AI113,$AM113,$AQ113,$AU113)&gt;'Wage Ceilings '!$C$3,'Wage Ceilings '!$C$3-SUM($S113,$W113,$AA113,$AE113,$AI113,$AM113,$AQ113,$AU113),SUM($K113,$S113,$W113,$AA113,$AE113,$AI113,$AM113,$AQ113,$AU113)&lt;='Wage Ceilings '!$C$3,$K113)</f>
        <v>0</v>
      </c>
      <c r="AZ113" s="91" cm="1">
        <f t="array" ref="AZ113">INDEX(Appendix!$G$4:$J$8,_xlfn.IFS(AX113&lt;56,1,AX113&lt;61,2,AX113&lt;66,3,AX113&lt;71,4,TRUE,5),MATCH(YEAR($C$17),Appendix!$G$3:$L$3,0))</f>
        <v>0</v>
      </c>
      <c r="BA113" s="92">
        <f t="shared" si="57"/>
        <v>0</v>
      </c>
      <c r="BB113" s="89">
        <f t="shared" si="58"/>
        <v>125</v>
      </c>
      <c r="BC113" s="90" cm="1">
        <f t="array" ref="BC113">_xlfn.IFS(SUM($S113,$W113,$AA113,$AE113,$AI113,$AM113,$AQ113,$AU113,$AY113)&gt;='Wage Ceilings '!$C$3,0,SUM($L113,$S113,$W113,$AA113,$AE113,$AI113,$AM113,$AQ113,$AU113,$AY113)&gt;'Wage Ceilings '!$C$3,'Wage Ceilings '!$C$3-SUM($S113,$W113,$AA113,$AE113,$AI113,$AM113,$AQ113,$AU113,$AY113),SUM($L113,$S113,$W113,$AA113,$AE113,$AI113,$AM113,$AQ113,$AU113,$AY113)&lt;='Wage Ceilings '!$C$3,$L113)</f>
        <v>0</v>
      </c>
      <c r="BD113" s="91" cm="1">
        <f t="array" ref="BD113">INDEX(Appendix!$G$4:$J$8,_xlfn.IFS(BB113&lt;56,1,BB113&lt;61,2,BB113&lt;66,3,BB113&lt;71,4,TRUE,5),MATCH(YEAR($C$17),Appendix!$G$3:$L$3,0))</f>
        <v>0</v>
      </c>
      <c r="BE113" s="92">
        <f t="shared" si="59"/>
        <v>0</v>
      </c>
      <c r="BF113" s="89">
        <f t="shared" si="60"/>
        <v>125</v>
      </c>
      <c r="BG113" s="90" cm="1">
        <f t="array" ref="BG113">_xlfn.IFS(SUM($S113,$W113,$AA113,$AE113,$AI113,$AM113,$AQ113,$AU113,$AY113,$BC113)&gt;='Wage Ceilings '!$C$3,0,SUM($M113,$S113,$W113,$AA113,$AE113,$AI113,$AM113,$AQ113,$AU113,$AY113,$BC113)&gt;'Wage Ceilings '!$C$3,'Wage Ceilings '!$C$3-SUM($S113,$W113,$AA113,$AE113,$AI113,$AM113,$AQ113,$AU113,$AY113,$BC113),SUM($M113,$S113,$W113,$AA113,$AE113,$AI113,$AM113,$AQ113,$AU113,$AY113,$BC113)&lt;='Wage Ceilings '!$C$3,$M113)</f>
        <v>0</v>
      </c>
      <c r="BH113" s="91" cm="1">
        <f t="array" ref="BH113">INDEX(Appendix!$G$4:$J$8,_xlfn.IFS(BF113&lt;56,1,BF113&lt;61,2,BF113&lt;66,3,BF113&lt;71,4,TRUE,5),MATCH(YEAR($C$17),Appendix!$G$3:$L$3,0))</f>
        <v>0</v>
      </c>
      <c r="BI113" s="92">
        <f t="shared" si="61"/>
        <v>0</v>
      </c>
      <c r="BJ113" s="89">
        <f t="shared" si="62"/>
        <v>125</v>
      </c>
      <c r="BK113" s="90" cm="1">
        <f t="array" ref="BK113">_xlfn.IFS(SUM($S113,$W113,$AA113,$AE113,$AI113,$AM113,$AQ113,$AU113,$AY113,$BC113,$BG113)&gt;='Wage Ceilings '!$C$3,0,SUM($N113,$S113,$W113,$AA113,$AE113,$AI113,$AM113,$AQ113,$AU113,$AY113,$BC113,$BG113)&gt;'Wage Ceilings '!$C$3,'Wage Ceilings '!$C$3-SUM($S113,$W113,$AA113,$AE113,$AI113,$AM113,$AQ113,$AU113,$AY113,$BC113,$BG113),SUM($N113,$S113,$W113,$AA113,$AE113,$AI113,$AM113,$AQ113,$AU113,$AY113,$BC113,$BG113)&lt;='Wage Ceilings '!$C$3,$N113)</f>
        <v>0</v>
      </c>
      <c r="BL113" s="91" cm="1">
        <f t="array" ref="BL113">INDEX(Appendix!$G$4:$J$8,_xlfn.IFS(BJ113&lt;56,1,BJ113&lt;61,2,BJ113&lt;66,3,BJ113&lt;71,4,TRUE,5),MATCH(YEAR($C$17),Appendix!$G$3:$L$3,0))</f>
        <v>0</v>
      </c>
      <c r="BM113" s="92">
        <f t="shared" si="63"/>
        <v>0</v>
      </c>
      <c r="BN113" s="99"/>
    </row>
    <row r="114" spans="1:66" x14ac:dyDescent="0.3">
      <c r="A114" s="64" t="s">
        <v>162</v>
      </c>
      <c r="B114" s="63"/>
      <c r="C114" s="67"/>
      <c r="D114" s="67"/>
      <c r="E114" s="67"/>
      <c r="F114" s="67"/>
      <c r="G114" s="67"/>
      <c r="H114" s="67"/>
      <c r="I114" s="67"/>
      <c r="J114" s="67"/>
      <c r="K114" s="67"/>
      <c r="L114" s="67"/>
      <c r="M114" s="67"/>
      <c r="N114" s="67"/>
      <c r="O114" s="57">
        <f t="shared" si="65"/>
        <v>0</v>
      </c>
      <c r="P114" s="57">
        <f t="shared" si="66"/>
        <v>0</v>
      </c>
      <c r="Q114" s="58">
        <f t="shared" si="40"/>
        <v>0</v>
      </c>
      <c r="R114" s="89">
        <f t="shared" si="41"/>
        <v>124</v>
      </c>
      <c r="S114" s="90">
        <f>IF($C114&gt;'Wage Ceilings '!$C$3,'Wage Ceilings '!$C$3,$C114)</f>
        <v>0</v>
      </c>
      <c r="T114" s="91" cm="1">
        <f t="array" ref="T114">INDEX(Appendix!$G$4:$J$8,_xlfn.IFS(R114&lt;56,1,R114&lt;61,2,R114&lt;66,3,R114&lt;71,4,TRUE,5),MATCH(YEAR($C$17),Appendix!$G$3:$L$3,0))</f>
        <v>0</v>
      </c>
      <c r="U114" s="92">
        <f t="shared" si="42"/>
        <v>0</v>
      </c>
      <c r="V114" s="89">
        <f t="shared" si="43"/>
        <v>125</v>
      </c>
      <c r="W114" s="90">
        <f>IF($D114&gt;'Wage Ceilings '!$C$3-$S114,'Wage Ceilings '!$C$3-$S114,$D114)</f>
        <v>0</v>
      </c>
      <c r="X114" s="91" cm="1">
        <f t="array" ref="X114">INDEX(Appendix!$G$4:$J$8,_xlfn.IFS(V114&lt;56,1,V114&lt;61,2,V114&lt;66,3,V114&lt;71,4,TRUE,5),MATCH(YEAR($C$17),Appendix!$G$3:$L$3,0))</f>
        <v>0</v>
      </c>
      <c r="Y114" s="92">
        <f t="shared" si="44"/>
        <v>0</v>
      </c>
      <c r="Z114" s="89">
        <f t="shared" si="45"/>
        <v>125</v>
      </c>
      <c r="AA114" s="90">
        <f>IF($E114&gt;'Wage Ceilings '!$C$3-SUM($S114,$W114),'Wage Ceilings '!$C$3-SUM($S114,$W114),$E114)</f>
        <v>0</v>
      </c>
      <c r="AB114" s="91" cm="1">
        <f t="array" ref="AB114">INDEX(Appendix!$G$4:$J$8,_xlfn.IFS(Z114&lt;56,1,Z114&lt;61,2,Z114&lt;66,3,Z114&lt;71,4,TRUE,5),MATCH(YEAR($C$17),Appendix!$G$3:$L$3,0))</f>
        <v>0</v>
      </c>
      <c r="AC114" s="92">
        <f t="shared" si="46"/>
        <v>0</v>
      </c>
      <c r="AD114" s="89">
        <f t="shared" si="47"/>
        <v>125</v>
      </c>
      <c r="AE114" s="90">
        <f>IF($F114&gt;'Wage Ceilings '!$C$3-SUM($S114,$W114,$AA114),'Wage Ceilings '!$C$3-SUM($S114,$W114,$AA114),$F114)</f>
        <v>0</v>
      </c>
      <c r="AF114" s="91" cm="1">
        <f t="array" ref="AF114">INDEX(Appendix!$G$4:$J$8,_xlfn.IFS(AD114&lt;56,1,AD114&lt;61,2,AD114&lt;66,3,AD114&lt;71,4,TRUE,5),MATCH(YEAR($C$17),Appendix!$G$3:$L$3,0))</f>
        <v>0</v>
      </c>
      <c r="AG114" s="92">
        <f t="shared" si="48"/>
        <v>0</v>
      </c>
      <c r="AH114" s="89">
        <f t="shared" si="49"/>
        <v>125</v>
      </c>
      <c r="AI114" s="90">
        <f>IF($G114&gt;'Wage Ceilings '!$C$3-SUM($S114,$W114,$AA114,$AE114),'Wage Ceilings '!$C$3-SUM($S114,$W114,$AA114,$AE114),$G114)</f>
        <v>0</v>
      </c>
      <c r="AJ114" s="91" cm="1">
        <f t="array" ref="AJ114">INDEX(Appendix!$G$4:$J$8,_xlfn.IFS(AH114&lt;56,1,AH114&lt;61,2,AH114&lt;66,3,AH114&lt;71,4,TRUE,5),MATCH(YEAR($C$17),Appendix!$G$3:$L$3,0))</f>
        <v>0</v>
      </c>
      <c r="AK114" s="92">
        <f t="shared" si="50"/>
        <v>0</v>
      </c>
      <c r="AL114" s="89">
        <f t="shared" si="51"/>
        <v>125</v>
      </c>
      <c r="AM114" s="90">
        <f>IF($H114&gt;'Wage Ceilings '!$C$3-SUM($S114,$W114,$AA114,$AE114,$AI114),'Wage Ceilings '!$C$3-SUM($S114,$W114,$AA114,$AE114,$AI114),$H114)</f>
        <v>0</v>
      </c>
      <c r="AN114" s="91" cm="1">
        <f t="array" ref="AN114">INDEX(Appendix!$G$4:$J$8,_xlfn.IFS(AL114&lt;56,1,AL114&lt;61,2,AL114&lt;66,3,AL114&lt;71,4,TRUE,5),MATCH(YEAR($C$17),Appendix!$G$3:$L$3,0))</f>
        <v>0</v>
      </c>
      <c r="AO114" s="92">
        <f t="shared" si="52"/>
        <v>0</v>
      </c>
      <c r="AP114" s="89">
        <f t="shared" si="53"/>
        <v>125</v>
      </c>
      <c r="AQ114" s="90" cm="1">
        <f t="array" ref="AQ114">_xlfn.IFS(SUM($S114,$W114,$AA114,$AE114,$AI114,$AM114)&gt;='Wage Ceilings '!$C$3,0,SUM($I114,$S114,$W114,$AA114,$AE114,$AI114,$AM114)&gt;'Wage Ceilings '!$C$3,'Wage Ceilings '!$C$3-SUM($S114,$W114,$AA114,$AE114,$AI114,$AM114),SUM($I114,$S114,$W114,$AA114,$AE114,$AI114,$AM114)&lt;='Wage Ceilings '!$C$3,$I114)</f>
        <v>0</v>
      </c>
      <c r="AR114" s="91" cm="1">
        <f t="array" ref="AR114">INDEX(Appendix!$G$4:$J$8,_xlfn.IFS(AP114&lt;56,1,AP114&lt;61,2,AP114&lt;66,3,AP114&lt;71,4,TRUE,5),MATCH(YEAR($C$17),Appendix!$G$3:$L$3,0))</f>
        <v>0</v>
      </c>
      <c r="AS114" s="92">
        <f t="shared" si="64"/>
        <v>0</v>
      </c>
      <c r="AT114" s="89">
        <f t="shared" si="54"/>
        <v>125</v>
      </c>
      <c r="AU114" s="90" cm="1">
        <f t="array" ref="AU114">_xlfn.IFS(SUM($S114,$W114,$AA114,$AE114,$AI114,$AM114,$AQ114)&gt;='Wage Ceilings '!$C$3,0,SUM($J114,$S114,$W114,$AA114,$AE114,$AI114,$AM114,$AQ114)&gt;'Wage Ceilings '!$C$3,'Wage Ceilings '!$C$3-SUM($S114,$W114,$AA114,$AE114,$AI114,$AM114,$AQ114),SUM($J114,$S114,$W114,$AA114,$AE114,$AI114,$AM114,$AQ114)&lt;='Wage Ceilings '!$C$3,$J114)</f>
        <v>0</v>
      </c>
      <c r="AV114" s="91" cm="1">
        <f t="array" ref="AV114">INDEX(Appendix!$G$4:$J$8,_xlfn.IFS(AT114&lt;56,1,AT114&lt;61,2,AT114&lt;66,3,AT114&lt;71,4,TRUE,5),MATCH(YEAR($C$17),Appendix!$G$3:$L$3,0))</f>
        <v>0</v>
      </c>
      <c r="AW114" s="92">
        <f t="shared" si="55"/>
        <v>0</v>
      </c>
      <c r="AX114" s="89">
        <f t="shared" si="56"/>
        <v>125</v>
      </c>
      <c r="AY114" s="90" cm="1">
        <f t="array" ref="AY114">_xlfn.IFS(SUM($S114,$W114,$AA114,$AE114,$AI114,$AM114,$AQ114,$AU114)&gt;='Wage Ceilings '!$C$3,0,SUM($K114,$S114,$W114,$AA114,$AE114,$AI114,$AM114,$AQ114,$AU114)&gt;'Wage Ceilings '!$C$3,'Wage Ceilings '!$C$3-SUM($S114,$W114,$AA114,$AE114,$AI114,$AM114,$AQ114,$AU114),SUM($K114,$S114,$W114,$AA114,$AE114,$AI114,$AM114,$AQ114,$AU114)&lt;='Wage Ceilings '!$C$3,$K114)</f>
        <v>0</v>
      </c>
      <c r="AZ114" s="91" cm="1">
        <f t="array" ref="AZ114">INDEX(Appendix!$G$4:$J$8,_xlfn.IFS(AX114&lt;56,1,AX114&lt;61,2,AX114&lt;66,3,AX114&lt;71,4,TRUE,5),MATCH(YEAR($C$17),Appendix!$G$3:$L$3,0))</f>
        <v>0</v>
      </c>
      <c r="BA114" s="92">
        <f t="shared" si="57"/>
        <v>0</v>
      </c>
      <c r="BB114" s="89">
        <f t="shared" si="58"/>
        <v>125</v>
      </c>
      <c r="BC114" s="90" cm="1">
        <f t="array" ref="BC114">_xlfn.IFS(SUM($S114,$W114,$AA114,$AE114,$AI114,$AM114,$AQ114,$AU114,$AY114)&gt;='Wage Ceilings '!$C$3,0,SUM($L114,$S114,$W114,$AA114,$AE114,$AI114,$AM114,$AQ114,$AU114,$AY114)&gt;'Wage Ceilings '!$C$3,'Wage Ceilings '!$C$3-SUM($S114,$W114,$AA114,$AE114,$AI114,$AM114,$AQ114,$AU114,$AY114),SUM($L114,$S114,$W114,$AA114,$AE114,$AI114,$AM114,$AQ114,$AU114,$AY114)&lt;='Wage Ceilings '!$C$3,$L114)</f>
        <v>0</v>
      </c>
      <c r="BD114" s="91" cm="1">
        <f t="array" ref="BD114">INDEX(Appendix!$G$4:$J$8,_xlfn.IFS(BB114&lt;56,1,BB114&lt;61,2,BB114&lt;66,3,BB114&lt;71,4,TRUE,5),MATCH(YEAR($C$17),Appendix!$G$3:$L$3,0))</f>
        <v>0</v>
      </c>
      <c r="BE114" s="92">
        <f t="shared" si="59"/>
        <v>0</v>
      </c>
      <c r="BF114" s="89">
        <f t="shared" si="60"/>
        <v>125</v>
      </c>
      <c r="BG114" s="90" cm="1">
        <f t="array" ref="BG114">_xlfn.IFS(SUM($S114,$W114,$AA114,$AE114,$AI114,$AM114,$AQ114,$AU114,$AY114,$BC114)&gt;='Wage Ceilings '!$C$3,0,SUM($M114,$S114,$W114,$AA114,$AE114,$AI114,$AM114,$AQ114,$AU114,$AY114,$BC114)&gt;'Wage Ceilings '!$C$3,'Wage Ceilings '!$C$3-SUM($S114,$W114,$AA114,$AE114,$AI114,$AM114,$AQ114,$AU114,$AY114,$BC114),SUM($M114,$S114,$W114,$AA114,$AE114,$AI114,$AM114,$AQ114,$AU114,$AY114,$BC114)&lt;='Wage Ceilings '!$C$3,$M114)</f>
        <v>0</v>
      </c>
      <c r="BH114" s="91" cm="1">
        <f t="array" ref="BH114">INDEX(Appendix!$G$4:$J$8,_xlfn.IFS(BF114&lt;56,1,BF114&lt;61,2,BF114&lt;66,3,BF114&lt;71,4,TRUE,5),MATCH(YEAR($C$17),Appendix!$G$3:$L$3,0))</f>
        <v>0</v>
      </c>
      <c r="BI114" s="92">
        <f t="shared" si="61"/>
        <v>0</v>
      </c>
      <c r="BJ114" s="89">
        <f t="shared" si="62"/>
        <v>125</v>
      </c>
      <c r="BK114" s="90" cm="1">
        <f t="array" ref="BK114">_xlfn.IFS(SUM($S114,$W114,$AA114,$AE114,$AI114,$AM114,$AQ114,$AU114,$AY114,$BC114,$BG114)&gt;='Wage Ceilings '!$C$3,0,SUM($N114,$S114,$W114,$AA114,$AE114,$AI114,$AM114,$AQ114,$AU114,$AY114,$BC114,$BG114)&gt;'Wage Ceilings '!$C$3,'Wage Ceilings '!$C$3-SUM($S114,$W114,$AA114,$AE114,$AI114,$AM114,$AQ114,$AU114,$AY114,$BC114,$BG114),SUM($N114,$S114,$W114,$AA114,$AE114,$AI114,$AM114,$AQ114,$AU114,$AY114,$BC114,$BG114)&lt;='Wage Ceilings '!$C$3,$N114)</f>
        <v>0</v>
      </c>
      <c r="BL114" s="91" cm="1">
        <f t="array" ref="BL114">INDEX(Appendix!$G$4:$J$8,_xlfn.IFS(BJ114&lt;56,1,BJ114&lt;61,2,BJ114&lt;66,3,BJ114&lt;71,4,TRUE,5),MATCH(YEAR($C$17),Appendix!$G$3:$L$3,0))</f>
        <v>0</v>
      </c>
      <c r="BM114" s="92">
        <f t="shared" si="63"/>
        <v>0</v>
      </c>
      <c r="BN114" s="99"/>
    </row>
    <row r="115" spans="1:66" x14ac:dyDescent="0.3">
      <c r="A115" s="64" t="s">
        <v>163</v>
      </c>
      <c r="B115" s="63"/>
      <c r="C115" s="67"/>
      <c r="D115" s="67"/>
      <c r="E115" s="67"/>
      <c r="F115" s="67"/>
      <c r="G115" s="67"/>
      <c r="H115" s="67"/>
      <c r="I115" s="67"/>
      <c r="J115" s="67"/>
      <c r="K115" s="67"/>
      <c r="L115" s="67"/>
      <c r="M115" s="67"/>
      <c r="N115" s="67"/>
      <c r="O115" s="57">
        <f t="shared" si="65"/>
        <v>0</v>
      </c>
      <c r="P115" s="57">
        <f t="shared" si="66"/>
        <v>0</v>
      </c>
      <c r="Q115" s="58">
        <f t="shared" ref="Q115:Q119" si="67">SUM(O115:P115)</f>
        <v>0</v>
      </c>
      <c r="R115" s="89">
        <f t="shared" si="41"/>
        <v>124</v>
      </c>
      <c r="S115" s="90">
        <f>IF($C115&gt;'Wage Ceilings '!$C$3,'Wage Ceilings '!$C$3,$C115)</f>
        <v>0</v>
      </c>
      <c r="T115" s="91" cm="1">
        <f t="array" ref="T115">INDEX(Appendix!$G$4:$J$8,_xlfn.IFS(R115&lt;56,1,R115&lt;61,2,R115&lt;66,3,R115&lt;71,4,TRUE,5),MATCH(YEAR($C$17),Appendix!$G$3:$L$3,0))</f>
        <v>0</v>
      </c>
      <c r="U115" s="92">
        <f t="shared" si="42"/>
        <v>0</v>
      </c>
      <c r="V115" s="89">
        <f t="shared" si="43"/>
        <v>125</v>
      </c>
      <c r="W115" s="90">
        <f>IF($D115&gt;'Wage Ceilings '!$C$3-$S115,'Wage Ceilings '!$C$3-$S115,$D115)</f>
        <v>0</v>
      </c>
      <c r="X115" s="91" cm="1">
        <f t="array" ref="X115">INDEX(Appendix!$G$4:$J$8,_xlfn.IFS(V115&lt;56,1,V115&lt;61,2,V115&lt;66,3,V115&lt;71,4,TRUE,5),MATCH(YEAR($C$17),Appendix!$G$3:$L$3,0))</f>
        <v>0</v>
      </c>
      <c r="Y115" s="92">
        <f t="shared" si="44"/>
        <v>0</v>
      </c>
      <c r="Z115" s="89">
        <f t="shared" si="45"/>
        <v>125</v>
      </c>
      <c r="AA115" s="90">
        <f>IF($E115&gt;'Wage Ceilings '!$C$3-SUM($S115,$W115),'Wage Ceilings '!$C$3-SUM($S115,$W115),$E115)</f>
        <v>0</v>
      </c>
      <c r="AB115" s="91" cm="1">
        <f t="array" ref="AB115">INDEX(Appendix!$G$4:$J$8,_xlfn.IFS(Z115&lt;56,1,Z115&lt;61,2,Z115&lt;66,3,Z115&lt;71,4,TRUE,5),MATCH(YEAR($C$17),Appendix!$G$3:$L$3,0))</f>
        <v>0</v>
      </c>
      <c r="AC115" s="92">
        <f t="shared" si="46"/>
        <v>0</v>
      </c>
      <c r="AD115" s="89">
        <f t="shared" si="47"/>
        <v>125</v>
      </c>
      <c r="AE115" s="90">
        <f>IF($F115&gt;'Wage Ceilings '!$C$3-SUM($S115,$W115,$AA115),'Wage Ceilings '!$C$3-SUM($S115,$W115,$AA115),$F115)</f>
        <v>0</v>
      </c>
      <c r="AF115" s="91" cm="1">
        <f t="array" ref="AF115">INDEX(Appendix!$G$4:$J$8,_xlfn.IFS(AD115&lt;56,1,AD115&lt;61,2,AD115&lt;66,3,AD115&lt;71,4,TRUE,5),MATCH(YEAR($C$17),Appendix!$G$3:$L$3,0))</f>
        <v>0</v>
      </c>
      <c r="AG115" s="92">
        <f t="shared" si="48"/>
        <v>0</v>
      </c>
      <c r="AH115" s="89">
        <f t="shared" si="49"/>
        <v>125</v>
      </c>
      <c r="AI115" s="90">
        <f>IF($G115&gt;'Wage Ceilings '!$C$3-SUM($S115,$W115,$AA115,$AE115),'Wage Ceilings '!$C$3-SUM($S115,$W115,$AA115,$AE115),$G115)</f>
        <v>0</v>
      </c>
      <c r="AJ115" s="91" cm="1">
        <f t="array" ref="AJ115">INDEX(Appendix!$G$4:$J$8,_xlfn.IFS(AH115&lt;56,1,AH115&lt;61,2,AH115&lt;66,3,AH115&lt;71,4,TRUE,5),MATCH(YEAR($C$17),Appendix!$G$3:$L$3,0))</f>
        <v>0</v>
      </c>
      <c r="AK115" s="92">
        <f t="shared" si="50"/>
        <v>0</v>
      </c>
      <c r="AL115" s="89">
        <f t="shared" si="51"/>
        <v>125</v>
      </c>
      <c r="AM115" s="90">
        <f>IF($H115&gt;'Wage Ceilings '!$C$3-SUM($S115,$W115,$AA115,$AE115,$AI115),'Wage Ceilings '!$C$3-SUM($S115,$W115,$AA115,$AE115,$AI115),$H115)</f>
        <v>0</v>
      </c>
      <c r="AN115" s="91" cm="1">
        <f t="array" ref="AN115">INDEX(Appendix!$G$4:$J$8,_xlfn.IFS(AL115&lt;56,1,AL115&lt;61,2,AL115&lt;66,3,AL115&lt;71,4,TRUE,5),MATCH(YEAR($C$17),Appendix!$G$3:$L$3,0))</f>
        <v>0</v>
      </c>
      <c r="AO115" s="92">
        <f t="shared" si="52"/>
        <v>0</v>
      </c>
      <c r="AP115" s="89">
        <f t="shared" si="53"/>
        <v>125</v>
      </c>
      <c r="AQ115" s="90" cm="1">
        <f t="array" ref="AQ115">_xlfn.IFS(SUM($S115,$W115,$AA115,$AE115,$AI115,$AM115)&gt;='Wage Ceilings '!$C$3,0,SUM($I115,$S115,$W115,$AA115,$AE115,$AI115,$AM115)&gt;'Wage Ceilings '!$C$3,'Wage Ceilings '!$C$3-SUM($S115,$W115,$AA115,$AE115,$AI115,$AM115),SUM($I115,$S115,$W115,$AA115,$AE115,$AI115,$AM115)&lt;='Wage Ceilings '!$C$3,$I115)</f>
        <v>0</v>
      </c>
      <c r="AR115" s="91" cm="1">
        <f t="array" ref="AR115">INDEX(Appendix!$G$4:$J$8,_xlfn.IFS(AP115&lt;56,1,AP115&lt;61,2,AP115&lt;66,3,AP115&lt;71,4,TRUE,5),MATCH(YEAR($C$17),Appendix!$G$3:$L$3,0))</f>
        <v>0</v>
      </c>
      <c r="AS115" s="92">
        <f t="shared" si="64"/>
        <v>0</v>
      </c>
      <c r="AT115" s="89">
        <f t="shared" si="54"/>
        <v>125</v>
      </c>
      <c r="AU115" s="90" cm="1">
        <f t="array" ref="AU115">_xlfn.IFS(SUM($S115,$W115,$AA115,$AE115,$AI115,$AM115,$AQ115)&gt;='Wage Ceilings '!$C$3,0,SUM($J115,$S115,$W115,$AA115,$AE115,$AI115,$AM115,$AQ115)&gt;'Wage Ceilings '!$C$3,'Wage Ceilings '!$C$3-SUM($S115,$W115,$AA115,$AE115,$AI115,$AM115,$AQ115),SUM($J115,$S115,$W115,$AA115,$AE115,$AI115,$AM115,$AQ115)&lt;='Wage Ceilings '!$C$3,$J115)</f>
        <v>0</v>
      </c>
      <c r="AV115" s="91" cm="1">
        <f t="array" ref="AV115">INDEX(Appendix!$G$4:$J$8,_xlfn.IFS(AT115&lt;56,1,AT115&lt;61,2,AT115&lt;66,3,AT115&lt;71,4,TRUE,5),MATCH(YEAR($C$17),Appendix!$G$3:$L$3,0))</f>
        <v>0</v>
      </c>
      <c r="AW115" s="92">
        <f t="shared" si="55"/>
        <v>0</v>
      </c>
      <c r="AX115" s="89">
        <f t="shared" si="56"/>
        <v>125</v>
      </c>
      <c r="AY115" s="90" cm="1">
        <f t="array" ref="AY115">_xlfn.IFS(SUM($S115,$W115,$AA115,$AE115,$AI115,$AM115,$AQ115,$AU115)&gt;='Wage Ceilings '!$C$3,0,SUM($K115,$S115,$W115,$AA115,$AE115,$AI115,$AM115,$AQ115,$AU115)&gt;'Wage Ceilings '!$C$3,'Wage Ceilings '!$C$3-SUM($S115,$W115,$AA115,$AE115,$AI115,$AM115,$AQ115,$AU115),SUM($K115,$S115,$W115,$AA115,$AE115,$AI115,$AM115,$AQ115,$AU115)&lt;='Wage Ceilings '!$C$3,$K115)</f>
        <v>0</v>
      </c>
      <c r="AZ115" s="91" cm="1">
        <f t="array" ref="AZ115">INDEX(Appendix!$G$4:$J$8,_xlfn.IFS(AX115&lt;56,1,AX115&lt;61,2,AX115&lt;66,3,AX115&lt;71,4,TRUE,5),MATCH(YEAR($C$17),Appendix!$G$3:$L$3,0))</f>
        <v>0</v>
      </c>
      <c r="BA115" s="92">
        <f t="shared" si="57"/>
        <v>0</v>
      </c>
      <c r="BB115" s="89">
        <f t="shared" si="58"/>
        <v>125</v>
      </c>
      <c r="BC115" s="90" cm="1">
        <f t="array" ref="BC115">_xlfn.IFS(SUM($S115,$W115,$AA115,$AE115,$AI115,$AM115,$AQ115,$AU115,$AY115)&gt;='Wage Ceilings '!$C$3,0,SUM($L115,$S115,$W115,$AA115,$AE115,$AI115,$AM115,$AQ115,$AU115,$AY115)&gt;'Wage Ceilings '!$C$3,'Wage Ceilings '!$C$3-SUM($S115,$W115,$AA115,$AE115,$AI115,$AM115,$AQ115,$AU115,$AY115),SUM($L115,$S115,$W115,$AA115,$AE115,$AI115,$AM115,$AQ115,$AU115,$AY115)&lt;='Wage Ceilings '!$C$3,$L115)</f>
        <v>0</v>
      </c>
      <c r="BD115" s="91" cm="1">
        <f t="array" ref="BD115">INDEX(Appendix!$G$4:$J$8,_xlfn.IFS(BB115&lt;56,1,BB115&lt;61,2,BB115&lt;66,3,BB115&lt;71,4,TRUE,5),MATCH(YEAR($C$17),Appendix!$G$3:$L$3,0))</f>
        <v>0</v>
      </c>
      <c r="BE115" s="92">
        <f t="shared" si="59"/>
        <v>0</v>
      </c>
      <c r="BF115" s="89">
        <f t="shared" si="60"/>
        <v>125</v>
      </c>
      <c r="BG115" s="90" cm="1">
        <f t="array" ref="BG115">_xlfn.IFS(SUM($S115,$W115,$AA115,$AE115,$AI115,$AM115,$AQ115,$AU115,$AY115,$BC115)&gt;='Wage Ceilings '!$C$3,0,SUM($M115,$S115,$W115,$AA115,$AE115,$AI115,$AM115,$AQ115,$AU115,$AY115,$BC115)&gt;'Wage Ceilings '!$C$3,'Wage Ceilings '!$C$3-SUM($S115,$W115,$AA115,$AE115,$AI115,$AM115,$AQ115,$AU115,$AY115,$BC115),SUM($M115,$S115,$W115,$AA115,$AE115,$AI115,$AM115,$AQ115,$AU115,$AY115,$BC115)&lt;='Wage Ceilings '!$C$3,$M115)</f>
        <v>0</v>
      </c>
      <c r="BH115" s="91" cm="1">
        <f t="array" ref="BH115">INDEX(Appendix!$G$4:$J$8,_xlfn.IFS(BF115&lt;56,1,BF115&lt;61,2,BF115&lt;66,3,BF115&lt;71,4,TRUE,5),MATCH(YEAR($C$17),Appendix!$G$3:$L$3,0))</f>
        <v>0</v>
      </c>
      <c r="BI115" s="92">
        <f t="shared" si="61"/>
        <v>0</v>
      </c>
      <c r="BJ115" s="89">
        <f t="shared" si="62"/>
        <v>125</v>
      </c>
      <c r="BK115" s="90" cm="1">
        <f t="array" ref="BK115">_xlfn.IFS(SUM($S115,$W115,$AA115,$AE115,$AI115,$AM115,$AQ115,$AU115,$AY115,$BC115,$BG115)&gt;='Wage Ceilings '!$C$3,0,SUM($N115,$S115,$W115,$AA115,$AE115,$AI115,$AM115,$AQ115,$AU115,$AY115,$BC115,$BG115)&gt;'Wage Ceilings '!$C$3,'Wage Ceilings '!$C$3-SUM($S115,$W115,$AA115,$AE115,$AI115,$AM115,$AQ115,$AU115,$AY115,$BC115,$BG115),SUM($N115,$S115,$W115,$AA115,$AE115,$AI115,$AM115,$AQ115,$AU115,$AY115,$BC115,$BG115)&lt;='Wage Ceilings '!$C$3,$N115)</f>
        <v>0</v>
      </c>
      <c r="BL115" s="91" cm="1">
        <f t="array" ref="BL115">INDEX(Appendix!$G$4:$J$8,_xlfn.IFS(BJ115&lt;56,1,BJ115&lt;61,2,BJ115&lt;66,3,BJ115&lt;71,4,TRUE,5),MATCH(YEAR($C$17),Appendix!$G$3:$L$3,0))</f>
        <v>0</v>
      </c>
      <c r="BM115" s="92">
        <f t="shared" si="63"/>
        <v>0</v>
      </c>
      <c r="BN115" s="99"/>
    </row>
    <row r="116" spans="1:66" x14ac:dyDescent="0.3">
      <c r="A116" s="64" t="s">
        <v>164</v>
      </c>
      <c r="B116" s="63"/>
      <c r="C116" s="67"/>
      <c r="D116" s="67"/>
      <c r="E116" s="67"/>
      <c r="F116" s="67"/>
      <c r="G116" s="67"/>
      <c r="H116" s="67"/>
      <c r="I116" s="67"/>
      <c r="J116" s="67"/>
      <c r="K116" s="67"/>
      <c r="L116" s="67"/>
      <c r="M116" s="67"/>
      <c r="N116" s="67"/>
      <c r="O116" s="57">
        <f t="shared" si="65"/>
        <v>0</v>
      </c>
      <c r="P116" s="57">
        <f t="shared" si="66"/>
        <v>0</v>
      </c>
      <c r="Q116" s="58">
        <f t="shared" si="67"/>
        <v>0</v>
      </c>
      <c r="R116" s="89">
        <f t="shared" si="41"/>
        <v>124</v>
      </c>
      <c r="S116" s="90">
        <f>IF($C116&gt;'Wage Ceilings '!$C$3,'Wage Ceilings '!$C$3,$C116)</f>
        <v>0</v>
      </c>
      <c r="T116" s="91" cm="1">
        <f t="array" ref="T116">INDEX(Appendix!$G$4:$J$8,_xlfn.IFS(R116&lt;56,1,R116&lt;61,2,R116&lt;66,3,R116&lt;71,4,TRUE,5),MATCH(YEAR($C$17),Appendix!$G$3:$L$3,0))</f>
        <v>0</v>
      </c>
      <c r="U116" s="92">
        <f t="shared" si="42"/>
        <v>0</v>
      </c>
      <c r="V116" s="89">
        <f t="shared" si="43"/>
        <v>125</v>
      </c>
      <c r="W116" s="90">
        <f>IF($D116&gt;'Wage Ceilings '!$C$3-$S116,'Wage Ceilings '!$C$3-$S116,$D116)</f>
        <v>0</v>
      </c>
      <c r="X116" s="91" cm="1">
        <f t="array" ref="X116">INDEX(Appendix!$G$4:$J$8,_xlfn.IFS(V116&lt;56,1,V116&lt;61,2,V116&lt;66,3,V116&lt;71,4,TRUE,5),MATCH(YEAR($C$17),Appendix!$G$3:$L$3,0))</f>
        <v>0</v>
      </c>
      <c r="Y116" s="92">
        <f t="shared" si="44"/>
        <v>0</v>
      </c>
      <c r="Z116" s="89">
        <f t="shared" si="45"/>
        <v>125</v>
      </c>
      <c r="AA116" s="90">
        <f>IF($E116&gt;'Wage Ceilings '!$C$3-SUM($S116,$W116),'Wage Ceilings '!$C$3-SUM($S116,$W116),$E116)</f>
        <v>0</v>
      </c>
      <c r="AB116" s="91" cm="1">
        <f t="array" ref="AB116">INDEX(Appendix!$G$4:$J$8,_xlfn.IFS(Z116&lt;56,1,Z116&lt;61,2,Z116&lt;66,3,Z116&lt;71,4,TRUE,5),MATCH(YEAR($C$17),Appendix!$G$3:$L$3,0))</f>
        <v>0</v>
      </c>
      <c r="AC116" s="92">
        <f t="shared" si="46"/>
        <v>0</v>
      </c>
      <c r="AD116" s="89">
        <f t="shared" si="47"/>
        <v>125</v>
      </c>
      <c r="AE116" s="90">
        <f>IF($F116&gt;'Wage Ceilings '!$C$3-SUM($S116,$W116,$AA116),'Wage Ceilings '!$C$3-SUM($S116,$W116,$AA116),$F116)</f>
        <v>0</v>
      </c>
      <c r="AF116" s="91" cm="1">
        <f t="array" ref="AF116">INDEX(Appendix!$G$4:$J$8,_xlfn.IFS(AD116&lt;56,1,AD116&lt;61,2,AD116&lt;66,3,AD116&lt;71,4,TRUE,5),MATCH(YEAR($C$17),Appendix!$G$3:$L$3,0))</f>
        <v>0</v>
      </c>
      <c r="AG116" s="92">
        <f t="shared" si="48"/>
        <v>0</v>
      </c>
      <c r="AH116" s="89">
        <f t="shared" si="49"/>
        <v>125</v>
      </c>
      <c r="AI116" s="90">
        <f>IF($G116&gt;'Wage Ceilings '!$C$3-SUM($S116,$W116,$AA116,$AE116),'Wage Ceilings '!$C$3-SUM($S116,$W116,$AA116,$AE116),$G116)</f>
        <v>0</v>
      </c>
      <c r="AJ116" s="91" cm="1">
        <f t="array" ref="AJ116">INDEX(Appendix!$G$4:$J$8,_xlfn.IFS(AH116&lt;56,1,AH116&lt;61,2,AH116&lt;66,3,AH116&lt;71,4,TRUE,5),MATCH(YEAR($C$17),Appendix!$G$3:$L$3,0))</f>
        <v>0</v>
      </c>
      <c r="AK116" s="92">
        <f t="shared" si="50"/>
        <v>0</v>
      </c>
      <c r="AL116" s="89">
        <f t="shared" si="51"/>
        <v>125</v>
      </c>
      <c r="AM116" s="90">
        <f>IF($H116&gt;'Wage Ceilings '!$C$3-SUM($S116,$W116,$AA116,$AE116,$AI116),'Wage Ceilings '!$C$3-SUM($S116,$W116,$AA116,$AE116,$AI116),$H116)</f>
        <v>0</v>
      </c>
      <c r="AN116" s="91" cm="1">
        <f t="array" ref="AN116">INDEX(Appendix!$G$4:$J$8,_xlfn.IFS(AL116&lt;56,1,AL116&lt;61,2,AL116&lt;66,3,AL116&lt;71,4,TRUE,5),MATCH(YEAR($C$17),Appendix!$G$3:$L$3,0))</f>
        <v>0</v>
      </c>
      <c r="AO116" s="92">
        <f t="shared" si="52"/>
        <v>0</v>
      </c>
      <c r="AP116" s="89">
        <f t="shared" si="53"/>
        <v>125</v>
      </c>
      <c r="AQ116" s="90" cm="1">
        <f t="array" ref="AQ116">_xlfn.IFS(SUM($S116,$W116,$AA116,$AE116,$AI116,$AM116)&gt;='Wage Ceilings '!$C$3,0,SUM($I116,$S116,$W116,$AA116,$AE116,$AI116,$AM116)&gt;'Wage Ceilings '!$C$3,'Wage Ceilings '!$C$3-SUM($S116,$W116,$AA116,$AE116,$AI116,$AM116),SUM($I116,$S116,$W116,$AA116,$AE116,$AI116,$AM116)&lt;='Wage Ceilings '!$C$3,$I116)</f>
        <v>0</v>
      </c>
      <c r="AR116" s="91" cm="1">
        <f t="array" ref="AR116">INDEX(Appendix!$G$4:$J$8,_xlfn.IFS(AP116&lt;56,1,AP116&lt;61,2,AP116&lt;66,3,AP116&lt;71,4,TRUE,5),MATCH(YEAR($C$17),Appendix!$G$3:$L$3,0))</f>
        <v>0</v>
      </c>
      <c r="AS116" s="92">
        <f t="shared" si="64"/>
        <v>0</v>
      </c>
      <c r="AT116" s="89">
        <f t="shared" si="54"/>
        <v>125</v>
      </c>
      <c r="AU116" s="90" cm="1">
        <f t="array" ref="AU116">_xlfn.IFS(SUM($S116,$W116,$AA116,$AE116,$AI116,$AM116,$AQ116)&gt;='Wage Ceilings '!$C$3,0,SUM($J116,$S116,$W116,$AA116,$AE116,$AI116,$AM116,$AQ116)&gt;'Wage Ceilings '!$C$3,'Wage Ceilings '!$C$3-SUM($S116,$W116,$AA116,$AE116,$AI116,$AM116,$AQ116),SUM($J116,$S116,$W116,$AA116,$AE116,$AI116,$AM116,$AQ116)&lt;='Wage Ceilings '!$C$3,$J116)</f>
        <v>0</v>
      </c>
      <c r="AV116" s="91" cm="1">
        <f t="array" ref="AV116">INDEX(Appendix!$G$4:$J$8,_xlfn.IFS(AT116&lt;56,1,AT116&lt;61,2,AT116&lt;66,3,AT116&lt;71,4,TRUE,5),MATCH(YEAR($C$17),Appendix!$G$3:$L$3,0))</f>
        <v>0</v>
      </c>
      <c r="AW116" s="92">
        <f t="shared" si="55"/>
        <v>0</v>
      </c>
      <c r="AX116" s="89">
        <f t="shared" si="56"/>
        <v>125</v>
      </c>
      <c r="AY116" s="90" cm="1">
        <f t="array" ref="AY116">_xlfn.IFS(SUM($S116,$W116,$AA116,$AE116,$AI116,$AM116,$AQ116,$AU116)&gt;='Wage Ceilings '!$C$3,0,SUM($K116,$S116,$W116,$AA116,$AE116,$AI116,$AM116,$AQ116,$AU116)&gt;'Wage Ceilings '!$C$3,'Wage Ceilings '!$C$3-SUM($S116,$W116,$AA116,$AE116,$AI116,$AM116,$AQ116,$AU116),SUM($K116,$S116,$W116,$AA116,$AE116,$AI116,$AM116,$AQ116,$AU116)&lt;='Wage Ceilings '!$C$3,$K116)</f>
        <v>0</v>
      </c>
      <c r="AZ116" s="91" cm="1">
        <f t="array" ref="AZ116">INDEX(Appendix!$G$4:$J$8,_xlfn.IFS(AX116&lt;56,1,AX116&lt;61,2,AX116&lt;66,3,AX116&lt;71,4,TRUE,5),MATCH(YEAR($C$17),Appendix!$G$3:$L$3,0))</f>
        <v>0</v>
      </c>
      <c r="BA116" s="92">
        <f t="shared" si="57"/>
        <v>0</v>
      </c>
      <c r="BB116" s="89">
        <f t="shared" si="58"/>
        <v>125</v>
      </c>
      <c r="BC116" s="90" cm="1">
        <f t="array" ref="BC116">_xlfn.IFS(SUM($S116,$W116,$AA116,$AE116,$AI116,$AM116,$AQ116,$AU116,$AY116)&gt;='Wage Ceilings '!$C$3,0,SUM($L116,$S116,$W116,$AA116,$AE116,$AI116,$AM116,$AQ116,$AU116,$AY116)&gt;'Wage Ceilings '!$C$3,'Wage Ceilings '!$C$3-SUM($S116,$W116,$AA116,$AE116,$AI116,$AM116,$AQ116,$AU116,$AY116),SUM($L116,$S116,$W116,$AA116,$AE116,$AI116,$AM116,$AQ116,$AU116,$AY116)&lt;='Wage Ceilings '!$C$3,$L116)</f>
        <v>0</v>
      </c>
      <c r="BD116" s="91" cm="1">
        <f t="array" ref="BD116">INDEX(Appendix!$G$4:$J$8,_xlfn.IFS(BB116&lt;56,1,BB116&lt;61,2,BB116&lt;66,3,BB116&lt;71,4,TRUE,5),MATCH(YEAR($C$17),Appendix!$G$3:$L$3,0))</f>
        <v>0</v>
      </c>
      <c r="BE116" s="92">
        <f t="shared" si="59"/>
        <v>0</v>
      </c>
      <c r="BF116" s="89">
        <f t="shared" si="60"/>
        <v>125</v>
      </c>
      <c r="BG116" s="90" cm="1">
        <f t="array" ref="BG116">_xlfn.IFS(SUM($S116,$W116,$AA116,$AE116,$AI116,$AM116,$AQ116,$AU116,$AY116,$BC116)&gt;='Wage Ceilings '!$C$3,0,SUM($M116,$S116,$W116,$AA116,$AE116,$AI116,$AM116,$AQ116,$AU116,$AY116,$BC116)&gt;'Wage Ceilings '!$C$3,'Wage Ceilings '!$C$3-SUM($S116,$W116,$AA116,$AE116,$AI116,$AM116,$AQ116,$AU116,$AY116,$BC116),SUM($M116,$S116,$W116,$AA116,$AE116,$AI116,$AM116,$AQ116,$AU116,$AY116,$BC116)&lt;='Wage Ceilings '!$C$3,$M116)</f>
        <v>0</v>
      </c>
      <c r="BH116" s="91" cm="1">
        <f t="array" ref="BH116">INDEX(Appendix!$G$4:$J$8,_xlfn.IFS(BF116&lt;56,1,BF116&lt;61,2,BF116&lt;66,3,BF116&lt;71,4,TRUE,5),MATCH(YEAR($C$17),Appendix!$G$3:$L$3,0))</f>
        <v>0</v>
      </c>
      <c r="BI116" s="92">
        <f t="shared" si="61"/>
        <v>0</v>
      </c>
      <c r="BJ116" s="89">
        <f t="shared" si="62"/>
        <v>125</v>
      </c>
      <c r="BK116" s="90" cm="1">
        <f t="array" ref="BK116">_xlfn.IFS(SUM($S116,$W116,$AA116,$AE116,$AI116,$AM116,$AQ116,$AU116,$AY116,$BC116,$BG116)&gt;='Wage Ceilings '!$C$3,0,SUM($N116,$S116,$W116,$AA116,$AE116,$AI116,$AM116,$AQ116,$AU116,$AY116,$BC116,$BG116)&gt;'Wage Ceilings '!$C$3,'Wage Ceilings '!$C$3-SUM($S116,$W116,$AA116,$AE116,$AI116,$AM116,$AQ116,$AU116,$AY116,$BC116,$BG116),SUM($N116,$S116,$W116,$AA116,$AE116,$AI116,$AM116,$AQ116,$AU116,$AY116,$BC116,$BG116)&lt;='Wage Ceilings '!$C$3,$N116)</f>
        <v>0</v>
      </c>
      <c r="BL116" s="91" cm="1">
        <f t="array" ref="BL116">INDEX(Appendix!$G$4:$J$8,_xlfn.IFS(BJ116&lt;56,1,BJ116&lt;61,2,BJ116&lt;66,3,BJ116&lt;71,4,TRUE,5),MATCH(YEAR($C$17),Appendix!$G$3:$L$3,0))</f>
        <v>0</v>
      </c>
      <c r="BM116" s="92">
        <f t="shared" si="63"/>
        <v>0</v>
      </c>
      <c r="BN116" s="99"/>
    </row>
    <row r="117" spans="1:66" x14ac:dyDescent="0.3">
      <c r="A117" s="64" t="s">
        <v>165</v>
      </c>
      <c r="B117" s="63"/>
      <c r="C117" s="67"/>
      <c r="D117" s="67"/>
      <c r="E117" s="67"/>
      <c r="F117" s="67"/>
      <c r="G117" s="67"/>
      <c r="H117" s="67"/>
      <c r="I117" s="67"/>
      <c r="J117" s="67"/>
      <c r="K117" s="67"/>
      <c r="L117" s="67"/>
      <c r="M117" s="67"/>
      <c r="N117" s="67"/>
      <c r="O117" s="57">
        <f t="shared" si="65"/>
        <v>0</v>
      </c>
      <c r="P117" s="57">
        <f t="shared" si="66"/>
        <v>0</v>
      </c>
      <c r="Q117" s="58">
        <f t="shared" si="67"/>
        <v>0</v>
      </c>
      <c r="R117" s="89">
        <f t="shared" si="41"/>
        <v>124</v>
      </c>
      <c r="S117" s="90">
        <f>IF($C117&gt;'Wage Ceilings '!$C$3,'Wage Ceilings '!$C$3,$C117)</f>
        <v>0</v>
      </c>
      <c r="T117" s="91" cm="1">
        <f t="array" ref="T117">INDEX(Appendix!$G$4:$J$8,_xlfn.IFS(R117&lt;56,1,R117&lt;61,2,R117&lt;66,3,R117&lt;71,4,TRUE,5),MATCH(YEAR($C$17),Appendix!$G$3:$L$3,0))</f>
        <v>0</v>
      </c>
      <c r="U117" s="92">
        <f t="shared" si="42"/>
        <v>0</v>
      </c>
      <c r="V117" s="89">
        <f t="shared" si="43"/>
        <v>125</v>
      </c>
      <c r="W117" s="90">
        <f>IF($D117&gt;'Wage Ceilings '!$C$3-$S117,'Wage Ceilings '!$C$3-$S117,$D117)</f>
        <v>0</v>
      </c>
      <c r="X117" s="91" cm="1">
        <f t="array" ref="X117">INDEX(Appendix!$G$4:$J$8,_xlfn.IFS(V117&lt;56,1,V117&lt;61,2,V117&lt;66,3,V117&lt;71,4,TRUE,5),MATCH(YEAR($C$17),Appendix!$G$3:$L$3,0))</f>
        <v>0</v>
      </c>
      <c r="Y117" s="92">
        <f t="shared" si="44"/>
        <v>0</v>
      </c>
      <c r="Z117" s="89">
        <f t="shared" si="45"/>
        <v>125</v>
      </c>
      <c r="AA117" s="90">
        <f>IF($E117&gt;'Wage Ceilings '!$C$3-SUM($S117,$W117),'Wage Ceilings '!$C$3-SUM($S117,$W117),$E117)</f>
        <v>0</v>
      </c>
      <c r="AB117" s="91" cm="1">
        <f t="array" ref="AB117">INDEX(Appendix!$G$4:$J$8,_xlfn.IFS(Z117&lt;56,1,Z117&lt;61,2,Z117&lt;66,3,Z117&lt;71,4,TRUE,5),MATCH(YEAR($C$17),Appendix!$G$3:$L$3,0))</f>
        <v>0</v>
      </c>
      <c r="AC117" s="92">
        <f t="shared" si="46"/>
        <v>0</v>
      </c>
      <c r="AD117" s="89">
        <f t="shared" si="47"/>
        <v>125</v>
      </c>
      <c r="AE117" s="90">
        <f>IF($F117&gt;'Wage Ceilings '!$C$3-SUM($S117,$W117,$AA117),'Wage Ceilings '!$C$3-SUM($S117,$W117,$AA117),$F117)</f>
        <v>0</v>
      </c>
      <c r="AF117" s="91" cm="1">
        <f t="array" ref="AF117">INDEX(Appendix!$G$4:$J$8,_xlfn.IFS(AD117&lt;56,1,AD117&lt;61,2,AD117&lt;66,3,AD117&lt;71,4,TRUE,5),MATCH(YEAR($C$17),Appendix!$G$3:$L$3,0))</f>
        <v>0</v>
      </c>
      <c r="AG117" s="92">
        <f t="shared" si="48"/>
        <v>0</v>
      </c>
      <c r="AH117" s="89">
        <f t="shared" si="49"/>
        <v>125</v>
      </c>
      <c r="AI117" s="90">
        <f>IF($G117&gt;'Wage Ceilings '!$C$3-SUM($S117,$W117,$AA117,$AE117),'Wage Ceilings '!$C$3-SUM($S117,$W117,$AA117,$AE117),$G117)</f>
        <v>0</v>
      </c>
      <c r="AJ117" s="91" cm="1">
        <f t="array" ref="AJ117">INDEX(Appendix!$G$4:$J$8,_xlfn.IFS(AH117&lt;56,1,AH117&lt;61,2,AH117&lt;66,3,AH117&lt;71,4,TRUE,5),MATCH(YEAR($C$17),Appendix!$G$3:$L$3,0))</f>
        <v>0</v>
      </c>
      <c r="AK117" s="92">
        <f t="shared" si="50"/>
        <v>0</v>
      </c>
      <c r="AL117" s="89">
        <f t="shared" si="51"/>
        <v>125</v>
      </c>
      <c r="AM117" s="90">
        <f>IF($H117&gt;'Wage Ceilings '!$C$3-SUM($S117,$W117,$AA117,$AE117,$AI117),'Wage Ceilings '!$C$3-SUM($S117,$W117,$AA117,$AE117,$AI117),$H117)</f>
        <v>0</v>
      </c>
      <c r="AN117" s="91" cm="1">
        <f t="array" ref="AN117">INDEX(Appendix!$G$4:$J$8,_xlfn.IFS(AL117&lt;56,1,AL117&lt;61,2,AL117&lt;66,3,AL117&lt;71,4,TRUE,5),MATCH(YEAR($C$17),Appendix!$G$3:$L$3,0))</f>
        <v>0</v>
      </c>
      <c r="AO117" s="92">
        <f t="shared" si="52"/>
        <v>0</v>
      </c>
      <c r="AP117" s="89">
        <f t="shared" si="53"/>
        <v>125</v>
      </c>
      <c r="AQ117" s="90" cm="1">
        <f t="array" ref="AQ117">_xlfn.IFS(SUM($S117,$W117,$AA117,$AE117,$AI117,$AM117)&gt;='Wage Ceilings '!$C$3,0,SUM($I117,$S117,$W117,$AA117,$AE117,$AI117,$AM117)&gt;'Wage Ceilings '!$C$3,'Wage Ceilings '!$C$3-SUM($S117,$W117,$AA117,$AE117,$AI117,$AM117),SUM($I117,$S117,$W117,$AA117,$AE117,$AI117,$AM117)&lt;='Wage Ceilings '!$C$3,$I117)</f>
        <v>0</v>
      </c>
      <c r="AR117" s="91" cm="1">
        <f t="array" ref="AR117">INDEX(Appendix!$G$4:$J$8,_xlfn.IFS(AP117&lt;56,1,AP117&lt;61,2,AP117&lt;66,3,AP117&lt;71,4,TRUE,5),MATCH(YEAR($C$17),Appendix!$G$3:$L$3,0))</f>
        <v>0</v>
      </c>
      <c r="AS117" s="92">
        <f t="shared" si="64"/>
        <v>0</v>
      </c>
      <c r="AT117" s="89">
        <f t="shared" si="54"/>
        <v>125</v>
      </c>
      <c r="AU117" s="90" cm="1">
        <f t="array" ref="AU117">_xlfn.IFS(SUM($S117,$W117,$AA117,$AE117,$AI117,$AM117,$AQ117)&gt;='Wage Ceilings '!$C$3,0,SUM($J117,$S117,$W117,$AA117,$AE117,$AI117,$AM117,$AQ117)&gt;'Wage Ceilings '!$C$3,'Wage Ceilings '!$C$3-SUM($S117,$W117,$AA117,$AE117,$AI117,$AM117,$AQ117),SUM($J117,$S117,$W117,$AA117,$AE117,$AI117,$AM117,$AQ117)&lt;='Wage Ceilings '!$C$3,$J117)</f>
        <v>0</v>
      </c>
      <c r="AV117" s="91" cm="1">
        <f t="array" ref="AV117">INDEX(Appendix!$G$4:$J$8,_xlfn.IFS(AT117&lt;56,1,AT117&lt;61,2,AT117&lt;66,3,AT117&lt;71,4,TRUE,5),MATCH(YEAR($C$17),Appendix!$G$3:$L$3,0))</f>
        <v>0</v>
      </c>
      <c r="AW117" s="92">
        <f t="shared" si="55"/>
        <v>0</v>
      </c>
      <c r="AX117" s="89">
        <f t="shared" si="56"/>
        <v>125</v>
      </c>
      <c r="AY117" s="90" cm="1">
        <f t="array" ref="AY117">_xlfn.IFS(SUM($S117,$W117,$AA117,$AE117,$AI117,$AM117,$AQ117,$AU117)&gt;='Wage Ceilings '!$C$3,0,SUM($K117,$S117,$W117,$AA117,$AE117,$AI117,$AM117,$AQ117,$AU117)&gt;'Wage Ceilings '!$C$3,'Wage Ceilings '!$C$3-SUM($S117,$W117,$AA117,$AE117,$AI117,$AM117,$AQ117,$AU117),SUM($K117,$S117,$W117,$AA117,$AE117,$AI117,$AM117,$AQ117,$AU117)&lt;='Wage Ceilings '!$C$3,$K117)</f>
        <v>0</v>
      </c>
      <c r="AZ117" s="91" cm="1">
        <f t="array" ref="AZ117">INDEX(Appendix!$G$4:$J$8,_xlfn.IFS(AX117&lt;56,1,AX117&lt;61,2,AX117&lt;66,3,AX117&lt;71,4,TRUE,5),MATCH(YEAR($C$17),Appendix!$G$3:$L$3,0))</f>
        <v>0</v>
      </c>
      <c r="BA117" s="92">
        <f t="shared" si="57"/>
        <v>0</v>
      </c>
      <c r="BB117" s="89">
        <f t="shared" si="58"/>
        <v>125</v>
      </c>
      <c r="BC117" s="90" cm="1">
        <f t="array" ref="BC117">_xlfn.IFS(SUM($S117,$W117,$AA117,$AE117,$AI117,$AM117,$AQ117,$AU117,$AY117)&gt;='Wage Ceilings '!$C$3,0,SUM($L117,$S117,$W117,$AA117,$AE117,$AI117,$AM117,$AQ117,$AU117,$AY117)&gt;'Wage Ceilings '!$C$3,'Wage Ceilings '!$C$3-SUM($S117,$W117,$AA117,$AE117,$AI117,$AM117,$AQ117,$AU117,$AY117),SUM($L117,$S117,$W117,$AA117,$AE117,$AI117,$AM117,$AQ117,$AU117,$AY117)&lt;='Wage Ceilings '!$C$3,$L117)</f>
        <v>0</v>
      </c>
      <c r="BD117" s="91" cm="1">
        <f t="array" ref="BD117">INDEX(Appendix!$G$4:$J$8,_xlfn.IFS(BB117&lt;56,1,BB117&lt;61,2,BB117&lt;66,3,BB117&lt;71,4,TRUE,5),MATCH(YEAR($C$17),Appendix!$G$3:$L$3,0))</f>
        <v>0</v>
      </c>
      <c r="BE117" s="92">
        <f t="shared" si="59"/>
        <v>0</v>
      </c>
      <c r="BF117" s="89">
        <f t="shared" si="60"/>
        <v>125</v>
      </c>
      <c r="BG117" s="90" cm="1">
        <f t="array" ref="BG117">_xlfn.IFS(SUM($S117,$W117,$AA117,$AE117,$AI117,$AM117,$AQ117,$AU117,$AY117,$BC117)&gt;='Wage Ceilings '!$C$3,0,SUM($M117,$S117,$W117,$AA117,$AE117,$AI117,$AM117,$AQ117,$AU117,$AY117,$BC117)&gt;'Wage Ceilings '!$C$3,'Wage Ceilings '!$C$3-SUM($S117,$W117,$AA117,$AE117,$AI117,$AM117,$AQ117,$AU117,$AY117,$BC117),SUM($M117,$S117,$W117,$AA117,$AE117,$AI117,$AM117,$AQ117,$AU117,$AY117,$BC117)&lt;='Wage Ceilings '!$C$3,$M117)</f>
        <v>0</v>
      </c>
      <c r="BH117" s="91" cm="1">
        <f t="array" ref="BH117">INDEX(Appendix!$G$4:$J$8,_xlfn.IFS(BF117&lt;56,1,BF117&lt;61,2,BF117&lt;66,3,BF117&lt;71,4,TRUE,5),MATCH(YEAR($C$17),Appendix!$G$3:$L$3,0))</f>
        <v>0</v>
      </c>
      <c r="BI117" s="92">
        <f t="shared" si="61"/>
        <v>0</v>
      </c>
      <c r="BJ117" s="89">
        <f t="shared" si="62"/>
        <v>125</v>
      </c>
      <c r="BK117" s="90" cm="1">
        <f t="array" ref="BK117">_xlfn.IFS(SUM($S117,$W117,$AA117,$AE117,$AI117,$AM117,$AQ117,$AU117,$AY117,$BC117,$BG117)&gt;='Wage Ceilings '!$C$3,0,SUM($N117,$S117,$W117,$AA117,$AE117,$AI117,$AM117,$AQ117,$AU117,$AY117,$BC117,$BG117)&gt;'Wage Ceilings '!$C$3,'Wage Ceilings '!$C$3-SUM($S117,$W117,$AA117,$AE117,$AI117,$AM117,$AQ117,$AU117,$AY117,$BC117,$BG117),SUM($N117,$S117,$W117,$AA117,$AE117,$AI117,$AM117,$AQ117,$AU117,$AY117,$BC117,$BG117)&lt;='Wage Ceilings '!$C$3,$N117)</f>
        <v>0</v>
      </c>
      <c r="BL117" s="91" cm="1">
        <f t="array" ref="BL117">INDEX(Appendix!$G$4:$J$8,_xlfn.IFS(BJ117&lt;56,1,BJ117&lt;61,2,BJ117&lt;66,3,BJ117&lt;71,4,TRUE,5),MATCH(YEAR($C$17),Appendix!$G$3:$L$3,0))</f>
        <v>0</v>
      </c>
      <c r="BM117" s="92">
        <f t="shared" si="63"/>
        <v>0</v>
      </c>
      <c r="BN117" s="99"/>
    </row>
    <row r="118" spans="1:66" x14ac:dyDescent="0.3">
      <c r="A118" s="64" t="s">
        <v>166</v>
      </c>
      <c r="B118" s="63"/>
      <c r="C118" s="67"/>
      <c r="D118" s="67"/>
      <c r="E118" s="67"/>
      <c r="F118" s="67"/>
      <c r="G118" s="67"/>
      <c r="H118" s="67"/>
      <c r="I118" s="67"/>
      <c r="J118" s="67"/>
      <c r="K118" s="67"/>
      <c r="L118" s="67"/>
      <c r="M118" s="67"/>
      <c r="N118" s="67"/>
      <c r="O118" s="57">
        <f t="shared" si="65"/>
        <v>0</v>
      </c>
      <c r="P118" s="57">
        <f t="shared" si="66"/>
        <v>0</v>
      </c>
      <c r="Q118" s="58">
        <f t="shared" si="67"/>
        <v>0</v>
      </c>
      <c r="R118" s="89">
        <f t="shared" si="41"/>
        <v>124</v>
      </c>
      <c r="S118" s="90">
        <f>IF($C118&gt;'Wage Ceilings '!$C$3,'Wage Ceilings '!$C$3,$C118)</f>
        <v>0</v>
      </c>
      <c r="T118" s="91" cm="1">
        <f t="array" ref="T118">INDEX(Appendix!$G$4:$J$8,_xlfn.IFS(R118&lt;56,1,R118&lt;61,2,R118&lt;66,3,R118&lt;71,4,TRUE,5),MATCH(YEAR($C$17),Appendix!$G$3:$L$3,0))</f>
        <v>0</v>
      </c>
      <c r="U118" s="92">
        <f t="shared" si="42"/>
        <v>0</v>
      </c>
      <c r="V118" s="89">
        <f t="shared" si="43"/>
        <v>125</v>
      </c>
      <c r="W118" s="90">
        <f>IF($D118&gt;'Wage Ceilings '!$C$3-$S118,'Wage Ceilings '!$C$3-$S118,$D118)</f>
        <v>0</v>
      </c>
      <c r="X118" s="91" cm="1">
        <f t="array" ref="X118">INDEX(Appendix!$G$4:$J$8,_xlfn.IFS(V118&lt;56,1,V118&lt;61,2,V118&lt;66,3,V118&lt;71,4,TRUE,5),MATCH(YEAR($C$17),Appendix!$G$3:$L$3,0))</f>
        <v>0</v>
      </c>
      <c r="Y118" s="92">
        <f t="shared" si="44"/>
        <v>0</v>
      </c>
      <c r="Z118" s="89">
        <f t="shared" si="45"/>
        <v>125</v>
      </c>
      <c r="AA118" s="90">
        <f>IF($E118&gt;'Wage Ceilings '!$C$3-SUM($S118,$W118),'Wage Ceilings '!$C$3-SUM($S118,$W118),$E118)</f>
        <v>0</v>
      </c>
      <c r="AB118" s="91" cm="1">
        <f t="array" ref="AB118">INDEX(Appendix!$G$4:$J$8,_xlfn.IFS(Z118&lt;56,1,Z118&lt;61,2,Z118&lt;66,3,Z118&lt;71,4,TRUE,5),MATCH(YEAR($C$17),Appendix!$G$3:$L$3,0))</f>
        <v>0</v>
      </c>
      <c r="AC118" s="92">
        <f t="shared" si="46"/>
        <v>0</v>
      </c>
      <c r="AD118" s="89">
        <f t="shared" si="47"/>
        <v>125</v>
      </c>
      <c r="AE118" s="90">
        <f>IF($F118&gt;'Wage Ceilings '!$C$3-SUM($S118,$W118,$AA118),'Wage Ceilings '!$C$3-SUM($S118,$W118,$AA118),$F118)</f>
        <v>0</v>
      </c>
      <c r="AF118" s="91" cm="1">
        <f t="array" ref="AF118">INDEX(Appendix!$G$4:$J$8,_xlfn.IFS(AD118&lt;56,1,AD118&lt;61,2,AD118&lt;66,3,AD118&lt;71,4,TRUE,5),MATCH(YEAR($C$17),Appendix!$G$3:$L$3,0))</f>
        <v>0</v>
      </c>
      <c r="AG118" s="92">
        <f t="shared" si="48"/>
        <v>0</v>
      </c>
      <c r="AH118" s="89">
        <f t="shared" si="49"/>
        <v>125</v>
      </c>
      <c r="AI118" s="90">
        <f>IF($G118&gt;'Wage Ceilings '!$C$3-SUM($S118,$W118,$AA118,$AE118),'Wage Ceilings '!$C$3-SUM($S118,$W118,$AA118,$AE118),$G118)</f>
        <v>0</v>
      </c>
      <c r="AJ118" s="91" cm="1">
        <f t="array" ref="AJ118">INDEX(Appendix!$G$4:$J$8,_xlfn.IFS(AH118&lt;56,1,AH118&lt;61,2,AH118&lt;66,3,AH118&lt;71,4,TRUE,5),MATCH(YEAR($C$17),Appendix!$G$3:$L$3,0))</f>
        <v>0</v>
      </c>
      <c r="AK118" s="92">
        <f t="shared" si="50"/>
        <v>0</v>
      </c>
      <c r="AL118" s="89">
        <f t="shared" si="51"/>
        <v>125</v>
      </c>
      <c r="AM118" s="90">
        <f>IF($H118&gt;'Wage Ceilings '!$C$3-SUM($S118,$W118,$AA118,$AE118,$AI118),'Wage Ceilings '!$C$3-SUM($S118,$W118,$AA118,$AE118,$AI118),$H118)</f>
        <v>0</v>
      </c>
      <c r="AN118" s="91" cm="1">
        <f t="array" ref="AN118">INDEX(Appendix!$G$4:$J$8,_xlfn.IFS(AL118&lt;56,1,AL118&lt;61,2,AL118&lt;66,3,AL118&lt;71,4,TRUE,5),MATCH(YEAR($C$17),Appendix!$G$3:$L$3,0))</f>
        <v>0</v>
      </c>
      <c r="AO118" s="92">
        <f t="shared" si="52"/>
        <v>0</v>
      </c>
      <c r="AP118" s="89">
        <f t="shared" si="53"/>
        <v>125</v>
      </c>
      <c r="AQ118" s="90" cm="1">
        <f t="array" ref="AQ118">_xlfn.IFS(SUM($S118,$W118,$AA118,$AE118,$AI118,$AM118)&gt;='Wage Ceilings '!$C$3,0,SUM($I118,$S118,$W118,$AA118,$AE118,$AI118,$AM118)&gt;'Wage Ceilings '!$C$3,'Wage Ceilings '!$C$3-SUM($S118,$W118,$AA118,$AE118,$AI118,$AM118),SUM($I118,$S118,$W118,$AA118,$AE118,$AI118,$AM118)&lt;='Wage Ceilings '!$C$3,$I118)</f>
        <v>0</v>
      </c>
      <c r="AR118" s="91" cm="1">
        <f t="array" ref="AR118">INDEX(Appendix!$G$4:$J$8,_xlfn.IFS(AP118&lt;56,1,AP118&lt;61,2,AP118&lt;66,3,AP118&lt;71,4,TRUE,5),MATCH(YEAR($C$17),Appendix!$G$3:$L$3,0))</f>
        <v>0</v>
      </c>
      <c r="AS118" s="92">
        <f t="shared" si="64"/>
        <v>0</v>
      </c>
      <c r="AT118" s="89">
        <f t="shared" si="54"/>
        <v>125</v>
      </c>
      <c r="AU118" s="90" cm="1">
        <f t="array" ref="AU118">_xlfn.IFS(SUM($S118,$W118,$AA118,$AE118,$AI118,$AM118,$AQ118)&gt;='Wage Ceilings '!$C$3,0,SUM($J118,$S118,$W118,$AA118,$AE118,$AI118,$AM118,$AQ118)&gt;'Wage Ceilings '!$C$3,'Wage Ceilings '!$C$3-SUM($S118,$W118,$AA118,$AE118,$AI118,$AM118,$AQ118),SUM($J118,$S118,$W118,$AA118,$AE118,$AI118,$AM118,$AQ118)&lt;='Wage Ceilings '!$C$3,$J118)</f>
        <v>0</v>
      </c>
      <c r="AV118" s="91" cm="1">
        <f t="array" ref="AV118">INDEX(Appendix!$G$4:$J$8,_xlfn.IFS(AT118&lt;56,1,AT118&lt;61,2,AT118&lt;66,3,AT118&lt;71,4,TRUE,5),MATCH(YEAR($C$17),Appendix!$G$3:$L$3,0))</f>
        <v>0</v>
      </c>
      <c r="AW118" s="92">
        <f t="shared" si="55"/>
        <v>0</v>
      </c>
      <c r="AX118" s="89">
        <f t="shared" si="56"/>
        <v>125</v>
      </c>
      <c r="AY118" s="90" cm="1">
        <f t="array" ref="AY118">_xlfn.IFS(SUM($S118,$W118,$AA118,$AE118,$AI118,$AM118,$AQ118,$AU118)&gt;='Wage Ceilings '!$C$3,0,SUM($K118,$S118,$W118,$AA118,$AE118,$AI118,$AM118,$AQ118,$AU118)&gt;'Wage Ceilings '!$C$3,'Wage Ceilings '!$C$3-SUM($S118,$W118,$AA118,$AE118,$AI118,$AM118,$AQ118,$AU118),SUM($K118,$S118,$W118,$AA118,$AE118,$AI118,$AM118,$AQ118,$AU118)&lt;='Wage Ceilings '!$C$3,$K118)</f>
        <v>0</v>
      </c>
      <c r="AZ118" s="91" cm="1">
        <f t="array" ref="AZ118">INDEX(Appendix!$G$4:$J$8,_xlfn.IFS(AX118&lt;56,1,AX118&lt;61,2,AX118&lt;66,3,AX118&lt;71,4,TRUE,5),MATCH(YEAR($C$17),Appendix!$G$3:$L$3,0))</f>
        <v>0</v>
      </c>
      <c r="BA118" s="92">
        <f t="shared" si="57"/>
        <v>0</v>
      </c>
      <c r="BB118" s="89">
        <f t="shared" si="58"/>
        <v>125</v>
      </c>
      <c r="BC118" s="90" cm="1">
        <f t="array" ref="BC118">_xlfn.IFS(SUM($S118,$W118,$AA118,$AE118,$AI118,$AM118,$AQ118,$AU118,$AY118)&gt;='Wage Ceilings '!$C$3,0,SUM($L118,$S118,$W118,$AA118,$AE118,$AI118,$AM118,$AQ118,$AU118,$AY118)&gt;'Wage Ceilings '!$C$3,'Wage Ceilings '!$C$3-SUM($S118,$W118,$AA118,$AE118,$AI118,$AM118,$AQ118,$AU118,$AY118),SUM($L118,$S118,$W118,$AA118,$AE118,$AI118,$AM118,$AQ118,$AU118,$AY118)&lt;='Wage Ceilings '!$C$3,$L118)</f>
        <v>0</v>
      </c>
      <c r="BD118" s="91" cm="1">
        <f t="array" ref="BD118">INDEX(Appendix!$G$4:$J$8,_xlfn.IFS(BB118&lt;56,1,BB118&lt;61,2,BB118&lt;66,3,BB118&lt;71,4,TRUE,5),MATCH(YEAR($C$17),Appendix!$G$3:$L$3,0))</f>
        <v>0</v>
      </c>
      <c r="BE118" s="92">
        <f t="shared" si="59"/>
        <v>0</v>
      </c>
      <c r="BF118" s="89">
        <f t="shared" si="60"/>
        <v>125</v>
      </c>
      <c r="BG118" s="90" cm="1">
        <f t="array" ref="BG118">_xlfn.IFS(SUM($S118,$W118,$AA118,$AE118,$AI118,$AM118,$AQ118,$AU118,$AY118,$BC118)&gt;='Wage Ceilings '!$C$3,0,SUM($M118,$S118,$W118,$AA118,$AE118,$AI118,$AM118,$AQ118,$AU118,$AY118,$BC118)&gt;'Wage Ceilings '!$C$3,'Wage Ceilings '!$C$3-SUM($S118,$W118,$AA118,$AE118,$AI118,$AM118,$AQ118,$AU118,$AY118,$BC118),SUM($M118,$S118,$W118,$AA118,$AE118,$AI118,$AM118,$AQ118,$AU118,$AY118,$BC118)&lt;='Wage Ceilings '!$C$3,$M118)</f>
        <v>0</v>
      </c>
      <c r="BH118" s="91" cm="1">
        <f t="array" ref="BH118">INDEX(Appendix!$G$4:$J$8,_xlfn.IFS(BF118&lt;56,1,BF118&lt;61,2,BF118&lt;66,3,BF118&lt;71,4,TRUE,5),MATCH(YEAR($C$17),Appendix!$G$3:$L$3,0))</f>
        <v>0</v>
      </c>
      <c r="BI118" s="92">
        <f t="shared" si="61"/>
        <v>0</v>
      </c>
      <c r="BJ118" s="89">
        <f t="shared" si="62"/>
        <v>125</v>
      </c>
      <c r="BK118" s="90" cm="1">
        <f t="array" ref="BK118">_xlfn.IFS(SUM($S118,$W118,$AA118,$AE118,$AI118,$AM118,$AQ118,$AU118,$AY118,$BC118,$BG118)&gt;='Wage Ceilings '!$C$3,0,SUM($N118,$S118,$W118,$AA118,$AE118,$AI118,$AM118,$AQ118,$AU118,$AY118,$BC118,$BG118)&gt;'Wage Ceilings '!$C$3,'Wage Ceilings '!$C$3-SUM($S118,$W118,$AA118,$AE118,$AI118,$AM118,$AQ118,$AU118,$AY118,$BC118,$BG118),SUM($N118,$S118,$W118,$AA118,$AE118,$AI118,$AM118,$AQ118,$AU118,$AY118,$BC118,$BG118)&lt;='Wage Ceilings '!$C$3,$N118)</f>
        <v>0</v>
      </c>
      <c r="BL118" s="91" cm="1">
        <f t="array" ref="BL118">INDEX(Appendix!$G$4:$J$8,_xlfn.IFS(BJ118&lt;56,1,BJ118&lt;61,2,BJ118&lt;66,3,BJ118&lt;71,4,TRUE,5),MATCH(YEAR($C$17),Appendix!$G$3:$L$3,0))</f>
        <v>0</v>
      </c>
      <c r="BM118" s="92">
        <f t="shared" si="63"/>
        <v>0</v>
      </c>
      <c r="BN118" s="99"/>
    </row>
    <row r="119" spans="1:66" x14ac:dyDescent="0.3">
      <c r="A119" s="64" t="s">
        <v>167</v>
      </c>
      <c r="B119" s="63"/>
      <c r="C119" s="67"/>
      <c r="D119" s="67"/>
      <c r="E119" s="67"/>
      <c r="F119" s="67"/>
      <c r="G119" s="67"/>
      <c r="H119" s="67"/>
      <c r="I119" s="67"/>
      <c r="J119" s="67"/>
      <c r="K119" s="67"/>
      <c r="L119" s="67"/>
      <c r="M119" s="67"/>
      <c r="N119" s="67"/>
      <c r="O119" s="57">
        <f t="shared" si="65"/>
        <v>0</v>
      </c>
      <c r="P119" s="57">
        <f t="shared" si="66"/>
        <v>0</v>
      </c>
      <c r="Q119" s="58">
        <f t="shared" si="67"/>
        <v>0</v>
      </c>
      <c r="R119" s="89">
        <f t="shared" si="41"/>
        <v>124</v>
      </c>
      <c r="S119" s="90">
        <f>IF($C119&gt;'Wage Ceilings '!$C$3,'Wage Ceilings '!$C$3,$C119)</f>
        <v>0</v>
      </c>
      <c r="T119" s="91" cm="1">
        <f t="array" ref="T119">INDEX(Appendix!$G$4:$J$8,_xlfn.IFS(R119&lt;56,1,R119&lt;61,2,R119&lt;66,3,R119&lt;71,4,TRUE,5),MATCH(YEAR($C$17),Appendix!$G$3:$L$3,0))</f>
        <v>0</v>
      </c>
      <c r="U119" s="92">
        <f t="shared" si="42"/>
        <v>0</v>
      </c>
      <c r="V119" s="89">
        <f t="shared" si="43"/>
        <v>125</v>
      </c>
      <c r="W119" s="90">
        <f>IF($D119&gt;'Wage Ceilings '!$C$3-$S119,'Wage Ceilings '!$C$3-$S119,$D119)</f>
        <v>0</v>
      </c>
      <c r="X119" s="91" cm="1">
        <f t="array" ref="X119">INDEX(Appendix!$G$4:$J$8,_xlfn.IFS(V119&lt;56,1,V119&lt;61,2,V119&lt;66,3,V119&lt;71,4,TRUE,5),MATCH(YEAR($C$17),Appendix!$G$3:$L$3,0))</f>
        <v>0</v>
      </c>
      <c r="Y119" s="92">
        <f t="shared" si="44"/>
        <v>0</v>
      </c>
      <c r="Z119" s="89">
        <f t="shared" si="45"/>
        <v>125</v>
      </c>
      <c r="AA119" s="90">
        <f>IF($E119&gt;'Wage Ceilings '!$C$3-SUM($S119,$W119),'Wage Ceilings '!$C$3-SUM($S119,$W119),$E119)</f>
        <v>0</v>
      </c>
      <c r="AB119" s="91" cm="1">
        <f t="array" ref="AB119">INDEX(Appendix!$G$4:$J$8,_xlfn.IFS(Z119&lt;56,1,Z119&lt;61,2,Z119&lt;66,3,Z119&lt;71,4,TRUE,5),MATCH(YEAR($C$17),Appendix!$G$3:$L$3,0))</f>
        <v>0</v>
      </c>
      <c r="AC119" s="92">
        <f t="shared" si="46"/>
        <v>0</v>
      </c>
      <c r="AD119" s="89">
        <f t="shared" si="47"/>
        <v>125</v>
      </c>
      <c r="AE119" s="90">
        <f>IF($F119&gt;'Wage Ceilings '!$C$3-SUM($S119,$W119,$AA119),'Wage Ceilings '!$C$3-SUM($S119,$W119,$AA119),$F119)</f>
        <v>0</v>
      </c>
      <c r="AF119" s="91" cm="1">
        <f t="array" ref="AF119">INDEX(Appendix!$G$4:$J$8,_xlfn.IFS(AD119&lt;56,1,AD119&lt;61,2,AD119&lt;66,3,AD119&lt;71,4,TRUE,5),MATCH(YEAR($C$17),Appendix!$G$3:$L$3,0))</f>
        <v>0</v>
      </c>
      <c r="AG119" s="92">
        <f t="shared" si="48"/>
        <v>0</v>
      </c>
      <c r="AH119" s="89">
        <f t="shared" si="49"/>
        <v>125</v>
      </c>
      <c r="AI119" s="90">
        <f>IF($G119&gt;'Wage Ceilings '!$C$3-SUM($S119,$W119,$AA119,$AE119),'Wage Ceilings '!$C$3-SUM($S119,$W119,$AA119,$AE119),$G119)</f>
        <v>0</v>
      </c>
      <c r="AJ119" s="91" cm="1">
        <f t="array" ref="AJ119">INDEX(Appendix!$G$4:$J$8,_xlfn.IFS(AH119&lt;56,1,AH119&lt;61,2,AH119&lt;66,3,AH119&lt;71,4,TRUE,5),MATCH(YEAR($C$17),Appendix!$G$3:$L$3,0))</f>
        <v>0</v>
      </c>
      <c r="AK119" s="92">
        <f t="shared" si="50"/>
        <v>0</v>
      </c>
      <c r="AL119" s="89">
        <f t="shared" si="51"/>
        <v>125</v>
      </c>
      <c r="AM119" s="90">
        <f>IF($H119&gt;'Wage Ceilings '!$C$3-SUM($S119,$W119,$AA119,$AE119,$AI119),'Wage Ceilings '!$C$3-SUM($S119,$W119,$AA119,$AE119,$AI119),$H119)</f>
        <v>0</v>
      </c>
      <c r="AN119" s="91" cm="1">
        <f t="array" ref="AN119">INDEX(Appendix!$G$4:$J$8,_xlfn.IFS(AL119&lt;56,1,AL119&lt;61,2,AL119&lt;66,3,AL119&lt;71,4,TRUE,5),MATCH(YEAR($C$17),Appendix!$G$3:$L$3,0))</f>
        <v>0</v>
      </c>
      <c r="AO119" s="92">
        <f t="shared" si="52"/>
        <v>0</v>
      </c>
      <c r="AP119" s="89">
        <f t="shared" si="53"/>
        <v>125</v>
      </c>
      <c r="AQ119" s="90" cm="1">
        <f t="array" ref="AQ119">_xlfn.IFS(SUM($S119,$W119,$AA119,$AE119,$AI119,$AM119)&gt;='Wage Ceilings '!$C$3,0,SUM($I119,$S119,$W119,$AA119,$AE119,$AI119,$AM119)&gt;'Wage Ceilings '!$C$3,'Wage Ceilings '!$C$3-SUM($S119,$W119,$AA119,$AE119,$AI119,$AM119),SUM($I119,$S119,$W119,$AA119,$AE119,$AI119,$AM119)&lt;='Wage Ceilings '!$C$3,$I119)</f>
        <v>0</v>
      </c>
      <c r="AR119" s="91" cm="1">
        <f t="array" ref="AR119">INDEX(Appendix!$G$4:$J$8,_xlfn.IFS(AP119&lt;56,1,AP119&lt;61,2,AP119&lt;66,3,AP119&lt;71,4,TRUE,5),MATCH(YEAR($C$17),Appendix!$G$3:$L$3,0))</f>
        <v>0</v>
      </c>
      <c r="AS119" s="92">
        <f t="shared" si="64"/>
        <v>0</v>
      </c>
      <c r="AT119" s="89">
        <f t="shared" si="54"/>
        <v>125</v>
      </c>
      <c r="AU119" s="90" cm="1">
        <f t="array" ref="AU119">_xlfn.IFS(SUM($S119,$W119,$AA119,$AE119,$AI119,$AM119,$AQ119)&gt;='Wage Ceilings '!$C$3,0,SUM($J119,$S119,$W119,$AA119,$AE119,$AI119,$AM119,$AQ119)&gt;'Wage Ceilings '!$C$3,'Wage Ceilings '!$C$3-SUM($S119,$W119,$AA119,$AE119,$AI119,$AM119,$AQ119),SUM($J119,$S119,$W119,$AA119,$AE119,$AI119,$AM119,$AQ119)&lt;='Wage Ceilings '!$C$3,$J119)</f>
        <v>0</v>
      </c>
      <c r="AV119" s="91" cm="1">
        <f t="array" ref="AV119">INDEX(Appendix!$G$4:$J$8,_xlfn.IFS(AT119&lt;56,1,AT119&lt;61,2,AT119&lt;66,3,AT119&lt;71,4,TRUE,5),MATCH(YEAR($C$17),Appendix!$G$3:$L$3,0))</f>
        <v>0</v>
      </c>
      <c r="AW119" s="92">
        <f t="shared" si="55"/>
        <v>0</v>
      </c>
      <c r="AX119" s="89">
        <f t="shared" si="56"/>
        <v>125</v>
      </c>
      <c r="AY119" s="90" cm="1">
        <f t="array" ref="AY119">_xlfn.IFS(SUM($S119,$W119,$AA119,$AE119,$AI119,$AM119,$AQ119,$AU119)&gt;='Wage Ceilings '!$C$3,0,SUM($K119,$S119,$W119,$AA119,$AE119,$AI119,$AM119,$AQ119,$AU119)&gt;'Wage Ceilings '!$C$3,'Wage Ceilings '!$C$3-SUM($S119,$W119,$AA119,$AE119,$AI119,$AM119,$AQ119,$AU119),SUM($K119,$S119,$W119,$AA119,$AE119,$AI119,$AM119,$AQ119,$AU119)&lt;='Wage Ceilings '!$C$3,$K119)</f>
        <v>0</v>
      </c>
      <c r="AZ119" s="91" cm="1">
        <f t="array" ref="AZ119">INDEX(Appendix!$G$4:$J$8,_xlfn.IFS(AX119&lt;56,1,AX119&lt;61,2,AX119&lt;66,3,AX119&lt;71,4,TRUE,5),MATCH(YEAR($C$17),Appendix!$G$3:$L$3,0))</f>
        <v>0</v>
      </c>
      <c r="BA119" s="92">
        <f t="shared" si="57"/>
        <v>0</v>
      </c>
      <c r="BB119" s="89">
        <f t="shared" si="58"/>
        <v>125</v>
      </c>
      <c r="BC119" s="90" cm="1">
        <f t="array" ref="BC119">_xlfn.IFS(SUM($S119,$W119,$AA119,$AE119,$AI119,$AM119,$AQ119,$AU119,$AY119)&gt;='Wage Ceilings '!$C$3,0,SUM($L119,$S119,$W119,$AA119,$AE119,$AI119,$AM119,$AQ119,$AU119,$AY119)&gt;'Wage Ceilings '!$C$3,'Wage Ceilings '!$C$3-SUM($S119,$W119,$AA119,$AE119,$AI119,$AM119,$AQ119,$AU119,$AY119),SUM($L119,$S119,$W119,$AA119,$AE119,$AI119,$AM119,$AQ119,$AU119,$AY119)&lt;='Wage Ceilings '!$C$3,$L119)</f>
        <v>0</v>
      </c>
      <c r="BD119" s="91" cm="1">
        <f t="array" ref="BD119">INDEX(Appendix!$G$4:$J$8,_xlfn.IFS(BB119&lt;56,1,BB119&lt;61,2,BB119&lt;66,3,BB119&lt;71,4,TRUE,5),MATCH(YEAR($C$17),Appendix!$G$3:$L$3,0))</f>
        <v>0</v>
      </c>
      <c r="BE119" s="92">
        <f t="shared" si="59"/>
        <v>0</v>
      </c>
      <c r="BF119" s="89">
        <f t="shared" si="60"/>
        <v>125</v>
      </c>
      <c r="BG119" s="90" cm="1">
        <f t="array" ref="BG119">_xlfn.IFS(SUM($S119,$W119,$AA119,$AE119,$AI119,$AM119,$AQ119,$AU119,$AY119,$BC119)&gt;='Wage Ceilings '!$C$3,0,SUM($M119,$S119,$W119,$AA119,$AE119,$AI119,$AM119,$AQ119,$AU119,$AY119,$BC119)&gt;'Wage Ceilings '!$C$3,'Wage Ceilings '!$C$3-SUM($S119,$W119,$AA119,$AE119,$AI119,$AM119,$AQ119,$AU119,$AY119,$BC119),SUM($M119,$S119,$W119,$AA119,$AE119,$AI119,$AM119,$AQ119,$AU119,$AY119,$BC119)&lt;='Wage Ceilings '!$C$3,$M119)</f>
        <v>0</v>
      </c>
      <c r="BH119" s="91" cm="1">
        <f t="array" ref="BH119">INDEX(Appendix!$G$4:$J$8,_xlfn.IFS(BF119&lt;56,1,BF119&lt;61,2,BF119&lt;66,3,BF119&lt;71,4,TRUE,5),MATCH(YEAR($C$17),Appendix!$G$3:$L$3,0))</f>
        <v>0</v>
      </c>
      <c r="BI119" s="92">
        <f t="shared" si="61"/>
        <v>0</v>
      </c>
      <c r="BJ119" s="89">
        <f t="shared" si="62"/>
        <v>125</v>
      </c>
      <c r="BK119" s="90" cm="1">
        <f t="array" ref="BK119">_xlfn.IFS(SUM($S119,$W119,$AA119,$AE119,$AI119,$AM119,$AQ119,$AU119,$AY119,$BC119,$BG119)&gt;='Wage Ceilings '!$C$3,0,SUM($N119,$S119,$W119,$AA119,$AE119,$AI119,$AM119,$AQ119,$AU119,$AY119,$BC119,$BG119)&gt;'Wage Ceilings '!$C$3,'Wage Ceilings '!$C$3-SUM($S119,$W119,$AA119,$AE119,$AI119,$AM119,$AQ119,$AU119,$AY119,$BC119,$BG119),SUM($N119,$S119,$W119,$AA119,$AE119,$AI119,$AM119,$AQ119,$AU119,$AY119,$BC119,$BG119)&lt;='Wage Ceilings '!$C$3,$N119)</f>
        <v>0</v>
      </c>
      <c r="BL119" s="91" cm="1">
        <f t="array" ref="BL119">INDEX(Appendix!$G$4:$J$8,_xlfn.IFS(BJ119&lt;56,1,BJ119&lt;61,2,BJ119&lt;66,3,BJ119&lt;71,4,TRUE,5),MATCH(YEAR($C$17),Appendix!$G$3:$L$3,0))</f>
        <v>0</v>
      </c>
      <c r="BM119" s="92">
        <f t="shared" si="63"/>
        <v>0</v>
      </c>
      <c r="BN119" s="99"/>
    </row>
  </sheetData>
  <sheetProtection algorithmName="SHA-512" hashValue="3Iq/zjttMQnBJ8jnl3QaB7xGElf+LllL/518IB24Bzv+4QPjlOasfTW/Tl9HZGQhczSiDhrppZYA3sA3KLrW0Q==" saltValue="YUnLO+BMeY+ek8od9KkINQ==" spinCount="100000" sheet="1" objects="1" scenarios="1"/>
  <protectedRanges>
    <protectedRange sqref="B20:B21 C19:N21 A27:N119 B22:N26" name="TP"/>
    <protectedRange sqref="A20:A26" name="TP_1"/>
  </protectedRanges>
  <mergeCells count="37">
    <mergeCell ref="C17:C18"/>
    <mergeCell ref="A9:B9"/>
    <mergeCell ref="R15:BM15"/>
    <mergeCell ref="A16:B16"/>
    <mergeCell ref="C16:H16"/>
    <mergeCell ref="I16:N16"/>
    <mergeCell ref="O16:Q16"/>
    <mergeCell ref="R16:AO16"/>
    <mergeCell ref="AP16:BM16"/>
    <mergeCell ref="A17:A18"/>
    <mergeCell ref="B17:B18"/>
    <mergeCell ref="N17:N18"/>
    <mergeCell ref="D17:D18"/>
    <mergeCell ref="E17:E18"/>
    <mergeCell ref="F17:F18"/>
    <mergeCell ref="G17:G18"/>
    <mergeCell ref="H17:H18"/>
    <mergeCell ref="I17:I18"/>
    <mergeCell ref="J17:J18"/>
    <mergeCell ref="K17:K18"/>
    <mergeCell ref="L17:L18"/>
    <mergeCell ref="M17:M18"/>
    <mergeCell ref="AL17:AO17"/>
    <mergeCell ref="O17:O18"/>
    <mergeCell ref="P17:P18"/>
    <mergeCell ref="Q17:Q18"/>
    <mergeCell ref="R17:U17"/>
    <mergeCell ref="V17:Y17"/>
    <mergeCell ref="Z17:AC17"/>
    <mergeCell ref="AD17:AG17"/>
    <mergeCell ref="AH17:AK17"/>
    <mergeCell ref="BJ17:BM17"/>
    <mergeCell ref="AP17:AS17"/>
    <mergeCell ref="AT17:AW17"/>
    <mergeCell ref="AX17:BA17"/>
    <mergeCell ref="BB17:BE17"/>
    <mergeCell ref="BF17:BI17"/>
  </mergeCells>
  <conditionalFormatting sqref="A3">
    <cfRule type="cellIs" dxfId="2" priority="1" operator="lessThan">
      <formula>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B247C-BDD2-45B2-B95B-3680E9BF2F6B}">
  <dimension ref="A1:BO119"/>
  <sheetViews>
    <sheetView zoomScaleNormal="100" workbookViewId="0">
      <selection activeCell="B20" sqref="B20"/>
    </sheetView>
  </sheetViews>
  <sheetFormatPr defaultColWidth="9.08984375" defaultRowHeight="13" x14ac:dyDescent="0.3"/>
  <cols>
    <col min="1" max="1" width="32.90625" style="30" customWidth="1"/>
    <col min="2" max="2" width="11.453125" style="118" bestFit="1" customWidth="1"/>
    <col min="3" max="14" width="10.36328125" style="30" bestFit="1" customWidth="1"/>
    <col min="15" max="16" width="8.81640625" style="93" bestFit="1" customWidth="1"/>
    <col min="17" max="17" width="11.54296875" style="93" bestFit="1" customWidth="1"/>
    <col min="18" max="18" width="6.81640625" style="93" bestFit="1" customWidth="1"/>
    <col min="19" max="19" width="10.36328125" style="93" bestFit="1" customWidth="1"/>
    <col min="20" max="20" width="9.6328125" style="93" bestFit="1" customWidth="1"/>
    <col min="21" max="21" width="9.81640625" style="93" bestFit="1" customWidth="1"/>
    <col min="22" max="22" width="6.81640625" style="93" bestFit="1" customWidth="1"/>
    <col min="23" max="23" width="10.36328125" style="93" bestFit="1" customWidth="1"/>
    <col min="24" max="24" width="9.6328125" style="93" bestFit="1" customWidth="1"/>
    <col min="25" max="25" width="10.1796875" style="93" bestFit="1" customWidth="1"/>
    <col min="26" max="26" width="6.81640625" style="93" bestFit="1" customWidth="1"/>
    <col min="27" max="27" width="10.36328125" style="93" bestFit="1" customWidth="1"/>
    <col min="28" max="28" width="9.6328125" style="93" bestFit="1" customWidth="1"/>
    <col min="29" max="29" width="10.453125" style="93" bestFit="1" customWidth="1"/>
    <col min="30" max="30" width="6.81640625" style="93" bestFit="1" customWidth="1"/>
    <col min="31" max="31" width="10.36328125" style="93" bestFit="1" customWidth="1"/>
    <col min="32" max="32" width="9.6328125" style="93" bestFit="1" customWidth="1"/>
    <col min="33" max="33" width="10.1796875" style="93" bestFit="1" customWidth="1"/>
    <col min="34" max="34" width="6.81640625" style="93" bestFit="1" customWidth="1"/>
    <col min="35" max="35" width="10.36328125" style="93" bestFit="1" customWidth="1"/>
    <col min="36" max="36" width="9.6328125" style="93" bestFit="1" customWidth="1"/>
    <col min="37" max="37" width="10.7265625" style="93" bestFit="1" customWidth="1"/>
    <col min="38" max="38" width="6.81640625" style="93" bestFit="1" customWidth="1"/>
    <col min="39" max="39" width="10.36328125" style="93" bestFit="1" customWidth="1"/>
    <col min="40" max="40" width="9.6328125" style="93" bestFit="1" customWidth="1"/>
    <col min="41" max="41" width="10.08984375" style="93" customWidth="1"/>
    <col min="42" max="42" width="6.81640625" style="93" bestFit="1" customWidth="1"/>
    <col min="43" max="43" width="10.36328125" style="93" bestFit="1" customWidth="1"/>
    <col min="44" max="44" width="9.6328125" style="93" bestFit="1" customWidth="1"/>
    <col min="45" max="45" width="9.54296875" style="93" customWidth="1"/>
    <col min="46" max="46" width="6.81640625" style="93" bestFit="1" customWidth="1"/>
    <col min="47" max="47" width="10.36328125" style="93" bestFit="1" customWidth="1"/>
    <col min="48" max="48" width="9.6328125" style="93" bestFit="1" customWidth="1"/>
    <col min="49" max="49" width="10.36328125" style="93" bestFit="1" customWidth="1"/>
    <col min="50" max="50" width="6.81640625" style="93" bestFit="1" customWidth="1"/>
    <col min="51" max="51" width="10.36328125" style="93" bestFit="1" customWidth="1"/>
    <col min="52" max="52" width="9.6328125" style="93" bestFit="1" customWidth="1"/>
    <col min="53" max="53" width="10.1796875" style="93" bestFit="1" customWidth="1"/>
    <col min="54" max="54" width="6.81640625" style="93" bestFit="1" customWidth="1"/>
    <col min="55" max="55" width="10.36328125" style="93" bestFit="1" customWidth="1"/>
    <col min="56" max="56" width="9.6328125" style="93" bestFit="1" customWidth="1"/>
    <col min="57" max="57" width="10.08984375" style="93" bestFit="1" customWidth="1"/>
    <col min="58" max="58" width="6.81640625" style="93" bestFit="1" customWidth="1"/>
    <col min="59" max="59" width="10.36328125" style="93" bestFit="1" customWidth="1"/>
    <col min="60" max="60" width="9.6328125" style="93" bestFit="1" customWidth="1"/>
    <col min="61" max="61" width="10.36328125" style="93" bestFit="1" customWidth="1"/>
    <col min="62" max="62" width="6.81640625" style="93" bestFit="1" customWidth="1"/>
    <col min="63" max="63" width="10.36328125" style="93" bestFit="1" customWidth="1"/>
    <col min="64" max="64" width="9.6328125" style="93" bestFit="1" customWidth="1"/>
    <col min="65" max="65" width="10.36328125" style="93" bestFit="1" customWidth="1"/>
    <col min="66" max="67" width="9.08984375" style="93"/>
    <col min="68" max="16384" width="9.08984375" style="30"/>
  </cols>
  <sheetData>
    <row r="1" spans="1:67" ht="26" x14ac:dyDescent="0.3">
      <c r="A1" s="29" t="s">
        <v>202</v>
      </c>
      <c r="B1" s="30"/>
    </row>
    <row r="2" spans="1:67" x14ac:dyDescent="0.3">
      <c r="A2" s="53"/>
      <c r="B2" s="30"/>
    </row>
    <row r="3" spans="1:67" x14ac:dyDescent="0.3">
      <c r="A3" s="31" t="s">
        <v>2</v>
      </c>
      <c r="B3" s="32"/>
      <c r="C3" s="32"/>
    </row>
    <row r="4" spans="1:67" x14ac:dyDescent="0.3">
      <c r="A4" s="33"/>
      <c r="B4" s="30"/>
    </row>
    <row r="5" spans="1:67" x14ac:dyDescent="0.3">
      <c r="A5" s="34" t="s">
        <v>3</v>
      </c>
      <c r="B5" s="30"/>
    </row>
    <row r="6" spans="1:67" x14ac:dyDescent="0.3">
      <c r="A6" s="34"/>
      <c r="B6" s="30"/>
    </row>
    <row r="7" spans="1:67" x14ac:dyDescent="0.3">
      <c r="A7" s="34" t="s">
        <v>201</v>
      </c>
      <c r="B7" s="30"/>
    </row>
    <row r="8" spans="1:67" x14ac:dyDescent="0.3">
      <c r="A8" s="34"/>
      <c r="B8" s="30"/>
    </row>
    <row r="9" spans="1:67" ht="18.5" x14ac:dyDescent="0.3">
      <c r="A9" s="137" t="s">
        <v>73</v>
      </c>
      <c r="B9" s="137"/>
      <c r="C9" s="35"/>
    </row>
    <row r="10" spans="1:67" x14ac:dyDescent="0.3">
      <c r="A10" s="36" t="s">
        <v>203</v>
      </c>
      <c r="B10" s="37">
        <f>SUM(O20:O119)</f>
        <v>0</v>
      </c>
      <c r="C10" s="38"/>
    </row>
    <row r="11" spans="1:67" x14ac:dyDescent="0.3">
      <c r="A11" s="36" t="s">
        <v>204</v>
      </c>
      <c r="B11" s="37">
        <f>SUM(P20:P119)</f>
        <v>0</v>
      </c>
      <c r="C11" s="38"/>
      <c r="H11" s="39"/>
      <c r="I11" s="39"/>
      <c r="J11" s="39"/>
      <c r="K11" s="39"/>
      <c r="L11" s="39"/>
      <c r="M11" s="39"/>
      <c r="N11" s="39"/>
      <c r="O11" s="94"/>
      <c r="P11" s="94"/>
      <c r="Q11" s="94"/>
      <c r="R11" s="94"/>
      <c r="Z11" s="95"/>
    </row>
    <row r="12" spans="1:67" x14ac:dyDescent="0.3">
      <c r="A12" s="40" t="s">
        <v>205</v>
      </c>
      <c r="B12" s="41">
        <f>SUM(B10:B11)</f>
        <v>0</v>
      </c>
      <c r="C12" s="38"/>
      <c r="F12" s="62"/>
    </row>
    <row r="13" spans="1:67" x14ac:dyDescent="0.3">
      <c r="B13" s="30"/>
    </row>
    <row r="14" spans="1:67" ht="18.5" x14ac:dyDescent="0.45">
      <c r="A14" s="42" t="s">
        <v>8</v>
      </c>
      <c r="B14" s="42"/>
      <c r="C14" s="44"/>
      <c r="D14" s="45"/>
      <c r="T14" s="96"/>
    </row>
    <row r="15" spans="1:67" ht="18.5" x14ac:dyDescent="0.45">
      <c r="A15" s="43" t="s">
        <v>107</v>
      </c>
      <c r="B15" s="44"/>
      <c r="C15" s="46"/>
      <c r="D15" s="46"/>
      <c r="E15" s="44"/>
      <c r="F15" s="44"/>
      <c r="G15" s="44"/>
      <c r="H15" s="44"/>
      <c r="I15" s="44"/>
      <c r="J15" s="44"/>
      <c r="K15" s="44"/>
      <c r="L15" s="44"/>
      <c r="M15" s="44"/>
      <c r="N15" s="44"/>
      <c r="O15" s="98"/>
      <c r="P15" s="98"/>
      <c r="Q15" s="98"/>
      <c r="R15" s="138"/>
      <c r="S15" s="138"/>
      <c r="T15" s="138"/>
      <c r="U15" s="138"/>
      <c r="V15" s="138"/>
      <c r="W15" s="138"/>
      <c r="X15" s="138"/>
      <c r="Y15" s="138"/>
      <c r="Z15" s="138"/>
      <c r="AA15" s="138"/>
      <c r="AB15" s="138"/>
      <c r="AC15" s="138"/>
      <c r="AD15" s="138"/>
      <c r="AE15" s="138"/>
      <c r="AF15" s="138"/>
      <c r="AG15" s="138"/>
      <c r="AH15" s="138"/>
      <c r="AI15" s="138"/>
      <c r="AJ15" s="138"/>
      <c r="AK15" s="138"/>
      <c r="AL15" s="138"/>
      <c r="AM15" s="138"/>
      <c r="AN15" s="138"/>
      <c r="AO15" s="138"/>
      <c r="AP15" s="138"/>
      <c r="AQ15" s="138"/>
      <c r="AR15" s="138"/>
      <c r="AS15" s="138"/>
      <c r="AT15" s="138"/>
      <c r="AU15" s="138"/>
      <c r="AV15" s="138"/>
      <c r="AW15" s="138"/>
      <c r="AX15" s="138"/>
      <c r="AY15" s="138"/>
      <c r="AZ15" s="138"/>
      <c r="BA15" s="138"/>
      <c r="BB15" s="138"/>
      <c r="BC15" s="138"/>
      <c r="BD15" s="138"/>
      <c r="BE15" s="138"/>
      <c r="BF15" s="138"/>
      <c r="BG15" s="138"/>
      <c r="BH15" s="138"/>
      <c r="BI15" s="138"/>
      <c r="BJ15" s="138"/>
      <c r="BK15" s="138"/>
      <c r="BL15" s="138"/>
      <c r="BM15" s="138"/>
      <c r="BN15" s="99"/>
    </row>
    <row r="16" spans="1:67" s="49" customFormat="1" ht="14.5" x14ac:dyDescent="0.35">
      <c r="A16" s="139" t="s">
        <v>77</v>
      </c>
      <c r="B16" s="140"/>
      <c r="C16" s="142" t="s">
        <v>10</v>
      </c>
      <c r="D16" s="143"/>
      <c r="E16" s="143"/>
      <c r="F16" s="143"/>
      <c r="G16" s="143"/>
      <c r="H16" s="143"/>
      <c r="I16" s="143" t="s">
        <v>11</v>
      </c>
      <c r="J16" s="143"/>
      <c r="K16" s="143"/>
      <c r="L16" s="143"/>
      <c r="M16" s="143"/>
      <c r="N16" s="143"/>
      <c r="O16" s="144" t="s">
        <v>93</v>
      </c>
      <c r="P16" s="144"/>
      <c r="Q16" s="145"/>
      <c r="R16" s="146" t="s">
        <v>12</v>
      </c>
      <c r="S16" s="146"/>
      <c r="T16" s="146"/>
      <c r="U16" s="146"/>
      <c r="V16" s="146"/>
      <c r="W16" s="146"/>
      <c r="X16" s="146"/>
      <c r="Y16" s="146"/>
      <c r="Z16" s="146"/>
      <c r="AA16" s="146"/>
      <c r="AB16" s="146"/>
      <c r="AC16" s="146"/>
      <c r="AD16" s="146"/>
      <c r="AE16" s="146"/>
      <c r="AF16" s="146"/>
      <c r="AG16" s="146"/>
      <c r="AH16" s="146"/>
      <c r="AI16" s="146"/>
      <c r="AJ16" s="146"/>
      <c r="AK16" s="146"/>
      <c r="AL16" s="146"/>
      <c r="AM16" s="146"/>
      <c r="AN16" s="146"/>
      <c r="AO16" s="146"/>
      <c r="AP16" s="146" t="s">
        <v>13</v>
      </c>
      <c r="AQ16" s="146"/>
      <c r="AR16" s="146"/>
      <c r="AS16" s="146"/>
      <c r="AT16" s="146"/>
      <c r="AU16" s="146"/>
      <c r="AV16" s="146"/>
      <c r="AW16" s="146"/>
      <c r="AX16" s="146"/>
      <c r="AY16" s="146"/>
      <c r="AZ16" s="146"/>
      <c r="BA16" s="146"/>
      <c r="BB16" s="146"/>
      <c r="BC16" s="146"/>
      <c r="BD16" s="146"/>
      <c r="BE16" s="146"/>
      <c r="BF16" s="146"/>
      <c r="BG16" s="146"/>
      <c r="BH16" s="146"/>
      <c r="BI16" s="146"/>
      <c r="BJ16" s="146"/>
      <c r="BK16" s="146"/>
      <c r="BL16" s="146"/>
      <c r="BM16" s="146"/>
      <c r="BN16" s="100"/>
      <c r="BO16" s="103"/>
    </row>
    <row r="17" spans="1:67" x14ac:dyDescent="0.3">
      <c r="A17" s="147" t="s">
        <v>74</v>
      </c>
      <c r="B17" s="147" t="s">
        <v>76</v>
      </c>
      <c r="C17" s="131">
        <v>46023</v>
      </c>
      <c r="D17" s="131">
        <v>46054</v>
      </c>
      <c r="E17" s="131">
        <v>46082</v>
      </c>
      <c r="F17" s="131">
        <v>46113</v>
      </c>
      <c r="G17" s="131">
        <v>46143</v>
      </c>
      <c r="H17" s="131">
        <v>46174</v>
      </c>
      <c r="I17" s="131">
        <v>46204</v>
      </c>
      <c r="J17" s="131">
        <v>46235</v>
      </c>
      <c r="K17" s="131">
        <v>46266</v>
      </c>
      <c r="L17" s="131">
        <v>46296</v>
      </c>
      <c r="M17" s="131">
        <v>46327</v>
      </c>
      <c r="N17" s="131">
        <v>46357</v>
      </c>
      <c r="O17" s="133" t="s">
        <v>94</v>
      </c>
      <c r="P17" s="133" t="s">
        <v>95</v>
      </c>
      <c r="Q17" s="135" t="s">
        <v>112</v>
      </c>
      <c r="R17" s="130" t="s">
        <v>78</v>
      </c>
      <c r="S17" s="130"/>
      <c r="T17" s="130"/>
      <c r="U17" s="130"/>
      <c r="V17" s="130" t="s">
        <v>81</v>
      </c>
      <c r="W17" s="130"/>
      <c r="X17" s="130"/>
      <c r="Y17" s="130"/>
      <c r="Z17" s="130" t="s">
        <v>83</v>
      </c>
      <c r="AA17" s="130"/>
      <c r="AB17" s="130"/>
      <c r="AC17" s="130"/>
      <c r="AD17" s="130" t="s">
        <v>84</v>
      </c>
      <c r="AE17" s="130"/>
      <c r="AF17" s="130"/>
      <c r="AG17" s="130"/>
      <c r="AH17" s="130" t="s">
        <v>85</v>
      </c>
      <c r="AI17" s="130"/>
      <c r="AJ17" s="130"/>
      <c r="AK17" s="130"/>
      <c r="AL17" s="130" t="s">
        <v>86</v>
      </c>
      <c r="AM17" s="130"/>
      <c r="AN17" s="130"/>
      <c r="AO17" s="130"/>
      <c r="AP17" s="130" t="s">
        <v>87</v>
      </c>
      <c r="AQ17" s="130"/>
      <c r="AR17" s="130"/>
      <c r="AS17" s="130"/>
      <c r="AT17" s="130" t="s">
        <v>88</v>
      </c>
      <c r="AU17" s="130"/>
      <c r="AV17" s="130"/>
      <c r="AW17" s="130"/>
      <c r="AX17" s="130" t="s">
        <v>89</v>
      </c>
      <c r="AY17" s="130"/>
      <c r="AZ17" s="130"/>
      <c r="BA17" s="130"/>
      <c r="BB17" s="130" t="s">
        <v>90</v>
      </c>
      <c r="BC17" s="130"/>
      <c r="BD17" s="130"/>
      <c r="BE17" s="130"/>
      <c r="BF17" s="130" t="s">
        <v>91</v>
      </c>
      <c r="BG17" s="130"/>
      <c r="BH17" s="130"/>
      <c r="BI17" s="130"/>
      <c r="BJ17" s="130" t="s">
        <v>92</v>
      </c>
      <c r="BK17" s="130"/>
      <c r="BL17" s="130"/>
      <c r="BM17" s="130"/>
      <c r="BN17" s="99"/>
    </row>
    <row r="18" spans="1:67" x14ac:dyDescent="0.3">
      <c r="A18" s="148"/>
      <c r="B18" s="148"/>
      <c r="C18" s="132"/>
      <c r="D18" s="132"/>
      <c r="E18" s="132"/>
      <c r="F18" s="132"/>
      <c r="G18" s="132"/>
      <c r="H18" s="132"/>
      <c r="I18" s="132"/>
      <c r="J18" s="132"/>
      <c r="K18" s="132"/>
      <c r="L18" s="132"/>
      <c r="M18" s="132"/>
      <c r="N18" s="132"/>
      <c r="O18" s="134"/>
      <c r="P18" s="134"/>
      <c r="Q18" s="136"/>
      <c r="R18" s="101" t="s">
        <v>72</v>
      </c>
      <c r="S18" s="101" t="s">
        <v>82</v>
      </c>
      <c r="T18" s="101" t="s">
        <v>79</v>
      </c>
      <c r="U18" s="101" t="s">
        <v>80</v>
      </c>
      <c r="V18" s="101" t="s">
        <v>72</v>
      </c>
      <c r="W18" s="101" t="s">
        <v>82</v>
      </c>
      <c r="X18" s="101" t="s">
        <v>79</v>
      </c>
      <c r="Y18" s="101" t="s">
        <v>96</v>
      </c>
      <c r="Z18" s="101" t="s">
        <v>72</v>
      </c>
      <c r="AA18" s="101" t="s">
        <v>82</v>
      </c>
      <c r="AB18" s="101" t="s">
        <v>79</v>
      </c>
      <c r="AC18" s="101" t="s">
        <v>97</v>
      </c>
      <c r="AD18" s="101" t="s">
        <v>72</v>
      </c>
      <c r="AE18" s="101" t="s">
        <v>82</v>
      </c>
      <c r="AF18" s="101" t="s">
        <v>79</v>
      </c>
      <c r="AG18" s="101" t="s">
        <v>98</v>
      </c>
      <c r="AH18" s="101" t="s">
        <v>72</v>
      </c>
      <c r="AI18" s="101" t="s">
        <v>82</v>
      </c>
      <c r="AJ18" s="101" t="s">
        <v>79</v>
      </c>
      <c r="AK18" s="101" t="s">
        <v>99</v>
      </c>
      <c r="AL18" s="101" t="s">
        <v>72</v>
      </c>
      <c r="AM18" s="101" t="s">
        <v>82</v>
      </c>
      <c r="AN18" s="101" t="s">
        <v>79</v>
      </c>
      <c r="AO18" s="101" t="s">
        <v>100</v>
      </c>
      <c r="AP18" s="101" t="s">
        <v>72</v>
      </c>
      <c r="AQ18" s="101" t="s">
        <v>82</v>
      </c>
      <c r="AR18" s="101" t="s">
        <v>79</v>
      </c>
      <c r="AS18" s="101" t="s">
        <v>101</v>
      </c>
      <c r="AT18" s="101" t="s">
        <v>72</v>
      </c>
      <c r="AU18" s="101" t="s">
        <v>82</v>
      </c>
      <c r="AV18" s="101" t="s">
        <v>79</v>
      </c>
      <c r="AW18" s="101" t="s">
        <v>102</v>
      </c>
      <c r="AX18" s="101" t="s">
        <v>72</v>
      </c>
      <c r="AY18" s="101" t="s">
        <v>82</v>
      </c>
      <c r="AZ18" s="101" t="s">
        <v>79</v>
      </c>
      <c r="BA18" s="101" t="s">
        <v>103</v>
      </c>
      <c r="BB18" s="101" t="s">
        <v>72</v>
      </c>
      <c r="BC18" s="101" t="s">
        <v>82</v>
      </c>
      <c r="BD18" s="101" t="s">
        <v>79</v>
      </c>
      <c r="BE18" s="101" t="s">
        <v>104</v>
      </c>
      <c r="BF18" s="101" t="s">
        <v>72</v>
      </c>
      <c r="BG18" s="101" t="s">
        <v>82</v>
      </c>
      <c r="BH18" s="101" t="s">
        <v>79</v>
      </c>
      <c r="BI18" s="101" t="s">
        <v>105</v>
      </c>
      <c r="BJ18" s="101" t="s">
        <v>72</v>
      </c>
      <c r="BK18" s="101" t="s">
        <v>82</v>
      </c>
      <c r="BL18" s="101" t="s">
        <v>79</v>
      </c>
      <c r="BM18" s="101" t="s">
        <v>106</v>
      </c>
      <c r="BN18" s="99"/>
    </row>
    <row r="19" spans="1:67" s="51" customFormat="1" x14ac:dyDescent="0.3">
      <c r="A19" s="52" t="s">
        <v>172</v>
      </c>
      <c r="B19" s="59">
        <v>24167</v>
      </c>
      <c r="C19" s="54">
        <v>7000</v>
      </c>
      <c r="D19" s="54">
        <v>7000</v>
      </c>
      <c r="E19" s="54">
        <v>7000</v>
      </c>
      <c r="F19" s="54">
        <v>7000</v>
      </c>
      <c r="G19" s="54">
        <v>7000</v>
      </c>
      <c r="H19" s="54">
        <v>7000</v>
      </c>
      <c r="I19" s="54">
        <v>7000</v>
      </c>
      <c r="J19" s="54">
        <v>7000</v>
      </c>
      <c r="K19" s="54">
        <v>7000</v>
      </c>
      <c r="L19" s="54">
        <v>7000</v>
      </c>
      <c r="M19" s="54">
        <v>7000</v>
      </c>
      <c r="N19" s="54">
        <v>7000</v>
      </c>
      <c r="O19" s="55">
        <f>SUM(U19,Y19,AC19,AG19,AK19,AO19)</f>
        <v>105</v>
      </c>
      <c r="P19" s="55">
        <f>SUM(AS19,AW19,BA19,BE19,BI19,BM19)</f>
        <v>105</v>
      </c>
      <c r="Q19" s="56">
        <f t="shared" ref="Q19:Q50" si="0">SUM(O19:P19)</f>
        <v>210</v>
      </c>
      <c r="R19" s="89">
        <f t="shared" ref="R19:R50" si="1">FLOOR((DATEDIF($B19-DAY($B19)+1,C$17,"m")-1)/12,1)</f>
        <v>59</v>
      </c>
      <c r="S19" s="90">
        <f>IF($C19&gt;'Wage Ceilings '!$C$3,'Wage Ceilings '!$C$3,$C19)</f>
        <v>7000</v>
      </c>
      <c r="T19" s="91" cm="1">
        <f t="array" ref="T19">INDEX(Appendix!$G$4:$K$8,_xlfn.IFS(R19&lt;56,1,R19&lt;61,2,R19&lt;66,3,R19&lt;71,4,TRUE,5),MATCH(YEAR($C$17),Appendix!$G$3:$L$3,0))</f>
        <v>2.5000000000000001E-3</v>
      </c>
      <c r="U19" s="92">
        <f t="shared" ref="U19:U82" si="2">S19*T19</f>
        <v>17.5</v>
      </c>
      <c r="V19" s="89">
        <f t="shared" ref="V19:V50" si="3">FLOOR((DATEDIF($B19-DAY($B19)+1,D$17,"m")-1)/12,1)</f>
        <v>59</v>
      </c>
      <c r="W19" s="90">
        <f>IF($D19&gt;'Wage Ceilings '!$C$3-$S19,'Wage Ceilings '!$C$3-$S19,$D19)</f>
        <v>7000</v>
      </c>
      <c r="X19" s="91" cm="1">
        <f t="array" ref="X19">INDEX(Appendix!$G$4:$K$8,_xlfn.IFS(V19&lt;56,1,V19&lt;61,2,V19&lt;66,3,V19&lt;71,4,TRUE,5),MATCH(YEAR($C$17),Appendix!$G$3:$L$3,0))</f>
        <v>2.5000000000000001E-3</v>
      </c>
      <c r="Y19" s="92">
        <f t="shared" ref="Y19:Y82" si="4">W19*X19</f>
        <v>17.5</v>
      </c>
      <c r="Z19" s="89">
        <f t="shared" ref="Z19:Z50" si="5">FLOOR((DATEDIF($B19-DAY($B19)+1,E$17,"m")-1)/12,1)</f>
        <v>59</v>
      </c>
      <c r="AA19" s="90">
        <f>IF($E19&gt;'Wage Ceilings '!$C$3-SUM($S19,$W19),'Wage Ceilings '!$C$3-SUM($S19,$W19),$E19)</f>
        <v>7000</v>
      </c>
      <c r="AB19" s="91" cm="1">
        <f t="array" ref="AB19">INDEX(Appendix!$G$4:$K$8,_xlfn.IFS(Z19&lt;56,1,Z19&lt;61,2,Z19&lt;66,3,Z19&lt;71,4,TRUE,5),MATCH(YEAR($C$17),Appendix!$G$3:$L$3,0))</f>
        <v>2.5000000000000001E-3</v>
      </c>
      <c r="AC19" s="92">
        <f t="shared" ref="AC19:AC82" si="6">AA19*AB19</f>
        <v>17.5</v>
      </c>
      <c r="AD19" s="89">
        <f t="shared" ref="AD19:AD50" si="7">FLOOR((DATEDIF($B19-DAY($B19)+1,F$17,"m")-1)/12,1)</f>
        <v>60</v>
      </c>
      <c r="AE19" s="90">
        <f>IF($F19&gt;'Wage Ceilings '!$C$3-SUM($S19,$W19,$AA19),'Wage Ceilings '!$C$3-SUM($S19,$W19,$AA19),$F19)</f>
        <v>7000</v>
      </c>
      <c r="AF19" s="91" cm="1">
        <f t="array" ref="AF19">INDEX(Appendix!$G$4:$K$8,_xlfn.IFS(AD19&lt;56,1,AD19&lt;61,2,AD19&lt;66,3,AD19&lt;71,4,TRUE,5),MATCH(YEAR($C$17),Appendix!$G$3:$L$3,0))</f>
        <v>2.5000000000000001E-3</v>
      </c>
      <c r="AG19" s="92">
        <f t="shared" ref="AG19:AG82" si="8">AE19*AF19</f>
        <v>17.5</v>
      </c>
      <c r="AH19" s="89">
        <f t="shared" ref="AH19:AH50" si="9">FLOOR((DATEDIF($B19-DAY($B19)+1,G$17,"m")-1)/12,1)</f>
        <v>60</v>
      </c>
      <c r="AI19" s="90">
        <f>IF($G19&gt;'Wage Ceilings '!$C$3-SUM($S19,$W19,$AA19,$AE19),'Wage Ceilings '!$C$3-SUM($S19,$W19,$AA19,$AE19),$G19)</f>
        <v>7000</v>
      </c>
      <c r="AJ19" s="91" cm="1">
        <f t="array" ref="AJ19">INDEX(Appendix!$G$4:$K$8,_xlfn.IFS(AH19&lt;56,1,AH19&lt;61,2,AH19&lt;66,3,AH19&lt;71,4,TRUE,5),MATCH(YEAR($C$17),Appendix!$G$3:$L$3,0))</f>
        <v>2.5000000000000001E-3</v>
      </c>
      <c r="AK19" s="92">
        <f t="shared" ref="AK19:AK82" si="10">AI19*AJ19</f>
        <v>17.5</v>
      </c>
      <c r="AL19" s="89">
        <f t="shared" ref="AL19:AL50" si="11">FLOOR((DATEDIF($B19-DAY($B19)+1,H$17,"m")-1)/12,1)</f>
        <v>60</v>
      </c>
      <c r="AM19" s="90">
        <f>IF($H19&gt;'Wage Ceilings '!$C$3-SUM($S19,$W19,$AA19,$AE19,$AI19),'Wage Ceilings '!$C$3-SUM($S19,$W19,$AA19,$AE19,$AI19),$H19)</f>
        <v>7000</v>
      </c>
      <c r="AN19" s="91" cm="1">
        <f t="array" ref="AN19">INDEX(Appendix!$G$4:$K$8,_xlfn.IFS(AL19&lt;56,1,AL19&lt;61,2,AL19&lt;66,3,AL19&lt;71,4,TRUE,5),MATCH(YEAR($C$17),Appendix!$G$3:$L$3,0))</f>
        <v>2.5000000000000001E-3</v>
      </c>
      <c r="AO19" s="92">
        <f t="shared" ref="AO19:AO82" si="12">AM19*AN19</f>
        <v>17.5</v>
      </c>
      <c r="AP19" s="89">
        <f t="shared" ref="AP19:AP50" si="13">FLOOR((DATEDIF($B19-DAY($B19)+1,I$17,"m")-1)/12,1)</f>
        <v>60</v>
      </c>
      <c r="AQ19" s="90" cm="1">
        <f t="array" ref="AQ19">_xlfn.IFS(SUM($S19,$W19,$AA19,$AE19,$AI19,$AM19)&gt;='Wage Ceilings '!$C$3,0,SUM($I19,$S19,$W19,$AA19,$AE19,$AI19,$AM19)&gt;'Wage Ceilings '!$C$3,'Wage Ceilings '!$C$3-SUM($S19,$W19,$AA19,$AE19,$AI19,$AM19),SUM($I19,$S19,$W19,$AA19,$AE19,$AI19,$AM19)&lt;='Wage Ceilings '!$C$3,$I19)</f>
        <v>7000</v>
      </c>
      <c r="AR19" s="91" cm="1">
        <f t="array" ref="AR19">INDEX(Appendix!$G$4:$K$8,_xlfn.IFS(AP19&lt;56,1,AP19&lt;61,2,AP19&lt;66,3,AP19&lt;71,4,TRUE,5),MATCH(YEAR($C$17),Appendix!$G$3:$L$3,0))</f>
        <v>2.5000000000000001E-3</v>
      </c>
      <c r="AS19" s="92">
        <f>AQ19*AR19</f>
        <v>17.5</v>
      </c>
      <c r="AT19" s="89">
        <f t="shared" ref="AT19:AT50" si="14">FLOOR((DATEDIF($B19-DAY($B19)+1,J$17,"m")-1)/12,1)</f>
        <v>60</v>
      </c>
      <c r="AU19" s="90" cm="1">
        <f t="array" ref="AU19">_xlfn.IFS(SUM($S19,$W19,$AA19,$AE19,$AI19,$AM19,$AQ19)&gt;='Wage Ceilings '!$C$3,0,SUM($J19,$S19,$W19,$AA19,$AE19,$AI19,$AM19,$AQ19)&gt;'Wage Ceilings '!$C$3,'Wage Ceilings '!$C$3-SUM($S19,$W19,$AA19,$AE19,$AI19,$AM19,$AQ19),SUM($J19,$S19,$W19,$AA19,$AE19,$AI19,$AM19,$AQ19)&lt;='Wage Ceilings '!$C$3,$J19)</f>
        <v>7000</v>
      </c>
      <c r="AV19" s="91" cm="1">
        <f t="array" ref="AV19">INDEX(Appendix!$G$4:$K$8,_xlfn.IFS(AT19&lt;56,1,AT19&lt;61,2,AT19&lt;66,3,AT19&lt;71,4,TRUE,5),MATCH(YEAR($C$17),Appendix!$G$3:$L$3,0))</f>
        <v>2.5000000000000001E-3</v>
      </c>
      <c r="AW19" s="92">
        <f t="shared" ref="AW19:AW82" si="15">AU19*AV19</f>
        <v>17.5</v>
      </c>
      <c r="AX19" s="89">
        <f t="shared" ref="AX19:AX50" si="16">FLOOR((DATEDIF($B19-DAY($B19)+1,K$17,"m")-1)/12,1)</f>
        <v>60</v>
      </c>
      <c r="AY19" s="90" cm="1">
        <f t="array" ref="AY19">_xlfn.IFS(SUM($S19,$W19,$AA19,$AE19,$AI19,$AM19,$AQ19,$AU19)&gt;='Wage Ceilings '!$C$3,0,SUM($K19,$S19,$W19,$AA19,$AE19,$AI19,$AM19,$AQ19,$AU19)&gt;'Wage Ceilings '!$C$3,'Wage Ceilings '!$C$3-SUM($S19,$W19,$AA19,$AE19,$AI19,$AM19,$AQ19,$AU19),SUM($K19,$S19,$W19,$AA19,$AE19,$AI19,$AM19,$AQ19,$AU19)&lt;='Wage Ceilings '!$C$3,$K19)</f>
        <v>7000</v>
      </c>
      <c r="AZ19" s="91" cm="1">
        <f t="array" ref="AZ19">INDEX(Appendix!$G$4:$K$8,_xlfn.IFS(AX19&lt;56,1,AX19&lt;61,2,AX19&lt;66,3,AX19&lt;71,4,TRUE,5),MATCH(YEAR($C$17),Appendix!$G$3:$L$3,0))</f>
        <v>2.5000000000000001E-3</v>
      </c>
      <c r="BA19" s="92">
        <f t="shared" ref="BA19:BA82" si="17">AY19*AZ19</f>
        <v>17.5</v>
      </c>
      <c r="BB19" s="89">
        <f t="shared" ref="BB19:BB50" si="18">FLOOR((DATEDIF($B19-DAY($B19)+1,L$17,"m")-1)/12,1)</f>
        <v>60</v>
      </c>
      <c r="BC19" s="90" cm="1">
        <f t="array" ref="BC19">_xlfn.IFS(SUM($S19,$W19,$AA19,$AE19,$AI19,$AM19,$AQ19,$AU19,$AY19)&gt;='Wage Ceilings '!$C$3,0,SUM($L19,$S19,$W19,$AA19,$AE19,$AI19,$AM19,$AQ19,$AU19,$AY19)&gt;'Wage Ceilings '!$C$3,'Wage Ceilings '!$C$3-SUM($S19,$W19,$AA19,$AE19,$AI19,$AM19,$AQ19,$AU19,$AY19),SUM($L19,$S19,$W19,$AA19,$AE19,$AI19,$AM19,$AQ19,$AU19,$AY19)&lt;='Wage Ceilings '!$C$3,$L19)</f>
        <v>7000</v>
      </c>
      <c r="BD19" s="91" cm="1">
        <f t="array" ref="BD19">INDEX(Appendix!$G$4:$K$8,_xlfn.IFS(BB19&lt;56,1,BB19&lt;61,2,BB19&lt;66,3,BB19&lt;71,4,TRUE,5),MATCH(YEAR($C$17),Appendix!$G$3:$L$3,0))</f>
        <v>2.5000000000000001E-3</v>
      </c>
      <c r="BE19" s="92">
        <f t="shared" ref="BE19:BE82" si="19">BC19*BD19</f>
        <v>17.5</v>
      </c>
      <c r="BF19" s="89">
        <f t="shared" ref="BF19:BF50" si="20">FLOOR((DATEDIF($B19-DAY($B19)+1,M$17,"m")-1)/12,1)</f>
        <v>60</v>
      </c>
      <c r="BG19" s="90" cm="1">
        <f t="array" ref="BG19">_xlfn.IFS(SUM($S19,$W19,$AA19,$AE19,$AI19,$AM19,$AQ19,$AU19,$AY19,$BC19)&gt;='Wage Ceilings '!$C$3,0,SUM($M19,$S19,$W19,$AA19,$AE19,$AI19,$AM19,$AQ19,$AU19,$AY19,$BC19)&gt;'Wage Ceilings '!$C$3,'Wage Ceilings '!$C$3-SUM($S19,$W19,$AA19,$AE19,$AI19,$AM19,$AQ19,$AU19,$AY19,$BC19),SUM($M19,$S19,$W19,$AA19,$AE19,$AI19,$AM19,$AQ19,$AU19,$AY19,$BC19)&lt;='Wage Ceilings '!$C$3,$M19)</f>
        <v>7000</v>
      </c>
      <c r="BH19" s="91" cm="1">
        <f t="array" ref="BH19">INDEX(Appendix!$G$4:$K$8,_xlfn.IFS(BF19&lt;56,1,BF19&lt;61,2,BF19&lt;66,3,BF19&lt;71,4,TRUE,5),MATCH(YEAR($C$17),Appendix!$G$3:$L$3,0))</f>
        <v>2.5000000000000001E-3</v>
      </c>
      <c r="BI19" s="92">
        <f t="shared" ref="BI19:BI82" si="21">BG19*BH19</f>
        <v>17.5</v>
      </c>
      <c r="BJ19" s="89">
        <f t="shared" ref="BJ19:BJ50" si="22">FLOOR((DATEDIF($B19-DAY($B19)+1,N$17,"m")-1)/12,1)</f>
        <v>60</v>
      </c>
      <c r="BK19" s="90" cm="1">
        <f t="array" ref="BK19">_xlfn.IFS(SUM($S19,$W19,$AA19,$AE19,$AI19,$AM19,$AQ19,$AU19,$AY19,$BC19,$BG19)&gt;='Wage Ceilings '!$C$3,0,SUM($N19,$S19,$W19,$AA19,$AE19,$AI19,$AM19,$AQ19,$AU19,$AY19,$BC19,$BG19)&gt;'Wage Ceilings '!$C$3,'Wage Ceilings '!$C$3-SUM($S19,$W19,$AA19,$AE19,$AI19,$AM19,$AQ19,$AU19,$AY19,$BC19,$BG19),SUM($N19,$S19,$W19,$AA19,$AE19,$AI19,$AM19,$AQ19,$AU19,$AY19,$BC19,$BG19)&lt;='Wage Ceilings '!$C$3,$N19)</f>
        <v>7000</v>
      </c>
      <c r="BL19" s="91" cm="1">
        <f t="array" ref="BL19">INDEX(Appendix!$G$4:$K$8,_xlfn.IFS(BJ19&lt;56,1,BJ19&lt;61,2,BJ19&lt;66,3,BJ19&lt;71,4,TRUE,5),MATCH(YEAR($C$17),Appendix!$G$3:$L$3,0))</f>
        <v>2.5000000000000001E-3</v>
      </c>
      <c r="BM19" s="92">
        <f t="shared" ref="BM19:BM82" si="23">BK19*BL19</f>
        <v>17.5</v>
      </c>
      <c r="BN19" s="102"/>
      <c r="BO19" s="104"/>
    </row>
    <row r="20" spans="1:67" x14ac:dyDescent="0.3">
      <c r="A20" s="64" t="s">
        <v>75</v>
      </c>
      <c r="B20" s="63"/>
      <c r="C20" s="67"/>
      <c r="D20" s="67"/>
      <c r="E20" s="67"/>
      <c r="F20" s="67"/>
      <c r="G20" s="67"/>
      <c r="H20" s="67"/>
      <c r="I20" s="67"/>
      <c r="J20" s="67"/>
      <c r="K20" s="67"/>
      <c r="L20" s="67"/>
      <c r="M20" s="67"/>
      <c r="N20" s="67"/>
      <c r="O20" s="57">
        <f>SUM(U20,Y20,AC20,AG20,AK20,AO20)</f>
        <v>0</v>
      </c>
      <c r="P20" s="57">
        <f>SUM(AS20,AW20,BA20,BE20,BI20,BM20)</f>
        <v>0</v>
      </c>
      <c r="Q20" s="58">
        <f t="shared" si="0"/>
        <v>0</v>
      </c>
      <c r="R20" s="89">
        <f t="shared" si="1"/>
        <v>125</v>
      </c>
      <c r="S20" s="90">
        <f>IF($C20&gt;'Wage Ceilings '!$C$3,'Wage Ceilings '!$C$3,$C20)</f>
        <v>0</v>
      </c>
      <c r="T20" s="91" cm="1">
        <f t="array" ref="T20">INDEX(Appendix!$G$4:$K$8,_xlfn.IFS(R20&lt;56,1,R20&lt;61,2,R20&lt;66,3,R20&lt;71,4,TRUE,5),MATCH(YEAR($C$17),Appendix!$G$3:$L$3,0))</f>
        <v>0</v>
      </c>
      <c r="U20" s="92">
        <f t="shared" si="2"/>
        <v>0</v>
      </c>
      <c r="V20" s="89">
        <f t="shared" si="3"/>
        <v>126</v>
      </c>
      <c r="W20" s="90">
        <f>IF($D20&gt;'Wage Ceilings '!$C$3-$S20,'Wage Ceilings '!$C$3-$S20,$D20)</f>
        <v>0</v>
      </c>
      <c r="X20" s="91" cm="1">
        <f t="array" ref="X20">INDEX(Appendix!$G$4:$K$8,_xlfn.IFS(V20&lt;56,1,V20&lt;61,2,V20&lt;66,3,V20&lt;71,4,TRUE,5),MATCH(YEAR($C$17),Appendix!$G$3:$L$3,0))</f>
        <v>0</v>
      </c>
      <c r="Y20" s="92">
        <f t="shared" si="4"/>
        <v>0</v>
      </c>
      <c r="Z20" s="89">
        <f t="shared" si="5"/>
        <v>126</v>
      </c>
      <c r="AA20" s="90">
        <f>IF($E20&gt;'Wage Ceilings '!$C$3-SUM($S20,$W20),'Wage Ceilings '!$C$3-SUM($S20,$W20),$E20)</f>
        <v>0</v>
      </c>
      <c r="AB20" s="91" cm="1">
        <f t="array" ref="AB20">INDEX(Appendix!$G$4:$K$8,_xlfn.IFS(Z20&lt;56,1,Z20&lt;61,2,Z20&lt;66,3,Z20&lt;71,4,TRUE,5),MATCH(YEAR($C$17),Appendix!$G$3:$L$3,0))</f>
        <v>0</v>
      </c>
      <c r="AC20" s="92">
        <f t="shared" si="6"/>
        <v>0</v>
      </c>
      <c r="AD20" s="89">
        <f t="shared" si="7"/>
        <v>126</v>
      </c>
      <c r="AE20" s="90">
        <f>IF($F20&gt;'Wage Ceilings '!$C$3-SUM($S20,$W20,$AA20),'Wage Ceilings '!$C$3-SUM($S20,$W20,$AA20),$F20)</f>
        <v>0</v>
      </c>
      <c r="AF20" s="91" cm="1">
        <f t="array" ref="AF20">INDEX(Appendix!$G$4:$K$8,_xlfn.IFS(AD20&lt;56,1,AD20&lt;61,2,AD20&lt;66,3,AD20&lt;71,4,TRUE,5),MATCH(YEAR($C$17),Appendix!$G$3:$L$3,0))</f>
        <v>0</v>
      </c>
      <c r="AG20" s="92">
        <f t="shared" si="8"/>
        <v>0</v>
      </c>
      <c r="AH20" s="89">
        <f t="shared" si="9"/>
        <v>126</v>
      </c>
      <c r="AI20" s="90">
        <f>IF($G20&gt;'Wage Ceilings '!$C$3-SUM($S20,$W20,$AA20,$AE20),'Wage Ceilings '!$C$3-SUM($S20,$W20,$AA20,$AE20),$G20)</f>
        <v>0</v>
      </c>
      <c r="AJ20" s="91" cm="1">
        <f t="array" ref="AJ20">INDEX(Appendix!$G$4:$K$8,_xlfn.IFS(AH20&lt;56,1,AH20&lt;61,2,AH20&lt;66,3,AH20&lt;71,4,TRUE,5),MATCH(YEAR($C$17),Appendix!$G$3:$L$3,0))</f>
        <v>0</v>
      </c>
      <c r="AK20" s="92">
        <f t="shared" si="10"/>
        <v>0</v>
      </c>
      <c r="AL20" s="89">
        <f t="shared" si="11"/>
        <v>126</v>
      </c>
      <c r="AM20" s="90">
        <f>IF($H20&gt;'Wage Ceilings '!$C$3-SUM($S20,$W20,$AA20,$AE20,$AI20),'Wage Ceilings '!$C$3-SUM($S20,$W20,$AA20,$AE20,$AI20),$H20)</f>
        <v>0</v>
      </c>
      <c r="AN20" s="91" cm="1">
        <f t="array" ref="AN20">INDEX(Appendix!$G$4:$K$8,_xlfn.IFS(AL20&lt;56,1,AL20&lt;61,2,AL20&lt;66,3,AL20&lt;71,4,TRUE,5),MATCH(YEAR($C$17),Appendix!$G$3:$L$3,0))</f>
        <v>0</v>
      </c>
      <c r="AO20" s="92">
        <f t="shared" si="12"/>
        <v>0</v>
      </c>
      <c r="AP20" s="89">
        <f t="shared" si="13"/>
        <v>126</v>
      </c>
      <c r="AQ20" s="90" cm="1">
        <f t="array" ref="AQ20">_xlfn.IFS(SUM($S20,$W20,$AA20,$AE20,$AI20,$AM20)&gt;='Wage Ceilings '!$C$3,0,SUM($I20,$S20,$W20,$AA20,$AE20,$AI20,$AM20)&gt;'Wage Ceilings '!$C$3,'Wage Ceilings '!$C$3-SUM($S20,$W20,$AA20,$AE20,$AI20,$AM20),SUM($I20,$S20,$W20,$AA20,$AE20,$AI20,$AM20)&lt;='Wage Ceilings '!$C$3,$I20)</f>
        <v>0</v>
      </c>
      <c r="AR20" s="91" cm="1">
        <f t="array" ref="AR20">INDEX(Appendix!$G$4:$K$8,_xlfn.IFS(AP20&lt;56,1,AP20&lt;61,2,AP20&lt;66,3,AP20&lt;71,4,TRUE,5),MATCH(YEAR($C$17),Appendix!$G$3:$L$3,0))</f>
        <v>0</v>
      </c>
      <c r="AS20" s="92">
        <f t="shared" ref="AS20:AS83" si="24">AQ20*AR20</f>
        <v>0</v>
      </c>
      <c r="AT20" s="89">
        <f t="shared" si="14"/>
        <v>126</v>
      </c>
      <c r="AU20" s="90" cm="1">
        <f t="array" ref="AU20">_xlfn.IFS(SUM($S20,$W20,$AA20,$AE20,$AI20,$AM20,$AQ20)&gt;='Wage Ceilings '!$C$3,0,SUM($J20,$S20,$W20,$AA20,$AE20,$AI20,$AM20,$AQ20)&gt;'Wage Ceilings '!$C$3,'Wage Ceilings '!$C$3-SUM($S20,$W20,$AA20,$AE20,$AI20,$AM20,$AQ20),SUM($J20,$S20,$W20,$AA20,$AE20,$AI20,$AM20,$AQ20)&lt;='Wage Ceilings '!$C$3,$J20)</f>
        <v>0</v>
      </c>
      <c r="AV20" s="91" cm="1">
        <f t="array" ref="AV20">INDEX(Appendix!$G$4:$K$8,_xlfn.IFS(AT20&lt;56,1,AT20&lt;61,2,AT20&lt;66,3,AT20&lt;71,4,TRUE,5),MATCH(YEAR($C$17),Appendix!$G$3:$L$3,0))</f>
        <v>0</v>
      </c>
      <c r="AW20" s="92">
        <f t="shared" si="15"/>
        <v>0</v>
      </c>
      <c r="AX20" s="89">
        <f t="shared" si="16"/>
        <v>126</v>
      </c>
      <c r="AY20" s="90" cm="1">
        <f t="array" ref="AY20">_xlfn.IFS(SUM($S20,$W20,$AA20,$AE20,$AI20,$AM20,$AQ20,$AU20)&gt;='Wage Ceilings '!$C$3,0,SUM($K20,$S20,$W20,$AA20,$AE20,$AI20,$AM20,$AQ20,$AU20)&gt;'Wage Ceilings '!$C$3,'Wage Ceilings '!$C$3-SUM($S20,$W20,$AA20,$AE20,$AI20,$AM20,$AQ20,$AU20),SUM($K20,$S20,$W20,$AA20,$AE20,$AI20,$AM20,$AQ20,$AU20)&lt;='Wage Ceilings '!$C$3,$K20)</f>
        <v>0</v>
      </c>
      <c r="AZ20" s="91" cm="1">
        <f t="array" ref="AZ20">INDEX(Appendix!$G$4:$K$8,_xlfn.IFS(AX20&lt;56,1,AX20&lt;61,2,AX20&lt;66,3,AX20&lt;71,4,TRUE,5),MATCH(YEAR($C$17),Appendix!$G$3:$L$3,0))</f>
        <v>0</v>
      </c>
      <c r="BA20" s="92">
        <f t="shared" si="17"/>
        <v>0</v>
      </c>
      <c r="BB20" s="89">
        <f t="shared" si="18"/>
        <v>126</v>
      </c>
      <c r="BC20" s="90" cm="1">
        <f t="array" ref="BC20">_xlfn.IFS(SUM($S20,$W20,$AA20,$AE20,$AI20,$AM20,$AQ20,$AU20,$AY20)&gt;='Wage Ceilings '!$C$3,0,SUM($L20,$S20,$W20,$AA20,$AE20,$AI20,$AM20,$AQ20,$AU20,$AY20)&gt;'Wage Ceilings '!$C$3,'Wage Ceilings '!$C$3-SUM($S20,$W20,$AA20,$AE20,$AI20,$AM20,$AQ20,$AU20,$AY20),SUM($L20,$S20,$W20,$AA20,$AE20,$AI20,$AM20,$AQ20,$AU20,$AY20)&lt;='Wage Ceilings '!$C$3,$L20)</f>
        <v>0</v>
      </c>
      <c r="BD20" s="91" cm="1">
        <f t="array" ref="BD20">INDEX(Appendix!$G$4:$K$8,_xlfn.IFS(BB20&lt;56,1,BB20&lt;61,2,BB20&lt;66,3,BB20&lt;71,4,TRUE,5),MATCH(YEAR($C$17),Appendix!$G$3:$L$3,0))</f>
        <v>0</v>
      </c>
      <c r="BE20" s="92">
        <f t="shared" si="19"/>
        <v>0</v>
      </c>
      <c r="BF20" s="89">
        <f t="shared" si="20"/>
        <v>126</v>
      </c>
      <c r="BG20" s="90" cm="1">
        <f t="array" ref="BG20">_xlfn.IFS(SUM($S20,$W20,$AA20,$AE20,$AI20,$AM20,$AQ20,$AU20,$AY20,$BC20)&gt;='Wage Ceilings '!$C$3,0,SUM($M20,$S20,$W20,$AA20,$AE20,$AI20,$AM20,$AQ20,$AU20,$AY20,$BC20)&gt;'Wage Ceilings '!$C$3,'Wage Ceilings '!$C$3-SUM($S20,$W20,$AA20,$AE20,$AI20,$AM20,$AQ20,$AU20,$AY20,$BC20),SUM($M20,$S20,$W20,$AA20,$AE20,$AI20,$AM20,$AQ20,$AU20,$AY20,$BC20)&lt;='Wage Ceilings '!$C$3,$M20)</f>
        <v>0</v>
      </c>
      <c r="BH20" s="91" cm="1">
        <f t="array" ref="BH20">INDEX(Appendix!$G$4:$K$8,_xlfn.IFS(BF20&lt;56,1,BF20&lt;61,2,BF20&lt;66,3,BF20&lt;71,4,TRUE,5),MATCH(YEAR($C$17),Appendix!$G$3:$L$3,0))</f>
        <v>0</v>
      </c>
      <c r="BI20" s="92">
        <f t="shared" si="21"/>
        <v>0</v>
      </c>
      <c r="BJ20" s="89">
        <f t="shared" si="22"/>
        <v>126</v>
      </c>
      <c r="BK20" s="90" cm="1">
        <f t="array" ref="BK20">_xlfn.IFS(SUM($S20,$W20,$AA20,$AE20,$AI20,$AM20,$AQ20,$AU20,$AY20,$BC20,$BG20)&gt;='Wage Ceilings '!$C$3,0,SUM($N20,$S20,$W20,$AA20,$AE20,$AI20,$AM20,$AQ20,$AU20,$AY20,$BC20,$BG20)&gt;'Wage Ceilings '!$C$3,'Wage Ceilings '!$C$3-SUM($S20,$W20,$AA20,$AE20,$AI20,$AM20,$AQ20,$AU20,$AY20,$BC20,$BG20),SUM($N20,$S20,$W20,$AA20,$AE20,$AI20,$AM20,$AQ20,$AU20,$AY20,$BC20,$BG20)&lt;='Wage Ceilings '!$C$3,$N20)</f>
        <v>0</v>
      </c>
      <c r="BL20" s="91" cm="1">
        <f t="array" ref="BL20">INDEX(Appendix!$G$4:$K$8,_xlfn.IFS(BJ20&lt;56,1,BJ20&lt;61,2,BJ20&lt;66,3,BJ20&lt;71,4,TRUE,5),MATCH(YEAR($C$17),Appendix!$G$3:$L$3,0))</f>
        <v>0</v>
      </c>
      <c r="BM20" s="92">
        <f t="shared" si="23"/>
        <v>0</v>
      </c>
      <c r="BN20" s="99"/>
    </row>
    <row r="21" spans="1:67" x14ac:dyDescent="0.3">
      <c r="A21" s="64" t="s">
        <v>19</v>
      </c>
      <c r="B21" s="63"/>
      <c r="C21" s="67"/>
      <c r="D21" s="67"/>
      <c r="E21" s="67"/>
      <c r="F21" s="67"/>
      <c r="G21" s="67"/>
      <c r="H21" s="67"/>
      <c r="I21" s="67"/>
      <c r="J21" s="67"/>
      <c r="K21" s="67"/>
      <c r="L21" s="67"/>
      <c r="M21" s="67"/>
      <c r="N21" s="67"/>
      <c r="O21" s="57">
        <f t="shared" ref="O21:O84" si="25">SUM(U21,Y21,AC21,AG21,AK21,AO21)</f>
        <v>0</v>
      </c>
      <c r="P21" s="57">
        <f t="shared" ref="P21:P84" si="26">SUM(AS21,AW21,BA21,BE21,BI21,BM21)</f>
        <v>0</v>
      </c>
      <c r="Q21" s="58">
        <f t="shared" si="0"/>
        <v>0</v>
      </c>
      <c r="R21" s="89">
        <f t="shared" si="1"/>
        <v>125</v>
      </c>
      <c r="S21" s="90">
        <f>IF($C21&gt;'Wage Ceilings '!$C$3,'Wage Ceilings '!$C$3,$C21)</f>
        <v>0</v>
      </c>
      <c r="T21" s="91" cm="1">
        <f t="array" ref="T21">INDEX(Appendix!$G$4:$K$8,_xlfn.IFS(R21&lt;56,1,R21&lt;61,2,R21&lt;66,3,R21&lt;71,4,TRUE,5),MATCH(YEAR($C$17),Appendix!$G$3:$L$3,0))</f>
        <v>0</v>
      </c>
      <c r="U21" s="92">
        <f t="shared" si="2"/>
        <v>0</v>
      </c>
      <c r="V21" s="89">
        <f t="shared" si="3"/>
        <v>126</v>
      </c>
      <c r="W21" s="90">
        <f>IF($D21&gt;'Wage Ceilings '!$C$3-$S21,'Wage Ceilings '!$C$3-$S21,$D21)</f>
        <v>0</v>
      </c>
      <c r="X21" s="91" cm="1">
        <f t="array" ref="X21">INDEX(Appendix!$G$4:$K$8,_xlfn.IFS(V21&lt;56,1,V21&lt;61,2,V21&lt;66,3,V21&lt;71,4,TRUE,5),MATCH(YEAR($C$17),Appendix!$G$3:$L$3,0))</f>
        <v>0</v>
      </c>
      <c r="Y21" s="92">
        <f t="shared" si="4"/>
        <v>0</v>
      </c>
      <c r="Z21" s="89">
        <f t="shared" si="5"/>
        <v>126</v>
      </c>
      <c r="AA21" s="90">
        <f>IF($E21&gt;'Wage Ceilings '!$C$3-SUM($S21,$W21),'Wage Ceilings '!$C$3-SUM($S21,$W21),$E21)</f>
        <v>0</v>
      </c>
      <c r="AB21" s="91" cm="1">
        <f t="array" ref="AB21">INDEX(Appendix!$G$4:$K$8,_xlfn.IFS(Z21&lt;56,1,Z21&lt;61,2,Z21&lt;66,3,Z21&lt;71,4,TRUE,5),MATCH(YEAR($C$17),Appendix!$G$3:$L$3,0))</f>
        <v>0</v>
      </c>
      <c r="AC21" s="92">
        <f t="shared" si="6"/>
        <v>0</v>
      </c>
      <c r="AD21" s="89">
        <f t="shared" si="7"/>
        <v>126</v>
      </c>
      <c r="AE21" s="90">
        <f>IF($F21&gt;'Wage Ceilings '!$C$3-SUM($S21,$W21,$AA21),'Wage Ceilings '!$C$3-SUM($S21,$W21,$AA21),$F21)</f>
        <v>0</v>
      </c>
      <c r="AF21" s="91" cm="1">
        <f t="array" ref="AF21">INDEX(Appendix!$G$4:$K$8,_xlfn.IFS(AD21&lt;56,1,AD21&lt;61,2,AD21&lt;66,3,AD21&lt;71,4,TRUE,5),MATCH(YEAR($C$17),Appendix!$G$3:$L$3,0))</f>
        <v>0</v>
      </c>
      <c r="AG21" s="92">
        <f t="shared" si="8"/>
        <v>0</v>
      </c>
      <c r="AH21" s="89">
        <f t="shared" si="9"/>
        <v>126</v>
      </c>
      <c r="AI21" s="90">
        <f>IF($G21&gt;'Wage Ceilings '!$C$3-SUM($S21,$W21,$AA21,$AE21),'Wage Ceilings '!$C$3-SUM($S21,$W21,$AA21,$AE21),$G21)</f>
        <v>0</v>
      </c>
      <c r="AJ21" s="91" cm="1">
        <f t="array" ref="AJ21">INDEX(Appendix!$G$4:$K$8,_xlfn.IFS(AH21&lt;56,1,AH21&lt;61,2,AH21&lt;66,3,AH21&lt;71,4,TRUE,5),MATCH(YEAR($C$17),Appendix!$G$3:$L$3,0))</f>
        <v>0</v>
      </c>
      <c r="AK21" s="92">
        <f t="shared" si="10"/>
        <v>0</v>
      </c>
      <c r="AL21" s="89">
        <f t="shared" si="11"/>
        <v>126</v>
      </c>
      <c r="AM21" s="90">
        <f>IF($H21&gt;'Wage Ceilings '!$C$3-SUM($S21,$W21,$AA21,$AE21,$AI21),'Wage Ceilings '!$C$3-SUM($S21,$W21,$AA21,$AE21,$AI21),$H21)</f>
        <v>0</v>
      </c>
      <c r="AN21" s="91" cm="1">
        <f t="array" ref="AN21">INDEX(Appendix!$G$4:$K$8,_xlfn.IFS(AL21&lt;56,1,AL21&lt;61,2,AL21&lt;66,3,AL21&lt;71,4,TRUE,5),MATCH(YEAR($C$17),Appendix!$G$3:$L$3,0))</f>
        <v>0</v>
      </c>
      <c r="AO21" s="92">
        <f t="shared" si="12"/>
        <v>0</v>
      </c>
      <c r="AP21" s="89">
        <f t="shared" si="13"/>
        <v>126</v>
      </c>
      <c r="AQ21" s="90" cm="1">
        <f t="array" ref="AQ21">_xlfn.IFS(SUM($S21,$W21,$AA21,$AE21,$AI21,$AM21)&gt;='Wage Ceilings '!$C$3,0,SUM($I21,$S21,$W21,$AA21,$AE21,$AI21,$AM21)&gt;'Wage Ceilings '!$C$3,'Wage Ceilings '!$C$3-SUM($S21,$W21,$AA21,$AE21,$AI21,$AM21),SUM($I21,$S21,$W21,$AA21,$AE21,$AI21,$AM21)&lt;='Wage Ceilings '!$C$3,$I21)</f>
        <v>0</v>
      </c>
      <c r="AR21" s="91" cm="1">
        <f t="array" ref="AR21">INDEX(Appendix!$G$4:$K$8,_xlfn.IFS(AP21&lt;56,1,AP21&lt;61,2,AP21&lt;66,3,AP21&lt;71,4,TRUE,5),MATCH(YEAR($C$17),Appendix!$G$3:$L$3,0))</f>
        <v>0</v>
      </c>
      <c r="AS21" s="92">
        <f t="shared" si="24"/>
        <v>0</v>
      </c>
      <c r="AT21" s="89">
        <f t="shared" si="14"/>
        <v>126</v>
      </c>
      <c r="AU21" s="90" cm="1">
        <f t="array" ref="AU21">_xlfn.IFS(SUM($S21,$W21,$AA21,$AE21,$AI21,$AM21,$AQ21)&gt;='Wage Ceilings '!$C$3,0,SUM($J21,$S21,$W21,$AA21,$AE21,$AI21,$AM21,$AQ21)&gt;'Wage Ceilings '!$C$3,'Wage Ceilings '!$C$3-SUM($S21,$W21,$AA21,$AE21,$AI21,$AM21,$AQ21),SUM($J21,$S21,$W21,$AA21,$AE21,$AI21,$AM21,$AQ21)&lt;='Wage Ceilings '!$C$3,$J21)</f>
        <v>0</v>
      </c>
      <c r="AV21" s="91" cm="1">
        <f t="array" ref="AV21">INDEX(Appendix!$G$4:$K$8,_xlfn.IFS(AT21&lt;56,1,AT21&lt;61,2,AT21&lt;66,3,AT21&lt;71,4,TRUE,5),MATCH(YEAR($C$17),Appendix!$G$3:$L$3,0))</f>
        <v>0</v>
      </c>
      <c r="AW21" s="92">
        <f t="shared" si="15"/>
        <v>0</v>
      </c>
      <c r="AX21" s="89">
        <f t="shared" si="16"/>
        <v>126</v>
      </c>
      <c r="AY21" s="90" cm="1">
        <f t="array" ref="AY21">_xlfn.IFS(SUM($S21,$W21,$AA21,$AE21,$AI21,$AM21,$AQ21,$AU21)&gt;='Wage Ceilings '!$C$3,0,SUM($K21,$S21,$W21,$AA21,$AE21,$AI21,$AM21,$AQ21,$AU21)&gt;'Wage Ceilings '!$C$3,'Wage Ceilings '!$C$3-SUM($S21,$W21,$AA21,$AE21,$AI21,$AM21,$AQ21,$AU21),SUM($K21,$S21,$W21,$AA21,$AE21,$AI21,$AM21,$AQ21,$AU21)&lt;='Wage Ceilings '!$C$3,$K21)</f>
        <v>0</v>
      </c>
      <c r="AZ21" s="91" cm="1">
        <f t="array" ref="AZ21">INDEX(Appendix!$G$4:$K$8,_xlfn.IFS(AX21&lt;56,1,AX21&lt;61,2,AX21&lt;66,3,AX21&lt;71,4,TRUE,5),MATCH(YEAR($C$17),Appendix!$G$3:$L$3,0))</f>
        <v>0</v>
      </c>
      <c r="BA21" s="92">
        <f t="shared" si="17"/>
        <v>0</v>
      </c>
      <c r="BB21" s="89">
        <f t="shared" si="18"/>
        <v>126</v>
      </c>
      <c r="BC21" s="90" cm="1">
        <f t="array" ref="BC21">_xlfn.IFS(SUM($S21,$W21,$AA21,$AE21,$AI21,$AM21,$AQ21,$AU21,$AY21)&gt;='Wage Ceilings '!$C$3,0,SUM($L21,$S21,$W21,$AA21,$AE21,$AI21,$AM21,$AQ21,$AU21,$AY21)&gt;'Wage Ceilings '!$C$3,'Wage Ceilings '!$C$3-SUM($S21,$W21,$AA21,$AE21,$AI21,$AM21,$AQ21,$AU21,$AY21),SUM($L21,$S21,$W21,$AA21,$AE21,$AI21,$AM21,$AQ21,$AU21,$AY21)&lt;='Wage Ceilings '!$C$3,$L21)</f>
        <v>0</v>
      </c>
      <c r="BD21" s="91" cm="1">
        <f t="array" ref="BD21">INDEX(Appendix!$G$4:$K$8,_xlfn.IFS(BB21&lt;56,1,BB21&lt;61,2,BB21&lt;66,3,BB21&lt;71,4,TRUE,5),MATCH(YEAR($C$17),Appendix!$G$3:$L$3,0))</f>
        <v>0</v>
      </c>
      <c r="BE21" s="92">
        <f t="shared" si="19"/>
        <v>0</v>
      </c>
      <c r="BF21" s="89">
        <f t="shared" si="20"/>
        <v>126</v>
      </c>
      <c r="BG21" s="90" cm="1">
        <f t="array" ref="BG21">_xlfn.IFS(SUM($S21,$W21,$AA21,$AE21,$AI21,$AM21,$AQ21,$AU21,$AY21,$BC21)&gt;='Wage Ceilings '!$C$3,0,SUM($M21,$S21,$W21,$AA21,$AE21,$AI21,$AM21,$AQ21,$AU21,$AY21,$BC21)&gt;'Wage Ceilings '!$C$3,'Wage Ceilings '!$C$3-SUM($S21,$W21,$AA21,$AE21,$AI21,$AM21,$AQ21,$AU21,$AY21,$BC21),SUM($M21,$S21,$W21,$AA21,$AE21,$AI21,$AM21,$AQ21,$AU21,$AY21,$BC21)&lt;='Wage Ceilings '!$C$3,$M21)</f>
        <v>0</v>
      </c>
      <c r="BH21" s="91" cm="1">
        <f t="array" ref="BH21">INDEX(Appendix!$G$4:$K$8,_xlfn.IFS(BF21&lt;56,1,BF21&lt;61,2,BF21&lt;66,3,BF21&lt;71,4,TRUE,5),MATCH(YEAR($C$17),Appendix!$G$3:$L$3,0))</f>
        <v>0</v>
      </c>
      <c r="BI21" s="92">
        <f t="shared" si="21"/>
        <v>0</v>
      </c>
      <c r="BJ21" s="89">
        <f t="shared" si="22"/>
        <v>126</v>
      </c>
      <c r="BK21" s="90" cm="1">
        <f t="array" ref="BK21">_xlfn.IFS(SUM($S21,$W21,$AA21,$AE21,$AI21,$AM21,$AQ21,$AU21,$AY21,$BC21,$BG21)&gt;='Wage Ceilings '!$C$3,0,SUM($N21,$S21,$W21,$AA21,$AE21,$AI21,$AM21,$AQ21,$AU21,$AY21,$BC21,$BG21)&gt;'Wage Ceilings '!$C$3,'Wage Ceilings '!$C$3-SUM($S21,$W21,$AA21,$AE21,$AI21,$AM21,$AQ21,$AU21,$AY21,$BC21,$BG21),SUM($N21,$S21,$W21,$AA21,$AE21,$AI21,$AM21,$AQ21,$AU21,$AY21,$BC21,$BG21)&lt;='Wage Ceilings '!$C$3,$N21)</f>
        <v>0</v>
      </c>
      <c r="BL21" s="91" cm="1">
        <f t="array" ref="BL21">INDEX(Appendix!$G$4:$K$8,_xlfn.IFS(BJ21&lt;56,1,BJ21&lt;61,2,BJ21&lt;66,3,BJ21&lt;71,4,TRUE,5),MATCH(YEAR($C$17),Appendix!$G$3:$L$3,0))</f>
        <v>0</v>
      </c>
      <c r="BM21" s="92">
        <f t="shared" si="23"/>
        <v>0</v>
      </c>
      <c r="BN21" s="99"/>
    </row>
    <row r="22" spans="1:67" x14ac:dyDescent="0.3">
      <c r="A22" s="64" t="s">
        <v>20</v>
      </c>
      <c r="B22" s="63"/>
      <c r="C22" s="67"/>
      <c r="D22" s="67"/>
      <c r="E22" s="67"/>
      <c r="F22" s="67"/>
      <c r="G22" s="67"/>
      <c r="H22" s="67"/>
      <c r="I22" s="67"/>
      <c r="J22" s="67"/>
      <c r="K22" s="67"/>
      <c r="L22" s="67"/>
      <c r="M22" s="67"/>
      <c r="N22" s="67"/>
      <c r="O22" s="57">
        <f t="shared" si="25"/>
        <v>0</v>
      </c>
      <c r="P22" s="57">
        <f t="shared" si="26"/>
        <v>0</v>
      </c>
      <c r="Q22" s="58">
        <f t="shared" si="0"/>
        <v>0</v>
      </c>
      <c r="R22" s="89">
        <f t="shared" si="1"/>
        <v>125</v>
      </c>
      <c r="S22" s="90">
        <f>IF($C22&gt;'Wage Ceilings '!$C$3,'Wage Ceilings '!$C$3,$C22)</f>
        <v>0</v>
      </c>
      <c r="T22" s="91" cm="1">
        <f t="array" ref="T22">INDEX(Appendix!$G$4:$K$8,_xlfn.IFS(R22&lt;56,1,R22&lt;61,2,R22&lt;66,3,R22&lt;71,4,TRUE,5),MATCH(YEAR($C$17),Appendix!$G$3:$L$3,0))</f>
        <v>0</v>
      </c>
      <c r="U22" s="92">
        <f t="shared" si="2"/>
        <v>0</v>
      </c>
      <c r="V22" s="89">
        <f t="shared" si="3"/>
        <v>126</v>
      </c>
      <c r="W22" s="90">
        <f>IF($D22&gt;'Wage Ceilings '!$C$3-$S22,'Wage Ceilings '!$C$3-$S22,$D22)</f>
        <v>0</v>
      </c>
      <c r="X22" s="91" cm="1">
        <f t="array" ref="X22">INDEX(Appendix!$G$4:$K$8,_xlfn.IFS(V22&lt;56,1,V22&lt;61,2,V22&lt;66,3,V22&lt;71,4,TRUE,5),MATCH(YEAR($C$17),Appendix!$G$3:$L$3,0))</f>
        <v>0</v>
      </c>
      <c r="Y22" s="92">
        <f t="shared" si="4"/>
        <v>0</v>
      </c>
      <c r="Z22" s="89">
        <f t="shared" si="5"/>
        <v>126</v>
      </c>
      <c r="AA22" s="90">
        <f>IF($E22&gt;'Wage Ceilings '!$C$3-SUM($S22,$W22),'Wage Ceilings '!$C$3-SUM($S22,$W22),$E22)</f>
        <v>0</v>
      </c>
      <c r="AB22" s="91" cm="1">
        <f t="array" ref="AB22">INDEX(Appendix!$G$4:$K$8,_xlfn.IFS(Z22&lt;56,1,Z22&lt;61,2,Z22&lt;66,3,Z22&lt;71,4,TRUE,5),MATCH(YEAR($C$17),Appendix!$G$3:$L$3,0))</f>
        <v>0</v>
      </c>
      <c r="AC22" s="92">
        <f t="shared" si="6"/>
        <v>0</v>
      </c>
      <c r="AD22" s="89">
        <f t="shared" si="7"/>
        <v>126</v>
      </c>
      <c r="AE22" s="90">
        <f>IF($F22&gt;'Wage Ceilings '!$C$3-SUM($S22,$W22,$AA22),'Wage Ceilings '!$C$3-SUM($S22,$W22,$AA22),$F22)</f>
        <v>0</v>
      </c>
      <c r="AF22" s="91" cm="1">
        <f t="array" ref="AF22">INDEX(Appendix!$G$4:$K$8,_xlfn.IFS(AD22&lt;56,1,AD22&lt;61,2,AD22&lt;66,3,AD22&lt;71,4,TRUE,5),MATCH(YEAR($C$17),Appendix!$G$3:$L$3,0))</f>
        <v>0</v>
      </c>
      <c r="AG22" s="92">
        <f t="shared" si="8"/>
        <v>0</v>
      </c>
      <c r="AH22" s="89">
        <f t="shared" si="9"/>
        <v>126</v>
      </c>
      <c r="AI22" s="90">
        <f>IF($G22&gt;'Wage Ceilings '!$C$3-SUM($S22,$W22,$AA22,$AE22),'Wage Ceilings '!$C$3-SUM($S22,$W22,$AA22,$AE22),$G22)</f>
        <v>0</v>
      </c>
      <c r="AJ22" s="91" cm="1">
        <f t="array" ref="AJ22">INDEX(Appendix!$G$4:$K$8,_xlfn.IFS(AH22&lt;56,1,AH22&lt;61,2,AH22&lt;66,3,AH22&lt;71,4,TRUE,5),MATCH(YEAR($C$17),Appendix!$G$3:$L$3,0))</f>
        <v>0</v>
      </c>
      <c r="AK22" s="92">
        <f t="shared" si="10"/>
        <v>0</v>
      </c>
      <c r="AL22" s="89">
        <f t="shared" si="11"/>
        <v>126</v>
      </c>
      <c r="AM22" s="90">
        <f>IF($H22&gt;'Wage Ceilings '!$C$3-SUM($S22,$W22,$AA22,$AE22,$AI22),'Wage Ceilings '!$C$3-SUM($S22,$W22,$AA22,$AE22,$AI22),$H22)</f>
        <v>0</v>
      </c>
      <c r="AN22" s="91" cm="1">
        <f t="array" ref="AN22">INDEX(Appendix!$G$4:$K$8,_xlfn.IFS(AL22&lt;56,1,AL22&lt;61,2,AL22&lt;66,3,AL22&lt;71,4,TRUE,5),MATCH(YEAR($C$17),Appendix!$G$3:$L$3,0))</f>
        <v>0</v>
      </c>
      <c r="AO22" s="92">
        <f t="shared" si="12"/>
        <v>0</v>
      </c>
      <c r="AP22" s="89">
        <f t="shared" si="13"/>
        <v>126</v>
      </c>
      <c r="AQ22" s="90" cm="1">
        <f t="array" ref="AQ22">_xlfn.IFS(SUM($S22,$W22,$AA22,$AE22,$AI22,$AM22)&gt;='Wage Ceilings '!$C$3,0,SUM($I22,$S22,$W22,$AA22,$AE22,$AI22,$AM22)&gt;'Wage Ceilings '!$C$3,'Wage Ceilings '!$C$3-SUM($S22,$W22,$AA22,$AE22,$AI22,$AM22),SUM($I22,$S22,$W22,$AA22,$AE22,$AI22,$AM22)&lt;='Wage Ceilings '!$C$3,$I22)</f>
        <v>0</v>
      </c>
      <c r="AR22" s="91" cm="1">
        <f t="array" ref="AR22">INDEX(Appendix!$G$4:$K$8,_xlfn.IFS(AP22&lt;56,1,AP22&lt;61,2,AP22&lt;66,3,AP22&lt;71,4,TRUE,5),MATCH(YEAR($C$17),Appendix!$G$3:$L$3,0))</f>
        <v>0</v>
      </c>
      <c r="AS22" s="92">
        <f t="shared" si="24"/>
        <v>0</v>
      </c>
      <c r="AT22" s="89">
        <f t="shared" si="14"/>
        <v>126</v>
      </c>
      <c r="AU22" s="90" cm="1">
        <f t="array" ref="AU22">_xlfn.IFS(SUM($S22,$W22,$AA22,$AE22,$AI22,$AM22,$AQ22)&gt;='Wage Ceilings '!$C$3,0,SUM($J22,$S22,$W22,$AA22,$AE22,$AI22,$AM22,$AQ22)&gt;'Wage Ceilings '!$C$3,'Wage Ceilings '!$C$3-SUM($S22,$W22,$AA22,$AE22,$AI22,$AM22,$AQ22),SUM($J22,$S22,$W22,$AA22,$AE22,$AI22,$AM22,$AQ22)&lt;='Wage Ceilings '!$C$3,$J22)</f>
        <v>0</v>
      </c>
      <c r="AV22" s="91" cm="1">
        <f t="array" ref="AV22">INDEX(Appendix!$G$4:$K$8,_xlfn.IFS(AT22&lt;56,1,AT22&lt;61,2,AT22&lt;66,3,AT22&lt;71,4,TRUE,5),MATCH(YEAR($C$17),Appendix!$G$3:$L$3,0))</f>
        <v>0</v>
      </c>
      <c r="AW22" s="92">
        <f t="shared" si="15"/>
        <v>0</v>
      </c>
      <c r="AX22" s="89">
        <f t="shared" si="16"/>
        <v>126</v>
      </c>
      <c r="AY22" s="90" cm="1">
        <f t="array" ref="AY22">_xlfn.IFS(SUM($S22,$W22,$AA22,$AE22,$AI22,$AM22,$AQ22,$AU22)&gt;='Wage Ceilings '!$C$3,0,SUM($K22,$S22,$W22,$AA22,$AE22,$AI22,$AM22,$AQ22,$AU22)&gt;'Wage Ceilings '!$C$3,'Wage Ceilings '!$C$3-SUM($S22,$W22,$AA22,$AE22,$AI22,$AM22,$AQ22,$AU22),SUM($K22,$S22,$W22,$AA22,$AE22,$AI22,$AM22,$AQ22,$AU22)&lt;='Wage Ceilings '!$C$3,$K22)</f>
        <v>0</v>
      </c>
      <c r="AZ22" s="91" cm="1">
        <f t="array" ref="AZ22">INDEX(Appendix!$G$4:$K$8,_xlfn.IFS(AX22&lt;56,1,AX22&lt;61,2,AX22&lt;66,3,AX22&lt;71,4,TRUE,5),MATCH(YEAR($C$17),Appendix!$G$3:$L$3,0))</f>
        <v>0</v>
      </c>
      <c r="BA22" s="92">
        <f t="shared" si="17"/>
        <v>0</v>
      </c>
      <c r="BB22" s="89">
        <f t="shared" si="18"/>
        <v>126</v>
      </c>
      <c r="BC22" s="90" cm="1">
        <f t="array" ref="BC22">_xlfn.IFS(SUM($S22,$W22,$AA22,$AE22,$AI22,$AM22,$AQ22,$AU22,$AY22)&gt;='Wage Ceilings '!$C$3,0,SUM($L22,$S22,$W22,$AA22,$AE22,$AI22,$AM22,$AQ22,$AU22,$AY22)&gt;'Wage Ceilings '!$C$3,'Wage Ceilings '!$C$3-SUM($S22,$W22,$AA22,$AE22,$AI22,$AM22,$AQ22,$AU22,$AY22),SUM($L22,$S22,$W22,$AA22,$AE22,$AI22,$AM22,$AQ22,$AU22,$AY22)&lt;='Wage Ceilings '!$C$3,$L22)</f>
        <v>0</v>
      </c>
      <c r="BD22" s="91" cm="1">
        <f t="array" ref="BD22">INDEX(Appendix!$G$4:$K$8,_xlfn.IFS(BB22&lt;56,1,BB22&lt;61,2,BB22&lt;66,3,BB22&lt;71,4,TRUE,5),MATCH(YEAR($C$17),Appendix!$G$3:$L$3,0))</f>
        <v>0</v>
      </c>
      <c r="BE22" s="92">
        <f t="shared" si="19"/>
        <v>0</v>
      </c>
      <c r="BF22" s="89">
        <f t="shared" si="20"/>
        <v>126</v>
      </c>
      <c r="BG22" s="90" cm="1">
        <f t="array" ref="BG22">_xlfn.IFS(SUM($S22,$W22,$AA22,$AE22,$AI22,$AM22,$AQ22,$AU22,$AY22,$BC22)&gt;='Wage Ceilings '!$C$3,0,SUM($M22,$S22,$W22,$AA22,$AE22,$AI22,$AM22,$AQ22,$AU22,$AY22,$BC22)&gt;'Wage Ceilings '!$C$3,'Wage Ceilings '!$C$3-SUM($S22,$W22,$AA22,$AE22,$AI22,$AM22,$AQ22,$AU22,$AY22,$BC22),SUM($M22,$S22,$W22,$AA22,$AE22,$AI22,$AM22,$AQ22,$AU22,$AY22,$BC22)&lt;='Wage Ceilings '!$C$3,$M22)</f>
        <v>0</v>
      </c>
      <c r="BH22" s="91" cm="1">
        <f t="array" ref="BH22">INDEX(Appendix!$G$4:$K$8,_xlfn.IFS(BF22&lt;56,1,BF22&lt;61,2,BF22&lt;66,3,BF22&lt;71,4,TRUE,5),MATCH(YEAR($C$17),Appendix!$G$3:$L$3,0))</f>
        <v>0</v>
      </c>
      <c r="BI22" s="92">
        <f t="shared" si="21"/>
        <v>0</v>
      </c>
      <c r="BJ22" s="89">
        <f t="shared" si="22"/>
        <v>126</v>
      </c>
      <c r="BK22" s="90" cm="1">
        <f t="array" ref="BK22">_xlfn.IFS(SUM($S22,$W22,$AA22,$AE22,$AI22,$AM22,$AQ22,$AU22,$AY22,$BC22,$BG22)&gt;='Wage Ceilings '!$C$3,0,SUM($N22,$S22,$W22,$AA22,$AE22,$AI22,$AM22,$AQ22,$AU22,$AY22,$BC22,$BG22)&gt;'Wage Ceilings '!$C$3,'Wage Ceilings '!$C$3-SUM($S22,$W22,$AA22,$AE22,$AI22,$AM22,$AQ22,$AU22,$AY22,$BC22,$BG22),SUM($N22,$S22,$W22,$AA22,$AE22,$AI22,$AM22,$AQ22,$AU22,$AY22,$BC22,$BG22)&lt;='Wage Ceilings '!$C$3,$N22)</f>
        <v>0</v>
      </c>
      <c r="BL22" s="91" cm="1">
        <f t="array" ref="BL22">INDEX(Appendix!$G$4:$K$8,_xlfn.IFS(BJ22&lt;56,1,BJ22&lt;61,2,BJ22&lt;66,3,BJ22&lt;71,4,TRUE,5),MATCH(YEAR($C$17),Appendix!$G$3:$L$3,0))</f>
        <v>0</v>
      </c>
      <c r="BM22" s="92">
        <f t="shared" si="23"/>
        <v>0</v>
      </c>
      <c r="BN22" s="99"/>
    </row>
    <row r="23" spans="1:67" x14ac:dyDescent="0.3">
      <c r="A23" s="64" t="s">
        <v>21</v>
      </c>
      <c r="B23" s="63"/>
      <c r="C23" s="67"/>
      <c r="D23" s="67"/>
      <c r="E23" s="67"/>
      <c r="F23" s="67"/>
      <c r="G23" s="67"/>
      <c r="H23" s="67"/>
      <c r="I23" s="67"/>
      <c r="J23" s="67"/>
      <c r="K23" s="67"/>
      <c r="L23" s="67"/>
      <c r="M23" s="67"/>
      <c r="N23" s="67"/>
      <c r="O23" s="57">
        <f t="shared" si="25"/>
        <v>0</v>
      </c>
      <c r="P23" s="57">
        <f t="shared" si="26"/>
        <v>0</v>
      </c>
      <c r="Q23" s="58">
        <f t="shared" si="0"/>
        <v>0</v>
      </c>
      <c r="R23" s="89">
        <f t="shared" si="1"/>
        <v>125</v>
      </c>
      <c r="S23" s="90">
        <f>IF($C23&gt;'Wage Ceilings '!$C$3,'Wage Ceilings '!$C$3,$C23)</f>
        <v>0</v>
      </c>
      <c r="T23" s="91" cm="1">
        <f t="array" ref="T23">INDEX(Appendix!$G$4:$K$8,_xlfn.IFS(R23&lt;56,1,R23&lt;61,2,R23&lt;66,3,R23&lt;71,4,TRUE,5),MATCH(YEAR($C$17),Appendix!$G$3:$L$3,0))</f>
        <v>0</v>
      </c>
      <c r="U23" s="92">
        <f t="shared" si="2"/>
        <v>0</v>
      </c>
      <c r="V23" s="89">
        <f t="shared" si="3"/>
        <v>126</v>
      </c>
      <c r="W23" s="90">
        <f>IF($D23&gt;'Wage Ceilings '!$C$3-$S23,'Wage Ceilings '!$C$3-$S23,$D23)</f>
        <v>0</v>
      </c>
      <c r="X23" s="91" cm="1">
        <f t="array" ref="X23">INDEX(Appendix!$G$4:$K$8,_xlfn.IFS(V23&lt;56,1,V23&lt;61,2,V23&lt;66,3,V23&lt;71,4,TRUE,5),MATCH(YEAR($C$17),Appendix!$G$3:$L$3,0))</f>
        <v>0</v>
      </c>
      <c r="Y23" s="92">
        <f t="shared" si="4"/>
        <v>0</v>
      </c>
      <c r="Z23" s="89">
        <f t="shared" si="5"/>
        <v>126</v>
      </c>
      <c r="AA23" s="90">
        <f>IF($E23&gt;'Wage Ceilings '!$C$3-SUM($S23,$W23),'Wage Ceilings '!$C$3-SUM($S23,$W23),$E23)</f>
        <v>0</v>
      </c>
      <c r="AB23" s="91" cm="1">
        <f t="array" ref="AB23">INDEX(Appendix!$G$4:$K$8,_xlfn.IFS(Z23&lt;56,1,Z23&lt;61,2,Z23&lt;66,3,Z23&lt;71,4,TRUE,5),MATCH(YEAR($C$17),Appendix!$G$3:$L$3,0))</f>
        <v>0</v>
      </c>
      <c r="AC23" s="92">
        <f t="shared" si="6"/>
        <v>0</v>
      </c>
      <c r="AD23" s="89">
        <f t="shared" si="7"/>
        <v>126</v>
      </c>
      <c r="AE23" s="90">
        <f>IF($F23&gt;'Wage Ceilings '!$C$3-SUM($S23,$W23,$AA23),'Wage Ceilings '!$C$3-SUM($S23,$W23,$AA23),$F23)</f>
        <v>0</v>
      </c>
      <c r="AF23" s="91" cm="1">
        <f t="array" ref="AF23">INDEX(Appendix!$G$4:$K$8,_xlfn.IFS(AD23&lt;56,1,AD23&lt;61,2,AD23&lt;66,3,AD23&lt;71,4,TRUE,5),MATCH(YEAR($C$17),Appendix!$G$3:$L$3,0))</f>
        <v>0</v>
      </c>
      <c r="AG23" s="92">
        <f t="shared" si="8"/>
        <v>0</v>
      </c>
      <c r="AH23" s="89">
        <f t="shared" si="9"/>
        <v>126</v>
      </c>
      <c r="AI23" s="90">
        <f>IF($G23&gt;'Wage Ceilings '!$C$3-SUM($S23,$W23,$AA23,$AE23),'Wage Ceilings '!$C$3-SUM($S23,$W23,$AA23,$AE23),$G23)</f>
        <v>0</v>
      </c>
      <c r="AJ23" s="91" cm="1">
        <f t="array" ref="AJ23">INDEX(Appendix!$G$4:$K$8,_xlfn.IFS(AH23&lt;56,1,AH23&lt;61,2,AH23&lt;66,3,AH23&lt;71,4,TRUE,5),MATCH(YEAR($C$17),Appendix!$G$3:$L$3,0))</f>
        <v>0</v>
      </c>
      <c r="AK23" s="92">
        <f t="shared" si="10"/>
        <v>0</v>
      </c>
      <c r="AL23" s="89">
        <f t="shared" si="11"/>
        <v>126</v>
      </c>
      <c r="AM23" s="90">
        <f>IF($H23&gt;'Wage Ceilings '!$C$3-SUM($S23,$W23,$AA23,$AE23,$AI23),'Wage Ceilings '!$C$3-SUM($S23,$W23,$AA23,$AE23,$AI23),$H23)</f>
        <v>0</v>
      </c>
      <c r="AN23" s="91" cm="1">
        <f t="array" ref="AN23">INDEX(Appendix!$G$4:$K$8,_xlfn.IFS(AL23&lt;56,1,AL23&lt;61,2,AL23&lt;66,3,AL23&lt;71,4,TRUE,5),MATCH(YEAR($C$17),Appendix!$G$3:$L$3,0))</f>
        <v>0</v>
      </c>
      <c r="AO23" s="92">
        <f t="shared" si="12"/>
        <v>0</v>
      </c>
      <c r="AP23" s="89">
        <f t="shared" si="13"/>
        <v>126</v>
      </c>
      <c r="AQ23" s="90" cm="1">
        <f t="array" ref="AQ23">_xlfn.IFS(SUM($S23,$W23,$AA23,$AE23,$AI23,$AM23)&gt;='Wage Ceilings '!$C$3,0,SUM($I23,$S23,$W23,$AA23,$AE23,$AI23,$AM23)&gt;'Wage Ceilings '!$C$3,'Wage Ceilings '!$C$3-SUM($S23,$W23,$AA23,$AE23,$AI23,$AM23),SUM($I23,$S23,$W23,$AA23,$AE23,$AI23,$AM23)&lt;='Wage Ceilings '!$C$3,$I23)</f>
        <v>0</v>
      </c>
      <c r="AR23" s="91" cm="1">
        <f t="array" ref="AR23">INDEX(Appendix!$G$4:$K$8,_xlfn.IFS(AP23&lt;56,1,AP23&lt;61,2,AP23&lt;66,3,AP23&lt;71,4,TRUE,5),MATCH(YEAR($C$17),Appendix!$G$3:$L$3,0))</f>
        <v>0</v>
      </c>
      <c r="AS23" s="92">
        <f t="shared" si="24"/>
        <v>0</v>
      </c>
      <c r="AT23" s="89">
        <f t="shared" si="14"/>
        <v>126</v>
      </c>
      <c r="AU23" s="90" cm="1">
        <f t="array" ref="AU23">_xlfn.IFS(SUM($S23,$W23,$AA23,$AE23,$AI23,$AM23,$AQ23)&gt;='Wage Ceilings '!$C$3,0,SUM($J23,$S23,$W23,$AA23,$AE23,$AI23,$AM23,$AQ23)&gt;'Wage Ceilings '!$C$3,'Wage Ceilings '!$C$3-SUM($S23,$W23,$AA23,$AE23,$AI23,$AM23,$AQ23),SUM($J23,$S23,$W23,$AA23,$AE23,$AI23,$AM23,$AQ23)&lt;='Wage Ceilings '!$C$3,$J23)</f>
        <v>0</v>
      </c>
      <c r="AV23" s="91" cm="1">
        <f t="array" ref="AV23">INDEX(Appendix!$G$4:$K$8,_xlfn.IFS(AT23&lt;56,1,AT23&lt;61,2,AT23&lt;66,3,AT23&lt;71,4,TRUE,5),MATCH(YEAR($C$17),Appendix!$G$3:$L$3,0))</f>
        <v>0</v>
      </c>
      <c r="AW23" s="92">
        <f t="shared" si="15"/>
        <v>0</v>
      </c>
      <c r="AX23" s="89">
        <f t="shared" si="16"/>
        <v>126</v>
      </c>
      <c r="AY23" s="90" cm="1">
        <f t="array" ref="AY23">_xlfn.IFS(SUM($S23,$W23,$AA23,$AE23,$AI23,$AM23,$AQ23,$AU23)&gt;='Wage Ceilings '!$C$3,0,SUM($K23,$S23,$W23,$AA23,$AE23,$AI23,$AM23,$AQ23,$AU23)&gt;'Wage Ceilings '!$C$3,'Wage Ceilings '!$C$3-SUM($S23,$W23,$AA23,$AE23,$AI23,$AM23,$AQ23,$AU23),SUM($K23,$S23,$W23,$AA23,$AE23,$AI23,$AM23,$AQ23,$AU23)&lt;='Wage Ceilings '!$C$3,$K23)</f>
        <v>0</v>
      </c>
      <c r="AZ23" s="91" cm="1">
        <f t="array" ref="AZ23">INDEX(Appendix!$G$4:$K$8,_xlfn.IFS(AX23&lt;56,1,AX23&lt;61,2,AX23&lt;66,3,AX23&lt;71,4,TRUE,5),MATCH(YEAR($C$17),Appendix!$G$3:$L$3,0))</f>
        <v>0</v>
      </c>
      <c r="BA23" s="92">
        <f t="shared" si="17"/>
        <v>0</v>
      </c>
      <c r="BB23" s="89">
        <f t="shared" si="18"/>
        <v>126</v>
      </c>
      <c r="BC23" s="90" cm="1">
        <f t="array" ref="BC23">_xlfn.IFS(SUM($S23,$W23,$AA23,$AE23,$AI23,$AM23,$AQ23,$AU23,$AY23)&gt;='Wage Ceilings '!$C$3,0,SUM($L23,$S23,$W23,$AA23,$AE23,$AI23,$AM23,$AQ23,$AU23,$AY23)&gt;'Wage Ceilings '!$C$3,'Wage Ceilings '!$C$3-SUM($S23,$W23,$AA23,$AE23,$AI23,$AM23,$AQ23,$AU23,$AY23),SUM($L23,$S23,$W23,$AA23,$AE23,$AI23,$AM23,$AQ23,$AU23,$AY23)&lt;='Wage Ceilings '!$C$3,$L23)</f>
        <v>0</v>
      </c>
      <c r="BD23" s="91" cm="1">
        <f t="array" ref="BD23">INDEX(Appendix!$G$4:$K$8,_xlfn.IFS(BB23&lt;56,1,BB23&lt;61,2,BB23&lt;66,3,BB23&lt;71,4,TRUE,5),MATCH(YEAR($C$17),Appendix!$G$3:$L$3,0))</f>
        <v>0</v>
      </c>
      <c r="BE23" s="92">
        <f t="shared" si="19"/>
        <v>0</v>
      </c>
      <c r="BF23" s="89">
        <f t="shared" si="20"/>
        <v>126</v>
      </c>
      <c r="BG23" s="90" cm="1">
        <f t="array" ref="BG23">_xlfn.IFS(SUM($S23,$W23,$AA23,$AE23,$AI23,$AM23,$AQ23,$AU23,$AY23,$BC23)&gt;='Wage Ceilings '!$C$3,0,SUM($M23,$S23,$W23,$AA23,$AE23,$AI23,$AM23,$AQ23,$AU23,$AY23,$BC23)&gt;'Wage Ceilings '!$C$3,'Wage Ceilings '!$C$3-SUM($S23,$W23,$AA23,$AE23,$AI23,$AM23,$AQ23,$AU23,$AY23,$BC23),SUM($M23,$S23,$W23,$AA23,$AE23,$AI23,$AM23,$AQ23,$AU23,$AY23,$BC23)&lt;='Wage Ceilings '!$C$3,$M23)</f>
        <v>0</v>
      </c>
      <c r="BH23" s="91" cm="1">
        <f t="array" ref="BH23">INDEX(Appendix!$G$4:$K$8,_xlfn.IFS(BF23&lt;56,1,BF23&lt;61,2,BF23&lt;66,3,BF23&lt;71,4,TRUE,5),MATCH(YEAR($C$17),Appendix!$G$3:$L$3,0))</f>
        <v>0</v>
      </c>
      <c r="BI23" s="92">
        <f t="shared" si="21"/>
        <v>0</v>
      </c>
      <c r="BJ23" s="89">
        <f t="shared" si="22"/>
        <v>126</v>
      </c>
      <c r="BK23" s="90" cm="1">
        <f t="array" ref="BK23">_xlfn.IFS(SUM($S23,$W23,$AA23,$AE23,$AI23,$AM23,$AQ23,$AU23,$AY23,$BC23,$BG23)&gt;='Wage Ceilings '!$C$3,0,SUM($N23,$S23,$W23,$AA23,$AE23,$AI23,$AM23,$AQ23,$AU23,$AY23,$BC23,$BG23)&gt;'Wage Ceilings '!$C$3,'Wage Ceilings '!$C$3-SUM($S23,$W23,$AA23,$AE23,$AI23,$AM23,$AQ23,$AU23,$AY23,$BC23,$BG23),SUM($N23,$S23,$W23,$AA23,$AE23,$AI23,$AM23,$AQ23,$AU23,$AY23,$BC23,$BG23)&lt;='Wage Ceilings '!$C$3,$N23)</f>
        <v>0</v>
      </c>
      <c r="BL23" s="91" cm="1">
        <f t="array" ref="BL23">INDEX(Appendix!$G$4:$K$8,_xlfn.IFS(BJ23&lt;56,1,BJ23&lt;61,2,BJ23&lt;66,3,BJ23&lt;71,4,TRUE,5),MATCH(YEAR($C$17),Appendix!$G$3:$L$3,0))</f>
        <v>0</v>
      </c>
      <c r="BM23" s="92">
        <f t="shared" si="23"/>
        <v>0</v>
      </c>
      <c r="BN23" s="99"/>
    </row>
    <row r="24" spans="1:67" x14ac:dyDescent="0.3">
      <c r="A24" s="64" t="s">
        <v>22</v>
      </c>
      <c r="B24" s="63"/>
      <c r="C24" s="67"/>
      <c r="D24" s="67"/>
      <c r="E24" s="67"/>
      <c r="F24" s="67"/>
      <c r="G24" s="67"/>
      <c r="H24" s="67"/>
      <c r="I24" s="67"/>
      <c r="J24" s="67"/>
      <c r="K24" s="67"/>
      <c r="L24" s="67"/>
      <c r="M24" s="67"/>
      <c r="N24" s="67"/>
      <c r="O24" s="57">
        <f t="shared" si="25"/>
        <v>0</v>
      </c>
      <c r="P24" s="57">
        <f t="shared" si="26"/>
        <v>0</v>
      </c>
      <c r="Q24" s="58">
        <f t="shared" si="0"/>
        <v>0</v>
      </c>
      <c r="R24" s="89">
        <f t="shared" si="1"/>
        <v>125</v>
      </c>
      <c r="S24" s="90">
        <f>IF($C24&gt;'Wage Ceilings '!$C$3,'Wage Ceilings '!$C$3,$C24)</f>
        <v>0</v>
      </c>
      <c r="T24" s="91" cm="1">
        <f t="array" ref="T24">INDEX(Appendix!$G$4:$K$8,_xlfn.IFS(R24&lt;56,1,R24&lt;61,2,R24&lt;66,3,R24&lt;71,4,TRUE,5),MATCH(YEAR($C$17),Appendix!$G$3:$L$3,0))</f>
        <v>0</v>
      </c>
      <c r="U24" s="92">
        <f t="shared" si="2"/>
        <v>0</v>
      </c>
      <c r="V24" s="89">
        <f t="shared" si="3"/>
        <v>126</v>
      </c>
      <c r="W24" s="90">
        <f>IF($D24&gt;'Wage Ceilings '!$C$3-$S24,'Wage Ceilings '!$C$3-$S24,$D24)</f>
        <v>0</v>
      </c>
      <c r="X24" s="91" cm="1">
        <f t="array" ref="X24">INDEX(Appendix!$G$4:$K$8,_xlfn.IFS(V24&lt;56,1,V24&lt;61,2,V24&lt;66,3,V24&lt;71,4,TRUE,5),MATCH(YEAR($C$17),Appendix!$G$3:$L$3,0))</f>
        <v>0</v>
      </c>
      <c r="Y24" s="92">
        <f t="shared" si="4"/>
        <v>0</v>
      </c>
      <c r="Z24" s="89">
        <f t="shared" si="5"/>
        <v>126</v>
      </c>
      <c r="AA24" s="90">
        <f>IF($E24&gt;'Wage Ceilings '!$C$3-SUM($S24,$W24),'Wage Ceilings '!$C$3-SUM($S24,$W24),$E24)</f>
        <v>0</v>
      </c>
      <c r="AB24" s="91" cm="1">
        <f t="array" ref="AB24">INDEX(Appendix!$G$4:$K$8,_xlfn.IFS(Z24&lt;56,1,Z24&lt;61,2,Z24&lt;66,3,Z24&lt;71,4,TRUE,5),MATCH(YEAR($C$17),Appendix!$G$3:$L$3,0))</f>
        <v>0</v>
      </c>
      <c r="AC24" s="92">
        <f t="shared" si="6"/>
        <v>0</v>
      </c>
      <c r="AD24" s="89">
        <f t="shared" si="7"/>
        <v>126</v>
      </c>
      <c r="AE24" s="90">
        <f>IF($F24&gt;'Wage Ceilings '!$C$3-SUM($S24,$W24,$AA24),'Wage Ceilings '!$C$3-SUM($S24,$W24,$AA24),$F24)</f>
        <v>0</v>
      </c>
      <c r="AF24" s="91" cm="1">
        <f t="array" ref="AF24">INDEX(Appendix!$G$4:$K$8,_xlfn.IFS(AD24&lt;56,1,AD24&lt;61,2,AD24&lt;66,3,AD24&lt;71,4,TRUE,5),MATCH(YEAR($C$17),Appendix!$G$3:$L$3,0))</f>
        <v>0</v>
      </c>
      <c r="AG24" s="92">
        <f t="shared" si="8"/>
        <v>0</v>
      </c>
      <c r="AH24" s="89">
        <f t="shared" si="9"/>
        <v>126</v>
      </c>
      <c r="AI24" s="90">
        <f>IF($G24&gt;'Wage Ceilings '!$C$3-SUM($S24,$W24,$AA24,$AE24),'Wage Ceilings '!$C$3-SUM($S24,$W24,$AA24,$AE24),$G24)</f>
        <v>0</v>
      </c>
      <c r="AJ24" s="91" cm="1">
        <f t="array" ref="AJ24">INDEX(Appendix!$G$4:$K$8,_xlfn.IFS(AH24&lt;56,1,AH24&lt;61,2,AH24&lt;66,3,AH24&lt;71,4,TRUE,5),MATCH(YEAR($C$17),Appendix!$G$3:$L$3,0))</f>
        <v>0</v>
      </c>
      <c r="AK24" s="92">
        <f t="shared" si="10"/>
        <v>0</v>
      </c>
      <c r="AL24" s="89">
        <f t="shared" si="11"/>
        <v>126</v>
      </c>
      <c r="AM24" s="90">
        <f>IF($H24&gt;'Wage Ceilings '!$C$3-SUM($S24,$W24,$AA24,$AE24,$AI24),'Wage Ceilings '!$C$3-SUM($S24,$W24,$AA24,$AE24,$AI24),$H24)</f>
        <v>0</v>
      </c>
      <c r="AN24" s="91" cm="1">
        <f t="array" ref="AN24">INDEX(Appendix!$G$4:$K$8,_xlfn.IFS(AL24&lt;56,1,AL24&lt;61,2,AL24&lt;66,3,AL24&lt;71,4,TRUE,5),MATCH(YEAR($C$17),Appendix!$G$3:$L$3,0))</f>
        <v>0</v>
      </c>
      <c r="AO24" s="92">
        <f t="shared" si="12"/>
        <v>0</v>
      </c>
      <c r="AP24" s="89">
        <f t="shared" si="13"/>
        <v>126</v>
      </c>
      <c r="AQ24" s="90" cm="1">
        <f t="array" ref="AQ24">_xlfn.IFS(SUM($S24,$W24,$AA24,$AE24,$AI24,$AM24)&gt;='Wage Ceilings '!$C$3,0,SUM($I24,$S24,$W24,$AA24,$AE24,$AI24,$AM24)&gt;'Wage Ceilings '!$C$3,'Wage Ceilings '!$C$3-SUM($S24,$W24,$AA24,$AE24,$AI24,$AM24),SUM($I24,$S24,$W24,$AA24,$AE24,$AI24,$AM24)&lt;='Wage Ceilings '!$C$3,$I24)</f>
        <v>0</v>
      </c>
      <c r="AR24" s="91" cm="1">
        <f t="array" ref="AR24">INDEX(Appendix!$G$4:$K$8,_xlfn.IFS(AP24&lt;56,1,AP24&lt;61,2,AP24&lt;66,3,AP24&lt;71,4,TRUE,5),MATCH(YEAR($C$17),Appendix!$G$3:$L$3,0))</f>
        <v>0</v>
      </c>
      <c r="AS24" s="92">
        <f t="shared" si="24"/>
        <v>0</v>
      </c>
      <c r="AT24" s="89">
        <f t="shared" si="14"/>
        <v>126</v>
      </c>
      <c r="AU24" s="90" cm="1">
        <f t="array" ref="AU24">_xlfn.IFS(SUM($S24,$W24,$AA24,$AE24,$AI24,$AM24,$AQ24)&gt;='Wage Ceilings '!$C$3,0,SUM($J24,$S24,$W24,$AA24,$AE24,$AI24,$AM24,$AQ24)&gt;'Wage Ceilings '!$C$3,'Wage Ceilings '!$C$3-SUM($S24,$W24,$AA24,$AE24,$AI24,$AM24,$AQ24),SUM($J24,$S24,$W24,$AA24,$AE24,$AI24,$AM24,$AQ24)&lt;='Wage Ceilings '!$C$3,$J24)</f>
        <v>0</v>
      </c>
      <c r="AV24" s="91" cm="1">
        <f t="array" ref="AV24">INDEX(Appendix!$G$4:$K$8,_xlfn.IFS(AT24&lt;56,1,AT24&lt;61,2,AT24&lt;66,3,AT24&lt;71,4,TRUE,5),MATCH(YEAR($C$17),Appendix!$G$3:$L$3,0))</f>
        <v>0</v>
      </c>
      <c r="AW24" s="92">
        <f t="shared" si="15"/>
        <v>0</v>
      </c>
      <c r="AX24" s="89">
        <f t="shared" si="16"/>
        <v>126</v>
      </c>
      <c r="AY24" s="90" cm="1">
        <f t="array" ref="AY24">_xlfn.IFS(SUM($S24,$W24,$AA24,$AE24,$AI24,$AM24,$AQ24,$AU24)&gt;='Wage Ceilings '!$C$3,0,SUM($K24,$S24,$W24,$AA24,$AE24,$AI24,$AM24,$AQ24,$AU24)&gt;'Wage Ceilings '!$C$3,'Wage Ceilings '!$C$3-SUM($S24,$W24,$AA24,$AE24,$AI24,$AM24,$AQ24,$AU24),SUM($K24,$S24,$W24,$AA24,$AE24,$AI24,$AM24,$AQ24,$AU24)&lt;='Wage Ceilings '!$C$3,$K24)</f>
        <v>0</v>
      </c>
      <c r="AZ24" s="91" cm="1">
        <f t="array" ref="AZ24">INDEX(Appendix!$G$4:$K$8,_xlfn.IFS(AX24&lt;56,1,AX24&lt;61,2,AX24&lt;66,3,AX24&lt;71,4,TRUE,5),MATCH(YEAR($C$17),Appendix!$G$3:$L$3,0))</f>
        <v>0</v>
      </c>
      <c r="BA24" s="92">
        <f t="shared" si="17"/>
        <v>0</v>
      </c>
      <c r="BB24" s="89">
        <f t="shared" si="18"/>
        <v>126</v>
      </c>
      <c r="BC24" s="90" cm="1">
        <f t="array" ref="BC24">_xlfn.IFS(SUM($S24,$W24,$AA24,$AE24,$AI24,$AM24,$AQ24,$AU24,$AY24)&gt;='Wage Ceilings '!$C$3,0,SUM($L24,$S24,$W24,$AA24,$AE24,$AI24,$AM24,$AQ24,$AU24,$AY24)&gt;'Wage Ceilings '!$C$3,'Wage Ceilings '!$C$3-SUM($S24,$W24,$AA24,$AE24,$AI24,$AM24,$AQ24,$AU24,$AY24),SUM($L24,$S24,$W24,$AA24,$AE24,$AI24,$AM24,$AQ24,$AU24,$AY24)&lt;='Wage Ceilings '!$C$3,$L24)</f>
        <v>0</v>
      </c>
      <c r="BD24" s="91" cm="1">
        <f t="array" ref="BD24">INDEX(Appendix!$G$4:$K$8,_xlfn.IFS(BB24&lt;56,1,BB24&lt;61,2,BB24&lt;66,3,BB24&lt;71,4,TRUE,5),MATCH(YEAR($C$17),Appendix!$G$3:$L$3,0))</f>
        <v>0</v>
      </c>
      <c r="BE24" s="92">
        <f t="shared" si="19"/>
        <v>0</v>
      </c>
      <c r="BF24" s="89">
        <f t="shared" si="20"/>
        <v>126</v>
      </c>
      <c r="BG24" s="90" cm="1">
        <f t="array" ref="BG24">_xlfn.IFS(SUM($S24,$W24,$AA24,$AE24,$AI24,$AM24,$AQ24,$AU24,$AY24,$BC24)&gt;='Wage Ceilings '!$C$3,0,SUM($M24,$S24,$W24,$AA24,$AE24,$AI24,$AM24,$AQ24,$AU24,$AY24,$BC24)&gt;'Wage Ceilings '!$C$3,'Wage Ceilings '!$C$3-SUM($S24,$W24,$AA24,$AE24,$AI24,$AM24,$AQ24,$AU24,$AY24,$BC24),SUM($M24,$S24,$W24,$AA24,$AE24,$AI24,$AM24,$AQ24,$AU24,$AY24,$BC24)&lt;='Wage Ceilings '!$C$3,$M24)</f>
        <v>0</v>
      </c>
      <c r="BH24" s="91" cm="1">
        <f t="array" ref="BH24">INDEX(Appendix!$G$4:$K$8,_xlfn.IFS(BF24&lt;56,1,BF24&lt;61,2,BF24&lt;66,3,BF24&lt;71,4,TRUE,5),MATCH(YEAR($C$17),Appendix!$G$3:$L$3,0))</f>
        <v>0</v>
      </c>
      <c r="BI24" s="92">
        <f t="shared" si="21"/>
        <v>0</v>
      </c>
      <c r="BJ24" s="89">
        <f t="shared" si="22"/>
        <v>126</v>
      </c>
      <c r="BK24" s="90" cm="1">
        <f t="array" ref="BK24">_xlfn.IFS(SUM($S24,$W24,$AA24,$AE24,$AI24,$AM24,$AQ24,$AU24,$AY24,$BC24,$BG24)&gt;='Wage Ceilings '!$C$3,0,SUM($N24,$S24,$W24,$AA24,$AE24,$AI24,$AM24,$AQ24,$AU24,$AY24,$BC24,$BG24)&gt;'Wage Ceilings '!$C$3,'Wage Ceilings '!$C$3-SUM($S24,$W24,$AA24,$AE24,$AI24,$AM24,$AQ24,$AU24,$AY24,$BC24,$BG24),SUM($N24,$S24,$W24,$AA24,$AE24,$AI24,$AM24,$AQ24,$AU24,$AY24,$BC24,$BG24)&lt;='Wage Ceilings '!$C$3,$N24)</f>
        <v>0</v>
      </c>
      <c r="BL24" s="91" cm="1">
        <f t="array" ref="BL24">INDEX(Appendix!$G$4:$K$8,_xlfn.IFS(BJ24&lt;56,1,BJ24&lt;61,2,BJ24&lt;66,3,BJ24&lt;71,4,TRUE,5),MATCH(YEAR($C$17),Appendix!$G$3:$L$3,0))</f>
        <v>0</v>
      </c>
      <c r="BM24" s="92">
        <f t="shared" si="23"/>
        <v>0</v>
      </c>
      <c r="BN24" s="99"/>
    </row>
    <row r="25" spans="1:67" x14ac:dyDescent="0.3">
      <c r="A25" s="64" t="s">
        <v>23</v>
      </c>
      <c r="B25" s="63"/>
      <c r="C25" s="67"/>
      <c r="D25" s="67"/>
      <c r="E25" s="67"/>
      <c r="F25" s="67"/>
      <c r="G25" s="67"/>
      <c r="H25" s="67"/>
      <c r="I25" s="67"/>
      <c r="J25" s="67"/>
      <c r="K25" s="67"/>
      <c r="L25" s="67"/>
      <c r="M25" s="67"/>
      <c r="N25" s="67"/>
      <c r="O25" s="57">
        <f t="shared" si="25"/>
        <v>0</v>
      </c>
      <c r="P25" s="57">
        <f t="shared" si="26"/>
        <v>0</v>
      </c>
      <c r="Q25" s="58">
        <f t="shared" si="0"/>
        <v>0</v>
      </c>
      <c r="R25" s="89">
        <f t="shared" si="1"/>
        <v>125</v>
      </c>
      <c r="S25" s="90">
        <f>IF($C25&gt;'Wage Ceilings '!$C$3,'Wage Ceilings '!$C$3,$C25)</f>
        <v>0</v>
      </c>
      <c r="T25" s="91" cm="1">
        <f t="array" ref="T25">INDEX(Appendix!$G$4:$K$8,_xlfn.IFS(R25&lt;56,1,R25&lt;61,2,R25&lt;66,3,R25&lt;71,4,TRUE,5),MATCH(YEAR($C$17),Appendix!$G$3:$L$3,0))</f>
        <v>0</v>
      </c>
      <c r="U25" s="92">
        <f t="shared" si="2"/>
        <v>0</v>
      </c>
      <c r="V25" s="89">
        <f t="shared" si="3"/>
        <v>126</v>
      </c>
      <c r="W25" s="90">
        <f>IF($D25&gt;'Wage Ceilings '!$C$3-$S25,'Wage Ceilings '!$C$3-$S25,$D25)</f>
        <v>0</v>
      </c>
      <c r="X25" s="91" cm="1">
        <f t="array" ref="X25">INDEX(Appendix!$G$4:$K$8,_xlfn.IFS(V25&lt;56,1,V25&lt;61,2,V25&lt;66,3,V25&lt;71,4,TRUE,5),MATCH(YEAR($C$17),Appendix!$G$3:$L$3,0))</f>
        <v>0</v>
      </c>
      <c r="Y25" s="92">
        <f t="shared" si="4"/>
        <v>0</v>
      </c>
      <c r="Z25" s="89">
        <f t="shared" si="5"/>
        <v>126</v>
      </c>
      <c r="AA25" s="90">
        <f>IF($E25&gt;'Wage Ceilings '!$C$3-SUM($S25,$W25),'Wage Ceilings '!$C$3-SUM($S25,$W25),$E25)</f>
        <v>0</v>
      </c>
      <c r="AB25" s="91" cm="1">
        <f t="array" ref="AB25">INDEX(Appendix!$G$4:$K$8,_xlfn.IFS(Z25&lt;56,1,Z25&lt;61,2,Z25&lt;66,3,Z25&lt;71,4,TRUE,5),MATCH(YEAR($C$17),Appendix!$G$3:$L$3,0))</f>
        <v>0</v>
      </c>
      <c r="AC25" s="92">
        <f t="shared" si="6"/>
        <v>0</v>
      </c>
      <c r="AD25" s="89">
        <f t="shared" si="7"/>
        <v>126</v>
      </c>
      <c r="AE25" s="90">
        <f>IF($F25&gt;'Wage Ceilings '!$C$3-SUM($S25,$W25,$AA25),'Wage Ceilings '!$C$3-SUM($S25,$W25,$AA25),$F25)</f>
        <v>0</v>
      </c>
      <c r="AF25" s="91" cm="1">
        <f t="array" ref="AF25">INDEX(Appendix!$G$4:$K$8,_xlfn.IFS(AD25&lt;56,1,AD25&lt;61,2,AD25&lt;66,3,AD25&lt;71,4,TRUE,5),MATCH(YEAR($C$17),Appendix!$G$3:$L$3,0))</f>
        <v>0</v>
      </c>
      <c r="AG25" s="92">
        <f t="shared" si="8"/>
        <v>0</v>
      </c>
      <c r="AH25" s="89">
        <f t="shared" si="9"/>
        <v>126</v>
      </c>
      <c r="AI25" s="90">
        <f>IF($G25&gt;'Wage Ceilings '!$C$3-SUM($S25,$W25,$AA25,$AE25),'Wage Ceilings '!$C$3-SUM($S25,$W25,$AA25,$AE25),$G25)</f>
        <v>0</v>
      </c>
      <c r="AJ25" s="91" cm="1">
        <f t="array" ref="AJ25">INDEX(Appendix!$G$4:$K$8,_xlfn.IFS(AH25&lt;56,1,AH25&lt;61,2,AH25&lt;66,3,AH25&lt;71,4,TRUE,5),MATCH(YEAR($C$17),Appendix!$G$3:$L$3,0))</f>
        <v>0</v>
      </c>
      <c r="AK25" s="92">
        <f t="shared" si="10"/>
        <v>0</v>
      </c>
      <c r="AL25" s="89">
        <f t="shared" si="11"/>
        <v>126</v>
      </c>
      <c r="AM25" s="90">
        <f>IF($H25&gt;'Wage Ceilings '!$C$3-SUM($S25,$W25,$AA25,$AE25,$AI25),'Wage Ceilings '!$C$3-SUM($S25,$W25,$AA25,$AE25,$AI25),$H25)</f>
        <v>0</v>
      </c>
      <c r="AN25" s="91" cm="1">
        <f t="array" ref="AN25">INDEX(Appendix!$G$4:$K$8,_xlfn.IFS(AL25&lt;56,1,AL25&lt;61,2,AL25&lt;66,3,AL25&lt;71,4,TRUE,5),MATCH(YEAR($C$17),Appendix!$G$3:$L$3,0))</f>
        <v>0</v>
      </c>
      <c r="AO25" s="92">
        <f t="shared" si="12"/>
        <v>0</v>
      </c>
      <c r="AP25" s="89">
        <f t="shared" si="13"/>
        <v>126</v>
      </c>
      <c r="AQ25" s="90" cm="1">
        <f t="array" ref="AQ25">_xlfn.IFS(SUM($S25,$W25,$AA25,$AE25,$AI25,$AM25)&gt;='Wage Ceilings '!$C$3,0,SUM($I25,$S25,$W25,$AA25,$AE25,$AI25,$AM25)&gt;'Wage Ceilings '!$C$3,'Wage Ceilings '!$C$3-SUM($S25,$W25,$AA25,$AE25,$AI25,$AM25),SUM($I25,$S25,$W25,$AA25,$AE25,$AI25,$AM25)&lt;='Wage Ceilings '!$C$3,$I25)</f>
        <v>0</v>
      </c>
      <c r="AR25" s="91" cm="1">
        <f t="array" ref="AR25">INDEX(Appendix!$G$4:$K$8,_xlfn.IFS(AP25&lt;56,1,AP25&lt;61,2,AP25&lt;66,3,AP25&lt;71,4,TRUE,5),MATCH(YEAR($C$17),Appendix!$G$3:$L$3,0))</f>
        <v>0</v>
      </c>
      <c r="AS25" s="92">
        <f t="shared" si="24"/>
        <v>0</v>
      </c>
      <c r="AT25" s="89">
        <f t="shared" si="14"/>
        <v>126</v>
      </c>
      <c r="AU25" s="90" cm="1">
        <f t="array" ref="AU25">_xlfn.IFS(SUM($S25,$W25,$AA25,$AE25,$AI25,$AM25,$AQ25)&gt;='Wage Ceilings '!$C$3,0,SUM($J25,$S25,$W25,$AA25,$AE25,$AI25,$AM25,$AQ25)&gt;'Wage Ceilings '!$C$3,'Wage Ceilings '!$C$3-SUM($S25,$W25,$AA25,$AE25,$AI25,$AM25,$AQ25),SUM($J25,$S25,$W25,$AA25,$AE25,$AI25,$AM25,$AQ25)&lt;='Wage Ceilings '!$C$3,$J25)</f>
        <v>0</v>
      </c>
      <c r="AV25" s="91" cm="1">
        <f t="array" ref="AV25">INDEX(Appendix!$G$4:$K$8,_xlfn.IFS(AT25&lt;56,1,AT25&lt;61,2,AT25&lt;66,3,AT25&lt;71,4,TRUE,5),MATCH(YEAR($C$17),Appendix!$G$3:$L$3,0))</f>
        <v>0</v>
      </c>
      <c r="AW25" s="92">
        <f t="shared" si="15"/>
        <v>0</v>
      </c>
      <c r="AX25" s="89">
        <f t="shared" si="16"/>
        <v>126</v>
      </c>
      <c r="AY25" s="90" cm="1">
        <f t="array" ref="AY25">_xlfn.IFS(SUM($S25,$W25,$AA25,$AE25,$AI25,$AM25,$AQ25,$AU25)&gt;='Wage Ceilings '!$C$3,0,SUM($K25,$S25,$W25,$AA25,$AE25,$AI25,$AM25,$AQ25,$AU25)&gt;'Wage Ceilings '!$C$3,'Wage Ceilings '!$C$3-SUM($S25,$W25,$AA25,$AE25,$AI25,$AM25,$AQ25,$AU25),SUM($K25,$S25,$W25,$AA25,$AE25,$AI25,$AM25,$AQ25,$AU25)&lt;='Wage Ceilings '!$C$3,$K25)</f>
        <v>0</v>
      </c>
      <c r="AZ25" s="91" cm="1">
        <f t="array" ref="AZ25">INDEX(Appendix!$G$4:$K$8,_xlfn.IFS(AX25&lt;56,1,AX25&lt;61,2,AX25&lt;66,3,AX25&lt;71,4,TRUE,5),MATCH(YEAR($C$17),Appendix!$G$3:$L$3,0))</f>
        <v>0</v>
      </c>
      <c r="BA25" s="92">
        <f t="shared" si="17"/>
        <v>0</v>
      </c>
      <c r="BB25" s="89">
        <f t="shared" si="18"/>
        <v>126</v>
      </c>
      <c r="BC25" s="90" cm="1">
        <f t="array" ref="BC25">_xlfn.IFS(SUM($S25,$W25,$AA25,$AE25,$AI25,$AM25,$AQ25,$AU25,$AY25)&gt;='Wage Ceilings '!$C$3,0,SUM($L25,$S25,$W25,$AA25,$AE25,$AI25,$AM25,$AQ25,$AU25,$AY25)&gt;'Wage Ceilings '!$C$3,'Wage Ceilings '!$C$3-SUM($S25,$W25,$AA25,$AE25,$AI25,$AM25,$AQ25,$AU25,$AY25),SUM($L25,$S25,$W25,$AA25,$AE25,$AI25,$AM25,$AQ25,$AU25,$AY25)&lt;='Wage Ceilings '!$C$3,$L25)</f>
        <v>0</v>
      </c>
      <c r="BD25" s="91" cm="1">
        <f t="array" ref="BD25">INDEX(Appendix!$G$4:$K$8,_xlfn.IFS(BB25&lt;56,1,BB25&lt;61,2,BB25&lt;66,3,BB25&lt;71,4,TRUE,5),MATCH(YEAR($C$17),Appendix!$G$3:$L$3,0))</f>
        <v>0</v>
      </c>
      <c r="BE25" s="92">
        <f t="shared" si="19"/>
        <v>0</v>
      </c>
      <c r="BF25" s="89">
        <f t="shared" si="20"/>
        <v>126</v>
      </c>
      <c r="BG25" s="90" cm="1">
        <f t="array" ref="BG25">_xlfn.IFS(SUM($S25,$W25,$AA25,$AE25,$AI25,$AM25,$AQ25,$AU25,$AY25,$BC25)&gt;='Wage Ceilings '!$C$3,0,SUM($M25,$S25,$W25,$AA25,$AE25,$AI25,$AM25,$AQ25,$AU25,$AY25,$BC25)&gt;'Wage Ceilings '!$C$3,'Wage Ceilings '!$C$3-SUM($S25,$W25,$AA25,$AE25,$AI25,$AM25,$AQ25,$AU25,$AY25,$BC25),SUM($M25,$S25,$W25,$AA25,$AE25,$AI25,$AM25,$AQ25,$AU25,$AY25,$BC25)&lt;='Wage Ceilings '!$C$3,$M25)</f>
        <v>0</v>
      </c>
      <c r="BH25" s="91" cm="1">
        <f t="array" ref="BH25">INDEX(Appendix!$G$4:$K$8,_xlfn.IFS(BF25&lt;56,1,BF25&lt;61,2,BF25&lt;66,3,BF25&lt;71,4,TRUE,5),MATCH(YEAR($C$17),Appendix!$G$3:$L$3,0))</f>
        <v>0</v>
      </c>
      <c r="BI25" s="92">
        <f t="shared" si="21"/>
        <v>0</v>
      </c>
      <c r="BJ25" s="89">
        <f t="shared" si="22"/>
        <v>126</v>
      </c>
      <c r="BK25" s="90" cm="1">
        <f t="array" ref="BK25">_xlfn.IFS(SUM($S25,$W25,$AA25,$AE25,$AI25,$AM25,$AQ25,$AU25,$AY25,$BC25,$BG25)&gt;='Wage Ceilings '!$C$3,0,SUM($N25,$S25,$W25,$AA25,$AE25,$AI25,$AM25,$AQ25,$AU25,$AY25,$BC25,$BG25)&gt;'Wage Ceilings '!$C$3,'Wage Ceilings '!$C$3-SUM($S25,$W25,$AA25,$AE25,$AI25,$AM25,$AQ25,$AU25,$AY25,$BC25,$BG25),SUM($N25,$S25,$W25,$AA25,$AE25,$AI25,$AM25,$AQ25,$AU25,$AY25,$BC25,$BG25)&lt;='Wage Ceilings '!$C$3,$N25)</f>
        <v>0</v>
      </c>
      <c r="BL25" s="91" cm="1">
        <f t="array" ref="BL25">INDEX(Appendix!$G$4:$K$8,_xlfn.IFS(BJ25&lt;56,1,BJ25&lt;61,2,BJ25&lt;66,3,BJ25&lt;71,4,TRUE,5),MATCH(YEAR($C$17),Appendix!$G$3:$L$3,0))</f>
        <v>0</v>
      </c>
      <c r="BM25" s="92">
        <f t="shared" si="23"/>
        <v>0</v>
      </c>
      <c r="BN25" s="99"/>
    </row>
    <row r="26" spans="1:67" x14ac:dyDescent="0.3">
      <c r="A26" s="64" t="s">
        <v>24</v>
      </c>
      <c r="B26" s="63"/>
      <c r="C26" s="67"/>
      <c r="D26" s="67"/>
      <c r="E26" s="67"/>
      <c r="F26" s="67"/>
      <c r="G26" s="67"/>
      <c r="H26" s="67"/>
      <c r="I26" s="67"/>
      <c r="J26" s="67"/>
      <c r="K26" s="67"/>
      <c r="L26" s="67"/>
      <c r="M26" s="67"/>
      <c r="N26" s="67"/>
      <c r="O26" s="57">
        <f t="shared" si="25"/>
        <v>0</v>
      </c>
      <c r="P26" s="57">
        <f t="shared" si="26"/>
        <v>0</v>
      </c>
      <c r="Q26" s="58">
        <f t="shared" si="0"/>
        <v>0</v>
      </c>
      <c r="R26" s="89">
        <f t="shared" si="1"/>
        <v>125</v>
      </c>
      <c r="S26" s="90">
        <f>IF($C26&gt;'Wage Ceilings '!$C$3,'Wage Ceilings '!$C$3,$C26)</f>
        <v>0</v>
      </c>
      <c r="T26" s="91" cm="1">
        <f t="array" ref="T26">INDEX(Appendix!$G$4:$K$8,_xlfn.IFS(R26&lt;56,1,R26&lt;61,2,R26&lt;66,3,R26&lt;71,4,TRUE,5),MATCH(YEAR($C$17),Appendix!$G$3:$L$3,0))</f>
        <v>0</v>
      </c>
      <c r="U26" s="92">
        <f t="shared" si="2"/>
        <v>0</v>
      </c>
      <c r="V26" s="89">
        <f t="shared" si="3"/>
        <v>126</v>
      </c>
      <c r="W26" s="90">
        <f>IF($D26&gt;'Wage Ceilings '!$C$3-$S26,'Wage Ceilings '!$C$3-$S26,$D26)</f>
        <v>0</v>
      </c>
      <c r="X26" s="91" cm="1">
        <f t="array" ref="X26">INDEX(Appendix!$G$4:$K$8,_xlfn.IFS(V26&lt;56,1,V26&lt;61,2,V26&lt;66,3,V26&lt;71,4,TRUE,5),MATCH(YEAR($C$17),Appendix!$G$3:$L$3,0))</f>
        <v>0</v>
      </c>
      <c r="Y26" s="92">
        <f t="shared" si="4"/>
        <v>0</v>
      </c>
      <c r="Z26" s="89">
        <f t="shared" si="5"/>
        <v>126</v>
      </c>
      <c r="AA26" s="90">
        <f>IF($E26&gt;'Wage Ceilings '!$C$3-SUM($S26,$W26),'Wage Ceilings '!$C$3-SUM($S26,$W26),$E26)</f>
        <v>0</v>
      </c>
      <c r="AB26" s="91" cm="1">
        <f t="array" ref="AB26">INDEX(Appendix!$G$4:$K$8,_xlfn.IFS(Z26&lt;56,1,Z26&lt;61,2,Z26&lt;66,3,Z26&lt;71,4,TRUE,5),MATCH(YEAR($C$17),Appendix!$G$3:$L$3,0))</f>
        <v>0</v>
      </c>
      <c r="AC26" s="92">
        <f t="shared" si="6"/>
        <v>0</v>
      </c>
      <c r="AD26" s="89">
        <f t="shared" si="7"/>
        <v>126</v>
      </c>
      <c r="AE26" s="90">
        <f>IF($F26&gt;'Wage Ceilings '!$C$3-SUM($S26,$W26,$AA26),'Wage Ceilings '!$C$3-SUM($S26,$W26,$AA26),$F26)</f>
        <v>0</v>
      </c>
      <c r="AF26" s="91" cm="1">
        <f t="array" ref="AF26">INDEX(Appendix!$G$4:$K$8,_xlfn.IFS(AD26&lt;56,1,AD26&lt;61,2,AD26&lt;66,3,AD26&lt;71,4,TRUE,5),MATCH(YEAR($C$17),Appendix!$G$3:$L$3,0))</f>
        <v>0</v>
      </c>
      <c r="AG26" s="92">
        <f t="shared" si="8"/>
        <v>0</v>
      </c>
      <c r="AH26" s="89">
        <f t="shared" si="9"/>
        <v>126</v>
      </c>
      <c r="AI26" s="90">
        <f>IF($G26&gt;'Wage Ceilings '!$C$3-SUM($S26,$W26,$AA26,$AE26),'Wage Ceilings '!$C$3-SUM($S26,$W26,$AA26,$AE26),$G26)</f>
        <v>0</v>
      </c>
      <c r="AJ26" s="91" cm="1">
        <f t="array" ref="AJ26">INDEX(Appendix!$G$4:$K$8,_xlfn.IFS(AH26&lt;56,1,AH26&lt;61,2,AH26&lt;66,3,AH26&lt;71,4,TRUE,5),MATCH(YEAR($C$17),Appendix!$G$3:$L$3,0))</f>
        <v>0</v>
      </c>
      <c r="AK26" s="92">
        <f t="shared" si="10"/>
        <v>0</v>
      </c>
      <c r="AL26" s="89">
        <f t="shared" si="11"/>
        <v>126</v>
      </c>
      <c r="AM26" s="90">
        <f>IF($H26&gt;'Wage Ceilings '!$C$3-SUM($S26,$W26,$AA26,$AE26,$AI26),'Wage Ceilings '!$C$3-SUM($S26,$W26,$AA26,$AE26,$AI26),$H26)</f>
        <v>0</v>
      </c>
      <c r="AN26" s="91" cm="1">
        <f t="array" ref="AN26">INDEX(Appendix!$G$4:$K$8,_xlfn.IFS(AL26&lt;56,1,AL26&lt;61,2,AL26&lt;66,3,AL26&lt;71,4,TRUE,5),MATCH(YEAR($C$17),Appendix!$G$3:$L$3,0))</f>
        <v>0</v>
      </c>
      <c r="AO26" s="92">
        <f t="shared" si="12"/>
        <v>0</v>
      </c>
      <c r="AP26" s="89">
        <f t="shared" si="13"/>
        <v>126</v>
      </c>
      <c r="AQ26" s="90" cm="1">
        <f t="array" ref="AQ26">_xlfn.IFS(SUM($S26,$W26,$AA26,$AE26,$AI26,$AM26)&gt;='Wage Ceilings '!$C$3,0,SUM($I26,$S26,$W26,$AA26,$AE26,$AI26,$AM26)&gt;'Wage Ceilings '!$C$3,'Wage Ceilings '!$C$3-SUM($S26,$W26,$AA26,$AE26,$AI26,$AM26),SUM($I26,$S26,$W26,$AA26,$AE26,$AI26,$AM26)&lt;='Wage Ceilings '!$C$3,$I26)</f>
        <v>0</v>
      </c>
      <c r="AR26" s="91" cm="1">
        <f t="array" ref="AR26">INDEX(Appendix!$G$4:$K$8,_xlfn.IFS(AP26&lt;56,1,AP26&lt;61,2,AP26&lt;66,3,AP26&lt;71,4,TRUE,5),MATCH(YEAR($C$17),Appendix!$G$3:$L$3,0))</f>
        <v>0</v>
      </c>
      <c r="AS26" s="92">
        <f t="shared" si="24"/>
        <v>0</v>
      </c>
      <c r="AT26" s="89">
        <f t="shared" si="14"/>
        <v>126</v>
      </c>
      <c r="AU26" s="90" cm="1">
        <f t="array" ref="AU26">_xlfn.IFS(SUM($S26,$W26,$AA26,$AE26,$AI26,$AM26,$AQ26)&gt;='Wage Ceilings '!$C$3,0,SUM($J26,$S26,$W26,$AA26,$AE26,$AI26,$AM26,$AQ26)&gt;'Wage Ceilings '!$C$3,'Wage Ceilings '!$C$3-SUM($S26,$W26,$AA26,$AE26,$AI26,$AM26,$AQ26),SUM($J26,$S26,$W26,$AA26,$AE26,$AI26,$AM26,$AQ26)&lt;='Wage Ceilings '!$C$3,$J26)</f>
        <v>0</v>
      </c>
      <c r="AV26" s="91" cm="1">
        <f t="array" ref="AV26">INDEX(Appendix!$G$4:$K$8,_xlfn.IFS(AT26&lt;56,1,AT26&lt;61,2,AT26&lt;66,3,AT26&lt;71,4,TRUE,5),MATCH(YEAR($C$17),Appendix!$G$3:$L$3,0))</f>
        <v>0</v>
      </c>
      <c r="AW26" s="92">
        <f t="shared" si="15"/>
        <v>0</v>
      </c>
      <c r="AX26" s="89">
        <f t="shared" si="16"/>
        <v>126</v>
      </c>
      <c r="AY26" s="90" cm="1">
        <f t="array" ref="AY26">_xlfn.IFS(SUM($S26,$W26,$AA26,$AE26,$AI26,$AM26,$AQ26,$AU26)&gt;='Wage Ceilings '!$C$3,0,SUM($K26,$S26,$W26,$AA26,$AE26,$AI26,$AM26,$AQ26,$AU26)&gt;'Wage Ceilings '!$C$3,'Wage Ceilings '!$C$3-SUM($S26,$W26,$AA26,$AE26,$AI26,$AM26,$AQ26,$AU26),SUM($K26,$S26,$W26,$AA26,$AE26,$AI26,$AM26,$AQ26,$AU26)&lt;='Wage Ceilings '!$C$3,$K26)</f>
        <v>0</v>
      </c>
      <c r="AZ26" s="91" cm="1">
        <f t="array" ref="AZ26">INDEX(Appendix!$G$4:$K$8,_xlfn.IFS(AX26&lt;56,1,AX26&lt;61,2,AX26&lt;66,3,AX26&lt;71,4,TRUE,5),MATCH(YEAR($C$17),Appendix!$G$3:$L$3,0))</f>
        <v>0</v>
      </c>
      <c r="BA26" s="92">
        <f t="shared" si="17"/>
        <v>0</v>
      </c>
      <c r="BB26" s="89">
        <f t="shared" si="18"/>
        <v>126</v>
      </c>
      <c r="BC26" s="90" cm="1">
        <f t="array" ref="BC26">_xlfn.IFS(SUM($S26,$W26,$AA26,$AE26,$AI26,$AM26,$AQ26,$AU26,$AY26)&gt;='Wage Ceilings '!$C$3,0,SUM($L26,$S26,$W26,$AA26,$AE26,$AI26,$AM26,$AQ26,$AU26,$AY26)&gt;'Wage Ceilings '!$C$3,'Wage Ceilings '!$C$3-SUM($S26,$W26,$AA26,$AE26,$AI26,$AM26,$AQ26,$AU26,$AY26),SUM($L26,$S26,$W26,$AA26,$AE26,$AI26,$AM26,$AQ26,$AU26,$AY26)&lt;='Wage Ceilings '!$C$3,$L26)</f>
        <v>0</v>
      </c>
      <c r="BD26" s="91" cm="1">
        <f t="array" ref="BD26">INDEX(Appendix!$G$4:$K$8,_xlfn.IFS(BB26&lt;56,1,BB26&lt;61,2,BB26&lt;66,3,BB26&lt;71,4,TRUE,5),MATCH(YEAR($C$17),Appendix!$G$3:$L$3,0))</f>
        <v>0</v>
      </c>
      <c r="BE26" s="92">
        <f t="shared" si="19"/>
        <v>0</v>
      </c>
      <c r="BF26" s="89">
        <f t="shared" si="20"/>
        <v>126</v>
      </c>
      <c r="BG26" s="90" cm="1">
        <f t="array" ref="BG26">_xlfn.IFS(SUM($S26,$W26,$AA26,$AE26,$AI26,$AM26,$AQ26,$AU26,$AY26,$BC26)&gt;='Wage Ceilings '!$C$3,0,SUM($M26,$S26,$W26,$AA26,$AE26,$AI26,$AM26,$AQ26,$AU26,$AY26,$BC26)&gt;'Wage Ceilings '!$C$3,'Wage Ceilings '!$C$3-SUM($S26,$W26,$AA26,$AE26,$AI26,$AM26,$AQ26,$AU26,$AY26,$BC26),SUM($M26,$S26,$W26,$AA26,$AE26,$AI26,$AM26,$AQ26,$AU26,$AY26,$BC26)&lt;='Wage Ceilings '!$C$3,$M26)</f>
        <v>0</v>
      </c>
      <c r="BH26" s="91" cm="1">
        <f t="array" ref="BH26">INDEX(Appendix!$G$4:$K$8,_xlfn.IFS(BF26&lt;56,1,BF26&lt;61,2,BF26&lt;66,3,BF26&lt;71,4,TRUE,5),MATCH(YEAR($C$17),Appendix!$G$3:$L$3,0))</f>
        <v>0</v>
      </c>
      <c r="BI26" s="92">
        <f t="shared" si="21"/>
        <v>0</v>
      </c>
      <c r="BJ26" s="89">
        <f t="shared" si="22"/>
        <v>126</v>
      </c>
      <c r="BK26" s="90" cm="1">
        <f t="array" ref="BK26">_xlfn.IFS(SUM($S26,$W26,$AA26,$AE26,$AI26,$AM26,$AQ26,$AU26,$AY26,$BC26,$BG26)&gt;='Wage Ceilings '!$C$3,0,SUM($N26,$S26,$W26,$AA26,$AE26,$AI26,$AM26,$AQ26,$AU26,$AY26,$BC26,$BG26)&gt;'Wage Ceilings '!$C$3,'Wage Ceilings '!$C$3-SUM($S26,$W26,$AA26,$AE26,$AI26,$AM26,$AQ26,$AU26,$AY26,$BC26,$BG26),SUM($N26,$S26,$W26,$AA26,$AE26,$AI26,$AM26,$AQ26,$AU26,$AY26,$BC26,$BG26)&lt;='Wage Ceilings '!$C$3,$N26)</f>
        <v>0</v>
      </c>
      <c r="BL26" s="91" cm="1">
        <f t="array" ref="BL26">INDEX(Appendix!$G$4:$K$8,_xlfn.IFS(BJ26&lt;56,1,BJ26&lt;61,2,BJ26&lt;66,3,BJ26&lt;71,4,TRUE,5),MATCH(YEAR($C$17),Appendix!$G$3:$L$3,0))</f>
        <v>0</v>
      </c>
      <c r="BM26" s="92">
        <f t="shared" si="23"/>
        <v>0</v>
      </c>
      <c r="BN26" s="99"/>
    </row>
    <row r="27" spans="1:67" x14ac:dyDescent="0.3">
      <c r="A27" s="64" t="s">
        <v>25</v>
      </c>
      <c r="B27" s="63"/>
      <c r="C27" s="67"/>
      <c r="D27" s="67"/>
      <c r="E27" s="67"/>
      <c r="F27" s="67"/>
      <c r="G27" s="67"/>
      <c r="H27" s="67"/>
      <c r="I27" s="67"/>
      <c r="J27" s="67"/>
      <c r="K27" s="67"/>
      <c r="L27" s="67"/>
      <c r="M27" s="67"/>
      <c r="N27" s="67"/>
      <c r="O27" s="57">
        <f t="shared" si="25"/>
        <v>0</v>
      </c>
      <c r="P27" s="57">
        <f t="shared" si="26"/>
        <v>0</v>
      </c>
      <c r="Q27" s="58">
        <f t="shared" si="0"/>
        <v>0</v>
      </c>
      <c r="R27" s="89">
        <f t="shared" si="1"/>
        <v>125</v>
      </c>
      <c r="S27" s="90">
        <f>IF($C27&gt;'Wage Ceilings '!$C$3,'Wage Ceilings '!$C$3,$C27)</f>
        <v>0</v>
      </c>
      <c r="T27" s="91" cm="1">
        <f t="array" ref="T27">INDEX(Appendix!$G$4:$K$8,_xlfn.IFS(R27&lt;56,1,R27&lt;61,2,R27&lt;66,3,R27&lt;71,4,TRUE,5),MATCH(YEAR($C$17),Appendix!$G$3:$L$3,0))</f>
        <v>0</v>
      </c>
      <c r="U27" s="92">
        <f t="shared" si="2"/>
        <v>0</v>
      </c>
      <c r="V27" s="89">
        <f t="shared" si="3"/>
        <v>126</v>
      </c>
      <c r="W27" s="90">
        <f>IF($D27&gt;'Wage Ceilings '!$C$3-$S27,'Wage Ceilings '!$C$3-$S27,$D27)</f>
        <v>0</v>
      </c>
      <c r="X27" s="91" cm="1">
        <f t="array" ref="X27">INDEX(Appendix!$G$4:$K$8,_xlfn.IFS(V27&lt;56,1,V27&lt;61,2,V27&lt;66,3,V27&lt;71,4,TRUE,5),MATCH(YEAR($C$17),Appendix!$G$3:$L$3,0))</f>
        <v>0</v>
      </c>
      <c r="Y27" s="92">
        <f t="shared" si="4"/>
        <v>0</v>
      </c>
      <c r="Z27" s="89">
        <f t="shared" si="5"/>
        <v>126</v>
      </c>
      <c r="AA27" s="90">
        <f>IF($E27&gt;'Wage Ceilings '!$C$3-SUM($S27,$W27),'Wage Ceilings '!$C$3-SUM($S27,$W27),$E27)</f>
        <v>0</v>
      </c>
      <c r="AB27" s="91" cm="1">
        <f t="array" ref="AB27">INDEX(Appendix!$G$4:$K$8,_xlfn.IFS(Z27&lt;56,1,Z27&lt;61,2,Z27&lt;66,3,Z27&lt;71,4,TRUE,5),MATCH(YEAR($C$17),Appendix!$G$3:$L$3,0))</f>
        <v>0</v>
      </c>
      <c r="AC27" s="92">
        <f t="shared" si="6"/>
        <v>0</v>
      </c>
      <c r="AD27" s="89">
        <f t="shared" si="7"/>
        <v>126</v>
      </c>
      <c r="AE27" s="90">
        <f>IF($F27&gt;'Wage Ceilings '!$C$3-SUM($S27,$W27,$AA27),'Wage Ceilings '!$C$3-SUM($S27,$W27,$AA27),$F27)</f>
        <v>0</v>
      </c>
      <c r="AF27" s="91" cm="1">
        <f t="array" ref="AF27">INDEX(Appendix!$G$4:$K$8,_xlfn.IFS(AD27&lt;56,1,AD27&lt;61,2,AD27&lt;66,3,AD27&lt;71,4,TRUE,5),MATCH(YEAR($C$17),Appendix!$G$3:$L$3,0))</f>
        <v>0</v>
      </c>
      <c r="AG27" s="92">
        <f t="shared" si="8"/>
        <v>0</v>
      </c>
      <c r="AH27" s="89">
        <f t="shared" si="9"/>
        <v>126</v>
      </c>
      <c r="AI27" s="90">
        <f>IF($G27&gt;'Wage Ceilings '!$C$3-SUM($S27,$W27,$AA27,$AE27),'Wage Ceilings '!$C$3-SUM($S27,$W27,$AA27,$AE27),$G27)</f>
        <v>0</v>
      </c>
      <c r="AJ27" s="91" cm="1">
        <f t="array" ref="AJ27">INDEX(Appendix!$G$4:$K$8,_xlfn.IFS(AH27&lt;56,1,AH27&lt;61,2,AH27&lt;66,3,AH27&lt;71,4,TRUE,5),MATCH(YEAR($C$17),Appendix!$G$3:$L$3,0))</f>
        <v>0</v>
      </c>
      <c r="AK27" s="92">
        <f t="shared" si="10"/>
        <v>0</v>
      </c>
      <c r="AL27" s="89">
        <f t="shared" si="11"/>
        <v>126</v>
      </c>
      <c r="AM27" s="90">
        <f>IF($H27&gt;'Wage Ceilings '!$C$3-SUM($S27,$W27,$AA27,$AE27,$AI27),'Wage Ceilings '!$C$3-SUM($S27,$W27,$AA27,$AE27,$AI27),$H27)</f>
        <v>0</v>
      </c>
      <c r="AN27" s="91" cm="1">
        <f t="array" ref="AN27">INDEX(Appendix!$G$4:$K$8,_xlfn.IFS(AL27&lt;56,1,AL27&lt;61,2,AL27&lt;66,3,AL27&lt;71,4,TRUE,5),MATCH(YEAR($C$17),Appendix!$G$3:$L$3,0))</f>
        <v>0</v>
      </c>
      <c r="AO27" s="92">
        <f t="shared" si="12"/>
        <v>0</v>
      </c>
      <c r="AP27" s="89">
        <f t="shared" si="13"/>
        <v>126</v>
      </c>
      <c r="AQ27" s="90" cm="1">
        <f t="array" ref="AQ27">_xlfn.IFS(SUM($S27,$W27,$AA27,$AE27,$AI27,$AM27)&gt;='Wage Ceilings '!$C$3,0,SUM($I27,$S27,$W27,$AA27,$AE27,$AI27,$AM27)&gt;'Wage Ceilings '!$C$3,'Wage Ceilings '!$C$3-SUM($S27,$W27,$AA27,$AE27,$AI27,$AM27),SUM($I27,$S27,$W27,$AA27,$AE27,$AI27,$AM27)&lt;='Wage Ceilings '!$C$3,$I27)</f>
        <v>0</v>
      </c>
      <c r="AR27" s="91" cm="1">
        <f t="array" ref="AR27">INDEX(Appendix!$G$4:$K$8,_xlfn.IFS(AP27&lt;56,1,AP27&lt;61,2,AP27&lt;66,3,AP27&lt;71,4,TRUE,5),MATCH(YEAR($C$17),Appendix!$G$3:$L$3,0))</f>
        <v>0</v>
      </c>
      <c r="AS27" s="92">
        <f t="shared" si="24"/>
        <v>0</v>
      </c>
      <c r="AT27" s="89">
        <f t="shared" si="14"/>
        <v>126</v>
      </c>
      <c r="AU27" s="90" cm="1">
        <f t="array" ref="AU27">_xlfn.IFS(SUM($S27,$W27,$AA27,$AE27,$AI27,$AM27,$AQ27)&gt;='Wage Ceilings '!$C$3,0,SUM($J27,$S27,$W27,$AA27,$AE27,$AI27,$AM27,$AQ27)&gt;'Wage Ceilings '!$C$3,'Wage Ceilings '!$C$3-SUM($S27,$W27,$AA27,$AE27,$AI27,$AM27,$AQ27),SUM($J27,$S27,$W27,$AA27,$AE27,$AI27,$AM27,$AQ27)&lt;='Wage Ceilings '!$C$3,$J27)</f>
        <v>0</v>
      </c>
      <c r="AV27" s="91" cm="1">
        <f t="array" ref="AV27">INDEX(Appendix!$G$4:$K$8,_xlfn.IFS(AT27&lt;56,1,AT27&lt;61,2,AT27&lt;66,3,AT27&lt;71,4,TRUE,5),MATCH(YEAR($C$17),Appendix!$G$3:$L$3,0))</f>
        <v>0</v>
      </c>
      <c r="AW27" s="92">
        <f t="shared" si="15"/>
        <v>0</v>
      </c>
      <c r="AX27" s="89">
        <f t="shared" si="16"/>
        <v>126</v>
      </c>
      <c r="AY27" s="90" cm="1">
        <f t="array" ref="AY27">_xlfn.IFS(SUM($S27,$W27,$AA27,$AE27,$AI27,$AM27,$AQ27,$AU27)&gt;='Wage Ceilings '!$C$3,0,SUM($K27,$S27,$W27,$AA27,$AE27,$AI27,$AM27,$AQ27,$AU27)&gt;'Wage Ceilings '!$C$3,'Wage Ceilings '!$C$3-SUM($S27,$W27,$AA27,$AE27,$AI27,$AM27,$AQ27,$AU27),SUM($K27,$S27,$W27,$AA27,$AE27,$AI27,$AM27,$AQ27,$AU27)&lt;='Wage Ceilings '!$C$3,$K27)</f>
        <v>0</v>
      </c>
      <c r="AZ27" s="91" cm="1">
        <f t="array" ref="AZ27">INDEX(Appendix!$G$4:$K$8,_xlfn.IFS(AX27&lt;56,1,AX27&lt;61,2,AX27&lt;66,3,AX27&lt;71,4,TRUE,5),MATCH(YEAR($C$17),Appendix!$G$3:$L$3,0))</f>
        <v>0</v>
      </c>
      <c r="BA27" s="92">
        <f t="shared" si="17"/>
        <v>0</v>
      </c>
      <c r="BB27" s="89">
        <f t="shared" si="18"/>
        <v>126</v>
      </c>
      <c r="BC27" s="90" cm="1">
        <f t="array" ref="BC27">_xlfn.IFS(SUM($S27,$W27,$AA27,$AE27,$AI27,$AM27,$AQ27,$AU27,$AY27)&gt;='Wage Ceilings '!$C$3,0,SUM($L27,$S27,$W27,$AA27,$AE27,$AI27,$AM27,$AQ27,$AU27,$AY27)&gt;'Wage Ceilings '!$C$3,'Wage Ceilings '!$C$3-SUM($S27,$W27,$AA27,$AE27,$AI27,$AM27,$AQ27,$AU27,$AY27),SUM($L27,$S27,$W27,$AA27,$AE27,$AI27,$AM27,$AQ27,$AU27,$AY27)&lt;='Wage Ceilings '!$C$3,$L27)</f>
        <v>0</v>
      </c>
      <c r="BD27" s="91" cm="1">
        <f t="array" ref="BD27">INDEX(Appendix!$G$4:$K$8,_xlfn.IFS(BB27&lt;56,1,BB27&lt;61,2,BB27&lt;66,3,BB27&lt;71,4,TRUE,5),MATCH(YEAR($C$17),Appendix!$G$3:$L$3,0))</f>
        <v>0</v>
      </c>
      <c r="BE27" s="92">
        <f t="shared" si="19"/>
        <v>0</v>
      </c>
      <c r="BF27" s="89">
        <f t="shared" si="20"/>
        <v>126</v>
      </c>
      <c r="BG27" s="90" cm="1">
        <f t="array" ref="BG27">_xlfn.IFS(SUM($S27,$W27,$AA27,$AE27,$AI27,$AM27,$AQ27,$AU27,$AY27,$BC27)&gt;='Wage Ceilings '!$C$3,0,SUM($M27,$S27,$W27,$AA27,$AE27,$AI27,$AM27,$AQ27,$AU27,$AY27,$BC27)&gt;'Wage Ceilings '!$C$3,'Wage Ceilings '!$C$3-SUM($S27,$W27,$AA27,$AE27,$AI27,$AM27,$AQ27,$AU27,$AY27,$BC27),SUM($M27,$S27,$W27,$AA27,$AE27,$AI27,$AM27,$AQ27,$AU27,$AY27,$BC27)&lt;='Wage Ceilings '!$C$3,$M27)</f>
        <v>0</v>
      </c>
      <c r="BH27" s="91" cm="1">
        <f t="array" ref="BH27">INDEX(Appendix!$G$4:$K$8,_xlfn.IFS(BF27&lt;56,1,BF27&lt;61,2,BF27&lt;66,3,BF27&lt;71,4,TRUE,5),MATCH(YEAR($C$17),Appendix!$G$3:$L$3,0))</f>
        <v>0</v>
      </c>
      <c r="BI27" s="92">
        <f t="shared" si="21"/>
        <v>0</v>
      </c>
      <c r="BJ27" s="89">
        <f t="shared" si="22"/>
        <v>126</v>
      </c>
      <c r="BK27" s="90" cm="1">
        <f t="array" ref="BK27">_xlfn.IFS(SUM($S27,$W27,$AA27,$AE27,$AI27,$AM27,$AQ27,$AU27,$AY27,$BC27,$BG27)&gt;='Wage Ceilings '!$C$3,0,SUM($N27,$S27,$W27,$AA27,$AE27,$AI27,$AM27,$AQ27,$AU27,$AY27,$BC27,$BG27)&gt;'Wage Ceilings '!$C$3,'Wage Ceilings '!$C$3-SUM($S27,$W27,$AA27,$AE27,$AI27,$AM27,$AQ27,$AU27,$AY27,$BC27,$BG27),SUM($N27,$S27,$W27,$AA27,$AE27,$AI27,$AM27,$AQ27,$AU27,$AY27,$BC27,$BG27)&lt;='Wage Ceilings '!$C$3,$N27)</f>
        <v>0</v>
      </c>
      <c r="BL27" s="91" cm="1">
        <f t="array" ref="BL27">INDEX(Appendix!$G$4:$K$8,_xlfn.IFS(BJ27&lt;56,1,BJ27&lt;61,2,BJ27&lt;66,3,BJ27&lt;71,4,TRUE,5),MATCH(YEAR($C$17),Appendix!$G$3:$L$3,0))</f>
        <v>0</v>
      </c>
      <c r="BM27" s="92">
        <f t="shared" si="23"/>
        <v>0</v>
      </c>
      <c r="BN27" s="99"/>
    </row>
    <row r="28" spans="1:67" x14ac:dyDescent="0.3">
      <c r="A28" s="64" t="s">
        <v>26</v>
      </c>
      <c r="B28" s="63"/>
      <c r="C28" s="67"/>
      <c r="D28" s="67"/>
      <c r="E28" s="67"/>
      <c r="F28" s="67"/>
      <c r="G28" s="67"/>
      <c r="H28" s="67"/>
      <c r="I28" s="67"/>
      <c r="J28" s="67"/>
      <c r="K28" s="67"/>
      <c r="L28" s="67"/>
      <c r="M28" s="67"/>
      <c r="N28" s="67"/>
      <c r="O28" s="57">
        <f t="shared" si="25"/>
        <v>0</v>
      </c>
      <c r="P28" s="57">
        <f t="shared" si="26"/>
        <v>0</v>
      </c>
      <c r="Q28" s="58">
        <f t="shared" si="0"/>
        <v>0</v>
      </c>
      <c r="R28" s="89">
        <f t="shared" si="1"/>
        <v>125</v>
      </c>
      <c r="S28" s="90">
        <f>IF($C28&gt;'Wage Ceilings '!$C$3,'Wage Ceilings '!$C$3,$C28)</f>
        <v>0</v>
      </c>
      <c r="T28" s="91" cm="1">
        <f t="array" ref="T28">INDEX(Appendix!$G$4:$K$8,_xlfn.IFS(R28&lt;56,1,R28&lt;61,2,R28&lt;66,3,R28&lt;71,4,TRUE,5),MATCH(YEAR($C$17),Appendix!$G$3:$L$3,0))</f>
        <v>0</v>
      </c>
      <c r="U28" s="92">
        <f t="shared" si="2"/>
        <v>0</v>
      </c>
      <c r="V28" s="89">
        <f t="shared" si="3"/>
        <v>126</v>
      </c>
      <c r="W28" s="90">
        <f>IF($D28&gt;'Wage Ceilings '!$C$3-$S28,'Wage Ceilings '!$C$3-$S28,$D28)</f>
        <v>0</v>
      </c>
      <c r="X28" s="91" cm="1">
        <f t="array" ref="X28">INDEX(Appendix!$G$4:$K$8,_xlfn.IFS(V28&lt;56,1,V28&lt;61,2,V28&lt;66,3,V28&lt;71,4,TRUE,5),MATCH(YEAR($C$17),Appendix!$G$3:$L$3,0))</f>
        <v>0</v>
      </c>
      <c r="Y28" s="92">
        <f t="shared" si="4"/>
        <v>0</v>
      </c>
      <c r="Z28" s="89">
        <f t="shared" si="5"/>
        <v>126</v>
      </c>
      <c r="AA28" s="90">
        <f>IF($E28&gt;'Wage Ceilings '!$C$3-SUM($S28,$W28),'Wage Ceilings '!$C$3-SUM($S28,$W28),$E28)</f>
        <v>0</v>
      </c>
      <c r="AB28" s="91" cm="1">
        <f t="array" ref="AB28">INDEX(Appendix!$G$4:$K$8,_xlfn.IFS(Z28&lt;56,1,Z28&lt;61,2,Z28&lt;66,3,Z28&lt;71,4,TRUE,5),MATCH(YEAR($C$17),Appendix!$G$3:$L$3,0))</f>
        <v>0</v>
      </c>
      <c r="AC28" s="92">
        <f t="shared" si="6"/>
        <v>0</v>
      </c>
      <c r="AD28" s="89">
        <f t="shared" si="7"/>
        <v>126</v>
      </c>
      <c r="AE28" s="90">
        <f>IF($F28&gt;'Wage Ceilings '!$C$3-SUM($S28,$W28,$AA28),'Wage Ceilings '!$C$3-SUM($S28,$W28,$AA28),$F28)</f>
        <v>0</v>
      </c>
      <c r="AF28" s="91" cm="1">
        <f t="array" ref="AF28">INDEX(Appendix!$G$4:$K$8,_xlfn.IFS(AD28&lt;56,1,AD28&lt;61,2,AD28&lt;66,3,AD28&lt;71,4,TRUE,5),MATCH(YEAR($C$17),Appendix!$G$3:$L$3,0))</f>
        <v>0</v>
      </c>
      <c r="AG28" s="92">
        <f t="shared" si="8"/>
        <v>0</v>
      </c>
      <c r="AH28" s="89">
        <f t="shared" si="9"/>
        <v>126</v>
      </c>
      <c r="AI28" s="90">
        <f>IF($G28&gt;'Wage Ceilings '!$C$3-SUM($S28,$W28,$AA28,$AE28),'Wage Ceilings '!$C$3-SUM($S28,$W28,$AA28,$AE28),$G28)</f>
        <v>0</v>
      </c>
      <c r="AJ28" s="91" cm="1">
        <f t="array" ref="AJ28">INDEX(Appendix!$G$4:$K$8,_xlfn.IFS(AH28&lt;56,1,AH28&lt;61,2,AH28&lt;66,3,AH28&lt;71,4,TRUE,5),MATCH(YEAR($C$17),Appendix!$G$3:$L$3,0))</f>
        <v>0</v>
      </c>
      <c r="AK28" s="92">
        <f t="shared" si="10"/>
        <v>0</v>
      </c>
      <c r="AL28" s="89">
        <f t="shared" si="11"/>
        <v>126</v>
      </c>
      <c r="AM28" s="90">
        <f>IF($H28&gt;'Wage Ceilings '!$C$3-SUM($S28,$W28,$AA28,$AE28,$AI28),'Wage Ceilings '!$C$3-SUM($S28,$W28,$AA28,$AE28,$AI28),$H28)</f>
        <v>0</v>
      </c>
      <c r="AN28" s="91" cm="1">
        <f t="array" ref="AN28">INDEX(Appendix!$G$4:$K$8,_xlfn.IFS(AL28&lt;56,1,AL28&lt;61,2,AL28&lt;66,3,AL28&lt;71,4,TRUE,5),MATCH(YEAR($C$17),Appendix!$G$3:$L$3,0))</f>
        <v>0</v>
      </c>
      <c r="AO28" s="92">
        <f t="shared" si="12"/>
        <v>0</v>
      </c>
      <c r="AP28" s="89">
        <f t="shared" si="13"/>
        <v>126</v>
      </c>
      <c r="AQ28" s="90" cm="1">
        <f t="array" ref="AQ28">_xlfn.IFS(SUM($S28,$W28,$AA28,$AE28,$AI28,$AM28)&gt;='Wage Ceilings '!$C$3,0,SUM($I28,$S28,$W28,$AA28,$AE28,$AI28,$AM28)&gt;'Wage Ceilings '!$C$3,'Wage Ceilings '!$C$3-SUM($S28,$W28,$AA28,$AE28,$AI28,$AM28),SUM($I28,$S28,$W28,$AA28,$AE28,$AI28,$AM28)&lt;='Wage Ceilings '!$C$3,$I28)</f>
        <v>0</v>
      </c>
      <c r="AR28" s="91" cm="1">
        <f t="array" ref="AR28">INDEX(Appendix!$G$4:$K$8,_xlfn.IFS(AP28&lt;56,1,AP28&lt;61,2,AP28&lt;66,3,AP28&lt;71,4,TRUE,5),MATCH(YEAR($C$17),Appendix!$G$3:$L$3,0))</f>
        <v>0</v>
      </c>
      <c r="AS28" s="92">
        <f t="shared" si="24"/>
        <v>0</v>
      </c>
      <c r="AT28" s="89">
        <f t="shared" si="14"/>
        <v>126</v>
      </c>
      <c r="AU28" s="90" cm="1">
        <f t="array" ref="AU28">_xlfn.IFS(SUM($S28,$W28,$AA28,$AE28,$AI28,$AM28,$AQ28)&gt;='Wage Ceilings '!$C$3,0,SUM($J28,$S28,$W28,$AA28,$AE28,$AI28,$AM28,$AQ28)&gt;'Wage Ceilings '!$C$3,'Wage Ceilings '!$C$3-SUM($S28,$W28,$AA28,$AE28,$AI28,$AM28,$AQ28),SUM($J28,$S28,$W28,$AA28,$AE28,$AI28,$AM28,$AQ28)&lt;='Wage Ceilings '!$C$3,$J28)</f>
        <v>0</v>
      </c>
      <c r="AV28" s="91" cm="1">
        <f t="array" ref="AV28">INDEX(Appendix!$G$4:$K$8,_xlfn.IFS(AT28&lt;56,1,AT28&lt;61,2,AT28&lt;66,3,AT28&lt;71,4,TRUE,5),MATCH(YEAR($C$17),Appendix!$G$3:$L$3,0))</f>
        <v>0</v>
      </c>
      <c r="AW28" s="92">
        <f t="shared" si="15"/>
        <v>0</v>
      </c>
      <c r="AX28" s="89">
        <f t="shared" si="16"/>
        <v>126</v>
      </c>
      <c r="AY28" s="90" cm="1">
        <f t="array" ref="AY28">_xlfn.IFS(SUM($S28,$W28,$AA28,$AE28,$AI28,$AM28,$AQ28,$AU28)&gt;='Wage Ceilings '!$C$3,0,SUM($K28,$S28,$W28,$AA28,$AE28,$AI28,$AM28,$AQ28,$AU28)&gt;'Wage Ceilings '!$C$3,'Wage Ceilings '!$C$3-SUM($S28,$W28,$AA28,$AE28,$AI28,$AM28,$AQ28,$AU28),SUM($K28,$S28,$W28,$AA28,$AE28,$AI28,$AM28,$AQ28,$AU28)&lt;='Wage Ceilings '!$C$3,$K28)</f>
        <v>0</v>
      </c>
      <c r="AZ28" s="91" cm="1">
        <f t="array" ref="AZ28">INDEX(Appendix!$G$4:$K$8,_xlfn.IFS(AX28&lt;56,1,AX28&lt;61,2,AX28&lt;66,3,AX28&lt;71,4,TRUE,5),MATCH(YEAR($C$17),Appendix!$G$3:$L$3,0))</f>
        <v>0</v>
      </c>
      <c r="BA28" s="92">
        <f t="shared" si="17"/>
        <v>0</v>
      </c>
      <c r="BB28" s="89">
        <f t="shared" si="18"/>
        <v>126</v>
      </c>
      <c r="BC28" s="90" cm="1">
        <f t="array" ref="BC28">_xlfn.IFS(SUM($S28,$W28,$AA28,$AE28,$AI28,$AM28,$AQ28,$AU28,$AY28)&gt;='Wage Ceilings '!$C$3,0,SUM($L28,$S28,$W28,$AA28,$AE28,$AI28,$AM28,$AQ28,$AU28,$AY28)&gt;'Wage Ceilings '!$C$3,'Wage Ceilings '!$C$3-SUM($S28,$W28,$AA28,$AE28,$AI28,$AM28,$AQ28,$AU28,$AY28),SUM($L28,$S28,$W28,$AA28,$AE28,$AI28,$AM28,$AQ28,$AU28,$AY28)&lt;='Wage Ceilings '!$C$3,$L28)</f>
        <v>0</v>
      </c>
      <c r="BD28" s="91" cm="1">
        <f t="array" ref="BD28">INDEX(Appendix!$G$4:$K$8,_xlfn.IFS(BB28&lt;56,1,BB28&lt;61,2,BB28&lt;66,3,BB28&lt;71,4,TRUE,5),MATCH(YEAR($C$17),Appendix!$G$3:$L$3,0))</f>
        <v>0</v>
      </c>
      <c r="BE28" s="92">
        <f t="shared" si="19"/>
        <v>0</v>
      </c>
      <c r="BF28" s="89">
        <f t="shared" si="20"/>
        <v>126</v>
      </c>
      <c r="BG28" s="90" cm="1">
        <f t="array" ref="BG28">_xlfn.IFS(SUM($S28,$W28,$AA28,$AE28,$AI28,$AM28,$AQ28,$AU28,$AY28,$BC28)&gt;='Wage Ceilings '!$C$3,0,SUM($M28,$S28,$W28,$AA28,$AE28,$AI28,$AM28,$AQ28,$AU28,$AY28,$BC28)&gt;'Wage Ceilings '!$C$3,'Wage Ceilings '!$C$3-SUM($S28,$W28,$AA28,$AE28,$AI28,$AM28,$AQ28,$AU28,$AY28,$BC28),SUM($M28,$S28,$W28,$AA28,$AE28,$AI28,$AM28,$AQ28,$AU28,$AY28,$BC28)&lt;='Wage Ceilings '!$C$3,$M28)</f>
        <v>0</v>
      </c>
      <c r="BH28" s="91" cm="1">
        <f t="array" ref="BH28">INDEX(Appendix!$G$4:$K$8,_xlfn.IFS(BF28&lt;56,1,BF28&lt;61,2,BF28&lt;66,3,BF28&lt;71,4,TRUE,5),MATCH(YEAR($C$17),Appendix!$G$3:$L$3,0))</f>
        <v>0</v>
      </c>
      <c r="BI28" s="92">
        <f t="shared" si="21"/>
        <v>0</v>
      </c>
      <c r="BJ28" s="89">
        <f t="shared" si="22"/>
        <v>126</v>
      </c>
      <c r="BK28" s="90" cm="1">
        <f t="array" ref="BK28">_xlfn.IFS(SUM($S28,$W28,$AA28,$AE28,$AI28,$AM28,$AQ28,$AU28,$AY28,$BC28,$BG28)&gt;='Wage Ceilings '!$C$3,0,SUM($N28,$S28,$W28,$AA28,$AE28,$AI28,$AM28,$AQ28,$AU28,$AY28,$BC28,$BG28)&gt;'Wage Ceilings '!$C$3,'Wage Ceilings '!$C$3-SUM($S28,$W28,$AA28,$AE28,$AI28,$AM28,$AQ28,$AU28,$AY28,$BC28,$BG28),SUM($N28,$S28,$W28,$AA28,$AE28,$AI28,$AM28,$AQ28,$AU28,$AY28,$BC28,$BG28)&lt;='Wage Ceilings '!$C$3,$N28)</f>
        <v>0</v>
      </c>
      <c r="BL28" s="91" cm="1">
        <f t="array" ref="BL28">INDEX(Appendix!$G$4:$K$8,_xlfn.IFS(BJ28&lt;56,1,BJ28&lt;61,2,BJ28&lt;66,3,BJ28&lt;71,4,TRUE,5),MATCH(YEAR($C$17),Appendix!$G$3:$L$3,0))</f>
        <v>0</v>
      </c>
      <c r="BM28" s="92">
        <f t="shared" si="23"/>
        <v>0</v>
      </c>
      <c r="BN28" s="99"/>
    </row>
    <row r="29" spans="1:67" x14ac:dyDescent="0.3">
      <c r="A29" s="64" t="s">
        <v>27</v>
      </c>
      <c r="B29" s="63"/>
      <c r="C29" s="67"/>
      <c r="D29" s="67"/>
      <c r="E29" s="67"/>
      <c r="F29" s="67"/>
      <c r="G29" s="67"/>
      <c r="H29" s="67"/>
      <c r="I29" s="67"/>
      <c r="J29" s="67"/>
      <c r="K29" s="67"/>
      <c r="L29" s="67"/>
      <c r="M29" s="67"/>
      <c r="N29" s="67"/>
      <c r="O29" s="57">
        <f t="shared" si="25"/>
        <v>0</v>
      </c>
      <c r="P29" s="57">
        <f t="shared" si="26"/>
        <v>0</v>
      </c>
      <c r="Q29" s="58">
        <f t="shared" si="0"/>
        <v>0</v>
      </c>
      <c r="R29" s="89">
        <f t="shared" si="1"/>
        <v>125</v>
      </c>
      <c r="S29" s="90">
        <f>IF($C29&gt;'Wage Ceilings '!$C$3,'Wage Ceilings '!$C$3,$C29)</f>
        <v>0</v>
      </c>
      <c r="T29" s="91" cm="1">
        <f t="array" ref="T29">INDEX(Appendix!$G$4:$K$8,_xlfn.IFS(R29&lt;56,1,R29&lt;61,2,R29&lt;66,3,R29&lt;71,4,TRUE,5),MATCH(YEAR($C$17),Appendix!$G$3:$L$3,0))</f>
        <v>0</v>
      </c>
      <c r="U29" s="92">
        <f t="shared" si="2"/>
        <v>0</v>
      </c>
      <c r="V29" s="89">
        <f t="shared" si="3"/>
        <v>126</v>
      </c>
      <c r="W29" s="90">
        <f>IF($D29&gt;'Wage Ceilings '!$C$3-$S29,'Wage Ceilings '!$C$3-$S29,$D29)</f>
        <v>0</v>
      </c>
      <c r="X29" s="91" cm="1">
        <f t="array" ref="X29">INDEX(Appendix!$G$4:$K$8,_xlfn.IFS(V29&lt;56,1,V29&lt;61,2,V29&lt;66,3,V29&lt;71,4,TRUE,5),MATCH(YEAR($C$17),Appendix!$G$3:$L$3,0))</f>
        <v>0</v>
      </c>
      <c r="Y29" s="92">
        <f t="shared" si="4"/>
        <v>0</v>
      </c>
      <c r="Z29" s="89">
        <f t="shared" si="5"/>
        <v>126</v>
      </c>
      <c r="AA29" s="90">
        <f>IF($E29&gt;'Wage Ceilings '!$C$3-SUM($S29,$W29),'Wage Ceilings '!$C$3-SUM($S29,$W29),$E29)</f>
        <v>0</v>
      </c>
      <c r="AB29" s="91" cm="1">
        <f t="array" ref="AB29">INDEX(Appendix!$G$4:$K$8,_xlfn.IFS(Z29&lt;56,1,Z29&lt;61,2,Z29&lt;66,3,Z29&lt;71,4,TRUE,5),MATCH(YEAR($C$17),Appendix!$G$3:$L$3,0))</f>
        <v>0</v>
      </c>
      <c r="AC29" s="92">
        <f t="shared" si="6"/>
        <v>0</v>
      </c>
      <c r="AD29" s="89">
        <f t="shared" si="7"/>
        <v>126</v>
      </c>
      <c r="AE29" s="90">
        <f>IF($F29&gt;'Wage Ceilings '!$C$3-SUM($S29,$W29,$AA29),'Wage Ceilings '!$C$3-SUM($S29,$W29,$AA29),$F29)</f>
        <v>0</v>
      </c>
      <c r="AF29" s="91" cm="1">
        <f t="array" ref="AF29">INDEX(Appendix!$G$4:$K$8,_xlfn.IFS(AD29&lt;56,1,AD29&lt;61,2,AD29&lt;66,3,AD29&lt;71,4,TRUE,5),MATCH(YEAR($C$17),Appendix!$G$3:$L$3,0))</f>
        <v>0</v>
      </c>
      <c r="AG29" s="92">
        <f t="shared" si="8"/>
        <v>0</v>
      </c>
      <c r="AH29" s="89">
        <f t="shared" si="9"/>
        <v>126</v>
      </c>
      <c r="AI29" s="90">
        <f>IF($G29&gt;'Wage Ceilings '!$C$3-SUM($S29,$W29,$AA29,$AE29),'Wage Ceilings '!$C$3-SUM($S29,$W29,$AA29,$AE29),$G29)</f>
        <v>0</v>
      </c>
      <c r="AJ29" s="91" cm="1">
        <f t="array" ref="AJ29">INDEX(Appendix!$G$4:$K$8,_xlfn.IFS(AH29&lt;56,1,AH29&lt;61,2,AH29&lt;66,3,AH29&lt;71,4,TRUE,5),MATCH(YEAR($C$17),Appendix!$G$3:$L$3,0))</f>
        <v>0</v>
      </c>
      <c r="AK29" s="92">
        <f t="shared" si="10"/>
        <v>0</v>
      </c>
      <c r="AL29" s="89">
        <f t="shared" si="11"/>
        <v>126</v>
      </c>
      <c r="AM29" s="90">
        <f>IF($H29&gt;'Wage Ceilings '!$C$3-SUM($S29,$W29,$AA29,$AE29,$AI29),'Wage Ceilings '!$C$3-SUM($S29,$W29,$AA29,$AE29,$AI29),$H29)</f>
        <v>0</v>
      </c>
      <c r="AN29" s="91" cm="1">
        <f t="array" ref="AN29">INDEX(Appendix!$G$4:$K$8,_xlfn.IFS(AL29&lt;56,1,AL29&lt;61,2,AL29&lt;66,3,AL29&lt;71,4,TRUE,5),MATCH(YEAR($C$17),Appendix!$G$3:$L$3,0))</f>
        <v>0</v>
      </c>
      <c r="AO29" s="92">
        <f t="shared" si="12"/>
        <v>0</v>
      </c>
      <c r="AP29" s="89">
        <f t="shared" si="13"/>
        <v>126</v>
      </c>
      <c r="AQ29" s="90" cm="1">
        <f t="array" ref="AQ29">_xlfn.IFS(SUM($S29,$W29,$AA29,$AE29,$AI29,$AM29)&gt;='Wage Ceilings '!$C$3,0,SUM($I29,$S29,$W29,$AA29,$AE29,$AI29,$AM29)&gt;'Wage Ceilings '!$C$3,'Wage Ceilings '!$C$3-SUM($S29,$W29,$AA29,$AE29,$AI29,$AM29),SUM($I29,$S29,$W29,$AA29,$AE29,$AI29,$AM29)&lt;='Wage Ceilings '!$C$3,$I29)</f>
        <v>0</v>
      </c>
      <c r="AR29" s="91" cm="1">
        <f t="array" ref="AR29">INDEX(Appendix!$G$4:$K$8,_xlfn.IFS(AP29&lt;56,1,AP29&lt;61,2,AP29&lt;66,3,AP29&lt;71,4,TRUE,5),MATCH(YEAR($C$17),Appendix!$G$3:$L$3,0))</f>
        <v>0</v>
      </c>
      <c r="AS29" s="92">
        <f t="shared" si="24"/>
        <v>0</v>
      </c>
      <c r="AT29" s="89">
        <f t="shared" si="14"/>
        <v>126</v>
      </c>
      <c r="AU29" s="90" cm="1">
        <f t="array" ref="AU29">_xlfn.IFS(SUM($S29,$W29,$AA29,$AE29,$AI29,$AM29,$AQ29)&gt;='Wage Ceilings '!$C$3,0,SUM($J29,$S29,$W29,$AA29,$AE29,$AI29,$AM29,$AQ29)&gt;'Wage Ceilings '!$C$3,'Wage Ceilings '!$C$3-SUM($S29,$W29,$AA29,$AE29,$AI29,$AM29,$AQ29),SUM($J29,$S29,$W29,$AA29,$AE29,$AI29,$AM29,$AQ29)&lt;='Wage Ceilings '!$C$3,$J29)</f>
        <v>0</v>
      </c>
      <c r="AV29" s="91" cm="1">
        <f t="array" ref="AV29">INDEX(Appendix!$G$4:$K$8,_xlfn.IFS(AT29&lt;56,1,AT29&lt;61,2,AT29&lt;66,3,AT29&lt;71,4,TRUE,5),MATCH(YEAR($C$17),Appendix!$G$3:$L$3,0))</f>
        <v>0</v>
      </c>
      <c r="AW29" s="92">
        <f t="shared" si="15"/>
        <v>0</v>
      </c>
      <c r="AX29" s="89">
        <f t="shared" si="16"/>
        <v>126</v>
      </c>
      <c r="AY29" s="90" cm="1">
        <f t="array" ref="AY29">_xlfn.IFS(SUM($S29,$W29,$AA29,$AE29,$AI29,$AM29,$AQ29,$AU29)&gt;='Wage Ceilings '!$C$3,0,SUM($K29,$S29,$W29,$AA29,$AE29,$AI29,$AM29,$AQ29,$AU29)&gt;'Wage Ceilings '!$C$3,'Wage Ceilings '!$C$3-SUM($S29,$W29,$AA29,$AE29,$AI29,$AM29,$AQ29,$AU29),SUM($K29,$S29,$W29,$AA29,$AE29,$AI29,$AM29,$AQ29,$AU29)&lt;='Wage Ceilings '!$C$3,$K29)</f>
        <v>0</v>
      </c>
      <c r="AZ29" s="91" cm="1">
        <f t="array" ref="AZ29">INDEX(Appendix!$G$4:$K$8,_xlfn.IFS(AX29&lt;56,1,AX29&lt;61,2,AX29&lt;66,3,AX29&lt;71,4,TRUE,5),MATCH(YEAR($C$17),Appendix!$G$3:$L$3,0))</f>
        <v>0</v>
      </c>
      <c r="BA29" s="92">
        <f t="shared" si="17"/>
        <v>0</v>
      </c>
      <c r="BB29" s="89">
        <f t="shared" si="18"/>
        <v>126</v>
      </c>
      <c r="BC29" s="90" cm="1">
        <f t="array" ref="BC29">_xlfn.IFS(SUM($S29,$W29,$AA29,$AE29,$AI29,$AM29,$AQ29,$AU29,$AY29)&gt;='Wage Ceilings '!$C$3,0,SUM($L29,$S29,$W29,$AA29,$AE29,$AI29,$AM29,$AQ29,$AU29,$AY29)&gt;'Wage Ceilings '!$C$3,'Wage Ceilings '!$C$3-SUM($S29,$W29,$AA29,$AE29,$AI29,$AM29,$AQ29,$AU29,$AY29),SUM($L29,$S29,$W29,$AA29,$AE29,$AI29,$AM29,$AQ29,$AU29,$AY29)&lt;='Wage Ceilings '!$C$3,$L29)</f>
        <v>0</v>
      </c>
      <c r="BD29" s="91" cm="1">
        <f t="array" ref="BD29">INDEX(Appendix!$G$4:$K$8,_xlfn.IFS(BB29&lt;56,1,BB29&lt;61,2,BB29&lt;66,3,BB29&lt;71,4,TRUE,5),MATCH(YEAR($C$17),Appendix!$G$3:$L$3,0))</f>
        <v>0</v>
      </c>
      <c r="BE29" s="92">
        <f t="shared" si="19"/>
        <v>0</v>
      </c>
      <c r="BF29" s="89">
        <f t="shared" si="20"/>
        <v>126</v>
      </c>
      <c r="BG29" s="90" cm="1">
        <f t="array" ref="BG29">_xlfn.IFS(SUM($S29,$W29,$AA29,$AE29,$AI29,$AM29,$AQ29,$AU29,$AY29,$BC29)&gt;='Wage Ceilings '!$C$3,0,SUM($M29,$S29,$W29,$AA29,$AE29,$AI29,$AM29,$AQ29,$AU29,$AY29,$BC29)&gt;'Wage Ceilings '!$C$3,'Wage Ceilings '!$C$3-SUM($S29,$W29,$AA29,$AE29,$AI29,$AM29,$AQ29,$AU29,$AY29,$BC29),SUM($M29,$S29,$W29,$AA29,$AE29,$AI29,$AM29,$AQ29,$AU29,$AY29,$BC29)&lt;='Wage Ceilings '!$C$3,$M29)</f>
        <v>0</v>
      </c>
      <c r="BH29" s="91" cm="1">
        <f t="array" ref="BH29">INDEX(Appendix!$G$4:$K$8,_xlfn.IFS(BF29&lt;56,1,BF29&lt;61,2,BF29&lt;66,3,BF29&lt;71,4,TRUE,5),MATCH(YEAR($C$17),Appendix!$G$3:$L$3,0))</f>
        <v>0</v>
      </c>
      <c r="BI29" s="92">
        <f t="shared" si="21"/>
        <v>0</v>
      </c>
      <c r="BJ29" s="89">
        <f t="shared" si="22"/>
        <v>126</v>
      </c>
      <c r="BK29" s="90" cm="1">
        <f t="array" ref="BK29">_xlfn.IFS(SUM($S29,$W29,$AA29,$AE29,$AI29,$AM29,$AQ29,$AU29,$AY29,$BC29,$BG29)&gt;='Wage Ceilings '!$C$3,0,SUM($N29,$S29,$W29,$AA29,$AE29,$AI29,$AM29,$AQ29,$AU29,$AY29,$BC29,$BG29)&gt;'Wage Ceilings '!$C$3,'Wage Ceilings '!$C$3-SUM($S29,$W29,$AA29,$AE29,$AI29,$AM29,$AQ29,$AU29,$AY29,$BC29,$BG29),SUM($N29,$S29,$W29,$AA29,$AE29,$AI29,$AM29,$AQ29,$AU29,$AY29,$BC29,$BG29)&lt;='Wage Ceilings '!$C$3,$N29)</f>
        <v>0</v>
      </c>
      <c r="BL29" s="91" cm="1">
        <f t="array" ref="BL29">INDEX(Appendix!$G$4:$K$8,_xlfn.IFS(BJ29&lt;56,1,BJ29&lt;61,2,BJ29&lt;66,3,BJ29&lt;71,4,TRUE,5),MATCH(YEAR($C$17),Appendix!$G$3:$L$3,0))</f>
        <v>0</v>
      </c>
      <c r="BM29" s="92">
        <f t="shared" si="23"/>
        <v>0</v>
      </c>
      <c r="BN29" s="99"/>
    </row>
    <row r="30" spans="1:67" x14ac:dyDescent="0.3">
      <c r="A30" s="64" t="s">
        <v>28</v>
      </c>
      <c r="B30" s="63"/>
      <c r="C30" s="67"/>
      <c r="D30" s="67"/>
      <c r="E30" s="67"/>
      <c r="F30" s="67"/>
      <c r="G30" s="67"/>
      <c r="H30" s="67"/>
      <c r="I30" s="67"/>
      <c r="J30" s="67"/>
      <c r="K30" s="67"/>
      <c r="L30" s="67"/>
      <c r="M30" s="67"/>
      <c r="N30" s="67"/>
      <c r="O30" s="57">
        <f t="shared" si="25"/>
        <v>0</v>
      </c>
      <c r="P30" s="57">
        <f t="shared" si="26"/>
        <v>0</v>
      </c>
      <c r="Q30" s="58">
        <f t="shared" si="0"/>
        <v>0</v>
      </c>
      <c r="R30" s="89">
        <f t="shared" si="1"/>
        <v>125</v>
      </c>
      <c r="S30" s="90">
        <f>IF($C30&gt;'Wage Ceilings '!$C$3,'Wage Ceilings '!$C$3,$C30)</f>
        <v>0</v>
      </c>
      <c r="T30" s="91" cm="1">
        <f t="array" ref="T30">INDEX(Appendix!$G$4:$K$8,_xlfn.IFS(R30&lt;56,1,R30&lt;61,2,R30&lt;66,3,R30&lt;71,4,TRUE,5),MATCH(YEAR($C$17),Appendix!$G$3:$L$3,0))</f>
        <v>0</v>
      </c>
      <c r="U30" s="92">
        <f t="shared" si="2"/>
        <v>0</v>
      </c>
      <c r="V30" s="89">
        <f t="shared" si="3"/>
        <v>126</v>
      </c>
      <c r="W30" s="90">
        <f>IF($D30&gt;'Wage Ceilings '!$C$3-$S30,'Wage Ceilings '!$C$3-$S30,$D30)</f>
        <v>0</v>
      </c>
      <c r="X30" s="91" cm="1">
        <f t="array" ref="X30">INDEX(Appendix!$G$4:$K$8,_xlfn.IFS(V30&lt;56,1,V30&lt;61,2,V30&lt;66,3,V30&lt;71,4,TRUE,5),MATCH(YEAR($C$17),Appendix!$G$3:$L$3,0))</f>
        <v>0</v>
      </c>
      <c r="Y30" s="92">
        <f t="shared" si="4"/>
        <v>0</v>
      </c>
      <c r="Z30" s="89">
        <f t="shared" si="5"/>
        <v>126</v>
      </c>
      <c r="AA30" s="90">
        <f>IF($E30&gt;'Wage Ceilings '!$C$3-SUM($S30,$W30),'Wage Ceilings '!$C$3-SUM($S30,$W30),$E30)</f>
        <v>0</v>
      </c>
      <c r="AB30" s="91" cm="1">
        <f t="array" ref="AB30">INDEX(Appendix!$G$4:$K$8,_xlfn.IFS(Z30&lt;56,1,Z30&lt;61,2,Z30&lt;66,3,Z30&lt;71,4,TRUE,5),MATCH(YEAR($C$17),Appendix!$G$3:$L$3,0))</f>
        <v>0</v>
      </c>
      <c r="AC30" s="92">
        <f t="shared" si="6"/>
        <v>0</v>
      </c>
      <c r="AD30" s="89">
        <f t="shared" si="7"/>
        <v>126</v>
      </c>
      <c r="AE30" s="90">
        <f>IF($F30&gt;'Wage Ceilings '!$C$3-SUM($S30,$W30,$AA30),'Wage Ceilings '!$C$3-SUM($S30,$W30,$AA30),$F30)</f>
        <v>0</v>
      </c>
      <c r="AF30" s="91" cm="1">
        <f t="array" ref="AF30">INDEX(Appendix!$G$4:$K$8,_xlfn.IFS(AD30&lt;56,1,AD30&lt;61,2,AD30&lt;66,3,AD30&lt;71,4,TRUE,5),MATCH(YEAR($C$17),Appendix!$G$3:$L$3,0))</f>
        <v>0</v>
      </c>
      <c r="AG30" s="92">
        <f t="shared" si="8"/>
        <v>0</v>
      </c>
      <c r="AH30" s="89">
        <f t="shared" si="9"/>
        <v>126</v>
      </c>
      <c r="AI30" s="90">
        <f>IF($G30&gt;'Wage Ceilings '!$C$3-SUM($S30,$W30,$AA30,$AE30),'Wage Ceilings '!$C$3-SUM($S30,$W30,$AA30,$AE30),$G30)</f>
        <v>0</v>
      </c>
      <c r="AJ30" s="91" cm="1">
        <f t="array" ref="AJ30">INDEX(Appendix!$G$4:$K$8,_xlfn.IFS(AH30&lt;56,1,AH30&lt;61,2,AH30&lt;66,3,AH30&lt;71,4,TRUE,5),MATCH(YEAR($C$17),Appendix!$G$3:$L$3,0))</f>
        <v>0</v>
      </c>
      <c r="AK30" s="92">
        <f t="shared" si="10"/>
        <v>0</v>
      </c>
      <c r="AL30" s="89">
        <f t="shared" si="11"/>
        <v>126</v>
      </c>
      <c r="AM30" s="90">
        <f>IF($H30&gt;'Wage Ceilings '!$C$3-SUM($S30,$W30,$AA30,$AE30,$AI30),'Wage Ceilings '!$C$3-SUM($S30,$W30,$AA30,$AE30,$AI30),$H30)</f>
        <v>0</v>
      </c>
      <c r="AN30" s="91" cm="1">
        <f t="array" ref="AN30">INDEX(Appendix!$G$4:$K$8,_xlfn.IFS(AL30&lt;56,1,AL30&lt;61,2,AL30&lt;66,3,AL30&lt;71,4,TRUE,5),MATCH(YEAR($C$17),Appendix!$G$3:$L$3,0))</f>
        <v>0</v>
      </c>
      <c r="AO30" s="92">
        <f t="shared" si="12"/>
        <v>0</v>
      </c>
      <c r="AP30" s="89">
        <f t="shared" si="13"/>
        <v>126</v>
      </c>
      <c r="AQ30" s="90" cm="1">
        <f t="array" ref="AQ30">_xlfn.IFS(SUM($S30,$W30,$AA30,$AE30,$AI30,$AM30)&gt;='Wage Ceilings '!$C$3,0,SUM($I30,$S30,$W30,$AA30,$AE30,$AI30,$AM30)&gt;'Wage Ceilings '!$C$3,'Wage Ceilings '!$C$3-SUM($S30,$W30,$AA30,$AE30,$AI30,$AM30),SUM($I30,$S30,$W30,$AA30,$AE30,$AI30,$AM30)&lt;='Wage Ceilings '!$C$3,$I30)</f>
        <v>0</v>
      </c>
      <c r="AR30" s="91" cm="1">
        <f t="array" ref="AR30">INDEX(Appendix!$G$4:$K$8,_xlfn.IFS(AP30&lt;56,1,AP30&lt;61,2,AP30&lt;66,3,AP30&lt;71,4,TRUE,5),MATCH(YEAR($C$17),Appendix!$G$3:$L$3,0))</f>
        <v>0</v>
      </c>
      <c r="AS30" s="92">
        <f t="shared" si="24"/>
        <v>0</v>
      </c>
      <c r="AT30" s="89">
        <f t="shared" si="14"/>
        <v>126</v>
      </c>
      <c r="AU30" s="90" cm="1">
        <f t="array" ref="AU30">_xlfn.IFS(SUM($S30,$W30,$AA30,$AE30,$AI30,$AM30,$AQ30)&gt;='Wage Ceilings '!$C$3,0,SUM($J30,$S30,$W30,$AA30,$AE30,$AI30,$AM30,$AQ30)&gt;'Wage Ceilings '!$C$3,'Wage Ceilings '!$C$3-SUM($S30,$W30,$AA30,$AE30,$AI30,$AM30,$AQ30),SUM($J30,$S30,$W30,$AA30,$AE30,$AI30,$AM30,$AQ30)&lt;='Wage Ceilings '!$C$3,$J30)</f>
        <v>0</v>
      </c>
      <c r="AV30" s="91" cm="1">
        <f t="array" ref="AV30">INDEX(Appendix!$G$4:$K$8,_xlfn.IFS(AT30&lt;56,1,AT30&lt;61,2,AT30&lt;66,3,AT30&lt;71,4,TRUE,5),MATCH(YEAR($C$17),Appendix!$G$3:$L$3,0))</f>
        <v>0</v>
      </c>
      <c r="AW30" s="92">
        <f t="shared" si="15"/>
        <v>0</v>
      </c>
      <c r="AX30" s="89">
        <f t="shared" si="16"/>
        <v>126</v>
      </c>
      <c r="AY30" s="90" cm="1">
        <f t="array" ref="AY30">_xlfn.IFS(SUM($S30,$W30,$AA30,$AE30,$AI30,$AM30,$AQ30,$AU30)&gt;='Wage Ceilings '!$C$3,0,SUM($K30,$S30,$W30,$AA30,$AE30,$AI30,$AM30,$AQ30,$AU30)&gt;'Wage Ceilings '!$C$3,'Wage Ceilings '!$C$3-SUM($S30,$W30,$AA30,$AE30,$AI30,$AM30,$AQ30,$AU30),SUM($K30,$S30,$W30,$AA30,$AE30,$AI30,$AM30,$AQ30,$AU30)&lt;='Wage Ceilings '!$C$3,$K30)</f>
        <v>0</v>
      </c>
      <c r="AZ30" s="91" cm="1">
        <f t="array" ref="AZ30">INDEX(Appendix!$G$4:$K$8,_xlfn.IFS(AX30&lt;56,1,AX30&lt;61,2,AX30&lt;66,3,AX30&lt;71,4,TRUE,5),MATCH(YEAR($C$17),Appendix!$G$3:$L$3,0))</f>
        <v>0</v>
      </c>
      <c r="BA30" s="92">
        <f t="shared" si="17"/>
        <v>0</v>
      </c>
      <c r="BB30" s="89">
        <f t="shared" si="18"/>
        <v>126</v>
      </c>
      <c r="BC30" s="90" cm="1">
        <f t="array" ref="BC30">_xlfn.IFS(SUM($S30,$W30,$AA30,$AE30,$AI30,$AM30,$AQ30,$AU30,$AY30)&gt;='Wage Ceilings '!$C$3,0,SUM($L30,$S30,$W30,$AA30,$AE30,$AI30,$AM30,$AQ30,$AU30,$AY30)&gt;'Wage Ceilings '!$C$3,'Wage Ceilings '!$C$3-SUM($S30,$W30,$AA30,$AE30,$AI30,$AM30,$AQ30,$AU30,$AY30),SUM($L30,$S30,$W30,$AA30,$AE30,$AI30,$AM30,$AQ30,$AU30,$AY30)&lt;='Wage Ceilings '!$C$3,$L30)</f>
        <v>0</v>
      </c>
      <c r="BD30" s="91" cm="1">
        <f t="array" ref="BD30">INDEX(Appendix!$G$4:$K$8,_xlfn.IFS(BB30&lt;56,1,BB30&lt;61,2,BB30&lt;66,3,BB30&lt;71,4,TRUE,5),MATCH(YEAR($C$17),Appendix!$G$3:$L$3,0))</f>
        <v>0</v>
      </c>
      <c r="BE30" s="92">
        <f t="shared" si="19"/>
        <v>0</v>
      </c>
      <c r="BF30" s="89">
        <f t="shared" si="20"/>
        <v>126</v>
      </c>
      <c r="BG30" s="90" cm="1">
        <f t="array" ref="BG30">_xlfn.IFS(SUM($S30,$W30,$AA30,$AE30,$AI30,$AM30,$AQ30,$AU30,$AY30,$BC30)&gt;='Wage Ceilings '!$C$3,0,SUM($M30,$S30,$W30,$AA30,$AE30,$AI30,$AM30,$AQ30,$AU30,$AY30,$BC30)&gt;'Wage Ceilings '!$C$3,'Wage Ceilings '!$C$3-SUM($S30,$W30,$AA30,$AE30,$AI30,$AM30,$AQ30,$AU30,$AY30,$BC30),SUM($M30,$S30,$W30,$AA30,$AE30,$AI30,$AM30,$AQ30,$AU30,$AY30,$BC30)&lt;='Wage Ceilings '!$C$3,$M30)</f>
        <v>0</v>
      </c>
      <c r="BH30" s="91" cm="1">
        <f t="array" ref="BH30">INDEX(Appendix!$G$4:$K$8,_xlfn.IFS(BF30&lt;56,1,BF30&lt;61,2,BF30&lt;66,3,BF30&lt;71,4,TRUE,5),MATCH(YEAR($C$17),Appendix!$G$3:$L$3,0))</f>
        <v>0</v>
      </c>
      <c r="BI30" s="92">
        <f t="shared" si="21"/>
        <v>0</v>
      </c>
      <c r="BJ30" s="89">
        <f t="shared" si="22"/>
        <v>126</v>
      </c>
      <c r="BK30" s="90" cm="1">
        <f t="array" ref="BK30">_xlfn.IFS(SUM($S30,$W30,$AA30,$AE30,$AI30,$AM30,$AQ30,$AU30,$AY30,$BC30,$BG30)&gt;='Wage Ceilings '!$C$3,0,SUM($N30,$S30,$W30,$AA30,$AE30,$AI30,$AM30,$AQ30,$AU30,$AY30,$BC30,$BG30)&gt;'Wage Ceilings '!$C$3,'Wage Ceilings '!$C$3-SUM($S30,$W30,$AA30,$AE30,$AI30,$AM30,$AQ30,$AU30,$AY30,$BC30,$BG30),SUM($N30,$S30,$W30,$AA30,$AE30,$AI30,$AM30,$AQ30,$AU30,$AY30,$BC30,$BG30)&lt;='Wage Ceilings '!$C$3,$N30)</f>
        <v>0</v>
      </c>
      <c r="BL30" s="91" cm="1">
        <f t="array" ref="BL30">INDEX(Appendix!$G$4:$K$8,_xlfn.IFS(BJ30&lt;56,1,BJ30&lt;61,2,BJ30&lt;66,3,BJ30&lt;71,4,TRUE,5),MATCH(YEAR($C$17),Appendix!$G$3:$L$3,0))</f>
        <v>0</v>
      </c>
      <c r="BM30" s="92">
        <f t="shared" si="23"/>
        <v>0</v>
      </c>
      <c r="BN30" s="99"/>
    </row>
    <row r="31" spans="1:67" x14ac:dyDescent="0.3">
      <c r="A31" s="64" t="s">
        <v>29</v>
      </c>
      <c r="B31" s="63"/>
      <c r="C31" s="67"/>
      <c r="D31" s="67"/>
      <c r="E31" s="67"/>
      <c r="F31" s="67"/>
      <c r="G31" s="67"/>
      <c r="H31" s="67"/>
      <c r="I31" s="67"/>
      <c r="J31" s="67"/>
      <c r="K31" s="67"/>
      <c r="L31" s="67"/>
      <c r="M31" s="67"/>
      <c r="N31" s="67"/>
      <c r="O31" s="57">
        <f t="shared" si="25"/>
        <v>0</v>
      </c>
      <c r="P31" s="57">
        <f t="shared" si="26"/>
        <v>0</v>
      </c>
      <c r="Q31" s="58">
        <f t="shared" si="0"/>
        <v>0</v>
      </c>
      <c r="R31" s="89">
        <f t="shared" si="1"/>
        <v>125</v>
      </c>
      <c r="S31" s="90">
        <f>IF($C31&gt;'Wage Ceilings '!$C$3,'Wage Ceilings '!$C$3,$C31)</f>
        <v>0</v>
      </c>
      <c r="T31" s="91" cm="1">
        <f t="array" ref="T31">INDEX(Appendix!$G$4:$K$8,_xlfn.IFS(R31&lt;56,1,R31&lt;61,2,R31&lt;66,3,R31&lt;71,4,TRUE,5),MATCH(YEAR($C$17),Appendix!$G$3:$L$3,0))</f>
        <v>0</v>
      </c>
      <c r="U31" s="92">
        <f t="shared" si="2"/>
        <v>0</v>
      </c>
      <c r="V31" s="89">
        <f t="shared" si="3"/>
        <v>126</v>
      </c>
      <c r="W31" s="90">
        <f>IF($D31&gt;'Wage Ceilings '!$C$3-$S31,'Wage Ceilings '!$C$3-$S31,$D31)</f>
        <v>0</v>
      </c>
      <c r="X31" s="91" cm="1">
        <f t="array" ref="X31">INDEX(Appendix!$G$4:$K$8,_xlfn.IFS(V31&lt;56,1,V31&lt;61,2,V31&lt;66,3,V31&lt;71,4,TRUE,5),MATCH(YEAR($C$17),Appendix!$G$3:$L$3,0))</f>
        <v>0</v>
      </c>
      <c r="Y31" s="92">
        <f t="shared" si="4"/>
        <v>0</v>
      </c>
      <c r="Z31" s="89">
        <f t="shared" si="5"/>
        <v>126</v>
      </c>
      <c r="AA31" s="90">
        <f>IF($E31&gt;'Wage Ceilings '!$C$3-SUM($S31,$W31),'Wage Ceilings '!$C$3-SUM($S31,$W31),$E31)</f>
        <v>0</v>
      </c>
      <c r="AB31" s="91" cm="1">
        <f t="array" ref="AB31">INDEX(Appendix!$G$4:$K$8,_xlfn.IFS(Z31&lt;56,1,Z31&lt;61,2,Z31&lt;66,3,Z31&lt;71,4,TRUE,5),MATCH(YEAR($C$17),Appendix!$G$3:$L$3,0))</f>
        <v>0</v>
      </c>
      <c r="AC31" s="92">
        <f t="shared" si="6"/>
        <v>0</v>
      </c>
      <c r="AD31" s="89">
        <f t="shared" si="7"/>
        <v>126</v>
      </c>
      <c r="AE31" s="90">
        <f>IF($F31&gt;'Wage Ceilings '!$C$3-SUM($S31,$W31,$AA31),'Wage Ceilings '!$C$3-SUM($S31,$W31,$AA31),$F31)</f>
        <v>0</v>
      </c>
      <c r="AF31" s="91" cm="1">
        <f t="array" ref="AF31">INDEX(Appendix!$G$4:$K$8,_xlfn.IFS(AD31&lt;56,1,AD31&lt;61,2,AD31&lt;66,3,AD31&lt;71,4,TRUE,5),MATCH(YEAR($C$17),Appendix!$G$3:$L$3,0))</f>
        <v>0</v>
      </c>
      <c r="AG31" s="92">
        <f t="shared" si="8"/>
        <v>0</v>
      </c>
      <c r="AH31" s="89">
        <f t="shared" si="9"/>
        <v>126</v>
      </c>
      <c r="AI31" s="90">
        <f>IF($G31&gt;'Wage Ceilings '!$C$3-SUM($S31,$W31,$AA31,$AE31),'Wage Ceilings '!$C$3-SUM($S31,$W31,$AA31,$AE31),$G31)</f>
        <v>0</v>
      </c>
      <c r="AJ31" s="91" cm="1">
        <f t="array" ref="AJ31">INDEX(Appendix!$G$4:$K$8,_xlfn.IFS(AH31&lt;56,1,AH31&lt;61,2,AH31&lt;66,3,AH31&lt;71,4,TRUE,5),MATCH(YEAR($C$17),Appendix!$G$3:$L$3,0))</f>
        <v>0</v>
      </c>
      <c r="AK31" s="92">
        <f t="shared" si="10"/>
        <v>0</v>
      </c>
      <c r="AL31" s="89">
        <f t="shared" si="11"/>
        <v>126</v>
      </c>
      <c r="AM31" s="90">
        <f>IF($H31&gt;'Wage Ceilings '!$C$3-SUM($S31,$W31,$AA31,$AE31,$AI31),'Wage Ceilings '!$C$3-SUM($S31,$W31,$AA31,$AE31,$AI31),$H31)</f>
        <v>0</v>
      </c>
      <c r="AN31" s="91" cm="1">
        <f t="array" ref="AN31">INDEX(Appendix!$G$4:$K$8,_xlfn.IFS(AL31&lt;56,1,AL31&lt;61,2,AL31&lt;66,3,AL31&lt;71,4,TRUE,5),MATCH(YEAR($C$17),Appendix!$G$3:$L$3,0))</f>
        <v>0</v>
      </c>
      <c r="AO31" s="92">
        <f t="shared" si="12"/>
        <v>0</v>
      </c>
      <c r="AP31" s="89">
        <f t="shared" si="13"/>
        <v>126</v>
      </c>
      <c r="AQ31" s="90" cm="1">
        <f t="array" ref="AQ31">_xlfn.IFS(SUM($S31,$W31,$AA31,$AE31,$AI31,$AM31)&gt;='Wage Ceilings '!$C$3,0,SUM($I31,$S31,$W31,$AA31,$AE31,$AI31,$AM31)&gt;'Wage Ceilings '!$C$3,'Wage Ceilings '!$C$3-SUM($S31,$W31,$AA31,$AE31,$AI31,$AM31),SUM($I31,$S31,$W31,$AA31,$AE31,$AI31,$AM31)&lt;='Wage Ceilings '!$C$3,$I31)</f>
        <v>0</v>
      </c>
      <c r="AR31" s="91" cm="1">
        <f t="array" ref="AR31">INDEX(Appendix!$G$4:$K$8,_xlfn.IFS(AP31&lt;56,1,AP31&lt;61,2,AP31&lt;66,3,AP31&lt;71,4,TRUE,5),MATCH(YEAR($C$17),Appendix!$G$3:$L$3,0))</f>
        <v>0</v>
      </c>
      <c r="AS31" s="92">
        <f t="shared" si="24"/>
        <v>0</v>
      </c>
      <c r="AT31" s="89">
        <f t="shared" si="14"/>
        <v>126</v>
      </c>
      <c r="AU31" s="90" cm="1">
        <f t="array" ref="AU31">_xlfn.IFS(SUM($S31,$W31,$AA31,$AE31,$AI31,$AM31,$AQ31)&gt;='Wage Ceilings '!$C$3,0,SUM($J31,$S31,$W31,$AA31,$AE31,$AI31,$AM31,$AQ31)&gt;'Wage Ceilings '!$C$3,'Wage Ceilings '!$C$3-SUM($S31,$W31,$AA31,$AE31,$AI31,$AM31,$AQ31),SUM($J31,$S31,$W31,$AA31,$AE31,$AI31,$AM31,$AQ31)&lt;='Wage Ceilings '!$C$3,$J31)</f>
        <v>0</v>
      </c>
      <c r="AV31" s="91" cm="1">
        <f t="array" ref="AV31">INDEX(Appendix!$G$4:$K$8,_xlfn.IFS(AT31&lt;56,1,AT31&lt;61,2,AT31&lt;66,3,AT31&lt;71,4,TRUE,5),MATCH(YEAR($C$17),Appendix!$G$3:$L$3,0))</f>
        <v>0</v>
      </c>
      <c r="AW31" s="92">
        <f t="shared" si="15"/>
        <v>0</v>
      </c>
      <c r="AX31" s="89">
        <f t="shared" si="16"/>
        <v>126</v>
      </c>
      <c r="AY31" s="90" cm="1">
        <f t="array" ref="AY31">_xlfn.IFS(SUM($S31,$W31,$AA31,$AE31,$AI31,$AM31,$AQ31,$AU31)&gt;='Wage Ceilings '!$C$3,0,SUM($K31,$S31,$W31,$AA31,$AE31,$AI31,$AM31,$AQ31,$AU31)&gt;'Wage Ceilings '!$C$3,'Wage Ceilings '!$C$3-SUM($S31,$W31,$AA31,$AE31,$AI31,$AM31,$AQ31,$AU31),SUM($K31,$S31,$W31,$AA31,$AE31,$AI31,$AM31,$AQ31,$AU31)&lt;='Wage Ceilings '!$C$3,$K31)</f>
        <v>0</v>
      </c>
      <c r="AZ31" s="91" cm="1">
        <f t="array" ref="AZ31">INDEX(Appendix!$G$4:$K$8,_xlfn.IFS(AX31&lt;56,1,AX31&lt;61,2,AX31&lt;66,3,AX31&lt;71,4,TRUE,5),MATCH(YEAR($C$17),Appendix!$G$3:$L$3,0))</f>
        <v>0</v>
      </c>
      <c r="BA31" s="92">
        <f t="shared" si="17"/>
        <v>0</v>
      </c>
      <c r="BB31" s="89">
        <f t="shared" si="18"/>
        <v>126</v>
      </c>
      <c r="BC31" s="90" cm="1">
        <f t="array" ref="BC31">_xlfn.IFS(SUM($S31,$W31,$AA31,$AE31,$AI31,$AM31,$AQ31,$AU31,$AY31)&gt;='Wage Ceilings '!$C$3,0,SUM($L31,$S31,$W31,$AA31,$AE31,$AI31,$AM31,$AQ31,$AU31,$AY31)&gt;'Wage Ceilings '!$C$3,'Wage Ceilings '!$C$3-SUM($S31,$W31,$AA31,$AE31,$AI31,$AM31,$AQ31,$AU31,$AY31),SUM($L31,$S31,$W31,$AA31,$AE31,$AI31,$AM31,$AQ31,$AU31,$AY31)&lt;='Wage Ceilings '!$C$3,$L31)</f>
        <v>0</v>
      </c>
      <c r="BD31" s="91" cm="1">
        <f t="array" ref="BD31">INDEX(Appendix!$G$4:$K$8,_xlfn.IFS(BB31&lt;56,1,BB31&lt;61,2,BB31&lt;66,3,BB31&lt;71,4,TRUE,5),MATCH(YEAR($C$17),Appendix!$G$3:$L$3,0))</f>
        <v>0</v>
      </c>
      <c r="BE31" s="92">
        <f t="shared" si="19"/>
        <v>0</v>
      </c>
      <c r="BF31" s="89">
        <f t="shared" si="20"/>
        <v>126</v>
      </c>
      <c r="BG31" s="90" cm="1">
        <f t="array" ref="BG31">_xlfn.IFS(SUM($S31,$W31,$AA31,$AE31,$AI31,$AM31,$AQ31,$AU31,$AY31,$BC31)&gt;='Wage Ceilings '!$C$3,0,SUM($M31,$S31,$W31,$AA31,$AE31,$AI31,$AM31,$AQ31,$AU31,$AY31,$BC31)&gt;'Wage Ceilings '!$C$3,'Wage Ceilings '!$C$3-SUM($S31,$W31,$AA31,$AE31,$AI31,$AM31,$AQ31,$AU31,$AY31,$BC31),SUM($M31,$S31,$W31,$AA31,$AE31,$AI31,$AM31,$AQ31,$AU31,$AY31,$BC31)&lt;='Wage Ceilings '!$C$3,$M31)</f>
        <v>0</v>
      </c>
      <c r="BH31" s="91" cm="1">
        <f t="array" ref="BH31">INDEX(Appendix!$G$4:$K$8,_xlfn.IFS(BF31&lt;56,1,BF31&lt;61,2,BF31&lt;66,3,BF31&lt;71,4,TRUE,5),MATCH(YEAR($C$17),Appendix!$G$3:$L$3,0))</f>
        <v>0</v>
      </c>
      <c r="BI31" s="92">
        <f t="shared" si="21"/>
        <v>0</v>
      </c>
      <c r="BJ31" s="89">
        <f t="shared" si="22"/>
        <v>126</v>
      </c>
      <c r="BK31" s="90" cm="1">
        <f t="array" ref="BK31">_xlfn.IFS(SUM($S31,$W31,$AA31,$AE31,$AI31,$AM31,$AQ31,$AU31,$AY31,$BC31,$BG31)&gt;='Wage Ceilings '!$C$3,0,SUM($N31,$S31,$W31,$AA31,$AE31,$AI31,$AM31,$AQ31,$AU31,$AY31,$BC31,$BG31)&gt;'Wage Ceilings '!$C$3,'Wage Ceilings '!$C$3-SUM($S31,$W31,$AA31,$AE31,$AI31,$AM31,$AQ31,$AU31,$AY31,$BC31,$BG31),SUM($N31,$S31,$W31,$AA31,$AE31,$AI31,$AM31,$AQ31,$AU31,$AY31,$BC31,$BG31)&lt;='Wage Ceilings '!$C$3,$N31)</f>
        <v>0</v>
      </c>
      <c r="BL31" s="91" cm="1">
        <f t="array" ref="BL31">INDEX(Appendix!$G$4:$K$8,_xlfn.IFS(BJ31&lt;56,1,BJ31&lt;61,2,BJ31&lt;66,3,BJ31&lt;71,4,TRUE,5),MATCH(YEAR($C$17),Appendix!$G$3:$L$3,0))</f>
        <v>0</v>
      </c>
      <c r="BM31" s="92">
        <f t="shared" si="23"/>
        <v>0</v>
      </c>
      <c r="BN31" s="99"/>
    </row>
    <row r="32" spans="1:67" x14ac:dyDescent="0.3">
      <c r="A32" s="64" t="s">
        <v>30</v>
      </c>
      <c r="B32" s="63"/>
      <c r="C32" s="67"/>
      <c r="D32" s="67"/>
      <c r="E32" s="67"/>
      <c r="F32" s="67"/>
      <c r="G32" s="67"/>
      <c r="H32" s="67"/>
      <c r="I32" s="67"/>
      <c r="J32" s="67"/>
      <c r="K32" s="67"/>
      <c r="L32" s="67"/>
      <c r="M32" s="67"/>
      <c r="N32" s="67"/>
      <c r="O32" s="57">
        <f t="shared" si="25"/>
        <v>0</v>
      </c>
      <c r="P32" s="57">
        <f t="shared" si="26"/>
        <v>0</v>
      </c>
      <c r="Q32" s="58">
        <f t="shared" si="0"/>
        <v>0</v>
      </c>
      <c r="R32" s="89">
        <f t="shared" si="1"/>
        <v>125</v>
      </c>
      <c r="S32" s="90">
        <f>IF($C32&gt;'Wage Ceilings '!$C$3,'Wage Ceilings '!$C$3,$C32)</f>
        <v>0</v>
      </c>
      <c r="T32" s="91" cm="1">
        <f t="array" ref="T32">INDEX(Appendix!$G$4:$K$8,_xlfn.IFS(R32&lt;56,1,R32&lt;61,2,R32&lt;66,3,R32&lt;71,4,TRUE,5),MATCH(YEAR($C$17),Appendix!$G$3:$L$3,0))</f>
        <v>0</v>
      </c>
      <c r="U32" s="92">
        <f t="shared" si="2"/>
        <v>0</v>
      </c>
      <c r="V32" s="89">
        <f t="shared" si="3"/>
        <v>126</v>
      </c>
      <c r="W32" s="90">
        <f>IF($D32&gt;'Wage Ceilings '!$C$3-$S32,'Wage Ceilings '!$C$3-$S32,$D32)</f>
        <v>0</v>
      </c>
      <c r="X32" s="91" cm="1">
        <f t="array" ref="X32">INDEX(Appendix!$G$4:$K$8,_xlfn.IFS(V32&lt;56,1,V32&lt;61,2,V32&lt;66,3,V32&lt;71,4,TRUE,5),MATCH(YEAR($C$17),Appendix!$G$3:$L$3,0))</f>
        <v>0</v>
      </c>
      <c r="Y32" s="92">
        <f t="shared" si="4"/>
        <v>0</v>
      </c>
      <c r="Z32" s="89">
        <f t="shared" si="5"/>
        <v>126</v>
      </c>
      <c r="AA32" s="90">
        <f>IF($E32&gt;'Wage Ceilings '!$C$3-SUM($S32,$W32),'Wage Ceilings '!$C$3-SUM($S32,$W32),$E32)</f>
        <v>0</v>
      </c>
      <c r="AB32" s="91" cm="1">
        <f t="array" ref="AB32">INDEX(Appendix!$G$4:$K$8,_xlfn.IFS(Z32&lt;56,1,Z32&lt;61,2,Z32&lt;66,3,Z32&lt;71,4,TRUE,5),MATCH(YEAR($C$17),Appendix!$G$3:$L$3,0))</f>
        <v>0</v>
      </c>
      <c r="AC32" s="92">
        <f t="shared" si="6"/>
        <v>0</v>
      </c>
      <c r="AD32" s="89">
        <f t="shared" si="7"/>
        <v>126</v>
      </c>
      <c r="AE32" s="90">
        <f>IF($F32&gt;'Wage Ceilings '!$C$3-SUM($S32,$W32,$AA32),'Wage Ceilings '!$C$3-SUM($S32,$W32,$AA32),$F32)</f>
        <v>0</v>
      </c>
      <c r="AF32" s="91" cm="1">
        <f t="array" ref="AF32">INDEX(Appendix!$G$4:$K$8,_xlfn.IFS(AD32&lt;56,1,AD32&lt;61,2,AD32&lt;66,3,AD32&lt;71,4,TRUE,5),MATCH(YEAR($C$17),Appendix!$G$3:$L$3,0))</f>
        <v>0</v>
      </c>
      <c r="AG32" s="92">
        <f t="shared" si="8"/>
        <v>0</v>
      </c>
      <c r="AH32" s="89">
        <f t="shared" si="9"/>
        <v>126</v>
      </c>
      <c r="AI32" s="90">
        <f>IF($G32&gt;'Wage Ceilings '!$C$3-SUM($S32,$W32,$AA32,$AE32),'Wage Ceilings '!$C$3-SUM($S32,$W32,$AA32,$AE32),$G32)</f>
        <v>0</v>
      </c>
      <c r="AJ32" s="91" cm="1">
        <f t="array" ref="AJ32">INDEX(Appendix!$G$4:$K$8,_xlfn.IFS(AH32&lt;56,1,AH32&lt;61,2,AH32&lt;66,3,AH32&lt;71,4,TRUE,5),MATCH(YEAR($C$17),Appendix!$G$3:$L$3,0))</f>
        <v>0</v>
      </c>
      <c r="AK32" s="92">
        <f t="shared" si="10"/>
        <v>0</v>
      </c>
      <c r="AL32" s="89">
        <f t="shared" si="11"/>
        <v>126</v>
      </c>
      <c r="AM32" s="90">
        <f>IF($H32&gt;'Wage Ceilings '!$C$3-SUM($S32,$W32,$AA32,$AE32,$AI32),'Wage Ceilings '!$C$3-SUM($S32,$W32,$AA32,$AE32,$AI32),$H32)</f>
        <v>0</v>
      </c>
      <c r="AN32" s="91" cm="1">
        <f t="array" ref="AN32">INDEX(Appendix!$G$4:$K$8,_xlfn.IFS(AL32&lt;56,1,AL32&lt;61,2,AL32&lt;66,3,AL32&lt;71,4,TRUE,5),MATCH(YEAR($C$17),Appendix!$G$3:$L$3,0))</f>
        <v>0</v>
      </c>
      <c r="AO32" s="92">
        <f t="shared" si="12"/>
        <v>0</v>
      </c>
      <c r="AP32" s="89">
        <f t="shared" si="13"/>
        <v>126</v>
      </c>
      <c r="AQ32" s="90" cm="1">
        <f t="array" ref="AQ32">_xlfn.IFS(SUM($S32,$W32,$AA32,$AE32,$AI32,$AM32)&gt;='Wage Ceilings '!$C$3,0,SUM($I32,$S32,$W32,$AA32,$AE32,$AI32,$AM32)&gt;'Wage Ceilings '!$C$3,'Wage Ceilings '!$C$3-SUM($S32,$W32,$AA32,$AE32,$AI32,$AM32),SUM($I32,$S32,$W32,$AA32,$AE32,$AI32,$AM32)&lt;='Wage Ceilings '!$C$3,$I32)</f>
        <v>0</v>
      </c>
      <c r="AR32" s="91" cm="1">
        <f t="array" ref="AR32">INDEX(Appendix!$G$4:$K$8,_xlfn.IFS(AP32&lt;56,1,AP32&lt;61,2,AP32&lt;66,3,AP32&lt;71,4,TRUE,5),MATCH(YEAR($C$17),Appendix!$G$3:$L$3,0))</f>
        <v>0</v>
      </c>
      <c r="AS32" s="92">
        <f t="shared" si="24"/>
        <v>0</v>
      </c>
      <c r="AT32" s="89">
        <f t="shared" si="14"/>
        <v>126</v>
      </c>
      <c r="AU32" s="90" cm="1">
        <f t="array" ref="AU32">_xlfn.IFS(SUM($S32,$W32,$AA32,$AE32,$AI32,$AM32,$AQ32)&gt;='Wage Ceilings '!$C$3,0,SUM($J32,$S32,$W32,$AA32,$AE32,$AI32,$AM32,$AQ32)&gt;'Wage Ceilings '!$C$3,'Wage Ceilings '!$C$3-SUM($S32,$W32,$AA32,$AE32,$AI32,$AM32,$AQ32),SUM($J32,$S32,$W32,$AA32,$AE32,$AI32,$AM32,$AQ32)&lt;='Wage Ceilings '!$C$3,$J32)</f>
        <v>0</v>
      </c>
      <c r="AV32" s="91" cm="1">
        <f t="array" ref="AV32">INDEX(Appendix!$G$4:$K$8,_xlfn.IFS(AT32&lt;56,1,AT32&lt;61,2,AT32&lt;66,3,AT32&lt;71,4,TRUE,5),MATCH(YEAR($C$17),Appendix!$G$3:$L$3,0))</f>
        <v>0</v>
      </c>
      <c r="AW32" s="92">
        <f t="shared" si="15"/>
        <v>0</v>
      </c>
      <c r="AX32" s="89">
        <f t="shared" si="16"/>
        <v>126</v>
      </c>
      <c r="AY32" s="90" cm="1">
        <f t="array" ref="AY32">_xlfn.IFS(SUM($S32,$W32,$AA32,$AE32,$AI32,$AM32,$AQ32,$AU32)&gt;='Wage Ceilings '!$C$3,0,SUM($K32,$S32,$W32,$AA32,$AE32,$AI32,$AM32,$AQ32,$AU32)&gt;'Wage Ceilings '!$C$3,'Wage Ceilings '!$C$3-SUM($S32,$W32,$AA32,$AE32,$AI32,$AM32,$AQ32,$AU32),SUM($K32,$S32,$W32,$AA32,$AE32,$AI32,$AM32,$AQ32,$AU32)&lt;='Wage Ceilings '!$C$3,$K32)</f>
        <v>0</v>
      </c>
      <c r="AZ32" s="91" cm="1">
        <f t="array" ref="AZ32">INDEX(Appendix!$G$4:$K$8,_xlfn.IFS(AX32&lt;56,1,AX32&lt;61,2,AX32&lt;66,3,AX32&lt;71,4,TRUE,5),MATCH(YEAR($C$17),Appendix!$G$3:$L$3,0))</f>
        <v>0</v>
      </c>
      <c r="BA32" s="92">
        <f t="shared" si="17"/>
        <v>0</v>
      </c>
      <c r="BB32" s="89">
        <f t="shared" si="18"/>
        <v>126</v>
      </c>
      <c r="BC32" s="90" cm="1">
        <f t="array" ref="BC32">_xlfn.IFS(SUM($S32,$W32,$AA32,$AE32,$AI32,$AM32,$AQ32,$AU32,$AY32)&gt;='Wage Ceilings '!$C$3,0,SUM($L32,$S32,$W32,$AA32,$AE32,$AI32,$AM32,$AQ32,$AU32,$AY32)&gt;'Wage Ceilings '!$C$3,'Wage Ceilings '!$C$3-SUM($S32,$W32,$AA32,$AE32,$AI32,$AM32,$AQ32,$AU32,$AY32),SUM($L32,$S32,$W32,$AA32,$AE32,$AI32,$AM32,$AQ32,$AU32,$AY32)&lt;='Wage Ceilings '!$C$3,$L32)</f>
        <v>0</v>
      </c>
      <c r="BD32" s="91" cm="1">
        <f t="array" ref="BD32">INDEX(Appendix!$G$4:$K$8,_xlfn.IFS(BB32&lt;56,1,BB32&lt;61,2,BB32&lt;66,3,BB32&lt;71,4,TRUE,5),MATCH(YEAR($C$17),Appendix!$G$3:$L$3,0))</f>
        <v>0</v>
      </c>
      <c r="BE32" s="92">
        <f t="shared" si="19"/>
        <v>0</v>
      </c>
      <c r="BF32" s="89">
        <f t="shared" si="20"/>
        <v>126</v>
      </c>
      <c r="BG32" s="90" cm="1">
        <f t="array" ref="BG32">_xlfn.IFS(SUM($S32,$W32,$AA32,$AE32,$AI32,$AM32,$AQ32,$AU32,$AY32,$BC32)&gt;='Wage Ceilings '!$C$3,0,SUM($M32,$S32,$W32,$AA32,$AE32,$AI32,$AM32,$AQ32,$AU32,$AY32,$BC32)&gt;'Wage Ceilings '!$C$3,'Wage Ceilings '!$C$3-SUM($S32,$W32,$AA32,$AE32,$AI32,$AM32,$AQ32,$AU32,$AY32,$BC32),SUM($M32,$S32,$W32,$AA32,$AE32,$AI32,$AM32,$AQ32,$AU32,$AY32,$BC32)&lt;='Wage Ceilings '!$C$3,$M32)</f>
        <v>0</v>
      </c>
      <c r="BH32" s="91" cm="1">
        <f t="array" ref="BH32">INDEX(Appendix!$G$4:$K$8,_xlfn.IFS(BF32&lt;56,1,BF32&lt;61,2,BF32&lt;66,3,BF32&lt;71,4,TRUE,5),MATCH(YEAR($C$17),Appendix!$G$3:$L$3,0))</f>
        <v>0</v>
      </c>
      <c r="BI32" s="92">
        <f t="shared" si="21"/>
        <v>0</v>
      </c>
      <c r="BJ32" s="89">
        <f t="shared" si="22"/>
        <v>126</v>
      </c>
      <c r="BK32" s="90" cm="1">
        <f t="array" ref="BK32">_xlfn.IFS(SUM($S32,$W32,$AA32,$AE32,$AI32,$AM32,$AQ32,$AU32,$AY32,$BC32,$BG32)&gt;='Wage Ceilings '!$C$3,0,SUM($N32,$S32,$W32,$AA32,$AE32,$AI32,$AM32,$AQ32,$AU32,$AY32,$BC32,$BG32)&gt;'Wage Ceilings '!$C$3,'Wage Ceilings '!$C$3-SUM($S32,$W32,$AA32,$AE32,$AI32,$AM32,$AQ32,$AU32,$AY32,$BC32,$BG32),SUM($N32,$S32,$W32,$AA32,$AE32,$AI32,$AM32,$AQ32,$AU32,$AY32,$BC32,$BG32)&lt;='Wage Ceilings '!$C$3,$N32)</f>
        <v>0</v>
      </c>
      <c r="BL32" s="91" cm="1">
        <f t="array" ref="BL32">INDEX(Appendix!$G$4:$K$8,_xlfn.IFS(BJ32&lt;56,1,BJ32&lt;61,2,BJ32&lt;66,3,BJ32&lt;71,4,TRUE,5),MATCH(YEAR($C$17),Appendix!$G$3:$L$3,0))</f>
        <v>0</v>
      </c>
      <c r="BM32" s="92">
        <f t="shared" si="23"/>
        <v>0</v>
      </c>
      <c r="BN32" s="99"/>
    </row>
    <row r="33" spans="1:66" x14ac:dyDescent="0.3">
      <c r="A33" s="64" t="s">
        <v>31</v>
      </c>
      <c r="B33" s="63"/>
      <c r="C33" s="67"/>
      <c r="D33" s="67"/>
      <c r="E33" s="67"/>
      <c r="F33" s="67"/>
      <c r="G33" s="67"/>
      <c r="H33" s="67"/>
      <c r="I33" s="67"/>
      <c r="J33" s="67"/>
      <c r="K33" s="67"/>
      <c r="L33" s="67"/>
      <c r="M33" s="67"/>
      <c r="N33" s="67"/>
      <c r="O33" s="57">
        <f t="shared" si="25"/>
        <v>0</v>
      </c>
      <c r="P33" s="57">
        <f t="shared" si="26"/>
        <v>0</v>
      </c>
      <c r="Q33" s="58">
        <f t="shared" si="0"/>
        <v>0</v>
      </c>
      <c r="R33" s="89">
        <f t="shared" si="1"/>
        <v>125</v>
      </c>
      <c r="S33" s="90">
        <f>IF($C33&gt;'Wage Ceilings '!$C$3,'Wage Ceilings '!$C$3,$C33)</f>
        <v>0</v>
      </c>
      <c r="T33" s="91" cm="1">
        <f t="array" ref="T33">INDEX(Appendix!$G$4:$K$8,_xlfn.IFS(R33&lt;56,1,R33&lt;61,2,R33&lt;66,3,R33&lt;71,4,TRUE,5),MATCH(YEAR($C$17),Appendix!$G$3:$L$3,0))</f>
        <v>0</v>
      </c>
      <c r="U33" s="92">
        <f t="shared" si="2"/>
        <v>0</v>
      </c>
      <c r="V33" s="89">
        <f t="shared" si="3"/>
        <v>126</v>
      </c>
      <c r="W33" s="90">
        <f>IF($D33&gt;'Wage Ceilings '!$C$3-$S33,'Wage Ceilings '!$C$3-$S33,$D33)</f>
        <v>0</v>
      </c>
      <c r="X33" s="91" cm="1">
        <f t="array" ref="X33">INDEX(Appendix!$G$4:$K$8,_xlfn.IFS(V33&lt;56,1,V33&lt;61,2,V33&lt;66,3,V33&lt;71,4,TRUE,5),MATCH(YEAR($C$17),Appendix!$G$3:$L$3,0))</f>
        <v>0</v>
      </c>
      <c r="Y33" s="92">
        <f t="shared" si="4"/>
        <v>0</v>
      </c>
      <c r="Z33" s="89">
        <f t="shared" si="5"/>
        <v>126</v>
      </c>
      <c r="AA33" s="90">
        <f>IF($E33&gt;'Wage Ceilings '!$C$3-SUM($S33,$W33),'Wage Ceilings '!$C$3-SUM($S33,$W33),$E33)</f>
        <v>0</v>
      </c>
      <c r="AB33" s="91" cm="1">
        <f t="array" ref="AB33">INDEX(Appendix!$G$4:$K$8,_xlfn.IFS(Z33&lt;56,1,Z33&lt;61,2,Z33&lt;66,3,Z33&lt;71,4,TRUE,5),MATCH(YEAR($C$17),Appendix!$G$3:$L$3,0))</f>
        <v>0</v>
      </c>
      <c r="AC33" s="92">
        <f t="shared" si="6"/>
        <v>0</v>
      </c>
      <c r="AD33" s="89">
        <f t="shared" si="7"/>
        <v>126</v>
      </c>
      <c r="AE33" s="90">
        <f>IF($F33&gt;'Wage Ceilings '!$C$3-SUM($S33,$W33,$AA33),'Wage Ceilings '!$C$3-SUM($S33,$W33,$AA33),$F33)</f>
        <v>0</v>
      </c>
      <c r="AF33" s="91" cm="1">
        <f t="array" ref="AF33">INDEX(Appendix!$G$4:$K$8,_xlfn.IFS(AD33&lt;56,1,AD33&lt;61,2,AD33&lt;66,3,AD33&lt;71,4,TRUE,5),MATCH(YEAR($C$17),Appendix!$G$3:$L$3,0))</f>
        <v>0</v>
      </c>
      <c r="AG33" s="92">
        <f t="shared" si="8"/>
        <v>0</v>
      </c>
      <c r="AH33" s="89">
        <f t="shared" si="9"/>
        <v>126</v>
      </c>
      <c r="AI33" s="90">
        <f>IF($G33&gt;'Wage Ceilings '!$C$3-SUM($S33,$W33,$AA33,$AE33),'Wage Ceilings '!$C$3-SUM($S33,$W33,$AA33,$AE33),$G33)</f>
        <v>0</v>
      </c>
      <c r="AJ33" s="91" cm="1">
        <f t="array" ref="AJ33">INDEX(Appendix!$G$4:$K$8,_xlfn.IFS(AH33&lt;56,1,AH33&lt;61,2,AH33&lt;66,3,AH33&lt;71,4,TRUE,5),MATCH(YEAR($C$17),Appendix!$G$3:$L$3,0))</f>
        <v>0</v>
      </c>
      <c r="AK33" s="92">
        <f t="shared" si="10"/>
        <v>0</v>
      </c>
      <c r="AL33" s="89">
        <f t="shared" si="11"/>
        <v>126</v>
      </c>
      <c r="AM33" s="90">
        <f>IF($H33&gt;'Wage Ceilings '!$C$3-SUM($S33,$W33,$AA33,$AE33,$AI33),'Wage Ceilings '!$C$3-SUM($S33,$W33,$AA33,$AE33,$AI33),$H33)</f>
        <v>0</v>
      </c>
      <c r="AN33" s="91" cm="1">
        <f t="array" ref="AN33">INDEX(Appendix!$G$4:$K$8,_xlfn.IFS(AL33&lt;56,1,AL33&lt;61,2,AL33&lt;66,3,AL33&lt;71,4,TRUE,5),MATCH(YEAR($C$17),Appendix!$G$3:$L$3,0))</f>
        <v>0</v>
      </c>
      <c r="AO33" s="92">
        <f t="shared" si="12"/>
        <v>0</v>
      </c>
      <c r="AP33" s="89">
        <f t="shared" si="13"/>
        <v>126</v>
      </c>
      <c r="AQ33" s="90" cm="1">
        <f t="array" ref="AQ33">_xlfn.IFS(SUM($S33,$W33,$AA33,$AE33,$AI33,$AM33)&gt;='Wage Ceilings '!$C$3,0,SUM($I33,$S33,$W33,$AA33,$AE33,$AI33,$AM33)&gt;'Wage Ceilings '!$C$3,'Wage Ceilings '!$C$3-SUM($S33,$W33,$AA33,$AE33,$AI33,$AM33),SUM($I33,$S33,$W33,$AA33,$AE33,$AI33,$AM33)&lt;='Wage Ceilings '!$C$3,$I33)</f>
        <v>0</v>
      </c>
      <c r="AR33" s="91" cm="1">
        <f t="array" ref="AR33">INDEX(Appendix!$G$4:$K$8,_xlfn.IFS(AP33&lt;56,1,AP33&lt;61,2,AP33&lt;66,3,AP33&lt;71,4,TRUE,5),MATCH(YEAR($C$17),Appendix!$G$3:$L$3,0))</f>
        <v>0</v>
      </c>
      <c r="AS33" s="92">
        <f t="shared" si="24"/>
        <v>0</v>
      </c>
      <c r="AT33" s="89">
        <f t="shared" si="14"/>
        <v>126</v>
      </c>
      <c r="AU33" s="90" cm="1">
        <f t="array" ref="AU33">_xlfn.IFS(SUM($S33,$W33,$AA33,$AE33,$AI33,$AM33,$AQ33)&gt;='Wage Ceilings '!$C$3,0,SUM($J33,$S33,$W33,$AA33,$AE33,$AI33,$AM33,$AQ33)&gt;'Wage Ceilings '!$C$3,'Wage Ceilings '!$C$3-SUM($S33,$W33,$AA33,$AE33,$AI33,$AM33,$AQ33),SUM($J33,$S33,$W33,$AA33,$AE33,$AI33,$AM33,$AQ33)&lt;='Wage Ceilings '!$C$3,$J33)</f>
        <v>0</v>
      </c>
      <c r="AV33" s="91" cm="1">
        <f t="array" ref="AV33">INDEX(Appendix!$G$4:$K$8,_xlfn.IFS(AT33&lt;56,1,AT33&lt;61,2,AT33&lt;66,3,AT33&lt;71,4,TRUE,5),MATCH(YEAR($C$17),Appendix!$G$3:$L$3,0))</f>
        <v>0</v>
      </c>
      <c r="AW33" s="92">
        <f t="shared" si="15"/>
        <v>0</v>
      </c>
      <c r="AX33" s="89">
        <f t="shared" si="16"/>
        <v>126</v>
      </c>
      <c r="AY33" s="90" cm="1">
        <f t="array" ref="AY33">_xlfn.IFS(SUM($S33,$W33,$AA33,$AE33,$AI33,$AM33,$AQ33,$AU33)&gt;='Wage Ceilings '!$C$3,0,SUM($K33,$S33,$W33,$AA33,$AE33,$AI33,$AM33,$AQ33,$AU33)&gt;'Wage Ceilings '!$C$3,'Wage Ceilings '!$C$3-SUM($S33,$W33,$AA33,$AE33,$AI33,$AM33,$AQ33,$AU33),SUM($K33,$S33,$W33,$AA33,$AE33,$AI33,$AM33,$AQ33,$AU33)&lt;='Wage Ceilings '!$C$3,$K33)</f>
        <v>0</v>
      </c>
      <c r="AZ33" s="91" cm="1">
        <f t="array" ref="AZ33">INDEX(Appendix!$G$4:$K$8,_xlfn.IFS(AX33&lt;56,1,AX33&lt;61,2,AX33&lt;66,3,AX33&lt;71,4,TRUE,5),MATCH(YEAR($C$17),Appendix!$G$3:$L$3,0))</f>
        <v>0</v>
      </c>
      <c r="BA33" s="92">
        <f t="shared" si="17"/>
        <v>0</v>
      </c>
      <c r="BB33" s="89">
        <f t="shared" si="18"/>
        <v>126</v>
      </c>
      <c r="BC33" s="90" cm="1">
        <f t="array" ref="BC33">_xlfn.IFS(SUM($S33,$W33,$AA33,$AE33,$AI33,$AM33,$AQ33,$AU33,$AY33)&gt;='Wage Ceilings '!$C$3,0,SUM($L33,$S33,$W33,$AA33,$AE33,$AI33,$AM33,$AQ33,$AU33,$AY33)&gt;'Wage Ceilings '!$C$3,'Wage Ceilings '!$C$3-SUM($S33,$W33,$AA33,$AE33,$AI33,$AM33,$AQ33,$AU33,$AY33),SUM($L33,$S33,$W33,$AA33,$AE33,$AI33,$AM33,$AQ33,$AU33,$AY33)&lt;='Wage Ceilings '!$C$3,$L33)</f>
        <v>0</v>
      </c>
      <c r="BD33" s="91" cm="1">
        <f t="array" ref="BD33">INDEX(Appendix!$G$4:$K$8,_xlfn.IFS(BB33&lt;56,1,BB33&lt;61,2,BB33&lt;66,3,BB33&lt;71,4,TRUE,5),MATCH(YEAR($C$17),Appendix!$G$3:$L$3,0))</f>
        <v>0</v>
      </c>
      <c r="BE33" s="92">
        <f t="shared" si="19"/>
        <v>0</v>
      </c>
      <c r="BF33" s="89">
        <f t="shared" si="20"/>
        <v>126</v>
      </c>
      <c r="BG33" s="90" cm="1">
        <f t="array" ref="BG33">_xlfn.IFS(SUM($S33,$W33,$AA33,$AE33,$AI33,$AM33,$AQ33,$AU33,$AY33,$BC33)&gt;='Wage Ceilings '!$C$3,0,SUM($M33,$S33,$W33,$AA33,$AE33,$AI33,$AM33,$AQ33,$AU33,$AY33,$BC33)&gt;'Wage Ceilings '!$C$3,'Wage Ceilings '!$C$3-SUM($S33,$W33,$AA33,$AE33,$AI33,$AM33,$AQ33,$AU33,$AY33,$BC33),SUM($M33,$S33,$W33,$AA33,$AE33,$AI33,$AM33,$AQ33,$AU33,$AY33,$BC33)&lt;='Wage Ceilings '!$C$3,$M33)</f>
        <v>0</v>
      </c>
      <c r="BH33" s="91" cm="1">
        <f t="array" ref="BH33">INDEX(Appendix!$G$4:$K$8,_xlfn.IFS(BF33&lt;56,1,BF33&lt;61,2,BF33&lt;66,3,BF33&lt;71,4,TRUE,5),MATCH(YEAR($C$17),Appendix!$G$3:$L$3,0))</f>
        <v>0</v>
      </c>
      <c r="BI33" s="92">
        <f t="shared" si="21"/>
        <v>0</v>
      </c>
      <c r="BJ33" s="89">
        <f t="shared" si="22"/>
        <v>126</v>
      </c>
      <c r="BK33" s="90" cm="1">
        <f t="array" ref="BK33">_xlfn.IFS(SUM($S33,$W33,$AA33,$AE33,$AI33,$AM33,$AQ33,$AU33,$AY33,$BC33,$BG33)&gt;='Wage Ceilings '!$C$3,0,SUM($N33,$S33,$W33,$AA33,$AE33,$AI33,$AM33,$AQ33,$AU33,$AY33,$BC33,$BG33)&gt;'Wage Ceilings '!$C$3,'Wage Ceilings '!$C$3-SUM($S33,$W33,$AA33,$AE33,$AI33,$AM33,$AQ33,$AU33,$AY33,$BC33,$BG33),SUM($N33,$S33,$W33,$AA33,$AE33,$AI33,$AM33,$AQ33,$AU33,$AY33,$BC33,$BG33)&lt;='Wage Ceilings '!$C$3,$N33)</f>
        <v>0</v>
      </c>
      <c r="BL33" s="91" cm="1">
        <f t="array" ref="BL33">INDEX(Appendix!$G$4:$K$8,_xlfn.IFS(BJ33&lt;56,1,BJ33&lt;61,2,BJ33&lt;66,3,BJ33&lt;71,4,TRUE,5),MATCH(YEAR($C$17),Appendix!$G$3:$L$3,0))</f>
        <v>0</v>
      </c>
      <c r="BM33" s="92">
        <f t="shared" si="23"/>
        <v>0</v>
      </c>
      <c r="BN33" s="99"/>
    </row>
    <row r="34" spans="1:66" x14ac:dyDescent="0.3">
      <c r="A34" s="64" t="s">
        <v>32</v>
      </c>
      <c r="B34" s="63"/>
      <c r="C34" s="67"/>
      <c r="D34" s="67"/>
      <c r="E34" s="67"/>
      <c r="F34" s="67"/>
      <c r="G34" s="67"/>
      <c r="H34" s="67"/>
      <c r="I34" s="67"/>
      <c r="J34" s="67"/>
      <c r="K34" s="67"/>
      <c r="L34" s="67"/>
      <c r="M34" s="67"/>
      <c r="N34" s="67"/>
      <c r="O34" s="57">
        <f t="shared" si="25"/>
        <v>0</v>
      </c>
      <c r="P34" s="57">
        <f t="shared" si="26"/>
        <v>0</v>
      </c>
      <c r="Q34" s="58">
        <f t="shared" si="0"/>
        <v>0</v>
      </c>
      <c r="R34" s="89">
        <f t="shared" si="1"/>
        <v>125</v>
      </c>
      <c r="S34" s="90">
        <f>IF($C34&gt;'Wage Ceilings '!$C$3,'Wage Ceilings '!$C$3,$C34)</f>
        <v>0</v>
      </c>
      <c r="T34" s="91" cm="1">
        <f t="array" ref="T34">INDEX(Appendix!$G$4:$K$8,_xlfn.IFS(R34&lt;56,1,R34&lt;61,2,R34&lt;66,3,R34&lt;71,4,TRUE,5),MATCH(YEAR($C$17),Appendix!$G$3:$L$3,0))</f>
        <v>0</v>
      </c>
      <c r="U34" s="92">
        <f t="shared" si="2"/>
        <v>0</v>
      </c>
      <c r="V34" s="89">
        <f t="shared" si="3"/>
        <v>126</v>
      </c>
      <c r="W34" s="90">
        <f>IF($D34&gt;'Wage Ceilings '!$C$3-$S34,'Wage Ceilings '!$C$3-$S34,$D34)</f>
        <v>0</v>
      </c>
      <c r="X34" s="91" cm="1">
        <f t="array" ref="X34">INDEX(Appendix!$G$4:$K$8,_xlfn.IFS(V34&lt;56,1,V34&lt;61,2,V34&lt;66,3,V34&lt;71,4,TRUE,5),MATCH(YEAR($C$17),Appendix!$G$3:$L$3,0))</f>
        <v>0</v>
      </c>
      <c r="Y34" s="92">
        <f t="shared" si="4"/>
        <v>0</v>
      </c>
      <c r="Z34" s="89">
        <f t="shared" si="5"/>
        <v>126</v>
      </c>
      <c r="AA34" s="90">
        <f>IF($E34&gt;'Wage Ceilings '!$C$3-SUM($S34,$W34),'Wage Ceilings '!$C$3-SUM($S34,$W34),$E34)</f>
        <v>0</v>
      </c>
      <c r="AB34" s="91" cm="1">
        <f t="array" ref="AB34">INDEX(Appendix!$G$4:$K$8,_xlfn.IFS(Z34&lt;56,1,Z34&lt;61,2,Z34&lt;66,3,Z34&lt;71,4,TRUE,5),MATCH(YEAR($C$17),Appendix!$G$3:$L$3,0))</f>
        <v>0</v>
      </c>
      <c r="AC34" s="92">
        <f t="shared" si="6"/>
        <v>0</v>
      </c>
      <c r="AD34" s="89">
        <f t="shared" si="7"/>
        <v>126</v>
      </c>
      <c r="AE34" s="90">
        <f>IF($F34&gt;'Wage Ceilings '!$C$3-SUM($S34,$W34,$AA34),'Wage Ceilings '!$C$3-SUM($S34,$W34,$AA34),$F34)</f>
        <v>0</v>
      </c>
      <c r="AF34" s="91" cm="1">
        <f t="array" ref="AF34">INDEX(Appendix!$G$4:$K$8,_xlfn.IFS(AD34&lt;56,1,AD34&lt;61,2,AD34&lt;66,3,AD34&lt;71,4,TRUE,5),MATCH(YEAR($C$17),Appendix!$G$3:$L$3,0))</f>
        <v>0</v>
      </c>
      <c r="AG34" s="92">
        <f t="shared" si="8"/>
        <v>0</v>
      </c>
      <c r="AH34" s="89">
        <f t="shared" si="9"/>
        <v>126</v>
      </c>
      <c r="AI34" s="90">
        <f>IF($G34&gt;'Wage Ceilings '!$C$3-SUM($S34,$W34,$AA34,$AE34),'Wage Ceilings '!$C$3-SUM($S34,$W34,$AA34,$AE34),$G34)</f>
        <v>0</v>
      </c>
      <c r="AJ34" s="91" cm="1">
        <f t="array" ref="AJ34">INDEX(Appendix!$G$4:$K$8,_xlfn.IFS(AH34&lt;56,1,AH34&lt;61,2,AH34&lt;66,3,AH34&lt;71,4,TRUE,5),MATCH(YEAR($C$17),Appendix!$G$3:$L$3,0))</f>
        <v>0</v>
      </c>
      <c r="AK34" s="92">
        <f t="shared" si="10"/>
        <v>0</v>
      </c>
      <c r="AL34" s="89">
        <f t="shared" si="11"/>
        <v>126</v>
      </c>
      <c r="AM34" s="90">
        <f>IF($H34&gt;'Wage Ceilings '!$C$3-SUM($S34,$W34,$AA34,$AE34,$AI34),'Wage Ceilings '!$C$3-SUM($S34,$W34,$AA34,$AE34,$AI34),$H34)</f>
        <v>0</v>
      </c>
      <c r="AN34" s="91" cm="1">
        <f t="array" ref="AN34">INDEX(Appendix!$G$4:$K$8,_xlfn.IFS(AL34&lt;56,1,AL34&lt;61,2,AL34&lt;66,3,AL34&lt;71,4,TRUE,5),MATCH(YEAR($C$17),Appendix!$G$3:$L$3,0))</f>
        <v>0</v>
      </c>
      <c r="AO34" s="92">
        <f t="shared" si="12"/>
        <v>0</v>
      </c>
      <c r="AP34" s="89">
        <f t="shared" si="13"/>
        <v>126</v>
      </c>
      <c r="AQ34" s="90" cm="1">
        <f t="array" ref="AQ34">_xlfn.IFS(SUM($S34,$W34,$AA34,$AE34,$AI34,$AM34)&gt;='Wage Ceilings '!$C$3,0,SUM($I34,$S34,$W34,$AA34,$AE34,$AI34,$AM34)&gt;'Wage Ceilings '!$C$3,'Wage Ceilings '!$C$3-SUM($S34,$W34,$AA34,$AE34,$AI34,$AM34),SUM($I34,$S34,$W34,$AA34,$AE34,$AI34,$AM34)&lt;='Wage Ceilings '!$C$3,$I34)</f>
        <v>0</v>
      </c>
      <c r="AR34" s="91" cm="1">
        <f t="array" ref="AR34">INDEX(Appendix!$G$4:$K$8,_xlfn.IFS(AP34&lt;56,1,AP34&lt;61,2,AP34&lt;66,3,AP34&lt;71,4,TRUE,5),MATCH(YEAR($C$17),Appendix!$G$3:$L$3,0))</f>
        <v>0</v>
      </c>
      <c r="AS34" s="92">
        <f t="shared" si="24"/>
        <v>0</v>
      </c>
      <c r="AT34" s="89">
        <f t="shared" si="14"/>
        <v>126</v>
      </c>
      <c r="AU34" s="90" cm="1">
        <f t="array" ref="AU34">_xlfn.IFS(SUM($S34,$W34,$AA34,$AE34,$AI34,$AM34,$AQ34)&gt;='Wage Ceilings '!$C$3,0,SUM($J34,$S34,$W34,$AA34,$AE34,$AI34,$AM34,$AQ34)&gt;'Wage Ceilings '!$C$3,'Wage Ceilings '!$C$3-SUM($S34,$W34,$AA34,$AE34,$AI34,$AM34,$AQ34),SUM($J34,$S34,$W34,$AA34,$AE34,$AI34,$AM34,$AQ34)&lt;='Wage Ceilings '!$C$3,$J34)</f>
        <v>0</v>
      </c>
      <c r="AV34" s="91" cm="1">
        <f t="array" ref="AV34">INDEX(Appendix!$G$4:$K$8,_xlfn.IFS(AT34&lt;56,1,AT34&lt;61,2,AT34&lt;66,3,AT34&lt;71,4,TRUE,5),MATCH(YEAR($C$17),Appendix!$G$3:$L$3,0))</f>
        <v>0</v>
      </c>
      <c r="AW34" s="92">
        <f t="shared" si="15"/>
        <v>0</v>
      </c>
      <c r="AX34" s="89">
        <f t="shared" si="16"/>
        <v>126</v>
      </c>
      <c r="AY34" s="90" cm="1">
        <f t="array" ref="AY34">_xlfn.IFS(SUM($S34,$W34,$AA34,$AE34,$AI34,$AM34,$AQ34,$AU34)&gt;='Wage Ceilings '!$C$3,0,SUM($K34,$S34,$W34,$AA34,$AE34,$AI34,$AM34,$AQ34,$AU34)&gt;'Wage Ceilings '!$C$3,'Wage Ceilings '!$C$3-SUM($S34,$W34,$AA34,$AE34,$AI34,$AM34,$AQ34,$AU34),SUM($K34,$S34,$W34,$AA34,$AE34,$AI34,$AM34,$AQ34,$AU34)&lt;='Wage Ceilings '!$C$3,$K34)</f>
        <v>0</v>
      </c>
      <c r="AZ34" s="91" cm="1">
        <f t="array" ref="AZ34">INDEX(Appendix!$G$4:$K$8,_xlfn.IFS(AX34&lt;56,1,AX34&lt;61,2,AX34&lt;66,3,AX34&lt;71,4,TRUE,5),MATCH(YEAR($C$17),Appendix!$G$3:$L$3,0))</f>
        <v>0</v>
      </c>
      <c r="BA34" s="92">
        <f t="shared" si="17"/>
        <v>0</v>
      </c>
      <c r="BB34" s="89">
        <f t="shared" si="18"/>
        <v>126</v>
      </c>
      <c r="BC34" s="90" cm="1">
        <f t="array" ref="BC34">_xlfn.IFS(SUM($S34,$W34,$AA34,$AE34,$AI34,$AM34,$AQ34,$AU34,$AY34)&gt;='Wage Ceilings '!$C$3,0,SUM($L34,$S34,$W34,$AA34,$AE34,$AI34,$AM34,$AQ34,$AU34,$AY34)&gt;'Wage Ceilings '!$C$3,'Wage Ceilings '!$C$3-SUM($S34,$W34,$AA34,$AE34,$AI34,$AM34,$AQ34,$AU34,$AY34),SUM($L34,$S34,$W34,$AA34,$AE34,$AI34,$AM34,$AQ34,$AU34,$AY34)&lt;='Wage Ceilings '!$C$3,$L34)</f>
        <v>0</v>
      </c>
      <c r="BD34" s="91" cm="1">
        <f t="array" ref="BD34">INDEX(Appendix!$G$4:$K$8,_xlfn.IFS(BB34&lt;56,1,BB34&lt;61,2,BB34&lt;66,3,BB34&lt;71,4,TRUE,5),MATCH(YEAR($C$17),Appendix!$G$3:$L$3,0))</f>
        <v>0</v>
      </c>
      <c r="BE34" s="92">
        <f t="shared" si="19"/>
        <v>0</v>
      </c>
      <c r="BF34" s="89">
        <f t="shared" si="20"/>
        <v>126</v>
      </c>
      <c r="BG34" s="90" cm="1">
        <f t="array" ref="BG34">_xlfn.IFS(SUM($S34,$W34,$AA34,$AE34,$AI34,$AM34,$AQ34,$AU34,$AY34,$BC34)&gt;='Wage Ceilings '!$C$3,0,SUM($M34,$S34,$W34,$AA34,$AE34,$AI34,$AM34,$AQ34,$AU34,$AY34,$BC34)&gt;'Wage Ceilings '!$C$3,'Wage Ceilings '!$C$3-SUM($S34,$W34,$AA34,$AE34,$AI34,$AM34,$AQ34,$AU34,$AY34,$BC34),SUM($M34,$S34,$W34,$AA34,$AE34,$AI34,$AM34,$AQ34,$AU34,$AY34,$BC34)&lt;='Wage Ceilings '!$C$3,$M34)</f>
        <v>0</v>
      </c>
      <c r="BH34" s="91" cm="1">
        <f t="array" ref="BH34">INDEX(Appendix!$G$4:$K$8,_xlfn.IFS(BF34&lt;56,1,BF34&lt;61,2,BF34&lt;66,3,BF34&lt;71,4,TRUE,5),MATCH(YEAR($C$17),Appendix!$G$3:$L$3,0))</f>
        <v>0</v>
      </c>
      <c r="BI34" s="92">
        <f t="shared" si="21"/>
        <v>0</v>
      </c>
      <c r="BJ34" s="89">
        <f t="shared" si="22"/>
        <v>126</v>
      </c>
      <c r="BK34" s="90" cm="1">
        <f t="array" ref="BK34">_xlfn.IFS(SUM($S34,$W34,$AA34,$AE34,$AI34,$AM34,$AQ34,$AU34,$AY34,$BC34,$BG34)&gt;='Wage Ceilings '!$C$3,0,SUM($N34,$S34,$W34,$AA34,$AE34,$AI34,$AM34,$AQ34,$AU34,$AY34,$BC34,$BG34)&gt;'Wage Ceilings '!$C$3,'Wage Ceilings '!$C$3-SUM($S34,$W34,$AA34,$AE34,$AI34,$AM34,$AQ34,$AU34,$AY34,$BC34,$BG34),SUM($N34,$S34,$W34,$AA34,$AE34,$AI34,$AM34,$AQ34,$AU34,$AY34,$BC34,$BG34)&lt;='Wage Ceilings '!$C$3,$N34)</f>
        <v>0</v>
      </c>
      <c r="BL34" s="91" cm="1">
        <f t="array" ref="BL34">INDEX(Appendix!$G$4:$K$8,_xlfn.IFS(BJ34&lt;56,1,BJ34&lt;61,2,BJ34&lt;66,3,BJ34&lt;71,4,TRUE,5),MATCH(YEAR($C$17),Appendix!$G$3:$L$3,0))</f>
        <v>0</v>
      </c>
      <c r="BM34" s="92">
        <f t="shared" si="23"/>
        <v>0</v>
      </c>
      <c r="BN34" s="99"/>
    </row>
    <row r="35" spans="1:66" x14ac:dyDescent="0.3">
      <c r="A35" s="64" t="s">
        <v>33</v>
      </c>
      <c r="B35" s="63"/>
      <c r="C35" s="67"/>
      <c r="D35" s="67"/>
      <c r="E35" s="67"/>
      <c r="F35" s="67"/>
      <c r="G35" s="67"/>
      <c r="H35" s="67"/>
      <c r="I35" s="67"/>
      <c r="J35" s="67"/>
      <c r="K35" s="67"/>
      <c r="L35" s="67"/>
      <c r="M35" s="67"/>
      <c r="N35" s="67"/>
      <c r="O35" s="57">
        <f t="shared" si="25"/>
        <v>0</v>
      </c>
      <c r="P35" s="57">
        <f t="shared" si="26"/>
        <v>0</v>
      </c>
      <c r="Q35" s="58">
        <f t="shared" si="0"/>
        <v>0</v>
      </c>
      <c r="R35" s="89">
        <f t="shared" si="1"/>
        <v>125</v>
      </c>
      <c r="S35" s="90">
        <f>IF($C35&gt;'Wage Ceilings '!$C$3,'Wage Ceilings '!$C$3,$C35)</f>
        <v>0</v>
      </c>
      <c r="T35" s="91" cm="1">
        <f t="array" ref="T35">INDEX(Appendix!$G$4:$K$8,_xlfn.IFS(R35&lt;56,1,R35&lt;61,2,R35&lt;66,3,R35&lt;71,4,TRUE,5),MATCH(YEAR($C$17),Appendix!$G$3:$L$3,0))</f>
        <v>0</v>
      </c>
      <c r="U35" s="92">
        <f t="shared" si="2"/>
        <v>0</v>
      </c>
      <c r="V35" s="89">
        <f t="shared" si="3"/>
        <v>126</v>
      </c>
      <c r="W35" s="90">
        <f>IF($D35&gt;'Wage Ceilings '!$C$3-$S35,'Wage Ceilings '!$C$3-$S35,$D35)</f>
        <v>0</v>
      </c>
      <c r="X35" s="91" cm="1">
        <f t="array" ref="X35">INDEX(Appendix!$G$4:$K$8,_xlfn.IFS(V35&lt;56,1,V35&lt;61,2,V35&lt;66,3,V35&lt;71,4,TRUE,5),MATCH(YEAR($C$17),Appendix!$G$3:$L$3,0))</f>
        <v>0</v>
      </c>
      <c r="Y35" s="92">
        <f t="shared" si="4"/>
        <v>0</v>
      </c>
      <c r="Z35" s="89">
        <f t="shared" si="5"/>
        <v>126</v>
      </c>
      <c r="AA35" s="90">
        <f>IF($E35&gt;'Wage Ceilings '!$C$3-SUM($S35,$W35),'Wage Ceilings '!$C$3-SUM($S35,$W35),$E35)</f>
        <v>0</v>
      </c>
      <c r="AB35" s="91" cm="1">
        <f t="array" ref="AB35">INDEX(Appendix!$G$4:$K$8,_xlfn.IFS(Z35&lt;56,1,Z35&lt;61,2,Z35&lt;66,3,Z35&lt;71,4,TRUE,5),MATCH(YEAR($C$17),Appendix!$G$3:$L$3,0))</f>
        <v>0</v>
      </c>
      <c r="AC35" s="92">
        <f t="shared" si="6"/>
        <v>0</v>
      </c>
      <c r="AD35" s="89">
        <f t="shared" si="7"/>
        <v>126</v>
      </c>
      <c r="AE35" s="90">
        <f>IF($F35&gt;'Wage Ceilings '!$C$3-SUM($S35,$W35,$AA35),'Wage Ceilings '!$C$3-SUM($S35,$W35,$AA35),$F35)</f>
        <v>0</v>
      </c>
      <c r="AF35" s="91" cm="1">
        <f t="array" ref="AF35">INDEX(Appendix!$G$4:$K$8,_xlfn.IFS(AD35&lt;56,1,AD35&lt;61,2,AD35&lt;66,3,AD35&lt;71,4,TRUE,5),MATCH(YEAR($C$17),Appendix!$G$3:$L$3,0))</f>
        <v>0</v>
      </c>
      <c r="AG35" s="92">
        <f t="shared" si="8"/>
        <v>0</v>
      </c>
      <c r="AH35" s="89">
        <f t="shared" si="9"/>
        <v>126</v>
      </c>
      <c r="AI35" s="90">
        <f>IF($G35&gt;'Wage Ceilings '!$C$3-SUM($S35,$W35,$AA35,$AE35),'Wage Ceilings '!$C$3-SUM($S35,$W35,$AA35,$AE35),$G35)</f>
        <v>0</v>
      </c>
      <c r="AJ35" s="91" cm="1">
        <f t="array" ref="AJ35">INDEX(Appendix!$G$4:$K$8,_xlfn.IFS(AH35&lt;56,1,AH35&lt;61,2,AH35&lt;66,3,AH35&lt;71,4,TRUE,5),MATCH(YEAR($C$17),Appendix!$G$3:$L$3,0))</f>
        <v>0</v>
      </c>
      <c r="AK35" s="92">
        <f t="shared" si="10"/>
        <v>0</v>
      </c>
      <c r="AL35" s="89">
        <f t="shared" si="11"/>
        <v>126</v>
      </c>
      <c r="AM35" s="90">
        <f>IF($H35&gt;'Wage Ceilings '!$C$3-SUM($S35,$W35,$AA35,$AE35,$AI35),'Wage Ceilings '!$C$3-SUM($S35,$W35,$AA35,$AE35,$AI35),$H35)</f>
        <v>0</v>
      </c>
      <c r="AN35" s="91" cm="1">
        <f t="array" ref="AN35">INDEX(Appendix!$G$4:$K$8,_xlfn.IFS(AL35&lt;56,1,AL35&lt;61,2,AL35&lt;66,3,AL35&lt;71,4,TRUE,5),MATCH(YEAR($C$17),Appendix!$G$3:$L$3,0))</f>
        <v>0</v>
      </c>
      <c r="AO35" s="92">
        <f t="shared" si="12"/>
        <v>0</v>
      </c>
      <c r="AP35" s="89">
        <f t="shared" si="13"/>
        <v>126</v>
      </c>
      <c r="AQ35" s="90" cm="1">
        <f t="array" ref="AQ35">_xlfn.IFS(SUM($S35,$W35,$AA35,$AE35,$AI35,$AM35)&gt;='Wage Ceilings '!$C$3,0,SUM($I35,$S35,$W35,$AA35,$AE35,$AI35,$AM35)&gt;'Wage Ceilings '!$C$3,'Wage Ceilings '!$C$3-SUM($S35,$W35,$AA35,$AE35,$AI35,$AM35),SUM($I35,$S35,$W35,$AA35,$AE35,$AI35,$AM35)&lt;='Wage Ceilings '!$C$3,$I35)</f>
        <v>0</v>
      </c>
      <c r="AR35" s="91" cm="1">
        <f t="array" ref="AR35">INDEX(Appendix!$G$4:$K$8,_xlfn.IFS(AP35&lt;56,1,AP35&lt;61,2,AP35&lt;66,3,AP35&lt;71,4,TRUE,5),MATCH(YEAR($C$17),Appendix!$G$3:$L$3,0))</f>
        <v>0</v>
      </c>
      <c r="AS35" s="92">
        <f t="shared" si="24"/>
        <v>0</v>
      </c>
      <c r="AT35" s="89">
        <f t="shared" si="14"/>
        <v>126</v>
      </c>
      <c r="AU35" s="90" cm="1">
        <f t="array" ref="AU35">_xlfn.IFS(SUM($S35,$W35,$AA35,$AE35,$AI35,$AM35,$AQ35)&gt;='Wage Ceilings '!$C$3,0,SUM($J35,$S35,$W35,$AA35,$AE35,$AI35,$AM35,$AQ35)&gt;'Wage Ceilings '!$C$3,'Wage Ceilings '!$C$3-SUM($S35,$W35,$AA35,$AE35,$AI35,$AM35,$AQ35),SUM($J35,$S35,$W35,$AA35,$AE35,$AI35,$AM35,$AQ35)&lt;='Wage Ceilings '!$C$3,$J35)</f>
        <v>0</v>
      </c>
      <c r="AV35" s="91" cm="1">
        <f t="array" ref="AV35">INDEX(Appendix!$G$4:$K$8,_xlfn.IFS(AT35&lt;56,1,AT35&lt;61,2,AT35&lt;66,3,AT35&lt;71,4,TRUE,5),MATCH(YEAR($C$17),Appendix!$G$3:$L$3,0))</f>
        <v>0</v>
      </c>
      <c r="AW35" s="92">
        <f t="shared" si="15"/>
        <v>0</v>
      </c>
      <c r="AX35" s="89">
        <f t="shared" si="16"/>
        <v>126</v>
      </c>
      <c r="AY35" s="90" cm="1">
        <f t="array" ref="AY35">_xlfn.IFS(SUM($S35,$W35,$AA35,$AE35,$AI35,$AM35,$AQ35,$AU35)&gt;='Wage Ceilings '!$C$3,0,SUM($K35,$S35,$W35,$AA35,$AE35,$AI35,$AM35,$AQ35,$AU35)&gt;'Wage Ceilings '!$C$3,'Wage Ceilings '!$C$3-SUM($S35,$W35,$AA35,$AE35,$AI35,$AM35,$AQ35,$AU35),SUM($K35,$S35,$W35,$AA35,$AE35,$AI35,$AM35,$AQ35,$AU35)&lt;='Wage Ceilings '!$C$3,$K35)</f>
        <v>0</v>
      </c>
      <c r="AZ35" s="91" cm="1">
        <f t="array" ref="AZ35">INDEX(Appendix!$G$4:$K$8,_xlfn.IFS(AX35&lt;56,1,AX35&lt;61,2,AX35&lt;66,3,AX35&lt;71,4,TRUE,5),MATCH(YEAR($C$17),Appendix!$G$3:$L$3,0))</f>
        <v>0</v>
      </c>
      <c r="BA35" s="92">
        <f t="shared" si="17"/>
        <v>0</v>
      </c>
      <c r="BB35" s="89">
        <f t="shared" si="18"/>
        <v>126</v>
      </c>
      <c r="BC35" s="90" cm="1">
        <f t="array" ref="BC35">_xlfn.IFS(SUM($S35,$W35,$AA35,$AE35,$AI35,$AM35,$AQ35,$AU35,$AY35)&gt;='Wage Ceilings '!$C$3,0,SUM($L35,$S35,$W35,$AA35,$AE35,$AI35,$AM35,$AQ35,$AU35,$AY35)&gt;'Wage Ceilings '!$C$3,'Wage Ceilings '!$C$3-SUM($S35,$W35,$AA35,$AE35,$AI35,$AM35,$AQ35,$AU35,$AY35),SUM($L35,$S35,$W35,$AA35,$AE35,$AI35,$AM35,$AQ35,$AU35,$AY35)&lt;='Wage Ceilings '!$C$3,$L35)</f>
        <v>0</v>
      </c>
      <c r="BD35" s="91" cm="1">
        <f t="array" ref="BD35">INDEX(Appendix!$G$4:$K$8,_xlfn.IFS(BB35&lt;56,1,BB35&lt;61,2,BB35&lt;66,3,BB35&lt;71,4,TRUE,5),MATCH(YEAR($C$17),Appendix!$G$3:$L$3,0))</f>
        <v>0</v>
      </c>
      <c r="BE35" s="92">
        <f t="shared" si="19"/>
        <v>0</v>
      </c>
      <c r="BF35" s="89">
        <f t="shared" si="20"/>
        <v>126</v>
      </c>
      <c r="BG35" s="90" cm="1">
        <f t="array" ref="BG35">_xlfn.IFS(SUM($S35,$W35,$AA35,$AE35,$AI35,$AM35,$AQ35,$AU35,$AY35,$BC35)&gt;='Wage Ceilings '!$C$3,0,SUM($M35,$S35,$W35,$AA35,$AE35,$AI35,$AM35,$AQ35,$AU35,$AY35,$BC35)&gt;'Wage Ceilings '!$C$3,'Wage Ceilings '!$C$3-SUM($S35,$W35,$AA35,$AE35,$AI35,$AM35,$AQ35,$AU35,$AY35,$BC35),SUM($M35,$S35,$W35,$AA35,$AE35,$AI35,$AM35,$AQ35,$AU35,$AY35,$BC35)&lt;='Wage Ceilings '!$C$3,$M35)</f>
        <v>0</v>
      </c>
      <c r="BH35" s="91" cm="1">
        <f t="array" ref="BH35">INDEX(Appendix!$G$4:$K$8,_xlfn.IFS(BF35&lt;56,1,BF35&lt;61,2,BF35&lt;66,3,BF35&lt;71,4,TRUE,5),MATCH(YEAR($C$17),Appendix!$G$3:$L$3,0))</f>
        <v>0</v>
      </c>
      <c r="BI35" s="92">
        <f t="shared" si="21"/>
        <v>0</v>
      </c>
      <c r="BJ35" s="89">
        <f t="shared" si="22"/>
        <v>126</v>
      </c>
      <c r="BK35" s="90" cm="1">
        <f t="array" ref="BK35">_xlfn.IFS(SUM($S35,$W35,$AA35,$AE35,$AI35,$AM35,$AQ35,$AU35,$AY35,$BC35,$BG35)&gt;='Wage Ceilings '!$C$3,0,SUM($N35,$S35,$W35,$AA35,$AE35,$AI35,$AM35,$AQ35,$AU35,$AY35,$BC35,$BG35)&gt;'Wage Ceilings '!$C$3,'Wage Ceilings '!$C$3-SUM($S35,$W35,$AA35,$AE35,$AI35,$AM35,$AQ35,$AU35,$AY35,$BC35,$BG35),SUM($N35,$S35,$W35,$AA35,$AE35,$AI35,$AM35,$AQ35,$AU35,$AY35,$BC35,$BG35)&lt;='Wage Ceilings '!$C$3,$N35)</f>
        <v>0</v>
      </c>
      <c r="BL35" s="91" cm="1">
        <f t="array" ref="BL35">INDEX(Appendix!$G$4:$K$8,_xlfn.IFS(BJ35&lt;56,1,BJ35&lt;61,2,BJ35&lt;66,3,BJ35&lt;71,4,TRUE,5),MATCH(YEAR($C$17),Appendix!$G$3:$L$3,0))</f>
        <v>0</v>
      </c>
      <c r="BM35" s="92">
        <f t="shared" si="23"/>
        <v>0</v>
      </c>
      <c r="BN35" s="99"/>
    </row>
    <row r="36" spans="1:66" x14ac:dyDescent="0.3">
      <c r="A36" s="64" t="s">
        <v>34</v>
      </c>
      <c r="B36" s="63"/>
      <c r="C36" s="67"/>
      <c r="D36" s="67"/>
      <c r="E36" s="67"/>
      <c r="F36" s="67"/>
      <c r="G36" s="67"/>
      <c r="H36" s="67"/>
      <c r="I36" s="67"/>
      <c r="J36" s="67"/>
      <c r="K36" s="67"/>
      <c r="L36" s="67"/>
      <c r="M36" s="67"/>
      <c r="N36" s="67"/>
      <c r="O36" s="57">
        <f t="shared" si="25"/>
        <v>0</v>
      </c>
      <c r="P36" s="57">
        <f t="shared" si="26"/>
        <v>0</v>
      </c>
      <c r="Q36" s="58">
        <f t="shared" si="0"/>
        <v>0</v>
      </c>
      <c r="R36" s="89">
        <f t="shared" si="1"/>
        <v>125</v>
      </c>
      <c r="S36" s="90">
        <f>IF($C36&gt;'Wage Ceilings '!$C$3,'Wage Ceilings '!$C$3,$C36)</f>
        <v>0</v>
      </c>
      <c r="T36" s="91" cm="1">
        <f t="array" ref="T36">INDEX(Appendix!$G$4:$K$8,_xlfn.IFS(R36&lt;56,1,R36&lt;61,2,R36&lt;66,3,R36&lt;71,4,TRUE,5),MATCH(YEAR($C$17),Appendix!$G$3:$L$3,0))</f>
        <v>0</v>
      </c>
      <c r="U36" s="92">
        <f t="shared" si="2"/>
        <v>0</v>
      </c>
      <c r="V36" s="89">
        <f t="shared" si="3"/>
        <v>126</v>
      </c>
      <c r="W36" s="90">
        <f>IF($D36&gt;'Wage Ceilings '!$C$3-$S36,'Wage Ceilings '!$C$3-$S36,$D36)</f>
        <v>0</v>
      </c>
      <c r="X36" s="91" cm="1">
        <f t="array" ref="X36">INDEX(Appendix!$G$4:$K$8,_xlfn.IFS(V36&lt;56,1,V36&lt;61,2,V36&lt;66,3,V36&lt;71,4,TRUE,5),MATCH(YEAR($C$17),Appendix!$G$3:$L$3,0))</f>
        <v>0</v>
      </c>
      <c r="Y36" s="92">
        <f t="shared" si="4"/>
        <v>0</v>
      </c>
      <c r="Z36" s="89">
        <f t="shared" si="5"/>
        <v>126</v>
      </c>
      <c r="AA36" s="90">
        <f>IF($E36&gt;'Wage Ceilings '!$C$3-SUM($S36,$W36),'Wage Ceilings '!$C$3-SUM($S36,$W36),$E36)</f>
        <v>0</v>
      </c>
      <c r="AB36" s="91" cm="1">
        <f t="array" ref="AB36">INDEX(Appendix!$G$4:$K$8,_xlfn.IFS(Z36&lt;56,1,Z36&lt;61,2,Z36&lt;66,3,Z36&lt;71,4,TRUE,5),MATCH(YEAR($C$17),Appendix!$G$3:$L$3,0))</f>
        <v>0</v>
      </c>
      <c r="AC36" s="92">
        <f t="shared" si="6"/>
        <v>0</v>
      </c>
      <c r="AD36" s="89">
        <f t="shared" si="7"/>
        <v>126</v>
      </c>
      <c r="AE36" s="90">
        <f>IF($F36&gt;'Wage Ceilings '!$C$3-SUM($S36,$W36,$AA36),'Wage Ceilings '!$C$3-SUM($S36,$W36,$AA36),$F36)</f>
        <v>0</v>
      </c>
      <c r="AF36" s="91" cm="1">
        <f t="array" ref="AF36">INDEX(Appendix!$G$4:$K$8,_xlfn.IFS(AD36&lt;56,1,AD36&lt;61,2,AD36&lt;66,3,AD36&lt;71,4,TRUE,5),MATCH(YEAR($C$17),Appendix!$G$3:$L$3,0))</f>
        <v>0</v>
      </c>
      <c r="AG36" s="92">
        <f t="shared" si="8"/>
        <v>0</v>
      </c>
      <c r="AH36" s="89">
        <f t="shared" si="9"/>
        <v>126</v>
      </c>
      <c r="AI36" s="90">
        <f>IF($G36&gt;'Wage Ceilings '!$C$3-SUM($S36,$W36,$AA36,$AE36),'Wage Ceilings '!$C$3-SUM($S36,$W36,$AA36,$AE36),$G36)</f>
        <v>0</v>
      </c>
      <c r="AJ36" s="91" cm="1">
        <f t="array" ref="AJ36">INDEX(Appendix!$G$4:$K$8,_xlfn.IFS(AH36&lt;56,1,AH36&lt;61,2,AH36&lt;66,3,AH36&lt;71,4,TRUE,5),MATCH(YEAR($C$17),Appendix!$G$3:$L$3,0))</f>
        <v>0</v>
      </c>
      <c r="AK36" s="92">
        <f t="shared" si="10"/>
        <v>0</v>
      </c>
      <c r="AL36" s="89">
        <f t="shared" si="11"/>
        <v>126</v>
      </c>
      <c r="AM36" s="90">
        <f>IF($H36&gt;'Wage Ceilings '!$C$3-SUM($S36,$W36,$AA36,$AE36,$AI36),'Wage Ceilings '!$C$3-SUM($S36,$W36,$AA36,$AE36,$AI36),$H36)</f>
        <v>0</v>
      </c>
      <c r="AN36" s="91" cm="1">
        <f t="array" ref="AN36">INDEX(Appendix!$G$4:$K$8,_xlfn.IFS(AL36&lt;56,1,AL36&lt;61,2,AL36&lt;66,3,AL36&lt;71,4,TRUE,5),MATCH(YEAR($C$17),Appendix!$G$3:$L$3,0))</f>
        <v>0</v>
      </c>
      <c r="AO36" s="92">
        <f t="shared" si="12"/>
        <v>0</v>
      </c>
      <c r="AP36" s="89">
        <f t="shared" si="13"/>
        <v>126</v>
      </c>
      <c r="AQ36" s="90" cm="1">
        <f t="array" ref="AQ36">_xlfn.IFS(SUM($S36,$W36,$AA36,$AE36,$AI36,$AM36)&gt;='Wage Ceilings '!$C$3,0,SUM($I36,$S36,$W36,$AA36,$AE36,$AI36,$AM36)&gt;'Wage Ceilings '!$C$3,'Wage Ceilings '!$C$3-SUM($S36,$W36,$AA36,$AE36,$AI36,$AM36),SUM($I36,$S36,$W36,$AA36,$AE36,$AI36,$AM36)&lt;='Wage Ceilings '!$C$3,$I36)</f>
        <v>0</v>
      </c>
      <c r="AR36" s="91" cm="1">
        <f t="array" ref="AR36">INDEX(Appendix!$G$4:$K$8,_xlfn.IFS(AP36&lt;56,1,AP36&lt;61,2,AP36&lt;66,3,AP36&lt;71,4,TRUE,5),MATCH(YEAR($C$17),Appendix!$G$3:$L$3,0))</f>
        <v>0</v>
      </c>
      <c r="AS36" s="92">
        <f t="shared" si="24"/>
        <v>0</v>
      </c>
      <c r="AT36" s="89">
        <f t="shared" si="14"/>
        <v>126</v>
      </c>
      <c r="AU36" s="90" cm="1">
        <f t="array" ref="AU36">_xlfn.IFS(SUM($S36,$W36,$AA36,$AE36,$AI36,$AM36,$AQ36)&gt;='Wage Ceilings '!$C$3,0,SUM($J36,$S36,$W36,$AA36,$AE36,$AI36,$AM36,$AQ36)&gt;'Wage Ceilings '!$C$3,'Wage Ceilings '!$C$3-SUM($S36,$W36,$AA36,$AE36,$AI36,$AM36,$AQ36),SUM($J36,$S36,$W36,$AA36,$AE36,$AI36,$AM36,$AQ36)&lt;='Wage Ceilings '!$C$3,$J36)</f>
        <v>0</v>
      </c>
      <c r="AV36" s="91" cm="1">
        <f t="array" ref="AV36">INDEX(Appendix!$G$4:$K$8,_xlfn.IFS(AT36&lt;56,1,AT36&lt;61,2,AT36&lt;66,3,AT36&lt;71,4,TRUE,5),MATCH(YEAR($C$17),Appendix!$G$3:$L$3,0))</f>
        <v>0</v>
      </c>
      <c r="AW36" s="92">
        <f t="shared" si="15"/>
        <v>0</v>
      </c>
      <c r="AX36" s="89">
        <f t="shared" si="16"/>
        <v>126</v>
      </c>
      <c r="AY36" s="90" cm="1">
        <f t="array" ref="AY36">_xlfn.IFS(SUM($S36,$W36,$AA36,$AE36,$AI36,$AM36,$AQ36,$AU36)&gt;='Wage Ceilings '!$C$3,0,SUM($K36,$S36,$W36,$AA36,$AE36,$AI36,$AM36,$AQ36,$AU36)&gt;'Wage Ceilings '!$C$3,'Wage Ceilings '!$C$3-SUM($S36,$W36,$AA36,$AE36,$AI36,$AM36,$AQ36,$AU36),SUM($K36,$S36,$W36,$AA36,$AE36,$AI36,$AM36,$AQ36,$AU36)&lt;='Wage Ceilings '!$C$3,$K36)</f>
        <v>0</v>
      </c>
      <c r="AZ36" s="91" cm="1">
        <f t="array" ref="AZ36">INDEX(Appendix!$G$4:$K$8,_xlfn.IFS(AX36&lt;56,1,AX36&lt;61,2,AX36&lt;66,3,AX36&lt;71,4,TRUE,5),MATCH(YEAR($C$17),Appendix!$G$3:$L$3,0))</f>
        <v>0</v>
      </c>
      <c r="BA36" s="92">
        <f t="shared" si="17"/>
        <v>0</v>
      </c>
      <c r="BB36" s="89">
        <f t="shared" si="18"/>
        <v>126</v>
      </c>
      <c r="BC36" s="90" cm="1">
        <f t="array" ref="BC36">_xlfn.IFS(SUM($S36,$W36,$AA36,$AE36,$AI36,$AM36,$AQ36,$AU36,$AY36)&gt;='Wage Ceilings '!$C$3,0,SUM($L36,$S36,$W36,$AA36,$AE36,$AI36,$AM36,$AQ36,$AU36,$AY36)&gt;'Wage Ceilings '!$C$3,'Wage Ceilings '!$C$3-SUM($S36,$W36,$AA36,$AE36,$AI36,$AM36,$AQ36,$AU36,$AY36),SUM($L36,$S36,$W36,$AA36,$AE36,$AI36,$AM36,$AQ36,$AU36,$AY36)&lt;='Wage Ceilings '!$C$3,$L36)</f>
        <v>0</v>
      </c>
      <c r="BD36" s="91" cm="1">
        <f t="array" ref="BD36">INDEX(Appendix!$G$4:$K$8,_xlfn.IFS(BB36&lt;56,1,BB36&lt;61,2,BB36&lt;66,3,BB36&lt;71,4,TRUE,5),MATCH(YEAR($C$17),Appendix!$G$3:$L$3,0))</f>
        <v>0</v>
      </c>
      <c r="BE36" s="92">
        <f t="shared" si="19"/>
        <v>0</v>
      </c>
      <c r="BF36" s="89">
        <f t="shared" si="20"/>
        <v>126</v>
      </c>
      <c r="BG36" s="90" cm="1">
        <f t="array" ref="BG36">_xlfn.IFS(SUM($S36,$W36,$AA36,$AE36,$AI36,$AM36,$AQ36,$AU36,$AY36,$BC36)&gt;='Wage Ceilings '!$C$3,0,SUM($M36,$S36,$W36,$AA36,$AE36,$AI36,$AM36,$AQ36,$AU36,$AY36,$BC36)&gt;'Wage Ceilings '!$C$3,'Wage Ceilings '!$C$3-SUM($S36,$W36,$AA36,$AE36,$AI36,$AM36,$AQ36,$AU36,$AY36,$BC36),SUM($M36,$S36,$W36,$AA36,$AE36,$AI36,$AM36,$AQ36,$AU36,$AY36,$BC36)&lt;='Wage Ceilings '!$C$3,$M36)</f>
        <v>0</v>
      </c>
      <c r="BH36" s="91" cm="1">
        <f t="array" ref="BH36">INDEX(Appendix!$G$4:$K$8,_xlfn.IFS(BF36&lt;56,1,BF36&lt;61,2,BF36&lt;66,3,BF36&lt;71,4,TRUE,5),MATCH(YEAR($C$17),Appendix!$G$3:$L$3,0))</f>
        <v>0</v>
      </c>
      <c r="BI36" s="92">
        <f t="shared" si="21"/>
        <v>0</v>
      </c>
      <c r="BJ36" s="89">
        <f t="shared" si="22"/>
        <v>126</v>
      </c>
      <c r="BK36" s="90" cm="1">
        <f t="array" ref="BK36">_xlfn.IFS(SUM($S36,$W36,$AA36,$AE36,$AI36,$AM36,$AQ36,$AU36,$AY36,$BC36,$BG36)&gt;='Wage Ceilings '!$C$3,0,SUM($N36,$S36,$W36,$AA36,$AE36,$AI36,$AM36,$AQ36,$AU36,$AY36,$BC36,$BG36)&gt;'Wage Ceilings '!$C$3,'Wage Ceilings '!$C$3-SUM($S36,$W36,$AA36,$AE36,$AI36,$AM36,$AQ36,$AU36,$AY36,$BC36,$BG36),SUM($N36,$S36,$W36,$AA36,$AE36,$AI36,$AM36,$AQ36,$AU36,$AY36,$BC36,$BG36)&lt;='Wage Ceilings '!$C$3,$N36)</f>
        <v>0</v>
      </c>
      <c r="BL36" s="91" cm="1">
        <f t="array" ref="BL36">INDEX(Appendix!$G$4:$K$8,_xlfn.IFS(BJ36&lt;56,1,BJ36&lt;61,2,BJ36&lt;66,3,BJ36&lt;71,4,TRUE,5),MATCH(YEAR($C$17),Appendix!$G$3:$L$3,0))</f>
        <v>0</v>
      </c>
      <c r="BM36" s="92">
        <f t="shared" si="23"/>
        <v>0</v>
      </c>
      <c r="BN36" s="99"/>
    </row>
    <row r="37" spans="1:66" x14ac:dyDescent="0.3">
      <c r="A37" s="64" t="s">
        <v>35</v>
      </c>
      <c r="B37" s="63"/>
      <c r="C37" s="67"/>
      <c r="D37" s="67"/>
      <c r="E37" s="67"/>
      <c r="F37" s="67"/>
      <c r="G37" s="67"/>
      <c r="H37" s="67"/>
      <c r="I37" s="67"/>
      <c r="J37" s="67"/>
      <c r="K37" s="67"/>
      <c r="L37" s="67"/>
      <c r="M37" s="67"/>
      <c r="N37" s="67"/>
      <c r="O37" s="57">
        <f t="shared" si="25"/>
        <v>0</v>
      </c>
      <c r="P37" s="57">
        <f t="shared" si="26"/>
        <v>0</v>
      </c>
      <c r="Q37" s="58">
        <f t="shared" si="0"/>
        <v>0</v>
      </c>
      <c r="R37" s="89">
        <f t="shared" si="1"/>
        <v>125</v>
      </c>
      <c r="S37" s="90">
        <f>IF($C37&gt;'Wage Ceilings '!$C$3,'Wage Ceilings '!$C$3,$C37)</f>
        <v>0</v>
      </c>
      <c r="T37" s="91" cm="1">
        <f t="array" ref="T37">INDEX(Appendix!$G$4:$K$8,_xlfn.IFS(R37&lt;56,1,R37&lt;61,2,R37&lt;66,3,R37&lt;71,4,TRUE,5),MATCH(YEAR($C$17),Appendix!$G$3:$L$3,0))</f>
        <v>0</v>
      </c>
      <c r="U37" s="92">
        <f t="shared" si="2"/>
        <v>0</v>
      </c>
      <c r="V37" s="89">
        <f t="shared" si="3"/>
        <v>126</v>
      </c>
      <c r="W37" s="90">
        <f>IF($D37&gt;'Wage Ceilings '!$C$3-$S37,'Wage Ceilings '!$C$3-$S37,$D37)</f>
        <v>0</v>
      </c>
      <c r="X37" s="91" cm="1">
        <f t="array" ref="X37">INDEX(Appendix!$G$4:$K$8,_xlfn.IFS(V37&lt;56,1,V37&lt;61,2,V37&lt;66,3,V37&lt;71,4,TRUE,5),MATCH(YEAR($C$17),Appendix!$G$3:$L$3,0))</f>
        <v>0</v>
      </c>
      <c r="Y37" s="92">
        <f t="shared" si="4"/>
        <v>0</v>
      </c>
      <c r="Z37" s="89">
        <f t="shared" si="5"/>
        <v>126</v>
      </c>
      <c r="AA37" s="90">
        <f>IF($E37&gt;'Wage Ceilings '!$C$3-SUM($S37,$W37),'Wage Ceilings '!$C$3-SUM($S37,$W37),$E37)</f>
        <v>0</v>
      </c>
      <c r="AB37" s="91" cm="1">
        <f t="array" ref="AB37">INDEX(Appendix!$G$4:$K$8,_xlfn.IFS(Z37&lt;56,1,Z37&lt;61,2,Z37&lt;66,3,Z37&lt;71,4,TRUE,5),MATCH(YEAR($C$17),Appendix!$G$3:$L$3,0))</f>
        <v>0</v>
      </c>
      <c r="AC37" s="92">
        <f t="shared" si="6"/>
        <v>0</v>
      </c>
      <c r="AD37" s="89">
        <f t="shared" si="7"/>
        <v>126</v>
      </c>
      <c r="AE37" s="90">
        <f>IF($F37&gt;'Wage Ceilings '!$C$3-SUM($S37,$W37,$AA37),'Wage Ceilings '!$C$3-SUM($S37,$W37,$AA37),$F37)</f>
        <v>0</v>
      </c>
      <c r="AF37" s="91" cm="1">
        <f t="array" ref="AF37">INDEX(Appendix!$G$4:$K$8,_xlfn.IFS(AD37&lt;56,1,AD37&lt;61,2,AD37&lt;66,3,AD37&lt;71,4,TRUE,5),MATCH(YEAR($C$17),Appendix!$G$3:$L$3,0))</f>
        <v>0</v>
      </c>
      <c r="AG37" s="92">
        <f t="shared" si="8"/>
        <v>0</v>
      </c>
      <c r="AH37" s="89">
        <f t="shared" si="9"/>
        <v>126</v>
      </c>
      <c r="AI37" s="90">
        <f>IF($G37&gt;'Wage Ceilings '!$C$3-SUM($S37,$W37,$AA37,$AE37),'Wage Ceilings '!$C$3-SUM($S37,$W37,$AA37,$AE37),$G37)</f>
        <v>0</v>
      </c>
      <c r="AJ37" s="91" cm="1">
        <f t="array" ref="AJ37">INDEX(Appendix!$G$4:$K$8,_xlfn.IFS(AH37&lt;56,1,AH37&lt;61,2,AH37&lt;66,3,AH37&lt;71,4,TRUE,5),MATCH(YEAR($C$17),Appendix!$G$3:$L$3,0))</f>
        <v>0</v>
      </c>
      <c r="AK37" s="92">
        <f t="shared" si="10"/>
        <v>0</v>
      </c>
      <c r="AL37" s="89">
        <f t="shared" si="11"/>
        <v>126</v>
      </c>
      <c r="AM37" s="90">
        <f>IF($H37&gt;'Wage Ceilings '!$C$3-SUM($S37,$W37,$AA37,$AE37,$AI37),'Wage Ceilings '!$C$3-SUM($S37,$W37,$AA37,$AE37,$AI37),$H37)</f>
        <v>0</v>
      </c>
      <c r="AN37" s="91" cm="1">
        <f t="array" ref="AN37">INDEX(Appendix!$G$4:$K$8,_xlfn.IFS(AL37&lt;56,1,AL37&lt;61,2,AL37&lt;66,3,AL37&lt;71,4,TRUE,5),MATCH(YEAR($C$17),Appendix!$G$3:$L$3,0))</f>
        <v>0</v>
      </c>
      <c r="AO37" s="92">
        <f t="shared" si="12"/>
        <v>0</v>
      </c>
      <c r="AP37" s="89">
        <f t="shared" si="13"/>
        <v>126</v>
      </c>
      <c r="AQ37" s="90" cm="1">
        <f t="array" ref="AQ37">_xlfn.IFS(SUM($S37,$W37,$AA37,$AE37,$AI37,$AM37)&gt;='Wage Ceilings '!$C$3,0,SUM($I37,$S37,$W37,$AA37,$AE37,$AI37,$AM37)&gt;'Wage Ceilings '!$C$3,'Wage Ceilings '!$C$3-SUM($S37,$W37,$AA37,$AE37,$AI37,$AM37),SUM($I37,$S37,$W37,$AA37,$AE37,$AI37,$AM37)&lt;='Wage Ceilings '!$C$3,$I37)</f>
        <v>0</v>
      </c>
      <c r="AR37" s="91" cm="1">
        <f t="array" ref="AR37">INDEX(Appendix!$G$4:$K$8,_xlfn.IFS(AP37&lt;56,1,AP37&lt;61,2,AP37&lt;66,3,AP37&lt;71,4,TRUE,5),MATCH(YEAR($C$17),Appendix!$G$3:$L$3,0))</f>
        <v>0</v>
      </c>
      <c r="AS37" s="92">
        <f t="shared" si="24"/>
        <v>0</v>
      </c>
      <c r="AT37" s="89">
        <f t="shared" si="14"/>
        <v>126</v>
      </c>
      <c r="AU37" s="90" cm="1">
        <f t="array" ref="AU37">_xlfn.IFS(SUM($S37,$W37,$AA37,$AE37,$AI37,$AM37,$AQ37)&gt;='Wage Ceilings '!$C$3,0,SUM($J37,$S37,$W37,$AA37,$AE37,$AI37,$AM37,$AQ37)&gt;'Wage Ceilings '!$C$3,'Wage Ceilings '!$C$3-SUM($S37,$W37,$AA37,$AE37,$AI37,$AM37,$AQ37),SUM($J37,$S37,$W37,$AA37,$AE37,$AI37,$AM37,$AQ37)&lt;='Wage Ceilings '!$C$3,$J37)</f>
        <v>0</v>
      </c>
      <c r="AV37" s="91" cm="1">
        <f t="array" ref="AV37">INDEX(Appendix!$G$4:$K$8,_xlfn.IFS(AT37&lt;56,1,AT37&lt;61,2,AT37&lt;66,3,AT37&lt;71,4,TRUE,5),MATCH(YEAR($C$17),Appendix!$G$3:$L$3,0))</f>
        <v>0</v>
      </c>
      <c r="AW37" s="92">
        <f t="shared" si="15"/>
        <v>0</v>
      </c>
      <c r="AX37" s="89">
        <f t="shared" si="16"/>
        <v>126</v>
      </c>
      <c r="AY37" s="90" cm="1">
        <f t="array" ref="AY37">_xlfn.IFS(SUM($S37,$W37,$AA37,$AE37,$AI37,$AM37,$AQ37,$AU37)&gt;='Wage Ceilings '!$C$3,0,SUM($K37,$S37,$W37,$AA37,$AE37,$AI37,$AM37,$AQ37,$AU37)&gt;'Wage Ceilings '!$C$3,'Wage Ceilings '!$C$3-SUM($S37,$W37,$AA37,$AE37,$AI37,$AM37,$AQ37,$AU37),SUM($K37,$S37,$W37,$AA37,$AE37,$AI37,$AM37,$AQ37,$AU37)&lt;='Wage Ceilings '!$C$3,$K37)</f>
        <v>0</v>
      </c>
      <c r="AZ37" s="91" cm="1">
        <f t="array" ref="AZ37">INDEX(Appendix!$G$4:$K$8,_xlfn.IFS(AX37&lt;56,1,AX37&lt;61,2,AX37&lt;66,3,AX37&lt;71,4,TRUE,5),MATCH(YEAR($C$17),Appendix!$G$3:$L$3,0))</f>
        <v>0</v>
      </c>
      <c r="BA37" s="92">
        <f t="shared" si="17"/>
        <v>0</v>
      </c>
      <c r="BB37" s="89">
        <f t="shared" si="18"/>
        <v>126</v>
      </c>
      <c r="BC37" s="90" cm="1">
        <f t="array" ref="BC37">_xlfn.IFS(SUM($S37,$W37,$AA37,$AE37,$AI37,$AM37,$AQ37,$AU37,$AY37)&gt;='Wage Ceilings '!$C$3,0,SUM($L37,$S37,$W37,$AA37,$AE37,$AI37,$AM37,$AQ37,$AU37,$AY37)&gt;'Wage Ceilings '!$C$3,'Wage Ceilings '!$C$3-SUM($S37,$W37,$AA37,$AE37,$AI37,$AM37,$AQ37,$AU37,$AY37),SUM($L37,$S37,$W37,$AA37,$AE37,$AI37,$AM37,$AQ37,$AU37,$AY37)&lt;='Wage Ceilings '!$C$3,$L37)</f>
        <v>0</v>
      </c>
      <c r="BD37" s="91" cm="1">
        <f t="array" ref="BD37">INDEX(Appendix!$G$4:$K$8,_xlfn.IFS(BB37&lt;56,1,BB37&lt;61,2,BB37&lt;66,3,BB37&lt;71,4,TRUE,5),MATCH(YEAR($C$17),Appendix!$G$3:$L$3,0))</f>
        <v>0</v>
      </c>
      <c r="BE37" s="92">
        <f t="shared" si="19"/>
        <v>0</v>
      </c>
      <c r="BF37" s="89">
        <f t="shared" si="20"/>
        <v>126</v>
      </c>
      <c r="BG37" s="90" cm="1">
        <f t="array" ref="BG37">_xlfn.IFS(SUM($S37,$W37,$AA37,$AE37,$AI37,$AM37,$AQ37,$AU37,$AY37,$BC37)&gt;='Wage Ceilings '!$C$3,0,SUM($M37,$S37,$W37,$AA37,$AE37,$AI37,$AM37,$AQ37,$AU37,$AY37,$BC37)&gt;'Wage Ceilings '!$C$3,'Wage Ceilings '!$C$3-SUM($S37,$W37,$AA37,$AE37,$AI37,$AM37,$AQ37,$AU37,$AY37,$BC37),SUM($M37,$S37,$W37,$AA37,$AE37,$AI37,$AM37,$AQ37,$AU37,$AY37,$BC37)&lt;='Wage Ceilings '!$C$3,$M37)</f>
        <v>0</v>
      </c>
      <c r="BH37" s="91" cm="1">
        <f t="array" ref="BH37">INDEX(Appendix!$G$4:$K$8,_xlfn.IFS(BF37&lt;56,1,BF37&lt;61,2,BF37&lt;66,3,BF37&lt;71,4,TRUE,5),MATCH(YEAR($C$17),Appendix!$G$3:$L$3,0))</f>
        <v>0</v>
      </c>
      <c r="BI37" s="92">
        <f t="shared" si="21"/>
        <v>0</v>
      </c>
      <c r="BJ37" s="89">
        <f t="shared" si="22"/>
        <v>126</v>
      </c>
      <c r="BK37" s="90" cm="1">
        <f t="array" ref="BK37">_xlfn.IFS(SUM($S37,$W37,$AA37,$AE37,$AI37,$AM37,$AQ37,$AU37,$AY37,$BC37,$BG37)&gt;='Wage Ceilings '!$C$3,0,SUM($N37,$S37,$W37,$AA37,$AE37,$AI37,$AM37,$AQ37,$AU37,$AY37,$BC37,$BG37)&gt;'Wage Ceilings '!$C$3,'Wage Ceilings '!$C$3-SUM($S37,$W37,$AA37,$AE37,$AI37,$AM37,$AQ37,$AU37,$AY37,$BC37,$BG37),SUM($N37,$S37,$W37,$AA37,$AE37,$AI37,$AM37,$AQ37,$AU37,$AY37,$BC37,$BG37)&lt;='Wage Ceilings '!$C$3,$N37)</f>
        <v>0</v>
      </c>
      <c r="BL37" s="91" cm="1">
        <f t="array" ref="BL37">INDEX(Appendix!$G$4:$K$8,_xlfn.IFS(BJ37&lt;56,1,BJ37&lt;61,2,BJ37&lt;66,3,BJ37&lt;71,4,TRUE,5),MATCH(YEAR($C$17),Appendix!$G$3:$L$3,0))</f>
        <v>0</v>
      </c>
      <c r="BM37" s="92">
        <f t="shared" si="23"/>
        <v>0</v>
      </c>
      <c r="BN37" s="99"/>
    </row>
    <row r="38" spans="1:66" x14ac:dyDescent="0.3">
      <c r="A38" s="64" t="s">
        <v>36</v>
      </c>
      <c r="B38" s="63"/>
      <c r="C38" s="67"/>
      <c r="D38" s="67"/>
      <c r="E38" s="67"/>
      <c r="F38" s="67"/>
      <c r="G38" s="67"/>
      <c r="H38" s="67"/>
      <c r="I38" s="67"/>
      <c r="J38" s="67"/>
      <c r="K38" s="67"/>
      <c r="L38" s="67"/>
      <c r="M38" s="67"/>
      <c r="N38" s="67"/>
      <c r="O38" s="57">
        <f t="shared" si="25"/>
        <v>0</v>
      </c>
      <c r="P38" s="57">
        <f t="shared" si="26"/>
        <v>0</v>
      </c>
      <c r="Q38" s="58">
        <f t="shared" si="0"/>
        <v>0</v>
      </c>
      <c r="R38" s="89">
        <f t="shared" si="1"/>
        <v>125</v>
      </c>
      <c r="S38" s="90">
        <f>IF($C38&gt;'Wage Ceilings '!$C$3,'Wage Ceilings '!$C$3,$C38)</f>
        <v>0</v>
      </c>
      <c r="T38" s="91" cm="1">
        <f t="array" ref="T38">INDEX(Appendix!$G$4:$K$8,_xlfn.IFS(R38&lt;56,1,R38&lt;61,2,R38&lt;66,3,R38&lt;71,4,TRUE,5),MATCH(YEAR($C$17),Appendix!$G$3:$L$3,0))</f>
        <v>0</v>
      </c>
      <c r="U38" s="92">
        <f t="shared" si="2"/>
        <v>0</v>
      </c>
      <c r="V38" s="89">
        <f t="shared" si="3"/>
        <v>126</v>
      </c>
      <c r="W38" s="90">
        <f>IF($D38&gt;'Wage Ceilings '!$C$3-$S38,'Wage Ceilings '!$C$3-$S38,$D38)</f>
        <v>0</v>
      </c>
      <c r="X38" s="91" cm="1">
        <f t="array" ref="X38">INDEX(Appendix!$G$4:$K$8,_xlfn.IFS(V38&lt;56,1,V38&lt;61,2,V38&lt;66,3,V38&lt;71,4,TRUE,5),MATCH(YEAR($C$17),Appendix!$G$3:$L$3,0))</f>
        <v>0</v>
      </c>
      <c r="Y38" s="92">
        <f t="shared" si="4"/>
        <v>0</v>
      </c>
      <c r="Z38" s="89">
        <f t="shared" si="5"/>
        <v>126</v>
      </c>
      <c r="AA38" s="90">
        <f>IF($E38&gt;'Wage Ceilings '!$C$3-SUM($S38,$W38),'Wage Ceilings '!$C$3-SUM($S38,$W38),$E38)</f>
        <v>0</v>
      </c>
      <c r="AB38" s="91" cm="1">
        <f t="array" ref="AB38">INDEX(Appendix!$G$4:$K$8,_xlfn.IFS(Z38&lt;56,1,Z38&lt;61,2,Z38&lt;66,3,Z38&lt;71,4,TRUE,5),MATCH(YEAR($C$17),Appendix!$G$3:$L$3,0))</f>
        <v>0</v>
      </c>
      <c r="AC38" s="92">
        <f t="shared" si="6"/>
        <v>0</v>
      </c>
      <c r="AD38" s="89">
        <f t="shared" si="7"/>
        <v>126</v>
      </c>
      <c r="AE38" s="90">
        <f>IF($F38&gt;'Wage Ceilings '!$C$3-SUM($S38,$W38,$AA38),'Wage Ceilings '!$C$3-SUM($S38,$W38,$AA38),$F38)</f>
        <v>0</v>
      </c>
      <c r="AF38" s="91" cm="1">
        <f t="array" ref="AF38">INDEX(Appendix!$G$4:$K$8,_xlfn.IFS(AD38&lt;56,1,AD38&lt;61,2,AD38&lt;66,3,AD38&lt;71,4,TRUE,5),MATCH(YEAR($C$17),Appendix!$G$3:$L$3,0))</f>
        <v>0</v>
      </c>
      <c r="AG38" s="92">
        <f t="shared" si="8"/>
        <v>0</v>
      </c>
      <c r="AH38" s="89">
        <f t="shared" si="9"/>
        <v>126</v>
      </c>
      <c r="AI38" s="90">
        <f>IF($G38&gt;'Wage Ceilings '!$C$3-SUM($S38,$W38,$AA38,$AE38),'Wage Ceilings '!$C$3-SUM($S38,$W38,$AA38,$AE38),$G38)</f>
        <v>0</v>
      </c>
      <c r="AJ38" s="91" cm="1">
        <f t="array" ref="AJ38">INDEX(Appendix!$G$4:$K$8,_xlfn.IFS(AH38&lt;56,1,AH38&lt;61,2,AH38&lt;66,3,AH38&lt;71,4,TRUE,5),MATCH(YEAR($C$17),Appendix!$G$3:$L$3,0))</f>
        <v>0</v>
      </c>
      <c r="AK38" s="92">
        <f t="shared" si="10"/>
        <v>0</v>
      </c>
      <c r="AL38" s="89">
        <f t="shared" si="11"/>
        <v>126</v>
      </c>
      <c r="AM38" s="90">
        <f>IF($H38&gt;'Wage Ceilings '!$C$3-SUM($S38,$W38,$AA38,$AE38,$AI38),'Wage Ceilings '!$C$3-SUM($S38,$W38,$AA38,$AE38,$AI38),$H38)</f>
        <v>0</v>
      </c>
      <c r="AN38" s="91" cm="1">
        <f t="array" ref="AN38">INDEX(Appendix!$G$4:$K$8,_xlfn.IFS(AL38&lt;56,1,AL38&lt;61,2,AL38&lt;66,3,AL38&lt;71,4,TRUE,5),MATCH(YEAR($C$17),Appendix!$G$3:$L$3,0))</f>
        <v>0</v>
      </c>
      <c r="AO38" s="92">
        <f t="shared" si="12"/>
        <v>0</v>
      </c>
      <c r="AP38" s="89">
        <f t="shared" si="13"/>
        <v>126</v>
      </c>
      <c r="AQ38" s="90" cm="1">
        <f t="array" ref="AQ38">_xlfn.IFS(SUM($S38,$W38,$AA38,$AE38,$AI38,$AM38)&gt;='Wage Ceilings '!$C$3,0,SUM($I38,$S38,$W38,$AA38,$AE38,$AI38,$AM38)&gt;'Wage Ceilings '!$C$3,'Wage Ceilings '!$C$3-SUM($S38,$W38,$AA38,$AE38,$AI38,$AM38),SUM($I38,$S38,$W38,$AA38,$AE38,$AI38,$AM38)&lt;='Wage Ceilings '!$C$3,$I38)</f>
        <v>0</v>
      </c>
      <c r="AR38" s="91" cm="1">
        <f t="array" ref="AR38">INDEX(Appendix!$G$4:$K$8,_xlfn.IFS(AP38&lt;56,1,AP38&lt;61,2,AP38&lt;66,3,AP38&lt;71,4,TRUE,5),MATCH(YEAR($C$17),Appendix!$G$3:$L$3,0))</f>
        <v>0</v>
      </c>
      <c r="AS38" s="92">
        <f t="shared" si="24"/>
        <v>0</v>
      </c>
      <c r="AT38" s="89">
        <f t="shared" si="14"/>
        <v>126</v>
      </c>
      <c r="AU38" s="90" cm="1">
        <f t="array" ref="AU38">_xlfn.IFS(SUM($S38,$W38,$AA38,$AE38,$AI38,$AM38,$AQ38)&gt;='Wage Ceilings '!$C$3,0,SUM($J38,$S38,$W38,$AA38,$AE38,$AI38,$AM38,$AQ38)&gt;'Wage Ceilings '!$C$3,'Wage Ceilings '!$C$3-SUM($S38,$W38,$AA38,$AE38,$AI38,$AM38,$AQ38),SUM($J38,$S38,$W38,$AA38,$AE38,$AI38,$AM38,$AQ38)&lt;='Wage Ceilings '!$C$3,$J38)</f>
        <v>0</v>
      </c>
      <c r="AV38" s="91" cm="1">
        <f t="array" ref="AV38">INDEX(Appendix!$G$4:$K$8,_xlfn.IFS(AT38&lt;56,1,AT38&lt;61,2,AT38&lt;66,3,AT38&lt;71,4,TRUE,5),MATCH(YEAR($C$17),Appendix!$G$3:$L$3,0))</f>
        <v>0</v>
      </c>
      <c r="AW38" s="92">
        <f t="shared" si="15"/>
        <v>0</v>
      </c>
      <c r="AX38" s="89">
        <f t="shared" si="16"/>
        <v>126</v>
      </c>
      <c r="AY38" s="90" cm="1">
        <f t="array" ref="AY38">_xlfn.IFS(SUM($S38,$W38,$AA38,$AE38,$AI38,$AM38,$AQ38,$AU38)&gt;='Wage Ceilings '!$C$3,0,SUM($K38,$S38,$W38,$AA38,$AE38,$AI38,$AM38,$AQ38,$AU38)&gt;'Wage Ceilings '!$C$3,'Wage Ceilings '!$C$3-SUM($S38,$W38,$AA38,$AE38,$AI38,$AM38,$AQ38,$AU38),SUM($K38,$S38,$W38,$AA38,$AE38,$AI38,$AM38,$AQ38,$AU38)&lt;='Wage Ceilings '!$C$3,$K38)</f>
        <v>0</v>
      </c>
      <c r="AZ38" s="91" cm="1">
        <f t="array" ref="AZ38">INDEX(Appendix!$G$4:$K$8,_xlfn.IFS(AX38&lt;56,1,AX38&lt;61,2,AX38&lt;66,3,AX38&lt;71,4,TRUE,5),MATCH(YEAR($C$17),Appendix!$G$3:$L$3,0))</f>
        <v>0</v>
      </c>
      <c r="BA38" s="92">
        <f t="shared" si="17"/>
        <v>0</v>
      </c>
      <c r="BB38" s="89">
        <f t="shared" si="18"/>
        <v>126</v>
      </c>
      <c r="BC38" s="90" cm="1">
        <f t="array" ref="BC38">_xlfn.IFS(SUM($S38,$W38,$AA38,$AE38,$AI38,$AM38,$AQ38,$AU38,$AY38)&gt;='Wage Ceilings '!$C$3,0,SUM($L38,$S38,$W38,$AA38,$AE38,$AI38,$AM38,$AQ38,$AU38,$AY38)&gt;'Wage Ceilings '!$C$3,'Wage Ceilings '!$C$3-SUM($S38,$W38,$AA38,$AE38,$AI38,$AM38,$AQ38,$AU38,$AY38),SUM($L38,$S38,$W38,$AA38,$AE38,$AI38,$AM38,$AQ38,$AU38,$AY38)&lt;='Wage Ceilings '!$C$3,$L38)</f>
        <v>0</v>
      </c>
      <c r="BD38" s="91" cm="1">
        <f t="array" ref="BD38">INDEX(Appendix!$G$4:$K$8,_xlfn.IFS(BB38&lt;56,1,BB38&lt;61,2,BB38&lt;66,3,BB38&lt;71,4,TRUE,5),MATCH(YEAR($C$17),Appendix!$G$3:$L$3,0))</f>
        <v>0</v>
      </c>
      <c r="BE38" s="92">
        <f t="shared" si="19"/>
        <v>0</v>
      </c>
      <c r="BF38" s="89">
        <f t="shared" si="20"/>
        <v>126</v>
      </c>
      <c r="BG38" s="90" cm="1">
        <f t="array" ref="BG38">_xlfn.IFS(SUM($S38,$W38,$AA38,$AE38,$AI38,$AM38,$AQ38,$AU38,$AY38,$BC38)&gt;='Wage Ceilings '!$C$3,0,SUM($M38,$S38,$W38,$AA38,$AE38,$AI38,$AM38,$AQ38,$AU38,$AY38,$BC38)&gt;'Wage Ceilings '!$C$3,'Wage Ceilings '!$C$3-SUM($S38,$W38,$AA38,$AE38,$AI38,$AM38,$AQ38,$AU38,$AY38,$BC38),SUM($M38,$S38,$W38,$AA38,$AE38,$AI38,$AM38,$AQ38,$AU38,$AY38,$BC38)&lt;='Wage Ceilings '!$C$3,$M38)</f>
        <v>0</v>
      </c>
      <c r="BH38" s="91" cm="1">
        <f t="array" ref="BH38">INDEX(Appendix!$G$4:$K$8,_xlfn.IFS(BF38&lt;56,1,BF38&lt;61,2,BF38&lt;66,3,BF38&lt;71,4,TRUE,5),MATCH(YEAR($C$17),Appendix!$G$3:$L$3,0))</f>
        <v>0</v>
      </c>
      <c r="BI38" s="92">
        <f t="shared" si="21"/>
        <v>0</v>
      </c>
      <c r="BJ38" s="89">
        <f t="shared" si="22"/>
        <v>126</v>
      </c>
      <c r="BK38" s="90" cm="1">
        <f t="array" ref="BK38">_xlfn.IFS(SUM($S38,$W38,$AA38,$AE38,$AI38,$AM38,$AQ38,$AU38,$AY38,$BC38,$BG38)&gt;='Wage Ceilings '!$C$3,0,SUM($N38,$S38,$W38,$AA38,$AE38,$AI38,$AM38,$AQ38,$AU38,$AY38,$BC38,$BG38)&gt;'Wage Ceilings '!$C$3,'Wage Ceilings '!$C$3-SUM($S38,$W38,$AA38,$AE38,$AI38,$AM38,$AQ38,$AU38,$AY38,$BC38,$BG38),SUM($N38,$S38,$W38,$AA38,$AE38,$AI38,$AM38,$AQ38,$AU38,$AY38,$BC38,$BG38)&lt;='Wage Ceilings '!$C$3,$N38)</f>
        <v>0</v>
      </c>
      <c r="BL38" s="91" cm="1">
        <f t="array" ref="BL38">INDEX(Appendix!$G$4:$K$8,_xlfn.IFS(BJ38&lt;56,1,BJ38&lt;61,2,BJ38&lt;66,3,BJ38&lt;71,4,TRUE,5),MATCH(YEAR($C$17),Appendix!$G$3:$L$3,0))</f>
        <v>0</v>
      </c>
      <c r="BM38" s="92">
        <f t="shared" si="23"/>
        <v>0</v>
      </c>
      <c r="BN38" s="99"/>
    </row>
    <row r="39" spans="1:66" x14ac:dyDescent="0.3">
      <c r="A39" s="64" t="s">
        <v>37</v>
      </c>
      <c r="B39" s="63"/>
      <c r="C39" s="67"/>
      <c r="D39" s="67"/>
      <c r="E39" s="67"/>
      <c r="F39" s="67"/>
      <c r="G39" s="67"/>
      <c r="H39" s="67"/>
      <c r="I39" s="67"/>
      <c r="J39" s="67"/>
      <c r="K39" s="67"/>
      <c r="L39" s="67"/>
      <c r="M39" s="67"/>
      <c r="N39" s="67"/>
      <c r="O39" s="57">
        <f t="shared" si="25"/>
        <v>0</v>
      </c>
      <c r="P39" s="57">
        <f t="shared" si="26"/>
        <v>0</v>
      </c>
      <c r="Q39" s="58">
        <f t="shared" si="0"/>
        <v>0</v>
      </c>
      <c r="R39" s="89">
        <f t="shared" si="1"/>
        <v>125</v>
      </c>
      <c r="S39" s="90">
        <f>IF($C39&gt;'Wage Ceilings '!$C$3,'Wage Ceilings '!$C$3,$C39)</f>
        <v>0</v>
      </c>
      <c r="T39" s="91" cm="1">
        <f t="array" ref="T39">INDEX(Appendix!$G$4:$K$8,_xlfn.IFS(R39&lt;56,1,R39&lt;61,2,R39&lt;66,3,R39&lt;71,4,TRUE,5),MATCH(YEAR($C$17),Appendix!$G$3:$L$3,0))</f>
        <v>0</v>
      </c>
      <c r="U39" s="92">
        <f t="shared" si="2"/>
        <v>0</v>
      </c>
      <c r="V39" s="89">
        <f t="shared" si="3"/>
        <v>126</v>
      </c>
      <c r="W39" s="90">
        <f>IF($D39&gt;'Wage Ceilings '!$C$3-$S39,'Wage Ceilings '!$C$3-$S39,$D39)</f>
        <v>0</v>
      </c>
      <c r="X39" s="91" cm="1">
        <f t="array" ref="X39">INDEX(Appendix!$G$4:$K$8,_xlfn.IFS(V39&lt;56,1,V39&lt;61,2,V39&lt;66,3,V39&lt;71,4,TRUE,5),MATCH(YEAR($C$17),Appendix!$G$3:$L$3,0))</f>
        <v>0</v>
      </c>
      <c r="Y39" s="92">
        <f t="shared" si="4"/>
        <v>0</v>
      </c>
      <c r="Z39" s="89">
        <f t="shared" si="5"/>
        <v>126</v>
      </c>
      <c r="AA39" s="90">
        <f>IF($E39&gt;'Wage Ceilings '!$C$3-SUM($S39,$W39),'Wage Ceilings '!$C$3-SUM($S39,$W39),$E39)</f>
        <v>0</v>
      </c>
      <c r="AB39" s="91" cm="1">
        <f t="array" ref="AB39">INDEX(Appendix!$G$4:$K$8,_xlfn.IFS(Z39&lt;56,1,Z39&lt;61,2,Z39&lt;66,3,Z39&lt;71,4,TRUE,5),MATCH(YEAR($C$17),Appendix!$G$3:$L$3,0))</f>
        <v>0</v>
      </c>
      <c r="AC39" s="92">
        <f t="shared" si="6"/>
        <v>0</v>
      </c>
      <c r="AD39" s="89">
        <f t="shared" si="7"/>
        <v>126</v>
      </c>
      <c r="AE39" s="90">
        <f>IF($F39&gt;'Wage Ceilings '!$C$3-SUM($S39,$W39,$AA39),'Wage Ceilings '!$C$3-SUM($S39,$W39,$AA39),$F39)</f>
        <v>0</v>
      </c>
      <c r="AF39" s="91" cm="1">
        <f t="array" ref="AF39">INDEX(Appendix!$G$4:$K$8,_xlfn.IFS(AD39&lt;56,1,AD39&lt;61,2,AD39&lt;66,3,AD39&lt;71,4,TRUE,5),MATCH(YEAR($C$17),Appendix!$G$3:$L$3,0))</f>
        <v>0</v>
      </c>
      <c r="AG39" s="92">
        <f t="shared" si="8"/>
        <v>0</v>
      </c>
      <c r="AH39" s="89">
        <f t="shared" si="9"/>
        <v>126</v>
      </c>
      <c r="AI39" s="90">
        <f>IF($G39&gt;'Wage Ceilings '!$C$3-SUM($S39,$W39,$AA39,$AE39),'Wage Ceilings '!$C$3-SUM($S39,$W39,$AA39,$AE39),$G39)</f>
        <v>0</v>
      </c>
      <c r="AJ39" s="91" cm="1">
        <f t="array" ref="AJ39">INDEX(Appendix!$G$4:$K$8,_xlfn.IFS(AH39&lt;56,1,AH39&lt;61,2,AH39&lt;66,3,AH39&lt;71,4,TRUE,5),MATCH(YEAR($C$17),Appendix!$G$3:$L$3,0))</f>
        <v>0</v>
      </c>
      <c r="AK39" s="92">
        <f t="shared" si="10"/>
        <v>0</v>
      </c>
      <c r="AL39" s="89">
        <f t="shared" si="11"/>
        <v>126</v>
      </c>
      <c r="AM39" s="90">
        <f>IF($H39&gt;'Wage Ceilings '!$C$3-SUM($S39,$W39,$AA39,$AE39,$AI39),'Wage Ceilings '!$C$3-SUM($S39,$W39,$AA39,$AE39,$AI39),$H39)</f>
        <v>0</v>
      </c>
      <c r="AN39" s="91" cm="1">
        <f t="array" ref="AN39">INDEX(Appendix!$G$4:$K$8,_xlfn.IFS(AL39&lt;56,1,AL39&lt;61,2,AL39&lt;66,3,AL39&lt;71,4,TRUE,5),MATCH(YEAR($C$17),Appendix!$G$3:$L$3,0))</f>
        <v>0</v>
      </c>
      <c r="AO39" s="92">
        <f t="shared" si="12"/>
        <v>0</v>
      </c>
      <c r="AP39" s="89">
        <f t="shared" si="13"/>
        <v>126</v>
      </c>
      <c r="AQ39" s="90" cm="1">
        <f t="array" ref="AQ39">_xlfn.IFS(SUM($S39,$W39,$AA39,$AE39,$AI39,$AM39)&gt;='Wage Ceilings '!$C$3,0,SUM($I39,$S39,$W39,$AA39,$AE39,$AI39,$AM39)&gt;'Wage Ceilings '!$C$3,'Wage Ceilings '!$C$3-SUM($S39,$W39,$AA39,$AE39,$AI39,$AM39),SUM($I39,$S39,$W39,$AA39,$AE39,$AI39,$AM39)&lt;='Wage Ceilings '!$C$3,$I39)</f>
        <v>0</v>
      </c>
      <c r="AR39" s="91" cm="1">
        <f t="array" ref="AR39">INDEX(Appendix!$G$4:$K$8,_xlfn.IFS(AP39&lt;56,1,AP39&lt;61,2,AP39&lt;66,3,AP39&lt;71,4,TRUE,5),MATCH(YEAR($C$17),Appendix!$G$3:$L$3,0))</f>
        <v>0</v>
      </c>
      <c r="AS39" s="92">
        <f t="shared" si="24"/>
        <v>0</v>
      </c>
      <c r="AT39" s="89">
        <f t="shared" si="14"/>
        <v>126</v>
      </c>
      <c r="AU39" s="90" cm="1">
        <f t="array" ref="AU39">_xlfn.IFS(SUM($S39,$W39,$AA39,$AE39,$AI39,$AM39,$AQ39)&gt;='Wage Ceilings '!$C$3,0,SUM($J39,$S39,$W39,$AA39,$AE39,$AI39,$AM39,$AQ39)&gt;'Wage Ceilings '!$C$3,'Wage Ceilings '!$C$3-SUM($S39,$W39,$AA39,$AE39,$AI39,$AM39,$AQ39),SUM($J39,$S39,$W39,$AA39,$AE39,$AI39,$AM39,$AQ39)&lt;='Wage Ceilings '!$C$3,$J39)</f>
        <v>0</v>
      </c>
      <c r="AV39" s="91" cm="1">
        <f t="array" ref="AV39">INDEX(Appendix!$G$4:$K$8,_xlfn.IFS(AT39&lt;56,1,AT39&lt;61,2,AT39&lt;66,3,AT39&lt;71,4,TRUE,5),MATCH(YEAR($C$17),Appendix!$G$3:$L$3,0))</f>
        <v>0</v>
      </c>
      <c r="AW39" s="92">
        <f t="shared" si="15"/>
        <v>0</v>
      </c>
      <c r="AX39" s="89">
        <f t="shared" si="16"/>
        <v>126</v>
      </c>
      <c r="AY39" s="90" cm="1">
        <f t="array" ref="AY39">_xlfn.IFS(SUM($S39,$W39,$AA39,$AE39,$AI39,$AM39,$AQ39,$AU39)&gt;='Wage Ceilings '!$C$3,0,SUM($K39,$S39,$W39,$AA39,$AE39,$AI39,$AM39,$AQ39,$AU39)&gt;'Wage Ceilings '!$C$3,'Wage Ceilings '!$C$3-SUM($S39,$W39,$AA39,$AE39,$AI39,$AM39,$AQ39,$AU39),SUM($K39,$S39,$W39,$AA39,$AE39,$AI39,$AM39,$AQ39,$AU39)&lt;='Wage Ceilings '!$C$3,$K39)</f>
        <v>0</v>
      </c>
      <c r="AZ39" s="91" cm="1">
        <f t="array" ref="AZ39">INDEX(Appendix!$G$4:$K$8,_xlfn.IFS(AX39&lt;56,1,AX39&lt;61,2,AX39&lt;66,3,AX39&lt;71,4,TRUE,5),MATCH(YEAR($C$17),Appendix!$G$3:$L$3,0))</f>
        <v>0</v>
      </c>
      <c r="BA39" s="92">
        <f t="shared" si="17"/>
        <v>0</v>
      </c>
      <c r="BB39" s="89">
        <f t="shared" si="18"/>
        <v>126</v>
      </c>
      <c r="BC39" s="90" cm="1">
        <f t="array" ref="BC39">_xlfn.IFS(SUM($S39,$W39,$AA39,$AE39,$AI39,$AM39,$AQ39,$AU39,$AY39)&gt;='Wage Ceilings '!$C$3,0,SUM($L39,$S39,$W39,$AA39,$AE39,$AI39,$AM39,$AQ39,$AU39,$AY39)&gt;'Wage Ceilings '!$C$3,'Wage Ceilings '!$C$3-SUM($S39,$W39,$AA39,$AE39,$AI39,$AM39,$AQ39,$AU39,$AY39),SUM($L39,$S39,$W39,$AA39,$AE39,$AI39,$AM39,$AQ39,$AU39,$AY39)&lt;='Wage Ceilings '!$C$3,$L39)</f>
        <v>0</v>
      </c>
      <c r="BD39" s="91" cm="1">
        <f t="array" ref="BD39">INDEX(Appendix!$G$4:$K$8,_xlfn.IFS(BB39&lt;56,1,BB39&lt;61,2,BB39&lt;66,3,BB39&lt;71,4,TRUE,5),MATCH(YEAR($C$17),Appendix!$G$3:$L$3,0))</f>
        <v>0</v>
      </c>
      <c r="BE39" s="92">
        <f t="shared" si="19"/>
        <v>0</v>
      </c>
      <c r="BF39" s="89">
        <f t="shared" si="20"/>
        <v>126</v>
      </c>
      <c r="BG39" s="90" cm="1">
        <f t="array" ref="BG39">_xlfn.IFS(SUM($S39,$W39,$AA39,$AE39,$AI39,$AM39,$AQ39,$AU39,$AY39,$BC39)&gt;='Wage Ceilings '!$C$3,0,SUM($M39,$S39,$W39,$AA39,$AE39,$AI39,$AM39,$AQ39,$AU39,$AY39,$BC39)&gt;'Wage Ceilings '!$C$3,'Wage Ceilings '!$C$3-SUM($S39,$W39,$AA39,$AE39,$AI39,$AM39,$AQ39,$AU39,$AY39,$BC39),SUM($M39,$S39,$W39,$AA39,$AE39,$AI39,$AM39,$AQ39,$AU39,$AY39,$BC39)&lt;='Wage Ceilings '!$C$3,$M39)</f>
        <v>0</v>
      </c>
      <c r="BH39" s="91" cm="1">
        <f t="array" ref="BH39">INDEX(Appendix!$G$4:$K$8,_xlfn.IFS(BF39&lt;56,1,BF39&lt;61,2,BF39&lt;66,3,BF39&lt;71,4,TRUE,5),MATCH(YEAR($C$17),Appendix!$G$3:$L$3,0))</f>
        <v>0</v>
      </c>
      <c r="BI39" s="92">
        <f t="shared" si="21"/>
        <v>0</v>
      </c>
      <c r="BJ39" s="89">
        <f t="shared" si="22"/>
        <v>126</v>
      </c>
      <c r="BK39" s="90" cm="1">
        <f t="array" ref="BK39">_xlfn.IFS(SUM($S39,$W39,$AA39,$AE39,$AI39,$AM39,$AQ39,$AU39,$AY39,$BC39,$BG39)&gt;='Wage Ceilings '!$C$3,0,SUM($N39,$S39,$W39,$AA39,$AE39,$AI39,$AM39,$AQ39,$AU39,$AY39,$BC39,$BG39)&gt;'Wage Ceilings '!$C$3,'Wage Ceilings '!$C$3-SUM($S39,$W39,$AA39,$AE39,$AI39,$AM39,$AQ39,$AU39,$AY39,$BC39,$BG39),SUM($N39,$S39,$W39,$AA39,$AE39,$AI39,$AM39,$AQ39,$AU39,$AY39,$BC39,$BG39)&lt;='Wage Ceilings '!$C$3,$N39)</f>
        <v>0</v>
      </c>
      <c r="BL39" s="91" cm="1">
        <f t="array" ref="BL39">INDEX(Appendix!$G$4:$K$8,_xlfn.IFS(BJ39&lt;56,1,BJ39&lt;61,2,BJ39&lt;66,3,BJ39&lt;71,4,TRUE,5),MATCH(YEAR($C$17),Appendix!$G$3:$L$3,0))</f>
        <v>0</v>
      </c>
      <c r="BM39" s="92">
        <f t="shared" si="23"/>
        <v>0</v>
      </c>
      <c r="BN39" s="99"/>
    </row>
    <row r="40" spans="1:66" x14ac:dyDescent="0.3">
      <c r="A40" s="64" t="s">
        <v>38</v>
      </c>
      <c r="B40" s="63"/>
      <c r="C40" s="67"/>
      <c r="D40" s="67"/>
      <c r="E40" s="67"/>
      <c r="F40" s="67"/>
      <c r="G40" s="67"/>
      <c r="H40" s="67"/>
      <c r="I40" s="67"/>
      <c r="J40" s="67"/>
      <c r="K40" s="67"/>
      <c r="L40" s="67"/>
      <c r="M40" s="67"/>
      <c r="N40" s="67"/>
      <c r="O40" s="57">
        <f t="shared" si="25"/>
        <v>0</v>
      </c>
      <c r="P40" s="57">
        <f t="shared" si="26"/>
        <v>0</v>
      </c>
      <c r="Q40" s="58">
        <f t="shared" si="0"/>
        <v>0</v>
      </c>
      <c r="R40" s="89">
        <f t="shared" si="1"/>
        <v>125</v>
      </c>
      <c r="S40" s="90">
        <f>IF($C40&gt;'Wage Ceilings '!$C$3,'Wage Ceilings '!$C$3,$C40)</f>
        <v>0</v>
      </c>
      <c r="T40" s="91" cm="1">
        <f t="array" ref="T40">INDEX(Appendix!$G$4:$K$8,_xlfn.IFS(R40&lt;56,1,R40&lt;61,2,R40&lt;66,3,R40&lt;71,4,TRUE,5),MATCH(YEAR($C$17),Appendix!$G$3:$L$3,0))</f>
        <v>0</v>
      </c>
      <c r="U40" s="92">
        <f t="shared" si="2"/>
        <v>0</v>
      </c>
      <c r="V40" s="89">
        <f t="shared" si="3"/>
        <v>126</v>
      </c>
      <c r="W40" s="90">
        <f>IF($D40&gt;'Wage Ceilings '!$C$3-$S40,'Wage Ceilings '!$C$3-$S40,$D40)</f>
        <v>0</v>
      </c>
      <c r="X40" s="91" cm="1">
        <f t="array" ref="X40">INDEX(Appendix!$G$4:$K$8,_xlfn.IFS(V40&lt;56,1,V40&lt;61,2,V40&lt;66,3,V40&lt;71,4,TRUE,5),MATCH(YEAR($C$17),Appendix!$G$3:$L$3,0))</f>
        <v>0</v>
      </c>
      <c r="Y40" s="92">
        <f t="shared" si="4"/>
        <v>0</v>
      </c>
      <c r="Z40" s="89">
        <f t="shared" si="5"/>
        <v>126</v>
      </c>
      <c r="AA40" s="90">
        <f>IF($E40&gt;'Wage Ceilings '!$C$3-SUM($S40,$W40),'Wage Ceilings '!$C$3-SUM($S40,$W40),$E40)</f>
        <v>0</v>
      </c>
      <c r="AB40" s="91" cm="1">
        <f t="array" ref="AB40">INDEX(Appendix!$G$4:$K$8,_xlfn.IFS(Z40&lt;56,1,Z40&lt;61,2,Z40&lt;66,3,Z40&lt;71,4,TRUE,5),MATCH(YEAR($C$17),Appendix!$G$3:$L$3,0))</f>
        <v>0</v>
      </c>
      <c r="AC40" s="92">
        <f t="shared" si="6"/>
        <v>0</v>
      </c>
      <c r="AD40" s="89">
        <f t="shared" si="7"/>
        <v>126</v>
      </c>
      <c r="AE40" s="90">
        <f>IF($F40&gt;'Wage Ceilings '!$C$3-SUM($S40,$W40,$AA40),'Wage Ceilings '!$C$3-SUM($S40,$W40,$AA40),$F40)</f>
        <v>0</v>
      </c>
      <c r="AF40" s="91" cm="1">
        <f t="array" ref="AF40">INDEX(Appendix!$G$4:$K$8,_xlfn.IFS(AD40&lt;56,1,AD40&lt;61,2,AD40&lt;66,3,AD40&lt;71,4,TRUE,5),MATCH(YEAR($C$17),Appendix!$G$3:$L$3,0))</f>
        <v>0</v>
      </c>
      <c r="AG40" s="92">
        <f t="shared" si="8"/>
        <v>0</v>
      </c>
      <c r="AH40" s="89">
        <f t="shared" si="9"/>
        <v>126</v>
      </c>
      <c r="AI40" s="90">
        <f>IF($G40&gt;'Wage Ceilings '!$C$3-SUM($S40,$W40,$AA40,$AE40),'Wage Ceilings '!$C$3-SUM($S40,$W40,$AA40,$AE40),$G40)</f>
        <v>0</v>
      </c>
      <c r="AJ40" s="91" cm="1">
        <f t="array" ref="AJ40">INDEX(Appendix!$G$4:$K$8,_xlfn.IFS(AH40&lt;56,1,AH40&lt;61,2,AH40&lt;66,3,AH40&lt;71,4,TRUE,5),MATCH(YEAR($C$17),Appendix!$G$3:$L$3,0))</f>
        <v>0</v>
      </c>
      <c r="AK40" s="92">
        <f t="shared" si="10"/>
        <v>0</v>
      </c>
      <c r="AL40" s="89">
        <f t="shared" si="11"/>
        <v>126</v>
      </c>
      <c r="AM40" s="90">
        <f>IF($H40&gt;'Wage Ceilings '!$C$3-SUM($S40,$W40,$AA40,$AE40,$AI40),'Wage Ceilings '!$C$3-SUM($S40,$W40,$AA40,$AE40,$AI40),$H40)</f>
        <v>0</v>
      </c>
      <c r="AN40" s="91" cm="1">
        <f t="array" ref="AN40">INDEX(Appendix!$G$4:$K$8,_xlfn.IFS(AL40&lt;56,1,AL40&lt;61,2,AL40&lt;66,3,AL40&lt;71,4,TRUE,5),MATCH(YEAR($C$17),Appendix!$G$3:$L$3,0))</f>
        <v>0</v>
      </c>
      <c r="AO40" s="92">
        <f t="shared" si="12"/>
        <v>0</v>
      </c>
      <c r="AP40" s="89">
        <f t="shared" si="13"/>
        <v>126</v>
      </c>
      <c r="AQ40" s="90" cm="1">
        <f t="array" ref="AQ40">_xlfn.IFS(SUM($S40,$W40,$AA40,$AE40,$AI40,$AM40)&gt;='Wage Ceilings '!$C$3,0,SUM($I40,$S40,$W40,$AA40,$AE40,$AI40,$AM40)&gt;'Wage Ceilings '!$C$3,'Wage Ceilings '!$C$3-SUM($S40,$W40,$AA40,$AE40,$AI40,$AM40),SUM($I40,$S40,$W40,$AA40,$AE40,$AI40,$AM40)&lt;='Wage Ceilings '!$C$3,$I40)</f>
        <v>0</v>
      </c>
      <c r="AR40" s="91" cm="1">
        <f t="array" ref="AR40">INDEX(Appendix!$G$4:$K$8,_xlfn.IFS(AP40&lt;56,1,AP40&lt;61,2,AP40&lt;66,3,AP40&lt;71,4,TRUE,5),MATCH(YEAR($C$17),Appendix!$G$3:$L$3,0))</f>
        <v>0</v>
      </c>
      <c r="AS40" s="92">
        <f t="shared" si="24"/>
        <v>0</v>
      </c>
      <c r="AT40" s="89">
        <f t="shared" si="14"/>
        <v>126</v>
      </c>
      <c r="AU40" s="90" cm="1">
        <f t="array" ref="AU40">_xlfn.IFS(SUM($S40,$W40,$AA40,$AE40,$AI40,$AM40,$AQ40)&gt;='Wage Ceilings '!$C$3,0,SUM($J40,$S40,$W40,$AA40,$AE40,$AI40,$AM40,$AQ40)&gt;'Wage Ceilings '!$C$3,'Wage Ceilings '!$C$3-SUM($S40,$W40,$AA40,$AE40,$AI40,$AM40,$AQ40),SUM($J40,$S40,$W40,$AA40,$AE40,$AI40,$AM40,$AQ40)&lt;='Wage Ceilings '!$C$3,$J40)</f>
        <v>0</v>
      </c>
      <c r="AV40" s="91" cm="1">
        <f t="array" ref="AV40">INDEX(Appendix!$G$4:$K$8,_xlfn.IFS(AT40&lt;56,1,AT40&lt;61,2,AT40&lt;66,3,AT40&lt;71,4,TRUE,5),MATCH(YEAR($C$17),Appendix!$G$3:$L$3,0))</f>
        <v>0</v>
      </c>
      <c r="AW40" s="92">
        <f t="shared" si="15"/>
        <v>0</v>
      </c>
      <c r="AX40" s="89">
        <f t="shared" si="16"/>
        <v>126</v>
      </c>
      <c r="AY40" s="90" cm="1">
        <f t="array" ref="AY40">_xlfn.IFS(SUM($S40,$W40,$AA40,$AE40,$AI40,$AM40,$AQ40,$AU40)&gt;='Wage Ceilings '!$C$3,0,SUM($K40,$S40,$W40,$AA40,$AE40,$AI40,$AM40,$AQ40,$AU40)&gt;'Wage Ceilings '!$C$3,'Wage Ceilings '!$C$3-SUM($S40,$W40,$AA40,$AE40,$AI40,$AM40,$AQ40,$AU40),SUM($K40,$S40,$W40,$AA40,$AE40,$AI40,$AM40,$AQ40,$AU40)&lt;='Wage Ceilings '!$C$3,$K40)</f>
        <v>0</v>
      </c>
      <c r="AZ40" s="91" cm="1">
        <f t="array" ref="AZ40">INDEX(Appendix!$G$4:$K$8,_xlfn.IFS(AX40&lt;56,1,AX40&lt;61,2,AX40&lt;66,3,AX40&lt;71,4,TRUE,5),MATCH(YEAR($C$17),Appendix!$G$3:$L$3,0))</f>
        <v>0</v>
      </c>
      <c r="BA40" s="92">
        <f t="shared" si="17"/>
        <v>0</v>
      </c>
      <c r="BB40" s="89">
        <f t="shared" si="18"/>
        <v>126</v>
      </c>
      <c r="BC40" s="90" cm="1">
        <f t="array" ref="BC40">_xlfn.IFS(SUM($S40,$W40,$AA40,$AE40,$AI40,$AM40,$AQ40,$AU40,$AY40)&gt;='Wage Ceilings '!$C$3,0,SUM($L40,$S40,$W40,$AA40,$AE40,$AI40,$AM40,$AQ40,$AU40,$AY40)&gt;'Wage Ceilings '!$C$3,'Wage Ceilings '!$C$3-SUM($S40,$W40,$AA40,$AE40,$AI40,$AM40,$AQ40,$AU40,$AY40),SUM($L40,$S40,$W40,$AA40,$AE40,$AI40,$AM40,$AQ40,$AU40,$AY40)&lt;='Wage Ceilings '!$C$3,$L40)</f>
        <v>0</v>
      </c>
      <c r="BD40" s="91" cm="1">
        <f t="array" ref="BD40">INDEX(Appendix!$G$4:$K$8,_xlfn.IFS(BB40&lt;56,1,BB40&lt;61,2,BB40&lt;66,3,BB40&lt;71,4,TRUE,5),MATCH(YEAR($C$17),Appendix!$G$3:$L$3,0))</f>
        <v>0</v>
      </c>
      <c r="BE40" s="92">
        <f t="shared" si="19"/>
        <v>0</v>
      </c>
      <c r="BF40" s="89">
        <f t="shared" si="20"/>
        <v>126</v>
      </c>
      <c r="BG40" s="90" cm="1">
        <f t="array" ref="BG40">_xlfn.IFS(SUM($S40,$W40,$AA40,$AE40,$AI40,$AM40,$AQ40,$AU40,$AY40,$BC40)&gt;='Wage Ceilings '!$C$3,0,SUM($M40,$S40,$W40,$AA40,$AE40,$AI40,$AM40,$AQ40,$AU40,$AY40,$BC40)&gt;'Wage Ceilings '!$C$3,'Wage Ceilings '!$C$3-SUM($S40,$W40,$AA40,$AE40,$AI40,$AM40,$AQ40,$AU40,$AY40,$BC40),SUM($M40,$S40,$W40,$AA40,$AE40,$AI40,$AM40,$AQ40,$AU40,$AY40,$BC40)&lt;='Wage Ceilings '!$C$3,$M40)</f>
        <v>0</v>
      </c>
      <c r="BH40" s="91" cm="1">
        <f t="array" ref="BH40">INDEX(Appendix!$G$4:$K$8,_xlfn.IFS(BF40&lt;56,1,BF40&lt;61,2,BF40&lt;66,3,BF40&lt;71,4,TRUE,5),MATCH(YEAR($C$17),Appendix!$G$3:$L$3,0))</f>
        <v>0</v>
      </c>
      <c r="BI40" s="92">
        <f t="shared" si="21"/>
        <v>0</v>
      </c>
      <c r="BJ40" s="89">
        <f t="shared" si="22"/>
        <v>126</v>
      </c>
      <c r="BK40" s="90" cm="1">
        <f t="array" ref="BK40">_xlfn.IFS(SUM($S40,$W40,$AA40,$AE40,$AI40,$AM40,$AQ40,$AU40,$AY40,$BC40,$BG40)&gt;='Wage Ceilings '!$C$3,0,SUM($N40,$S40,$W40,$AA40,$AE40,$AI40,$AM40,$AQ40,$AU40,$AY40,$BC40,$BG40)&gt;'Wage Ceilings '!$C$3,'Wage Ceilings '!$C$3-SUM($S40,$W40,$AA40,$AE40,$AI40,$AM40,$AQ40,$AU40,$AY40,$BC40,$BG40),SUM($N40,$S40,$W40,$AA40,$AE40,$AI40,$AM40,$AQ40,$AU40,$AY40,$BC40,$BG40)&lt;='Wage Ceilings '!$C$3,$N40)</f>
        <v>0</v>
      </c>
      <c r="BL40" s="91" cm="1">
        <f t="array" ref="BL40">INDEX(Appendix!$G$4:$K$8,_xlfn.IFS(BJ40&lt;56,1,BJ40&lt;61,2,BJ40&lt;66,3,BJ40&lt;71,4,TRUE,5),MATCH(YEAR($C$17),Appendix!$G$3:$L$3,0))</f>
        <v>0</v>
      </c>
      <c r="BM40" s="92">
        <f t="shared" si="23"/>
        <v>0</v>
      </c>
      <c r="BN40" s="99"/>
    </row>
    <row r="41" spans="1:66" x14ac:dyDescent="0.3">
      <c r="A41" s="64" t="s">
        <v>39</v>
      </c>
      <c r="B41" s="63"/>
      <c r="C41" s="67"/>
      <c r="D41" s="67"/>
      <c r="E41" s="67"/>
      <c r="F41" s="67"/>
      <c r="G41" s="67"/>
      <c r="H41" s="67"/>
      <c r="I41" s="67"/>
      <c r="J41" s="67"/>
      <c r="K41" s="67"/>
      <c r="L41" s="67"/>
      <c r="M41" s="67"/>
      <c r="N41" s="67"/>
      <c r="O41" s="57">
        <f t="shared" si="25"/>
        <v>0</v>
      </c>
      <c r="P41" s="57">
        <f t="shared" si="26"/>
        <v>0</v>
      </c>
      <c r="Q41" s="58">
        <f t="shared" si="0"/>
        <v>0</v>
      </c>
      <c r="R41" s="89">
        <f t="shared" si="1"/>
        <v>125</v>
      </c>
      <c r="S41" s="90">
        <f>IF($C41&gt;'Wage Ceilings '!$C$3,'Wage Ceilings '!$C$3,$C41)</f>
        <v>0</v>
      </c>
      <c r="T41" s="91" cm="1">
        <f t="array" ref="T41">INDEX(Appendix!$G$4:$K$8,_xlfn.IFS(R41&lt;56,1,R41&lt;61,2,R41&lt;66,3,R41&lt;71,4,TRUE,5),MATCH(YEAR($C$17),Appendix!$G$3:$L$3,0))</f>
        <v>0</v>
      </c>
      <c r="U41" s="92">
        <f t="shared" si="2"/>
        <v>0</v>
      </c>
      <c r="V41" s="89">
        <f t="shared" si="3"/>
        <v>126</v>
      </c>
      <c r="W41" s="90">
        <f>IF($D41&gt;'Wage Ceilings '!$C$3-$S41,'Wage Ceilings '!$C$3-$S41,$D41)</f>
        <v>0</v>
      </c>
      <c r="X41" s="91" cm="1">
        <f t="array" ref="X41">INDEX(Appendix!$G$4:$K$8,_xlfn.IFS(V41&lt;56,1,V41&lt;61,2,V41&lt;66,3,V41&lt;71,4,TRUE,5),MATCH(YEAR($C$17),Appendix!$G$3:$L$3,0))</f>
        <v>0</v>
      </c>
      <c r="Y41" s="92">
        <f t="shared" si="4"/>
        <v>0</v>
      </c>
      <c r="Z41" s="89">
        <f t="shared" si="5"/>
        <v>126</v>
      </c>
      <c r="AA41" s="90">
        <f>IF($E41&gt;'Wage Ceilings '!$C$3-SUM($S41,$W41),'Wage Ceilings '!$C$3-SUM($S41,$W41),$E41)</f>
        <v>0</v>
      </c>
      <c r="AB41" s="91" cm="1">
        <f t="array" ref="AB41">INDEX(Appendix!$G$4:$K$8,_xlfn.IFS(Z41&lt;56,1,Z41&lt;61,2,Z41&lt;66,3,Z41&lt;71,4,TRUE,5),MATCH(YEAR($C$17),Appendix!$G$3:$L$3,0))</f>
        <v>0</v>
      </c>
      <c r="AC41" s="92">
        <f t="shared" si="6"/>
        <v>0</v>
      </c>
      <c r="AD41" s="89">
        <f t="shared" si="7"/>
        <v>126</v>
      </c>
      <c r="AE41" s="90">
        <f>IF($F41&gt;'Wage Ceilings '!$C$3-SUM($S41,$W41,$AA41),'Wage Ceilings '!$C$3-SUM($S41,$W41,$AA41),$F41)</f>
        <v>0</v>
      </c>
      <c r="AF41" s="91" cm="1">
        <f t="array" ref="AF41">INDEX(Appendix!$G$4:$K$8,_xlfn.IFS(AD41&lt;56,1,AD41&lt;61,2,AD41&lt;66,3,AD41&lt;71,4,TRUE,5),MATCH(YEAR($C$17),Appendix!$G$3:$L$3,0))</f>
        <v>0</v>
      </c>
      <c r="AG41" s="92">
        <f t="shared" si="8"/>
        <v>0</v>
      </c>
      <c r="AH41" s="89">
        <f t="shared" si="9"/>
        <v>126</v>
      </c>
      <c r="AI41" s="90">
        <f>IF($G41&gt;'Wage Ceilings '!$C$3-SUM($S41,$W41,$AA41,$AE41),'Wage Ceilings '!$C$3-SUM($S41,$W41,$AA41,$AE41),$G41)</f>
        <v>0</v>
      </c>
      <c r="AJ41" s="91" cm="1">
        <f t="array" ref="AJ41">INDEX(Appendix!$G$4:$K$8,_xlfn.IFS(AH41&lt;56,1,AH41&lt;61,2,AH41&lt;66,3,AH41&lt;71,4,TRUE,5),MATCH(YEAR($C$17),Appendix!$G$3:$L$3,0))</f>
        <v>0</v>
      </c>
      <c r="AK41" s="92">
        <f t="shared" si="10"/>
        <v>0</v>
      </c>
      <c r="AL41" s="89">
        <f t="shared" si="11"/>
        <v>126</v>
      </c>
      <c r="AM41" s="90">
        <f>IF($H41&gt;'Wage Ceilings '!$C$3-SUM($S41,$W41,$AA41,$AE41,$AI41),'Wage Ceilings '!$C$3-SUM($S41,$W41,$AA41,$AE41,$AI41),$H41)</f>
        <v>0</v>
      </c>
      <c r="AN41" s="91" cm="1">
        <f t="array" ref="AN41">INDEX(Appendix!$G$4:$K$8,_xlfn.IFS(AL41&lt;56,1,AL41&lt;61,2,AL41&lt;66,3,AL41&lt;71,4,TRUE,5),MATCH(YEAR($C$17),Appendix!$G$3:$L$3,0))</f>
        <v>0</v>
      </c>
      <c r="AO41" s="92">
        <f t="shared" si="12"/>
        <v>0</v>
      </c>
      <c r="AP41" s="89">
        <f t="shared" si="13"/>
        <v>126</v>
      </c>
      <c r="AQ41" s="90" cm="1">
        <f t="array" ref="AQ41">_xlfn.IFS(SUM($S41,$W41,$AA41,$AE41,$AI41,$AM41)&gt;='Wage Ceilings '!$C$3,0,SUM($I41,$S41,$W41,$AA41,$AE41,$AI41,$AM41)&gt;'Wage Ceilings '!$C$3,'Wage Ceilings '!$C$3-SUM($S41,$W41,$AA41,$AE41,$AI41,$AM41),SUM($I41,$S41,$W41,$AA41,$AE41,$AI41,$AM41)&lt;='Wage Ceilings '!$C$3,$I41)</f>
        <v>0</v>
      </c>
      <c r="AR41" s="91" cm="1">
        <f t="array" ref="AR41">INDEX(Appendix!$G$4:$K$8,_xlfn.IFS(AP41&lt;56,1,AP41&lt;61,2,AP41&lt;66,3,AP41&lt;71,4,TRUE,5),MATCH(YEAR($C$17),Appendix!$G$3:$L$3,0))</f>
        <v>0</v>
      </c>
      <c r="AS41" s="92">
        <f t="shared" si="24"/>
        <v>0</v>
      </c>
      <c r="AT41" s="89">
        <f t="shared" si="14"/>
        <v>126</v>
      </c>
      <c r="AU41" s="90" cm="1">
        <f t="array" ref="AU41">_xlfn.IFS(SUM($S41,$W41,$AA41,$AE41,$AI41,$AM41,$AQ41)&gt;='Wage Ceilings '!$C$3,0,SUM($J41,$S41,$W41,$AA41,$AE41,$AI41,$AM41,$AQ41)&gt;'Wage Ceilings '!$C$3,'Wage Ceilings '!$C$3-SUM($S41,$W41,$AA41,$AE41,$AI41,$AM41,$AQ41),SUM($J41,$S41,$W41,$AA41,$AE41,$AI41,$AM41,$AQ41)&lt;='Wage Ceilings '!$C$3,$J41)</f>
        <v>0</v>
      </c>
      <c r="AV41" s="91" cm="1">
        <f t="array" ref="AV41">INDEX(Appendix!$G$4:$K$8,_xlfn.IFS(AT41&lt;56,1,AT41&lt;61,2,AT41&lt;66,3,AT41&lt;71,4,TRUE,5),MATCH(YEAR($C$17),Appendix!$G$3:$L$3,0))</f>
        <v>0</v>
      </c>
      <c r="AW41" s="92">
        <f t="shared" si="15"/>
        <v>0</v>
      </c>
      <c r="AX41" s="89">
        <f t="shared" si="16"/>
        <v>126</v>
      </c>
      <c r="AY41" s="90" cm="1">
        <f t="array" ref="AY41">_xlfn.IFS(SUM($S41,$W41,$AA41,$AE41,$AI41,$AM41,$AQ41,$AU41)&gt;='Wage Ceilings '!$C$3,0,SUM($K41,$S41,$W41,$AA41,$AE41,$AI41,$AM41,$AQ41,$AU41)&gt;'Wage Ceilings '!$C$3,'Wage Ceilings '!$C$3-SUM($S41,$W41,$AA41,$AE41,$AI41,$AM41,$AQ41,$AU41),SUM($K41,$S41,$W41,$AA41,$AE41,$AI41,$AM41,$AQ41,$AU41)&lt;='Wage Ceilings '!$C$3,$K41)</f>
        <v>0</v>
      </c>
      <c r="AZ41" s="91" cm="1">
        <f t="array" ref="AZ41">INDEX(Appendix!$G$4:$K$8,_xlfn.IFS(AX41&lt;56,1,AX41&lt;61,2,AX41&lt;66,3,AX41&lt;71,4,TRUE,5),MATCH(YEAR($C$17),Appendix!$G$3:$L$3,0))</f>
        <v>0</v>
      </c>
      <c r="BA41" s="92">
        <f t="shared" si="17"/>
        <v>0</v>
      </c>
      <c r="BB41" s="89">
        <f t="shared" si="18"/>
        <v>126</v>
      </c>
      <c r="BC41" s="90" cm="1">
        <f t="array" ref="BC41">_xlfn.IFS(SUM($S41,$W41,$AA41,$AE41,$AI41,$AM41,$AQ41,$AU41,$AY41)&gt;='Wage Ceilings '!$C$3,0,SUM($L41,$S41,$W41,$AA41,$AE41,$AI41,$AM41,$AQ41,$AU41,$AY41)&gt;'Wage Ceilings '!$C$3,'Wage Ceilings '!$C$3-SUM($S41,$W41,$AA41,$AE41,$AI41,$AM41,$AQ41,$AU41,$AY41),SUM($L41,$S41,$W41,$AA41,$AE41,$AI41,$AM41,$AQ41,$AU41,$AY41)&lt;='Wage Ceilings '!$C$3,$L41)</f>
        <v>0</v>
      </c>
      <c r="BD41" s="91" cm="1">
        <f t="array" ref="BD41">INDEX(Appendix!$G$4:$K$8,_xlfn.IFS(BB41&lt;56,1,BB41&lt;61,2,BB41&lt;66,3,BB41&lt;71,4,TRUE,5),MATCH(YEAR($C$17),Appendix!$G$3:$L$3,0))</f>
        <v>0</v>
      </c>
      <c r="BE41" s="92">
        <f t="shared" si="19"/>
        <v>0</v>
      </c>
      <c r="BF41" s="89">
        <f t="shared" si="20"/>
        <v>126</v>
      </c>
      <c r="BG41" s="90" cm="1">
        <f t="array" ref="BG41">_xlfn.IFS(SUM($S41,$W41,$AA41,$AE41,$AI41,$AM41,$AQ41,$AU41,$AY41,$BC41)&gt;='Wage Ceilings '!$C$3,0,SUM($M41,$S41,$W41,$AA41,$AE41,$AI41,$AM41,$AQ41,$AU41,$AY41,$BC41)&gt;'Wage Ceilings '!$C$3,'Wage Ceilings '!$C$3-SUM($S41,$W41,$AA41,$AE41,$AI41,$AM41,$AQ41,$AU41,$AY41,$BC41),SUM($M41,$S41,$W41,$AA41,$AE41,$AI41,$AM41,$AQ41,$AU41,$AY41,$BC41)&lt;='Wage Ceilings '!$C$3,$M41)</f>
        <v>0</v>
      </c>
      <c r="BH41" s="91" cm="1">
        <f t="array" ref="BH41">INDEX(Appendix!$G$4:$K$8,_xlfn.IFS(BF41&lt;56,1,BF41&lt;61,2,BF41&lt;66,3,BF41&lt;71,4,TRUE,5),MATCH(YEAR($C$17),Appendix!$G$3:$L$3,0))</f>
        <v>0</v>
      </c>
      <c r="BI41" s="92">
        <f t="shared" si="21"/>
        <v>0</v>
      </c>
      <c r="BJ41" s="89">
        <f t="shared" si="22"/>
        <v>126</v>
      </c>
      <c r="BK41" s="90" cm="1">
        <f t="array" ref="BK41">_xlfn.IFS(SUM($S41,$W41,$AA41,$AE41,$AI41,$AM41,$AQ41,$AU41,$AY41,$BC41,$BG41)&gt;='Wage Ceilings '!$C$3,0,SUM($N41,$S41,$W41,$AA41,$AE41,$AI41,$AM41,$AQ41,$AU41,$AY41,$BC41,$BG41)&gt;'Wage Ceilings '!$C$3,'Wage Ceilings '!$C$3-SUM($S41,$W41,$AA41,$AE41,$AI41,$AM41,$AQ41,$AU41,$AY41,$BC41,$BG41),SUM($N41,$S41,$W41,$AA41,$AE41,$AI41,$AM41,$AQ41,$AU41,$AY41,$BC41,$BG41)&lt;='Wage Ceilings '!$C$3,$N41)</f>
        <v>0</v>
      </c>
      <c r="BL41" s="91" cm="1">
        <f t="array" ref="BL41">INDEX(Appendix!$G$4:$K$8,_xlfn.IFS(BJ41&lt;56,1,BJ41&lt;61,2,BJ41&lt;66,3,BJ41&lt;71,4,TRUE,5),MATCH(YEAR($C$17),Appendix!$G$3:$L$3,0))</f>
        <v>0</v>
      </c>
      <c r="BM41" s="92">
        <f t="shared" si="23"/>
        <v>0</v>
      </c>
      <c r="BN41" s="99"/>
    </row>
    <row r="42" spans="1:66" x14ac:dyDescent="0.3">
      <c r="A42" s="64" t="s">
        <v>40</v>
      </c>
      <c r="B42" s="63"/>
      <c r="C42" s="67"/>
      <c r="D42" s="67"/>
      <c r="E42" s="67"/>
      <c r="F42" s="67"/>
      <c r="G42" s="67"/>
      <c r="H42" s="67"/>
      <c r="I42" s="67"/>
      <c r="J42" s="67"/>
      <c r="K42" s="67"/>
      <c r="L42" s="67"/>
      <c r="M42" s="67"/>
      <c r="N42" s="67"/>
      <c r="O42" s="57">
        <f t="shared" si="25"/>
        <v>0</v>
      </c>
      <c r="P42" s="57">
        <f t="shared" si="26"/>
        <v>0</v>
      </c>
      <c r="Q42" s="58">
        <f t="shared" si="0"/>
        <v>0</v>
      </c>
      <c r="R42" s="89">
        <f t="shared" si="1"/>
        <v>125</v>
      </c>
      <c r="S42" s="90">
        <f>IF($C42&gt;'Wage Ceilings '!$C$3,'Wage Ceilings '!$C$3,$C42)</f>
        <v>0</v>
      </c>
      <c r="T42" s="91" cm="1">
        <f t="array" ref="T42">INDEX(Appendix!$G$4:$K$8,_xlfn.IFS(R42&lt;56,1,R42&lt;61,2,R42&lt;66,3,R42&lt;71,4,TRUE,5),MATCH(YEAR($C$17),Appendix!$G$3:$L$3,0))</f>
        <v>0</v>
      </c>
      <c r="U42" s="92">
        <f t="shared" si="2"/>
        <v>0</v>
      </c>
      <c r="V42" s="89">
        <f t="shared" si="3"/>
        <v>126</v>
      </c>
      <c r="W42" s="90">
        <f>IF($D42&gt;'Wage Ceilings '!$C$3-$S42,'Wage Ceilings '!$C$3-$S42,$D42)</f>
        <v>0</v>
      </c>
      <c r="X42" s="91" cm="1">
        <f t="array" ref="X42">INDEX(Appendix!$G$4:$K$8,_xlfn.IFS(V42&lt;56,1,V42&lt;61,2,V42&lt;66,3,V42&lt;71,4,TRUE,5),MATCH(YEAR($C$17),Appendix!$G$3:$L$3,0))</f>
        <v>0</v>
      </c>
      <c r="Y42" s="92">
        <f t="shared" si="4"/>
        <v>0</v>
      </c>
      <c r="Z42" s="89">
        <f t="shared" si="5"/>
        <v>126</v>
      </c>
      <c r="AA42" s="90">
        <f>IF($E42&gt;'Wage Ceilings '!$C$3-SUM($S42,$W42),'Wage Ceilings '!$C$3-SUM($S42,$W42),$E42)</f>
        <v>0</v>
      </c>
      <c r="AB42" s="91" cm="1">
        <f t="array" ref="AB42">INDEX(Appendix!$G$4:$K$8,_xlfn.IFS(Z42&lt;56,1,Z42&lt;61,2,Z42&lt;66,3,Z42&lt;71,4,TRUE,5),MATCH(YEAR($C$17),Appendix!$G$3:$L$3,0))</f>
        <v>0</v>
      </c>
      <c r="AC42" s="92">
        <f t="shared" si="6"/>
        <v>0</v>
      </c>
      <c r="AD42" s="89">
        <f t="shared" si="7"/>
        <v>126</v>
      </c>
      <c r="AE42" s="90">
        <f>IF($F42&gt;'Wage Ceilings '!$C$3-SUM($S42,$W42,$AA42),'Wage Ceilings '!$C$3-SUM($S42,$W42,$AA42),$F42)</f>
        <v>0</v>
      </c>
      <c r="AF42" s="91" cm="1">
        <f t="array" ref="AF42">INDEX(Appendix!$G$4:$K$8,_xlfn.IFS(AD42&lt;56,1,AD42&lt;61,2,AD42&lt;66,3,AD42&lt;71,4,TRUE,5),MATCH(YEAR($C$17),Appendix!$G$3:$L$3,0))</f>
        <v>0</v>
      </c>
      <c r="AG42" s="92">
        <f t="shared" si="8"/>
        <v>0</v>
      </c>
      <c r="AH42" s="89">
        <f t="shared" si="9"/>
        <v>126</v>
      </c>
      <c r="AI42" s="90">
        <f>IF($G42&gt;'Wage Ceilings '!$C$3-SUM($S42,$W42,$AA42,$AE42),'Wage Ceilings '!$C$3-SUM($S42,$W42,$AA42,$AE42),$G42)</f>
        <v>0</v>
      </c>
      <c r="AJ42" s="91" cm="1">
        <f t="array" ref="AJ42">INDEX(Appendix!$G$4:$K$8,_xlfn.IFS(AH42&lt;56,1,AH42&lt;61,2,AH42&lt;66,3,AH42&lt;71,4,TRUE,5),MATCH(YEAR($C$17),Appendix!$G$3:$L$3,0))</f>
        <v>0</v>
      </c>
      <c r="AK42" s="92">
        <f t="shared" si="10"/>
        <v>0</v>
      </c>
      <c r="AL42" s="89">
        <f t="shared" si="11"/>
        <v>126</v>
      </c>
      <c r="AM42" s="90">
        <f>IF($H42&gt;'Wage Ceilings '!$C$3-SUM($S42,$W42,$AA42,$AE42,$AI42),'Wage Ceilings '!$C$3-SUM($S42,$W42,$AA42,$AE42,$AI42),$H42)</f>
        <v>0</v>
      </c>
      <c r="AN42" s="91" cm="1">
        <f t="array" ref="AN42">INDEX(Appendix!$G$4:$K$8,_xlfn.IFS(AL42&lt;56,1,AL42&lt;61,2,AL42&lt;66,3,AL42&lt;71,4,TRUE,5),MATCH(YEAR($C$17),Appendix!$G$3:$L$3,0))</f>
        <v>0</v>
      </c>
      <c r="AO42" s="92">
        <f t="shared" si="12"/>
        <v>0</v>
      </c>
      <c r="AP42" s="89">
        <f t="shared" si="13"/>
        <v>126</v>
      </c>
      <c r="AQ42" s="90" cm="1">
        <f t="array" ref="AQ42">_xlfn.IFS(SUM($S42,$W42,$AA42,$AE42,$AI42,$AM42)&gt;='Wage Ceilings '!$C$3,0,SUM($I42,$S42,$W42,$AA42,$AE42,$AI42,$AM42)&gt;'Wage Ceilings '!$C$3,'Wage Ceilings '!$C$3-SUM($S42,$W42,$AA42,$AE42,$AI42,$AM42),SUM($I42,$S42,$W42,$AA42,$AE42,$AI42,$AM42)&lt;='Wage Ceilings '!$C$3,$I42)</f>
        <v>0</v>
      </c>
      <c r="AR42" s="91" cm="1">
        <f t="array" ref="AR42">INDEX(Appendix!$G$4:$K$8,_xlfn.IFS(AP42&lt;56,1,AP42&lt;61,2,AP42&lt;66,3,AP42&lt;71,4,TRUE,5),MATCH(YEAR($C$17),Appendix!$G$3:$L$3,0))</f>
        <v>0</v>
      </c>
      <c r="AS42" s="92">
        <f t="shared" si="24"/>
        <v>0</v>
      </c>
      <c r="AT42" s="89">
        <f t="shared" si="14"/>
        <v>126</v>
      </c>
      <c r="AU42" s="90" cm="1">
        <f t="array" ref="AU42">_xlfn.IFS(SUM($S42,$W42,$AA42,$AE42,$AI42,$AM42,$AQ42)&gt;='Wage Ceilings '!$C$3,0,SUM($J42,$S42,$W42,$AA42,$AE42,$AI42,$AM42,$AQ42)&gt;'Wage Ceilings '!$C$3,'Wage Ceilings '!$C$3-SUM($S42,$W42,$AA42,$AE42,$AI42,$AM42,$AQ42),SUM($J42,$S42,$W42,$AA42,$AE42,$AI42,$AM42,$AQ42)&lt;='Wage Ceilings '!$C$3,$J42)</f>
        <v>0</v>
      </c>
      <c r="AV42" s="91" cm="1">
        <f t="array" ref="AV42">INDEX(Appendix!$G$4:$K$8,_xlfn.IFS(AT42&lt;56,1,AT42&lt;61,2,AT42&lt;66,3,AT42&lt;71,4,TRUE,5),MATCH(YEAR($C$17),Appendix!$G$3:$L$3,0))</f>
        <v>0</v>
      </c>
      <c r="AW42" s="92">
        <f t="shared" si="15"/>
        <v>0</v>
      </c>
      <c r="AX42" s="89">
        <f t="shared" si="16"/>
        <v>126</v>
      </c>
      <c r="AY42" s="90" cm="1">
        <f t="array" ref="AY42">_xlfn.IFS(SUM($S42,$W42,$AA42,$AE42,$AI42,$AM42,$AQ42,$AU42)&gt;='Wage Ceilings '!$C$3,0,SUM($K42,$S42,$W42,$AA42,$AE42,$AI42,$AM42,$AQ42,$AU42)&gt;'Wage Ceilings '!$C$3,'Wage Ceilings '!$C$3-SUM($S42,$W42,$AA42,$AE42,$AI42,$AM42,$AQ42,$AU42),SUM($K42,$S42,$W42,$AA42,$AE42,$AI42,$AM42,$AQ42,$AU42)&lt;='Wage Ceilings '!$C$3,$K42)</f>
        <v>0</v>
      </c>
      <c r="AZ42" s="91" cm="1">
        <f t="array" ref="AZ42">INDEX(Appendix!$G$4:$K$8,_xlfn.IFS(AX42&lt;56,1,AX42&lt;61,2,AX42&lt;66,3,AX42&lt;71,4,TRUE,5),MATCH(YEAR($C$17),Appendix!$G$3:$L$3,0))</f>
        <v>0</v>
      </c>
      <c r="BA42" s="92">
        <f t="shared" si="17"/>
        <v>0</v>
      </c>
      <c r="BB42" s="89">
        <f t="shared" si="18"/>
        <v>126</v>
      </c>
      <c r="BC42" s="90" cm="1">
        <f t="array" ref="BC42">_xlfn.IFS(SUM($S42,$W42,$AA42,$AE42,$AI42,$AM42,$AQ42,$AU42,$AY42)&gt;='Wage Ceilings '!$C$3,0,SUM($L42,$S42,$W42,$AA42,$AE42,$AI42,$AM42,$AQ42,$AU42,$AY42)&gt;'Wage Ceilings '!$C$3,'Wage Ceilings '!$C$3-SUM($S42,$W42,$AA42,$AE42,$AI42,$AM42,$AQ42,$AU42,$AY42),SUM($L42,$S42,$W42,$AA42,$AE42,$AI42,$AM42,$AQ42,$AU42,$AY42)&lt;='Wage Ceilings '!$C$3,$L42)</f>
        <v>0</v>
      </c>
      <c r="BD42" s="91" cm="1">
        <f t="array" ref="BD42">INDEX(Appendix!$G$4:$K$8,_xlfn.IFS(BB42&lt;56,1,BB42&lt;61,2,BB42&lt;66,3,BB42&lt;71,4,TRUE,5),MATCH(YEAR($C$17),Appendix!$G$3:$L$3,0))</f>
        <v>0</v>
      </c>
      <c r="BE42" s="92">
        <f t="shared" si="19"/>
        <v>0</v>
      </c>
      <c r="BF42" s="89">
        <f t="shared" si="20"/>
        <v>126</v>
      </c>
      <c r="BG42" s="90" cm="1">
        <f t="array" ref="BG42">_xlfn.IFS(SUM($S42,$W42,$AA42,$AE42,$AI42,$AM42,$AQ42,$AU42,$AY42,$BC42)&gt;='Wage Ceilings '!$C$3,0,SUM($M42,$S42,$W42,$AA42,$AE42,$AI42,$AM42,$AQ42,$AU42,$AY42,$BC42)&gt;'Wage Ceilings '!$C$3,'Wage Ceilings '!$C$3-SUM($S42,$W42,$AA42,$AE42,$AI42,$AM42,$AQ42,$AU42,$AY42,$BC42),SUM($M42,$S42,$W42,$AA42,$AE42,$AI42,$AM42,$AQ42,$AU42,$AY42,$BC42)&lt;='Wage Ceilings '!$C$3,$M42)</f>
        <v>0</v>
      </c>
      <c r="BH42" s="91" cm="1">
        <f t="array" ref="BH42">INDEX(Appendix!$G$4:$K$8,_xlfn.IFS(BF42&lt;56,1,BF42&lt;61,2,BF42&lt;66,3,BF42&lt;71,4,TRUE,5),MATCH(YEAR($C$17),Appendix!$G$3:$L$3,0))</f>
        <v>0</v>
      </c>
      <c r="BI42" s="92">
        <f t="shared" si="21"/>
        <v>0</v>
      </c>
      <c r="BJ42" s="89">
        <f t="shared" si="22"/>
        <v>126</v>
      </c>
      <c r="BK42" s="90" cm="1">
        <f t="array" ref="BK42">_xlfn.IFS(SUM($S42,$W42,$AA42,$AE42,$AI42,$AM42,$AQ42,$AU42,$AY42,$BC42,$BG42)&gt;='Wage Ceilings '!$C$3,0,SUM($N42,$S42,$W42,$AA42,$AE42,$AI42,$AM42,$AQ42,$AU42,$AY42,$BC42,$BG42)&gt;'Wage Ceilings '!$C$3,'Wage Ceilings '!$C$3-SUM($S42,$W42,$AA42,$AE42,$AI42,$AM42,$AQ42,$AU42,$AY42,$BC42,$BG42),SUM($N42,$S42,$W42,$AA42,$AE42,$AI42,$AM42,$AQ42,$AU42,$AY42,$BC42,$BG42)&lt;='Wage Ceilings '!$C$3,$N42)</f>
        <v>0</v>
      </c>
      <c r="BL42" s="91" cm="1">
        <f t="array" ref="BL42">INDEX(Appendix!$G$4:$K$8,_xlfn.IFS(BJ42&lt;56,1,BJ42&lt;61,2,BJ42&lt;66,3,BJ42&lt;71,4,TRUE,5),MATCH(YEAR($C$17),Appendix!$G$3:$L$3,0))</f>
        <v>0</v>
      </c>
      <c r="BM42" s="92">
        <f t="shared" si="23"/>
        <v>0</v>
      </c>
      <c r="BN42" s="99"/>
    </row>
    <row r="43" spans="1:66" x14ac:dyDescent="0.3">
      <c r="A43" s="64" t="s">
        <v>41</v>
      </c>
      <c r="B43" s="63"/>
      <c r="C43" s="67"/>
      <c r="D43" s="67"/>
      <c r="E43" s="67"/>
      <c r="F43" s="67"/>
      <c r="G43" s="67"/>
      <c r="H43" s="67"/>
      <c r="I43" s="67"/>
      <c r="J43" s="67"/>
      <c r="K43" s="67"/>
      <c r="L43" s="67"/>
      <c r="M43" s="67"/>
      <c r="N43" s="67"/>
      <c r="O43" s="57">
        <f t="shared" si="25"/>
        <v>0</v>
      </c>
      <c r="P43" s="57">
        <f t="shared" si="26"/>
        <v>0</v>
      </c>
      <c r="Q43" s="58">
        <f t="shared" si="0"/>
        <v>0</v>
      </c>
      <c r="R43" s="89">
        <f t="shared" si="1"/>
        <v>125</v>
      </c>
      <c r="S43" s="90">
        <f>IF($C43&gt;'Wage Ceilings '!$C$3,'Wage Ceilings '!$C$3,$C43)</f>
        <v>0</v>
      </c>
      <c r="T43" s="91" cm="1">
        <f t="array" ref="T43">INDEX(Appendix!$G$4:$K$8,_xlfn.IFS(R43&lt;56,1,R43&lt;61,2,R43&lt;66,3,R43&lt;71,4,TRUE,5),MATCH(YEAR($C$17),Appendix!$G$3:$L$3,0))</f>
        <v>0</v>
      </c>
      <c r="U43" s="92">
        <f t="shared" si="2"/>
        <v>0</v>
      </c>
      <c r="V43" s="89">
        <f t="shared" si="3"/>
        <v>126</v>
      </c>
      <c r="W43" s="90">
        <f>IF($D43&gt;'Wage Ceilings '!$C$3-$S43,'Wage Ceilings '!$C$3-$S43,$D43)</f>
        <v>0</v>
      </c>
      <c r="X43" s="91" cm="1">
        <f t="array" ref="X43">INDEX(Appendix!$G$4:$K$8,_xlfn.IFS(V43&lt;56,1,V43&lt;61,2,V43&lt;66,3,V43&lt;71,4,TRUE,5),MATCH(YEAR($C$17),Appendix!$G$3:$L$3,0))</f>
        <v>0</v>
      </c>
      <c r="Y43" s="92">
        <f t="shared" si="4"/>
        <v>0</v>
      </c>
      <c r="Z43" s="89">
        <f t="shared" si="5"/>
        <v>126</v>
      </c>
      <c r="AA43" s="90">
        <f>IF($E43&gt;'Wage Ceilings '!$C$3-SUM($S43,$W43),'Wage Ceilings '!$C$3-SUM($S43,$W43),$E43)</f>
        <v>0</v>
      </c>
      <c r="AB43" s="91" cm="1">
        <f t="array" ref="AB43">INDEX(Appendix!$G$4:$K$8,_xlfn.IFS(Z43&lt;56,1,Z43&lt;61,2,Z43&lt;66,3,Z43&lt;71,4,TRUE,5),MATCH(YEAR($C$17),Appendix!$G$3:$L$3,0))</f>
        <v>0</v>
      </c>
      <c r="AC43" s="92">
        <f t="shared" si="6"/>
        <v>0</v>
      </c>
      <c r="AD43" s="89">
        <f t="shared" si="7"/>
        <v>126</v>
      </c>
      <c r="AE43" s="90">
        <f>IF($F43&gt;'Wage Ceilings '!$C$3-SUM($S43,$W43,$AA43),'Wage Ceilings '!$C$3-SUM($S43,$W43,$AA43),$F43)</f>
        <v>0</v>
      </c>
      <c r="AF43" s="91" cm="1">
        <f t="array" ref="AF43">INDEX(Appendix!$G$4:$K$8,_xlfn.IFS(AD43&lt;56,1,AD43&lt;61,2,AD43&lt;66,3,AD43&lt;71,4,TRUE,5),MATCH(YEAR($C$17),Appendix!$G$3:$L$3,0))</f>
        <v>0</v>
      </c>
      <c r="AG43" s="92">
        <f t="shared" si="8"/>
        <v>0</v>
      </c>
      <c r="AH43" s="89">
        <f t="shared" si="9"/>
        <v>126</v>
      </c>
      <c r="AI43" s="90">
        <f>IF($G43&gt;'Wage Ceilings '!$C$3-SUM($S43,$W43,$AA43,$AE43),'Wage Ceilings '!$C$3-SUM($S43,$W43,$AA43,$AE43),$G43)</f>
        <v>0</v>
      </c>
      <c r="AJ43" s="91" cm="1">
        <f t="array" ref="AJ43">INDEX(Appendix!$G$4:$K$8,_xlfn.IFS(AH43&lt;56,1,AH43&lt;61,2,AH43&lt;66,3,AH43&lt;71,4,TRUE,5),MATCH(YEAR($C$17),Appendix!$G$3:$L$3,0))</f>
        <v>0</v>
      </c>
      <c r="AK43" s="92">
        <f t="shared" si="10"/>
        <v>0</v>
      </c>
      <c r="AL43" s="89">
        <f t="shared" si="11"/>
        <v>126</v>
      </c>
      <c r="AM43" s="90">
        <f>IF($H43&gt;'Wage Ceilings '!$C$3-SUM($S43,$W43,$AA43,$AE43,$AI43),'Wage Ceilings '!$C$3-SUM($S43,$W43,$AA43,$AE43,$AI43),$H43)</f>
        <v>0</v>
      </c>
      <c r="AN43" s="91" cm="1">
        <f t="array" ref="AN43">INDEX(Appendix!$G$4:$K$8,_xlfn.IFS(AL43&lt;56,1,AL43&lt;61,2,AL43&lt;66,3,AL43&lt;71,4,TRUE,5),MATCH(YEAR($C$17),Appendix!$G$3:$L$3,0))</f>
        <v>0</v>
      </c>
      <c r="AO43" s="92">
        <f t="shared" si="12"/>
        <v>0</v>
      </c>
      <c r="AP43" s="89">
        <f t="shared" si="13"/>
        <v>126</v>
      </c>
      <c r="AQ43" s="90" cm="1">
        <f t="array" ref="AQ43">_xlfn.IFS(SUM($S43,$W43,$AA43,$AE43,$AI43,$AM43)&gt;='Wage Ceilings '!$C$3,0,SUM($I43,$S43,$W43,$AA43,$AE43,$AI43,$AM43)&gt;'Wage Ceilings '!$C$3,'Wage Ceilings '!$C$3-SUM($S43,$W43,$AA43,$AE43,$AI43,$AM43),SUM($I43,$S43,$W43,$AA43,$AE43,$AI43,$AM43)&lt;='Wage Ceilings '!$C$3,$I43)</f>
        <v>0</v>
      </c>
      <c r="AR43" s="91" cm="1">
        <f t="array" ref="AR43">INDEX(Appendix!$G$4:$K$8,_xlfn.IFS(AP43&lt;56,1,AP43&lt;61,2,AP43&lt;66,3,AP43&lt;71,4,TRUE,5),MATCH(YEAR($C$17),Appendix!$G$3:$L$3,0))</f>
        <v>0</v>
      </c>
      <c r="AS43" s="92">
        <f t="shared" si="24"/>
        <v>0</v>
      </c>
      <c r="AT43" s="89">
        <f t="shared" si="14"/>
        <v>126</v>
      </c>
      <c r="AU43" s="90" cm="1">
        <f t="array" ref="AU43">_xlfn.IFS(SUM($S43,$W43,$AA43,$AE43,$AI43,$AM43,$AQ43)&gt;='Wage Ceilings '!$C$3,0,SUM($J43,$S43,$W43,$AA43,$AE43,$AI43,$AM43,$AQ43)&gt;'Wage Ceilings '!$C$3,'Wage Ceilings '!$C$3-SUM($S43,$W43,$AA43,$AE43,$AI43,$AM43,$AQ43),SUM($J43,$S43,$W43,$AA43,$AE43,$AI43,$AM43,$AQ43)&lt;='Wage Ceilings '!$C$3,$J43)</f>
        <v>0</v>
      </c>
      <c r="AV43" s="91" cm="1">
        <f t="array" ref="AV43">INDEX(Appendix!$G$4:$K$8,_xlfn.IFS(AT43&lt;56,1,AT43&lt;61,2,AT43&lt;66,3,AT43&lt;71,4,TRUE,5),MATCH(YEAR($C$17),Appendix!$G$3:$L$3,0))</f>
        <v>0</v>
      </c>
      <c r="AW43" s="92">
        <f t="shared" si="15"/>
        <v>0</v>
      </c>
      <c r="AX43" s="89">
        <f t="shared" si="16"/>
        <v>126</v>
      </c>
      <c r="AY43" s="90" cm="1">
        <f t="array" ref="AY43">_xlfn.IFS(SUM($S43,$W43,$AA43,$AE43,$AI43,$AM43,$AQ43,$AU43)&gt;='Wage Ceilings '!$C$3,0,SUM($K43,$S43,$W43,$AA43,$AE43,$AI43,$AM43,$AQ43,$AU43)&gt;'Wage Ceilings '!$C$3,'Wage Ceilings '!$C$3-SUM($S43,$W43,$AA43,$AE43,$AI43,$AM43,$AQ43,$AU43),SUM($K43,$S43,$W43,$AA43,$AE43,$AI43,$AM43,$AQ43,$AU43)&lt;='Wage Ceilings '!$C$3,$K43)</f>
        <v>0</v>
      </c>
      <c r="AZ43" s="91" cm="1">
        <f t="array" ref="AZ43">INDEX(Appendix!$G$4:$K$8,_xlfn.IFS(AX43&lt;56,1,AX43&lt;61,2,AX43&lt;66,3,AX43&lt;71,4,TRUE,5),MATCH(YEAR($C$17),Appendix!$G$3:$L$3,0))</f>
        <v>0</v>
      </c>
      <c r="BA43" s="92">
        <f t="shared" si="17"/>
        <v>0</v>
      </c>
      <c r="BB43" s="89">
        <f t="shared" si="18"/>
        <v>126</v>
      </c>
      <c r="BC43" s="90" cm="1">
        <f t="array" ref="BC43">_xlfn.IFS(SUM($S43,$W43,$AA43,$AE43,$AI43,$AM43,$AQ43,$AU43,$AY43)&gt;='Wage Ceilings '!$C$3,0,SUM($L43,$S43,$W43,$AA43,$AE43,$AI43,$AM43,$AQ43,$AU43,$AY43)&gt;'Wage Ceilings '!$C$3,'Wage Ceilings '!$C$3-SUM($S43,$W43,$AA43,$AE43,$AI43,$AM43,$AQ43,$AU43,$AY43),SUM($L43,$S43,$W43,$AA43,$AE43,$AI43,$AM43,$AQ43,$AU43,$AY43)&lt;='Wage Ceilings '!$C$3,$L43)</f>
        <v>0</v>
      </c>
      <c r="BD43" s="91" cm="1">
        <f t="array" ref="BD43">INDEX(Appendix!$G$4:$K$8,_xlfn.IFS(BB43&lt;56,1,BB43&lt;61,2,BB43&lt;66,3,BB43&lt;71,4,TRUE,5),MATCH(YEAR($C$17),Appendix!$G$3:$L$3,0))</f>
        <v>0</v>
      </c>
      <c r="BE43" s="92">
        <f t="shared" si="19"/>
        <v>0</v>
      </c>
      <c r="BF43" s="89">
        <f t="shared" si="20"/>
        <v>126</v>
      </c>
      <c r="BG43" s="90" cm="1">
        <f t="array" ref="BG43">_xlfn.IFS(SUM($S43,$W43,$AA43,$AE43,$AI43,$AM43,$AQ43,$AU43,$AY43,$BC43)&gt;='Wage Ceilings '!$C$3,0,SUM($M43,$S43,$W43,$AA43,$AE43,$AI43,$AM43,$AQ43,$AU43,$AY43,$BC43)&gt;'Wage Ceilings '!$C$3,'Wage Ceilings '!$C$3-SUM($S43,$W43,$AA43,$AE43,$AI43,$AM43,$AQ43,$AU43,$AY43,$BC43),SUM($M43,$S43,$W43,$AA43,$AE43,$AI43,$AM43,$AQ43,$AU43,$AY43,$BC43)&lt;='Wage Ceilings '!$C$3,$M43)</f>
        <v>0</v>
      </c>
      <c r="BH43" s="91" cm="1">
        <f t="array" ref="BH43">INDEX(Appendix!$G$4:$K$8,_xlfn.IFS(BF43&lt;56,1,BF43&lt;61,2,BF43&lt;66,3,BF43&lt;71,4,TRUE,5),MATCH(YEAR($C$17),Appendix!$G$3:$L$3,0))</f>
        <v>0</v>
      </c>
      <c r="BI43" s="92">
        <f t="shared" si="21"/>
        <v>0</v>
      </c>
      <c r="BJ43" s="89">
        <f t="shared" si="22"/>
        <v>126</v>
      </c>
      <c r="BK43" s="90" cm="1">
        <f t="array" ref="BK43">_xlfn.IFS(SUM($S43,$W43,$AA43,$AE43,$AI43,$AM43,$AQ43,$AU43,$AY43,$BC43,$BG43)&gt;='Wage Ceilings '!$C$3,0,SUM($N43,$S43,$W43,$AA43,$AE43,$AI43,$AM43,$AQ43,$AU43,$AY43,$BC43,$BG43)&gt;'Wage Ceilings '!$C$3,'Wage Ceilings '!$C$3-SUM($S43,$W43,$AA43,$AE43,$AI43,$AM43,$AQ43,$AU43,$AY43,$BC43,$BG43),SUM($N43,$S43,$W43,$AA43,$AE43,$AI43,$AM43,$AQ43,$AU43,$AY43,$BC43,$BG43)&lt;='Wage Ceilings '!$C$3,$N43)</f>
        <v>0</v>
      </c>
      <c r="BL43" s="91" cm="1">
        <f t="array" ref="BL43">INDEX(Appendix!$G$4:$K$8,_xlfn.IFS(BJ43&lt;56,1,BJ43&lt;61,2,BJ43&lt;66,3,BJ43&lt;71,4,TRUE,5),MATCH(YEAR($C$17),Appendix!$G$3:$L$3,0))</f>
        <v>0</v>
      </c>
      <c r="BM43" s="92">
        <f t="shared" si="23"/>
        <v>0</v>
      </c>
      <c r="BN43" s="99"/>
    </row>
    <row r="44" spans="1:66" x14ac:dyDescent="0.3">
      <c r="A44" s="64" t="s">
        <v>42</v>
      </c>
      <c r="B44" s="63"/>
      <c r="C44" s="67"/>
      <c r="D44" s="67"/>
      <c r="E44" s="67"/>
      <c r="F44" s="67"/>
      <c r="G44" s="67"/>
      <c r="H44" s="67"/>
      <c r="I44" s="67"/>
      <c r="J44" s="67"/>
      <c r="K44" s="67"/>
      <c r="L44" s="67"/>
      <c r="M44" s="67"/>
      <c r="N44" s="67"/>
      <c r="O44" s="57">
        <f t="shared" si="25"/>
        <v>0</v>
      </c>
      <c r="P44" s="57">
        <f t="shared" si="26"/>
        <v>0</v>
      </c>
      <c r="Q44" s="58">
        <f t="shared" si="0"/>
        <v>0</v>
      </c>
      <c r="R44" s="89">
        <f t="shared" si="1"/>
        <v>125</v>
      </c>
      <c r="S44" s="90">
        <f>IF($C44&gt;'Wage Ceilings '!$C$3,'Wage Ceilings '!$C$3,$C44)</f>
        <v>0</v>
      </c>
      <c r="T44" s="91" cm="1">
        <f t="array" ref="T44">INDEX(Appendix!$G$4:$K$8,_xlfn.IFS(R44&lt;56,1,R44&lt;61,2,R44&lt;66,3,R44&lt;71,4,TRUE,5),MATCH(YEAR($C$17),Appendix!$G$3:$L$3,0))</f>
        <v>0</v>
      </c>
      <c r="U44" s="92">
        <f t="shared" si="2"/>
        <v>0</v>
      </c>
      <c r="V44" s="89">
        <f t="shared" si="3"/>
        <v>126</v>
      </c>
      <c r="W44" s="90">
        <f>IF($D44&gt;'Wage Ceilings '!$C$3-$S44,'Wage Ceilings '!$C$3-$S44,$D44)</f>
        <v>0</v>
      </c>
      <c r="X44" s="91" cm="1">
        <f t="array" ref="X44">INDEX(Appendix!$G$4:$K$8,_xlfn.IFS(V44&lt;56,1,V44&lt;61,2,V44&lt;66,3,V44&lt;71,4,TRUE,5),MATCH(YEAR($C$17),Appendix!$G$3:$L$3,0))</f>
        <v>0</v>
      </c>
      <c r="Y44" s="92">
        <f t="shared" si="4"/>
        <v>0</v>
      </c>
      <c r="Z44" s="89">
        <f t="shared" si="5"/>
        <v>126</v>
      </c>
      <c r="AA44" s="90">
        <f>IF($E44&gt;'Wage Ceilings '!$C$3-SUM($S44,$W44),'Wage Ceilings '!$C$3-SUM($S44,$W44),$E44)</f>
        <v>0</v>
      </c>
      <c r="AB44" s="91" cm="1">
        <f t="array" ref="AB44">INDEX(Appendix!$G$4:$K$8,_xlfn.IFS(Z44&lt;56,1,Z44&lt;61,2,Z44&lt;66,3,Z44&lt;71,4,TRUE,5),MATCH(YEAR($C$17),Appendix!$G$3:$L$3,0))</f>
        <v>0</v>
      </c>
      <c r="AC44" s="92">
        <f t="shared" si="6"/>
        <v>0</v>
      </c>
      <c r="AD44" s="89">
        <f t="shared" si="7"/>
        <v>126</v>
      </c>
      <c r="AE44" s="90">
        <f>IF($F44&gt;'Wage Ceilings '!$C$3-SUM($S44,$W44,$AA44),'Wage Ceilings '!$C$3-SUM($S44,$W44,$AA44),$F44)</f>
        <v>0</v>
      </c>
      <c r="AF44" s="91" cm="1">
        <f t="array" ref="AF44">INDEX(Appendix!$G$4:$K$8,_xlfn.IFS(AD44&lt;56,1,AD44&lt;61,2,AD44&lt;66,3,AD44&lt;71,4,TRUE,5),MATCH(YEAR($C$17),Appendix!$G$3:$L$3,0))</f>
        <v>0</v>
      </c>
      <c r="AG44" s="92">
        <f t="shared" si="8"/>
        <v>0</v>
      </c>
      <c r="AH44" s="89">
        <f t="shared" si="9"/>
        <v>126</v>
      </c>
      <c r="AI44" s="90">
        <f>IF($G44&gt;'Wage Ceilings '!$C$3-SUM($S44,$W44,$AA44,$AE44),'Wage Ceilings '!$C$3-SUM($S44,$W44,$AA44,$AE44),$G44)</f>
        <v>0</v>
      </c>
      <c r="AJ44" s="91" cm="1">
        <f t="array" ref="AJ44">INDEX(Appendix!$G$4:$K$8,_xlfn.IFS(AH44&lt;56,1,AH44&lt;61,2,AH44&lt;66,3,AH44&lt;71,4,TRUE,5),MATCH(YEAR($C$17),Appendix!$G$3:$L$3,0))</f>
        <v>0</v>
      </c>
      <c r="AK44" s="92">
        <f t="shared" si="10"/>
        <v>0</v>
      </c>
      <c r="AL44" s="89">
        <f t="shared" si="11"/>
        <v>126</v>
      </c>
      <c r="AM44" s="90">
        <f>IF($H44&gt;'Wage Ceilings '!$C$3-SUM($S44,$W44,$AA44,$AE44,$AI44),'Wage Ceilings '!$C$3-SUM($S44,$W44,$AA44,$AE44,$AI44),$H44)</f>
        <v>0</v>
      </c>
      <c r="AN44" s="91" cm="1">
        <f t="array" ref="AN44">INDEX(Appendix!$G$4:$K$8,_xlfn.IFS(AL44&lt;56,1,AL44&lt;61,2,AL44&lt;66,3,AL44&lt;71,4,TRUE,5),MATCH(YEAR($C$17),Appendix!$G$3:$L$3,0))</f>
        <v>0</v>
      </c>
      <c r="AO44" s="92">
        <f t="shared" si="12"/>
        <v>0</v>
      </c>
      <c r="AP44" s="89">
        <f t="shared" si="13"/>
        <v>126</v>
      </c>
      <c r="AQ44" s="90" cm="1">
        <f t="array" ref="AQ44">_xlfn.IFS(SUM($S44,$W44,$AA44,$AE44,$AI44,$AM44)&gt;='Wage Ceilings '!$C$3,0,SUM($I44,$S44,$W44,$AA44,$AE44,$AI44,$AM44)&gt;'Wage Ceilings '!$C$3,'Wage Ceilings '!$C$3-SUM($S44,$W44,$AA44,$AE44,$AI44,$AM44),SUM($I44,$S44,$W44,$AA44,$AE44,$AI44,$AM44)&lt;='Wage Ceilings '!$C$3,$I44)</f>
        <v>0</v>
      </c>
      <c r="AR44" s="91" cm="1">
        <f t="array" ref="AR44">INDEX(Appendix!$G$4:$K$8,_xlfn.IFS(AP44&lt;56,1,AP44&lt;61,2,AP44&lt;66,3,AP44&lt;71,4,TRUE,5),MATCH(YEAR($C$17),Appendix!$G$3:$L$3,0))</f>
        <v>0</v>
      </c>
      <c r="AS44" s="92">
        <f t="shared" si="24"/>
        <v>0</v>
      </c>
      <c r="AT44" s="89">
        <f t="shared" si="14"/>
        <v>126</v>
      </c>
      <c r="AU44" s="90" cm="1">
        <f t="array" ref="AU44">_xlfn.IFS(SUM($S44,$W44,$AA44,$AE44,$AI44,$AM44,$AQ44)&gt;='Wage Ceilings '!$C$3,0,SUM($J44,$S44,$W44,$AA44,$AE44,$AI44,$AM44,$AQ44)&gt;'Wage Ceilings '!$C$3,'Wage Ceilings '!$C$3-SUM($S44,$W44,$AA44,$AE44,$AI44,$AM44,$AQ44),SUM($J44,$S44,$W44,$AA44,$AE44,$AI44,$AM44,$AQ44)&lt;='Wage Ceilings '!$C$3,$J44)</f>
        <v>0</v>
      </c>
      <c r="AV44" s="91" cm="1">
        <f t="array" ref="AV44">INDEX(Appendix!$G$4:$K$8,_xlfn.IFS(AT44&lt;56,1,AT44&lt;61,2,AT44&lt;66,3,AT44&lt;71,4,TRUE,5),MATCH(YEAR($C$17),Appendix!$G$3:$L$3,0))</f>
        <v>0</v>
      </c>
      <c r="AW44" s="92">
        <f t="shared" si="15"/>
        <v>0</v>
      </c>
      <c r="AX44" s="89">
        <f t="shared" si="16"/>
        <v>126</v>
      </c>
      <c r="AY44" s="90" cm="1">
        <f t="array" ref="AY44">_xlfn.IFS(SUM($S44,$W44,$AA44,$AE44,$AI44,$AM44,$AQ44,$AU44)&gt;='Wage Ceilings '!$C$3,0,SUM($K44,$S44,$W44,$AA44,$AE44,$AI44,$AM44,$AQ44,$AU44)&gt;'Wage Ceilings '!$C$3,'Wage Ceilings '!$C$3-SUM($S44,$W44,$AA44,$AE44,$AI44,$AM44,$AQ44,$AU44),SUM($K44,$S44,$W44,$AA44,$AE44,$AI44,$AM44,$AQ44,$AU44)&lt;='Wage Ceilings '!$C$3,$K44)</f>
        <v>0</v>
      </c>
      <c r="AZ44" s="91" cm="1">
        <f t="array" ref="AZ44">INDEX(Appendix!$G$4:$K$8,_xlfn.IFS(AX44&lt;56,1,AX44&lt;61,2,AX44&lt;66,3,AX44&lt;71,4,TRUE,5),MATCH(YEAR($C$17),Appendix!$G$3:$L$3,0))</f>
        <v>0</v>
      </c>
      <c r="BA44" s="92">
        <f t="shared" si="17"/>
        <v>0</v>
      </c>
      <c r="BB44" s="89">
        <f t="shared" si="18"/>
        <v>126</v>
      </c>
      <c r="BC44" s="90" cm="1">
        <f t="array" ref="BC44">_xlfn.IFS(SUM($S44,$W44,$AA44,$AE44,$AI44,$AM44,$AQ44,$AU44,$AY44)&gt;='Wage Ceilings '!$C$3,0,SUM($L44,$S44,$W44,$AA44,$AE44,$AI44,$AM44,$AQ44,$AU44,$AY44)&gt;'Wage Ceilings '!$C$3,'Wage Ceilings '!$C$3-SUM($S44,$W44,$AA44,$AE44,$AI44,$AM44,$AQ44,$AU44,$AY44),SUM($L44,$S44,$W44,$AA44,$AE44,$AI44,$AM44,$AQ44,$AU44,$AY44)&lt;='Wage Ceilings '!$C$3,$L44)</f>
        <v>0</v>
      </c>
      <c r="BD44" s="91" cm="1">
        <f t="array" ref="BD44">INDEX(Appendix!$G$4:$K$8,_xlfn.IFS(BB44&lt;56,1,BB44&lt;61,2,BB44&lt;66,3,BB44&lt;71,4,TRUE,5),MATCH(YEAR($C$17),Appendix!$G$3:$L$3,0))</f>
        <v>0</v>
      </c>
      <c r="BE44" s="92">
        <f t="shared" si="19"/>
        <v>0</v>
      </c>
      <c r="BF44" s="89">
        <f t="shared" si="20"/>
        <v>126</v>
      </c>
      <c r="BG44" s="90" cm="1">
        <f t="array" ref="BG44">_xlfn.IFS(SUM($S44,$W44,$AA44,$AE44,$AI44,$AM44,$AQ44,$AU44,$AY44,$BC44)&gt;='Wage Ceilings '!$C$3,0,SUM($M44,$S44,$W44,$AA44,$AE44,$AI44,$AM44,$AQ44,$AU44,$AY44,$BC44)&gt;'Wage Ceilings '!$C$3,'Wage Ceilings '!$C$3-SUM($S44,$W44,$AA44,$AE44,$AI44,$AM44,$AQ44,$AU44,$AY44,$BC44),SUM($M44,$S44,$W44,$AA44,$AE44,$AI44,$AM44,$AQ44,$AU44,$AY44,$BC44)&lt;='Wage Ceilings '!$C$3,$M44)</f>
        <v>0</v>
      </c>
      <c r="BH44" s="91" cm="1">
        <f t="array" ref="BH44">INDEX(Appendix!$G$4:$K$8,_xlfn.IFS(BF44&lt;56,1,BF44&lt;61,2,BF44&lt;66,3,BF44&lt;71,4,TRUE,5),MATCH(YEAR($C$17),Appendix!$G$3:$L$3,0))</f>
        <v>0</v>
      </c>
      <c r="BI44" s="92">
        <f t="shared" si="21"/>
        <v>0</v>
      </c>
      <c r="BJ44" s="89">
        <f t="shared" si="22"/>
        <v>126</v>
      </c>
      <c r="BK44" s="90" cm="1">
        <f t="array" ref="BK44">_xlfn.IFS(SUM($S44,$W44,$AA44,$AE44,$AI44,$AM44,$AQ44,$AU44,$AY44,$BC44,$BG44)&gt;='Wage Ceilings '!$C$3,0,SUM($N44,$S44,$W44,$AA44,$AE44,$AI44,$AM44,$AQ44,$AU44,$AY44,$BC44,$BG44)&gt;'Wage Ceilings '!$C$3,'Wage Ceilings '!$C$3-SUM($S44,$W44,$AA44,$AE44,$AI44,$AM44,$AQ44,$AU44,$AY44,$BC44,$BG44),SUM($N44,$S44,$W44,$AA44,$AE44,$AI44,$AM44,$AQ44,$AU44,$AY44,$BC44,$BG44)&lt;='Wage Ceilings '!$C$3,$N44)</f>
        <v>0</v>
      </c>
      <c r="BL44" s="91" cm="1">
        <f t="array" ref="BL44">INDEX(Appendix!$G$4:$K$8,_xlfn.IFS(BJ44&lt;56,1,BJ44&lt;61,2,BJ44&lt;66,3,BJ44&lt;71,4,TRUE,5),MATCH(YEAR($C$17),Appendix!$G$3:$L$3,0))</f>
        <v>0</v>
      </c>
      <c r="BM44" s="92">
        <f t="shared" si="23"/>
        <v>0</v>
      </c>
      <c r="BN44" s="99"/>
    </row>
    <row r="45" spans="1:66" x14ac:dyDescent="0.3">
      <c r="A45" s="64" t="s">
        <v>43</v>
      </c>
      <c r="B45" s="63"/>
      <c r="C45" s="67"/>
      <c r="D45" s="67"/>
      <c r="E45" s="67"/>
      <c r="F45" s="67"/>
      <c r="G45" s="67"/>
      <c r="H45" s="67"/>
      <c r="I45" s="67"/>
      <c r="J45" s="67"/>
      <c r="K45" s="67"/>
      <c r="L45" s="67"/>
      <c r="M45" s="67"/>
      <c r="N45" s="67"/>
      <c r="O45" s="57">
        <f t="shared" si="25"/>
        <v>0</v>
      </c>
      <c r="P45" s="57">
        <f t="shared" si="26"/>
        <v>0</v>
      </c>
      <c r="Q45" s="58">
        <f t="shared" si="0"/>
        <v>0</v>
      </c>
      <c r="R45" s="89">
        <f t="shared" si="1"/>
        <v>125</v>
      </c>
      <c r="S45" s="90">
        <f>IF($C45&gt;'Wage Ceilings '!$C$3,'Wage Ceilings '!$C$3,$C45)</f>
        <v>0</v>
      </c>
      <c r="T45" s="91" cm="1">
        <f t="array" ref="T45">INDEX(Appendix!$G$4:$K$8,_xlfn.IFS(R45&lt;56,1,R45&lt;61,2,R45&lt;66,3,R45&lt;71,4,TRUE,5),MATCH(YEAR($C$17),Appendix!$G$3:$L$3,0))</f>
        <v>0</v>
      </c>
      <c r="U45" s="92">
        <f t="shared" si="2"/>
        <v>0</v>
      </c>
      <c r="V45" s="89">
        <f t="shared" si="3"/>
        <v>126</v>
      </c>
      <c r="W45" s="90">
        <f>IF($D45&gt;'Wage Ceilings '!$C$3-$S45,'Wage Ceilings '!$C$3-$S45,$D45)</f>
        <v>0</v>
      </c>
      <c r="X45" s="91" cm="1">
        <f t="array" ref="X45">INDEX(Appendix!$G$4:$K$8,_xlfn.IFS(V45&lt;56,1,V45&lt;61,2,V45&lt;66,3,V45&lt;71,4,TRUE,5),MATCH(YEAR($C$17),Appendix!$G$3:$L$3,0))</f>
        <v>0</v>
      </c>
      <c r="Y45" s="92">
        <f t="shared" si="4"/>
        <v>0</v>
      </c>
      <c r="Z45" s="89">
        <f t="shared" si="5"/>
        <v>126</v>
      </c>
      <c r="AA45" s="90">
        <f>IF($E45&gt;'Wage Ceilings '!$C$3-SUM($S45,$W45),'Wage Ceilings '!$C$3-SUM($S45,$W45),$E45)</f>
        <v>0</v>
      </c>
      <c r="AB45" s="91" cm="1">
        <f t="array" ref="AB45">INDEX(Appendix!$G$4:$K$8,_xlfn.IFS(Z45&lt;56,1,Z45&lt;61,2,Z45&lt;66,3,Z45&lt;71,4,TRUE,5),MATCH(YEAR($C$17),Appendix!$G$3:$L$3,0))</f>
        <v>0</v>
      </c>
      <c r="AC45" s="92">
        <f t="shared" si="6"/>
        <v>0</v>
      </c>
      <c r="AD45" s="89">
        <f t="shared" si="7"/>
        <v>126</v>
      </c>
      <c r="AE45" s="90">
        <f>IF($F45&gt;'Wage Ceilings '!$C$3-SUM($S45,$W45,$AA45),'Wage Ceilings '!$C$3-SUM($S45,$W45,$AA45),$F45)</f>
        <v>0</v>
      </c>
      <c r="AF45" s="91" cm="1">
        <f t="array" ref="AF45">INDEX(Appendix!$G$4:$K$8,_xlfn.IFS(AD45&lt;56,1,AD45&lt;61,2,AD45&lt;66,3,AD45&lt;71,4,TRUE,5),MATCH(YEAR($C$17),Appendix!$G$3:$L$3,0))</f>
        <v>0</v>
      </c>
      <c r="AG45" s="92">
        <f t="shared" si="8"/>
        <v>0</v>
      </c>
      <c r="AH45" s="89">
        <f t="shared" si="9"/>
        <v>126</v>
      </c>
      <c r="AI45" s="90">
        <f>IF($G45&gt;'Wage Ceilings '!$C$3-SUM($S45,$W45,$AA45,$AE45),'Wage Ceilings '!$C$3-SUM($S45,$W45,$AA45,$AE45),$G45)</f>
        <v>0</v>
      </c>
      <c r="AJ45" s="91" cm="1">
        <f t="array" ref="AJ45">INDEX(Appendix!$G$4:$K$8,_xlfn.IFS(AH45&lt;56,1,AH45&lt;61,2,AH45&lt;66,3,AH45&lt;71,4,TRUE,5),MATCH(YEAR($C$17),Appendix!$G$3:$L$3,0))</f>
        <v>0</v>
      </c>
      <c r="AK45" s="92">
        <f t="shared" si="10"/>
        <v>0</v>
      </c>
      <c r="AL45" s="89">
        <f t="shared" si="11"/>
        <v>126</v>
      </c>
      <c r="AM45" s="90">
        <f>IF($H45&gt;'Wage Ceilings '!$C$3-SUM($S45,$W45,$AA45,$AE45,$AI45),'Wage Ceilings '!$C$3-SUM($S45,$W45,$AA45,$AE45,$AI45),$H45)</f>
        <v>0</v>
      </c>
      <c r="AN45" s="91" cm="1">
        <f t="array" ref="AN45">INDEX(Appendix!$G$4:$K$8,_xlfn.IFS(AL45&lt;56,1,AL45&lt;61,2,AL45&lt;66,3,AL45&lt;71,4,TRUE,5),MATCH(YEAR($C$17),Appendix!$G$3:$L$3,0))</f>
        <v>0</v>
      </c>
      <c r="AO45" s="92">
        <f t="shared" si="12"/>
        <v>0</v>
      </c>
      <c r="AP45" s="89">
        <f t="shared" si="13"/>
        <v>126</v>
      </c>
      <c r="AQ45" s="90" cm="1">
        <f t="array" ref="AQ45">_xlfn.IFS(SUM($S45,$W45,$AA45,$AE45,$AI45,$AM45)&gt;='Wage Ceilings '!$C$3,0,SUM($I45,$S45,$W45,$AA45,$AE45,$AI45,$AM45)&gt;'Wage Ceilings '!$C$3,'Wage Ceilings '!$C$3-SUM($S45,$W45,$AA45,$AE45,$AI45,$AM45),SUM($I45,$S45,$W45,$AA45,$AE45,$AI45,$AM45)&lt;='Wage Ceilings '!$C$3,$I45)</f>
        <v>0</v>
      </c>
      <c r="AR45" s="91" cm="1">
        <f t="array" ref="AR45">INDEX(Appendix!$G$4:$K$8,_xlfn.IFS(AP45&lt;56,1,AP45&lt;61,2,AP45&lt;66,3,AP45&lt;71,4,TRUE,5),MATCH(YEAR($C$17),Appendix!$G$3:$L$3,0))</f>
        <v>0</v>
      </c>
      <c r="AS45" s="92">
        <f t="shared" si="24"/>
        <v>0</v>
      </c>
      <c r="AT45" s="89">
        <f t="shared" si="14"/>
        <v>126</v>
      </c>
      <c r="AU45" s="90" cm="1">
        <f t="array" ref="AU45">_xlfn.IFS(SUM($S45,$W45,$AA45,$AE45,$AI45,$AM45,$AQ45)&gt;='Wage Ceilings '!$C$3,0,SUM($J45,$S45,$W45,$AA45,$AE45,$AI45,$AM45,$AQ45)&gt;'Wage Ceilings '!$C$3,'Wage Ceilings '!$C$3-SUM($S45,$W45,$AA45,$AE45,$AI45,$AM45,$AQ45),SUM($J45,$S45,$W45,$AA45,$AE45,$AI45,$AM45,$AQ45)&lt;='Wage Ceilings '!$C$3,$J45)</f>
        <v>0</v>
      </c>
      <c r="AV45" s="91" cm="1">
        <f t="array" ref="AV45">INDEX(Appendix!$G$4:$K$8,_xlfn.IFS(AT45&lt;56,1,AT45&lt;61,2,AT45&lt;66,3,AT45&lt;71,4,TRUE,5),MATCH(YEAR($C$17),Appendix!$G$3:$L$3,0))</f>
        <v>0</v>
      </c>
      <c r="AW45" s="92">
        <f t="shared" si="15"/>
        <v>0</v>
      </c>
      <c r="AX45" s="89">
        <f t="shared" si="16"/>
        <v>126</v>
      </c>
      <c r="AY45" s="90" cm="1">
        <f t="array" ref="AY45">_xlfn.IFS(SUM($S45,$W45,$AA45,$AE45,$AI45,$AM45,$AQ45,$AU45)&gt;='Wage Ceilings '!$C$3,0,SUM($K45,$S45,$W45,$AA45,$AE45,$AI45,$AM45,$AQ45,$AU45)&gt;'Wage Ceilings '!$C$3,'Wage Ceilings '!$C$3-SUM($S45,$W45,$AA45,$AE45,$AI45,$AM45,$AQ45,$AU45),SUM($K45,$S45,$W45,$AA45,$AE45,$AI45,$AM45,$AQ45,$AU45)&lt;='Wage Ceilings '!$C$3,$K45)</f>
        <v>0</v>
      </c>
      <c r="AZ45" s="91" cm="1">
        <f t="array" ref="AZ45">INDEX(Appendix!$G$4:$K$8,_xlfn.IFS(AX45&lt;56,1,AX45&lt;61,2,AX45&lt;66,3,AX45&lt;71,4,TRUE,5),MATCH(YEAR($C$17),Appendix!$G$3:$L$3,0))</f>
        <v>0</v>
      </c>
      <c r="BA45" s="92">
        <f t="shared" si="17"/>
        <v>0</v>
      </c>
      <c r="BB45" s="89">
        <f t="shared" si="18"/>
        <v>126</v>
      </c>
      <c r="BC45" s="90" cm="1">
        <f t="array" ref="BC45">_xlfn.IFS(SUM($S45,$W45,$AA45,$AE45,$AI45,$AM45,$AQ45,$AU45,$AY45)&gt;='Wage Ceilings '!$C$3,0,SUM($L45,$S45,$W45,$AA45,$AE45,$AI45,$AM45,$AQ45,$AU45,$AY45)&gt;'Wage Ceilings '!$C$3,'Wage Ceilings '!$C$3-SUM($S45,$W45,$AA45,$AE45,$AI45,$AM45,$AQ45,$AU45,$AY45),SUM($L45,$S45,$W45,$AA45,$AE45,$AI45,$AM45,$AQ45,$AU45,$AY45)&lt;='Wage Ceilings '!$C$3,$L45)</f>
        <v>0</v>
      </c>
      <c r="BD45" s="91" cm="1">
        <f t="array" ref="BD45">INDEX(Appendix!$G$4:$K$8,_xlfn.IFS(BB45&lt;56,1,BB45&lt;61,2,BB45&lt;66,3,BB45&lt;71,4,TRUE,5),MATCH(YEAR($C$17),Appendix!$G$3:$L$3,0))</f>
        <v>0</v>
      </c>
      <c r="BE45" s="92">
        <f t="shared" si="19"/>
        <v>0</v>
      </c>
      <c r="BF45" s="89">
        <f t="shared" si="20"/>
        <v>126</v>
      </c>
      <c r="BG45" s="90" cm="1">
        <f t="array" ref="BG45">_xlfn.IFS(SUM($S45,$W45,$AA45,$AE45,$AI45,$AM45,$AQ45,$AU45,$AY45,$BC45)&gt;='Wage Ceilings '!$C$3,0,SUM($M45,$S45,$W45,$AA45,$AE45,$AI45,$AM45,$AQ45,$AU45,$AY45,$BC45)&gt;'Wage Ceilings '!$C$3,'Wage Ceilings '!$C$3-SUM($S45,$W45,$AA45,$AE45,$AI45,$AM45,$AQ45,$AU45,$AY45,$BC45),SUM($M45,$S45,$W45,$AA45,$AE45,$AI45,$AM45,$AQ45,$AU45,$AY45,$BC45)&lt;='Wage Ceilings '!$C$3,$M45)</f>
        <v>0</v>
      </c>
      <c r="BH45" s="91" cm="1">
        <f t="array" ref="BH45">INDEX(Appendix!$G$4:$K$8,_xlfn.IFS(BF45&lt;56,1,BF45&lt;61,2,BF45&lt;66,3,BF45&lt;71,4,TRUE,5),MATCH(YEAR($C$17),Appendix!$G$3:$L$3,0))</f>
        <v>0</v>
      </c>
      <c r="BI45" s="92">
        <f t="shared" si="21"/>
        <v>0</v>
      </c>
      <c r="BJ45" s="89">
        <f t="shared" si="22"/>
        <v>126</v>
      </c>
      <c r="BK45" s="90" cm="1">
        <f t="array" ref="BK45">_xlfn.IFS(SUM($S45,$W45,$AA45,$AE45,$AI45,$AM45,$AQ45,$AU45,$AY45,$BC45,$BG45)&gt;='Wage Ceilings '!$C$3,0,SUM($N45,$S45,$W45,$AA45,$AE45,$AI45,$AM45,$AQ45,$AU45,$AY45,$BC45,$BG45)&gt;'Wage Ceilings '!$C$3,'Wage Ceilings '!$C$3-SUM($S45,$W45,$AA45,$AE45,$AI45,$AM45,$AQ45,$AU45,$AY45,$BC45,$BG45),SUM($N45,$S45,$W45,$AA45,$AE45,$AI45,$AM45,$AQ45,$AU45,$AY45,$BC45,$BG45)&lt;='Wage Ceilings '!$C$3,$N45)</f>
        <v>0</v>
      </c>
      <c r="BL45" s="91" cm="1">
        <f t="array" ref="BL45">INDEX(Appendix!$G$4:$K$8,_xlfn.IFS(BJ45&lt;56,1,BJ45&lt;61,2,BJ45&lt;66,3,BJ45&lt;71,4,TRUE,5),MATCH(YEAR($C$17),Appendix!$G$3:$L$3,0))</f>
        <v>0</v>
      </c>
      <c r="BM45" s="92">
        <f t="shared" si="23"/>
        <v>0</v>
      </c>
      <c r="BN45" s="99"/>
    </row>
    <row r="46" spans="1:66" x14ac:dyDescent="0.3">
      <c r="A46" s="64" t="s">
        <v>44</v>
      </c>
      <c r="B46" s="63"/>
      <c r="C46" s="67"/>
      <c r="D46" s="67"/>
      <c r="E46" s="67"/>
      <c r="F46" s="67"/>
      <c r="G46" s="67"/>
      <c r="H46" s="67"/>
      <c r="I46" s="67"/>
      <c r="J46" s="67"/>
      <c r="K46" s="67"/>
      <c r="L46" s="67"/>
      <c r="M46" s="67"/>
      <c r="N46" s="67"/>
      <c r="O46" s="57">
        <f t="shared" si="25"/>
        <v>0</v>
      </c>
      <c r="P46" s="57">
        <f t="shared" si="26"/>
        <v>0</v>
      </c>
      <c r="Q46" s="58">
        <f t="shared" si="0"/>
        <v>0</v>
      </c>
      <c r="R46" s="89">
        <f t="shared" si="1"/>
        <v>125</v>
      </c>
      <c r="S46" s="90">
        <f>IF($C46&gt;'Wage Ceilings '!$C$3,'Wage Ceilings '!$C$3,$C46)</f>
        <v>0</v>
      </c>
      <c r="T46" s="91" cm="1">
        <f t="array" ref="T46">INDEX(Appendix!$G$4:$K$8,_xlfn.IFS(R46&lt;56,1,R46&lt;61,2,R46&lt;66,3,R46&lt;71,4,TRUE,5),MATCH(YEAR($C$17),Appendix!$G$3:$L$3,0))</f>
        <v>0</v>
      </c>
      <c r="U46" s="92">
        <f t="shared" si="2"/>
        <v>0</v>
      </c>
      <c r="V46" s="89">
        <f t="shared" si="3"/>
        <v>126</v>
      </c>
      <c r="W46" s="90">
        <f>IF($D46&gt;'Wage Ceilings '!$C$3-$S46,'Wage Ceilings '!$C$3-$S46,$D46)</f>
        <v>0</v>
      </c>
      <c r="X46" s="91" cm="1">
        <f t="array" ref="X46">INDEX(Appendix!$G$4:$K$8,_xlfn.IFS(V46&lt;56,1,V46&lt;61,2,V46&lt;66,3,V46&lt;71,4,TRUE,5),MATCH(YEAR($C$17),Appendix!$G$3:$L$3,0))</f>
        <v>0</v>
      </c>
      <c r="Y46" s="92">
        <f t="shared" si="4"/>
        <v>0</v>
      </c>
      <c r="Z46" s="89">
        <f t="shared" si="5"/>
        <v>126</v>
      </c>
      <c r="AA46" s="90">
        <f>IF($E46&gt;'Wage Ceilings '!$C$3-SUM($S46,$W46),'Wage Ceilings '!$C$3-SUM($S46,$W46),$E46)</f>
        <v>0</v>
      </c>
      <c r="AB46" s="91" cm="1">
        <f t="array" ref="AB46">INDEX(Appendix!$G$4:$K$8,_xlfn.IFS(Z46&lt;56,1,Z46&lt;61,2,Z46&lt;66,3,Z46&lt;71,4,TRUE,5),MATCH(YEAR($C$17),Appendix!$G$3:$L$3,0))</f>
        <v>0</v>
      </c>
      <c r="AC46" s="92">
        <f t="shared" si="6"/>
        <v>0</v>
      </c>
      <c r="AD46" s="89">
        <f t="shared" si="7"/>
        <v>126</v>
      </c>
      <c r="AE46" s="90">
        <f>IF($F46&gt;'Wage Ceilings '!$C$3-SUM($S46,$W46,$AA46),'Wage Ceilings '!$C$3-SUM($S46,$W46,$AA46),$F46)</f>
        <v>0</v>
      </c>
      <c r="AF46" s="91" cm="1">
        <f t="array" ref="AF46">INDEX(Appendix!$G$4:$K$8,_xlfn.IFS(AD46&lt;56,1,AD46&lt;61,2,AD46&lt;66,3,AD46&lt;71,4,TRUE,5),MATCH(YEAR($C$17),Appendix!$G$3:$L$3,0))</f>
        <v>0</v>
      </c>
      <c r="AG46" s="92">
        <f t="shared" si="8"/>
        <v>0</v>
      </c>
      <c r="AH46" s="89">
        <f t="shared" si="9"/>
        <v>126</v>
      </c>
      <c r="AI46" s="90">
        <f>IF($G46&gt;'Wage Ceilings '!$C$3-SUM($S46,$W46,$AA46,$AE46),'Wage Ceilings '!$C$3-SUM($S46,$W46,$AA46,$AE46),$G46)</f>
        <v>0</v>
      </c>
      <c r="AJ46" s="91" cm="1">
        <f t="array" ref="AJ46">INDEX(Appendix!$G$4:$K$8,_xlfn.IFS(AH46&lt;56,1,AH46&lt;61,2,AH46&lt;66,3,AH46&lt;71,4,TRUE,5),MATCH(YEAR($C$17),Appendix!$G$3:$L$3,0))</f>
        <v>0</v>
      </c>
      <c r="AK46" s="92">
        <f t="shared" si="10"/>
        <v>0</v>
      </c>
      <c r="AL46" s="89">
        <f t="shared" si="11"/>
        <v>126</v>
      </c>
      <c r="AM46" s="90">
        <f>IF($H46&gt;'Wage Ceilings '!$C$3-SUM($S46,$W46,$AA46,$AE46,$AI46),'Wage Ceilings '!$C$3-SUM($S46,$W46,$AA46,$AE46,$AI46),$H46)</f>
        <v>0</v>
      </c>
      <c r="AN46" s="91" cm="1">
        <f t="array" ref="AN46">INDEX(Appendix!$G$4:$K$8,_xlfn.IFS(AL46&lt;56,1,AL46&lt;61,2,AL46&lt;66,3,AL46&lt;71,4,TRUE,5),MATCH(YEAR($C$17),Appendix!$G$3:$L$3,0))</f>
        <v>0</v>
      </c>
      <c r="AO46" s="92">
        <f t="shared" si="12"/>
        <v>0</v>
      </c>
      <c r="AP46" s="89">
        <f t="shared" si="13"/>
        <v>126</v>
      </c>
      <c r="AQ46" s="90" cm="1">
        <f t="array" ref="AQ46">_xlfn.IFS(SUM($S46,$W46,$AA46,$AE46,$AI46,$AM46)&gt;='Wage Ceilings '!$C$3,0,SUM($I46,$S46,$W46,$AA46,$AE46,$AI46,$AM46)&gt;'Wage Ceilings '!$C$3,'Wage Ceilings '!$C$3-SUM($S46,$W46,$AA46,$AE46,$AI46,$AM46),SUM($I46,$S46,$W46,$AA46,$AE46,$AI46,$AM46)&lt;='Wage Ceilings '!$C$3,$I46)</f>
        <v>0</v>
      </c>
      <c r="AR46" s="91" cm="1">
        <f t="array" ref="AR46">INDEX(Appendix!$G$4:$K$8,_xlfn.IFS(AP46&lt;56,1,AP46&lt;61,2,AP46&lt;66,3,AP46&lt;71,4,TRUE,5),MATCH(YEAR($C$17),Appendix!$G$3:$L$3,0))</f>
        <v>0</v>
      </c>
      <c r="AS46" s="92">
        <f t="shared" si="24"/>
        <v>0</v>
      </c>
      <c r="AT46" s="89">
        <f t="shared" si="14"/>
        <v>126</v>
      </c>
      <c r="AU46" s="90" cm="1">
        <f t="array" ref="AU46">_xlfn.IFS(SUM($S46,$W46,$AA46,$AE46,$AI46,$AM46,$AQ46)&gt;='Wage Ceilings '!$C$3,0,SUM($J46,$S46,$W46,$AA46,$AE46,$AI46,$AM46,$AQ46)&gt;'Wage Ceilings '!$C$3,'Wage Ceilings '!$C$3-SUM($S46,$W46,$AA46,$AE46,$AI46,$AM46,$AQ46),SUM($J46,$S46,$W46,$AA46,$AE46,$AI46,$AM46,$AQ46)&lt;='Wage Ceilings '!$C$3,$J46)</f>
        <v>0</v>
      </c>
      <c r="AV46" s="91" cm="1">
        <f t="array" ref="AV46">INDEX(Appendix!$G$4:$K$8,_xlfn.IFS(AT46&lt;56,1,AT46&lt;61,2,AT46&lt;66,3,AT46&lt;71,4,TRUE,5),MATCH(YEAR($C$17),Appendix!$G$3:$L$3,0))</f>
        <v>0</v>
      </c>
      <c r="AW46" s="92">
        <f t="shared" si="15"/>
        <v>0</v>
      </c>
      <c r="AX46" s="89">
        <f t="shared" si="16"/>
        <v>126</v>
      </c>
      <c r="AY46" s="90" cm="1">
        <f t="array" ref="AY46">_xlfn.IFS(SUM($S46,$W46,$AA46,$AE46,$AI46,$AM46,$AQ46,$AU46)&gt;='Wage Ceilings '!$C$3,0,SUM($K46,$S46,$W46,$AA46,$AE46,$AI46,$AM46,$AQ46,$AU46)&gt;'Wage Ceilings '!$C$3,'Wage Ceilings '!$C$3-SUM($S46,$W46,$AA46,$AE46,$AI46,$AM46,$AQ46,$AU46),SUM($K46,$S46,$W46,$AA46,$AE46,$AI46,$AM46,$AQ46,$AU46)&lt;='Wage Ceilings '!$C$3,$K46)</f>
        <v>0</v>
      </c>
      <c r="AZ46" s="91" cm="1">
        <f t="array" ref="AZ46">INDEX(Appendix!$G$4:$K$8,_xlfn.IFS(AX46&lt;56,1,AX46&lt;61,2,AX46&lt;66,3,AX46&lt;71,4,TRUE,5),MATCH(YEAR($C$17),Appendix!$G$3:$L$3,0))</f>
        <v>0</v>
      </c>
      <c r="BA46" s="92">
        <f t="shared" si="17"/>
        <v>0</v>
      </c>
      <c r="BB46" s="89">
        <f t="shared" si="18"/>
        <v>126</v>
      </c>
      <c r="BC46" s="90" cm="1">
        <f t="array" ref="BC46">_xlfn.IFS(SUM($S46,$W46,$AA46,$AE46,$AI46,$AM46,$AQ46,$AU46,$AY46)&gt;='Wage Ceilings '!$C$3,0,SUM($L46,$S46,$W46,$AA46,$AE46,$AI46,$AM46,$AQ46,$AU46,$AY46)&gt;'Wage Ceilings '!$C$3,'Wage Ceilings '!$C$3-SUM($S46,$W46,$AA46,$AE46,$AI46,$AM46,$AQ46,$AU46,$AY46),SUM($L46,$S46,$W46,$AA46,$AE46,$AI46,$AM46,$AQ46,$AU46,$AY46)&lt;='Wage Ceilings '!$C$3,$L46)</f>
        <v>0</v>
      </c>
      <c r="BD46" s="91" cm="1">
        <f t="array" ref="BD46">INDEX(Appendix!$G$4:$K$8,_xlfn.IFS(BB46&lt;56,1,BB46&lt;61,2,BB46&lt;66,3,BB46&lt;71,4,TRUE,5),MATCH(YEAR($C$17),Appendix!$G$3:$L$3,0))</f>
        <v>0</v>
      </c>
      <c r="BE46" s="92">
        <f t="shared" si="19"/>
        <v>0</v>
      </c>
      <c r="BF46" s="89">
        <f t="shared" si="20"/>
        <v>126</v>
      </c>
      <c r="BG46" s="90" cm="1">
        <f t="array" ref="BG46">_xlfn.IFS(SUM($S46,$W46,$AA46,$AE46,$AI46,$AM46,$AQ46,$AU46,$AY46,$BC46)&gt;='Wage Ceilings '!$C$3,0,SUM($M46,$S46,$W46,$AA46,$AE46,$AI46,$AM46,$AQ46,$AU46,$AY46,$BC46)&gt;'Wage Ceilings '!$C$3,'Wage Ceilings '!$C$3-SUM($S46,$W46,$AA46,$AE46,$AI46,$AM46,$AQ46,$AU46,$AY46,$BC46),SUM($M46,$S46,$W46,$AA46,$AE46,$AI46,$AM46,$AQ46,$AU46,$AY46,$BC46)&lt;='Wage Ceilings '!$C$3,$M46)</f>
        <v>0</v>
      </c>
      <c r="BH46" s="91" cm="1">
        <f t="array" ref="BH46">INDEX(Appendix!$G$4:$K$8,_xlfn.IFS(BF46&lt;56,1,BF46&lt;61,2,BF46&lt;66,3,BF46&lt;71,4,TRUE,5),MATCH(YEAR($C$17),Appendix!$G$3:$L$3,0))</f>
        <v>0</v>
      </c>
      <c r="BI46" s="92">
        <f t="shared" si="21"/>
        <v>0</v>
      </c>
      <c r="BJ46" s="89">
        <f t="shared" si="22"/>
        <v>126</v>
      </c>
      <c r="BK46" s="90" cm="1">
        <f t="array" ref="BK46">_xlfn.IFS(SUM($S46,$W46,$AA46,$AE46,$AI46,$AM46,$AQ46,$AU46,$AY46,$BC46,$BG46)&gt;='Wage Ceilings '!$C$3,0,SUM($N46,$S46,$W46,$AA46,$AE46,$AI46,$AM46,$AQ46,$AU46,$AY46,$BC46,$BG46)&gt;'Wage Ceilings '!$C$3,'Wage Ceilings '!$C$3-SUM($S46,$W46,$AA46,$AE46,$AI46,$AM46,$AQ46,$AU46,$AY46,$BC46,$BG46),SUM($N46,$S46,$W46,$AA46,$AE46,$AI46,$AM46,$AQ46,$AU46,$AY46,$BC46,$BG46)&lt;='Wage Ceilings '!$C$3,$N46)</f>
        <v>0</v>
      </c>
      <c r="BL46" s="91" cm="1">
        <f t="array" ref="BL46">INDEX(Appendix!$G$4:$K$8,_xlfn.IFS(BJ46&lt;56,1,BJ46&lt;61,2,BJ46&lt;66,3,BJ46&lt;71,4,TRUE,5),MATCH(YEAR($C$17),Appendix!$G$3:$L$3,0))</f>
        <v>0</v>
      </c>
      <c r="BM46" s="92">
        <f t="shared" si="23"/>
        <v>0</v>
      </c>
      <c r="BN46" s="99"/>
    </row>
    <row r="47" spans="1:66" x14ac:dyDescent="0.3">
      <c r="A47" s="64" t="s">
        <v>45</v>
      </c>
      <c r="B47" s="63"/>
      <c r="C47" s="67"/>
      <c r="D47" s="67"/>
      <c r="E47" s="67"/>
      <c r="F47" s="67"/>
      <c r="G47" s="67"/>
      <c r="H47" s="67"/>
      <c r="I47" s="67"/>
      <c r="J47" s="67"/>
      <c r="K47" s="67"/>
      <c r="L47" s="67"/>
      <c r="M47" s="67"/>
      <c r="N47" s="67"/>
      <c r="O47" s="57">
        <f t="shared" si="25"/>
        <v>0</v>
      </c>
      <c r="P47" s="57">
        <f t="shared" si="26"/>
        <v>0</v>
      </c>
      <c r="Q47" s="58">
        <f t="shared" si="0"/>
        <v>0</v>
      </c>
      <c r="R47" s="89">
        <f t="shared" si="1"/>
        <v>125</v>
      </c>
      <c r="S47" s="90">
        <f>IF($C47&gt;'Wage Ceilings '!$C$3,'Wage Ceilings '!$C$3,$C47)</f>
        <v>0</v>
      </c>
      <c r="T47" s="91" cm="1">
        <f t="array" ref="T47">INDEX(Appendix!$G$4:$K$8,_xlfn.IFS(R47&lt;56,1,R47&lt;61,2,R47&lt;66,3,R47&lt;71,4,TRUE,5),MATCH(YEAR($C$17),Appendix!$G$3:$L$3,0))</f>
        <v>0</v>
      </c>
      <c r="U47" s="92">
        <f t="shared" si="2"/>
        <v>0</v>
      </c>
      <c r="V47" s="89">
        <f t="shared" si="3"/>
        <v>126</v>
      </c>
      <c r="W47" s="90">
        <f>IF($D47&gt;'Wage Ceilings '!$C$3-$S47,'Wage Ceilings '!$C$3-$S47,$D47)</f>
        <v>0</v>
      </c>
      <c r="X47" s="91" cm="1">
        <f t="array" ref="X47">INDEX(Appendix!$G$4:$K$8,_xlfn.IFS(V47&lt;56,1,V47&lt;61,2,V47&lt;66,3,V47&lt;71,4,TRUE,5),MATCH(YEAR($C$17),Appendix!$G$3:$L$3,0))</f>
        <v>0</v>
      </c>
      <c r="Y47" s="92">
        <f t="shared" si="4"/>
        <v>0</v>
      </c>
      <c r="Z47" s="89">
        <f t="shared" si="5"/>
        <v>126</v>
      </c>
      <c r="AA47" s="90">
        <f>IF($E47&gt;'Wage Ceilings '!$C$3-SUM($S47,$W47),'Wage Ceilings '!$C$3-SUM($S47,$W47),$E47)</f>
        <v>0</v>
      </c>
      <c r="AB47" s="91" cm="1">
        <f t="array" ref="AB47">INDEX(Appendix!$G$4:$K$8,_xlfn.IFS(Z47&lt;56,1,Z47&lt;61,2,Z47&lt;66,3,Z47&lt;71,4,TRUE,5),MATCH(YEAR($C$17),Appendix!$G$3:$L$3,0))</f>
        <v>0</v>
      </c>
      <c r="AC47" s="92">
        <f t="shared" si="6"/>
        <v>0</v>
      </c>
      <c r="AD47" s="89">
        <f t="shared" si="7"/>
        <v>126</v>
      </c>
      <c r="AE47" s="90">
        <f>IF($F47&gt;'Wage Ceilings '!$C$3-SUM($S47,$W47,$AA47),'Wage Ceilings '!$C$3-SUM($S47,$W47,$AA47),$F47)</f>
        <v>0</v>
      </c>
      <c r="AF47" s="91" cm="1">
        <f t="array" ref="AF47">INDEX(Appendix!$G$4:$K$8,_xlfn.IFS(AD47&lt;56,1,AD47&lt;61,2,AD47&lt;66,3,AD47&lt;71,4,TRUE,5),MATCH(YEAR($C$17),Appendix!$G$3:$L$3,0))</f>
        <v>0</v>
      </c>
      <c r="AG47" s="92">
        <f t="shared" si="8"/>
        <v>0</v>
      </c>
      <c r="AH47" s="89">
        <f t="shared" si="9"/>
        <v>126</v>
      </c>
      <c r="AI47" s="90">
        <f>IF($G47&gt;'Wage Ceilings '!$C$3-SUM($S47,$W47,$AA47,$AE47),'Wage Ceilings '!$C$3-SUM($S47,$W47,$AA47,$AE47),$G47)</f>
        <v>0</v>
      </c>
      <c r="AJ47" s="91" cm="1">
        <f t="array" ref="AJ47">INDEX(Appendix!$G$4:$K$8,_xlfn.IFS(AH47&lt;56,1,AH47&lt;61,2,AH47&lt;66,3,AH47&lt;71,4,TRUE,5),MATCH(YEAR($C$17),Appendix!$G$3:$L$3,0))</f>
        <v>0</v>
      </c>
      <c r="AK47" s="92">
        <f t="shared" si="10"/>
        <v>0</v>
      </c>
      <c r="AL47" s="89">
        <f t="shared" si="11"/>
        <v>126</v>
      </c>
      <c r="AM47" s="90">
        <f>IF($H47&gt;'Wage Ceilings '!$C$3-SUM($S47,$W47,$AA47,$AE47,$AI47),'Wage Ceilings '!$C$3-SUM($S47,$W47,$AA47,$AE47,$AI47),$H47)</f>
        <v>0</v>
      </c>
      <c r="AN47" s="91" cm="1">
        <f t="array" ref="AN47">INDEX(Appendix!$G$4:$K$8,_xlfn.IFS(AL47&lt;56,1,AL47&lt;61,2,AL47&lt;66,3,AL47&lt;71,4,TRUE,5),MATCH(YEAR($C$17),Appendix!$G$3:$L$3,0))</f>
        <v>0</v>
      </c>
      <c r="AO47" s="92">
        <f t="shared" si="12"/>
        <v>0</v>
      </c>
      <c r="AP47" s="89">
        <f t="shared" si="13"/>
        <v>126</v>
      </c>
      <c r="AQ47" s="90" cm="1">
        <f t="array" ref="AQ47">_xlfn.IFS(SUM($S47,$W47,$AA47,$AE47,$AI47,$AM47)&gt;='Wage Ceilings '!$C$3,0,SUM($I47,$S47,$W47,$AA47,$AE47,$AI47,$AM47)&gt;'Wage Ceilings '!$C$3,'Wage Ceilings '!$C$3-SUM($S47,$W47,$AA47,$AE47,$AI47,$AM47),SUM($I47,$S47,$W47,$AA47,$AE47,$AI47,$AM47)&lt;='Wage Ceilings '!$C$3,$I47)</f>
        <v>0</v>
      </c>
      <c r="AR47" s="91" cm="1">
        <f t="array" ref="AR47">INDEX(Appendix!$G$4:$K$8,_xlfn.IFS(AP47&lt;56,1,AP47&lt;61,2,AP47&lt;66,3,AP47&lt;71,4,TRUE,5),MATCH(YEAR($C$17),Appendix!$G$3:$L$3,0))</f>
        <v>0</v>
      </c>
      <c r="AS47" s="92">
        <f t="shared" si="24"/>
        <v>0</v>
      </c>
      <c r="AT47" s="89">
        <f t="shared" si="14"/>
        <v>126</v>
      </c>
      <c r="AU47" s="90" cm="1">
        <f t="array" ref="AU47">_xlfn.IFS(SUM($S47,$W47,$AA47,$AE47,$AI47,$AM47,$AQ47)&gt;='Wage Ceilings '!$C$3,0,SUM($J47,$S47,$W47,$AA47,$AE47,$AI47,$AM47,$AQ47)&gt;'Wage Ceilings '!$C$3,'Wage Ceilings '!$C$3-SUM($S47,$W47,$AA47,$AE47,$AI47,$AM47,$AQ47),SUM($J47,$S47,$W47,$AA47,$AE47,$AI47,$AM47,$AQ47)&lt;='Wage Ceilings '!$C$3,$J47)</f>
        <v>0</v>
      </c>
      <c r="AV47" s="91" cm="1">
        <f t="array" ref="AV47">INDEX(Appendix!$G$4:$K$8,_xlfn.IFS(AT47&lt;56,1,AT47&lt;61,2,AT47&lt;66,3,AT47&lt;71,4,TRUE,5),MATCH(YEAR($C$17),Appendix!$G$3:$L$3,0))</f>
        <v>0</v>
      </c>
      <c r="AW47" s="92">
        <f t="shared" si="15"/>
        <v>0</v>
      </c>
      <c r="AX47" s="89">
        <f t="shared" si="16"/>
        <v>126</v>
      </c>
      <c r="AY47" s="90" cm="1">
        <f t="array" ref="AY47">_xlfn.IFS(SUM($S47,$W47,$AA47,$AE47,$AI47,$AM47,$AQ47,$AU47)&gt;='Wage Ceilings '!$C$3,0,SUM($K47,$S47,$W47,$AA47,$AE47,$AI47,$AM47,$AQ47,$AU47)&gt;'Wage Ceilings '!$C$3,'Wage Ceilings '!$C$3-SUM($S47,$W47,$AA47,$AE47,$AI47,$AM47,$AQ47,$AU47),SUM($K47,$S47,$W47,$AA47,$AE47,$AI47,$AM47,$AQ47,$AU47)&lt;='Wage Ceilings '!$C$3,$K47)</f>
        <v>0</v>
      </c>
      <c r="AZ47" s="91" cm="1">
        <f t="array" ref="AZ47">INDEX(Appendix!$G$4:$K$8,_xlfn.IFS(AX47&lt;56,1,AX47&lt;61,2,AX47&lt;66,3,AX47&lt;71,4,TRUE,5),MATCH(YEAR($C$17),Appendix!$G$3:$L$3,0))</f>
        <v>0</v>
      </c>
      <c r="BA47" s="92">
        <f t="shared" si="17"/>
        <v>0</v>
      </c>
      <c r="BB47" s="89">
        <f t="shared" si="18"/>
        <v>126</v>
      </c>
      <c r="BC47" s="90" cm="1">
        <f t="array" ref="BC47">_xlfn.IFS(SUM($S47,$W47,$AA47,$AE47,$AI47,$AM47,$AQ47,$AU47,$AY47)&gt;='Wage Ceilings '!$C$3,0,SUM($L47,$S47,$W47,$AA47,$AE47,$AI47,$AM47,$AQ47,$AU47,$AY47)&gt;'Wage Ceilings '!$C$3,'Wage Ceilings '!$C$3-SUM($S47,$W47,$AA47,$AE47,$AI47,$AM47,$AQ47,$AU47,$AY47),SUM($L47,$S47,$W47,$AA47,$AE47,$AI47,$AM47,$AQ47,$AU47,$AY47)&lt;='Wage Ceilings '!$C$3,$L47)</f>
        <v>0</v>
      </c>
      <c r="BD47" s="91" cm="1">
        <f t="array" ref="BD47">INDEX(Appendix!$G$4:$K$8,_xlfn.IFS(BB47&lt;56,1,BB47&lt;61,2,BB47&lt;66,3,BB47&lt;71,4,TRUE,5),MATCH(YEAR($C$17),Appendix!$G$3:$L$3,0))</f>
        <v>0</v>
      </c>
      <c r="BE47" s="92">
        <f t="shared" si="19"/>
        <v>0</v>
      </c>
      <c r="BF47" s="89">
        <f t="shared" si="20"/>
        <v>126</v>
      </c>
      <c r="BG47" s="90" cm="1">
        <f t="array" ref="BG47">_xlfn.IFS(SUM($S47,$W47,$AA47,$AE47,$AI47,$AM47,$AQ47,$AU47,$AY47,$BC47)&gt;='Wage Ceilings '!$C$3,0,SUM($M47,$S47,$W47,$AA47,$AE47,$AI47,$AM47,$AQ47,$AU47,$AY47,$BC47)&gt;'Wage Ceilings '!$C$3,'Wage Ceilings '!$C$3-SUM($S47,$W47,$AA47,$AE47,$AI47,$AM47,$AQ47,$AU47,$AY47,$BC47),SUM($M47,$S47,$W47,$AA47,$AE47,$AI47,$AM47,$AQ47,$AU47,$AY47,$BC47)&lt;='Wage Ceilings '!$C$3,$M47)</f>
        <v>0</v>
      </c>
      <c r="BH47" s="91" cm="1">
        <f t="array" ref="BH47">INDEX(Appendix!$G$4:$K$8,_xlfn.IFS(BF47&lt;56,1,BF47&lt;61,2,BF47&lt;66,3,BF47&lt;71,4,TRUE,5),MATCH(YEAR($C$17),Appendix!$G$3:$L$3,0))</f>
        <v>0</v>
      </c>
      <c r="BI47" s="92">
        <f t="shared" si="21"/>
        <v>0</v>
      </c>
      <c r="BJ47" s="89">
        <f t="shared" si="22"/>
        <v>126</v>
      </c>
      <c r="BK47" s="90" cm="1">
        <f t="array" ref="BK47">_xlfn.IFS(SUM($S47,$W47,$AA47,$AE47,$AI47,$AM47,$AQ47,$AU47,$AY47,$BC47,$BG47)&gt;='Wage Ceilings '!$C$3,0,SUM($N47,$S47,$W47,$AA47,$AE47,$AI47,$AM47,$AQ47,$AU47,$AY47,$BC47,$BG47)&gt;'Wage Ceilings '!$C$3,'Wage Ceilings '!$C$3-SUM($S47,$W47,$AA47,$AE47,$AI47,$AM47,$AQ47,$AU47,$AY47,$BC47,$BG47),SUM($N47,$S47,$W47,$AA47,$AE47,$AI47,$AM47,$AQ47,$AU47,$AY47,$BC47,$BG47)&lt;='Wage Ceilings '!$C$3,$N47)</f>
        <v>0</v>
      </c>
      <c r="BL47" s="91" cm="1">
        <f t="array" ref="BL47">INDEX(Appendix!$G$4:$K$8,_xlfn.IFS(BJ47&lt;56,1,BJ47&lt;61,2,BJ47&lt;66,3,BJ47&lt;71,4,TRUE,5),MATCH(YEAR($C$17),Appendix!$G$3:$L$3,0))</f>
        <v>0</v>
      </c>
      <c r="BM47" s="92">
        <f t="shared" si="23"/>
        <v>0</v>
      </c>
      <c r="BN47" s="99"/>
    </row>
    <row r="48" spans="1:66" x14ac:dyDescent="0.3">
      <c r="A48" s="64" t="s">
        <v>46</v>
      </c>
      <c r="B48" s="63"/>
      <c r="C48" s="67"/>
      <c r="D48" s="67"/>
      <c r="E48" s="67"/>
      <c r="F48" s="67"/>
      <c r="G48" s="67"/>
      <c r="H48" s="67"/>
      <c r="I48" s="67"/>
      <c r="J48" s="67"/>
      <c r="K48" s="67"/>
      <c r="L48" s="67"/>
      <c r="M48" s="67"/>
      <c r="N48" s="67"/>
      <c r="O48" s="57">
        <f t="shared" si="25"/>
        <v>0</v>
      </c>
      <c r="P48" s="57">
        <f t="shared" si="26"/>
        <v>0</v>
      </c>
      <c r="Q48" s="58">
        <f t="shared" si="0"/>
        <v>0</v>
      </c>
      <c r="R48" s="89">
        <f t="shared" si="1"/>
        <v>125</v>
      </c>
      <c r="S48" s="90">
        <f>IF($C48&gt;'Wage Ceilings '!$C$3,'Wage Ceilings '!$C$3,$C48)</f>
        <v>0</v>
      </c>
      <c r="T48" s="91" cm="1">
        <f t="array" ref="T48">INDEX(Appendix!$G$4:$K$8,_xlfn.IFS(R48&lt;56,1,R48&lt;61,2,R48&lt;66,3,R48&lt;71,4,TRUE,5),MATCH(YEAR($C$17),Appendix!$G$3:$L$3,0))</f>
        <v>0</v>
      </c>
      <c r="U48" s="92">
        <f t="shared" si="2"/>
        <v>0</v>
      </c>
      <c r="V48" s="89">
        <f t="shared" si="3"/>
        <v>126</v>
      </c>
      <c r="W48" s="90">
        <f>IF($D48&gt;'Wage Ceilings '!$C$3-$S48,'Wage Ceilings '!$C$3-$S48,$D48)</f>
        <v>0</v>
      </c>
      <c r="X48" s="91" cm="1">
        <f t="array" ref="X48">INDEX(Appendix!$G$4:$K$8,_xlfn.IFS(V48&lt;56,1,V48&lt;61,2,V48&lt;66,3,V48&lt;71,4,TRUE,5),MATCH(YEAR($C$17),Appendix!$G$3:$L$3,0))</f>
        <v>0</v>
      </c>
      <c r="Y48" s="92">
        <f t="shared" si="4"/>
        <v>0</v>
      </c>
      <c r="Z48" s="89">
        <f t="shared" si="5"/>
        <v>126</v>
      </c>
      <c r="AA48" s="90">
        <f>IF($E48&gt;'Wage Ceilings '!$C$3-SUM($S48,$W48),'Wage Ceilings '!$C$3-SUM($S48,$W48),$E48)</f>
        <v>0</v>
      </c>
      <c r="AB48" s="91" cm="1">
        <f t="array" ref="AB48">INDEX(Appendix!$G$4:$K$8,_xlfn.IFS(Z48&lt;56,1,Z48&lt;61,2,Z48&lt;66,3,Z48&lt;71,4,TRUE,5),MATCH(YEAR($C$17),Appendix!$G$3:$L$3,0))</f>
        <v>0</v>
      </c>
      <c r="AC48" s="92">
        <f t="shared" si="6"/>
        <v>0</v>
      </c>
      <c r="AD48" s="89">
        <f t="shared" si="7"/>
        <v>126</v>
      </c>
      <c r="AE48" s="90">
        <f>IF($F48&gt;'Wage Ceilings '!$C$3-SUM($S48,$W48,$AA48),'Wage Ceilings '!$C$3-SUM($S48,$W48,$AA48),$F48)</f>
        <v>0</v>
      </c>
      <c r="AF48" s="91" cm="1">
        <f t="array" ref="AF48">INDEX(Appendix!$G$4:$K$8,_xlfn.IFS(AD48&lt;56,1,AD48&lt;61,2,AD48&lt;66,3,AD48&lt;71,4,TRUE,5),MATCH(YEAR($C$17),Appendix!$G$3:$L$3,0))</f>
        <v>0</v>
      </c>
      <c r="AG48" s="92">
        <f t="shared" si="8"/>
        <v>0</v>
      </c>
      <c r="AH48" s="89">
        <f t="shared" si="9"/>
        <v>126</v>
      </c>
      <c r="AI48" s="90">
        <f>IF($G48&gt;'Wage Ceilings '!$C$3-SUM($S48,$W48,$AA48,$AE48),'Wage Ceilings '!$C$3-SUM($S48,$W48,$AA48,$AE48),$G48)</f>
        <v>0</v>
      </c>
      <c r="AJ48" s="91" cm="1">
        <f t="array" ref="AJ48">INDEX(Appendix!$G$4:$K$8,_xlfn.IFS(AH48&lt;56,1,AH48&lt;61,2,AH48&lt;66,3,AH48&lt;71,4,TRUE,5),MATCH(YEAR($C$17),Appendix!$G$3:$L$3,0))</f>
        <v>0</v>
      </c>
      <c r="AK48" s="92">
        <f t="shared" si="10"/>
        <v>0</v>
      </c>
      <c r="AL48" s="89">
        <f t="shared" si="11"/>
        <v>126</v>
      </c>
      <c r="AM48" s="90">
        <f>IF($H48&gt;'Wage Ceilings '!$C$3-SUM($S48,$W48,$AA48,$AE48,$AI48),'Wage Ceilings '!$C$3-SUM($S48,$W48,$AA48,$AE48,$AI48),$H48)</f>
        <v>0</v>
      </c>
      <c r="AN48" s="91" cm="1">
        <f t="array" ref="AN48">INDEX(Appendix!$G$4:$K$8,_xlfn.IFS(AL48&lt;56,1,AL48&lt;61,2,AL48&lt;66,3,AL48&lt;71,4,TRUE,5),MATCH(YEAR($C$17),Appendix!$G$3:$L$3,0))</f>
        <v>0</v>
      </c>
      <c r="AO48" s="92">
        <f t="shared" si="12"/>
        <v>0</v>
      </c>
      <c r="AP48" s="89">
        <f t="shared" si="13"/>
        <v>126</v>
      </c>
      <c r="AQ48" s="90" cm="1">
        <f t="array" ref="AQ48">_xlfn.IFS(SUM($S48,$W48,$AA48,$AE48,$AI48,$AM48)&gt;='Wage Ceilings '!$C$3,0,SUM($I48,$S48,$W48,$AA48,$AE48,$AI48,$AM48)&gt;'Wage Ceilings '!$C$3,'Wage Ceilings '!$C$3-SUM($S48,$W48,$AA48,$AE48,$AI48,$AM48),SUM($I48,$S48,$W48,$AA48,$AE48,$AI48,$AM48)&lt;='Wage Ceilings '!$C$3,$I48)</f>
        <v>0</v>
      </c>
      <c r="AR48" s="91" cm="1">
        <f t="array" ref="AR48">INDEX(Appendix!$G$4:$K$8,_xlfn.IFS(AP48&lt;56,1,AP48&lt;61,2,AP48&lt;66,3,AP48&lt;71,4,TRUE,5),MATCH(YEAR($C$17),Appendix!$G$3:$L$3,0))</f>
        <v>0</v>
      </c>
      <c r="AS48" s="92">
        <f t="shared" si="24"/>
        <v>0</v>
      </c>
      <c r="AT48" s="89">
        <f t="shared" si="14"/>
        <v>126</v>
      </c>
      <c r="AU48" s="90" cm="1">
        <f t="array" ref="AU48">_xlfn.IFS(SUM($S48,$W48,$AA48,$AE48,$AI48,$AM48,$AQ48)&gt;='Wage Ceilings '!$C$3,0,SUM($J48,$S48,$W48,$AA48,$AE48,$AI48,$AM48,$AQ48)&gt;'Wage Ceilings '!$C$3,'Wage Ceilings '!$C$3-SUM($S48,$W48,$AA48,$AE48,$AI48,$AM48,$AQ48),SUM($J48,$S48,$W48,$AA48,$AE48,$AI48,$AM48,$AQ48)&lt;='Wage Ceilings '!$C$3,$J48)</f>
        <v>0</v>
      </c>
      <c r="AV48" s="91" cm="1">
        <f t="array" ref="AV48">INDEX(Appendix!$G$4:$K$8,_xlfn.IFS(AT48&lt;56,1,AT48&lt;61,2,AT48&lt;66,3,AT48&lt;71,4,TRUE,5),MATCH(YEAR($C$17),Appendix!$G$3:$L$3,0))</f>
        <v>0</v>
      </c>
      <c r="AW48" s="92">
        <f t="shared" si="15"/>
        <v>0</v>
      </c>
      <c r="AX48" s="89">
        <f t="shared" si="16"/>
        <v>126</v>
      </c>
      <c r="AY48" s="90" cm="1">
        <f t="array" ref="AY48">_xlfn.IFS(SUM($S48,$W48,$AA48,$AE48,$AI48,$AM48,$AQ48,$AU48)&gt;='Wage Ceilings '!$C$3,0,SUM($K48,$S48,$W48,$AA48,$AE48,$AI48,$AM48,$AQ48,$AU48)&gt;'Wage Ceilings '!$C$3,'Wage Ceilings '!$C$3-SUM($S48,$W48,$AA48,$AE48,$AI48,$AM48,$AQ48,$AU48),SUM($K48,$S48,$W48,$AA48,$AE48,$AI48,$AM48,$AQ48,$AU48)&lt;='Wage Ceilings '!$C$3,$K48)</f>
        <v>0</v>
      </c>
      <c r="AZ48" s="91" cm="1">
        <f t="array" ref="AZ48">INDEX(Appendix!$G$4:$K$8,_xlfn.IFS(AX48&lt;56,1,AX48&lt;61,2,AX48&lt;66,3,AX48&lt;71,4,TRUE,5),MATCH(YEAR($C$17),Appendix!$G$3:$L$3,0))</f>
        <v>0</v>
      </c>
      <c r="BA48" s="92">
        <f t="shared" si="17"/>
        <v>0</v>
      </c>
      <c r="BB48" s="89">
        <f t="shared" si="18"/>
        <v>126</v>
      </c>
      <c r="BC48" s="90" cm="1">
        <f t="array" ref="BC48">_xlfn.IFS(SUM($S48,$W48,$AA48,$AE48,$AI48,$AM48,$AQ48,$AU48,$AY48)&gt;='Wage Ceilings '!$C$3,0,SUM($L48,$S48,$W48,$AA48,$AE48,$AI48,$AM48,$AQ48,$AU48,$AY48)&gt;'Wage Ceilings '!$C$3,'Wage Ceilings '!$C$3-SUM($S48,$W48,$AA48,$AE48,$AI48,$AM48,$AQ48,$AU48,$AY48),SUM($L48,$S48,$W48,$AA48,$AE48,$AI48,$AM48,$AQ48,$AU48,$AY48)&lt;='Wage Ceilings '!$C$3,$L48)</f>
        <v>0</v>
      </c>
      <c r="BD48" s="91" cm="1">
        <f t="array" ref="BD48">INDEX(Appendix!$G$4:$K$8,_xlfn.IFS(BB48&lt;56,1,BB48&lt;61,2,BB48&lt;66,3,BB48&lt;71,4,TRUE,5),MATCH(YEAR($C$17),Appendix!$G$3:$L$3,0))</f>
        <v>0</v>
      </c>
      <c r="BE48" s="92">
        <f t="shared" si="19"/>
        <v>0</v>
      </c>
      <c r="BF48" s="89">
        <f t="shared" si="20"/>
        <v>126</v>
      </c>
      <c r="BG48" s="90" cm="1">
        <f t="array" ref="BG48">_xlfn.IFS(SUM($S48,$W48,$AA48,$AE48,$AI48,$AM48,$AQ48,$AU48,$AY48,$BC48)&gt;='Wage Ceilings '!$C$3,0,SUM($M48,$S48,$W48,$AA48,$AE48,$AI48,$AM48,$AQ48,$AU48,$AY48,$BC48)&gt;'Wage Ceilings '!$C$3,'Wage Ceilings '!$C$3-SUM($S48,$W48,$AA48,$AE48,$AI48,$AM48,$AQ48,$AU48,$AY48,$BC48),SUM($M48,$S48,$W48,$AA48,$AE48,$AI48,$AM48,$AQ48,$AU48,$AY48,$BC48)&lt;='Wage Ceilings '!$C$3,$M48)</f>
        <v>0</v>
      </c>
      <c r="BH48" s="91" cm="1">
        <f t="array" ref="BH48">INDEX(Appendix!$G$4:$K$8,_xlfn.IFS(BF48&lt;56,1,BF48&lt;61,2,BF48&lt;66,3,BF48&lt;71,4,TRUE,5),MATCH(YEAR($C$17),Appendix!$G$3:$L$3,0))</f>
        <v>0</v>
      </c>
      <c r="BI48" s="92">
        <f t="shared" si="21"/>
        <v>0</v>
      </c>
      <c r="BJ48" s="89">
        <f t="shared" si="22"/>
        <v>126</v>
      </c>
      <c r="BK48" s="90" cm="1">
        <f t="array" ref="BK48">_xlfn.IFS(SUM($S48,$W48,$AA48,$AE48,$AI48,$AM48,$AQ48,$AU48,$AY48,$BC48,$BG48)&gt;='Wage Ceilings '!$C$3,0,SUM($N48,$S48,$W48,$AA48,$AE48,$AI48,$AM48,$AQ48,$AU48,$AY48,$BC48,$BG48)&gt;'Wage Ceilings '!$C$3,'Wage Ceilings '!$C$3-SUM($S48,$W48,$AA48,$AE48,$AI48,$AM48,$AQ48,$AU48,$AY48,$BC48,$BG48),SUM($N48,$S48,$W48,$AA48,$AE48,$AI48,$AM48,$AQ48,$AU48,$AY48,$BC48,$BG48)&lt;='Wage Ceilings '!$C$3,$N48)</f>
        <v>0</v>
      </c>
      <c r="BL48" s="91" cm="1">
        <f t="array" ref="BL48">INDEX(Appendix!$G$4:$K$8,_xlfn.IFS(BJ48&lt;56,1,BJ48&lt;61,2,BJ48&lt;66,3,BJ48&lt;71,4,TRUE,5),MATCH(YEAR($C$17),Appendix!$G$3:$L$3,0))</f>
        <v>0</v>
      </c>
      <c r="BM48" s="92">
        <f t="shared" si="23"/>
        <v>0</v>
      </c>
      <c r="BN48" s="99"/>
    </row>
    <row r="49" spans="1:66" x14ac:dyDescent="0.3">
      <c r="A49" s="64" t="s">
        <v>47</v>
      </c>
      <c r="B49" s="63"/>
      <c r="C49" s="67"/>
      <c r="D49" s="67"/>
      <c r="E49" s="67"/>
      <c r="F49" s="67"/>
      <c r="G49" s="67"/>
      <c r="H49" s="67"/>
      <c r="I49" s="67"/>
      <c r="J49" s="67"/>
      <c r="K49" s="67"/>
      <c r="L49" s="67"/>
      <c r="M49" s="67"/>
      <c r="N49" s="67"/>
      <c r="O49" s="57">
        <f t="shared" si="25"/>
        <v>0</v>
      </c>
      <c r="P49" s="57">
        <f t="shared" si="26"/>
        <v>0</v>
      </c>
      <c r="Q49" s="58">
        <f t="shared" si="0"/>
        <v>0</v>
      </c>
      <c r="R49" s="89">
        <f t="shared" si="1"/>
        <v>125</v>
      </c>
      <c r="S49" s="90">
        <f>IF($C49&gt;'Wage Ceilings '!$C$3,'Wage Ceilings '!$C$3,$C49)</f>
        <v>0</v>
      </c>
      <c r="T49" s="91" cm="1">
        <f t="array" ref="T49">INDEX(Appendix!$G$4:$K$8,_xlfn.IFS(R49&lt;56,1,R49&lt;61,2,R49&lt;66,3,R49&lt;71,4,TRUE,5),MATCH(YEAR($C$17),Appendix!$G$3:$L$3,0))</f>
        <v>0</v>
      </c>
      <c r="U49" s="92">
        <f t="shared" si="2"/>
        <v>0</v>
      </c>
      <c r="V49" s="89">
        <f t="shared" si="3"/>
        <v>126</v>
      </c>
      <c r="W49" s="90">
        <f>IF($D49&gt;'Wage Ceilings '!$C$3-$S49,'Wage Ceilings '!$C$3-$S49,$D49)</f>
        <v>0</v>
      </c>
      <c r="X49" s="91" cm="1">
        <f t="array" ref="X49">INDEX(Appendix!$G$4:$K$8,_xlfn.IFS(V49&lt;56,1,V49&lt;61,2,V49&lt;66,3,V49&lt;71,4,TRUE,5),MATCH(YEAR($C$17),Appendix!$G$3:$L$3,0))</f>
        <v>0</v>
      </c>
      <c r="Y49" s="92">
        <f t="shared" si="4"/>
        <v>0</v>
      </c>
      <c r="Z49" s="89">
        <f t="shared" si="5"/>
        <v>126</v>
      </c>
      <c r="AA49" s="90">
        <f>IF($E49&gt;'Wage Ceilings '!$C$3-SUM($S49,$W49),'Wage Ceilings '!$C$3-SUM($S49,$W49),$E49)</f>
        <v>0</v>
      </c>
      <c r="AB49" s="91" cm="1">
        <f t="array" ref="AB49">INDEX(Appendix!$G$4:$K$8,_xlfn.IFS(Z49&lt;56,1,Z49&lt;61,2,Z49&lt;66,3,Z49&lt;71,4,TRUE,5),MATCH(YEAR($C$17),Appendix!$G$3:$L$3,0))</f>
        <v>0</v>
      </c>
      <c r="AC49" s="92">
        <f t="shared" si="6"/>
        <v>0</v>
      </c>
      <c r="AD49" s="89">
        <f t="shared" si="7"/>
        <v>126</v>
      </c>
      <c r="AE49" s="90">
        <f>IF($F49&gt;'Wage Ceilings '!$C$3-SUM($S49,$W49,$AA49),'Wage Ceilings '!$C$3-SUM($S49,$W49,$AA49),$F49)</f>
        <v>0</v>
      </c>
      <c r="AF49" s="91" cm="1">
        <f t="array" ref="AF49">INDEX(Appendix!$G$4:$K$8,_xlfn.IFS(AD49&lt;56,1,AD49&lt;61,2,AD49&lt;66,3,AD49&lt;71,4,TRUE,5),MATCH(YEAR($C$17),Appendix!$G$3:$L$3,0))</f>
        <v>0</v>
      </c>
      <c r="AG49" s="92">
        <f t="shared" si="8"/>
        <v>0</v>
      </c>
      <c r="AH49" s="89">
        <f t="shared" si="9"/>
        <v>126</v>
      </c>
      <c r="AI49" s="90">
        <f>IF($G49&gt;'Wage Ceilings '!$C$3-SUM($S49,$W49,$AA49,$AE49),'Wage Ceilings '!$C$3-SUM($S49,$W49,$AA49,$AE49),$G49)</f>
        <v>0</v>
      </c>
      <c r="AJ49" s="91" cm="1">
        <f t="array" ref="AJ49">INDEX(Appendix!$G$4:$K$8,_xlfn.IFS(AH49&lt;56,1,AH49&lt;61,2,AH49&lt;66,3,AH49&lt;71,4,TRUE,5),MATCH(YEAR($C$17),Appendix!$G$3:$L$3,0))</f>
        <v>0</v>
      </c>
      <c r="AK49" s="92">
        <f t="shared" si="10"/>
        <v>0</v>
      </c>
      <c r="AL49" s="89">
        <f t="shared" si="11"/>
        <v>126</v>
      </c>
      <c r="AM49" s="90">
        <f>IF($H49&gt;'Wage Ceilings '!$C$3-SUM($S49,$W49,$AA49,$AE49,$AI49),'Wage Ceilings '!$C$3-SUM($S49,$W49,$AA49,$AE49,$AI49),$H49)</f>
        <v>0</v>
      </c>
      <c r="AN49" s="91" cm="1">
        <f t="array" ref="AN49">INDEX(Appendix!$G$4:$K$8,_xlfn.IFS(AL49&lt;56,1,AL49&lt;61,2,AL49&lt;66,3,AL49&lt;71,4,TRUE,5),MATCH(YEAR($C$17),Appendix!$G$3:$L$3,0))</f>
        <v>0</v>
      </c>
      <c r="AO49" s="92">
        <f t="shared" si="12"/>
        <v>0</v>
      </c>
      <c r="AP49" s="89">
        <f t="shared" si="13"/>
        <v>126</v>
      </c>
      <c r="AQ49" s="90" cm="1">
        <f t="array" ref="AQ49">_xlfn.IFS(SUM($S49,$W49,$AA49,$AE49,$AI49,$AM49)&gt;='Wage Ceilings '!$C$3,0,SUM($I49,$S49,$W49,$AA49,$AE49,$AI49,$AM49)&gt;'Wage Ceilings '!$C$3,'Wage Ceilings '!$C$3-SUM($S49,$W49,$AA49,$AE49,$AI49,$AM49),SUM($I49,$S49,$W49,$AA49,$AE49,$AI49,$AM49)&lt;='Wage Ceilings '!$C$3,$I49)</f>
        <v>0</v>
      </c>
      <c r="AR49" s="91" cm="1">
        <f t="array" ref="AR49">INDEX(Appendix!$G$4:$K$8,_xlfn.IFS(AP49&lt;56,1,AP49&lt;61,2,AP49&lt;66,3,AP49&lt;71,4,TRUE,5),MATCH(YEAR($C$17),Appendix!$G$3:$L$3,0))</f>
        <v>0</v>
      </c>
      <c r="AS49" s="92">
        <f t="shared" si="24"/>
        <v>0</v>
      </c>
      <c r="AT49" s="89">
        <f t="shared" si="14"/>
        <v>126</v>
      </c>
      <c r="AU49" s="90" cm="1">
        <f t="array" ref="AU49">_xlfn.IFS(SUM($S49,$W49,$AA49,$AE49,$AI49,$AM49,$AQ49)&gt;='Wage Ceilings '!$C$3,0,SUM($J49,$S49,$W49,$AA49,$AE49,$AI49,$AM49,$AQ49)&gt;'Wage Ceilings '!$C$3,'Wage Ceilings '!$C$3-SUM($S49,$W49,$AA49,$AE49,$AI49,$AM49,$AQ49),SUM($J49,$S49,$W49,$AA49,$AE49,$AI49,$AM49,$AQ49)&lt;='Wage Ceilings '!$C$3,$J49)</f>
        <v>0</v>
      </c>
      <c r="AV49" s="91" cm="1">
        <f t="array" ref="AV49">INDEX(Appendix!$G$4:$K$8,_xlfn.IFS(AT49&lt;56,1,AT49&lt;61,2,AT49&lt;66,3,AT49&lt;71,4,TRUE,5),MATCH(YEAR($C$17),Appendix!$G$3:$L$3,0))</f>
        <v>0</v>
      </c>
      <c r="AW49" s="92">
        <f t="shared" si="15"/>
        <v>0</v>
      </c>
      <c r="AX49" s="89">
        <f t="shared" si="16"/>
        <v>126</v>
      </c>
      <c r="AY49" s="90" cm="1">
        <f t="array" ref="AY49">_xlfn.IFS(SUM($S49,$W49,$AA49,$AE49,$AI49,$AM49,$AQ49,$AU49)&gt;='Wage Ceilings '!$C$3,0,SUM($K49,$S49,$W49,$AA49,$AE49,$AI49,$AM49,$AQ49,$AU49)&gt;'Wage Ceilings '!$C$3,'Wage Ceilings '!$C$3-SUM($S49,$W49,$AA49,$AE49,$AI49,$AM49,$AQ49,$AU49),SUM($K49,$S49,$W49,$AA49,$AE49,$AI49,$AM49,$AQ49,$AU49)&lt;='Wage Ceilings '!$C$3,$K49)</f>
        <v>0</v>
      </c>
      <c r="AZ49" s="91" cm="1">
        <f t="array" ref="AZ49">INDEX(Appendix!$G$4:$K$8,_xlfn.IFS(AX49&lt;56,1,AX49&lt;61,2,AX49&lt;66,3,AX49&lt;71,4,TRUE,5),MATCH(YEAR($C$17),Appendix!$G$3:$L$3,0))</f>
        <v>0</v>
      </c>
      <c r="BA49" s="92">
        <f t="shared" si="17"/>
        <v>0</v>
      </c>
      <c r="BB49" s="89">
        <f t="shared" si="18"/>
        <v>126</v>
      </c>
      <c r="BC49" s="90" cm="1">
        <f t="array" ref="BC49">_xlfn.IFS(SUM($S49,$W49,$AA49,$AE49,$AI49,$AM49,$AQ49,$AU49,$AY49)&gt;='Wage Ceilings '!$C$3,0,SUM($L49,$S49,$W49,$AA49,$AE49,$AI49,$AM49,$AQ49,$AU49,$AY49)&gt;'Wage Ceilings '!$C$3,'Wage Ceilings '!$C$3-SUM($S49,$W49,$AA49,$AE49,$AI49,$AM49,$AQ49,$AU49,$AY49),SUM($L49,$S49,$W49,$AA49,$AE49,$AI49,$AM49,$AQ49,$AU49,$AY49)&lt;='Wage Ceilings '!$C$3,$L49)</f>
        <v>0</v>
      </c>
      <c r="BD49" s="91" cm="1">
        <f t="array" ref="BD49">INDEX(Appendix!$G$4:$K$8,_xlfn.IFS(BB49&lt;56,1,BB49&lt;61,2,BB49&lt;66,3,BB49&lt;71,4,TRUE,5),MATCH(YEAR($C$17),Appendix!$G$3:$L$3,0))</f>
        <v>0</v>
      </c>
      <c r="BE49" s="92">
        <f t="shared" si="19"/>
        <v>0</v>
      </c>
      <c r="BF49" s="89">
        <f t="shared" si="20"/>
        <v>126</v>
      </c>
      <c r="BG49" s="90" cm="1">
        <f t="array" ref="BG49">_xlfn.IFS(SUM($S49,$W49,$AA49,$AE49,$AI49,$AM49,$AQ49,$AU49,$AY49,$BC49)&gt;='Wage Ceilings '!$C$3,0,SUM($M49,$S49,$W49,$AA49,$AE49,$AI49,$AM49,$AQ49,$AU49,$AY49,$BC49)&gt;'Wage Ceilings '!$C$3,'Wage Ceilings '!$C$3-SUM($S49,$W49,$AA49,$AE49,$AI49,$AM49,$AQ49,$AU49,$AY49,$BC49),SUM($M49,$S49,$W49,$AA49,$AE49,$AI49,$AM49,$AQ49,$AU49,$AY49,$BC49)&lt;='Wage Ceilings '!$C$3,$M49)</f>
        <v>0</v>
      </c>
      <c r="BH49" s="91" cm="1">
        <f t="array" ref="BH49">INDEX(Appendix!$G$4:$K$8,_xlfn.IFS(BF49&lt;56,1,BF49&lt;61,2,BF49&lt;66,3,BF49&lt;71,4,TRUE,5),MATCH(YEAR($C$17),Appendix!$G$3:$L$3,0))</f>
        <v>0</v>
      </c>
      <c r="BI49" s="92">
        <f t="shared" si="21"/>
        <v>0</v>
      </c>
      <c r="BJ49" s="89">
        <f t="shared" si="22"/>
        <v>126</v>
      </c>
      <c r="BK49" s="90" cm="1">
        <f t="array" ref="BK49">_xlfn.IFS(SUM($S49,$W49,$AA49,$AE49,$AI49,$AM49,$AQ49,$AU49,$AY49,$BC49,$BG49)&gt;='Wage Ceilings '!$C$3,0,SUM($N49,$S49,$W49,$AA49,$AE49,$AI49,$AM49,$AQ49,$AU49,$AY49,$BC49,$BG49)&gt;'Wage Ceilings '!$C$3,'Wage Ceilings '!$C$3-SUM($S49,$W49,$AA49,$AE49,$AI49,$AM49,$AQ49,$AU49,$AY49,$BC49,$BG49),SUM($N49,$S49,$W49,$AA49,$AE49,$AI49,$AM49,$AQ49,$AU49,$AY49,$BC49,$BG49)&lt;='Wage Ceilings '!$C$3,$N49)</f>
        <v>0</v>
      </c>
      <c r="BL49" s="91" cm="1">
        <f t="array" ref="BL49">INDEX(Appendix!$G$4:$K$8,_xlfn.IFS(BJ49&lt;56,1,BJ49&lt;61,2,BJ49&lt;66,3,BJ49&lt;71,4,TRUE,5),MATCH(YEAR($C$17),Appendix!$G$3:$L$3,0))</f>
        <v>0</v>
      </c>
      <c r="BM49" s="92">
        <f t="shared" si="23"/>
        <v>0</v>
      </c>
      <c r="BN49" s="99"/>
    </row>
    <row r="50" spans="1:66" x14ac:dyDescent="0.3">
      <c r="A50" s="64" t="s">
        <v>48</v>
      </c>
      <c r="B50" s="63"/>
      <c r="C50" s="67"/>
      <c r="D50" s="67"/>
      <c r="E50" s="67"/>
      <c r="F50" s="67"/>
      <c r="G50" s="67"/>
      <c r="H50" s="67"/>
      <c r="I50" s="67"/>
      <c r="J50" s="67"/>
      <c r="K50" s="67"/>
      <c r="L50" s="67"/>
      <c r="M50" s="67"/>
      <c r="N50" s="67"/>
      <c r="O50" s="57">
        <f t="shared" si="25"/>
        <v>0</v>
      </c>
      <c r="P50" s="57">
        <f t="shared" si="26"/>
        <v>0</v>
      </c>
      <c r="Q50" s="58">
        <f t="shared" si="0"/>
        <v>0</v>
      </c>
      <c r="R50" s="89">
        <f t="shared" si="1"/>
        <v>125</v>
      </c>
      <c r="S50" s="90">
        <f>IF($C50&gt;'Wage Ceilings '!$C$3,'Wage Ceilings '!$C$3,$C50)</f>
        <v>0</v>
      </c>
      <c r="T50" s="91" cm="1">
        <f t="array" ref="T50">INDEX(Appendix!$G$4:$K$8,_xlfn.IFS(R50&lt;56,1,R50&lt;61,2,R50&lt;66,3,R50&lt;71,4,TRUE,5),MATCH(YEAR($C$17),Appendix!$G$3:$L$3,0))</f>
        <v>0</v>
      </c>
      <c r="U50" s="92">
        <f t="shared" si="2"/>
        <v>0</v>
      </c>
      <c r="V50" s="89">
        <f t="shared" si="3"/>
        <v>126</v>
      </c>
      <c r="W50" s="90">
        <f>IF($D50&gt;'Wage Ceilings '!$C$3-$S50,'Wage Ceilings '!$C$3-$S50,$D50)</f>
        <v>0</v>
      </c>
      <c r="X50" s="91" cm="1">
        <f t="array" ref="X50">INDEX(Appendix!$G$4:$K$8,_xlfn.IFS(V50&lt;56,1,V50&lt;61,2,V50&lt;66,3,V50&lt;71,4,TRUE,5),MATCH(YEAR($C$17),Appendix!$G$3:$L$3,0))</f>
        <v>0</v>
      </c>
      <c r="Y50" s="92">
        <f t="shared" si="4"/>
        <v>0</v>
      </c>
      <c r="Z50" s="89">
        <f t="shared" si="5"/>
        <v>126</v>
      </c>
      <c r="AA50" s="90">
        <f>IF($E50&gt;'Wage Ceilings '!$C$3-SUM($S50,$W50),'Wage Ceilings '!$C$3-SUM($S50,$W50),$E50)</f>
        <v>0</v>
      </c>
      <c r="AB50" s="91" cm="1">
        <f t="array" ref="AB50">INDEX(Appendix!$G$4:$K$8,_xlfn.IFS(Z50&lt;56,1,Z50&lt;61,2,Z50&lt;66,3,Z50&lt;71,4,TRUE,5),MATCH(YEAR($C$17),Appendix!$G$3:$L$3,0))</f>
        <v>0</v>
      </c>
      <c r="AC50" s="92">
        <f t="shared" si="6"/>
        <v>0</v>
      </c>
      <c r="AD50" s="89">
        <f t="shared" si="7"/>
        <v>126</v>
      </c>
      <c r="AE50" s="90">
        <f>IF($F50&gt;'Wage Ceilings '!$C$3-SUM($S50,$W50,$AA50),'Wage Ceilings '!$C$3-SUM($S50,$W50,$AA50),$F50)</f>
        <v>0</v>
      </c>
      <c r="AF50" s="91" cm="1">
        <f t="array" ref="AF50">INDEX(Appendix!$G$4:$K$8,_xlfn.IFS(AD50&lt;56,1,AD50&lt;61,2,AD50&lt;66,3,AD50&lt;71,4,TRUE,5),MATCH(YEAR($C$17),Appendix!$G$3:$L$3,0))</f>
        <v>0</v>
      </c>
      <c r="AG50" s="92">
        <f t="shared" si="8"/>
        <v>0</v>
      </c>
      <c r="AH50" s="89">
        <f t="shared" si="9"/>
        <v>126</v>
      </c>
      <c r="AI50" s="90">
        <f>IF($G50&gt;'Wage Ceilings '!$C$3-SUM($S50,$W50,$AA50,$AE50),'Wage Ceilings '!$C$3-SUM($S50,$W50,$AA50,$AE50),$G50)</f>
        <v>0</v>
      </c>
      <c r="AJ50" s="91" cm="1">
        <f t="array" ref="AJ50">INDEX(Appendix!$G$4:$K$8,_xlfn.IFS(AH50&lt;56,1,AH50&lt;61,2,AH50&lt;66,3,AH50&lt;71,4,TRUE,5),MATCH(YEAR($C$17),Appendix!$G$3:$L$3,0))</f>
        <v>0</v>
      </c>
      <c r="AK50" s="92">
        <f t="shared" si="10"/>
        <v>0</v>
      </c>
      <c r="AL50" s="89">
        <f t="shared" si="11"/>
        <v>126</v>
      </c>
      <c r="AM50" s="90">
        <f>IF($H50&gt;'Wage Ceilings '!$C$3-SUM($S50,$W50,$AA50,$AE50,$AI50),'Wage Ceilings '!$C$3-SUM($S50,$W50,$AA50,$AE50,$AI50),$H50)</f>
        <v>0</v>
      </c>
      <c r="AN50" s="91" cm="1">
        <f t="array" ref="AN50">INDEX(Appendix!$G$4:$K$8,_xlfn.IFS(AL50&lt;56,1,AL50&lt;61,2,AL50&lt;66,3,AL50&lt;71,4,TRUE,5),MATCH(YEAR($C$17),Appendix!$G$3:$L$3,0))</f>
        <v>0</v>
      </c>
      <c r="AO50" s="92">
        <f t="shared" si="12"/>
        <v>0</v>
      </c>
      <c r="AP50" s="89">
        <f t="shared" si="13"/>
        <v>126</v>
      </c>
      <c r="AQ50" s="90" cm="1">
        <f t="array" ref="AQ50">_xlfn.IFS(SUM($S50,$W50,$AA50,$AE50,$AI50,$AM50)&gt;='Wage Ceilings '!$C$3,0,SUM($I50,$S50,$W50,$AA50,$AE50,$AI50,$AM50)&gt;'Wage Ceilings '!$C$3,'Wage Ceilings '!$C$3-SUM($S50,$W50,$AA50,$AE50,$AI50,$AM50),SUM($I50,$S50,$W50,$AA50,$AE50,$AI50,$AM50)&lt;='Wage Ceilings '!$C$3,$I50)</f>
        <v>0</v>
      </c>
      <c r="AR50" s="91" cm="1">
        <f t="array" ref="AR50">INDEX(Appendix!$G$4:$K$8,_xlfn.IFS(AP50&lt;56,1,AP50&lt;61,2,AP50&lt;66,3,AP50&lt;71,4,TRUE,5),MATCH(YEAR($C$17),Appendix!$G$3:$L$3,0))</f>
        <v>0</v>
      </c>
      <c r="AS50" s="92">
        <f t="shared" si="24"/>
        <v>0</v>
      </c>
      <c r="AT50" s="89">
        <f t="shared" si="14"/>
        <v>126</v>
      </c>
      <c r="AU50" s="90" cm="1">
        <f t="array" ref="AU50">_xlfn.IFS(SUM($S50,$W50,$AA50,$AE50,$AI50,$AM50,$AQ50)&gt;='Wage Ceilings '!$C$3,0,SUM($J50,$S50,$W50,$AA50,$AE50,$AI50,$AM50,$AQ50)&gt;'Wage Ceilings '!$C$3,'Wage Ceilings '!$C$3-SUM($S50,$W50,$AA50,$AE50,$AI50,$AM50,$AQ50),SUM($J50,$S50,$W50,$AA50,$AE50,$AI50,$AM50,$AQ50)&lt;='Wage Ceilings '!$C$3,$J50)</f>
        <v>0</v>
      </c>
      <c r="AV50" s="91" cm="1">
        <f t="array" ref="AV50">INDEX(Appendix!$G$4:$K$8,_xlfn.IFS(AT50&lt;56,1,AT50&lt;61,2,AT50&lt;66,3,AT50&lt;71,4,TRUE,5),MATCH(YEAR($C$17),Appendix!$G$3:$L$3,0))</f>
        <v>0</v>
      </c>
      <c r="AW50" s="92">
        <f t="shared" si="15"/>
        <v>0</v>
      </c>
      <c r="AX50" s="89">
        <f t="shared" si="16"/>
        <v>126</v>
      </c>
      <c r="AY50" s="90" cm="1">
        <f t="array" ref="AY50">_xlfn.IFS(SUM($S50,$W50,$AA50,$AE50,$AI50,$AM50,$AQ50,$AU50)&gt;='Wage Ceilings '!$C$3,0,SUM($K50,$S50,$W50,$AA50,$AE50,$AI50,$AM50,$AQ50,$AU50)&gt;'Wage Ceilings '!$C$3,'Wage Ceilings '!$C$3-SUM($S50,$W50,$AA50,$AE50,$AI50,$AM50,$AQ50,$AU50),SUM($K50,$S50,$W50,$AA50,$AE50,$AI50,$AM50,$AQ50,$AU50)&lt;='Wage Ceilings '!$C$3,$K50)</f>
        <v>0</v>
      </c>
      <c r="AZ50" s="91" cm="1">
        <f t="array" ref="AZ50">INDEX(Appendix!$G$4:$K$8,_xlfn.IFS(AX50&lt;56,1,AX50&lt;61,2,AX50&lt;66,3,AX50&lt;71,4,TRUE,5),MATCH(YEAR($C$17),Appendix!$G$3:$L$3,0))</f>
        <v>0</v>
      </c>
      <c r="BA50" s="92">
        <f t="shared" si="17"/>
        <v>0</v>
      </c>
      <c r="BB50" s="89">
        <f t="shared" si="18"/>
        <v>126</v>
      </c>
      <c r="BC50" s="90" cm="1">
        <f t="array" ref="BC50">_xlfn.IFS(SUM($S50,$W50,$AA50,$AE50,$AI50,$AM50,$AQ50,$AU50,$AY50)&gt;='Wage Ceilings '!$C$3,0,SUM($L50,$S50,$W50,$AA50,$AE50,$AI50,$AM50,$AQ50,$AU50,$AY50)&gt;'Wage Ceilings '!$C$3,'Wage Ceilings '!$C$3-SUM($S50,$W50,$AA50,$AE50,$AI50,$AM50,$AQ50,$AU50,$AY50),SUM($L50,$S50,$W50,$AA50,$AE50,$AI50,$AM50,$AQ50,$AU50,$AY50)&lt;='Wage Ceilings '!$C$3,$L50)</f>
        <v>0</v>
      </c>
      <c r="BD50" s="91" cm="1">
        <f t="array" ref="BD50">INDEX(Appendix!$G$4:$K$8,_xlfn.IFS(BB50&lt;56,1,BB50&lt;61,2,BB50&lt;66,3,BB50&lt;71,4,TRUE,5),MATCH(YEAR($C$17),Appendix!$G$3:$L$3,0))</f>
        <v>0</v>
      </c>
      <c r="BE50" s="92">
        <f t="shared" si="19"/>
        <v>0</v>
      </c>
      <c r="BF50" s="89">
        <f t="shared" si="20"/>
        <v>126</v>
      </c>
      <c r="BG50" s="90" cm="1">
        <f t="array" ref="BG50">_xlfn.IFS(SUM($S50,$W50,$AA50,$AE50,$AI50,$AM50,$AQ50,$AU50,$AY50,$BC50)&gt;='Wage Ceilings '!$C$3,0,SUM($M50,$S50,$W50,$AA50,$AE50,$AI50,$AM50,$AQ50,$AU50,$AY50,$BC50)&gt;'Wage Ceilings '!$C$3,'Wage Ceilings '!$C$3-SUM($S50,$W50,$AA50,$AE50,$AI50,$AM50,$AQ50,$AU50,$AY50,$BC50),SUM($M50,$S50,$W50,$AA50,$AE50,$AI50,$AM50,$AQ50,$AU50,$AY50,$BC50)&lt;='Wage Ceilings '!$C$3,$M50)</f>
        <v>0</v>
      </c>
      <c r="BH50" s="91" cm="1">
        <f t="array" ref="BH50">INDEX(Appendix!$G$4:$K$8,_xlfn.IFS(BF50&lt;56,1,BF50&lt;61,2,BF50&lt;66,3,BF50&lt;71,4,TRUE,5),MATCH(YEAR($C$17),Appendix!$G$3:$L$3,0))</f>
        <v>0</v>
      </c>
      <c r="BI50" s="92">
        <f t="shared" si="21"/>
        <v>0</v>
      </c>
      <c r="BJ50" s="89">
        <f t="shared" si="22"/>
        <v>126</v>
      </c>
      <c r="BK50" s="90" cm="1">
        <f t="array" ref="BK50">_xlfn.IFS(SUM($S50,$W50,$AA50,$AE50,$AI50,$AM50,$AQ50,$AU50,$AY50,$BC50,$BG50)&gt;='Wage Ceilings '!$C$3,0,SUM($N50,$S50,$W50,$AA50,$AE50,$AI50,$AM50,$AQ50,$AU50,$AY50,$BC50,$BG50)&gt;'Wage Ceilings '!$C$3,'Wage Ceilings '!$C$3-SUM($S50,$W50,$AA50,$AE50,$AI50,$AM50,$AQ50,$AU50,$AY50,$BC50,$BG50),SUM($N50,$S50,$W50,$AA50,$AE50,$AI50,$AM50,$AQ50,$AU50,$AY50,$BC50,$BG50)&lt;='Wage Ceilings '!$C$3,$N50)</f>
        <v>0</v>
      </c>
      <c r="BL50" s="91" cm="1">
        <f t="array" ref="BL50">INDEX(Appendix!$G$4:$K$8,_xlfn.IFS(BJ50&lt;56,1,BJ50&lt;61,2,BJ50&lt;66,3,BJ50&lt;71,4,TRUE,5),MATCH(YEAR($C$17),Appendix!$G$3:$L$3,0))</f>
        <v>0</v>
      </c>
      <c r="BM50" s="92">
        <f t="shared" si="23"/>
        <v>0</v>
      </c>
      <c r="BN50" s="99"/>
    </row>
    <row r="51" spans="1:66" x14ac:dyDescent="0.3">
      <c r="A51" s="64" t="s">
        <v>49</v>
      </c>
      <c r="B51" s="63"/>
      <c r="C51" s="67"/>
      <c r="D51" s="67"/>
      <c r="E51" s="67"/>
      <c r="F51" s="67"/>
      <c r="G51" s="67"/>
      <c r="H51" s="67"/>
      <c r="I51" s="67"/>
      <c r="J51" s="67"/>
      <c r="K51" s="67"/>
      <c r="L51" s="67"/>
      <c r="M51" s="67"/>
      <c r="N51" s="67"/>
      <c r="O51" s="57">
        <f t="shared" si="25"/>
        <v>0</v>
      </c>
      <c r="P51" s="57">
        <f t="shared" si="26"/>
        <v>0</v>
      </c>
      <c r="Q51" s="58">
        <f t="shared" ref="Q51:Q82" si="27">SUM(O51:P51)</f>
        <v>0</v>
      </c>
      <c r="R51" s="89">
        <f t="shared" ref="R51:R82" si="28">FLOOR((DATEDIF($B51-DAY($B51)+1,C$17,"m")-1)/12,1)</f>
        <v>125</v>
      </c>
      <c r="S51" s="90">
        <f>IF($C51&gt;'Wage Ceilings '!$C$3,'Wage Ceilings '!$C$3,$C51)</f>
        <v>0</v>
      </c>
      <c r="T51" s="91" cm="1">
        <f t="array" ref="T51">INDEX(Appendix!$G$4:$K$8,_xlfn.IFS(R51&lt;56,1,R51&lt;61,2,R51&lt;66,3,R51&lt;71,4,TRUE,5),MATCH(YEAR($C$17),Appendix!$G$3:$L$3,0))</f>
        <v>0</v>
      </c>
      <c r="U51" s="92">
        <f t="shared" si="2"/>
        <v>0</v>
      </c>
      <c r="V51" s="89">
        <f t="shared" ref="V51:V82" si="29">FLOOR((DATEDIF($B51-DAY($B51)+1,D$17,"m")-1)/12,1)</f>
        <v>126</v>
      </c>
      <c r="W51" s="90">
        <f>IF($D51&gt;'Wage Ceilings '!$C$3-$S51,'Wage Ceilings '!$C$3-$S51,$D51)</f>
        <v>0</v>
      </c>
      <c r="X51" s="91" cm="1">
        <f t="array" ref="X51">INDEX(Appendix!$G$4:$K$8,_xlfn.IFS(V51&lt;56,1,V51&lt;61,2,V51&lt;66,3,V51&lt;71,4,TRUE,5),MATCH(YEAR($C$17),Appendix!$G$3:$L$3,0))</f>
        <v>0</v>
      </c>
      <c r="Y51" s="92">
        <f t="shared" si="4"/>
        <v>0</v>
      </c>
      <c r="Z51" s="89">
        <f t="shared" ref="Z51:Z82" si="30">FLOOR((DATEDIF($B51-DAY($B51)+1,E$17,"m")-1)/12,1)</f>
        <v>126</v>
      </c>
      <c r="AA51" s="90">
        <f>IF($E51&gt;'Wage Ceilings '!$C$3-SUM($S51,$W51),'Wage Ceilings '!$C$3-SUM($S51,$W51),$E51)</f>
        <v>0</v>
      </c>
      <c r="AB51" s="91" cm="1">
        <f t="array" ref="AB51">INDEX(Appendix!$G$4:$K$8,_xlfn.IFS(Z51&lt;56,1,Z51&lt;61,2,Z51&lt;66,3,Z51&lt;71,4,TRUE,5),MATCH(YEAR($C$17),Appendix!$G$3:$L$3,0))</f>
        <v>0</v>
      </c>
      <c r="AC51" s="92">
        <f t="shared" si="6"/>
        <v>0</v>
      </c>
      <c r="AD51" s="89">
        <f t="shared" ref="AD51:AD82" si="31">FLOOR((DATEDIF($B51-DAY($B51)+1,F$17,"m")-1)/12,1)</f>
        <v>126</v>
      </c>
      <c r="AE51" s="90">
        <f>IF($F51&gt;'Wage Ceilings '!$C$3-SUM($S51,$W51,$AA51),'Wage Ceilings '!$C$3-SUM($S51,$W51,$AA51),$F51)</f>
        <v>0</v>
      </c>
      <c r="AF51" s="91" cm="1">
        <f t="array" ref="AF51">INDEX(Appendix!$G$4:$K$8,_xlfn.IFS(AD51&lt;56,1,AD51&lt;61,2,AD51&lt;66,3,AD51&lt;71,4,TRUE,5),MATCH(YEAR($C$17),Appendix!$G$3:$L$3,0))</f>
        <v>0</v>
      </c>
      <c r="AG51" s="92">
        <f t="shared" si="8"/>
        <v>0</v>
      </c>
      <c r="AH51" s="89">
        <f t="shared" ref="AH51:AH82" si="32">FLOOR((DATEDIF($B51-DAY($B51)+1,G$17,"m")-1)/12,1)</f>
        <v>126</v>
      </c>
      <c r="AI51" s="90">
        <f>IF($G51&gt;'Wage Ceilings '!$C$3-SUM($S51,$W51,$AA51,$AE51),'Wage Ceilings '!$C$3-SUM($S51,$W51,$AA51,$AE51),$G51)</f>
        <v>0</v>
      </c>
      <c r="AJ51" s="91" cm="1">
        <f t="array" ref="AJ51">INDEX(Appendix!$G$4:$K$8,_xlfn.IFS(AH51&lt;56,1,AH51&lt;61,2,AH51&lt;66,3,AH51&lt;71,4,TRUE,5),MATCH(YEAR($C$17),Appendix!$G$3:$L$3,0))</f>
        <v>0</v>
      </c>
      <c r="AK51" s="92">
        <f t="shared" si="10"/>
        <v>0</v>
      </c>
      <c r="AL51" s="89">
        <f t="shared" ref="AL51:AL82" si="33">FLOOR((DATEDIF($B51-DAY($B51)+1,H$17,"m")-1)/12,1)</f>
        <v>126</v>
      </c>
      <c r="AM51" s="90">
        <f>IF($H51&gt;'Wage Ceilings '!$C$3-SUM($S51,$W51,$AA51,$AE51,$AI51),'Wage Ceilings '!$C$3-SUM($S51,$W51,$AA51,$AE51,$AI51),$H51)</f>
        <v>0</v>
      </c>
      <c r="AN51" s="91" cm="1">
        <f t="array" ref="AN51">INDEX(Appendix!$G$4:$K$8,_xlfn.IFS(AL51&lt;56,1,AL51&lt;61,2,AL51&lt;66,3,AL51&lt;71,4,TRUE,5),MATCH(YEAR($C$17),Appendix!$G$3:$L$3,0))</f>
        <v>0</v>
      </c>
      <c r="AO51" s="92">
        <f t="shared" si="12"/>
        <v>0</v>
      </c>
      <c r="AP51" s="89">
        <f t="shared" ref="AP51:AP82" si="34">FLOOR((DATEDIF($B51-DAY($B51)+1,I$17,"m")-1)/12,1)</f>
        <v>126</v>
      </c>
      <c r="AQ51" s="90" cm="1">
        <f t="array" ref="AQ51">_xlfn.IFS(SUM($S51,$W51,$AA51,$AE51,$AI51,$AM51)&gt;='Wage Ceilings '!$C$3,0,SUM($I51,$S51,$W51,$AA51,$AE51,$AI51,$AM51)&gt;'Wage Ceilings '!$C$3,'Wage Ceilings '!$C$3-SUM($S51,$W51,$AA51,$AE51,$AI51,$AM51),SUM($I51,$S51,$W51,$AA51,$AE51,$AI51,$AM51)&lt;='Wage Ceilings '!$C$3,$I51)</f>
        <v>0</v>
      </c>
      <c r="AR51" s="91" cm="1">
        <f t="array" ref="AR51">INDEX(Appendix!$G$4:$K$8,_xlfn.IFS(AP51&lt;56,1,AP51&lt;61,2,AP51&lt;66,3,AP51&lt;71,4,TRUE,5),MATCH(YEAR($C$17),Appendix!$G$3:$L$3,0))</f>
        <v>0</v>
      </c>
      <c r="AS51" s="92">
        <f t="shared" si="24"/>
        <v>0</v>
      </c>
      <c r="AT51" s="89">
        <f t="shared" ref="AT51:AT82" si="35">FLOOR((DATEDIF($B51-DAY($B51)+1,J$17,"m")-1)/12,1)</f>
        <v>126</v>
      </c>
      <c r="AU51" s="90" cm="1">
        <f t="array" ref="AU51">_xlfn.IFS(SUM($S51,$W51,$AA51,$AE51,$AI51,$AM51,$AQ51)&gt;='Wage Ceilings '!$C$3,0,SUM($J51,$S51,$W51,$AA51,$AE51,$AI51,$AM51,$AQ51)&gt;'Wage Ceilings '!$C$3,'Wage Ceilings '!$C$3-SUM($S51,$W51,$AA51,$AE51,$AI51,$AM51,$AQ51),SUM($J51,$S51,$W51,$AA51,$AE51,$AI51,$AM51,$AQ51)&lt;='Wage Ceilings '!$C$3,$J51)</f>
        <v>0</v>
      </c>
      <c r="AV51" s="91" cm="1">
        <f t="array" ref="AV51">INDEX(Appendix!$G$4:$K$8,_xlfn.IFS(AT51&lt;56,1,AT51&lt;61,2,AT51&lt;66,3,AT51&lt;71,4,TRUE,5),MATCH(YEAR($C$17),Appendix!$G$3:$L$3,0))</f>
        <v>0</v>
      </c>
      <c r="AW51" s="92">
        <f t="shared" si="15"/>
        <v>0</v>
      </c>
      <c r="AX51" s="89">
        <f t="shared" ref="AX51:AX82" si="36">FLOOR((DATEDIF($B51-DAY($B51)+1,K$17,"m")-1)/12,1)</f>
        <v>126</v>
      </c>
      <c r="AY51" s="90" cm="1">
        <f t="array" ref="AY51">_xlfn.IFS(SUM($S51,$W51,$AA51,$AE51,$AI51,$AM51,$AQ51,$AU51)&gt;='Wage Ceilings '!$C$3,0,SUM($K51,$S51,$W51,$AA51,$AE51,$AI51,$AM51,$AQ51,$AU51)&gt;'Wage Ceilings '!$C$3,'Wage Ceilings '!$C$3-SUM($S51,$W51,$AA51,$AE51,$AI51,$AM51,$AQ51,$AU51),SUM($K51,$S51,$W51,$AA51,$AE51,$AI51,$AM51,$AQ51,$AU51)&lt;='Wage Ceilings '!$C$3,$K51)</f>
        <v>0</v>
      </c>
      <c r="AZ51" s="91" cm="1">
        <f t="array" ref="AZ51">INDEX(Appendix!$G$4:$K$8,_xlfn.IFS(AX51&lt;56,1,AX51&lt;61,2,AX51&lt;66,3,AX51&lt;71,4,TRUE,5),MATCH(YEAR($C$17),Appendix!$G$3:$L$3,0))</f>
        <v>0</v>
      </c>
      <c r="BA51" s="92">
        <f t="shared" si="17"/>
        <v>0</v>
      </c>
      <c r="BB51" s="89">
        <f t="shared" ref="BB51:BB82" si="37">FLOOR((DATEDIF($B51-DAY($B51)+1,L$17,"m")-1)/12,1)</f>
        <v>126</v>
      </c>
      <c r="BC51" s="90" cm="1">
        <f t="array" ref="BC51">_xlfn.IFS(SUM($S51,$W51,$AA51,$AE51,$AI51,$AM51,$AQ51,$AU51,$AY51)&gt;='Wage Ceilings '!$C$3,0,SUM($L51,$S51,$W51,$AA51,$AE51,$AI51,$AM51,$AQ51,$AU51,$AY51)&gt;'Wage Ceilings '!$C$3,'Wage Ceilings '!$C$3-SUM($S51,$W51,$AA51,$AE51,$AI51,$AM51,$AQ51,$AU51,$AY51),SUM($L51,$S51,$W51,$AA51,$AE51,$AI51,$AM51,$AQ51,$AU51,$AY51)&lt;='Wage Ceilings '!$C$3,$L51)</f>
        <v>0</v>
      </c>
      <c r="BD51" s="91" cm="1">
        <f t="array" ref="BD51">INDEX(Appendix!$G$4:$K$8,_xlfn.IFS(BB51&lt;56,1,BB51&lt;61,2,BB51&lt;66,3,BB51&lt;71,4,TRUE,5),MATCH(YEAR($C$17),Appendix!$G$3:$L$3,0))</f>
        <v>0</v>
      </c>
      <c r="BE51" s="92">
        <f t="shared" si="19"/>
        <v>0</v>
      </c>
      <c r="BF51" s="89">
        <f t="shared" ref="BF51:BF82" si="38">FLOOR((DATEDIF($B51-DAY($B51)+1,M$17,"m")-1)/12,1)</f>
        <v>126</v>
      </c>
      <c r="BG51" s="90" cm="1">
        <f t="array" ref="BG51">_xlfn.IFS(SUM($S51,$W51,$AA51,$AE51,$AI51,$AM51,$AQ51,$AU51,$AY51,$BC51)&gt;='Wage Ceilings '!$C$3,0,SUM($M51,$S51,$W51,$AA51,$AE51,$AI51,$AM51,$AQ51,$AU51,$AY51,$BC51)&gt;'Wage Ceilings '!$C$3,'Wage Ceilings '!$C$3-SUM($S51,$W51,$AA51,$AE51,$AI51,$AM51,$AQ51,$AU51,$AY51,$BC51),SUM($M51,$S51,$W51,$AA51,$AE51,$AI51,$AM51,$AQ51,$AU51,$AY51,$BC51)&lt;='Wage Ceilings '!$C$3,$M51)</f>
        <v>0</v>
      </c>
      <c r="BH51" s="91" cm="1">
        <f t="array" ref="BH51">INDEX(Appendix!$G$4:$K$8,_xlfn.IFS(BF51&lt;56,1,BF51&lt;61,2,BF51&lt;66,3,BF51&lt;71,4,TRUE,5),MATCH(YEAR($C$17),Appendix!$G$3:$L$3,0))</f>
        <v>0</v>
      </c>
      <c r="BI51" s="92">
        <f t="shared" si="21"/>
        <v>0</v>
      </c>
      <c r="BJ51" s="89">
        <f t="shared" ref="BJ51:BJ82" si="39">FLOOR((DATEDIF($B51-DAY($B51)+1,N$17,"m")-1)/12,1)</f>
        <v>126</v>
      </c>
      <c r="BK51" s="90" cm="1">
        <f t="array" ref="BK51">_xlfn.IFS(SUM($S51,$W51,$AA51,$AE51,$AI51,$AM51,$AQ51,$AU51,$AY51,$BC51,$BG51)&gt;='Wage Ceilings '!$C$3,0,SUM($N51,$S51,$W51,$AA51,$AE51,$AI51,$AM51,$AQ51,$AU51,$AY51,$BC51,$BG51)&gt;'Wage Ceilings '!$C$3,'Wage Ceilings '!$C$3-SUM($S51,$W51,$AA51,$AE51,$AI51,$AM51,$AQ51,$AU51,$AY51,$BC51,$BG51),SUM($N51,$S51,$W51,$AA51,$AE51,$AI51,$AM51,$AQ51,$AU51,$AY51,$BC51,$BG51)&lt;='Wage Ceilings '!$C$3,$N51)</f>
        <v>0</v>
      </c>
      <c r="BL51" s="91" cm="1">
        <f t="array" ref="BL51">INDEX(Appendix!$G$4:$K$8,_xlfn.IFS(BJ51&lt;56,1,BJ51&lt;61,2,BJ51&lt;66,3,BJ51&lt;71,4,TRUE,5),MATCH(YEAR($C$17),Appendix!$G$3:$L$3,0))</f>
        <v>0</v>
      </c>
      <c r="BM51" s="92">
        <f t="shared" si="23"/>
        <v>0</v>
      </c>
      <c r="BN51" s="99"/>
    </row>
    <row r="52" spans="1:66" x14ac:dyDescent="0.3">
      <c r="A52" s="64" t="s">
        <v>50</v>
      </c>
      <c r="B52" s="63"/>
      <c r="C52" s="67"/>
      <c r="D52" s="67"/>
      <c r="E52" s="67"/>
      <c r="F52" s="67"/>
      <c r="G52" s="67"/>
      <c r="H52" s="67"/>
      <c r="I52" s="67"/>
      <c r="J52" s="67"/>
      <c r="K52" s="67"/>
      <c r="L52" s="67"/>
      <c r="M52" s="67"/>
      <c r="N52" s="67"/>
      <c r="O52" s="57">
        <f t="shared" si="25"/>
        <v>0</v>
      </c>
      <c r="P52" s="57">
        <f t="shared" si="26"/>
        <v>0</v>
      </c>
      <c r="Q52" s="58">
        <f t="shared" si="27"/>
        <v>0</v>
      </c>
      <c r="R52" s="89">
        <f t="shared" si="28"/>
        <v>125</v>
      </c>
      <c r="S52" s="90">
        <f>IF($C52&gt;'Wage Ceilings '!$C$3,'Wage Ceilings '!$C$3,$C52)</f>
        <v>0</v>
      </c>
      <c r="T52" s="91" cm="1">
        <f t="array" ref="T52">INDEX(Appendix!$G$4:$K$8,_xlfn.IFS(R52&lt;56,1,R52&lt;61,2,R52&lt;66,3,R52&lt;71,4,TRUE,5),MATCH(YEAR($C$17),Appendix!$G$3:$L$3,0))</f>
        <v>0</v>
      </c>
      <c r="U52" s="92">
        <f t="shared" si="2"/>
        <v>0</v>
      </c>
      <c r="V52" s="89">
        <f t="shared" si="29"/>
        <v>126</v>
      </c>
      <c r="W52" s="90">
        <f>IF($D52&gt;'Wage Ceilings '!$C$3-$S52,'Wage Ceilings '!$C$3-$S52,$D52)</f>
        <v>0</v>
      </c>
      <c r="X52" s="91" cm="1">
        <f t="array" ref="X52">INDEX(Appendix!$G$4:$K$8,_xlfn.IFS(V52&lt;56,1,V52&lt;61,2,V52&lt;66,3,V52&lt;71,4,TRUE,5),MATCH(YEAR($C$17),Appendix!$G$3:$L$3,0))</f>
        <v>0</v>
      </c>
      <c r="Y52" s="92">
        <f t="shared" si="4"/>
        <v>0</v>
      </c>
      <c r="Z52" s="89">
        <f t="shared" si="30"/>
        <v>126</v>
      </c>
      <c r="AA52" s="90">
        <f>IF($E52&gt;'Wage Ceilings '!$C$3-SUM($S52,$W52),'Wage Ceilings '!$C$3-SUM($S52,$W52),$E52)</f>
        <v>0</v>
      </c>
      <c r="AB52" s="91" cm="1">
        <f t="array" ref="AB52">INDEX(Appendix!$G$4:$K$8,_xlfn.IFS(Z52&lt;56,1,Z52&lt;61,2,Z52&lt;66,3,Z52&lt;71,4,TRUE,5),MATCH(YEAR($C$17),Appendix!$G$3:$L$3,0))</f>
        <v>0</v>
      </c>
      <c r="AC52" s="92">
        <f t="shared" si="6"/>
        <v>0</v>
      </c>
      <c r="AD52" s="89">
        <f t="shared" si="31"/>
        <v>126</v>
      </c>
      <c r="AE52" s="90">
        <f>IF($F52&gt;'Wage Ceilings '!$C$3-SUM($S52,$W52,$AA52),'Wage Ceilings '!$C$3-SUM($S52,$W52,$AA52),$F52)</f>
        <v>0</v>
      </c>
      <c r="AF52" s="91" cm="1">
        <f t="array" ref="AF52">INDEX(Appendix!$G$4:$K$8,_xlfn.IFS(AD52&lt;56,1,AD52&lt;61,2,AD52&lt;66,3,AD52&lt;71,4,TRUE,5),MATCH(YEAR($C$17),Appendix!$G$3:$L$3,0))</f>
        <v>0</v>
      </c>
      <c r="AG52" s="92">
        <f t="shared" si="8"/>
        <v>0</v>
      </c>
      <c r="AH52" s="89">
        <f t="shared" si="32"/>
        <v>126</v>
      </c>
      <c r="AI52" s="90">
        <f>IF($G52&gt;'Wage Ceilings '!$C$3-SUM($S52,$W52,$AA52,$AE52),'Wage Ceilings '!$C$3-SUM($S52,$W52,$AA52,$AE52),$G52)</f>
        <v>0</v>
      </c>
      <c r="AJ52" s="91" cm="1">
        <f t="array" ref="AJ52">INDEX(Appendix!$G$4:$K$8,_xlfn.IFS(AH52&lt;56,1,AH52&lt;61,2,AH52&lt;66,3,AH52&lt;71,4,TRUE,5),MATCH(YEAR($C$17),Appendix!$G$3:$L$3,0))</f>
        <v>0</v>
      </c>
      <c r="AK52" s="92">
        <f t="shared" si="10"/>
        <v>0</v>
      </c>
      <c r="AL52" s="89">
        <f t="shared" si="33"/>
        <v>126</v>
      </c>
      <c r="AM52" s="90">
        <f>IF($H52&gt;'Wage Ceilings '!$C$3-SUM($S52,$W52,$AA52,$AE52,$AI52),'Wage Ceilings '!$C$3-SUM($S52,$W52,$AA52,$AE52,$AI52),$H52)</f>
        <v>0</v>
      </c>
      <c r="AN52" s="91" cm="1">
        <f t="array" ref="AN52">INDEX(Appendix!$G$4:$K$8,_xlfn.IFS(AL52&lt;56,1,AL52&lt;61,2,AL52&lt;66,3,AL52&lt;71,4,TRUE,5),MATCH(YEAR($C$17),Appendix!$G$3:$L$3,0))</f>
        <v>0</v>
      </c>
      <c r="AO52" s="92">
        <f t="shared" si="12"/>
        <v>0</v>
      </c>
      <c r="AP52" s="89">
        <f t="shared" si="34"/>
        <v>126</v>
      </c>
      <c r="AQ52" s="90" cm="1">
        <f t="array" ref="AQ52">_xlfn.IFS(SUM($S52,$W52,$AA52,$AE52,$AI52,$AM52)&gt;='Wage Ceilings '!$C$3,0,SUM($I52,$S52,$W52,$AA52,$AE52,$AI52,$AM52)&gt;'Wage Ceilings '!$C$3,'Wage Ceilings '!$C$3-SUM($S52,$W52,$AA52,$AE52,$AI52,$AM52),SUM($I52,$S52,$W52,$AA52,$AE52,$AI52,$AM52)&lt;='Wage Ceilings '!$C$3,$I52)</f>
        <v>0</v>
      </c>
      <c r="AR52" s="91" cm="1">
        <f t="array" ref="AR52">INDEX(Appendix!$G$4:$K$8,_xlfn.IFS(AP52&lt;56,1,AP52&lt;61,2,AP52&lt;66,3,AP52&lt;71,4,TRUE,5),MATCH(YEAR($C$17),Appendix!$G$3:$L$3,0))</f>
        <v>0</v>
      </c>
      <c r="AS52" s="92">
        <f t="shared" si="24"/>
        <v>0</v>
      </c>
      <c r="AT52" s="89">
        <f t="shared" si="35"/>
        <v>126</v>
      </c>
      <c r="AU52" s="90" cm="1">
        <f t="array" ref="AU52">_xlfn.IFS(SUM($S52,$W52,$AA52,$AE52,$AI52,$AM52,$AQ52)&gt;='Wage Ceilings '!$C$3,0,SUM($J52,$S52,$W52,$AA52,$AE52,$AI52,$AM52,$AQ52)&gt;'Wage Ceilings '!$C$3,'Wage Ceilings '!$C$3-SUM($S52,$W52,$AA52,$AE52,$AI52,$AM52,$AQ52),SUM($J52,$S52,$W52,$AA52,$AE52,$AI52,$AM52,$AQ52)&lt;='Wage Ceilings '!$C$3,$J52)</f>
        <v>0</v>
      </c>
      <c r="AV52" s="91" cm="1">
        <f t="array" ref="AV52">INDEX(Appendix!$G$4:$K$8,_xlfn.IFS(AT52&lt;56,1,AT52&lt;61,2,AT52&lt;66,3,AT52&lt;71,4,TRUE,5),MATCH(YEAR($C$17),Appendix!$G$3:$L$3,0))</f>
        <v>0</v>
      </c>
      <c r="AW52" s="92">
        <f t="shared" si="15"/>
        <v>0</v>
      </c>
      <c r="AX52" s="89">
        <f t="shared" si="36"/>
        <v>126</v>
      </c>
      <c r="AY52" s="90" cm="1">
        <f t="array" ref="AY52">_xlfn.IFS(SUM($S52,$W52,$AA52,$AE52,$AI52,$AM52,$AQ52,$AU52)&gt;='Wage Ceilings '!$C$3,0,SUM($K52,$S52,$W52,$AA52,$AE52,$AI52,$AM52,$AQ52,$AU52)&gt;'Wage Ceilings '!$C$3,'Wage Ceilings '!$C$3-SUM($S52,$W52,$AA52,$AE52,$AI52,$AM52,$AQ52,$AU52),SUM($K52,$S52,$W52,$AA52,$AE52,$AI52,$AM52,$AQ52,$AU52)&lt;='Wage Ceilings '!$C$3,$K52)</f>
        <v>0</v>
      </c>
      <c r="AZ52" s="91" cm="1">
        <f t="array" ref="AZ52">INDEX(Appendix!$G$4:$K$8,_xlfn.IFS(AX52&lt;56,1,AX52&lt;61,2,AX52&lt;66,3,AX52&lt;71,4,TRUE,5),MATCH(YEAR($C$17),Appendix!$G$3:$L$3,0))</f>
        <v>0</v>
      </c>
      <c r="BA52" s="92">
        <f t="shared" si="17"/>
        <v>0</v>
      </c>
      <c r="BB52" s="89">
        <f t="shared" si="37"/>
        <v>126</v>
      </c>
      <c r="BC52" s="90" cm="1">
        <f t="array" ref="BC52">_xlfn.IFS(SUM($S52,$W52,$AA52,$AE52,$AI52,$AM52,$AQ52,$AU52,$AY52)&gt;='Wage Ceilings '!$C$3,0,SUM($L52,$S52,$W52,$AA52,$AE52,$AI52,$AM52,$AQ52,$AU52,$AY52)&gt;'Wage Ceilings '!$C$3,'Wage Ceilings '!$C$3-SUM($S52,$W52,$AA52,$AE52,$AI52,$AM52,$AQ52,$AU52,$AY52),SUM($L52,$S52,$W52,$AA52,$AE52,$AI52,$AM52,$AQ52,$AU52,$AY52)&lt;='Wage Ceilings '!$C$3,$L52)</f>
        <v>0</v>
      </c>
      <c r="BD52" s="91" cm="1">
        <f t="array" ref="BD52">INDEX(Appendix!$G$4:$K$8,_xlfn.IFS(BB52&lt;56,1,BB52&lt;61,2,BB52&lt;66,3,BB52&lt;71,4,TRUE,5),MATCH(YEAR($C$17),Appendix!$G$3:$L$3,0))</f>
        <v>0</v>
      </c>
      <c r="BE52" s="92">
        <f t="shared" si="19"/>
        <v>0</v>
      </c>
      <c r="BF52" s="89">
        <f t="shared" si="38"/>
        <v>126</v>
      </c>
      <c r="BG52" s="90" cm="1">
        <f t="array" ref="BG52">_xlfn.IFS(SUM($S52,$W52,$AA52,$AE52,$AI52,$AM52,$AQ52,$AU52,$AY52,$BC52)&gt;='Wage Ceilings '!$C$3,0,SUM($M52,$S52,$W52,$AA52,$AE52,$AI52,$AM52,$AQ52,$AU52,$AY52,$BC52)&gt;'Wage Ceilings '!$C$3,'Wage Ceilings '!$C$3-SUM($S52,$W52,$AA52,$AE52,$AI52,$AM52,$AQ52,$AU52,$AY52,$BC52),SUM($M52,$S52,$W52,$AA52,$AE52,$AI52,$AM52,$AQ52,$AU52,$AY52,$BC52)&lt;='Wage Ceilings '!$C$3,$M52)</f>
        <v>0</v>
      </c>
      <c r="BH52" s="91" cm="1">
        <f t="array" ref="BH52">INDEX(Appendix!$G$4:$K$8,_xlfn.IFS(BF52&lt;56,1,BF52&lt;61,2,BF52&lt;66,3,BF52&lt;71,4,TRUE,5),MATCH(YEAR($C$17),Appendix!$G$3:$L$3,0))</f>
        <v>0</v>
      </c>
      <c r="BI52" s="92">
        <f t="shared" si="21"/>
        <v>0</v>
      </c>
      <c r="BJ52" s="89">
        <f t="shared" si="39"/>
        <v>126</v>
      </c>
      <c r="BK52" s="90" cm="1">
        <f t="array" ref="BK52">_xlfn.IFS(SUM($S52,$W52,$AA52,$AE52,$AI52,$AM52,$AQ52,$AU52,$AY52,$BC52,$BG52)&gt;='Wage Ceilings '!$C$3,0,SUM($N52,$S52,$W52,$AA52,$AE52,$AI52,$AM52,$AQ52,$AU52,$AY52,$BC52,$BG52)&gt;'Wage Ceilings '!$C$3,'Wage Ceilings '!$C$3-SUM($S52,$W52,$AA52,$AE52,$AI52,$AM52,$AQ52,$AU52,$AY52,$BC52,$BG52),SUM($N52,$S52,$W52,$AA52,$AE52,$AI52,$AM52,$AQ52,$AU52,$AY52,$BC52,$BG52)&lt;='Wage Ceilings '!$C$3,$N52)</f>
        <v>0</v>
      </c>
      <c r="BL52" s="91" cm="1">
        <f t="array" ref="BL52">INDEX(Appendix!$G$4:$K$8,_xlfn.IFS(BJ52&lt;56,1,BJ52&lt;61,2,BJ52&lt;66,3,BJ52&lt;71,4,TRUE,5),MATCH(YEAR($C$17),Appendix!$G$3:$L$3,0))</f>
        <v>0</v>
      </c>
      <c r="BM52" s="92">
        <f t="shared" si="23"/>
        <v>0</v>
      </c>
      <c r="BN52" s="99"/>
    </row>
    <row r="53" spans="1:66" x14ac:dyDescent="0.3">
      <c r="A53" s="64" t="s">
        <v>51</v>
      </c>
      <c r="B53" s="63"/>
      <c r="C53" s="67"/>
      <c r="D53" s="67"/>
      <c r="E53" s="67"/>
      <c r="F53" s="67"/>
      <c r="G53" s="67"/>
      <c r="H53" s="67"/>
      <c r="I53" s="67"/>
      <c r="J53" s="67"/>
      <c r="K53" s="67"/>
      <c r="L53" s="67"/>
      <c r="M53" s="67"/>
      <c r="N53" s="67"/>
      <c r="O53" s="57">
        <f t="shared" si="25"/>
        <v>0</v>
      </c>
      <c r="P53" s="57">
        <f t="shared" si="26"/>
        <v>0</v>
      </c>
      <c r="Q53" s="58">
        <f t="shared" si="27"/>
        <v>0</v>
      </c>
      <c r="R53" s="89">
        <f t="shared" si="28"/>
        <v>125</v>
      </c>
      <c r="S53" s="90">
        <f>IF($C53&gt;'Wage Ceilings '!$C$3,'Wage Ceilings '!$C$3,$C53)</f>
        <v>0</v>
      </c>
      <c r="T53" s="91" cm="1">
        <f t="array" ref="T53">INDEX(Appendix!$G$4:$K$8,_xlfn.IFS(R53&lt;56,1,R53&lt;61,2,R53&lt;66,3,R53&lt;71,4,TRUE,5),MATCH(YEAR($C$17),Appendix!$G$3:$L$3,0))</f>
        <v>0</v>
      </c>
      <c r="U53" s="92">
        <f t="shared" si="2"/>
        <v>0</v>
      </c>
      <c r="V53" s="89">
        <f t="shared" si="29"/>
        <v>126</v>
      </c>
      <c r="W53" s="90">
        <f>IF($D53&gt;'Wage Ceilings '!$C$3-$S53,'Wage Ceilings '!$C$3-$S53,$D53)</f>
        <v>0</v>
      </c>
      <c r="X53" s="91" cm="1">
        <f t="array" ref="X53">INDEX(Appendix!$G$4:$K$8,_xlfn.IFS(V53&lt;56,1,V53&lt;61,2,V53&lt;66,3,V53&lt;71,4,TRUE,5),MATCH(YEAR($C$17),Appendix!$G$3:$L$3,0))</f>
        <v>0</v>
      </c>
      <c r="Y53" s="92">
        <f t="shared" si="4"/>
        <v>0</v>
      </c>
      <c r="Z53" s="89">
        <f t="shared" si="30"/>
        <v>126</v>
      </c>
      <c r="AA53" s="90">
        <f>IF($E53&gt;'Wage Ceilings '!$C$3-SUM($S53,$W53),'Wage Ceilings '!$C$3-SUM($S53,$W53),$E53)</f>
        <v>0</v>
      </c>
      <c r="AB53" s="91" cm="1">
        <f t="array" ref="AB53">INDEX(Appendix!$G$4:$K$8,_xlfn.IFS(Z53&lt;56,1,Z53&lt;61,2,Z53&lt;66,3,Z53&lt;71,4,TRUE,5),MATCH(YEAR($C$17),Appendix!$G$3:$L$3,0))</f>
        <v>0</v>
      </c>
      <c r="AC53" s="92">
        <f t="shared" si="6"/>
        <v>0</v>
      </c>
      <c r="AD53" s="89">
        <f t="shared" si="31"/>
        <v>126</v>
      </c>
      <c r="AE53" s="90">
        <f>IF($F53&gt;'Wage Ceilings '!$C$3-SUM($S53,$W53,$AA53),'Wage Ceilings '!$C$3-SUM($S53,$W53,$AA53),$F53)</f>
        <v>0</v>
      </c>
      <c r="AF53" s="91" cm="1">
        <f t="array" ref="AF53">INDEX(Appendix!$G$4:$K$8,_xlfn.IFS(AD53&lt;56,1,AD53&lt;61,2,AD53&lt;66,3,AD53&lt;71,4,TRUE,5),MATCH(YEAR($C$17),Appendix!$G$3:$L$3,0))</f>
        <v>0</v>
      </c>
      <c r="AG53" s="92">
        <f t="shared" si="8"/>
        <v>0</v>
      </c>
      <c r="AH53" s="89">
        <f t="shared" si="32"/>
        <v>126</v>
      </c>
      <c r="AI53" s="90">
        <f>IF($G53&gt;'Wage Ceilings '!$C$3-SUM($S53,$W53,$AA53,$AE53),'Wage Ceilings '!$C$3-SUM($S53,$W53,$AA53,$AE53),$G53)</f>
        <v>0</v>
      </c>
      <c r="AJ53" s="91" cm="1">
        <f t="array" ref="AJ53">INDEX(Appendix!$G$4:$K$8,_xlfn.IFS(AH53&lt;56,1,AH53&lt;61,2,AH53&lt;66,3,AH53&lt;71,4,TRUE,5),MATCH(YEAR($C$17),Appendix!$G$3:$L$3,0))</f>
        <v>0</v>
      </c>
      <c r="AK53" s="92">
        <f t="shared" si="10"/>
        <v>0</v>
      </c>
      <c r="AL53" s="89">
        <f t="shared" si="33"/>
        <v>126</v>
      </c>
      <c r="AM53" s="90">
        <f>IF($H53&gt;'Wage Ceilings '!$C$3-SUM($S53,$W53,$AA53,$AE53,$AI53),'Wage Ceilings '!$C$3-SUM($S53,$W53,$AA53,$AE53,$AI53),$H53)</f>
        <v>0</v>
      </c>
      <c r="AN53" s="91" cm="1">
        <f t="array" ref="AN53">INDEX(Appendix!$G$4:$K$8,_xlfn.IFS(AL53&lt;56,1,AL53&lt;61,2,AL53&lt;66,3,AL53&lt;71,4,TRUE,5),MATCH(YEAR($C$17),Appendix!$G$3:$L$3,0))</f>
        <v>0</v>
      </c>
      <c r="AO53" s="92">
        <f t="shared" si="12"/>
        <v>0</v>
      </c>
      <c r="AP53" s="89">
        <f t="shared" si="34"/>
        <v>126</v>
      </c>
      <c r="AQ53" s="90" cm="1">
        <f t="array" ref="AQ53">_xlfn.IFS(SUM($S53,$W53,$AA53,$AE53,$AI53,$AM53)&gt;='Wage Ceilings '!$C$3,0,SUM($I53,$S53,$W53,$AA53,$AE53,$AI53,$AM53)&gt;'Wage Ceilings '!$C$3,'Wage Ceilings '!$C$3-SUM($S53,$W53,$AA53,$AE53,$AI53,$AM53),SUM($I53,$S53,$W53,$AA53,$AE53,$AI53,$AM53)&lt;='Wage Ceilings '!$C$3,$I53)</f>
        <v>0</v>
      </c>
      <c r="AR53" s="91" cm="1">
        <f t="array" ref="AR53">INDEX(Appendix!$G$4:$K$8,_xlfn.IFS(AP53&lt;56,1,AP53&lt;61,2,AP53&lt;66,3,AP53&lt;71,4,TRUE,5),MATCH(YEAR($C$17),Appendix!$G$3:$L$3,0))</f>
        <v>0</v>
      </c>
      <c r="AS53" s="92">
        <f t="shared" si="24"/>
        <v>0</v>
      </c>
      <c r="AT53" s="89">
        <f t="shared" si="35"/>
        <v>126</v>
      </c>
      <c r="AU53" s="90" cm="1">
        <f t="array" ref="AU53">_xlfn.IFS(SUM($S53,$W53,$AA53,$AE53,$AI53,$AM53,$AQ53)&gt;='Wage Ceilings '!$C$3,0,SUM($J53,$S53,$W53,$AA53,$AE53,$AI53,$AM53,$AQ53)&gt;'Wage Ceilings '!$C$3,'Wage Ceilings '!$C$3-SUM($S53,$W53,$AA53,$AE53,$AI53,$AM53,$AQ53),SUM($J53,$S53,$W53,$AA53,$AE53,$AI53,$AM53,$AQ53)&lt;='Wage Ceilings '!$C$3,$J53)</f>
        <v>0</v>
      </c>
      <c r="AV53" s="91" cm="1">
        <f t="array" ref="AV53">INDEX(Appendix!$G$4:$K$8,_xlfn.IFS(AT53&lt;56,1,AT53&lt;61,2,AT53&lt;66,3,AT53&lt;71,4,TRUE,5),MATCH(YEAR($C$17),Appendix!$G$3:$L$3,0))</f>
        <v>0</v>
      </c>
      <c r="AW53" s="92">
        <f t="shared" si="15"/>
        <v>0</v>
      </c>
      <c r="AX53" s="89">
        <f t="shared" si="36"/>
        <v>126</v>
      </c>
      <c r="AY53" s="90" cm="1">
        <f t="array" ref="AY53">_xlfn.IFS(SUM($S53,$W53,$AA53,$AE53,$AI53,$AM53,$AQ53,$AU53)&gt;='Wage Ceilings '!$C$3,0,SUM($K53,$S53,$W53,$AA53,$AE53,$AI53,$AM53,$AQ53,$AU53)&gt;'Wage Ceilings '!$C$3,'Wage Ceilings '!$C$3-SUM($S53,$W53,$AA53,$AE53,$AI53,$AM53,$AQ53,$AU53),SUM($K53,$S53,$W53,$AA53,$AE53,$AI53,$AM53,$AQ53,$AU53)&lt;='Wage Ceilings '!$C$3,$K53)</f>
        <v>0</v>
      </c>
      <c r="AZ53" s="91" cm="1">
        <f t="array" ref="AZ53">INDEX(Appendix!$G$4:$K$8,_xlfn.IFS(AX53&lt;56,1,AX53&lt;61,2,AX53&lt;66,3,AX53&lt;71,4,TRUE,5),MATCH(YEAR($C$17),Appendix!$G$3:$L$3,0))</f>
        <v>0</v>
      </c>
      <c r="BA53" s="92">
        <f t="shared" si="17"/>
        <v>0</v>
      </c>
      <c r="BB53" s="89">
        <f t="shared" si="37"/>
        <v>126</v>
      </c>
      <c r="BC53" s="90" cm="1">
        <f t="array" ref="BC53">_xlfn.IFS(SUM($S53,$W53,$AA53,$AE53,$AI53,$AM53,$AQ53,$AU53,$AY53)&gt;='Wage Ceilings '!$C$3,0,SUM($L53,$S53,$W53,$AA53,$AE53,$AI53,$AM53,$AQ53,$AU53,$AY53)&gt;'Wage Ceilings '!$C$3,'Wage Ceilings '!$C$3-SUM($S53,$W53,$AA53,$AE53,$AI53,$AM53,$AQ53,$AU53,$AY53),SUM($L53,$S53,$W53,$AA53,$AE53,$AI53,$AM53,$AQ53,$AU53,$AY53)&lt;='Wage Ceilings '!$C$3,$L53)</f>
        <v>0</v>
      </c>
      <c r="BD53" s="91" cm="1">
        <f t="array" ref="BD53">INDEX(Appendix!$G$4:$K$8,_xlfn.IFS(BB53&lt;56,1,BB53&lt;61,2,BB53&lt;66,3,BB53&lt;71,4,TRUE,5),MATCH(YEAR($C$17),Appendix!$G$3:$L$3,0))</f>
        <v>0</v>
      </c>
      <c r="BE53" s="92">
        <f t="shared" si="19"/>
        <v>0</v>
      </c>
      <c r="BF53" s="89">
        <f t="shared" si="38"/>
        <v>126</v>
      </c>
      <c r="BG53" s="90" cm="1">
        <f t="array" ref="BG53">_xlfn.IFS(SUM($S53,$W53,$AA53,$AE53,$AI53,$AM53,$AQ53,$AU53,$AY53,$BC53)&gt;='Wage Ceilings '!$C$3,0,SUM($M53,$S53,$W53,$AA53,$AE53,$AI53,$AM53,$AQ53,$AU53,$AY53,$BC53)&gt;'Wage Ceilings '!$C$3,'Wage Ceilings '!$C$3-SUM($S53,$W53,$AA53,$AE53,$AI53,$AM53,$AQ53,$AU53,$AY53,$BC53),SUM($M53,$S53,$W53,$AA53,$AE53,$AI53,$AM53,$AQ53,$AU53,$AY53,$BC53)&lt;='Wage Ceilings '!$C$3,$M53)</f>
        <v>0</v>
      </c>
      <c r="BH53" s="91" cm="1">
        <f t="array" ref="BH53">INDEX(Appendix!$G$4:$K$8,_xlfn.IFS(BF53&lt;56,1,BF53&lt;61,2,BF53&lt;66,3,BF53&lt;71,4,TRUE,5),MATCH(YEAR($C$17),Appendix!$G$3:$L$3,0))</f>
        <v>0</v>
      </c>
      <c r="BI53" s="92">
        <f t="shared" si="21"/>
        <v>0</v>
      </c>
      <c r="BJ53" s="89">
        <f t="shared" si="39"/>
        <v>126</v>
      </c>
      <c r="BK53" s="90" cm="1">
        <f t="array" ref="BK53">_xlfn.IFS(SUM($S53,$W53,$AA53,$AE53,$AI53,$AM53,$AQ53,$AU53,$AY53,$BC53,$BG53)&gt;='Wage Ceilings '!$C$3,0,SUM($N53,$S53,$W53,$AA53,$AE53,$AI53,$AM53,$AQ53,$AU53,$AY53,$BC53,$BG53)&gt;'Wage Ceilings '!$C$3,'Wage Ceilings '!$C$3-SUM($S53,$W53,$AA53,$AE53,$AI53,$AM53,$AQ53,$AU53,$AY53,$BC53,$BG53),SUM($N53,$S53,$W53,$AA53,$AE53,$AI53,$AM53,$AQ53,$AU53,$AY53,$BC53,$BG53)&lt;='Wage Ceilings '!$C$3,$N53)</f>
        <v>0</v>
      </c>
      <c r="BL53" s="91" cm="1">
        <f t="array" ref="BL53">INDEX(Appendix!$G$4:$K$8,_xlfn.IFS(BJ53&lt;56,1,BJ53&lt;61,2,BJ53&lt;66,3,BJ53&lt;71,4,TRUE,5),MATCH(YEAR($C$17),Appendix!$G$3:$L$3,0))</f>
        <v>0</v>
      </c>
      <c r="BM53" s="92">
        <f t="shared" si="23"/>
        <v>0</v>
      </c>
      <c r="BN53" s="99"/>
    </row>
    <row r="54" spans="1:66" x14ac:dyDescent="0.3">
      <c r="A54" s="64" t="s">
        <v>52</v>
      </c>
      <c r="B54" s="63"/>
      <c r="C54" s="67"/>
      <c r="D54" s="67"/>
      <c r="E54" s="67"/>
      <c r="F54" s="67"/>
      <c r="G54" s="67"/>
      <c r="H54" s="67"/>
      <c r="I54" s="67"/>
      <c r="J54" s="67"/>
      <c r="K54" s="67"/>
      <c r="L54" s="67"/>
      <c r="M54" s="67"/>
      <c r="N54" s="67"/>
      <c r="O54" s="57">
        <f t="shared" si="25"/>
        <v>0</v>
      </c>
      <c r="P54" s="57">
        <f t="shared" si="26"/>
        <v>0</v>
      </c>
      <c r="Q54" s="58">
        <f t="shared" si="27"/>
        <v>0</v>
      </c>
      <c r="R54" s="89">
        <f t="shared" si="28"/>
        <v>125</v>
      </c>
      <c r="S54" s="90">
        <f>IF($C54&gt;'Wage Ceilings '!$C$3,'Wage Ceilings '!$C$3,$C54)</f>
        <v>0</v>
      </c>
      <c r="T54" s="91" cm="1">
        <f t="array" ref="T54">INDEX(Appendix!$G$4:$K$8,_xlfn.IFS(R54&lt;56,1,R54&lt;61,2,R54&lt;66,3,R54&lt;71,4,TRUE,5),MATCH(YEAR($C$17),Appendix!$G$3:$L$3,0))</f>
        <v>0</v>
      </c>
      <c r="U54" s="92">
        <f t="shared" si="2"/>
        <v>0</v>
      </c>
      <c r="V54" s="89">
        <f t="shared" si="29"/>
        <v>126</v>
      </c>
      <c r="W54" s="90">
        <f>IF($D54&gt;'Wage Ceilings '!$C$3-$S54,'Wage Ceilings '!$C$3-$S54,$D54)</f>
        <v>0</v>
      </c>
      <c r="X54" s="91" cm="1">
        <f t="array" ref="X54">INDEX(Appendix!$G$4:$K$8,_xlfn.IFS(V54&lt;56,1,V54&lt;61,2,V54&lt;66,3,V54&lt;71,4,TRUE,5),MATCH(YEAR($C$17),Appendix!$G$3:$L$3,0))</f>
        <v>0</v>
      </c>
      <c r="Y54" s="92">
        <f t="shared" si="4"/>
        <v>0</v>
      </c>
      <c r="Z54" s="89">
        <f t="shared" si="30"/>
        <v>126</v>
      </c>
      <c r="AA54" s="90">
        <f>IF($E54&gt;'Wage Ceilings '!$C$3-SUM($S54,$W54),'Wage Ceilings '!$C$3-SUM($S54,$W54),$E54)</f>
        <v>0</v>
      </c>
      <c r="AB54" s="91" cm="1">
        <f t="array" ref="AB54">INDEX(Appendix!$G$4:$K$8,_xlfn.IFS(Z54&lt;56,1,Z54&lt;61,2,Z54&lt;66,3,Z54&lt;71,4,TRUE,5),MATCH(YEAR($C$17),Appendix!$G$3:$L$3,0))</f>
        <v>0</v>
      </c>
      <c r="AC54" s="92">
        <f t="shared" si="6"/>
        <v>0</v>
      </c>
      <c r="AD54" s="89">
        <f t="shared" si="31"/>
        <v>126</v>
      </c>
      <c r="AE54" s="90">
        <f>IF($F54&gt;'Wage Ceilings '!$C$3-SUM($S54,$W54,$AA54),'Wage Ceilings '!$C$3-SUM($S54,$W54,$AA54),$F54)</f>
        <v>0</v>
      </c>
      <c r="AF54" s="91" cm="1">
        <f t="array" ref="AF54">INDEX(Appendix!$G$4:$K$8,_xlfn.IFS(AD54&lt;56,1,AD54&lt;61,2,AD54&lt;66,3,AD54&lt;71,4,TRUE,5),MATCH(YEAR($C$17),Appendix!$G$3:$L$3,0))</f>
        <v>0</v>
      </c>
      <c r="AG54" s="92">
        <f t="shared" si="8"/>
        <v>0</v>
      </c>
      <c r="AH54" s="89">
        <f t="shared" si="32"/>
        <v>126</v>
      </c>
      <c r="AI54" s="90">
        <f>IF($G54&gt;'Wage Ceilings '!$C$3-SUM($S54,$W54,$AA54,$AE54),'Wage Ceilings '!$C$3-SUM($S54,$W54,$AA54,$AE54),$G54)</f>
        <v>0</v>
      </c>
      <c r="AJ54" s="91" cm="1">
        <f t="array" ref="AJ54">INDEX(Appendix!$G$4:$K$8,_xlfn.IFS(AH54&lt;56,1,AH54&lt;61,2,AH54&lt;66,3,AH54&lt;71,4,TRUE,5),MATCH(YEAR($C$17),Appendix!$G$3:$L$3,0))</f>
        <v>0</v>
      </c>
      <c r="AK54" s="92">
        <f t="shared" si="10"/>
        <v>0</v>
      </c>
      <c r="AL54" s="89">
        <f t="shared" si="33"/>
        <v>126</v>
      </c>
      <c r="AM54" s="90">
        <f>IF($H54&gt;'Wage Ceilings '!$C$3-SUM($S54,$W54,$AA54,$AE54,$AI54),'Wage Ceilings '!$C$3-SUM($S54,$W54,$AA54,$AE54,$AI54),$H54)</f>
        <v>0</v>
      </c>
      <c r="AN54" s="91" cm="1">
        <f t="array" ref="AN54">INDEX(Appendix!$G$4:$K$8,_xlfn.IFS(AL54&lt;56,1,AL54&lt;61,2,AL54&lt;66,3,AL54&lt;71,4,TRUE,5),MATCH(YEAR($C$17),Appendix!$G$3:$L$3,0))</f>
        <v>0</v>
      </c>
      <c r="AO54" s="92">
        <f t="shared" si="12"/>
        <v>0</v>
      </c>
      <c r="AP54" s="89">
        <f t="shared" si="34"/>
        <v>126</v>
      </c>
      <c r="AQ54" s="90" cm="1">
        <f t="array" ref="AQ54">_xlfn.IFS(SUM($S54,$W54,$AA54,$AE54,$AI54,$AM54)&gt;='Wage Ceilings '!$C$3,0,SUM($I54,$S54,$W54,$AA54,$AE54,$AI54,$AM54)&gt;'Wage Ceilings '!$C$3,'Wage Ceilings '!$C$3-SUM($S54,$W54,$AA54,$AE54,$AI54,$AM54),SUM($I54,$S54,$W54,$AA54,$AE54,$AI54,$AM54)&lt;='Wage Ceilings '!$C$3,$I54)</f>
        <v>0</v>
      </c>
      <c r="AR54" s="91" cm="1">
        <f t="array" ref="AR54">INDEX(Appendix!$G$4:$K$8,_xlfn.IFS(AP54&lt;56,1,AP54&lt;61,2,AP54&lt;66,3,AP54&lt;71,4,TRUE,5),MATCH(YEAR($C$17),Appendix!$G$3:$L$3,0))</f>
        <v>0</v>
      </c>
      <c r="AS54" s="92">
        <f t="shared" si="24"/>
        <v>0</v>
      </c>
      <c r="AT54" s="89">
        <f t="shared" si="35"/>
        <v>126</v>
      </c>
      <c r="AU54" s="90" cm="1">
        <f t="array" ref="AU54">_xlfn.IFS(SUM($S54,$W54,$AA54,$AE54,$AI54,$AM54,$AQ54)&gt;='Wage Ceilings '!$C$3,0,SUM($J54,$S54,$W54,$AA54,$AE54,$AI54,$AM54,$AQ54)&gt;'Wage Ceilings '!$C$3,'Wage Ceilings '!$C$3-SUM($S54,$W54,$AA54,$AE54,$AI54,$AM54,$AQ54),SUM($J54,$S54,$W54,$AA54,$AE54,$AI54,$AM54,$AQ54)&lt;='Wage Ceilings '!$C$3,$J54)</f>
        <v>0</v>
      </c>
      <c r="AV54" s="91" cm="1">
        <f t="array" ref="AV54">INDEX(Appendix!$G$4:$K$8,_xlfn.IFS(AT54&lt;56,1,AT54&lt;61,2,AT54&lt;66,3,AT54&lt;71,4,TRUE,5),MATCH(YEAR($C$17),Appendix!$G$3:$L$3,0))</f>
        <v>0</v>
      </c>
      <c r="AW54" s="92">
        <f t="shared" si="15"/>
        <v>0</v>
      </c>
      <c r="AX54" s="89">
        <f t="shared" si="36"/>
        <v>126</v>
      </c>
      <c r="AY54" s="90" cm="1">
        <f t="array" ref="AY54">_xlfn.IFS(SUM($S54,$W54,$AA54,$AE54,$AI54,$AM54,$AQ54,$AU54)&gt;='Wage Ceilings '!$C$3,0,SUM($K54,$S54,$W54,$AA54,$AE54,$AI54,$AM54,$AQ54,$AU54)&gt;'Wage Ceilings '!$C$3,'Wage Ceilings '!$C$3-SUM($S54,$W54,$AA54,$AE54,$AI54,$AM54,$AQ54,$AU54),SUM($K54,$S54,$W54,$AA54,$AE54,$AI54,$AM54,$AQ54,$AU54)&lt;='Wage Ceilings '!$C$3,$K54)</f>
        <v>0</v>
      </c>
      <c r="AZ54" s="91" cm="1">
        <f t="array" ref="AZ54">INDEX(Appendix!$G$4:$K$8,_xlfn.IFS(AX54&lt;56,1,AX54&lt;61,2,AX54&lt;66,3,AX54&lt;71,4,TRUE,5),MATCH(YEAR($C$17),Appendix!$G$3:$L$3,0))</f>
        <v>0</v>
      </c>
      <c r="BA54" s="92">
        <f t="shared" si="17"/>
        <v>0</v>
      </c>
      <c r="BB54" s="89">
        <f t="shared" si="37"/>
        <v>126</v>
      </c>
      <c r="BC54" s="90" cm="1">
        <f t="array" ref="BC54">_xlfn.IFS(SUM($S54,$W54,$AA54,$AE54,$AI54,$AM54,$AQ54,$AU54,$AY54)&gt;='Wage Ceilings '!$C$3,0,SUM($L54,$S54,$W54,$AA54,$AE54,$AI54,$AM54,$AQ54,$AU54,$AY54)&gt;'Wage Ceilings '!$C$3,'Wage Ceilings '!$C$3-SUM($S54,$W54,$AA54,$AE54,$AI54,$AM54,$AQ54,$AU54,$AY54),SUM($L54,$S54,$W54,$AA54,$AE54,$AI54,$AM54,$AQ54,$AU54,$AY54)&lt;='Wage Ceilings '!$C$3,$L54)</f>
        <v>0</v>
      </c>
      <c r="BD54" s="91" cm="1">
        <f t="array" ref="BD54">INDEX(Appendix!$G$4:$K$8,_xlfn.IFS(BB54&lt;56,1,BB54&lt;61,2,BB54&lt;66,3,BB54&lt;71,4,TRUE,5),MATCH(YEAR($C$17),Appendix!$G$3:$L$3,0))</f>
        <v>0</v>
      </c>
      <c r="BE54" s="92">
        <f t="shared" si="19"/>
        <v>0</v>
      </c>
      <c r="BF54" s="89">
        <f t="shared" si="38"/>
        <v>126</v>
      </c>
      <c r="BG54" s="90" cm="1">
        <f t="array" ref="BG54">_xlfn.IFS(SUM($S54,$W54,$AA54,$AE54,$AI54,$AM54,$AQ54,$AU54,$AY54,$BC54)&gt;='Wage Ceilings '!$C$3,0,SUM($M54,$S54,$W54,$AA54,$AE54,$AI54,$AM54,$AQ54,$AU54,$AY54,$BC54)&gt;'Wage Ceilings '!$C$3,'Wage Ceilings '!$C$3-SUM($S54,$W54,$AA54,$AE54,$AI54,$AM54,$AQ54,$AU54,$AY54,$BC54),SUM($M54,$S54,$W54,$AA54,$AE54,$AI54,$AM54,$AQ54,$AU54,$AY54,$BC54)&lt;='Wage Ceilings '!$C$3,$M54)</f>
        <v>0</v>
      </c>
      <c r="BH54" s="91" cm="1">
        <f t="array" ref="BH54">INDEX(Appendix!$G$4:$K$8,_xlfn.IFS(BF54&lt;56,1,BF54&lt;61,2,BF54&lt;66,3,BF54&lt;71,4,TRUE,5),MATCH(YEAR($C$17),Appendix!$G$3:$L$3,0))</f>
        <v>0</v>
      </c>
      <c r="BI54" s="92">
        <f t="shared" si="21"/>
        <v>0</v>
      </c>
      <c r="BJ54" s="89">
        <f t="shared" si="39"/>
        <v>126</v>
      </c>
      <c r="BK54" s="90" cm="1">
        <f t="array" ref="BK54">_xlfn.IFS(SUM($S54,$W54,$AA54,$AE54,$AI54,$AM54,$AQ54,$AU54,$AY54,$BC54,$BG54)&gt;='Wage Ceilings '!$C$3,0,SUM($N54,$S54,$W54,$AA54,$AE54,$AI54,$AM54,$AQ54,$AU54,$AY54,$BC54,$BG54)&gt;'Wage Ceilings '!$C$3,'Wage Ceilings '!$C$3-SUM($S54,$W54,$AA54,$AE54,$AI54,$AM54,$AQ54,$AU54,$AY54,$BC54,$BG54),SUM($N54,$S54,$W54,$AA54,$AE54,$AI54,$AM54,$AQ54,$AU54,$AY54,$BC54,$BG54)&lt;='Wage Ceilings '!$C$3,$N54)</f>
        <v>0</v>
      </c>
      <c r="BL54" s="91" cm="1">
        <f t="array" ref="BL54">INDEX(Appendix!$G$4:$K$8,_xlfn.IFS(BJ54&lt;56,1,BJ54&lt;61,2,BJ54&lt;66,3,BJ54&lt;71,4,TRUE,5),MATCH(YEAR($C$17),Appendix!$G$3:$L$3,0))</f>
        <v>0</v>
      </c>
      <c r="BM54" s="92">
        <f t="shared" si="23"/>
        <v>0</v>
      </c>
      <c r="BN54" s="99"/>
    </row>
    <row r="55" spans="1:66" x14ac:dyDescent="0.3">
      <c r="A55" s="64" t="s">
        <v>53</v>
      </c>
      <c r="B55" s="63"/>
      <c r="C55" s="67"/>
      <c r="D55" s="67"/>
      <c r="E55" s="67"/>
      <c r="F55" s="67"/>
      <c r="G55" s="67"/>
      <c r="H55" s="67"/>
      <c r="I55" s="67"/>
      <c r="J55" s="67"/>
      <c r="K55" s="67"/>
      <c r="L55" s="67"/>
      <c r="M55" s="67"/>
      <c r="N55" s="67"/>
      <c r="O55" s="57">
        <f t="shared" si="25"/>
        <v>0</v>
      </c>
      <c r="P55" s="57">
        <f t="shared" si="26"/>
        <v>0</v>
      </c>
      <c r="Q55" s="58">
        <f t="shared" si="27"/>
        <v>0</v>
      </c>
      <c r="R55" s="89">
        <f t="shared" si="28"/>
        <v>125</v>
      </c>
      <c r="S55" s="90">
        <f>IF($C55&gt;'Wage Ceilings '!$C$3,'Wage Ceilings '!$C$3,$C55)</f>
        <v>0</v>
      </c>
      <c r="T55" s="91" cm="1">
        <f t="array" ref="T55">INDEX(Appendix!$G$4:$K$8,_xlfn.IFS(R55&lt;56,1,R55&lt;61,2,R55&lt;66,3,R55&lt;71,4,TRUE,5),MATCH(YEAR($C$17),Appendix!$G$3:$L$3,0))</f>
        <v>0</v>
      </c>
      <c r="U55" s="92">
        <f t="shared" si="2"/>
        <v>0</v>
      </c>
      <c r="V55" s="89">
        <f t="shared" si="29"/>
        <v>126</v>
      </c>
      <c r="W55" s="90">
        <f>IF($D55&gt;'Wage Ceilings '!$C$3-$S55,'Wage Ceilings '!$C$3-$S55,$D55)</f>
        <v>0</v>
      </c>
      <c r="X55" s="91" cm="1">
        <f t="array" ref="X55">INDEX(Appendix!$G$4:$K$8,_xlfn.IFS(V55&lt;56,1,V55&lt;61,2,V55&lt;66,3,V55&lt;71,4,TRUE,5),MATCH(YEAR($C$17),Appendix!$G$3:$L$3,0))</f>
        <v>0</v>
      </c>
      <c r="Y55" s="92">
        <f t="shared" si="4"/>
        <v>0</v>
      </c>
      <c r="Z55" s="89">
        <f t="shared" si="30"/>
        <v>126</v>
      </c>
      <c r="AA55" s="90">
        <f>IF($E55&gt;'Wage Ceilings '!$C$3-SUM($S55,$W55),'Wage Ceilings '!$C$3-SUM($S55,$W55),$E55)</f>
        <v>0</v>
      </c>
      <c r="AB55" s="91" cm="1">
        <f t="array" ref="AB55">INDEX(Appendix!$G$4:$K$8,_xlfn.IFS(Z55&lt;56,1,Z55&lt;61,2,Z55&lt;66,3,Z55&lt;71,4,TRUE,5),MATCH(YEAR($C$17),Appendix!$G$3:$L$3,0))</f>
        <v>0</v>
      </c>
      <c r="AC55" s="92">
        <f t="shared" si="6"/>
        <v>0</v>
      </c>
      <c r="AD55" s="89">
        <f t="shared" si="31"/>
        <v>126</v>
      </c>
      <c r="AE55" s="90">
        <f>IF($F55&gt;'Wage Ceilings '!$C$3-SUM($S55,$W55,$AA55),'Wage Ceilings '!$C$3-SUM($S55,$W55,$AA55),$F55)</f>
        <v>0</v>
      </c>
      <c r="AF55" s="91" cm="1">
        <f t="array" ref="AF55">INDEX(Appendix!$G$4:$K$8,_xlfn.IFS(AD55&lt;56,1,AD55&lt;61,2,AD55&lt;66,3,AD55&lt;71,4,TRUE,5),MATCH(YEAR($C$17),Appendix!$G$3:$L$3,0))</f>
        <v>0</v>
      </c>
      <c r="AG55" s="92">
        <f t="shared" si="8"/>
        <v>0</v>
      </c>
      <c r="AH55" s="89">
        <f t="shared" si="32"/>
        <v>126</v>
      </c>
      <c r="AI55" s="90">
        <f>IF($G55&gt;'Wage Ceilings '!$C$3-SUM($S55,$W55,$AA55,$AE55),'Wage Ceilings '!$C$3-SUM($S55,$W55,$AA55,$AE55),$G55)</f>
        <v>0</v>
      </c>
      <c r="AJ55" s="91" cm="1">
        <f t="array" ref="AJ55">INDEX(Appendix!$G$4:$K$8,_xlfn.IFS(AH55&lt;56,1,AH55&lt;61,2,AH55&lt;66,3,AH55&lt;71,4,TRUE,5),MATCH(YEAR($C$17),Appendix!$G$3:$L$3,0))</f>
        <v>0</v>
      </c>
      <c r="AK55" s="92">
        <f t="shared" si="10"/>
        <v>0</v>
      </c>
      <c r="AL55" s="89">
        <f t="shared" si="33"/>
        <v>126</v>
      </c>
      <c r="AM55" s="90">
        <f>IF($H55&gt;'Wage Ceilings '!$C$3-SUM($S55,$W55,$AA55,$AE55,$AI55),'Wage Ceilings '!$C$3-SUM($S55,$W55,$AA55,$AE55,$AI55),$H55)</f>
        <v>0</v>
      </c>
      <c r="AN55" s="91" cm="1">
        <f t="array" ref="AN55">INDEX(Appendix!$G$4:$K$8,_xlfn.IFS(AL55&lt;56,1,AL55&lt;61,2,AL55&lt;66,3,AL55&lt;71,4,TRUE,5),MATCH(YEAR($C$17),Appendix!$G$3:$L$3,0))</f>
        <v>0</v>
      </c>
      <c r="AO55" s="92">
        <f t="shared" si="12"/>
        <v>0</v>
      </c>
      <c r="AP55" s="89">
        <f t="shared" si="34"/>
        <v>126</v>
      </c>
      <c r="AQ55" s="90" cm="1">
        <f t="array" ref="AQ55">_xlfn.IFS(SUM($S55,$W55,$AA55,$AE55,$AI55,$AM55)&gt;='Wage Ceilings '!$C$3,0,SUM($I55,$S55,$W55,$AA55,$AE55,$AI55,$AM55)&gt;'Wage Ceilings '!$C$3,'Wage Ceilings '!$C$3-SUM($S55,$W55,$AA55,$AE55,$AI55,$AM55),SUM($I55,$S55,$W55,$AA55,$AE55,$AI55,$AM55)&lt;='Wage Ceilings '!$C$3,$I55)</f>
        <v>0</v>
      </c>
      <c r="AR55" s="91" cm="1">
        <f t="array" ref="AR55">INDEX(Appendix!$G$4:$K$8,_xlfn.IFS(AP55&lt;56,1,AP55&lt;61,2,AP55&lt;66,3,AP55&lt;71,4,TRUE,5),MATCH(YEAR($C$17),Appendix!$G$3:$L$3,0))</f>
        <v>0</v>
      </c>
      <c r="AS55" s="92">
        <f t="shared" si="24"/>
        <v>0</v>
      </c>
      <c r="AT55" s="89">
        <f t="shared" si="35"/>
        <v>126</v>
      </c>
      <c r="AU55" s="90" cm="1">
        <f t="array" ref="AU55">_xlfn.IFS(SUM($S55,$W55,$AA55,$AE55,$AI55,$AM55,$AQ55)&gt;='Wage Ceilings '!$C$3,0,SUM($J55,$S55,$W55,$AA55,$AE55,$AI55,$AM55,$AQ55)&gt;'Wage Ceilings '!$C$3,'Wage Ceilings '!$C$3-SUM($S55,$W55,$AA55,$AE55,$AI55,$AM55,$AQ55),SUM($J55,$S55,$W55,$AA55,$AE55,$AI55,$AM55,$AQ55)&lt;='Wage Ceilings '!$C$3,$J55)</f>
        <v>0</v>
      </c>
      <c r="AV55" s="91" cm="1">
        <f t="array" ref="AV55">INDEX(Appendix!$G$4:$K$8,_xlfn.IFS(AT55&lt;56,1,AT55&lt;61,2,AT55&lt;66,3,AT55&lt;71,4,TRUE,5),MATCH(YEAR($C$17),Appendix!$G$3:$L$3,0))</f>
        <v>0</v>
      </c>
      <c r="AW55" s="92">
        <f t="shared" si="15"/>
        <v>0</v>
      </c>
      <c r="AX55" s="89">
        <f t="shared" si="36"/>
        <v>126</v>
      </c>
      <c r="AY55" s="90" cm="1">
        <f t="array" ref="AY55">_xlfn.IFS(SUM($S55,$W55,$AA55,$AE55,$AI55,$AM55,$AQ55,$AU55)&gt;='Wage Ceilings '!$C$3,0,SUM($K55,$S55,$W55,$AA55,$AE55,$AI55,$AM55,$AQ55,$AU55)&gt;'Wage Ceilings '!$C$3,'Wage Ceilings '!$C$3-SUM($S55,$W55,$AA55,$AE55,$AI55,$AM55,$AQ55,$AU55),SUM($K55,$S55,$W55,$AA55,$AE55,$AI55,$AM55,$AQ55,$AU55)&lt;='Wage Ceilings '!$C$3,$K55)</f>
        <v>0</v>
      </c>
      <c r="AZ55" s="91" cm="1">
        <f t="array" ref="AZ55">INDEX(Appendix!$G$4:$K$8,_xlfn.IFS(AX55&lt;56,1,AX55&lt;61,2,AX55&lt;66,3,AX55&lt;71,4,TRUE,5),MATCH(YEAR($C$17),Appendix!$G$3:$L$3,0))</f>
        <v>0</v>
      </c>
      <c r="BA55" s="92">
        <f t="shared" si="17"/>
        <v>0</v>
      </c>
      <c r="BB55" s="89">
        <f t="shared" si="37"/>
        <v>126</v>
      </c>
      <c r="BC55" s="90" cm="1">
        <f t="array" ref="BC55">_xlfn.IFS(SUM($S55,$W55,$AA55,$AE55,$AI55,$AM55,$AQ55,$AU55,$AY55)&gt;='Wage Ceilings '!$C$3,0,SUM($L55,$S55,$W55,$AA55,$AE55,$AI55,$AM55,$AQ55,$AU55,$AY55)&gt;'Wage Ceilings '!$C$3,'Wage Ceilings '!$C$3-SUM($S55,$W55,$AA55,$AE55,$AI55,$AM55,$AQ55,$AU55,$AY55),SUM($L55,$S55,$W55,$AA55,$AE55,$AI55,$AM55,$AQ55,$AU55,$AY55)&lt;='Wage Ceilings '!$C$3,$L55)</f>
        <v>0</v>
      </c>
      <c r="BD55" s="91" cm="1">
        <f t="array" ref="BD55">INDEX(Appendix!$G$4:$K$8,_xlfn.IFS(BB55&lt;56,1,BB55&lt;61,2,BB55&lt;66,3,BB55&lt;71,4,TRUE,5),MATCH(YEAR($C$17),Appendix!$G$3:$L$3,0))</f>
        <v>0</v>
      </c>
      <c r="BE55" s="92">
        <f t="shared" si="19"/>
        <v>0</v>
      </c>
      <c r="BF55" s="89">
        <f t="shared" si="38"/>
        <v>126</v>
      </c>
      <c r="BG55" s="90" cm="1">
        <f t="array" ref="BG55">_xlfn.IFS(SUM($S55,$W55,$AA55,$AE55,$AI55,$AM55,$AQ55,$AU55,$AY55,$BC55)&gt;='Wage Ceilings '!$C$3,0,SUM($M55,$S55,$W55,$AA55,$AE55,$AI55,$AM55,$AQ55,$AU55,$AY55,$BC55)&gt;'Wage Ceilings '!$C$3,'Wage Ceilings '!$C$3-SUM($S55,$W55,$AA55,$AE55,$AI55,$AM55,$AQ55,$AU55,$AY55,$BC55),SUM($M55,$S55,$W55,$AA55,$AE55,$AI55,$AM55,$AQ55,$AU55,$AY55,$BC55)&lt;='Wage Ceilings '!$C$3,$M55)</f>
        <v>0</v>
      </c>
      <c r="BH55" s="91" cm="1">
        <f t="array" ref="BH55">INDEX(Appendix!$G$4:$K$8,_xlfn.IFS(BF55&lt;56,1,BF55&lt;61,2,BF55&lt;66,3,BF55&lt;71,4,TRUE,5),MATCH(YEAR($C$17),Appendix!$G$3:$L$3,0))</f>
        <v>0</v>
      </c>
      <c r="BI55" s="92">
        <f t="shared" si="21"/>
        <v>0</v>
      </c>
      <c r="BJ55" s="89">
        <f t="shared" si="39"/>
        <v>126</v>
      </c>
      <c r="BK55" s="90" cm="1">
        <f t="array" ref="BK55">_xlfn.IFS(SUM($S55,$W55,$AA55,$AE55,$AI55,$AM55,$AQ55,$AU55,$AY55,$BC55,$BG55)&gt;='Wage Ceilings '!$C$3,0,SUM($N55,$S55,$W55,$AA55,$AE55,$AI55,$AM55,$AQ55,$AU55,$AY55,$BC55,$BG55)&gt;'Wage Ceilings '!$C$3,'Wage Ceilings '!$C$3-SUM($S55,$W55,$AA55,$AE55,$AI55,$AM55,$AQ55,$AU55,$AY55,$BC55,$BG55),SUM($N55,$S55,$W55,$AA55,$AE55,$AI55,$AM55,$AQ55,$AU55,$AY55,$BC55,$BG55)&lt;='Wage Ceilings '!$C$3,$N55)</f>
        <v>0</v>
      </c>
      <c r="BL55" s="91" cm="1">
        <f t="array" ref="BL55">INDEX(Appendix!$G$4:$K$8,_xlfn.IFS(BJ55&lt;56,1,BJ55&lt;61,2,BJ55&lt;66,3,BJ55&lt;71,4,TRUE,5),MATCH(YEAR($C$17),Appendix!$G$3:$L$3,0))</f>
        <v>0</v>
      </c>
      <c r="BM55" s="92">
        <f t="shared" si="23"/>
        <v>0</v>
      </c>
      <c r="BN55" s="99"/>
    </row>
    <row r="56" spans="1:66" x14ac:dyDescent="0.3">
      <c r="A56" s="64" t="s">
        <v>54</v>
      </c>
      <c r="B56" s="63"/>
      <c r="C56" s="67"/>
      <c r="D56" s="67"/>
      <c r="E56" s="67"/>
      <c r="F56" s="67"/>
      <c r="G56" s="67"/>
      <c r="H56" s="67"/>
      <c r="I56" s="67"/>
      <c r="J56" s="67"/>
      <c r="K56" s="67"/>
      <c r="L56" s="67"/>
      <c r="M56" s="67"/>
      <c r="N56" s="67"/>
      <c r="O56" s="57">
        <f t="shared" si="25"/>
        <v>0</v>
      </c>
      <c r="P56" s="57">
        <f t="shared" si="26"/>
        <v>0</v>
      </c>
      <c r="Q56" s="58">
        <f t="shared" si="27"/>
        <v>0</v>
      </c>
      <c r="R56" s="89">
        <f t="shared" si="28"/>
        <v>125</v>
      </c>
      <c r="S56" s="90">
        <f>IF($C56&gt;'Wage Ceilings '!$C$3,'Wage Ceilings '!$C$3,$C56)</f>
        <v>0</v>
      </c>
      <c r="T56" s="91" cm="1">
        <f t="array" ref="T56">INDEX(Appendix!$G$4:$K$8,_xlfn.IFS(R56&lt;56,1,R56&lt;61,2,R56&lt;66,3,R56&lt;71,4,TRUE,5),MATCH(YEAR($C$17),Appendix!$G$3:$L$3,0))</f>
        <v>0</v>
      </c>
      <c r="U56" s="92">
        <f t="shared" si="2"/>
        <v>0</v>
      </c>
      <c r="V56" s="89">
        <f t="shared" si="29"/>
        <v>126</v>
      </c>
      <c r="W56" s="90">
        <f>IF($D56&gt;'Wage Ceilings '!$C$3-$S56,'Wage Ceilings '!$C$3-$S56,$D56)</f>
        <v>0</v>
      </c>
      <c r="X56" s="91" cm="1">
        <f t="array" ref="X56">INDEX(Appendix!$G$4:$K$8,_xlfn.IFS(V56&lt;56,1,V56&lt;61,2,V56&lt;66,3,V56&lt;71,4,TRUE,5),MATCH(YEAR($C$17),Appendix!$G$3:$L$3,0))</f>
        <v>0</v>
      </c>
      <c r="Y56" s="92">
        <f t="shared" si="4"/>
        <v>0</v>
      </c>
      <c r="Z56" s="89">
        <f t="shared" si="30"/>
        <v>126</v>
      </c>
      <c r="AA56" s="90">
        <f>IF($E56&gt;'Wage Ceilings '!$C$3-SUM($S56,$W56),'Wage Ceilings '!$C$3-SUM($S56,$W56),$E56)</f>
        <v>0</v>
      </c>
      <c r="AB56" s="91" cm="1">
        <f t="array" ref="AB56">INDEX(Appendix!$G$4:$K$8,_xlfn.IFS(Z56&lt;56,1,Z56&lt;61,2,Z56&lt;66,3,Z56&lt;71,4,TRUE,5),MATCH(YEAR($C$17),Appendix!$G$3:$L$3,0))</f>
        <v>0</v>
      </c>
      <c r="AC56" s="92">
        <f t="shared" si="6"/>
        <v>0</v>
      </c>
      <c r="AD56" s="89">
        <f t="shared" si="31"/>
        <v>126</v>
      </c>
      <c r="AE56" s="90">
        <f>IF($F56&gt;'Wage Ceilings '!$C$3-SUM($S56,$W56,$AA56),'Wage Ceilings '!$C$3-SUM($S56,$W56,$AA56),$F56)</f>
        <v>0</v>
      </c>
      <c r="AF56" s="91" cm="1">
        <f t="array" ref="AF56">INDEX(Appendix!$G$4:$K$8,_xlfn.IFS(AD56&lt;56,1,AD56&lt;61,2,AD56&lt;66,3,AD56&lt;71,4,TRUE,5),MATCH(YEAR($C$17),Appendix!$G$3:$L$3,0))</f>
        <v>0</v>
      </c>
      <c r="AG56" s="92">
        <f t="shared" si="8"/>
        <v>0</v>
      </c>
      <c r="AH56" s="89">
        <f t="shared" si="32"/>
        <v>126</v>
      </c>
      <c r="AI56" s="90">
        <f>IF($G56&gt;'Wage Ceilings '!$C$3-SUM($S56,$W56,$AA56,$AE56),'Wage Ceilings '!$C$3-SUM($S56,$W56,$AA56,$AE56),$G56)</f>
        <v>0</v>
      </c>
      <c r="AJ56" s="91" cm="1">
        <f t="array" ref="AJ56">INDEX(Appendix!$G$4:$K$8,_xlfn.IFS(AH56&lt;56,1,AH56&lt;61,2,AH56&lt;66,3,AH56&lt;71,4,TRUE,5),MATCH(YEAR($C$17),Appendix!$G$3:$L$3,0))</f>
        <v>0</v>
      </c>
      <c r="AK56" s="92">
        <f t="shared" si="10"/>
        <v>0</v>
      </c>
      <c r="AL56" s="89">
        <f t="shared" si="33"/>
        <v>126</v>
      </c>
      <c r="AM56" s="90">
        <f>IF($H56&gt;'Wage Ceilings '!$C$3-SUM($S56,$W56,$AA56,$AE56,$AI56),'Wage Ceilings '!$C$3-SUM($S56,$W56,$AA56,$AE56,$AI56),$H56)</f>
        <v>0</v>
      </c>
      <c r="AN56" s="91" cm="1">
        <f t="array" ref="AN56">INDEX(Appendix!$G$4:$K$8,_xlfn.IFS(AL56&lt;56,1,AL56&lt;61,2,AL56&lt;66,3,AL56&lt;71,4,TRUE,5),MATCH(YEAR($C$17),Appendix!$G$3:$L$3,0))</f>
        <v>0</v>
      </c>
      <c r="AO56" s="92">
        <f t="shared" si="12"/>
        <v>0</v>
      </c>
      <c r="AP56" s="89">
        <f t="shared" si="34"/>
        <v>126</v>
      </c>
      <c r="AQ56" s="90" cm="1">
        <f t="array" ref="AQ56">_xlfn.IFS(SUM($S56,$W56,$AA56,$AE56,$AI56,$AM56)&gt;='Wage Ceilings '!$C$3,0,SUM($I56,$S56,$W56,$AA56,$AE56,$AI56,$AM56)&gt;'Wage Ceilings '!$C$3,'Wage Ceilings '!$C$3-SUM($S56,$W56,$AA56,$AE56,$AI56,$AM56),SUM($I56,$S56,$W56,$AA56,$AE56,$AI56,$AM56)&lt;='Wage Ceilings '!$C$3,$I56)</f>
        <v>0</v>
      </c>
      <c r="AR56" s="91" cm="1">
        <f t="array" ref="AR56">INDEX(Appendix!$G$4:$K$8,_xlfn.IFS(AP56&lt;56,1,AP56&lt;61,2,AP56&lt;66,3,AP56&lt;71,4,TRUE,5),MATCH(YEAR($C$17),Appendix!$G$3:$L$3,0))</f>
        <v>0</v>
      </c>
      <c r="AS56" s="92">
        <f t="shared" si="24"/>
        <v>0</v>
      </c>
      <c r="AT56" s="89">
        <f t="shared" si="35"/>
        <v>126</v>
      </c>
      <c r="AU56" s="90" cm="1">
        <f t="array" ref="AU56">_xlfn.IFS(SUM($S56,$W56,$AA56,$AE56,$AI56,$AM56,$AQ56)&gt;='Wage Ceilings '!$C$3,0,SUM($J56,$S56,$W56,$AA56,$AE56,$AI56,$AM56,$AQ56)&gt;'Wage Ceilings '!$C$3,'Wage Ceilings '!$C$3-SUM($S56,$W56,$AA56,$AE56,$AI56,$AM56,$AQ56),SUM($J56,$S56,$W56,$AA56,$AE56,$AI56,$AM56,$AQ56)&lt;='Wage Ceilings '!$C$3,$J56)</f>
        <v>0</v>
      </c>
      <c r="AV56" s="91" cm="1">
        <f t="array" ref="AV56">INDEX(Appendix!$G$4:$K$8,_xlfn.IFS(AT56&lt;56,1,AT56&lt;61,2,AT56&lt;66,3,AT56&lt;71,4,TRUE,5),MATCH(YEAR($C$17),Appendix!$G$3:$L$3,0))</f>
        <v>0</v>
      </c>
      <c r="AW56" s="92">
        <f t="shared" si="15"/>
        <v>0</v>
      </c>
      <c r="AX56" s="89">
        <f t="shared" si="36"/>
        <v>126</v>
      </c>
      <c r="AY56" s="90" cm="1">
        <f t="array" ref="AY56">_xlfn.IFS(SUM($S56,$W56,$AA56,$AE56,$AI56,$AM56,$AQ56,$AU56)&gt;='Wage Ceilings '!$C$3,0,SUM($K56,$S56,$W56,$AA56,$AE56,$AI56,$AM56,$AQ56,$AU56)&gt;'Wage Ceilings '!$C$3,'Wage Ceilings '!$C$3-SUM($S56,$W56,$AA56,$AE56,$AI56,$AM56,$AQ56,$AU56),SUM($K56,$S56,$W56,$AA56,$AE56,$AI56,$AM56,$AQ56,$AU56)&lt;='Wage Ceilings '!$C$3,$K56)</f>
        <v>0</v>
      </c>
      <c r="AZ56" s="91" cm="1">
        <f t="array" ref="AZ56">INDEX(Appendix!$G$4:$K$8,_xlfn.IFS(AX56&lt;56,1,AX56&lt;61,2,AX56&lt;66,3,AX56&lt;71,4,TRUE,5),MATCH(YEAR($C$17),Appendix!$G$3:$L$3,0))</f>
        <v>0</v>
      </c>
      <c r="BA56" s="92">
        <f t="shared" si="17"/>
        <v>0</v>
      </c>
      <c r="BB56" s="89">
        <f t="shared" si="37"/>
        <v>126</v>
      </c>
      <c r="BC56" s="90" cm="1">
        <f t="array" ref="BC56">_xlfn.IFS(SUM($S56,$W56,$AA56,$AE56,$AI56,$AM56,$AQ56,$AU56,$AY56)&gt;='Wage Ceilings '!$C$3,0,SUM($L56,$S56,$W56,$AA56,$AE56,$AI56,$AM56,$AQ56,$AU56,$AY56)&gt;'Wage Ceilings '!$C$3,'Wage Ceilings '!$C$3-SUM($S56,$W56,$AA56,$AE56,$AI56,$AM56,$AQ56,$AU56,$AY56),SUM($L56,$S56,$W56,$AA56,$AE56,$AI56,$AM56,$AQ56,$AU56,$AY56)&lt;='Wage Ceilings '!$C$3,$L56)</f>
        <v>0</v>
      </c>
      <c r="BD56" s="91" cm="1">
        <f t="array" ref="BD56">INDEX(Appendix!$G$4:$K$8,_xlfn.IFS(BB56&lt;56,1,BB56&lt;61,2,BB56&lt;66,3,BB56&lt;71,4,TRUE,5),MATCH(YEAR($C$17),Appendix!$G$3:$L$3,0))</f>
        <v>0</v>
      </c>
      <c r="BE56" s="92">
        <f t="shared" si="19"/>
        <v>0</v>
      </c>
      <c r="BF56" s="89">
        <f t="shared" si="38"/>
        <v>126</v>
      </c>
      <c r="BG56" s="90" cm="1">
        <f t="array" ref="BG56">_xlfn.IFS(SUM($S56,$W56,$AA56,$AE56,$AI56,$AM56,$AQ56,$AU56,$AY56,$BC56)&gt;='Wage Ceilings '!$C$3,0,SUM($M56,$S56,$W56,$AA56,$AE56,$AI56,$AM56,$AQ56,$AU56,$AY56,$BC56)&gt;'Wage Ceilings '!$C$3,'Wage Ceilings '!$C$3-SUM($S56,$W56,$AA56,$AE56,$AI56,$AM56,$AQ56,$AU56,$AY56,$BC56),SUM($M56,$S56,$W56,$AA56,$AE56,$AI56,$AM56,$AQ56,$AU56,$AY56,$BC56)&lt;='Wage Ceilings '!$C$3,$M56)</f>
        <v>0</v>
      </c>
      <c r="BH56" s="91" cm="1">
        <f t="array" ref="BH56">INDEX(Appendix!$G$4:$K$8,_xlfn.IFS(BF56&lt;56,1,BF56&lt;61,2,BF56&lt;66,3,BF56&lt;71,4,TRUE,5),MATCH(YEAR($C$17),Appendix!$G$3:$L$3,0))</f>
        <v>0</v>
      </c>
      <c r="BI56" s="92">
        <f t="shared" si="21"/>
        <v>0</v>
      </c>
      <c r="BJ56" s="89">
        <f t="shared" si="39"/>
        <v>126</v>
      </c>
      <c r="BK56" s="90" cm="1">
        <f t="array" ref="BK56">_xlfn.IFS(SUM($S56,$W56,$AA56,$AE56,$AI56,$AM56,$AQ56,$AU56,$AY56,$BC56,$BG56)&gt;='Wage Ceilings '!$C$3,0,SUM($N56,$S56,$W56,$AA56,$AE56,$AI56,$AM56,$AQ56,$AU56,$AY56,$BC56,$BG56)&gt;'Wage Ceilings '!$C$3,'Wage Ceilings '!$C$3-SUM($S56,$W56,$AA56,$AE56,$AI56,$AM56,$AQ56,$AU56,$AY56,$BC56,$BG56),SUM($N56,$S56,$W56,$AA56,$AE56,$AI56,$AM56,$AQ56,$AU56,$AY56,$BC56,$BG56)&lt;='Wage Ceilings '!$C$3,$N56)</f>
        <v>0</v>
      </c>
      <c r="BL56" s="91" cm="1">
        <f t="array" ref="BL56">INDEX(Appendix!$G$4:$K$8,_xlfn.IFS(BJ56&lt;56,1,BJ56&lt;61,2,BJ56&lt;66,3,BJ56&lt;71,4,TRUE,5),MATCH(YEAR($C$17),Appendix!$G$3:$L$3,0))</f>
        <v>0</v>
      </c>
      <c r="BM56" s="92">
        <f t="shared" si="23"/>
        <v>0</v>
      </c>
      <c r="BN56" s="99"/>
    </row>
    <row r="57" spans="1:66" x14ac:dyDescent="0.3">
      <c r="A57" s="64" t="s">
        <v>55</v>
      </c>
      <c r="B57" s="63"/>
      <c r="C57" s="67"/>
      <c r="D57" s="67"/>
      <c r="E57" s="67"/>
      <c r="F57" s="67"/>
      <c r="G57" s="67"/>
      <c r="H57" s="67"/>
      <c r="I57" s="67"/>
      <c r="J57" s="67"/>
      <c r="K57" s="67"/>
      <c r="L57" s="67"/>
      <c r="M57" s="67"/>
      <c r="N57" s="67"/>
      <c r="O57" s="57">
        <f t="shared" si="25"/>
        <v>0</v>
      </c>
      <c r="P57" s="57">
        <f t="shared" si="26"/>
        <v>0</v>
      </c>
      <c r="Q57" s="58">
        <f t="shared" si="27"/>
        <v>0</v>
      </c>
      <c r="R57" s="89">
        <f t="shared" si="28"/>
        <v>125</v>
      </c>
      <c r="S57" s="90">
        <f>IF($C57&gt;'Wage Ceilings '!$C$3,'Wage Ceilings '!$C$3,$C57)</f>
        <v>0</v>
      </c>
      <c r="T57" s="91" cm="1">
        <f t="array" ref="T57">INDEX(Appendix!$G$4:$K$8,_xlfn.IFS(R57&lt;56,1,R57&lt;61,2,R57&lt;66,3,R57&lt;71,4,TRUE,5),MATCH(YEAR($C$17),Appendix!$G$3:$L$3,0))</f>
        <v>0</v>
      </c>
      <c r="U57" s="92">
        <f t="shared" si="2"/>
        <v>0</v>
      </c>
      <c r="V57" s="89">
        <f t="shared" si="29"/>
        <v>126</v>
      </c>
      <c r="W57" s="90">
        <f>IF($D57&gt;'Wage Ceilings '!$C$3-$S57,'Wage Ceilings '!$C$3-$S57,$D57)</f>
        <v>0</v>
      </c>
      <c r="X57" s="91" cm="1">
        <f t="array" ref="X57">INDEX(Appendix!$G$4:$K$8,_xlfn.IFS(V57&lt;56,1,V57&lt;61,2,V57&lt;66,3,V57&lt;71,4,TRUE,5),MATCH(YEAR($C$17),Appendix!$G$3:$L$3,0))</f>
        <v>0</v>
      </c>
      <c r="Y57" s="92">
        <f t="shared" si="4"/>
        <v>0</v>
      </c>
      <c r="Z57" s="89">
        <f t="shared" si="30"/>
        <v>126</v>
      </c>
      <c r="AA57" s="90">
        <f>IF($E57&gt;'Wage Ceilings '!$C$3-SUM($S57,$W57),'Wage Ceilings '!$C$3-SUM($S57,$W57),$E57)</f>
        <v>0</v>
      </c>
      <c r="AB57" s="91" cm="1">
        <f t="array" ref="AB57">INDEX(Appendix!$G$4:$K$8,_xlfn.IFS(Z57&lt;56,1,Z57&lt;61,2,Z57&lt;66,3,Z57&lt;71,4,TRUE,5),MATCH(YEAR($C$17),Appendix!$G$3:$L$3,0))</f>
        <v>0</v>
      </c>
      <c r="AC57" s="92">
        <f t="shared" si="6"/>
        <v>0</v>
      </c>
      <c r="AD57" s="89">
        <f t="shared" si="31"/>
        <v>126</v>
      </c>
      <c r="AE57" s="90">
        <f>IF($F57&gt;'Wage Ceilings '!$C$3-SUM($S57,$W57,$AA57),'Wage Ceilings '!$C$3-SUM($S57,$W57,$AA57),$F57)</f>
        <v>0</v>
      </c>
      <c r="AF57" s="91" cm="1">
        <f t="array" ref="AF57">INDEX(Appendix!$G$4:$K$8,_xlfn.IFS(AD57&lt;56,1,AD57&lt;61,2,AD57&lt;66,3,AD57&lt;71,4,TRUE,5),MATCH(YEAR($C$17),Appendix!$G$3:$L$3,0))</f>
        <v>0</v>
      </c>
      <c r="AG57" s="92">
        <f t="shared" si="8"/>
        <v>0</v>
      </c>
      <c r="AH57" s="89">
        <f t="shared" si="32"/>
        <v>126</v>
      </c>
      <c r="AI57" s="90">
        <f>IF($G57&gt;'Wage Ceilings '!$C$3-SUM($S57,$W57,$AA57,$AE57),'Wage Ceilings '!$C$3-SUM($S57,$W57,$AA57,$AE57),$G57)</f>
        <v>0</v>
      </c>
      <c r="AJ57" s="91" cm="1">
        <f t="array" ref="AJ57">INDEX(Appendix!$G$4:$K$8,_xlfn.IFS(AH57&lt;56,1,AH57&lt;61,2,AH57&lt;66,3,AH57&lt;71,4,TRUE,5),MATCH(YEAR($C$17),Appendix!$G$3:$L$3,0))</f>
        <v>0</v>
      </c>
      <c r="AK57" s="92">
        <f t="shared" si="10"/>
        <v>0</v>
      </c>
      <c r="AL57" s="89">
        <f t="shared" si="33"/>
        <v>126</v>
      </c>
      <c r="AM57" s="90">
        <f>IF($H57&gt;'Wage Ceilings '!$C$3-SUM($S57,$W57,$AA57,$AE57,$AI57),'Wage Ceilings '!$C$3-SUM($S57,$W57,$AA57,$AE57,$AI57),$H57)</f>
        <v>0</v>
      </c>
      <c r="AN57" s="91" cm="1">
        <f t="array" ref="AN57">INDEX(Appendix!$G$4:$K$8,_xlfn.IFS(AL57&lt;56,1,AL57&lt;61,2,AL57&lt;66,3,AL57&lt;71,4,TRUE,5),MATCH(YEAR($C$17),Appendix!$G$3:$L$3,0))</f>
        <v>0</v>
      </c>
      <c r="AO57" s="92">
        <f t="shared" si="12"/>
        <v>0</v>
      </c>
      <c r="AP57" s="89">
        <f t="shared" si="34"/>
        <v>126</v>
      </c>
      <c r="AQ57" s="90" cm="1">
        <f t="array" ref="AQ57">_xlfn.IFS(SUM($S57,$W57,$AA57,$AE57,$AI57,$AM57)&gt;='Wage Ceilings '!$C$3,0,SUM($I57,$S57,$W57,$AA57,$AE57,$AI57,$AM57)&gt;'Wage Ceilings '!$C$3,'Wage Ceilings '!$C$3-SUM($S57,$W57,$AA57,$AE57,$AI57,$AM57),SUM($I57,$S57,$W57,$AA57,$AE57,$AI57,$AM57)&lt;='Wage Ceilings '!$C$3,$I57)</f>
        <v>0</v>
      </c>
      <c r="AR57" s="91" cm="1">
        <f t="array" ref="AR57">INDEX(Appendix!$G$4:$K$8,_xlfn.IFS(AP57&lt;56,1,AP57&lt;61,2,AP57&lt;66,3,AP57&lt;71,4,TRUE,5),MATCH(YEAR($C$17),Appendix!$G$3:$L$3,0))</f>
        <v>0</v>
      </c>
      <c r="AS57" s="92">
        <f t="shared" si="24"/>
        <v>0</v>
      </c>
      <c r="AT57" s="89">
        <f t="shared" si="35"/>
        <v>126</v>
      </c>
      <c r="AU57" s="90" cm="1">
        <f t="array" ref="AU57">_xlfn.IFS(SUM($S57,$W57,$AA57,$AE57,$AI57,$AM57,$AQ57)&gt;='Wage Ceilings '!$C$3,0,SUM($J57,$S57,$W57,$AA57,$AE57,$AI57,$AM57,$AQ57)&gt;'Wage Ceilings '!$C$3,'Wage Ceilings '!$C$3-SUM($S57,$W57,$AA57,$AE57,$AI57,$AM57,$AQ57),SUM($J57,$S57,$W57,$AA57,$AE57,$AI57,$AM57,$AQ57)&lt;='Wage Ceilings '!$C$3,$J57)</f>
        <v>0</v>
      </c>
      <c r="AV57" s="91" cm="1">
        <f t="array" ref="AV57">INDEX(Appendix!$G$4:$K$8,_xlfn.IFS(AT57&lt;56,1,AT57&lt;61,2,AT57&lt;66,3,AT57&lt;71,4,TRUE,5),MATCH(YEAR($C$17),Appendix!$G$3:$L$3,0))</f>
        <v>0</v>
      </c>
      <c r="AW57" s="92">
        <f t="shared" si="15"/>
        <v>0</v>
      </c>
      <c r="AX57" s="89">
        <f t="shared" si="36"/>
        <v>126</v>
      </c>
      <c r="AY57" s="90" cm="1">
        <f t="array" ref="AY57">_xlfn.IFS(SUM($S57,$W57,$AA57,$AE57,$AI57,$AM57,$AQ57,$AU57)&gt;='Wage Ceilings '!$C$3,0,SUM($K57,$S57,$W57,$AA57,$AE57,$AI57,$AM57,$AQ57,$AU57)&gt;'Wage Ceilings '!$C$3,'Wage Ceilings '!$C$3-SUM($S57,$W57,$AA57,$AE57,$AI57,$AM57,$AQ57,$AU57),SUM($K57,$S57,$W57,$AA57,$AE57,$AI57,$AM57,$AQ57,$AU57)&lt;='Wage Ceilings '!$C$3,$K57)</f>
        <v>0</v>
      </c>
      <c r="AZ57" s="91" cm="1">
        <f t="array" ref="AZ57">INDEX(Appendix!$G$4:$K$8,_xlfn.IFS(AX57&lt;56,1,AX57&lt;61,2,AX57&lt;66,3,AX57&lt;71,4,TRUE,5),MATCH(YEAR($C$17),Appendix!$G$3:$L$3,0))</f>
        <v>0</v>
      </c>
      <c r="BA57" s="92">
        <f t="shared" si="17"/>
        <v>0</v>
      </c>
      <c r="BB57" s="89">
        <f t="shared" si="37"/>
        <v>126</v>
      </c>
      <c r="BC57" s="90" cm="1">
        <f t="array" ref="BC57">_xlfn.IFS(SUM($S57,$W57,$AA57,$AE57,$AI57,$AM57,$AQ57,$AU57,$AY57)&gt;='Wage Ceilings '!$C$3,0,SUM($L57,$S57,$W57,$AA57,$AE57,$AI57,$AM57,$AQ57,$AU57,$AY57)&gt;'Wage Ceilings '!$C$3,'Wage Ceilings '!$C$3-SUM($S57,$W57,$AA57,$AE57,$AI57,$AM57,$AQ57,$AU57,$AY57),SUM($L57,$S57,$W57,$AA57,$AE57,$AI57,$AM57,$AQ57,$AU57,$AY57)&lt;='Wage Ceilings '!$C$3,$L57)</f>
        <v>0</v>
      </c>
      <c r="BD57" s="91" cm="1">
        <f t="array" ref="BD57">INDEX(Appendix!$G$4:$K$8,_xlfn.IFS(BB57&lt;56,1,BB57&lt;61,2,BB57&lt;66,3,BB57&lt;71,4,TRUE,5),MATCH(YEAR($C$17),Appendix!$G$3:$L$3,0))</f>
        <v>0</v>
      </c>
      <c r="BE57" s="92">
        <f t="shared" si="19"/>
        <v>0</v>
      </c>
      <c r="BF57" s="89">
        <f t="shared" si="38"/>
        <v>126</v>
      </c>
      <c r="BG57" s="90" cm="1">
        <f t="array" ref="BG57">_xlfn.IFS(SUM($S57,$W57,$AA57,$AE57,$AI57,$AM57,$AQ57,$AU57,$AY57,$BC57)&gt;='Wage Ceilings '!$C$3,0,SUM($M57,$S57,$W57,$AA57,$AE57,$AI57,$AM57,$AQ57,$AU57,$AY57,$BC57)&gt;'Wage Ceilings '!$C$3,'Wage Ceilings '!$C$3-SUM($S57,$W57,$AA57,$AE57,$AI57,$AM57,$AQ57,$AU57,$AY57,$BC57),SUM($M57,$S57,$W57,$AA57,$AE57,$AI57,$AM57,$AQ57,$AU57,$AY57,$BC57)&lt;='Wage Ceilings '!$C$3,$M57)</f>
        <v>0</v>
      </c>
      <c r="BH57" s="91" cm="1">
        <f t="array" ref="BH57">INDEX(Appendix!$G$4:$K$8,_xlfn.IFS(BF57&lt;56,1,BF57&lt;61,2,BF57&lt;66,3,BF57&lt;71,4,TRUE,5),MATCH(YEAR($C$17),Appendix!$G$3:$L$3,0))</f>
        <v>0</v>
      </c>
      <c r="BI57" s="92">
        <f t="shared" si="21"/>
        <v>0</v>
      </c>
      <c r="BJ57" s="89">
        <f t="shared" si="39"/>
        <v>126</v>
      </c>
      <c r="BK57" s="90" cm="1">
        <f t="array" ref="BK57">_xlfn.IFS(SUM($S57,$W57,$AA57,$AE57,$AI57,$AM57,$AQ57,$AU57,$AY57,$BC57,$BG57)&gt;='Wage Ceilings '!$C$3,0,SUM($N57,$S57,$W57,$AA57,$AE57,$AI57,$AM57,$AQ57,$AU57,$AY57,$BC57,$BG57)&gt;'Wage Ceilings '!$C$3,'Wage Ceilings '!$C$3-SUM($S57,$W57,$AA57,$AE57,$AI57,$AM57,$AQ57,$AU57,$AY57,$BC57,$BG57),SUM($N57,$S57,$W57,$AA57,$AE57,$AI57,$AM57,$AQ57,$AU57,$AY57,$BC57,$BG57)&lt;='Wage Ceilings '!$C$3,$N57)</f>
        <v>0</v>
      </c>
      <c r="BL57" s="91" cm="1">
        <f t="array" ref="BL57">INDEX(Appendix!$G$4:$K$8,_xlfn.IFS(BJ57&lt;56,1,BJ57&lt;61,2,BJ57&lt;66,3,BJ57&lt;71,4,TRUE,5),MATCH(YEAR($C$17),Appendix!$G$3:$L$3,0))</f>
        <v>0</v>
      </c>
      <c r="BM57" s="92">
        <f t="shared" si="23"/>
        <v>0</v>
      </c>
      <c r="BN57" s="99"/>
    </row>
    <row r="58" spans="1:66" x14ac:dyDescent="0.3">
      <c r="A58" s="64" t="s">
        <v>56</v>
      </c>
      <c r="B58" s="63"/>
      <c r="C58" s="67"/>
      <c r="D58" s="67"/>
      <c r="E58" s="67"/>
      <c r="F58" s="67"/>
      <c r="G58" s="67"/>
      <c r="H58" s="67"/>
      <c r="I58" s="67"/>
      <c r="J58" s="67"/>
      <c r="K58" s="67"/>
      <c r="L58" s="67"/>
      <c r="M58" s="67"/>
      <c r="N58" s="67"/>
      <c r="O58" s="57">
        <f t="shared" si="25"/>
        <v>0</v>
      </c>
      <c r="P58" s="57">
        <f t="shared" si="26"/>
        <v>0</v>
      </c>
      <c r="Q58" s="58">
        <f t="shared" si="27"/>
        <v>0</v>
      </c>
      <c r="R58" s="89">
        <f t="shared" si="28"/>
        <v>125</v>
      </c>
      <c r="S58" s="90">
        <f>IF($C58&gt;'Wage Ceilings '!$C$3,'Wage Ceilings '!$C$3,$C58)</f>
        <v>0</v>
      </c>
      <c r="T58" s="91" cm="1">
        <f t="array" ref="T58">INDEX(Appendix!$G$4:$K$8,_xlfn.IFS(R58&lt;56,1,R58&lt;61,2,R58&lt;66,3,R58&lt;71,4,TRUE,5),MATCH(YEAR($C$17),Appendix!$G$3:$L$3,0))</f>
        <v>0</v>
      </c>
      <c r="U58" s="92">
        <f t="shared" si="2"/>
        <v>0</v>
      </c>
      <c r="V58" s="89">
        <f t="shared" si="29"/>
        <v>126</v>
      </c>
      <c r="W58" s="90">
        <f>IF($D58&gt;'Wage Ceilings '!$C$3-$S58,'Wage Ceilings '!$C$3-$S58,$D58)</f>
        <v>0</v>
      </c>
      <c r="X58" s="91" cm="1">
        <f t="array" ref="X58">INDEX(Appendix!$G$4:$K$8,_xlfn.IFS(V58&lt;56,1,V58&lt;61,2,V58&lt;66,3,V58&lt;71,4,TRUE,5),MATCH(YEAR($C$17),Appendix!$G$3:$L$3,0))</f>
        <v>0</v>
      </c>
      <c r="Y58" s="92">
        <f t="shared" si="4"/>
        <v>0</v>
      </c>
      <c r="Z58" s="89">
        <f t="shared" si="30"/>
        <v>126</v>
      </c>
      <c r="AA58" s="90">
        <f>IF($E58&gt;'Wage Ceilings '!$C$3-SUM($S58,$W58),'Wage Ceilings '!$C$3-SUM($S58,$W58),$E58)</f>
        <v>0</v>
      </c>
      <c r="AB58" s="91" cm="1">
        <f t="array" ref="AB58">INDEX(Appendix!$G$4:$K$8,_xlfn.IFS(Z58&lt;56,1,Z58&lt;61,2,Z58&lt;66,3,Z58&lt;71,4,TRUE,5),MATCH(YEAR($C$17),Appendix!$G$3:$L$3,0))</f>
        <v>0</v>
      </c>
      <c r="AC58" s="92">
        <f t="shared" si="6"/>
        <v>0</v>
      </c>
      <c r="AD58" s="89">
        <f t="shared" si="31"/>
        <v>126</v>
      </c>
      <c r="AE58" s="90">
        <f>IF($F58&gt;'Wage Ceilings '!$C$3-SUM($S58,$W58,$AA58),'Wage Ceilings '!$C$3-SUM($S58,$W58,$AA58),$F58)</f>
        <v>0</v>
      </c>
      <c r="AF58" s="91" cm="1">
        <f t="array" ref="AF58">INDEX(Appendix!$G$4:$K$8,_xlfn.IFS(AD58&lt;56,1,AD58&lt;61,2,AD58&lt;66,3,AD58&lt;71,4,TRUE,5),MATCH(YEAR($C$17),Appendix!$G$3:$L$3,0))</f>
        <v>0</v>
      </c>
      <c r="AG58" s="92">
        <f t="shared" si="8"/>
        <v>0</v>
      </c>
      <c r="AH58" s="89">
        <f t="shared" si="32"/>
        <v>126</v>
      </c>
      <c r="AI58" s="90">
        <f>IF($G58&gt;'Wage Ceilings '!$C$3-SUM($S58,$W58,$AA58,$AE58),'Wage Ceilings '!$C$3-SUM($S58,$W58,$AA58,$AE58),$G58)</f>
        <v>0</v>
      </c>
      <c r="AJ58" s="91" cm="1">
        <f t="array" ref="AJ58">INDEX(Appendix!$G$4:$K$8,_xlfn.IFS(AH58&lt;56,1,AH58&lt;61,2,AH58&lt;66,3,AH58&lt;71,4,TRUE,5),MATCH(YEAR($C$17),Appendix!$G$3:$L$3,0))</f>
        <v>0</v>
      </c>
      <c r="AK58" s="92">
        <f t="shared" si="10"/>
        <v>0</v>
      </c>
      <c r="AL58" s="89">
        <f t="shared" si="33"/>
        <v>126</v>
      </c>
      <c r="AM58" s="90">
        <f>IF($H58&gt;'Wage Ceilings '!$C$3-SUM($S58,$W58,$AA58,$AE58,$AI58),'Wage Ceilings '!$C$3-SUM($S58,$W58,$AA58,$AE58,$AI58),$H58)</f>
        <v>0</v>
      </c>
      <c r="AN58" s="91" cm="1">
        <f t="array" ref="AN58">INDEX(Appendix!$G$4:$K$8,_xlfn.IFS(AL58&lt;56,1,AL58&lt;61,2,AL58&lt;66,3,AL58&lt;71,4,TRUE,5),MATCH(YEAR($C$17),Appendix!$G$3:$L$3,0))</f>
        <v>0</v>
      </c>
      <c r="AO58" s="92">
        <f t="shared" si="12"/>
        <v>0</v>
      </c>
      <c r="AP58" s="89">
        <f t="shared" si="34"/>
        <v>126</v>
      </c>
      <c r="AQ58" s="90" cm="1">
        <f t="array" ref="AQ58">_xlfn.IFS(SUM($S58,$W58,$AA58,$AE58,$AI58,$AM58)&gt;='Wage Ceilings '!$C$3,0,SUM($I58,$S58,$W58,$AA58,$AE58,$AI58,$AM58)&gt;'Wage Ceilings '!$C$3,'Wage Ceilings '!$C$3-SUM($S58,$W58,$AA58,$AE58,$AI58,$AM58),SUM($I58,$S58,$W58,$AA58,$AE58,$AI58,$AM58)&lt;='Wage Ceilings '!$C$3,$I58)</f>
        <v>0</v>
      </c>
      <c r="AR58" s="91" cm="1">
        <f t="array" ref="AR58">INDEX(Appendix!$G$4:$K$8,_xlfn.IFS(AP58&lt;56,1,AP58&lt;61,2,AP58&lt;66,3,AP58&lt;71,4,TRUE,5),MATCH(YEAR($C$17),Appendix!$G$3:$L$3,0))</f>
        <v>0</v>
      </c>
      <c r="AS58" s="92">
        <f t="shared" si="24"/>
        <v>0</v>
      </c>
      <c r="AT58" s="89">
        <f t="shared" si="35"/>
        <v>126</v>
      </c>
      <c r="AU58" s="90" cm="1">
        <f t="array" ref="AU58">_xlfn.IFS(SUM($S58,$W58,$AA58,$AE58,$AI58,$AM58,$AQ58)&gt;='Wage Ceilings '!$C$3,0,SUM($J58,$S58,$W58,$AA58,$AE58,$AI58,$AM58,$AQ58)&gt;'Wage Ceilings '!$C$3,'Wage Ceilings '!$C$3-SUM($S58,$W58,$AA58,$AE58,$AI58,$AM58,$AQ58),SUM($J58,$S58,$W58,$AA58,$AE58,$AI58,$AM58,$AQ58)&lt;='Wage Ceilings '!$C$3,$J58)</f>
        <v>0</v>
      </c>
      <c r="AV58" s="91" cm="1">
        <f t="array" ref="AV58">INDEX(Appendix!$G$4:$K$8,_xlfn.IFS(AT58&lt;56,1,AT58&lt;61,2,AT58&lt;66,3,AT58&lt;71,4,TRUE,5),MATCH(YEAR($C$17),Appendix!$G$3:$L$3,0))</f>
        <v>0</v>
      </c>
      <c r="AW58" s="92">
        <f t="shared" si="15"/>
        <v>0</v>
      </c>
      <c r="AX58" s="89">
        <f t="shared" si="36"/>
        <v>126</v>
      </c>
      <c r="AY58" s="90" cm="1">
        <f t="array" ref="AY58">_xlfn.IFS(SUM($S58,$W58,$AA58,$AE58,$AI58,$AM58,$AQ58,$AU58)&gt;='Wage Ceilings '!$C$3,0,SUM($K58,$S58,$W58,$AA58,$AE58,$AI58,$AM58,$AQ58,$AU58)&gt;'Wage Ceilings '!$C$3,'Wage Ceilings '!$C$3-SUM($S58,$W58,$AA58,$AE58,$AI58,$AM58,$AQ58,$AU58),SUM($K58,$S58,$W58,$AA58,$AE58,$AI58,$AM58,$AQ58,$AU58)&lt;='Wage Ceilings '!$C$3,$K58)</f>
        <v>0</v>
      </c>
      <c r="AZ58" s="91" cm="1">
        <f t="array" ref="AZ58">INDEX(Appendix!$G$4:$K$8,_xlfn.IFS(AX58&lt;56,1,AX58&lt;61,2,AX58&lt;66,3,AX58&lt;71,4,TRUE,5),MATCH(YEAR($C$17),Appendix!$G$3:$L$3,0))</f>
        <v>0</v>
      </c>
      <c r="BA58" s="92">
        <f t="shared" si="17"/>
        <v>0</v>
      </c>
      <c r="BB58" s="89">
        <f t="shared" si="37"/>
        <v>126</v>
      </c>
      <c r="BC58" s="90" cm="1">
        <f t="array" ref="BC58">_xlfn.IFS(SUM($S58,$W58,$AA58,$AE58,$AI58,$AM58,$AQ58,$AU58,$AY58)&gt;='Wage Ceilings '!$C$3,0,SUM($L58,$S58,$W58,$AA58,$AE58,$AI58,$AM58,$AQ58,$AU58,$AY58)&gt;'Wage Ceilings '!$C$3,'Wage Ceilings '!$C$3-SUM($S58,$W58,$AA58,$AE58,$AI58,$AM58,$AQ58,$AU58,$AY58),SUM($L58,$S58,$W58,$AA58,$AE58,$AI58,$AM58,$AQ58,$AU58,$AY58)&lt;='Wage Ceilings '!$C$3,$L58)</f>
        <v>0</v>
      </c>
      <c r="BD58" s="91" cm="1">
        <f t="array" ref="BD58">INDEX(Appendix!$G$4:$K$8,_xlfn.IFS(BB58&lt;56,1,BB58&lt;61,2,BB58&lt;66,3,BB58&lt;71,4,TRUE,5),MATCH(YEAR($C$17),Appendix!$G$3:$L$3,0))</f>
        <v>0</v>
      </c>
      <c r="BE58" s="92">
        <f t="shared" si="19"/>
        <v>0</v>
      </c>
      <c r="BF58" s="89">
        <f t="shared" si="38"/>
        <v>126</v>
      </c>
      <c r="BG58" s="90" cm="1">
        <f t="array" ref="BG58">_xlfn.IFS(SUM($S58,$W58,$AA58,$AE58,$AI58,$AM58,$AQ58,$AU58,$AY58,$BC58)&gt;='Wage Ceilings '!$C$3,0,SUM($M58,$S58,$W58,$AA58,$AE58,$AI58,$AM58,$AQ58,$AU58,$AY58,$BC58)&gt;'Wage Ceilings '!$C$3,'Wage Ceilings '!$C$3-SUM($S58,$W58,$AA58,$AE58,$AI58,$AM58,$AQ58,$AU58,$AY58,$BC58),SUM($M58,$S58,$W58,$AA58,$AE58,$AI58,$AM58,$AQ58,$AU58,$AY58,$BC58)&lt;='Wage Ceilings '!$C$3,$M58)</f>
        <v>0</v>
      </c>
      <c r="BH58" s="91" cm="1">
        <f t="array" ref="BH58">INDEX(Appendix!$G$4:$K$8,_xlfn.IFS(BF58&lt;56,1,BF58&lt;61,2,BF58&lt;66,3,BF58&lt;71,4,TRUE,5),MATCH(YEAR($C$17),Appendix!$G$3:$L$3,0))</f>
        <v>0</v>
      </c>
      <c r="BI58" s="92">
        <f t="shared" si="21"/>
        <v>0</v>
      </c>
      <c r="BJ58" s="89">
        <f t="shared" si="39"/>
        <v>126</v>
      </c>
      <c r="BK58" s="90" cm="1">
        <f t="array" ref="BK58">_xlfn.IFS(SUM($S58,$W58,$AA58,$AE58,$AI58,$AM58,$AQ58,$AU58,$AY58,$BC58,$BG58)&gt;='Wage Ceilings '!$C$3,0,SUM($N58,$S58,$W58,$AA58,$AE58,$AI58,$AM58,$AQ58,$AU58,$AY58,$BC58,$BG58)&gt;'Wage Ceilings '!$C$3,'Wage Ceilings '!$C$3-SUM($S58,$W58,$AA58,$AE58,$AI58,$AM58,$AQ58,$AU58,$AY58,$BC58,$BG58),SUM($N58,$S58,$W58,$AA58,$AE58,$AI58,$AM58,$AQ58,$AU58,$AY58,$BC58,$BG58)&lt;='Wage Ceilings '!$C$3,$N58)</f>
        <v>0</v>
      </c>
      <c r="BL58" s="91" cm="1">
        <f t="array" ref="BL58">INDEX(Appendix!$G$4:$K$8,_xlfn.IFS(BJ58&lt;56,1,BJ58&lt;61,2,BJ58&lt;66,3,BJ58&lt;71,4,TRUE,5),MATCH(YEAR($C$17),Appendix!$G$3:$L$3,0))</f>
        <v>0</v>
      </c>
      <c r="BM58" s="92">
        <f t="shared" si="23"/>
        <v>0</v>
      </c>
      <c r="BN58" s="99"/>
    </row>
    <row r="59" spans="1:66" x14ac:dyDescent="0.3">
      <c r="A59" s="64" t="s">
        <v>57</v>
      </c>
      <c r="B59" s="63"/>
      <c r="C59" s="67"/>
      <c r="D59" s="67"/>
      <c r="E59" s="67"/>
      <c r="F59" s="67"/>
      <c r="G59" s="67"/>
      <c r="H59" s="67"/>
      <c r="I59" s="67"/>
      <c r="J59" s="67"/>
      <c r="K59" s="67"/>
      <c r="L59" s="67"/>
      <c r="M59" s="67"/>
      <c r="N59" s="67"/>
      <c r="O59" s="57">
        <f t="shared" si="25"/>
        <v>0</v>
      </c>
      <c r="P59" s="57">
        <f t="shared" si="26"/>
        <v>0</v>
      </c>
      <c r="Q59" s="58">
        <f t="shared" si="27"/>
        <v>0</v>
      </c>
      <c r="R59" s="89">
        <f t="shared" si="28"/>
        <v>125</v>
      </c>
      <c r="S59" s="90">
        <f>IF($C59&gt;'Wage Ceilings '!$C$3,'Wage Ceilings '!$C$3,$C59)</f>
        <v>0</v>
      </c>
      <c r="T59" s="91" cm="1">
        <f t="array" ref="T59">INDEX(Appendix!$G$4:$K$8,_xlfn.IFS(R59&lt;56,1,R59&lt;61,2,R59&lt;66,3,R59&lt;71,4,TRUE,5),MATCH(YEAR($C$17),Appendix!$G$3:$L$3,0))</f>
        <v>0</v>
      </c>
      <c r="U59" s="92">
        <f t="shared" si="2"/>
        <v>0</v>
      </c>
      <c r="V59" s="89">
        <f t="shared" si="29"/>
        <v>126</v>
      </c>
      <c r="W59" s="90">
        <f>IF($D59&gt;'Wage Ceilings '!$C$3-$S59,'Wage Ceilings '!$C$3-$S59,$D59)</f>
        <v>0</v>
      </c>
      <c r="X59" s="91" cm="1">
        <f t="array" ref="X59">INDEX(Appendix!$G$4:$K$8,_xlfn.IFS(V59&lt;56,1,V59&lt;61,2,V59&lt;66,3,V59&lt;71,4,TRUE,5),MATCH(YEAR($C$17),Appendix!$G$3:$L$3,0))</f>
        <v>0</v>
      </c>
      <c r="Y59" s="92">
        <f t="shared" si="4"/>
        <v>0</v>
      </c>
      <c r="Z59" s="89">
        <f t="shared" si="30"/>
        <v>126</v>
      </c>
      <c r="AA59" s="90">
        <f>IF($E59&gt;'Wage Ceilings '!$C$3-SUM($S59,$W59),'Wage Ceilings '!$C$3-SUM($S59,$W59),$E59)</f>
        <v>0</v>
      </c>
      <c r="AB59" s="91" cm="1">
        <f t="array" ref="AB59">INDEX(Appendix!$G$4:$K$8,_xlfn.IFS(Z59&lt;56,1,Z59&lt;61,2,Z59&lt;66,3,Z59&lt;71,4,TRUE,5),MATCH(YEAR($C$17),Appendix!$G$3:$L$3,0))</f>
        <v>0</v>
      </c>
      <c r="AC59" s="92">
        <f t="shared" si="6"/>
        <v>0</v>
      </c>
      <c r="AD59" s="89">
        <f t="shared" si="31"/>
        <v>126</v>
      </c>
      <c r="AE59" s="90">
        <f>IF($F59&gt;'Wage Ceilings '!$C$3-SUM($S59,$W59,$AA59),'Wage Ceilings '!$C$3-SUM($S59,$W59,$AA59),$F59)</f>
        <v>0</v>
      </c>
      <c r="AF59" s="91" cm="1">
        <f t="array" ref="AF59">INDEX(Appendix!$G$4:$K$8,_xlfn.IFS(AD59&lt;56,1,AD59&lt;61,2,AD59&lt;66,3,AD59&lt;71,4,TRUE,5),MATCH(YEAR($C$17),Appendix!$G$3:$L$3,0))</f>
        <v>0</v>
      </c>
      <c r="AG59" s="92">
        <f t="shared" si="8"/>
        <v>0</v>
      </c>
      <c r="AH59" s="89">
        <f t="shared" si="32"/>
        <v>126</v>
      </c>
      <c r="AI59" s="90">
        <f>IF($G59&gt;'Wage Ceilings '!$C$3-SUM($S59,$W59,$AA59,$AE59),'Wage Ceilings '!$C$3-SUM($S59,$W59,$AA59,$AE59),$G59)</f>
        <v>0</v>
      </c>
      <c r="AJ59" s="91" cm="1">
        <f t="array" ref="AJ59">INDEX(Appendix!$G$4:$K$8,_xlfn.IFS(AH59&lt;56,1,AH59&lt;61,2,AH59&lt;66,3,AH59&lt;71,4,TRUE,5),MATCH(YEAR($C$17),Appendix!$G$3:$L$3,0))</f>
        <v>0</v>
      </c>
      <c r="AK59" s="92">
        <f t="shared" si="10"/>
        <v>0</v>
      </c>
      <c r="AL59" s="89">
        <f t="shared" si="33"/>
        <v>126</v>
      </c>
      <c r="AM59" s="90">
        <f>IF($H59&gt;'Wage Ceilings '!$C$3-SUM($S59,$W59,$AA59,$AE59,$AI59),'Wage Ceilings '!$C$3-SUM($S59,$W59,$AA59,$AE59,$AI59),$H59)</f>
        <v>0</v>
      </c>
      <c r="AN59" s="91" cm="1">
        <f t="array" ref="AN59">INDEX(Appendix!$G$4:$K$8,_xlfn.IFS(AL59&lt;56,1,AL59&lt;61,2,AL59&lt;66,3,AL59&lt;71,4,TRUE,5),MATCH(YEAR($C$17),Appendix!$G$3:$L$3,0))</f>
        <v>0</v>
      </c>
      <c r="AO59" s="92">
        <f t="shared" si="12"/>
        <v>0</v>
      </c>
      <c r="AP59" s="89">
        <f t="shared" si="34"/>
        <v>126</v>
      </c>
      <c r="AQ59" s="90" cm="1">
        <f t="array" ref="AQ59">_xlfn.IFS(SUM($S59,$W59,$AA59,$AE59,$AI59,$AM59)&gt;='Wage Ceilings '!$C$3,0,SUM($I59,$S59,$W59,$AA59,$AE59,$AI59,$AM59)&gt;'Wage Ceilings '!$C$3,'Wage Ceilings '!$C$3-SUM($S59,$W59,$AA59,$AE59,$AI59,$AM59),SUM($I59,$S59,$W59,$AA59,$AE59,$AI59,$AM59)&lt;='Wage Ceilings '!$C$3,$I59)</f>
        <v>0</v>
      </c>
      <c r="AR59" s="91" cm="1">
        <f t="array" ref="AR59">INDEX(Appendix!$G$4:$K$8,_xlfn.IFS(AP59&lt;56,1,AP59&lt;61,2,AP59&lt;66,3,AP59&lt;71,4,TRUE,5),MATCH(YEAR($C$17),Appendix!$G$3:$L$3,0))</f>
        <v>0</v>
      </c>
      <c r="AS59" s="92">
        <f t="shared" si="24"/>
        <v>0</v>
      </c>
      <c r="AT59" s="89">
        <f t="shared" si="35"/>
        <v>126</v>
      </c>
      <c r="AU59" s="90" cm="1">
        <f t="array" ref="AU59">_xlfn.IFS(SUM($S59,$W59,$AA59,$AE59,$AI59,$AM59,$AQ59)&gt;='Wage Ceilings '!$C$3,0,SUM($J59,$S59,$W59,$AA59,$AE59,$AI59,$AM59,$AQ59)&gt;'Wage Ceilings '!$C$3,'Wage Ceilings '!$C$3-SUM($S59,$W59,$AA59,$AE59,$AI59,$AM59,$AQ59),SUM($J59,$S59,$W59,$AA59,$AE59,$AI59,$AM59,$AQ59)&lt;='Wage Ceilings '!$C$3,$J59)</f>
        <v>0</v>
      </c>
      <c r="AV59" s="91" cm="1">
        <f t="array" ref="AV59">INDEX(Appendix!$G$4:$K$8,_xlfn.IFS(AT59&lt;56,1,AT59&lt;61,2,AT59&lt;66,3,AT59&lt;71,4,TRUE,5),MATCH(YEAR($C$17),Appendix!$G$3:$L$3,0))</f>
        <v>0</v>
      </c>
      <c r="AW59" s="92">
        <f t="shared" si="15"/>
        <v>0</v>
      </c>
      <c r="AX59" s="89">
        <f t="shared" si="36"/>
        <v>126</v>
      </c>
      <c r="AY59" s="90" cm="1">
        <f t="array" ref="AY59">_xlfn.IFS(SUM($S59,$W59,$AA59,$AE59,$AI59,$AM59,$AQ59,$AU59)&gt;='Wage Ceilings '!$C$3,0,SUM($K59,$S59,$W59,$AA59,$AE59,$AI59,$AM59,$AQ59,$AU59)&gt;'Wage Ceilings '!$C$3,'Wage Ceilings '!$C$3-SUM($S59,$W59,$AA59,$AE59,$AI59,$AM59,$AQ59,$AU59),SUM($K59,$S59,$W59,$AA59,$AE59,$AI59,$AM59,$AQ59,$AU59)&lt;='Wage Ceilings '!$C$3,$K59)</f>
        <v>0</v>
      </c>
      <c r="AZ59" s="91" cm="1">
        <f t="array" ref="AZ59">INDEX(Appendix!$G$4:$K$8,_xlfn.IFS(AX59&lt;56,1,AX59&lt;61,2,AX59&lt;66,3,AX59&lt;71,4,TRUE,5),MATCH(YEAR($C$17),Appendix!$G$3:$L$3,0))</f>
        <v>0</v>
      </c>
      <c r="BA59" s="92">
        <f t="shared" si="17"/>
        <v>0</v>
      </c>
      <c r="BB59" s="89">
        <f t="shared" si="37"/>
        <v>126</v>
      </c>
      <c r="BC59" s="90" cm="1">
        <f t="array" ref="BC59">_xlfn.IFS(SUM($S59,$W59,$AA59,$AE59,$AI59,$AM59,$AQ59,$AU59,$AY59)&gt;='Wage Ceilings '!$C$3,0,SUM($L59,$S59,$W59,$AA59,$AE59,$AI59,$AM59,$AQ59,$AU59,$AY59)&gt;'Wage Ceilings '!$C$3,'Wage Ceilings '!$C$3-SUM($S59,$W59,$AA59,$AE59,$AI59,$AM59,$AQ59,$AU59,$AY59),SUM($L59,$S59,$W59,$AA59,$AE59,$AI59,$AM59,$AQ59,$AU59,$AY59)&lt;='Wage Ceilings '!$C$3,$L59)</f>
        <v>0</v>
      </c>
      <c r="BD59" s="91" cm="1">
        <f t="array" ref="BD59">INDEX(Appendix!$G$4:$K$8,_xlfn.IFS(BB59&lt;56,1,BB59&lt;61,2,BB59&lt;66,3,BB59&lt;71,4,TRUE,5),MATCH(YEAR($C$17),Appendix!$G$3:$L$3,0))</f>
        <v>0</v>
      </c>
      <c r="BE59" s="92">
        <f t="shared" si="19"/>
        <v>0</v>
      </c>
      <c r="BF59" s="89">
        <f t="shared" si="38"/>
        <v>126</v>
      </c>
      <c r="BG59" s="90" cm="1">
        <f t="array" ref="BG59">_xlfn.IFS(SUM($S59,$W59,$AA59,$AE59,$AI59,$AM59,$AQ59,$AU59,$AY59,$BC59)&gt;='Wage Ceilings '!$C$3,0,SUM($M59,$S59,$W59,$AA59,$AE59,$AI59,$AM59,$AQ59,$AU59,$AY59,$BC59)&gt;'Wage Ceilings '!$C$3,'Wage Ceilings '!$C$3-SUM($S59,$W59,$AA59,$AE59,$AI59,$AM59,$AQ59,$AU59,$AY59,$BC59),SUM($M59,$S59,$W59,$AA59,$AE59,$AI59,$AM59,$AQ59,$AU59,$AY59,$BC59)&lt;='Wage Ceilings '!$C$3,$M59)</f>
        <v>0</v>
      </c>
      <c r="BH59" s="91" cm="1">
        <f t="array" ref="BH59">INDEX(Appendix!$G$4:$K$8,_xlfn.IFS(BF59&lt;56,1,BF59&lt;61,2,BF59&lt;66,3,BF59&lt;71,4,TRUE,5),MATCH(YEAR($C$17),Appendix!$G$3:$L$3,0))</f>
        <v>0</v>
      </c>
      <c r="BI59" s="92">
        <f t="shared" si="21"/>
        <v>0</v>
      </c>
      <c r="BJ59" s="89">
        <f t="shared" si="39"/>
        <v>126</v>
      </c>
      <c r="BK59" s="90" cm="1">
        <f t="array" ref="BK59">_xlfn.IFS(SUM($S59,$W59,$AA59,$AE59,$AI59,$AM59,$AQ59,$AU59,$AY59,$BC59,$BG59)&gt;='Wage Ceilings '!$C$3,0,SUM($N59,$S59,$W59,$AA59,$AE59,$AI59,$AM59,$AQ59,$AU59,$AY59,$BC59,$BG59)&gt;'Wage Ceilings '!$C$3,'Wage Ceilings '!$C$3-SUM($S59,$W59,$AA59,$AE59,$AI59,$AM59,$AQ59,$AU59,$AY59,$BC59,$BG59),SUM($N59,$S59,$W59,$AA59,$AE59,$AI59,$AM59,$AQ59,$AU59,$AY59,$BC59,$BG59)&lt;='Wage Ceilings '!$C$3,$N59)</f>
        <v>0</v>
      </c>
      <c r="BL59" s="91" cm="1">
        <f t="array" ref="BL59">INDEX(Appendix!$G$4:$K$8,_xlfn.IFS(BJ59&lt;56,1,BJ59&lt;61,2,BJ59&lt;66,3,BJ59&lt;71,4,TRUE,5),MATCH(YEAR($C$17),Appendix!$G$3:$L$3,0))</f>
        <v>0</v>
      </c>
      <c r="BM59" s="92">
        <f t="shared" si="23"/>
        <v>0</v>
      </c>
      <c r="BN59" s="99"/>
    </row>
    <row r="60" spans="1:66" x14ac:dyDescent="0.3">
      <c r="A60" s="64" t="s">
        <v>58</v>
      </c>
      <c r="B60" s="63"/>
      <c r="C60" s="67"/>
      <c r="D60" s="67"/>
      <c r="E60" s="67"/>
      <c r="F60" s="67"/>
      <c r="G60" s="67"/>
      <c r="H60" s="67"/>
      <c r="I60" s="67"/>
      <c r="J60" s="67"/>
      <c r="K60" s="67"/>
      <c r="L60" s="67"/>
      <c r="M60" s="67"/>
      <c r="N60" s="67"/>
      <c r="O60" s="57">
        <f t="shared" si="25"/>
        <v>0</v>
      </c>
      <c r="P60" s="57">
        <f t="shared" si="26"/>
        <v>0</v>
      </c>
      <c r="Q60" s="58">
        <f t="shared" si="27"/>
        <v>0</v>
      </c>
      <c r="R60" s="89">
        <f t="shared" si="28"/>
        <v>125</v>
      </c>
      <c r="S60" s="90">
        <f>IF($C60&gt;'Wage Ceilings '!$C$3,'Wage Ceilings '!$C$3,$C60)</f>
        <v>0</v>
      </c>
      <c r="T60" s="91" cm="1">
        <f t="array" ref="T60">INDEX(Appendix!$G$4:$K$8,_xlfn.IFS(R60&lt;56,1,R60&lt;61,2,R60&lt;66,3,R60&lt;71,4,TRUE,5),MATCH(YEAR($C$17),Appendix!$G$3:$L$3,0))</f>
        <v>0</v>
      </c>
      <c r="U60" s="92">
        <f t="shared" si="2"/>
        <v>0</v>
      </c>
      <c r="V60" s="89">
        <f t="shared" si="29"/>
        <v>126</v>
      </c>
      <c r="W60" s="90">
        <f>IF($D60&gt;'Wage Ceilings '!$C$3-$S60,'Wage Ceilings '!$C$3-$S60,$D60)</f>
        <v>0</v>
      </c>
      <c r="X60" s="91" cm="1">
        <f t="array" ref="X60">INDEX(Appendix!$G$4:$K$8,_xlfn.IFS(V60&lt;56,1,V60&lt;61,2,V60&lt;66,3,V60&lt;71,4,TRUE,5),MATCH(YEAR($C$17),Appendix!$G$3:$L$3,0))</f>
        <v>0</v>
      </c>
      <c r="Y60" s="92">
        <f t="shared" si="4"/>
        <v>0</v>
      </c>
      <c r="Z60" s="89">
        <f t="shared" si="30"/>
        <v>126</v>
      </c>
      <c r="AA60" s="90">
        <f>IF($E60&gt;'Wage Ceilings '!$C$3-SUM($S60,$W60),'Wage Ceilings '!$C$3-SUM($S60,$W60),$E60)</f>
        <v>0</v>
      </c>
      <c r="AB60" s="91" cm="1">
        <f t="array" ref="AB60">INDEX(Appendix!$G$4:$K$8,_xlfn.IFS(Z60&lt;56,1,Z60&lt;61,2,Z60&lt;66,3,Z60&lt;71,4,TRUE,5),MATCH(YEAR($C$17),Appendix!$G$3:$L$3,0))</f>
        <v>0</v>
      </c>
      <c r="AC60" s="92">
        <f t="shared" si="6"/>
        <v>0</v>
      </c>
      <c r="AD60" s="89">
        <f t="shared" si="31"/>
        <v>126</v>
      </c>
      <c r="AE60" s="90">
        <f>IF($F60&gt;'Wage Ceilings '!$C$3-SUM($S60,$W60,$AA60),'Wage Ceilings '!$C$3-SUM($S60,$W60,$AA60),$F60)</f>
        <v>0</v>
      </c>
      <c r="AF60" s="91" cm="1">
        <f t="array" ref="AF60">INDEX(Appendix!$G$4:$K$8,_xlfn.IFS(AD60&lt;56,1,AD60&lt;61,2,AD60&lt;66,3,AD60&lt;71,4,TRUE,5),MATCH(YEAR($C$17),Appendix!$G$3:$L$3,0))</f>
        <v>0</v>
      </c>
      <c r="AG60" s="92">
        <f t="shared" si="8"/>
        <v>0</v>
      </c>
      <c r="AH60" s="89">
        <f t="shared" si="32"/>
        <v>126</v>
      </c>
      <c r="AI60" s="90">
        <f>IF($G60&gt;'Wage Ceilings '!$C$3-SUM($S60,$W60,$AA60,$AE60),'Wage Ceilings '!$C$3-SUM($S60,$W60,$AA60,$AE60),$G60)</f>
        <v>0</v>
      </c>
      <c r="AJ60" s="91" cm="1">
        <f t="array" ref="AJ60">INDEX(Appendix!$G$4:$K$8,_xlfn.IFS(AH60&lt;56,1,AH60&lt;61,2,AH60&lt;66,3,AH60&lt;71,4,TRUE,5),MATCH(YEAR($C$17),Appendix!$G$3:$L$3,0))</f>
        <v>0</v>
      </c>
      <c r="AK60" s="92">
        <f t="shared" si="10"/>
        <v>0</v>
      </c>
      <c r="AL60" s="89">
        <f t="shared" si="33"/>
        <v>126</v>
      </c>
      <c r="AM60" s="90">
        <f>IF($H60&gt;'Wage Ceilings '!$C$3-SUM($S60,$W60,$AA60,$AE60,$AI60),'Wage Ceilings '!$C$3-SUM($S60,$W60,$AA60,$AE60,$AI60),$H60)</f>
        <v>0</v>
      </c>
      <c r="AN60" s="91" cm="1">
        <f t="array" ref="AN60">INDEX(Appendix!$G$4:$K$8,_xlfn.IFS(AL60&lt;56,1,AL60&lt;61,2,AL60&lt;66,3,AL60&lt;71,4,TRUE,5),MATCH(YEAR($C$17),Appendix!$G$3:$L$3,0))</f>
        <v>0</v>
      </c>
      <c r="AO60" s="92">
        <f t="shared" si="12"/>
        <v>0</v>
      </c>
      <c r="AP60" s="89">
        <f t="shared" si="34"/>
        <v>126</v>
      </c>
      <c r="AQ60" s="90" cm="1">
        <f t="array" ref="AQ60">_xlfn.IFS(SUM($S60,$W60,$AA60,$AE60,$AI60,$AM60)&gt;='Wage Ceilings '!$C$3,0,SUM($I60,$S60,$W60,$AA60,$AE60,$AI60,$AM60)&gt;'Wage Ceilings '!$C$3,'Wage Ceilings '!$C$3-SUM($S60,$W60,$AA60,$AE60,$AI60,$AM60),SUM($I60,$S60,$W60,$AA60,$AE60,$AI60,$AM60)&lt;='Wage Ceilings '!$C$3,$I60)</f>
        <v>0</v>
      </c>
      <c r="AR60" s="91" cm="1">
        <f t="array" ref="AR60">INDEX(Appendix!$G$4:$K$8,_xlfn.IFS(AP60&lt;56,1,AP60&lt;61,2,AP60&lt;66,3,AP60&lt;71,4,TRUE,5),MATCH(YEAR($C$17),Appendix!$G$3:$L$3,0))</f>
        <v>0</v>
      </c>
      <c r="AS60" s="92">
        <f t="shared" si="24"/>
        <v>0</v>
      </c>
      <c r="AT60" s="89">
        <f t="shared" si="35"/>
        <v>126</v>
      </c>
      <c r="AU60" s="90" cm="1">
        <f t="array" ref="AU60">_xlfn.IFS(SUM($S60,$W60,$AA60,$AE60,$AI60,$AM60,$AQ60)&gt;='Wage Ceilings '!$C$3,0,SUM($J60,$S60,$W60,$AA60,$AE60,$AI60,$AM60,$AQ60)&gt;'Wage Ceilings '!$C$3,'Wage Ceilings '!$C$3-SUM($S60,$W60,$AA60,$AE60,$AI60,$AM60,$AQ60),SUM($J60,$S60,$W60,$AA60,$AE60,$AI60,$AM60,$AQ60)&lt;='Wage Ceilings '!$C$3,$J60)</f>
        <v>0</v>
      </c>
      <c r="AV60" s="91" cm="1">
        <f t="array" ref="AV60">INDEX(Appendix!$G$4:$K$8,_xlfn.IFS(AT60&lt;56,1,AT60&lt;61,2,AT60&lt;66,3,AT60&lt;71,4,TRUE,5),MATCH(YEAR($C$17),Appendix!$G$3:$L$3,0))</f>
        <v>0</v>
      </c>
      <c r="AW60" s="92">
        <f t="shared" si="15"/>
        <v>0</v>
      </c>
      <c r="AX60" s="89">
        <f t="shared" si="36"/>
        <v>126</v>
      </c>
      <c r="AY60" s="90" cm="1">
        <f t="array" ref="AY60">_xlfn.IFS(SUM($S60,$W60,$AA60,$AE60,$AI60,$AM60,$AQ60,$AU60)&gt;='Wage Ceilings '!$C$3,0,SUM($K60,$S60,$W60,$AA60,$AE60,$AI60,$AM60,$AQ60,$AU60)&gt;'Wage Ceilings '!$C$3,'Wage Ceilings '!$C$3-SUM($S60,$W60,$AA60,$AE60,$AI60,$AM60,$AQ60,$AU60),SUM($K60,$S60,$W60,$AA60,$AE60,$AI60,$AM60,$AQ60,$AU60)&lt;='Wage Ceilings '!$C$3,$K60)</f>
        <v>0</v>
      </c>
      <c r="AZ60" s="91" cm="1">
        <f t="array" ref="AZ60">INDEX(Appendix!$G$4:$K$8,_xlfn.IFS(AX60&lt;56,1,AX60&lt;61,2,AX60&lt;66,3,AX60&lt;71,4,TRUE,5),MATCH(YEAR($C$17),Appendix!$G$3:$L$3,0))</f>
        <v>0</v>
      </c>
      <c r="BA60" s="92">
        <f t="shared" si="17"/>
        <v>0</v>
      </c>
      <c r="BB60" s="89">
        <f t="shared" si="37"/>
        <v>126</v>
      </c>
      <c r="BC60" s="90" cm="1">
        <f t="array" ref="BC60">_xlfn.IFS(SUM($S60,$W60,$AA60,$AE60,$AI60,$AM60,$AQ60,$AU60,$AY60)&gt;='Wage Ceilings '!$C$3,0,SUM($L60,$S60,$W60,$AA60,$AE60,$AI60,$AM60,$AQ60,$AU60,$AY60)&gt;'Wage Ceilings '!$C$3,'Wage Ceilings '!$C$3-SUM($S60,$W60,$AA60,$AE60,$AI60,$AM60,$AQ60,$AU60,$AY60),SUM($L60,$S60,$W60,$AA60,$AE60,$AI60,$AM60,$AQ60,$AU60,$AY60)&lt;='Wage Ceilings '!$C$3,$L60)</f>
        <v>0</v>
      </c>
      <c r="BD60" s="91" cm="1">
        <f t="array" ref="BD60">INDEX(Appendix!$G$4:$K$8,_xlfn.IFS(BB60&lt;56,1,BB60&lt;61,2,BB60&lt;66,3,BB60&lt;71,4,TRUE,5),MATCH(YEAR($C$17),Appendix!$G$3:$L$3,0))</f>
        <v>0</v>
      </c>
      <c r="BE60" s="92">
        <f t="shared" si="19"/>
        <v>0</v>
      </c>
      <c r="BF60" s="89">
        <f t="shared" si="38"/>
        <v>126</v>
      </c>
      <c r="BG60" s="90" cm="1">
        <f t="array" ref="BG60">_xlfn.IFS(SUM($S60,$W60,$AA60,$AE60,$AI60,$AM60,$AQ60,$AU60,$AY60,$BC60)&gt;='Wage Ceilings '!$C$3,0,SUM($M60,$S60,$W60,$AA60,$AE60,$AI60,$AM60,$AQ60,$AU60,$AY60,$BC60)&gt;'Wage Ceilings '!$C$3,'Wage Ceilings '!$C$3-SUM($S60,$W60,$AA60,$AE60,$AI60,$AM60,$AQ60,$AU60,$AY60,$BC60),SUM($M60,$S60,$W60,$AA60,$AE60,$AI60,$AM60,$AQ60,$AU60,$AY60,$BC60)&lt;='Wage Ceilings '!$C$3,$M60)</f>
        <v>0</v>
      </c>
      <c r="BH60" s="91" cm="1">
        <f t="array" ref="BH60">INDEX(Appendix!$G$4:$K$8,_xlfn.IFS(BF60&lt;56,1,BF60&lt;61,2,BF60&lt;66,3,BF60&lt;71,4,TRUE,5),MATCH(YEAR($C$17),Appendix!$G$3:$L$3,0))</f>
        <v>0</v>
      </c>
      <c r="BI60" s="92">
        <f t="shared" si="21"/>
        <v>0</v>
      </c>
      <c r="BJ60" s="89">
        <f t="shared" si="39"/>
        <v>126</v>
      </c>
      <c r="BK60" s="90" cm="1">
        <f t="array" ref="BK60">_xlfn.IFS(SUM($S60,$W60,$AA60,$AE60,$AI60,$AM60,$AQ60,$AU60,$AY60,$BC60,$BG60)&gt;='Wage Ceilings '!$C$3,0,SUM($N60,$S60,$W60,$AA60,$AE60,$AI60,$AM60,$AQ60,$AU60,$AY60,$BC60,$BG60)&gt;'Wage Ceilings '!$C$3,'Wage Ceilings '!$C$3-SUM($S60,$W60,$AA60,$AE60,$AI60,$AM60,$AQ60,$AU60,$AY60,$BC60,$BG60),SUM($N60,$S60,$W60,$AA60,$AE60,$AI60,$AM60,$AQ60,$AU60,$AY60,$BC60,$BG60)&lt;='Wage Ceilings '!$C$3,$N60)</f>
        <v>0</v>
      </c>
      <c r="BL60" s="91" cm="1">
        <f t="array" ref="BL60">INDEX(Appendix!$G$4:$K$8,_xlfn.IFS(BJ60&lt;56,1,BJ60&lt;61,2,BJ60&lt;66,3,BJ60&lt;71,4,TRUE,5),MATCH(YEAR($C$17),Appendix!$G$3:$L$3,0))</f>
        <v>0</v>
      </c>
      <c r="BM60" s="92">
        <f t="shared" si="23"/>
        <v>0</v>
      </c>
      <c r="BN60" s="99"/>
    </row>
    <row r="61" spans="1:66" x14ac:dyDescent="0.3">
      <c r="A61" s="64" t="s">
        <v>59</v>
      </c>
      <c r="B61" s="63"/>
      <c r="C61" s="67"/>
      <c r="D61" s="67"/>
      <c r="E61" s="67"/>
      <c r="F61" s="67"/>
      <c r="G61" s="67"/>
      <c r="H61" s="67"/>
      <c r="I61" s="67"/>
      <c r="J61" s="67"/>
      <c r="K61" s="67"/>
      <c r="L61" s="67"/>
      <c r="M61" s="67"/>
      <c r="N61" s="67"/>
      <c r="O61" s="57">
        <f t="shared" si="25"/>
        <v>0</v>
      </c>
      <c r="P61" s="57">
        <f t="shared" si="26"/>
        <v>0</v>
      </c>
      <c r="Q61" s="58">
        <f t="shared" si="27"/>
        <v>0</v>
      </c>
      <c r="R61" s="89">
        <f t="shared" si="28"/>
        <v>125</v>
      </c>
      <c r="S61" s="90">
        <f>IF($C61&gt;'Wage Ceilings '!$C$3,'Wage Ceilings '!$C$3,$C61)</f>
        <v>0</v>
      </c>
      <c r="T61" s="91" cm="1">
        <f t="array" ref="T61">INDEX(Appendix!$G$4:$K$8,_xlfn.IFS(R61&lt;56,1,R61&lt;61,2,R61&lt;66,3,R61&lt;71,4,TRUE,5),MATCH(YEAR($C$17),Appendix!$G$3:$L$3,0))</f>
        <v>0</v>
      </c>
      <c r="U61" s="92">
        <f t="shared" si="2"/>
        <v>0</v>
      </c>
      <c r="V61" s="89">
        <f t="shared" si="29"/>
        <v>126</v>
      </c>
      <c r="W61" s="90">
        <f>IF($D61&gt;'Wage Ceilings '!$C$3-$S61,'Wage Ceilings '!$C$3-$S61,$D61)</f>
        <v>0</v>
      </c>
      <c r="X61" s="91" cm="1">
        <f t="array" ref="X61">INDEX(Appendix!$G$4:$K$8,_xlfn.IFS(V61&lt;56,1,V61&lt;61,2,V61&lt;66,3,V61&lt;71,4,TRUE,5),MATCH(YEAR($C$17),Appendix!$G$3:$L$3,0))</f>
        <v>0</v>
      </c>
      <c r="Y61" s="92">
        <f t="shared" si="4"/>
        <v>0</v>
      </c>
      <c r="Z61" s="89">
        <f t="shared" si="30"/>
        <v>126</v>
      </c>
      <c r="AA61" s="90">
        <f>IF($E61&gt;'Wage Ceilings '!$C$3-SUM($S61,$W61),'Wage Ceilings '!$C$3-SUM($S61,$W61),$E61)</f>
        <v>0</v>
      </c>
      <c r="AB61" s="91" cm="1">
        <f t="array" ref="AB61">INDEX(Appendix!$G$4:$K$8,_xlfn.IFS(Z61&lt;56,1,Z61&lt;61,2,Z61&lt;66,3,Z61&lt;71,4,TRUE,5),MATCH(YEAR($C$17),Appendix!$G$3:$L$3,0))</f>
        <v>0</v>
      </c>
      <c r="AC61" s="92">
        <f t="shared" si="6"/>
        <v>0</v>
      </c>
      <c r="AD61" s="89">
        <f t="shared" si="31"/>
        <v>126</v>
      </c>
      <c r="AE61" s="90">
        <f>IF($F61&gt;'Wage Ceilings '!$C$3-SUM($S61,$W61,$AA61),'Wage Ceilings '!$C$3-SUM($S61,$W61,$AA61),$F61)</f>
        <v>0</v>
      </c>
      <c r="AF61" s="91" cm="1">
        <f t="array" ref="AF61">INDEX(Appendix!$G$4:$K$8,_xlfn.IFS(AD61&lt;56,1,AD61&lt;61,2,AD61&lt;66,3,AD61&lt;71,4,TRUE,5),MATCH(YEAR($C$17),Appendix!$G$3:$L$3,0))</f>
        <v>0</v>
      </c>
      <c r="AG61" s="92">
        <f t="shared" si="8"/>
        <v>0</v>
      </c>
      <c r="AH61" s="89">
        <f t="shared" si="32"/>
        <v>126</v>
      </c>
      <c r="AI61" s="90">
        <f>IF($G61&gt;'Wage Ceilings '!$C$3-SUM($S61,$W61,$AA61,$AE61),'Wage Ceilings '!$C$3-SUM($S61,$W61,$AA61,$AE61),$G61)</f>
        <v>0</v>
      </c>
      <c r="AJ61" s="91" cm="1">
        <f t="array" ref="AJ61">INDEX(Appendix!$G$4:$K$8,_xlfn.IFS(AH61&lt;56,1,AH61&lt;61,2,AH61&lt;66,3,AH61&lt;71,4,TRUE,5),MATCH(YEAR($C$17),Appendix!$G$3:$L$3,0))</f>
        <v>0</v>
      </c>
      <c r="AK61" s="92">
        <f t="shared" si="10"/>
        <v>0</v>
      </c>
      <c r="AL61" s="89">
        <f t="shared" si="33"/>
        <v>126</v>
      </c>
      <c r="AM61" s="90">
        <f>IF($H61&gt;'Wage Ceilings '!$C$3-SUM($S61,$W61,$AA61,$AE61,$AI61),'Wage Ceilings '!$C$3-SUM($S61,$W61,$AA61,$AE61,$AI61),$H61)</f>
        <v>0</v>
      </c>
      <c r="AN61" s="91" cm="1">
        <f t="array" ref="AN61">INDEX(Appendix!$G$4:$K$8,_xlfn.IFS(AL61&lt;56,1,AL61&lt;61,2,AL61&lt;66,3,AL61&lt;71,4,TRUE,5),MATCH(YEAR($C$17),Appendix!$G$3:$L$3,0))</f>
        <v>0</v>
      </c>
      <c r="AO61" s="92">
        <f t="shared" si="12"/>
        <v>0</v>
      </c>
      <c r="AP61" s="89">
        <f t="shared" si="34"/>
        <v>126</v>
      </c>
      <c r="AQ61" s="90" cm="1">
        <f t="array" ref="AQ61">_xlfn.IFS(SUM($S61,$W61,$AA61,$AE61,$AI61,$AM61)&gt;='Wage Ceilings '!$C$3,0,SUM($I61,$S61,$W61,$AA61,$AE61,$AI61,$AM61)&gt;'Wage Ceilings '!$C$3,'Wage Ceilings '!$C$3-SUM($S61,$W61,$AA61,$AE61,$AI61,$AM61),SUM($I61,$S61,$W61,$AA61,$AE61,$AI61,$AM61)&lt;='Wage Ceilings '!$C$3,$I61)</f>
        <v>0</v>
      </c>
      <c r="AR61" s="91" cm="1">
        <f t="array" ref="AR61">INDEX(Appendix!$G$4:$K$8,_xlfn.IFS(AP61&lt;56,1,AP61&lt;61,2,AP61&lt;66,3,AP61&lt;71,4,TRUE,5),MATCH(YEAR($C$17),Appendix!$G$3:$L$3,0))</f>
        <v>0</v>
      </c>
      <c r="AS61" s="92">
        <f t="shared" si="24"/>
        <v>0</v>
      </c>
      <c r="AT61" s="89">
        <f t="shared" si="35"/>
        <v>126</v>
      </c>
      <c r="AU61" s="90" cm="1">
        <f t="array" ref="AU61">_xlfn.IFS(SUM($S61,$W61,$AA61,$AE61,$AI61,$AM61,$AQ61)&gt;='Wage Ceilings '!$C$3,0,SUM($J61,$S61,$W61,$AA61,$AE61,$AI61,$AM61,$AQ61)&gt;'Wage Ceilings '!$C$3,'Wage Ceilings '!$C$3-SUM($S61,$W61,$AA61,$AE61,$AI61,$AM61,$AQ61),SUM($J61,$S61,$W61,$AA61,$AE61,$AI61,$AM61,$AQ61)&lt;='Wage Ceilings '!$C$3,$J61)</f>
        <v>0</v>
      </c>
      <c r="AV61" s="91" cm="1">
        <f t="array" ref="AV61">INDEX(Appendix!$G$4:$K$8,_xlfn.IFS(AT61&lt;56,1,AT61&lt;61,2,AT61&lt;66,3,AT61&lt;71,4,TRUE,5),MATCH(YEAR($C$17),Appendix!$G$3:$L$3,0))</f>
        <v>0</v>
      </c>
      <c r="AW61" s="92">
        <f t="shared" si="15"/>
        <v>0</v>
      </c>
      <c r="AX61" s="89">
        <f t="shared" si="36"/>
        <v>126</v>
      </c>
      <c r="AY61" s="90" cm="1">
        <f t="array" ref="AY61">_xlfn.IFS(SUM($S61,$W61,$AA61,$AE61,$AI61,$AM61,$AQ61,$AU61)&gt;='Wage Ceilings '!$C$3,0,SUM($K61,$S61,$W61,$AA61,$AE61,$AI61,$AM61,$AQ61,$AU61)&gt;'Wage Ceilings '!$C$3,'Wage Ceilings '!$C$3-SUM($S61,$W61,$AA61,$AE61,$AI61,$AM61,$AQ61,$AU61),SUM($K61,$S61,$W61,$AA61,$AE61,$AI61,$AM61,$AQ61,$AU61)&lt;='Wage Ceilings '!$C$3,$K61)</f>
        <v>0</v>
      </c>
      <c r="AZ61" s="91" cm="1">
        <f t="array" ref="AZ61">INDEX(Appendix!$G$4:$K$8,_xlfn.IFS(AX61&lt;56,1,AX61&lt;61,2,AX61&lt;66,3,AX61&lt;71,4,TRUE,5),MATCH(YEAR($C$17),Appendix!$G$3:$L$3,0))</f>
        <v>0</v>
      </c>
      <c r="BA61" s="92">
        <f t="shared" si="17"/>
        <v>0</v>
      </c>
      <c r="BB61" s="89">
        <f t="shared" si="37"/>
        <v>126</v>
      </c>
      <c r="BC61" s="90" cm="1">
        <f t="array" ref="BC61">_xlfn.IFS(SUM($S61,$W61,$AA61,$AE61,$AI61,$AM61,$AQ61,$AU61,$AY61)&gt;='Wage Ceilings '!$C$3,0,SUM($L61,$S61,$W61,$AA61,$AE61,$AI61,$AM61,$AQ61,$AU61,$AY61)&gt;'Wage Ceilings '!$C$3,'Wage Ceilings '!$C$3-SUM($S61,$W61,$AA61,$AE61,$AI61,$AM61,$AQ61,$AU61,$AY61),SUM($L61,$S61,$W61,$AA61,$AE61,$AI61,$AM61,$AQ61,$AU61,$AY61)&lt;='Wage Ceilings '!$C$3,$L61)</f>
        <v>0</v>
      </c>
      <c r="BD61" s="91" cm="1">
        <f t="array" ref="BD61">INDEX(Appendix!$G$4:$K$8,_xlfn.IFS(BB61&lt;56,1,BB61&lt;61,2,BB61&lt;66,3,BB61&lt;71,4,TRUE,5),MATCH(YEAR($C$17),Appendix!$G$3:$L$3,0))</f>
        <v>0</v>
      </c>
      <c r="BE61" s="92">
        <f t="shared" si="19"/>
        <v>0</v>
      </c>
      <c r="BF61" s="89">
        <f t="shared" si="38"/>
        <v>126</v>
      </c>
      <c r="BG61" s="90" cm="1">
        <f t="array" ref="BG61">_xlfn.IFS(SUM($S61,$W61,$AA61,$AE61,$AI61,$AM61,$AQ61,$AU61,$AY61,$BC61)&gt;='Wage Ceilings '!$C$3,0,SUM($M61,$S61,$W61,$AA61,$AE61,$AI61,$AM61,$AQ61,$AU61,$AY61,$BC61)&gt;'Wage Ceilings '!$C$3,'Wage Ceilings '!$C$3-SUM($S61,$W61,$AA61,$AE61,$AI61,$AM61,$AQ61,$AU61,$AY61,$BC61),SUM($M61,$S61,$W61,$AA61,$AE61,$AI61,$AM61,$AQ61,$AU61,$AY61,$BC61)&lt;='Wage Ceilings '!$C$3,$M61)</f>
        <v>0</v>
      </c>
      <c r="BH61" s="91" cm="1">
        <f t="array" ref="BH61">INDEX(Appendix!$G$4:$K$8,_xlfn.IFS(BF61&lt;56,1,BF61&lt;61,2,BF61&lt;66,3,BF61&lt;71,4,TRUE,5),MATCH(YEAR($C$17),Appendix!$G$3:$L$3,0))</f>
        <v>0</v>
      </c>
      <c r="BI61" s="92">
        <f t="shared" si="21"/>
        <v>0</v>
      </c>
      <c r="BJ61" s="89">
        <f t="shared" si="39"/>
        <v>126</v>
      </c>
      <c r="BK61" s="90" cm="1">
        <f t="array" ref="BK61">_xlfn.IFS(SUM($S61,$W61,$AA61,$AE61,$AI61,$AM61,$AQ61,$AU61,$AY61,$BC61,$BG61)&gt;='Wage Ceilings '!$C$3,0,SUM($N61,$S61,$W61,$AA61,$AE61,$AI61,$AM61,$AQ61,$AU61,$AY61,$BC61,$BG61)&gt;'Wage Ceilings '!$C$3,'Wage Ceilings '!$C$3-SUM($S61,$W61,$AA61,$AE61,$AI61,$AM61,$AQ61,$AU61,$AY61,$BC61,$BG61),SUM($N61,$S61,$W61,$AA61,$AE61,$AI61,$AM61,$AQ61,$AU61,$AY61,$BC61,$BG61)&lt;='Wage Ceilings '!$C$3,$N61)</f>
        <v>0</v>
      </c>
      <c r="BL61" s="91" cm="1">
        <f t="array" ref="BL61">INDEX(Appendix!$G$4:$K$8,_xlfn.IFS(BJ61&lt;56,1,BJ61&lt;61,2,BJ61&lt;66,3,BJ61&lt;71,4,TRUE,5),MATCH(YEAR($C$17),Appendix!$G$3:$L$3,0))</f>
        <v>0</v>
      </c>
      <c r="BM61" s="92">
        <f t="shared" si="23"/>
        <v>0</v>
      </c>
      <c r="BN61" s="99"/>
    </row>
    <row r="62" spans="1:66" x14ac:dyDescent="0.3">
      <c r="A62" s="64" t="s">
        <v>60</v>
      </c>
      <c r="B62" s="63"/>
      <c r="C62" s="67"/>
      <c r="D62" s="67"/>
      <c r="E62" s="67"/>
      <c r="F62" s="67"/>
      <c r="G62" s="67"/>
      <c r="H62" s="67"/>
      <c r="I62" s="67"/>
      <c r="J62" s="67"/>
      <c r="K62" s="67"/>
      <c r="L62" s="67"/>
      <c r="M62" s="67"/>
      <c r="N62" s="67"/>
      <c r="O62" s="57">
        <f t="shared" si="25"/>
        <v>0</v>
      </c>
      <c r="P62" s="57">
        <f t="shared" si="26"/>
        <v>0</v>
      </c>
      <c r="Q62" s="58">
        <f t="shared" si="27"/>
        <v>0</v>
      </c>
      <c r="R62" s="89">
        <f t="shared" si="28"/>
        <v>125</v>
      </c>
      <c r="S62" s="90">
        <f>IF($C62&gt;'Wage Ceilings '!$C$3,'Wage Ceilings '!$C$3,$C62)</f>
        <v>0</v>
      </c>
      <c r="T62" s="91" cm="1">
        <f t="array" ref="T62">INDEX(Appendix!$G$4:$K$8,_xlfn.IFS(R62&lt;56,1,R62&lt;61,2,R62&lt;66,3,R62&lt;71,4,TRUE,5),MATCH(YEAR($C$17),Appendix!$G$3:$L$3,0))</f>
        <v>0</v>
      </c>
      <c r="U62" s="92">
        <f t="shared" si="2"/>
        <v>0</v>
      </c>
      <c r="V62" s="89">
        <f t="shared" si="29"/>
        <v>126</v>
      </c>
      <c r="W62" s="90">
        <f>IF($D62&gt;'Wage Ceilings '!$C$3-$S62,'Wage Ceilings '!$C$3-$S62,$D62)</f>
        <v>0</v>
      </c>
      <c r="X62" s="91" cm="1">
        <f t="array" ref="X62">INDEX(Appendix!$G$4:$K$8,_xlfn.IFS(V62&lt;56,1,V62&lt;61,2,V62&lt;66,3,V62&lt;71,4,TRUE,5),MATCH(YEAR($C$17),Appendix!$G$3:$L$3,0))</f>
        <v>0</v>
      </c>
      <c r="Y62" s="92">
        <f t="shared" si="4"/>
        <v>0</v>
      </c>
      <c r="Z62" s="89">
        <f t="shared" si="30"/>
        <v>126</v>
      </c>
      <c r="AA62" s="90">
        <f>IF($E62&gt;'Wage Ceilings '!$C$3-SUM($S62,$W62),'Wage Ceilings '!$C$3-SUM($S62,$W62),$E62)</f>
        <v>0</v>
      </c>
      <c r="AB62" s="91" cm="1">
        <f t="array" ref="AB62">INDEX(Appendix!$G$4:$K$8,_xlfn.IFS(Z62&lt;56,1,Z62&lt;61,2,Z62&lt;66,3,Z62&lt;71,4,TRUE,5),MATCH(YEAR($C$17),Appendix!$G$3:$L$3,0))</f>
        <v>0</v>
      </c>
      <c r="AC62" s="92">
        <f t="shared" si="6"/>
        <v>0</v>
      </c>
      <c r="AD62" s="89">
        <f t="shared" si="31"/>
        <v>126</v>
      </c>
      <c r="AE62" s="90">
        <f>IF($F62&gt;'Wage Ceilings '!$C$3-SUM($S62,$W62,$AA62),'Wage Ceilings '!$C$3-SUM($S62,$W62,$AA62),$F62)</f>
        <v>0</v>
      </c>
      <c r="AF62" s="91" cm="1">
        <f t="array" ref="AF62">INDEX(Appendix!$G$4:$K$8,_xlfn.IFS(AD62&lt;56,1,AD62&lt;61,2,AD62&lt;66,3,AD62&lt;71,4,TRUE,5),MATCH(YEAR($C$17),Appendix!$G$3:$L$3,0))</f>
        <v>0</v>
      </c>
      <c r="AG62" s="92">
        <f t="shared" si="8"/>
        <v>0</v>
      </c>
      <c r="AH62" s="89">
        <f t="shared" si="32"/>
        <v>126</v>
      </c>
      <c r="AI62" s="90">
        <f>IF($G62&gt;'Wage Ceilings '!$C$3-SUM($S62,$W62,$AA62,$AE62),'Wage Ceilings '!$C$3-SUM($S62,$W62,$AA62,$AE62),$G62)</f>
        <v>0</v>
      </c>
      <c r="AJ62" s="91" cm="1">
        <f t="array" ref="AJ62">INDEX(Appendix!$G$4:$K$8,_xlfn.IFS(AH62&lt;56,1,AH62&lt;61,2,AH62&lt;66,3,AH62&lt;71,4,TRUE,5),MATCH(YEAR($C$17),Appendix!$G$3:$L$3,0))</f>
        <v>0</v>
      </c>
      <c r="AK62" s="92">
        <f t="shared" si="10"/>
        <v>0</v>
      </c>
      <c r="AL62" s="89">
        <f t="shared" si="33"/>
        <v>126</v>
      </c>
      <c r="AM62" s="90">
        <f>IF($H62&gt;'Wage Ceilings '!$C$3-SUM($S62,$W62,$AA62,$AE62,$AI62),'Wage Ceilings '!$C$3-SUM($S62,$W62,$AA62,$AE62,$AI62),$H62)</f>
        <v>0</v>
      </c>
      <c r="AN62" s="91" cm="1">
        <f t="array" ref="AN62">INDEX(Appendix!$G$4:$K$8,_xlfn.IFS(AL62&lt;56,1,AL62&lt;61,2,AL62&lt;66,3,AL62&lt;71,4,TRUE,5),MATCH(YEAR($C$17),Appendix!$G$3:$L$3,0))</f>
        <v>0</v>
      </c>
      <c r="AO62" s="92">
        <f t="shared" si="12"/>
        <v>0</v>
      </c>
      <c r="AP62" s="89">
        <f t="shared" si="34"/>
        <v>126</v>
      </c>
      <c r="AQ62" s="90" cm="1">
        <f t="array" ref="AQ62">_xlfn.IFS(SUM($S62,$W62,$AA62,$AE62,$AI62,$AM62)&gt;='Wage Ceilings '!$C$3,0,SUM($I62,$S62,$W62,$AA62,$AE62,$AI62,$AM62)&gt;'Wage Ceilings '!$C$3,'Wage Ceilings '!$C$3-SUM($S62,$W62,$AA62,$AE62,$AI62,$AM62),SUM($I62,$S62,$W62,$AA62,$AE62,$AI62,$AM62)&lt;='Wage Ceilings '!$C$3,$I62)</f>
        <v>0</v>
      </c>
      <c r="AR62" s="91" cm="1">
        <f t="array" ref="AR62">INDEX(Appendix!$G$4:$K$8,_xlfn.IFS(AP62&lt;56,1,AP62&lt;61,2,AP62&lt;66,3,AP62&lt;71,4,TRUE,5),MATCH(YEAR($C$17),Appendix!$G$3:$L$3,0))</f>
        <v>0</v>
      </c>
      <c r="AS62" s="92">
        <f t="shared" si="24"/>
        <v>0</v>
      </c>
      <c r="AT62" s="89">
        <f t="shared" si="35"/>
        <v>126</v>
      </c>
      <c r="AU62" s="90" cm="1">
        <f t="array" ref="AU62">_xlfn.IFS(SUM($S62,$W62,$AA62,$AE62,$AI62,$AM62,$AQ62)&gt;='Wage Ceilings '!$C$3,0,SUM($J62,$S62,$W62,$AA62,$AE62,$AI62,$AM62,$AQ62)&gt;'Wage Ceilings '!$C$3,'Wage Ceilings '!$C$3-SUM($S62,$W62,$AA62,$AE62,$AI62,$AM62,$AQ62),SUM($J62,$S62,$W62,$AA62,$AE62,$AI62,$AM62,$AQ62)&lt;='Wage Ceilings '!$C$3,$J62)</f>
        <v>0</v>
      </c>
      <c r="AV62" s="91" cm="1">
        <f t="array" ref="AV62">INDEX(Appendix!$G$4:$K$8,_xlfn.IFS(AT62&lt;56,1,AT62&lt;61,2,AT62&lt;66,3,AT62&lt;71,4,TRUE,5),MATCH(YEAR($C$17),Appendix!$G$3:$L$3,0))</f>
        <v>0</v>
      </c>
      <c r="AW62" s="92">
        <f t="shared" si="15"/>
        <v>0</v>
      </c>
      <c r="AX62" s="89">
        <f t="shared" si="36"/>
        <v>126</v>
      </c>
      <c r="AY62" s="90" cm="1">
        <f t="array" ref="AY62">_xlfn.IFS(SUM($S62,$W62,$AA62,$AE62,$AI62,$AM62,$AQ62,$AU62)&gt;='Wage Ceilings '!$C$3,0,SUM($K62,$S62,$W62,$AA62,$AE62,$AI62,$AM62,$AQ62,$AU62)&gt;'Wage Ceilings '!$C$3,'Wage Ceilings '!$C$3-SUM($S62,$W62,$AA62,$AE62,$AI62,$AM62,$AQ62,$AU62),SUM($K62,$S62,$W62,$AA62,$AE62,$AI62,$AM62,$AQ62,$AU62)&lt;='Wage Ceilings '!$C$3,$K62)</f>
        <v>0</v>
      </c>
      <c r="AZ62" s="91" cm="1">
        <f t="array" ref="AZ62">INDEX(Appendix!$G$4:$K$8,_xlfn.IFS(AX62&lt;56,1,AX62&lt;61,2,AX62&lt;66,3,AX62&lt;71,4,TRUE,5),MATCH(YEAR($C$17),Appendix!$G$3:$L$3,0))</f>
        <v>0</v>
      </c>
      <c r="BA62" s="92">
        <f t="shared" si="17"/>
        <v>0</v>
      </c>
      <c r="BB62" s="89">
        <f t="shared" si="37"/>
        <v>126</v>
      </c>
      <c r="BC62" s="90" cm="1">
        <f t="array" ref="BC62">_xlfn.IFS(SUM($S62,$W62,$AA62,$AE62,$AI62,$AM62,$AQ62,$AU62,$AY62)&gt;='Wage Ceilings '!$C$3,0,SUM($L62,$S62,$W62,$AA62,$AE62,$AI62,$AM62,$AQ62,$AU62,$AY62)&gt;'Wage Ceilings '!$C$3,'Wage Ceilings '!$C$3-SUM($S62,$W62,$AA62,$AE62,$AI62,$AM62,$AQ62,$AU62,$AY62),SUM($L62,$S62,$W62,$AA62,$AE62,$AI62,$AM62,$AQ62,$AU62,$AY62)&lt;='Wage Ceilings '!$C$3,$L62)</f>
        <v>0</v>
      </c>
      <c r="BD62" s="91" cm="1">
        <f t="array" ref="BD62">INDEX(Appendix!$G$4:$K$8,_xlfn.IFS(BB62&lt;56,1,BB62&lt;61,2,BB62&lt;66,3,BB62&lt;71,4,TRUE,5),MATCH(YEAR($C$17),Appendix!$G$3:$L$3,0))</f>
        <v>0</v>
      </c>
      <c r="BE62" s="92">
        <f t="shared" si="19"/>
        <v>0</v>
      </c>
      <c r="BF62" s="89">
        <f t="shared" si="38"/>
        <v>126</v>
      </c>
      <c r="BG62" s="90" cm="1">
        <f t="array" ref="BG62">_xlfn.IFS(SUM($S62,$W62,$AA62,$AE62,$AI62,$AM62,$AQ62,$AU62,$AY62,$BC62)&gt;='Wage Ceilings '!$C$3,0,SUM($M62,$S62,$W62,$AA62,$AE62,$AI62,$AM62,$AQ62,$AU62,$AY62,$BC62)&gt;'Wage Ceilings '!$C$3,'Wage Ceilings '!$C$3-SUM($S62,$W62,$AA62,$AE62,$AI62,$AM62,$AQ62,$AU62,$AY62,$BC62),SUM($M62,$S62,$W62,$AA62,$AE62,$AI62,$AM62,$AQ62,$AU62,$AY62,$BC62)&lt;='Wage Ceilings '!$C$3,$M62)</f>
        <v>0</v>
      </c>
      <c r="BH62" s="91" cm="1">
        <f t="array" ref="BH62">INDEX(Appendix!$G$4:$K$8,_xlfn.IFS(BF62&lt;56,1,BF62&lt;61,2,BF62&lt;66,3,BF62&lt;71,4,TRUE,5),MATCH(YEAR($C$17),Appendix!$G$3:$L$3,0))</f>
        <v>0</v>
      </c>
      <c r="BI62" s="92">
        <f t="shared" si="21"/>
        <v>0</v>
      </c>
      <c r="BJ62" s="89">
        <f t="shared" si="39"/>
        <v>126</v>
      </c>
      <c r="BK62" s="90" cm="1">
        <f t="array" ref="BK62">_xlfn.IFS(SUM($S62,$W62,$AA62,$AE62,$AI62,$AM62,$AQ62,$AU62,$AY62,$BC62,$BG62)&gt;='Wage Ceilings '!$C$3,0,SUM($N62,$S62,$W62,$AA62,$AE62,$AI62,$AM62,$AQ62,$AU62,$AY62,$BC62,$BG62)&gt;'Wage Ceilings '!$C$3,'Wage Ceilings '!$C$3-SUM($S62,$W62,$AA62,$AE62,$AI62,$AM62,$AQ62,$AU62,$AY62,$BC62,$BG62),SUM($N62,$S62,$W62,$AA62,$AE62,$AI62,$AM62,$AQ62,$AU62,$AY62,$BC62,$BG62)&lt;='Wage Ceilings '!$C$3,$N62)</f>
        <v>0</v>
      </c>
      <c r="BL62" s="91" cm="1">
        <f t="array" ref="BL62">INDEX(Appendix!$G$4:$K$8,_xlfn.IFS(BJ62&lt;56,1,BJ62&lt;61,2,BJ62&lt;66,3,BJ62&lt;71,4,TRUE,5),MATCH(YEAR($C$17),Appendix!$G$3:$L$3,0))</f>
        <v>0</v>
      </c>
      <c r="BM62" s="92">
        <f t="shared" si="23"/>
        <v>0</v>
      </c>
      <c r="BN62" s="99"/>
    </row>
    <row r="63" spans="1:66" x14ac:dyDescent="0.3">
      <c r="A63" s="64" t="s">
        <v>61</v>
      </c>
      <c r="B63" s="63"/>
      <c r="C63" s="67"/>
      <c r="D63" s="67"/>
      <c r="E63" s="67"/>
      <c r="F63" s="67"/>
      <c r="G63" s="67"/>
      <c r="H63" s="67"/>
      <c r="I63" s="67"/>
      <c r="J63" s="67"/>
      <c r="K63" s="67"/>
      <c r="L63" s="67"/>
      <c r="M63" s="67"/>
      <c r="N63" s="67"/>
      <c r="O63" s="57">
        <f t="shared" si="25"/>
        <v>0</v>
      </c>
      <c r="P63" s="57">
        <f t="shared" si="26"/>
        <v>0</v>
      </c>
      <c r="Q63" s="58">
        <f t="shared" si="27"/>
        <v>0</v>
      </c>
      <c r="R63" s="89">
        <f t="shared" si="28"/>
        <v>125</v>
      </c>
      <c r="S63" s="90">
        <f>IF($C63&gt;'Wage Ceilings '!$C$3,'Wage Ceilings '!$C$3,$C63)</f>
        <v>0</v>
      </c>
      <c r="T63" s="91" cm="1">
        <f t="array" ref="T63">INDEX(Appendix!$G$4:$K$8,_xlfn.IFS(R63&lt;56,1,R63&lt;61,2,R63&lt;66,3,R63&lt;71,4,TRUE,5),MATCH(YEAR($C$17),Appendix!$G$3:$L$3,0))</f>
        <v>0</v>
      </c>
      <c r="U63" s="92">
        <f t="shared" si="2"/>
        <v>0</v>
      </c>
      <c r="V63" s="89">
        <f t="shared" si="29"/>
        <v>126</v>
      </c>
      <c r="W63" s="90">
        <f>IF($D63&gt;'Wage Ceilings '!$C$3-$S63,'Wage Ceilings '!$C$3-$S63,$D63)</f>
        <v>0</v>
      </c>
      <c r="X63" s="91" cm="1">
        <f t="array" ref="X63">INDEX(Appendix!$G$4:$K$8,_xlfn.IFS(V63&lt;56,1,V63&lt;61,2,V63&lt;66,3,V63&lt;71,4,TRUE,5),MATCH(YEAR($C$17),Appendix!$G$3:$L$3,0))</f>
        <v>0</v>
      </c>
      <c r="Y63" s="92">
        <f t="shared" si="4"/>
        <v>0</v>
      </c>
      <c r="Z63" s="89">
        <f t="shared" si="30"/>
        <v>126</v>
      </c>
      <c r="AA63" s="90">
        <f>IF($E63&gt;'Wage Ceilings '!$C$3-SUM($S63,$W63),'Wage Ceilings '!$C$3-SUM($S63,$W63),$E63)</f>
        <v>0</v>
      </c>
      <c r="AB63" s="91" cm="1">
        <f t="array" ref="AB63">INDEX(Appendix!$G$4:$K$8,_xlfn.IFS(Z63&lt;56,1,Z63&lt;61,2,Z63&lt;66,3,Z63&lt;71,4,TRUE,5),MATCH(YEAR($C$17),Appendix!$G$3:$L$3,0))</f>
        <v>0</v>
      </c>
      <c r="AC63" s="92">
        <f t="shared" si="6"/>
        <v>0</v>
      </c>
      <c r="AD63" s="89">
        <f t="shared" si="31"/>
        <v>126</v>
      </c>
      <c r="AE63" s="90">
        <f>IF($F63&gt;'Wage Ceilings '!$C$3-SUM($S63,$W63,$AA63),'Wage Ceilings '!$C$3-SUM($S63,$W63,$AA63),$F63)</f>
        <v>0</v>
      </c>
      <c r="AF63" s="91" cm="1">
        <f t="array" ref="AF63">INDEX(Appendix!$G$4:$K$8,_xlfn.IFS(AD63&lt;56,1,AD63&lt;61,2,AD63&lt;66,3,AD63&lt;71,4,TRUE,5),MATCH(YEAR($C$17),Appendix!$G$3:$L$3,0))</f>
        <v>0</v>
      </c>
      <c r="AG63" s="92">
        <f t="shared" si="8"/>
        <v>0</v>
      </c>
      <c r="AH63" s="89">
        <f t="shared" si="32"/>
        <v>126</v>
      </c>
      <c r="AI63" s="90">
        <f>IF($G63&gt;'Wage Ceilings '!$C$3-SUM($S63,$W63,$AA63,$AE63),'Wage Ceilings '!$C$3-SUM($S63,$W63,$AA63,$AE63),$G63)</f>
        <v>0</v>
      </c>
      <c r="AJ63" s="91" cm="1">
        <f t="array" ref="AJ63">INDEX(Appendix!$G$4:$K$8,_xlfn.IFS(AH63&lt;56,1,AH63&lt;61,2,AH63&lt;66,3,AH63&lt;71,4,TRUE,5),MATCH(YEAR($C$17),Appendix!$G$3:$L$3,0))</f>
        <v>0</v>
      </c>
      <c r="AK63" s="92">
        <f t="shared" si="10"/>
        <v>0</v>
      </c>
      <c r="AL63" s="89">
        <f t="shared" si="33"/>
        <v>126</v>
      </c>
      <c r="AM63" s="90">
        <f>IF($H63&gt;'Wage Ceilings '!$C$3-SUM($S63,$W63,$AA63,$AE63,$AI63),'Wage Ceilings '!$C$3-SUM($S63,$W63,$AA63,$AE63,$AI63),$H63)</f>
        <v>0</v>
      </c>
      <c r="AN63" s="91" cm="1">
        <f t="array" ref="AN63">INDEX(Appendix!$G$4:$K$8,_xlfn.IFS(AL63&lt;56,1,AL63&lt;61,2,AL63&lt;66,3,AL63&lt;71,4,TRUE,5),MATCH(YEAR($C$17),Appendix!$G$3:$L$3,0))</f>
        <v>0</v>
      </c>
      <c r="AO63" s="92">
        <f t="shared" si="12"/>
        <v>0</v>
      </c>
      <c r="AP63" s="89">
        <f t="shared" si="34"/>
        <v>126</v>
      </c>
      <c r="AQ63" s="90" cm="1">
        <f t="array" ref="AQ63">_xlfn.IFS(SUM($S63,$W63,$AA63,$AE63,$AI63,$AM63)&gt;='Wage Ceilings '!$C$3,0,SUM($I63,$S63,$W63,$AA63,$AE63,$AI63,$AM63)&gt;'Wage Ceilings '!$C$3,'Wage Ceilings '!$C$3-SUM($S63,$W63,$AA63,$AE63,$AI63,$AM63),SUM($I63,$S63,$W63,$AA63,$AE63,$AI63,$AM63)&lt;='Wage Ceilings '!$C$3,$I63)</f>
        <v>0</v>
      </c>
      <c r="AR63" s="91" cm="1">
        <f t="array" ref="AR63">INDEX(Appendix!$G$4:$K$8,_xlfn.IFS(AP63&lt;56,1,AP63&lt;61,2,AP63&lt;66,3,AP63&lt;71,4,TRUE,5),MATCH(YEAR($C$17),Appendix!$G$3:$L$3,0))</f>
        <v>0</v>
      </c>
      <c r="AS63" s="92">
        <f t="shared" si="24"/>
        <v>0</v>
      </c>
      <c r="AT63" s="89">
        <f t="shared" si="35"/>
        <v>126</v>
      </c>
      <c r="AU63" s="90" cm="1">
        <f t="array" ref="AU63">_xlfn.IFS(SUM($S63,$W63,$AA63,$AE63,$AI63,$AM63,$AQ63)&gt;='Wage Ceilings '!$C$3,0,SUM($J63,$S63,$W63,$AA63,$AE63,$AI63,$AM63,$AQ63)&gt;'Wage Ceilings '!$C$3,'Wage Ceilings '!$C$3-SUM($S63,$W63,$AA63,$AE63,$AI63,$AM63,$AQ63),SUM($J63,$S63,$W63,$AA63,$AE63,$AI63,$AM63,$AQ63)&lt;='Wage Ceilings '!$C$3,$J63)</f>
        <v>0</v>
      </c>
      <c r="AV63" s="91" cm="1">
        <f t="array" ref="AV63">INDEX(Appendix!$G$4:$K$8,_xlfn.IFS(AT63&lt;56,1,AT63&lt;61,2,AT63&lt;66,3,AT63&lt;71,4,TRUE,5),MATCH(YEAR($C$17),Appendix!$G$3:$L$3,0))</f>
        <v>0</v>
      </c>
      <c r="AW63" s="92">
        <f t="shared" si="15"/>
        <v>0</v>
      </c>
      <c r="AX63" s="89">
        <f t="shared" si="36"/>
        <v>126</v>
      </c>
      <c r="AY63" s="90" cm="1">
        <f t="array" ref="AY63">_xlfn.IFS(SUM($S63,$W63,$AA63,$AE63,$AI63,$AM63,$AQ63,$AU63)&gt;='Wage Ceilings '!$C$3,0,SUM($K63,$S63,$W63,$AA63,$AE63,$AI63,$AM63,$AQ63,$AU63)&gt;'Wage Ceilings '!$C$3,'Wage Ceilings '!$C$3-SUM($S63,$W63,$AA63,$AE63,$AI63,$AM63,$AQ63,$AU63),SUM($K63,$S63,$W63,$AA63,$AE63,$AI63,$AM63,$AQ63,$AU63)&lt;='Wage Ceilings '!$C$3,$K63)</f>
        <v>0</v>
      </c>
      <c r="AZ63" s="91" cm="1">
        <f t="array" ref="AZ63">INDEX(Appendix!$G$4:$K$8,_xlfn.IFS(AX63&lt;56,1,AX63&lt;61,2,AX63&lt;66,3,AX63&lt;71,4,TRUE,5),MATCH(YEAR($C$17),Appendix!$G$3:$L$3,0))</f>
        <v>0</v>
      </c>
      <c r="BA63" s="92">
        <f t="shared" si="17"/>
        <v>0</v>
      </c>
      <c r="BB63" s="89">
        <f t="shared" si="37"/>
        <v>126</v>
      </c>
      <c r="BC63" s="90" cm="1">
        <f t="array" ref="BC63">_xlfn.IFS(SUM($S63,$W63,$AA63,$AE63,$AI63,$AM63,$AQ63,$AU63,$AY63)&gt;='Wage Ceilings '!$C$3,0,SUM($L63,$S63,$W63,$AA63,$AE63,$AI63,$AM63,$AQ63,$AU63,$AY63)&gt;'Wage Ceilings '!$C$3,'Wage Ceilings '!$C$3-SUM($S63,$W63,$AA63,$AE63,$AI63,$AM63,$AQ63,$AU63,$AY63),SUM($L63,$S63,$W63,$AA63,$AE63,$AI63,$AM63,$AQ63,$AU63,$AY63)&lt;='Wage Ceilings '!$C$3,$L63)</f>
        <v>0</v>
      </c>
      <c r="BD63" s="91" cm="1">
        <f t="array" ref="BD63">INDEX(Appendix!$G$4:$K$8,_xlfn.IFS(BB63&lt;56,1,BB63&lt;61,2,BB63&lt;66,3,BB63&lt;71,4,TRUE,5),MATCH(YEAR($C$17),Appendix!$G$3:$L$3,0))</f>
        <v>0</v>
      </c>
      <c r="BE63" s="92">
        <f t="shared" si="19"/>
        <v>0</v>
      </c>
      <c r="BF63" s="89">
        <f t="shared" si="38"/>
        <v>126</v>
      </c>
      <c r="BG63" s="90" cm="1">
        <f t="array" ref="BG63">_xlfn.IFS(SUM($S63,$W63,$AA63,$AE63,$AI63,$AM63,$AQ63,$AU63,$AY63,$BC63)&gt;='Wage Ceilings '!$C$3,0,SUM($M63,$S63,$W63,$AA63,$AE63,$AI63,$AM63,$AQ63,$AU63,$AY63,$BC63)&gt;'Wage Ceilings '!$C$3,'Wage Ceilings '!$C$3-SUM($S63,$W63,$AA63,$AE63,$AI63,$AM63,$AQ63,$AU63,$AY63,$BC63),SUM($M63,$S63,$W63,$AA63,$AE63,$AI63,$AM63,$AQ63,$AU63,$AY63,$BC63)&lt;='Wage Ceilings '!$C$3,$M63)</f>
        <v>0</v>
      </c>
      <c r="BH63" s="91" cm="1">
        <f t="array" ref="BH63">INDEX(Appendix!$G$4:$K$8,_xlfn.IFS(BF63&lt;56,1,BF63&lt;61,2,BF63&lt;66,3,BF63&lt;71,4,TRUE,5),MATCH(YEAR($C$17),Appendix!$G$3:$L$3,0))</f>
        <v>0</v>
      </c>
      <c r="BI63" s="92">
        <f t="shared" si="21"/>
        <v>0</v>
      </c>
      <c r="BJ63" s="89">
        <f t="shared" si="39"/>
        <v>126</v>
      </c>
      <c r="BK63" s="90" cm="1">
        <f t="array" ref="BK63">_xlfn.IFS(SUM($S63,$W63,$AA63,$AE63,$AI63,$AM63,$AQ63,$AU63,$AY63,$BC63,$BG63)&gt;='Wage Ceilings '!$C$3,0,SUM($N63,$S63,$W63,$AA63,$AE63,$AI63,$AM63,$AQ63,$AU63,$AY63,$BC63,$BG63)&gt;'Wage Ceilings '!$C$3,'Wage Ceilings '!$C$3-SUM($S63,$W63,$AA63,$AE63,$AI63,$AM63,$AQ63,$AU63,$AY63,$BC63,$BG63),SUM($N63,$S63,$W63,$AA63,$AE63,$AI63,$AM63,$AQ63,$AU63,$AY63,$BC63,$BG63)&lt;='Wage Ceilings '!$C$3,$N63)</f>
        <v>0</v>
      </c>
      <c r="BL63" s="91" cm="1">
        <f t="array" ref="BL63">INDEX(Appendix!$G$4:$K$8,_xlfn.IFS(BJ63&lt;56,1,BJ63&lt;61,2,BJ63&lt;66,3,BJ63&lt;71,4,TRUE,5),MATCH(YEAR($C$17),Appendix!$G$3:$L$3,0))</f>
        <v>0</v>
      </c>
      <c r="BM63" s="92">
        <f t="shared" si="23"/>
        <v>0</v>
      </c>
      <c r="BN63" s="99"/>
    </row>
    <row r="64" spans="1:66" x14ac:dyDescent="0.3">
      <c r="A64" s="64" t="s">
        <v>62</v>
      </c>
      <c r="B64" s="63"/>
      <c r="C64" s="67"/>
      <c r="D64" s="67"/>
      <c r="E64" s="67"/>
      <c r="F64" s="67"/>
      <c r="G64" s="67"/>
      <c r="H64" s="67"/>
      <c r="I64" s="67"/>
      <c r="J64" s="67"/>
      <c r="K64" s="67"/>
      <c r="L64" s="67"/>
      <c r="M64" s="67"/>
      <c r="N64" s="67"/>
      <c r="O64" s="57">
        <f t="shared" si="25"/>
        <v>0</v>
      </c>
      <c r="P64" s="57">
        <f t="shared" si="26"/>
        <v>0</v>
      </c>
      <c r="Q64" s="58">
        <f t="shared" si="27"/>
        <v>0</v>
      </c>
      <c r="R64" s="89">
        <f t="shared" si="28"/>
        <v>125</v>
      </c>
      <c r="S64" s="90">
        <f>IF($C64&gt;'Wage Ceilings '!$C$3,'Wage Ceilings '!$C$3,$C64)</f>
        <v>0</v>
      </c>
      <c r="T64" s="91" cm="1">
        <f t="array" ref="T64">INDEX(Appendix!$G$4:$K$8,_xlfn.IFS(R64&lt;56,1,R64&lt;61,2,R64&lt;66,3,R64&lt;71,4,TRUE,5),MATCH(YEAR($C$17),Appendix!$G$3:$L$3,0))</f>
        <v>0</v>
      </c>
      <c r="U64" s="92">
        <f t="shared" si="2"/>
        <v>0</v>
      </c>
      <c r="V64" s="89">
        <f t="shared" si="29"/>
        <v>126</v>
      </c>
      <c r="W64" s="90">
        <f>IF($D64&gt;'Wage Ceilings '!$C$3-$S64,'Wage Ceilings '!$C$3-$S64,$D64)</f>
        <v>0</v>
      </c>
      <c r="X64" s="91" cm="1">
        <f t="array" ref="X64">INDEX(Appendix!$G$4:$K$8,_xlfn.IFS(V64&lt;56,1,V64&lt;61,2,V64&lt;66,3,V64&lt;71,4,TRUE,5),MATCH(YEAR($C$17),Appendix!$G$3:$L$3,0))</f>
        <v>0</v>
      </c>
      <c r="Y64" s="92">
        <f t="shared" si="4"/>
        <v>0</v>
      </c>
      <c r="Z64" s="89">
        <f t="shared" si="30"/>
        <v>126</v>
      </c>
      <c r="AA64" s="90">
        <f>IF($E64&gt;'Wage Ceilings '!$C$3-SUM($S64,$W64),'Wage Ceilings '!$C$3-SUM($S64,$W64),$E64)</f>
        <v>0</v>
      </c>
      <c r="AB64" s="91" cm="1">
        <f t="array" ref="AB64">INDEX(Appendix!$G$4:$K$8,_xlfn.IFS(Z64&lt;56,1,Z64&lt;61,2,Z64&lt;66,3,Z64&lt;71,4,TRUE,5),MATCH(YEAR($C$17),Appendix!$G$3:$L$3,0))</f>
        <v>0</v>
      </c>
      <c r="AC64" s="92">
        <f t="shared" si="6"/>
        <v>0</v>
      </c>
      <c r="AD64" s="89">
        <f t="shared" si="31"/>
        <v>126</v>
      </c>
      <c r="AE64" s="90">
        <f>IF($F64&gt;'Wage Ceilings '!$C$3-SUM($S64,$W64,$AA64),'Wage Ceilings '!$C$3-SUM($S64,$W64,$AA64),$F64)</f>
        <v>0</v>
      </c>
      <c r="AF64" s="91" cm="1">
        <f t="array" ref="AF64">INDEX(Appendix!$G$4:$K$8,_xlfn.IFS(AD64&lt;56,1,AD64&lt;61,2,AD64&lt;66,3,AD64&lt;71,4,TRUE,5),MATCH(YEAR($C$17),Appendix!$G$3:$L$3,0))</f>
        <v>0</v>
      </c>
      <c r="AG64" s="92">
        <f t="shared" si="8"/>
        <v>0</v>
      </c>
      <c r="AH64" s="89">
        <f t="shared" si="32"/>
        <v>126</v>
      </c>
      <c r="AI64" s="90">
        <f>IF($G64&gt;'Wage Ceilings '!$C$3-SUM($S64,$W64,$AA64,$AE64),'Wage Ceilings '!$C$3-SUM($S64,$W64,$AA64,$AE64),$G64)</f>
        <v>0</v>
      </c>
      <c r="AJ64" s="91" cm="1">
        <f t="array" ref="AJ64">INDEX(Appendix!$G$4:$K$8,_xlfn.IFS(AH64&lt;56,1,AH64&lt;61,2,AH64&lt;66,3,AH64&lt;71,4,TRUE,5),MATCH(YEAR($C$17),Appendix!$G$3:$L$3,0))</f>
        <v>0</v>
      </c>
      <c r="AK64" s="92">
        <f t="shared" si="10"/>
        <v>0</v>
      </c>
      <c r="AL64" s="89">
        <f t="shared" si="33"/>
        <v>126</v>
      </c>
      <c r="AM64" s="90">
        <f>IF($H64&gt;'Wage Ceilings '!$C$3-SUM($S64,$W64,$AA64,$AE64,$AI64),'Wage Ceilings '!$C$3-SUM($S64,$W64,$AA64,$AE64,$AI64),$H64)</f>
        <v>0</v>
      </c>
      <c r="AN64" s="91" cm="1">
        <f t="array" ref="AN64">INDEX(Appendix!$G$4:$K$8,_xlfn.IFS(AL64&lt;56,1,AL64&lt;61,2,AL64&lt;66,3,AL64&lt;71,4,TRUE,5),MATCH(YEAR($C$17),Appendix!$G$3:$L$3,0))</f>
        <v>0</v>
      </c>
      <c r="AO64" s="92">
        <f t="shared" si="12"/>
        <v>0</v>
      </c>
      <c r="AP64" s="89">
        <f t="shared" si="34"/>
        <v>126</v>
      </c>
      <c r="AQ64" s="90" cm="1">
        <f t="array" ref="AQ64">_xlfn.IFS(SUM($S64,$W64,$AA64,$AE64,$AI64,$AM64)&gt;='Wage Ceilings '!$C$3,0,SUM($I64,$S64,$W64,$AA64,$AE64,$AI64,$AM64)&gt;'Wage Ceilings '!$C$3,'Wage Ceilings '!$C$3-SUM($S64,$W64,$AA64,$AE64,$AI64,$AM64),SUM($I64,$S64,$W64,$AA64,$AE64,$AI64,$AM64)&lt;='Wage Ceilings '!$C$3,$I64)</f>
        <v>0</v>
      </c>
      <c r="AR64" s="91" cm="1">
        <f t="array" ref="AR64">INDEX(Appendix!$G$4:$K$8,_xlfn.IFS(AP64&lt;56,1,AP64&lt;61,2,AP64&lt;66,3,AP64&lt;71,4,TRUE,5),MATCH(YEAR($C$17),Appendix!$G$3:$L$3,0))</f>
        <v>0</v>
      </c>
      <c r="AS64" s="92">
        <f t="shared" si="24"/>
        <v>0</v>
      </c>
      <c r="AT64" s="89">
        <f t="shared" si="35"/>
        <v>126</v>
      </c>
      <c r="AU64" s="90" cm="1">
        <f t="array" ref="AU64">_xlfn.IFS(SUM($S64,$W64,$AA64,$AE64,$AI64,$AM64,$AQ64)&gt;='Wage Ceilings '!$C$3,0,SUM($J64,$S64,$W64,$AA64,$AE64,$AI64,$AM64,$AQ64)&gt;'Wage Ceilings '!$C$3,'Wage Ceilings '!$C$3-SUM($S64,$W64,$AA64,$AE64,$AI64,$AM64,$AQ64),SUM($J64,$S64,$W64,$AA64,$AE64,$AI64,$AM64,$AQ64)&lt;='Wage Ceilings '!$C$3,$J64)</f>
        <v>0</v>
      </c>
      <c r="AV64" s="91" cm="1">
        <f t="array" ref="AV64">INDEX(Appendix!$G$4:$K$8,_xlfn.IFS(AT64&lt;56,1,AT64&lt;61,2,AT64&lt;66,3,AT64&lt;71,4,TRUE,5),MATCH(YEAR($C$17),Appendix!$G$3:$L$3,0))</f>
        <v>0</v>
      </c>
      <c r="AW64" s="92">
        <f t="shared" si="15"/>
        <v>0</v>
      </c>
      <c r="AX64" s="89">
        <f t="shared" si="36"/>
        <v>126</v>
      </c>
      <c r="AY64" s="90" cm="1">
        <f t="array" ref="AY64">_xlfn.IFS(SUM($S64,$W64,$AA64,$AE64,$AI64,$AM64,$AQ64,$AU64)&gt;='Wage Ceilings '!$C$3,0,SUM($K64,$S64,$W64,$AA64,$AE64,$AI64,$AM64,$AQ64,$AU64)&gt;'Wage Ceilings '!$C$3,'Wage Ceilings '!$C$3-SUM($S64,$W64,$AA64,$AE64,$AI64,$AM64,$AQ64,$AU64),SUM($K64,$S64,$W64,$AA64,$AE64,$AI64,$AM64,$AQ64,$AU64)&lt;='Wage Ceilings '!$C$3,$K64)</f>
        <v>0</v>
      </c>
      <c r="AZ64" s="91" cm="1">
        <f t="array" ref="AZ64">INDEX(Appendix!$G$4:$K$8,_xlfn.IFS(AX64&lt;56,1,AX64&lt;61,2,AX64&lt;66,3,AX64&lt;71,4,TRUE,5),MATCH(YEAR($C$17),Appendix!$G$3:$L$3,0))</f>
        <v>0</v>
      </c>
      <c r="BA64" s="92">
        <f t="shared" si="17"/>
        <v>0</v>
      </c>
      <c r="BB64" s="89">
        <f t="shared" si="37"/>
        <v>126</v>
      </c>
      <c r="BC64" s="90" cm="1">
        <f t="array" ref="BC64">_xlfn.IFS(SUM($S64,$W64,$AA64,$AE64,$AI64,$AM64,$AQ64,$AU64,$AY64)&gt;='Wage Ceilings '!$C$3,0,SUM($L64,$S64,$W64,$AA64,$AE64,$AI64,$AM64,$AQ64,$AU64,$AY64)&gt;'Wage Ceilings '!$C$3,'Wage Ceilings '!$C$3-SUM($S64,$W64,$AA64,$AE64,$AI64,$AM64,$AQ64,$AU64,$AY64),SUM($L64,$S64,$W64,$AA64,$AE64,$AI64,$AM64,$AQ64,$AU64,$AY64)&lt;='Wage Ceilings '!$C$3,$L64)</f>
        <v>0</v>
      </c>
      <c r="BD64" s="91" cm="1">
        <f t="array" ref="BD64">INDEX(Appendix!$G$4:$K$8,_xlfn.IFS(BB64&lt;56,1,BB64&lt;61,2,BB64&lt;66,3,BB64&lt;71,4,TRUE,5),MATCH(YEAR($C$17),Appendix!$G$3:$L$3,0))</f>
        <v>0</v>
      </c>
      <c r="BE64" s="92">
        <f t="shared" si="19"/>
        <v>0</v>
      </c>
      <c r="BF64" s="89">
        <f t="shared" si="38"/>
        <v>126</v>
      </c>
      <c r="BG64" s="90" cm="1">
        <f t="array" ref="BG64">_xlfn.IFS(SUM($S64,$W64,$AA64,$AE64,$AI64,$AM64,$AQ64,$AU64,$AY64,$BC64)&gt;='Wage Ceilings '!$C$3,0,SUM($M64,$S64,$W64,$AA64,$AE64,$AI64,$AM64,$AQ64,$AU64,$AY64,$BC64)&gt;'Wage Ceilings '!$C$3,'Wage Ceilings '!$C$3-SUM($S64,$W64,$AA64,$AE64,$AI64,$AM64,$AQ64,$AU64,$AY64,$BC64),SUM($M64,$S64,$W64,$AA64,$AE64,$AI64,$AM64,$AQ64,$AU64,$AY64,$BC64)&lt;='Wage Ceilings '!$C$3,$M64)</f>
        <v>0</v>
      </c>
      <c r="BH64" s="91" cm="1">
        <f t="array" ref="BH64">INDEX(Appendix!$G$4:$K$8,_xlfn.IFS(BF64&lt;56,1,BF64&lt;61,2,BF64&lt;66,3,BF64&lt;71,4,TRUE,5),MATCH(YEAR($C$17),Appendix!$G$3:$L$3,0))</f>
        <v>0</v>
      </c>
      <c r="BI64" s="92">
        <f t="shared" si="21"/>
        <v>0</v>
      </c>
      <c r="BJ64" s="89">
        <f t="shared" si="39"/>
        <v>126</v>
      </c>
      <c r="BK64" s="90" cm="1">
        <f t="array" ref="BK64">_xlfn.IFS(SUM($S64,$W64,$AA64,$AE64,$AI64,$AM64,$AQ64,$AU64,$AY64,$BC64,$BG64)&gt;='Wage Ceilings '!$C$3,0,SUM($N64,$S64,$W64,$AA64,$AE64,$AI64,$AM64,$AQ64,$AU64,$AY64,$BC64,$BG64)&gt;'Wage Ceilings '!$C$3,'Wage Ceilings '!$C$3-SUM($S64,$W64,$AA64,$AE64,$AI64,$AM64,$AQ64,$AU64,$AY64,$BC64,$BG64),SUM($N64,$S64,$W64,$AA64,$AE64,$AI64,$AM64,$AQ64,$AU64,$AY64,$BC64,$BG64)&lt;='Wage Ceilings '!$C$3,$N64)</f>
        <v>0</v>
      </c>
      <c r="BL64" s="91" cm="1">
        <f t="array" ref="BL64">INDEX(Appendix!$G$4:$K$8,_xlfn.IFS(BJ64&lt;56,1,BJ64&lt;61,2,BJ64&lt;66,3,BJ64&lt;71,4,TRUE,5),MATCH(YEAR($C$17),Appendix!$G$3:$L$3,0))</f>
        <v>0</v>
      </c>
      <c r="BM64" s="92">
        <f t="shared" si="23"/>
        <v>0</v>
      </c>
      <c r="BN64" s="99"/>
    </row>
    <row r="65" spans="1:66" x14ac:dyDescent="0.3">
      <c r="A65" s="64" t="s">
        <v>63</v>
      </c>
      <c r="B65" s="63"/>
      <c r="C65" s="67"/>
      <c r="D65" s="67"/>
      <c r="E65" s="67"/>
      <c r="F65" s="67"/>
      <c r="G65" s="67"/>
      <c r="H65" s="67"/>
      <c r="I65" s="67"/>
      <c r="J65" s="67"/>
      <c r="K65" s="67"/>
      <c r="L65" s="67"/>
      <c r="M65" s="67"/>
      <c r="N65" s="67"/>
      <c r="O65" s="57">
        <f t="shared" si="25"/>
        <v>0</v>
      </c>
      <c r="P65" s="57">
        <f t="shared" si="26"/>
        <v>0</v>
      </c>
      <c r="Q65" s="58">
        <f t="shared" si="27"/>
        <v>0</v>
      </c>
      <c r="R65" s="89">
        <f t="shared" si="28"/>
        <v>125</v>
      </c>
      <c r="S65" s="90">
        <f>IF($C65&gt;'Wage Ceilings '!$C$3,'Wage Ceilings '!$C$3,$C65)</f>
        <v>0</v>
      </c>
      <c r="T65" s="91" cm="1">
        <f t="array" ref="T65">INDEX(Appendix!$G$4:$K$8,_xlfn.IFS(R65&lt;56,1,R65&lt;61,2,R65&lt;66,3,R65&lt;71,4,TRUE,5),MATCH(YEAR($C$17),Appendix!$G$3:$L$3,0))</f>
        <v>0</v>
      </c>
      <c r="U65" s="92">
        <f t="shared" si="2"/>
        <v>0</v>
      </c>
      <c r="V65" s="89">
        <f t="shared" si="29"/>
        <v>126</v>
      </c>
      <c r="W65" s="90">
        <f>IF($D65&gt;'Wage Ceilings '!$C$3-$S65,'Wage Ceilings '!$C$3-$S65,$D65)</f>
        <v>0</v>
      </c>
      <c r="X65" s="91" cm="1">
        <f t="array" ref="X65">INDEX(Appendix!$G$4:$K$8,_xlfn.IFS(V65&lt;56,1,V65&lt;61,2,V65&lt;66,3,V65&lt;71,4,TRUE,5),MATCH(YEAR($C$17),Appendix!$G$3:$L$3,0))</f>
        <v>0</v>
      </c>
      <c r="Y65" s="92">
        <f t="shared" si="4"/>
        <v>0</v>
      </c>
      <c r="Z65" s="89">
        <f t="shared" si="30"/>
        <v>126</v>
      </c>
      <c r="AA65" s="90">
        <f>IF($E65&gt;'Wage Ceilings '!$C$3-SUM($S65,$W65),'Wage Ceilings '!$C$3-SUM($S65,$W65),$E65)</f>
        <v>0</v>
      </c>
      <c r="AB65" s="91" cm="1">
        <f t="array" ref="AB65">INDEX(Appendix!$G$4:$K$8,_xlfn.IFS(Z65&lt;56,1,Z65&lt;61,2,Z65&lt;66,3,Z65&lt;71,4,TRUE,5),MATCH(YEAR($C$17),Appendix!$G$3:$L$3,0))</f>
        <v>0</v>
      </c>
      <c r="AC65" s="92">
        <f t="shared" si="6"/>
        <v>0</v>
      </c>
      <c r="AD65" s="89">
        <f t="shared" si="31"/>
        <v>126</v>
      </c>
      <c r="AE65" s="90">
        <f>IF($F65&gt;'Wage Ceilings '!$C$3-SUM($S65,$W65,$AA65),'Wage Ceilings '!$C$3-SUM($S65,$W65,$AA65),$F65)</f>
        <v>0</v>
      </c>
      <c r="AF65" s="91" cm="1">
        <f t="array" ref="AF65">INDEX(Appendix!$G$4:$K$8,_xlfn.IFS(AD65&lt;56,1,AD65&lt;61,2,AD65&lt;66,3,AD65&lt;71,4,TRUE,5),MATCH(YEAR($C$17),Appendix!$G$3:$L$3,0))</f>
        <v>0</v>
      </c>
      <c r="AG65" s="92">
        <f t="shared" si="8"/>
        <v>0</v>
      </c>
      <c r="AH65" s="89">
        <f t="shared" si="32"/>
        <v>126</v>
      </c>
      <c r="AI65" s="90">
        <f>IF($G65&gt;'Wage Ceilings '!$C$3-SUM($S65,$W65,$AA65,$AE65),'Wage Ceilings '!$C$3-SUM($S65,$W65,$AA65,$AE65),$G65)</f>
        <v>0</v>
      </c>
      <c r="AJ65" s="91" cm="1">
        <f t="array" ref="AJ65">INDEX(Appendix!$G$4:$K$8,_xlfn.IFS(AH65&lt;56,1,AH65&lt;61,2,AH65&lt;66,3,AH65&lt;71,4,TRUE,5),MATCH(YEAR($C$17),Appendix!$G$3:$L$3,0))</f>
        <v>0</v>
      </c>
      <c r="AK65" s="92">
        <f t="shared" si="10"/>
        <v>0</v>
      </c>
      <c r="AL65" s="89">
        <f t="shared" si="33"/>
        <v>126</v>
      </c>
      <c r="AM65" s="90">
        <f>IF($H65&gt;'Wage Ceilings '!$C$3-SUM($S65,$W65,$AA65,$AE65,$AI65),'Wage Ceilings '!$C$3-SUM($S65,$W65,$AA65,$AE65,$AI65),$H65)</f>
        <v>0</v>
      </c>
      <c r="AN65" s="91" cm="1">
        <f t="array" ref="AN65">INDEX(Appendix!$G$4:$K$8,_xlfn.IFS(AL65&lt;56,1,AL65&lt;61,2,AL65&lt;66,3,AL65&lt;71,4,TRUE,5),MATCH(YEAR($C$17),Appendix!$G$3:$L$3,0))</f>
        <v>0</v>
      </c>
      <c r="AO65" s="92">
        <f t="shared" si="12"/>
        <v>0</v>
      </c>
      <c r="AP65" s="89">
        <f t="shared" si="34"/>
        <v>126</v>
      </c>
      <c r="AQ65" s="90" cm="1">
        <f t="array" ref="AQ65">_xlfn.IFS(SUM($S65,$W65,$AA65,$AE65,$AI65,$AM65)&gt;='Wage Ceilings '!$C$3,0,SUM($I65,$S65,$W65,$AA65,$AE65,$AI65,$AM65)&gt;'Wage Ceilings '!$C$3,'Wage Ceilings '!$C$3-SUM($S65,$W65,$AA65,$AE65,$AI65,$AM65),SUM($I65,$S65,$W65,$AA65,$AE65,$AI65,$AM65)&lt;='Wage Ceilings '!$C$3,$I65)</f>
        <v>0</v>
      </c>
      <c r="AR65" s="91" cm="1">
        <f t="array" ref="AR65">INDEX(Appendix!$G$4:$K$8,_xlfn.IFS(AP65&lt;56,1,AP65&lt;61,2,AP65&lt;66,3,AP65&lt;71,4,TRUE,5),MATCH(YEAR($C$17),Appendix!$G$3:$L$3,0))</f>
        <v>0</v>
      </c>
      <c r="AS65" s="92">
        <f t="shared" si="24"/>
        <v>0</v>
      </c>
      <c r="AT65" s="89">
        <f t="shared" si="35"/>
        <v>126</v>
      </c>
      <c r="AU65" s="90" cm="1">
        <f t="array" ref="AU65">_xlfn.IFS(SUM($S65,$W65,$AA65,$AE65,$AI65,$AM65,$AQ65)&gt;='Wage Ceilings '!$C$3,0,SUM($J65,$S65,$W65,$AA65,$AE65,$AI65,$AM65,$AQ65)&gt;'Wage Ceilings '!$C$3,'Wage Ceilings '!$C$3-SUM($S65,$W65,$AA65,$AE65,$AI65,$AM65,$AQ65),SUM($J65,$S65,$W65,$AA65,$AE65,$AI65,$AM65,$AQ65)&lt;='Wage Ceilings '!$C$3,$J65)</f>
        <v>0</v>
      </c>
      <c r="AV65" s="91" cm="1">
        <f t="array" ref="AV65">INDEX(Appendix!$G$4:$K$8,_xlfn.IFS(AT65&lt;56,1,AT65&lt;61,2,AT65&lt;66,3,AT65&lt;71,4,TRUE,5),MATCH(YEAR($C$17),Appendix!$G$3:$L$3,0))</f>
        <v>0</v>
      </c>
      <c r="AW65" s="92">
        <f t="shared" si="15"/>
        <v>0</v>
      </c>
      <c r="AX65" s="89">
        <f t="shared" si="36"/>
        <v>126</v>
      </c>
      <c r="AY65" s="90" cm="1">
        <f t="array" ref="AY65">_xlfn.IFS(SUM($S65,$W65,$AA65,$AE65,$AI65,$AM65,$AQ65,$AU65)&gt;='Wage Ceilings '!$C$3,0,SUM($K65,$S65,$W65,$AA65,$AE65,$AI65,$AM65,$AQ65,$AU65)&gt;'Wage Ceilings '!$C$3,'Wage Ceilings '!$C$3-SUM($S65,$W65,$AA65,$AE65,$AI65,$AM65,$AQ65,$AU65),SUM($K65,$S65,$W65,$AA65,$AE65,$AI65,$AM65,$AQ65,$AU65)&lt;='Wage Ceilings '!$C$3,$K65)</f>
        <v>0</v>
      </c>
      <c r="AZ65" s="91" cm="1">
        <f t="array" ref="AZ65">INDEX(Appendix!$G$4:$K$8,_xlfn.IFS(AX65&lt;56,1,AX65&lt;61,2,AX65&lt;66,3,AX65&lt;71,4,TRUE,5),MATCH(YEAR($C$17),Appendix!$G$3:$L$3,0))</f>
        <v>0</v>
      </c>
      <c r="BA65" s="92">
        <f t="shared" si="17"/>
        <v>0</v>
      </c>
      <c r="BB65" s="89">
        <f t="shared" si="37"/>
        <v>126</v>
      </c>
      <c r="BC65" s="90" cm="1">
        <f t="array" ref="BC65">_xlfn.IFS(SUM($S65,$W65,$AA65,$AE65,$AI65,$AM65,$AQ65,$AU65,$AY65)&gt;='Wage Ceilings '!$C$3,0,SUM($L65,$S65,$W65,$AA65,$AE65,$AI65,$AM65,$AQ65,$AU65,$AY65)&gt;'Wage Ceilings '!$C$3,'Wage Ceilings '!$C$3-SUM($S65,$W65,$AA65,$AE65,$AI65,$AM65,$AQ65,$AU65,$AY65),SUM($L65,$S65,$W65,$AA65,$AE65,$AI65,$AM65,$AQ65,$AU65,$AY65)&lt;='Wage Ceilings '!$C$3,$L65)</f>
        <v>0</v>
      </c>
      <c r="BD65" s="91" cm="1">
        <f t="array" ref="BD65">INDEX(Appendix!$G$4:$K$8,_xlfn.IFS(BB65&lt;56,1,BB65&lt;61,2,BB65&lt;66,3,BB65&lt;71,4,TRUE,5),MATCH(YEAR($C$17),Appendix!$G$3:$L$3,0))</f>
        <v>0</v>
      </c>
      <c r="BE65" s="92">
        <f t="shared" si="19"/>
        <v>0</v>
      </c>
      <c r="BF65" s="89">
        <f t="shared" si="38"/>
        <v>126</v>
      </c>
      <c r="BG65" s="90" cm="1">
        <f t="array" ref="BG65">_xlfn.IFS(SUM($S65,$W65,$AA65,$AE65,$AI65,$AM65,$AQ65,$AU65,$AY65,$BC65)&gt;='Wage Ceilings '!$C$3,0,SUM($M65,$S65,$W65,$AA65,$AE65,$AI65,$AM65,$AQ65,$AU65,$AY65,$BC65)&gt;'Wage Ceilings '!$C$3,'Wage Ceilings '!$C$3-SUM($S65,$W65,$AA65,$AE65,$AI65,$AM65,$AQ65,$AU65,$AY65,$BC65),SUM($M65,$S65,$W65,$AA65,$AE65,$AI65,$AM65,$AQ65,$AU65,$AY65,$BC65)&lt;='Wage Ceilings '!$C$3,$M65)</f>
        <v>0</v>
      </c>
      <c r="BH65" s="91" cm="1">
        <f t="array" ref="BH65">INDEX(Appendix!$G$4:$K$8,_xlfn.IFS(BF65&lt;56,1,BF65&lt;61,2,BF65&lt;66,3,BF65&lt;71,4,TRUE,5),MATCH(YEAR($C$17),Appendix!$G$3:$L$3,0))</f>
        <v>0</v>
      </c>
      <c r="BI65" s="92">
        <f t="shared" si="21"/>
        <v>0</v>
      </c>
      <c r="BJ65" s="89">
        <f t="shared" si="39"/>
        <v>126</v>
      </c>
      <c r="BK65" s="90" cm="1">
        <f t="array" ref="BK65">_xlfn.IFS(SUM($S65,$W65,$AA65,$AE65,$AI65,$AM65,$AQ65,$AU65,$AY65,$BC65,$BG65)&gt;='Wage Ceilings '!$C$3,0,SUM($N65,$S65,$W65,$AA65,$AE65,$AI65,$AM65,$AQ65,$AU65,$AY65,$BC65,$BG65)&gt;'Wage Ceilings '!$C$3,'Wage Ceilings '!$C$3-SUM($S65,$W65,$AA65,$AE65,$AI65,$AM65,$AQ65,$AU65,$AY65,$BC65,$BG65),SUM($N65,$S65,$W65,$AA65,$AE65,$AI65,$AM65,$AQ65,$AU65,$AY65,$BC65,$BG65)&lt;='Wage Ceilings '!$C$3,$N65)</f>
        <v>0</v>
      </c>
      <c r="BL65" s="91" cm="1">
        <f t="array" ref="BL65">INDEX(Appendix!$G$4:$K$8,_xlfn.IFS(BJ65&lt;56,1,BJ65&lt;61,2,BJ65&lt;66,3,BJ65&lt;71,4,TRUE,5),MATCH(YEAR($C$17),Appendix!$G$3:$L$3,0))</f>
        <v>0</v>
      </c>
      <c r="BM65" s="92">
        <f t="shared" si="23"/>
        <v>0</v>
      </c>
      <c r="BN65" s="99"/>
    </row>
    <row r="66" spans="1:66" x14ac:dyDescent="0.3">
      <c r="A66" s="64" t="s">
        <v>64</v>
      </c>
      <c r="B66" s="63"/>
      <c r="C66" s="67"/>
      <c r="D66" s="67"/>
      <c r="E66" s="67"/>
      <c r="F66" s="67"/>
      <c r="G66" s="67"/>
      <c r="H66" s="67"/>
      <c r="I66" s="67"/>
      <c r="J66" s="67"/>
      <c r="K66" s="67"/>
      <c r="L66" s="67"/>
      <c r="M66" s="67"/>
      <c r="N66" s="67"/>
      <c r="O66" s="57">
        <f t="shared" si="25"/>
        <v>0</v>
      </c>
      <c r="P66" s="57">
        <f t="shared" si="26"/>
        <v>0</v>
      </c>
      <c r="Q66" s="58">
        <f t="shared" si="27"/>
        <v>0</v>
      </c>
      <c r="R66" s="89">
        <f t="shared" si="28"/>
        <v>125</v>
      </c>
      <c r="S66" s="90">
        <f>IF($C66&gt;'Wage Ceilings '!$C$3,'Wage Ceilings '!$C$3,$C66)</f>
        <v>0</v>
      </c>
      <c r="T66" s="91" cm="1">
        <f t="array" ref="T66">INDEX(Appendix!$G$4:$K$8,_xlfn.IFS(R66&lt;56,1,R66&lt;61,2,R66&lt;66,3,R66&lt;71,4,TRUE,5),MATCH(YEAR($C$17),Appendix!$G$3:$L$3,0))</f>
        <v>0</v>
      </c>
      <c r="U66" s="92">
        <f t="shared" si="2"/>
        <v>0</v>
      </c>
      <c r="V66" s="89">
        <f t="shared" si="29"/>
        <v>126</v>
      </c>
      <c r="W66" s="90">
        <f>IF($D66&gt;'Wage Ceilings '!$C$3-$S66,'Wage Ceilings '!$C$3-$S66,$D66)</f>
        <v>0</v>
      </c>
      <c r="X66" s="91" cm="1">
        <f t="array" ref="X66">INDEX(Appendix!$G$4:$K$8,_xlfn.IFS(V66&lt;56,1,V66&lt;61,2,V66&lt;66,3,V66&lt;71,4,TRUE,5),MATCH(YEAR($C$17),Appendix!$G$3:$L$3,0))</f>
        <v>0</v>
      </c>
      <c r="Y66" s="92">
        <f t="shared" si="4"/>
        <v>0</v>
      </c>
      <c r="Z66" s="89">
        <f t="shared" si="30"/>
        <v>126</v>
      </c>
      <c r="AA66" s="90">
        <f>IF($E66&gt;'Wage Ceilings '!$C$3-SUM($S66,$W66),'Wage Ceilings '!$C$3-SUM($S66,$W66),$E66)</f>
        <v>0</v>
      </c>
      <c r="AB66" s="91" cm="1">
        <f t="array" ref="AB66">INDEX(Appendix!$G$4:$K$8,_xlfn.IFS(Z66&lt;56,1,Z66&lt;61,2,Z66&lt;66,3,Z66&lt;71,4,TRUE,5),MATCH(YEAR($C$17),Appendix!$G$3:$L$3,0))</f>
        <v>0</v>
      </c>
      <c r="AC66" s="92">
        <f t="shared" si="6"/>
        <v>0</v>
      </c>
      <c r="AD66" s="89">
        <f t="shared" si="31"/>
        <v>126</v>
      </c>
      <c r="AE66" s="90">
        <f>IF($F66&gt;'Wage Ceilings '!$C$3-SUM($S66,$W66,$AA66),'Wage Ceilings '!$C$3-SUM($S66,$W66,$AA66),$F66)</f>
        <v>0</v>
      </c>
      <c r="AF66" s="91" cm="1">
        <f t="array" ref="AF66">INDEX(Appendix!$G$4:$K$8,_xlfn.IFS(AD66&lt;56,1,AD66&lt;61,2,AD66&lt;66,3,AD66&lt;71,4,TRUE,5),MATCH(YEAR($C$17),Appendix!$G$3:$L$3,0))</f>
        <v>0</v>
      </c>
      <c r="AG66" s="92">
        <f t="shared" si="8"/>
        <v>0</v>
      </c>
      <c r="AH66" s="89">
        <f t="shared" si="32"/>
        <v>126</v>
      </c>
      <c r="AI66" s="90">
        <f>IF($G66&gt;'Wage Ceilings '!$C$3-SUM($S66,$W66,$AA66,$AE66),'Wage Ceilings '!$C$3-SUM($S66,$W66,$AA66,$AE66),$G66)</f>
        <v>0</v>
      </c>
      <c r="AJ66" s="91" cm="1">
        <f t="array" ref="AJ66">INDEX(Appendix!$G$4:$K$8,_xlfn.IFS(AH66&lt;56,1,AH66&lt;61,2,AH66&lt;66,3,AH66&lt;71,4,TRUE,5),MATCH(YEAR($C$17),Appendix!$G$3:$L$3,0))</f>
        <v>0</v>
      </c>
      <c r="AK66" s="92">
        <f t="shared" si="10"/>
        <v>0</v>
      </c>
      <c r="AL66" s="89">
        <f t="shared" si="33"/>
        <v>126</v>
      </c>
      <c r="AM66" s="90">
        <f>IF($H66&gt;'Wage Ceilings '!$C$3-SUM($S66,$W66,$AA66,$AE66,$AI66),'Wage Ceilings '!$C$3-SUM($S66,$W66,$AA66,$AE66,$AI66),$H66)</f>
        <v>0</v>
      </c>
      <c r="AN66" s="91" cm="1">
        <f t="array" ref="AN66">INDEX(Appendix!$G$4:$K$8,_xlfn.IFS(AL66&lt;56,1,AL66&lt;61,2,AL66&lt;66,3,AL66&lt;71,4,TRUE,5),MATCH(YEAR($C$17),Appendix!$G$3:$L$3,0))</f>
        <v>0</v>
      </c>
      <c r="AO66" s="92">
        <f t="shared" si="12"/>
        <v>0</v>
      </c>
      <c r="AP66" s="89">
        <f t="shared" si="34"/>
        <v>126</v>
      </c>
      <c r="AQ66" s="90" cm="1">
        <f t="array" ref="AQ66">_xlfn.IFS(SUM($S66,$W66,$AA66,$AE66,$AI66,$AM66)&gt;='Wage Ceilings '!$C$3,0,SUM($I66,$S66,$W66,$AA66,$AE66,$AI66,$AM66)&gt;'Wage Ceilings '!$C$3,'Wage Ceilings '!$C$3-SUM($S66,$W66,$AA66,$AE66,$AI66,$AM66),SUM($I66,$S66,$W66,$AA66,$AE66,$AI66,$AM66)&lt;='Wage Ceilings '!$C$3,$I66)</f>
        <v>0</v>
      </c>
      <c r="AR66" s="91" cm="1">
        <f t="array" ref="AR66">INDEX(Appendix!$G$4:$K$8,_xlfn.IFS(AP66&lt;56,1,AP66&lt;61,2,AP66&lt;66,3,AP66&lt;71,4,TRUE,5),MATCH(YEAR($C$17),Appendix!$G$3:$L$3,0))</f>
        <v>0</v>
      </c>
      <c r="AS66" s="92">
        <f t="shared" si="24"/>
        <v>0</v>
      </c>
      <c r="AT66" s="89">
        <f t="shared" si="35"/>
        <v>126</v>
      </c>
      <c r="AU66" s="90" cm="1">
        <f t="array" ref="AU66">_xlfn.IFS(SUM($S66,$W66,$AA66,$AE66,$AI66,$AM66,$AQ66)&gt;='Wage Ceilings '!$C$3,0,SUM($J66,$S66,$W66,$AA66,$AE66,$AI66,$AM66,$AQ66)&gt;'Wage Ceilings '!$C$3,'Wage Ceilings '!$C$3-SUM($S66,$W66,$AA66,$AE66,$AI66,$AM66,$AQ66),SUM($J66,$S66,$W66,$AA66,$AE66,$AI66,$AM66,$AQ66)&lt;='Wage Ceilings '!$C$3,$J66)</f>
        <v>0</v>
      </c>
      <c r="AV66" s="91" cm="1">
        <f t="array" ref="AV66">INDEX(Appendix!$G$4:$K$8,_xlfn.IFS(AT66&lt;56,1,AT66&lt;61,2,AT66&lt;66,3,AT66&lt;71,4,TRUE,5),MATCH(YEAR($C$17),Appendix!$G$3:$L$3,0))</f>
        <v>0</v>
      </c>
      <c r="AW66" s="92">
        <f t="shared" si="15"/>
        <v>0</v>
      </c>
      <c r="AX66" s="89">
        <f t="shared" si="36"/>
        <v>126</v>
      </c>
      <c r="AY66" s="90" cm="1">
        <f t="array" ref="AY66">_xlfn.IFS(SUM($S66,$W66,$AA66,$AE66,$AI66,$AM66,$AQ66,$AU66)&gt;='Wage Ceilings '!$C$3,0,SUM($K66,$S66,$W66,$AA66,$AE66,$AI66,$AM66,$AQ66,$AU66)&gt;'Wage Ceilings '!$C$3,'Wage Ceilings '!$C$3-SUM($S66,$W66,$AA66,$AE66,$AI66,$AM66,$AQ66,$AU66),SUM($K66,$S66,$W66,$AA66,$AE66,$AI66,$AM66,$AQ66,$AU66)&lt;='Wage Ceilings '!$C$3,$K66)</f>
        <v>0</v>
      </c>
      <c r="AZ66" s="91" cm="1">
        <f t="array" ref="AZ66">INDEX(Appendix!$G$4:$K$8,_xlfn.IFS(AX66&lt;56,1,AX66&lt;61,2,AX66&lt;66,3,AX66&lt;71,4,TRUE,5),MATCH(YEAR($C$17),Appendix!$G$3:$L$3,0))</f>
        <v>0</v>
      </c>
      <c r="BA66" s="92">
        <f t="shared" si="17"/>
        <v>0</v>
      </c>
      <c r="BB66" s="89">
        <f t="shared" si="37"/>
        <v>126</v>
      </c>
      <c r="BC66" s="90" cm="1">
        <f t="array" ref="BC66">_xlfn.IFS(SUM($S66,$W66,$AA66,$AE66,$AI66,$AM66,$AQ66,$AU66,$AY66)&gt;='Wage Ceilings '!$C$3,0,SUM($L66,$S66,$W66,$AA66,$AE66,$AI66,$AM66,$AQ66,$AU66,$AY66)&gt;'Wage Ceilings '!$C$3,'Wage Ceilings '!$C$3-SUM($S66,$W66,$AA66,$AE66,$AI66,$AM66,$AQ66,$AU66,$AY66),SUM($L66,$S66,$W66,$AA66,$AE66,$AI66,$AM66,$AQ66,$AU66,$AY66)&lt;='Wage Ceilings '!$C$3,$L66)</f>
        <v>0</v>
      </c>
      <c r="BD66" s="91" cm="1">
        <f t="array" ref="BD66">INDEX(Appendix!$G$4:$K$8,_xlfn.IFS(BB66&lt;56,1,BB66&lt;61,2,BB66&lt;66,3,BB66&lt;71,4,TRUE,5),MATCH(YEAR($C$17),Appendix!$G$3:$L$3,0))</f>
        <v>0</v>
      </c>
      <c r="BE66" s="92">
        <f t="shared" si="19"/>
        <v>0</v>
      </c>
      <c r="BF66" s="89">
        <f t="shared" si="38"/>
        <v>126</v>
      </c>
      <c r="BG66" s="90" cm="1">
        <f t="array" ref="BG66">_xlfn.IFS(SUM($S66,$W66,$AA66,$AE66,$AI66,$AM66,$AQ66,$AU66,$AY66,$BC66)&gt;='Wage Ceilings '!$C$3,0,SUM($M66,$S66,$W66,$AA66,$AE66,$AI66,$AM66,$AQ66,$AU66,$AY66,$BC66)&gt;'Wage Ceilings '!$C$3,'Wage Ceilings '!$C$3-SUM($S66,$W66,$AA66,$AE66,$AI66,$AM66,$AQ66,$AU66,$AY66,$BC66),SUM($M66,$S66,$W66,$AA66,$AE66,$AI66,$AM66,$AQ66,$AU66,$AY66,$BC66)&lt;='Wage Ceilings '!$C$3,$M66)</f>
        <v>0</v>
      </c>
      <c r="BH66" s="91" cm="1">
        <f t="array" ref="BH66">INDEX(Appendix!$G$4:$K$8,_xlfn.IFS(BF66&lt;56,1,BF66&lt;61,2,BF66&lt;66,3,BF66&lt;71,4,TRUE,5),MATCH(YEAR($C$17),Appendix!$G$3:$L$3,0))</f>
        <v>0</v>
      </c>
      <c r="BI66" s="92">
        <f t="shared" si="21"/>
        <v>0</v>
      </c>
      <c r="BJ66" s="89">
        <f t="shared" si="39"/>
        <v>126</v>
      </c>
      <c r="BK66" s="90" cm="1">
        <f t="array" ref="BK66">_xlfn.IFS(SUM($S66,$W66,$AA66,$AE66,$AI66,$AM66,$AQ66,$AU66,$AY66,$BC66,$BG66)&gt;='Wage Ceilings '!$C$3,0,SUM($N66,$S66,$W66,$AA66,$AE66,$AI66,$AM66,$AQ66,$AU66,$AY66,$BC66,$BG66)&gt;'Wage Ceilings '!$C$3,'Wage Ceilings '!$C$3-SUM($S66,$W66,$AA66,$AE66,$AI66,$AM66,$AQ66,$AU66,$AY66,$BC66,$BG66),SUM($N66,$S66,$W66,$AA66,$AE66,$AI66,$AM66,$AQ66,$AU66,$AY66,$BC66,$BG66)&lt;='Wage Ceilings '!$C$3,$N66)</f>
        <v>0</v>
      </c>
      <c r="BL66" s="91" cm="1">
        <f t="array" ref="BL66">INDEX(Appendix!$G$4:$K$8,_xlfn.IFS(BJ66&lt;56,1,BJ66&lt;61,2,BJ66&lt;66,3,BJ66&lt;71,4,TRUE,5),MATCH(YEAR($C$17),Appendix!$G$3:$L$3,0))</f>
        <v>0</v>
      </c>
      <c r="BM66" s="92">
        <f t="shared" si="23"/>
        <v>0</v>
      </c>
      <c r="BN66" s="99"/>
    </row>
    <row r="67" spans="1:66" x14ac:dyDescent="0.3">
      <c r="A67" s="64" t="s">
        <v>65</v>
      </c>
      <c r="B67" s="63"/>
      <c r="C67" s="67"/>
      <c r="D67" s="67"/>
      <c r="E67" s="67"/>
      <c r="F67" s="67"/>
      <c r="G67" s="67"/>
      <c r="H67" s="67"/>
      <c r="I67" s="67"/>
      <c r="J67" s="67"/>
      <c r="K67" s="67"/>
      <c r="L67" s="67"/>
      <c r="M67" s="67"/>
      <c r="N67" s="67"/>
      <c r="O67" s="57">
        <f t="shared" si="25"/>
        <v>0</v>
      </c>
      <c r="P67" s="57">
        <f t="shared" si="26"/>
        <v>0</v>
      </c>
      <c r="Q67" s="58">
        <f t="shared" si="27"/>
        <v>0</v>
      </c>
      <c r="R67" s="89">
        <f t="shared" si="28"/>
        <v>125</v>
      </c>
      <c r="S67" s="90">
        <f>IF($C67&gt;'Wage Ceilings '!$C$3,'Wage Ceilings '!$C$3,$C67)</f>
        <v>0</v>
      </c>
      <c r="T67" s="91" cm="1">
        <f t="array" ref="T67">INDEX(Appendix!$G$4:$K$8,_xlfn.IFS(R67&lt;56,1,R67&lt;61,2,R67&lt;66,3,R67&lt;71,4,TRUE,5),MATCH(YEAR($C$17),Appendix!$G$3:$L$3,0))</f>
        <v>0</v>
      </c>
      <c r="U67" s="92">
        <f t="shared" si="2"/>
        <v>0</v>
      </c>
      <c r="V67" s="89">
        <f t="shared" si="29"/>
        <v>126</v>
      </c>
      <c r="W67" s="90">
        <f>IF($D67&gt;'Wage Ceilings '!$C$3-$S67,'Wage Ceilings '!$C$3-$S67,$D67)</f>
        <v>0</v>
      </c>
      <c r="X67" s="91" cm="1">
        <f t="array" ref="X67">INDEX(Appendix!$G$4:$K$8,_xlfn.IFS(V67&lt;56,1,V67&lt;61,2,V67&lt;66,3,V67&lt;71,4,TRUE,5),MATCH(YEAR($C$17),Appendix!$G$3:$L$3,0))</f>
        <v>0</v>
      </c>
      <c r="Y67" s="92">
        <f t="shared" si="4"/>
        <v>0</v>
      </c>
      <c r="Z67" s="89">
        <f t="shared" si="30"/>
        <v>126</v>
      </c>
      <c r="AA67" s="90">
        <f>IF($E67&gt;'Wage Ceilings '!$C$3-SUM($S67,$W67),'Wage Ceilings '!$C$3-SUM($S67,$W67),$E67)</f>
        <v>0</v>
      </c>
      <c r="AB67" s="91" cm="1">
        <f t="array" ref="AB67">INDEX(Appendix!$G$4:$K$8,_xlfn.IFS(Z67&lt;56,1,Z67&lt;61,2,Z67&lt;66,3,Z67&lt;71,4,TRUE,5),MATCH(YEAR($C$17),Appendix!$G$3:$L$3,0))</f>
        <v>0</v>
      </c>
      <c r="AC67" s="92">
        <f t="shared" si="6"/>
        <v>0</v>
      </c>
      <c r="AD67" s="89">
        <f t="shared" si="31"/>
        <v>126</v>
      </c>
      <c r="AE67" s="90">
        <f>IF($F67&gt;'Wage Ceilings '!$C$3-SUM($S67,$W67,$AA67),'Wage Ceilings '!$C$3-SUM($S67,$W67,$AA67),$F67)</f>
        <v>0</v>
      </c>
      <c r="AF67" s="91" cm="1">
        <f t="array" ref="AF67">INDEX(Appendix!$G$4:$K$8,_xlfn.IFS(AD67&lt;56,1,AD67&lt;61,2,AD67&lt;66,3,AD67&lt;71,4,TRUE,5),MATCH(YEAR($C$17),Appendix!$G$3:$L$3,0))</f>
        <v>0</v>
      </c>
      <c r="AG67" s="92">
        <f t="shared" si="8"/>
        <v>0</v>
      </c>
      <c r="AH67" s="89">
        <f t="shared" si="32"/>
        <v>126</v>
      </c>
      <c r="AI67" s="90">
        <f>IF($G67&gt;'Wage Ceilings '!$C$3-SUM($S67,$W67,$AA67,$AE67),'Wage Ceilings '!$C$3-SUM($S67,$W67,$AA67,$AE67),$G67)</f>
        <v>0</v>
      </c>
      <c r="AJ67" s="91" cm="1">
        <f t="array" ref="AJ67">INDEX(Appendix!$G$4:$K$8,_xlfn.IFS(AH67&lt;56,1,AH67&lt;61,2,AH67&lt;66,3,AH67&lt;71,4,TRUE,5),MATCH(YEAR($C$17),Appendix!$G$3:$L$3,0))</f>
        <v>0</v>
      </c>
      <c r="AK67" s="92">
        <f t="shared" si="10"/>
        <v>0</v>
      </c>
      <c r="AL67" s="89">
        <f t="shared" si="33"/>
        <v>126</v>
      </c>
      <c r="AM67" s="90">
        <f>IF($H67&gt;'Wage Ceilings '!$C$3-SUM($S67,$W67,$AA67,$AE67,$AI67),'Wage Ceilings '!$C$3-SUM($S67,$W67,$AA67,$AE67,$AI67),$H67)</f>
        <v>0</v>
      </c>
      <c r="AN67" s="91" cm="1">
        <f t="array" ref="AN67">INDEX(Appendix!$G$4:$K$8,_xlfn.IFS(AL67&lt;56,1,AL67&lt;61,2,AL67&lt;66,3,AL67&lt;71,4,TRUE,5),MATCH(YEAR($C$17),Appendix!$G$3:$L$3,0))</f>
        <v>0</v>
      </c>
      <c r="AO67" s="92">
        <f t="shared" si="12"/>
        <v>0</v>
      </c>
      <c r="AP67" s="89">
        <f t="shared" si="34"/>
        <v>126</v>
      </c>
      <c r="AQ67" s="90" cm="1">
        <f t="array" ref="AQ67">_xlfn.IFS(SUM($S67,$W67,$AA67,$AE67,$AI67,$AM67)&gt;='Wage Ceilings '!$C$3,0,SUM($I67,$S67,$W67,$AA67,$AE67,$AI67,$AM67)&gt;'Wage Ceilings '!$C$3,'Wage Ceilings '!$C$3-SUM($S67,$W67,$AA67,$AE67,$AI67,$AM67),SUM($I67,$S67,$W67,$AA67,$AE67,$AI67,$AM67)&lt;='Wage Ceilings '!$C$3,$I67)</f>
        <v>0</v>
      </c>
      <c r="AR67" s="91" cm="1">
        <f t="array" ref="AR67">INDEX(Appendix!$G$4:$K$8,_xlfn.IFS(AP67&lt;56,1,AP67&lt;61,2,AP67&lt;66,3,AP67&lt;71,4,TRUE,5),MATCH(YEAR($C$17),Appendix!$G$3:$L$3,0))</f>
        <v>0</v>
      </c>
      <c r="AS67" s="92">
        <f t="shared" si="24"/>
        <v>0</v>
      </c>
      <c r="AT67" s="89">
        <f t="shared" si="35"/>
        <v>126</v>
      </c>
      <c r="AU67" s="90" cm="1">
        <f t="array" ref="AU67">_xlfn.IFS(SUM($S67,$W67,$AA67,$AE67,$AI67,$AM67,$AQ67)&gt;='Wage Ceilings '!$C$3,0,SUM($J67,$S67,$W67,$AA67,$AE67,$AI67,$AM67,$AQ67)&gt;'Wage Ceilings '!$C$3,'Wage Ceilings '!$C$3-SUM($S67,$W67,$AA67,$AE67,$AI67,$AM67,$AQ67),SUM($J67,$S67,$W67,$AA67,$AE67,$AI67,$AM67,$AQ67)&lt;='Wage Ceilings '!$C$3,$J67)</f>
        <v>0</v>
      </c>
      <c r="AV67" s="91" cm="1">
        <f t="array" ref="AV67">INDEX(Appendix!$G$4:$K$8,_xlfn.IFS(AT67&lt;56,1,AT67&lt;61,2,AT67&lt;66,3,AT67&lt;71,4,TRUE,5),MATCH(YEAR($C$17),Appendix!$G$3:$L$3,0))</f>
        <v>0</v>
      </c>
      <c r="AW67" s="92">
        <f t="shared" si="15"/>
        <v>0</v>
      </c>
      <c r="AX67" s="89">
        <f t="shared" si="36"/>
        <v>126</v>
      </c>
      <c r="AY67" s="90" cm="1">
        <f t="array" ref="AY67">_xlfn.IFS(SUM($S67,$W67,$AA67,$AE67,$AI67,$AM67,$AQ67,$AU67)&gt;='Wage Ceilings '!$C$3,0,SUM($K67,$S67,$W67,$AA67,$AE67,$AI67,$AM67,$AQ67,$AU67)&gt;'Wage Ceilings '!$C$3,'Wage Ceilings '!$C$3-SUM($S67,$W67,$AA67,$AE67,$AI67,$AM67,$AQ67,$AU67),SUM($K67,$S67,$W67,$AA67,$AE67,$AI67,$AM67,$AQ67,$AU67)&lt;='Wage Ceilings '!$C$3,$K67)</f>
        <v>0</v>
      </c>
      <c r="AZ67" s="91" cm="1">
        <f t="array" ref="AZ67">INDEX(Appendix!$G$4:$K$8,_xlfn.IFS(AX67&lt;56,1,AX67&lt;61,2,AX67&lt;66,3,AX67&lt;71,4,TRUE,5),MATCH(YEAR($C$17),Appendix!$G$3:$L$3,0))</f>
        <v>0</v>
      </c>
      <c r="BA67" s="92">
        <f t="shared" si="17"/>
        <v>0</v>
      </c>
      <c r="BB67" s="89">
        <f t="shared" si="37"/>
        <v>126</v>
      </c>
      <c r="BC67" s="90" cm="1">
        <f t="array" ref="BC67">_xlfn.IFS(SUM($S67,$W67,$AA67,$AE67,$AI67,$AM67,$AQ67,$AU67,$AY67)&gt;='Wage Ceilings '!$C$3,0,SUM($L67,$S67,$W67,$AA67,$AE67,$AI67,$AM67,$AQ67,$AU67,$AY67)&gt;'Wage Ceilings '!$C$3,'Wage Ceilings '!$C$3-SUM($S67,$W67,$AA67,$AE67,$AI67,$AM67,$AQ67,$AU67,$AY67),SUM($L67,$S67,$W67,$AA67,$AE67,$AI67,$AM67,$AQ67,$AU67,$AY67)&lt;='Wage Ceilings '!$C$3,$L67)</f>
        <v>0</v>
      </c>
      <c r="BD67" s="91" cm="1">
        <f t="array" ref="BD67">INDEX(Appendix!$G$4:$K$8,_xlfn.IFS(BB67&lt;56,1,BB67&lt;61,2,BB67&lt;66,3,BB67&lt;71,4,TRUE,5),MATCH(YEAR($C$17),Appendix!$G$3:$L$3,0))</f>
        <v>0</v>
      </c>
      <c r="BE67" s="92">
        <f t="shared" si="19"/>
        <v>0</v>
      </c>
      <c r="BF67" s="89">
        <f t="shared" si="38"/>
        <v>126</v>
      </c>
      <c r="BG67" s="90" cm="1">
        <f t="array" ref="BG67">_xlfn.IFS(SUM($S67,$W67,$AA67,$AE67,$AI67,$AM67,$AQ67,$AU67,$AY67,$BC67)&gt;='Wage Ceilings '!$C$3,0,SUM($M67,$S67,$W67,$AA67,$AE67,$AI67,$AM67,$AQ67,$AU67,$AY67,$BC67)&gt;'Wage Ceilings '!$C$3,'Wage Ceilings '!$C$3-SUM($S67,$W67,$AA67,$AE67,$AI67,$AM67,$AQ67,$AU67,$AY67,$BC67),SUM($M67,$S67,$W67,$AA67,$AE67,$AI67,$AM67,$AQ67,$AU67,$AY67,$BC67)&lt;='Wage Ceilings '!$C$3,$M67)</f>
        <v>0</v>
      </c>
      <c r="BH67" s="91" cm="1">
        <f t="array" ref="BH67">INDEX(Appendix!$G$4:$K$8,_xlfn.IFS(BF67&lt;56,1,BF67&lt;61,2,BF67&lt;66,3,BF67&lt;71,4,TRUE,5),MATCH(YEAR($C$17),Appendix!$G$3:$L$3,0))</f>
        <v>0</v>
      </c>
      <c r="BI67" s="92">
        <f t="shared" si="21"/>
        <v>0</v>
      </c>
      <c r="BJ67" s="89">
        <f t="shared" si="39"/>
        <v>126</v>
      </c>
      <c r="BK67" s="90" cm="1">
        <f t="array" ref="BK67">_xlfn.IFS(SUM($S67,$W67,$AA67,$AE67,$AI67,$AM67,$AQ67,$AU67,$AY67,$BC67,$BG67)&gt;='Wage Ceilings '!$C$3,0,SUM($N67,$S67,$W67,$AA67,$AE67,$AI67,$AM67,$AQ67,$AU67,$AY67,$BC67,$BG67)&gt;'Wage Ceilings '!$C$3,'Wage Ceilings '!$C$3-SUM($S67,$W67,$AA67,$AE67,$AI67,$AM67,$AQ67,$AU67,$AY67,$BC67,$BG67),SUM($N67,$S67,$W67,$AA67,$AE67,$AI67,$AM67,$AQ67,$AU67,$AY67,$BC67,$BG67)&lt;='Wage Ceilings '!$C$3,$N67)</f>
        <v>0</v>
      </c>
      <c r="BL67" s="91" cm="1">
        <f t="array" ref="BL67">INDEX(Appendix!$G$4:$K$8,_xlfn.IFS(BJ67&lt;56,1,BJ67&lt;61,2,BJ67&lt;66,3,BJ67&lt;71,4,TRUE,5),MATCH(YEAR($C$17),Appendix!$G$3:$L$3,0))</f>
        <v>0</v>
      </c>
      <c r="BM67" s="92">
        <f t="shared" si="23"/>
        <v>0</v>
      </c>
      <c r="BN67" s="99"/>
    </row>
    <row r="68" spans="1:66" x14ac:dyDescent="0.3">
      <c r="A68" s="64" t="s">
        <v>66</v>
      </c>
      <c r="B68" s="63"/>
      <c r="C68" s="67"/>
      <c r="D68" s="67"/>
      <c r="E68" s="67"/>
      <c r="F68" s="67"/>
      <c r="G68" s="67"/>
      <c r="H68" s="67"/>
      <c r="I68" s="67"/>
      <c r="J68" s="67"/>
      <c r="K68" s="67"/>
      <c r="L68" s="67"/>
      <c r="M68" s="67"/>
      <c r="N68" s="67"/>
      <c r="O68" s="57">
        <f t="shared" si="25"/>
        <v>0</v>
      </c>
      <c r="P68" s="57">
        <f t="shared" si="26"/>
        <v>0</v>
      </c>
      <c r="Q68" s="58">
        <f t="shared" si="27"/>
        <v>0</v>
      </c>
      <c r="R68" s="89">
        <f t="shared" si="28"/>
        <v>125</v>
      </c>
      <c r="S68" s="90">
        <f>IF($C68&gt;'Wage Ceilings '!$C$3,'Wage Ceilings '!$C$3,$C68)</f>
        <v>0</v>
      </c>
      <c r="T68" s="91" cm="1">
        <f t="array" ref="T68">INDEX(Appendix!$G$4:$K$8,_xlfn.IFS(R68&lt;56,1,R68&lt;61,2,R68&lt;66,3,R68&lt;71,4,TRUE,5),MATCH(YEAR($C$17),Appendix!$G$3:$L$3,0))</f>
        <v>0</v>
      </c>
      <c r="U68" s="92">
        <f t="shared" si="2"/>
        <v>0</v>
      </c>
      <c r="V68" s="89">
        <f t="shared" si="29"/>
        <v>126</v>
      </c>
      <c r="W68" s="90">
        <f>IF($D68&gt;'Wage Ceilings '!$C$3-$S68,'Wage Ceilings '!$C$3-$S68,$D68)</f>
        <v>0</v>
      </c>
      <c r="X68" s="91" cm="1">
        <f t="array" ref="X68">INDEX(Appendix!$G$4:$K$8,_xlfn.IFS(V68&lt;56,1,V68&lt;61,2,V68&lt;66,3,V68&lt;71,4,TRUE,5),MATCH(YEAR($C$17),Appendix!$G$3:$L$3,0))</f>
        <v>0</v>
      </c>
      <c r="Y68" s="92">
        <f t="shared" si="4"/>
        <v>0</v>
      </c>
      <c r="Z68" s="89">
        <f t="shared" si="30"/>
        <v>126</v>
      </c>
      <c r="AA68" s="90">
        <f>IF($E68&gt;'Wage Ceilings '!$C$3-SUM($S68,$W68),'Wage Ceilings '!$C$3-SUM($S68,$W68),$E68)</f>
        <v>0</v>
      </c>
      <c r="AB68" s="91" cm="1">
        <f t="array" ref="AB68">INDEX(Appendix!$G$4:$K$8,_xlfn.IFS(Z68&lt;56,1,Z68&lt;61,2,Z68&lt;66,3,Z68&lt;71,4,TRUE,5),MATCH(YEAR($C$17),Appendix!$G$3:$L$3,0))</f>
        <v>0</v>
      </c>
      <c r="AC68" s="92">
        <f t="shared" si="6"/>
        <v>0</v>
      </c>
      <c r="AD68" s="89">
        <f t="shared" si="31"/>
        <v>126</v>
      </c>
      <c r="AE68" s="90">
        <f>IF($F68&gt;'Wage Ceilings '!$C$3-SUM($S68,$W68,$AA68),'Wage Ceilings '!$C$3-SUM($S68,$W68,$AA68),$F68)</f>
        <v>0</v>
      </c>
      <c r="AF68" s="91" cm="1">
        <f t="array" ref="AF68">INDEX(Appendix!$G$4:$K$8,_xlfn.IFS(AD68&lt;56,1,AD68&lt;61,2,AD68&lt;66,3,AD68&lt;71,4,TRUE,5),MATCH(YEAR($C$17),Appendix!$G$3:$L$3,0))</f>
        <v>0</v>
      </c>
      <c r="AG68" s="92">
        <f t="shared" si="8"/>
        <v>0</v>
      </c>
      <c r="AH68" s="89">
        <f t="shared" si="32"/>
        <v>126</v>
      </c>
      <c r="AI68" s="90">
        <f>IF($G68&gt;'Wage Ceilings '!$C$3-SUM($S68,$W68,$AA68,$AE68),'Wage Ceilings '!$C$3-SUM($S68,$W68,$AA68,$AE68),$G68)</f>
        <v>0</v>
      </c>
      <c r="AJ68" s="91" cm="1">
        <f t="array" ref="AJ68">INDEX(Appendix!$G$4:$K$8,_xlfn.IFS(AH68&lt;56,1,AH68&lt;61,2,AH68&lt;66,3,AH68&lt;71,4,TRUE,5),MATCH(YEAR($C$17),Appendix!$G$3:$L$3,0))</f>
        <v>0</v>
      </c>
      <c r="AK68" s="92">
        <f t="shared" si="10"/>
        <v>0</v>
      </c>
      <c r="AL68" s="89">
        <f t="shared" si="33"/>
        <v>126</v>
      </c>
      <c r="AM68" s="90">
        <f>IF($H68&gt;'Wage Ceilings '!$C$3-SUM($S68,$W68,$AA68,$AE68,$AI68),'Wage Ceilings '!$C$3-SUM($S68,$W68,$AA68,$AE68,$AI68),$H68)</f>
        <v>0</v>
      </c>
      <c r="AN68" s="91" cm="1">
        <f t="array" ref="AN68">INDEX(Appendix!$G$4:$K$8,_xlfn.IFS(AL68&lt;56,1,AL68&lt;61,2,AL68&lt;66,3,AL68&lt;71,4,TRUE,5),MATCH(YEAR($C$17),Appendix!$G$3:$L$3,0))</f>
        <v>0</v>
      </c>
      <c r="AO68" s="92">
        <f t="shared" si="12"/>
        <v>0</v>
      </c>
      <c r="AP68" s="89">
        <f t="shared" si="34"/>
        <v>126</v>
      </c>
      <c r="AQ68" s="90" cm="1">
        <f t="array" ref="AQ68">_xlfn.IFS(SUM($S68,$W68,$AA68,$AE68,$AI68,$AM68)&gt;='Wage Ceilings '!$C$3,0,SUM($I68,$S68,$W68,$AA68,$AE68,$AI68,$AM68)&gt;'Wage Ceilings '!$C$3,'Wage Ceilings '!$C$3-SUM($S68,$W68,$AA68,$AE68,$AI68,$AM68),SUM($I68,$S68,$W68,$AA68,$AE68,$AI68,$AM68)&lt;='Wage Ceilings '!$C$3,$I68)</f>
        <v>0</v>
      </c>
      <c r="AR68" s="91" cm="1">
        <f t="array" ref="AR68">INDEX(Appendix!$G$4:$K$8,_xlfn.IFS(AP68&lt;56,1,AP68&lt;61,2,AP68&lt;66,3,AP68&lt;71,4,TRUE,5),MATCH(YEAR($C$17),Appendix!$G$3:$L$3,0))</f>
        <v>0</v>
      </c>
      <c r="AS68" s="92">
        <f t="shared" si="24"/>
        <v>0</v>
      </c>
      <c r="AT68" s="89">
        <f t="shared" si="35"/>
        <v>126</v>
      </c>
      <c r="AU68" s="90" cm="1">
        <f t="array" ref="AU68">_xlfn.IFS(SUM($S68,$W68,$AA68,$AE68,$AI68,$AM68,$AQ68)&gt;='Wage Ceilings '!$C$3,0,SUM($J68,$S68,$W68,$AA68,$AE68,$AI68,$AM68,$AQ68)&gt;'Wage Ceilings '!$C$3,'Wage Ceilings '!$C$3-SUM($S68,$W68,$AA68,$AE68,$AI68,$AM68,$AQ68),SUM($J68,$S68,$W68,$AA68,$AE68,$AI68,$AM68,$AQ68)&lt;='Wage Ceilings '!$C$3,$J68)</f>
        <v>0</v>
      </c>
      <c r="AV68" s="91" cm="1">
        <f t="array" ref="AV68">INDEX(Appendix!$G$4:$K$8,_xlfn.IFS(AT68&lt;56,1,AT68&lt;61,2,AT68&lt;66,3,AT68&lt;71,4,TRUE,5),MATCH(YEAR($C$17),Appendix!$G$3:$L$3,0))</f>
        <v>0</v>
      </c>
      <c r="AW68" s="92">
        <f t="shared" si="15"/>
        <v>0</v>
      </c>
      <c r="AX68" s="89">
        <f t="shared" si="36"/>
        <v>126</v>
      </c>
      <c r="AY68" s="90" cm="1">
        <f t="array" ref="AY68">_xlfn.IFS(SUM($S68,$W68,$AA68,$AE68,$AI68,$AM68,$AQ68,$AU68)&gt;='Wage Ceilings '!$C$3,0,SUM($K68,$S68,$W68,$AA68,$AE68,$AI68,$AM68,$AQ68,$AU68)&gt;'Wage Ceilings '!$C$3,'Wage Ceilings '!$C$3-SUM($S68,$W68,$AA68,$AE68,$AI68,$AM68,$AQ68,$AU68),SUM($K68,$S68,$W68,$AA68,$AE68,$AI68,$AM68,$AQ68,$AU68)&lt;='Wage Ceilings '!$C$3,$K68)</f>
        <v>0</v>
      </c>
      <c r="AZ68" s="91" cm="1">
        <f t="array" ref="AZ68">INDEX(Appendix!$G$4:$K$8,_xlfn.IFS(AX68&lt;56,1,AX68&lt;61,2,AX68&lt;66,3,AX68&lt;71,4,TRUE,5),MATCH(YEAR($C$17),Appendix!$G$3:$L$3,0))</f>
        <v>0</v>
      </c>
      <c r="BA68" s="92">
        <f t="shared" si="17"/>
        <v>0</v>
      </c>
      <c r="BB68" s="89">
        <f t="shared" si="37"/>
        <v>126</v>
      </c>
      <c r="BC68" s="90" cm="1">
        <f t="array" ref="BC68">_xlfn.IFS(SUM($S68,$W68,$AA68,$AE68,$AI68,$AM68,$AQ68,$AU68,$AY68)&gt;='Wage Ceilings '!$C$3,0,SUM($L68,$S68,$W68,$AA68,$AE68,$AI68,$AM68,$AQ68,$AU68,$AY68)&gt;'Wage Ceilings '!$C$3,'Wage Ceilings '!$C$3-SUM($S68,$W68,$AA68,$AE68,$AI68,$AM68,$AQ68,$AU68,$AY68),SUM($L68,$S68,$W68,$AA68,$AE68,$AI68,$AM68,$AQ68,$AU68,$AY68)&lt;='Wage Ceilings '!$C$3,$L68)</f>
        <v>0</v>
      </c>
      <c r="BD68" s="91" cm="1">
        <f t="array" ref="BD68">INDEX(Appendix!$G$4:$K$8,_xlfn.IFS(BB68&lt;56,1,BB68&lt;61,2,BB68&lt;66,3,BB68&lt;71,4,TRUE,5),MATCH(YEAR($C$17),Appendix!$G$3:$L$3,0))</f>
        <v>0</v>
      </c>
      <c r="BE68" s="92">
        <f t="shared" si="19"/>
        <v>0</v>
      </c>
      <c r="BF68" s="89">
        <f t="shared" si="38"/>
        <v>126</v>
      </c>
      <c r="BG68" s="90" cm="1">
        <f t="array" ref="BG68">_xlfn.IFS(SUM($S68,$W68,$AA68,$AE68,$AI68,$AM68,$AQ68,$AU68,$AY68,$BC68)&gt;='Wage Ceilings '!$C$3,0,SUM($M68,$S68,$W68,$AA68,$AE68,$AI68,$AM68,$AQ68,$AU68,$AY68,$BC68)&gt;'Wage Ceilings '!$C$3,'Wage Ceilings '!$C$3-SUM($S68,$W68,$AA68,$AE68,$AI68,$AM68,$AQ68,$AU68,$AY68,$BC68),SUM($M68,$S68,$W68,$AA68,$AE68,$AI68,$AM68,$AQ68,$AU68,$AY68,$BC68)&lt;='Wage Ceilings '!$C$3,$M68)</f>
        <v>0</v>
      </c>
      <c r="BH68" s="91" cm="1">
        <f t="array" ref="BH68">INDEX(Appendix!$G$4:$K$8,_xlfn.IFS(BF68&lt;56,1,BF68&lt;61,2,BF68&lt;66,3,BF68&lt;71,4,TRUE,5),MATCH(YEAR($C$17),Appendix!$G$3:$L$3,0))</f>
        <v>0</v>
      </c>
      <c r="BI68" s="92">
        <f t="shared" si="21"/>
        <v>0</v>
      </c>
      <c r="BJ68" s="89">
        <f t="shared" si="39"/>
        <v>126</v>
      </c>
      <c r="BK68" s="90" cm="1">
        <f t="array" ref="BK68">_xlfn.IFS(SUM($S68,$W68,$AA68,$AE68,$AI68,$AM68,$AQ68,$AU68,$AY68,$BC68,$BG68)&gt;='Wage Ceilings '!$C$3,0,SUM($N68,$S68,$W68,$AA68,$AE68,$AI68,$AM68,$AQ68,$AU68,$AY68,$BC68,$BG68)&gt;'Wage Ceilings '!$C$3,'Wage Ceilings '!$C$3-SUM($S68,$W68,$AA68,$AE68,$AI68,$AM68,$AQ68,$AU68,$AY68,$BC68,$BG68),SUM($N68,$S68,$W68,$AA68,$AE68,$AI68,$AM68,$AQ68,$AU68,$AY68,$BC68,$BG68)&lt;='Wage Ceilings '!$C$3,$N68)</f>
        <v>0</v>
      </c>
      <c r="BL68" s="91" cm="1">
        <f t="array" ref="BL68">INDEX(Appendix!$G$4:$K$8,_xlfn.IFS(BJ68&lt;56,1,BJ68&lt;61,2,BJ68&lt;66,3,BJ68&lt;71,4,TRUE,5),MATCH(YEAR($C$17),Appendix!$G$3:$L$3,0))</f>
        <v>0</v>
      </c>
      <c r="BM68" s="92">
        <f t="shared" si="23"/>
        <v>0</v>
      </c>
      <c r="BN68" s="99"/>
    </row>
    <row r="69" spans="1:66" x14ac:dyDescent="0.3">
      <c r="A69" s="64" t="s">
        <v>67</v>
      </c>
      <c r="B69" s="63"/>
      <c r="C69" s="67"/>
      <c r="D69" s="67"/>
      <c r="E69" s="67"/>
      <c r="F69" s="67"/>
      <c r="G69" s="67"/>
      <c r="H69" s="67"/>
      <c r="I69" s="67"/>
      <c r="J69" s="67"/>
      <c r="K69" s="67"/>
      <c r="L69" s="67"/>
      <c r="M69" s="67"/>
      <c r="N69" s="67"/>
      <c r="O69" s="57">
        <f t="shared" si="25"/>
        <v>0</v>
      </c>
      <c r="P69" s="57">
        <f t="shared" si="26"/>
        <v>0</v>
      </c>
      <c r="Q69" s="58">
        <f t="shared" si="27"/>
        <v>0</v>
      </c>
      <c r="R69" s="89">
        <f t="shared" si="28"/>
        <v>125</v>
      </c>
      <c r="S69" s="90">
        <f>IF($C69&gt;'Wage Ceilings '!$C$3,'Wage Ceilings '!$C$3,$C69)</f>
        <v>0</v>
      </c>
      <c r="T69" s="91" cm="1">
        <f t="array" ref="T69">INDEX(Appendix!$G$4:$K$8,_xlfn.IFS(R69&lt;56,1,R69&lt;61,2,R69&lt;66,3,R69&lt;71,4,TRUE,5),MATCH(YEAR($C$17),Appendix!$G$3:$L$3,0))</f>
        <v>0</v>
      </c>
      <c r="U69" s="92">
        <f t="shared" si="2"/>
        <v>0</v>
      </c>
      <c r="V69" s="89">
        <f t="shared" si="29"/>
        <v>126</v>
      </c>
      <c r="W69" s="90">
        <f>IF($D69&gt;'Wage Ceilings '!$C$3-$S69,'Wage Ceilings '!$C$3-$S69,$D69)</f>
        <v>0</v>
      </c>
      <c r="X69" s="91" cm="1">
        <f t="array" ref="X69">INDEX(Appendix!$G$4:$K$8,_xlfn.IFS(V69&lt;56,1,V69&lt;61,2,V69&lt;66,3,V69&lt;71,4,TRUE,5),MATCH(YEAR($C$17),Appendix!$G$3:$L$3,0))</f>
        <v>0</v>
      </c>
      <c r="Y69" s="92">
        <f t="shared" si="4"/>
        <v>0</v>
      </c>
      <c r="Z69" s="89">
        <f t="shared" si="30"/>
        <v>126</v>
      </c>
      <c r="AA69" s="90">
        <f>IF($E69&gt;'Wage Ceilings '!$C$3-SUM($S69,$W69),'Wage Ceilings '!$C$3-SUM($S69,$W69),$E69)</f>
        <v>0</v>
      </c>
      <c r="AB69" s="91" cm="1">
        <f t="array" ref="AB69">INDEX(Appendix!$G$4:$K$8,_xlfn.IFS(Z69&lt;56,1,Z69&lt;61,2,Z69&lt;66,3,Z69&lt;71,4,TRUE,5),MATCH(YEAR($C$17),Appendix!$G$3:$L$3,0))</f>
        <v>0</v>
      </c>
      <c r="AC69" s="92">
        <f t="shared" si="6"/>
        <v>0</v>
      </c>
      <c r="AD69" s="89">
        <f t="shared" si="31"/>
        <v>126</v>
      </c>
      <c r="AE69" s="90">
        <f>IF($F69&gt;'Wage Ceilings '!$C$3-SUM($S69,$W69,$AA69),'Wage Ceilings '!$C$3-SUM($S69,$W69,$AA69),$F69)</f>
        <v>0</v>
      </c>
      <c r="AF69" s="91" cm="1">
        <f t="array" ref="AF69">INDEX(Appendix!$G$4:$K$8,_xlfn.IFS(AD69&lt;56,1,AD69&lt;61,2,AD69&lt;66,3,AD69&lt;71,4,TRUE,5),MATCH(YEAR($C$17),Appendix!$G$3:$L$3,0))</f>
        <v>0</v>
      </c>
      <c r="AG69" s="92">
        <f t="shared" si="8"/>
        <v>0</v>
      </c>
      <c r="AH69" s="89">
        <f t="shared" si="32"/>
        <v>126</v>
      </c>
      <c r="AI69" s="90">
        <f>IF($G69&gt;'Wage Ceilings '!$C$3-SUM($S69,$W69,$AA69,$AE69),'Wage Ceilings '!$C$3-SUM($S69,$W69,$AA69,$AE69),$G69)</f>
        <v>0</v>
      </c>
      <c r="AJ69" s="91" cm="1">
        <f t="array" ref="AJ69">INDEX(Appendix!$G$4:$K$8,_xlfn.IFS(AH69&lt;56,1,AH69&lt;61,2,AH69&lt;66,3,AH69&lt;71,4,TRUE,5),MATCH(YEAR($C$17),Appendix!$G$3:$L$3,0))</f>
        <v>0</v>
      </c>
      <c r="AK69" s="92">
        <f t="shared" si="10"/>
        <v>0</v>
      </c>
      <c r="AL69" s="89">
        <f t="shared" si="33"/>
        <v>126</v>
      </c>
      <c r="AM69" s="90">
        <f>IF($H69&gt;'Wage Ceilings '!$C$3-SUM($S69,$W69,$AA69,$AE69,$AI69),'Wage Ceilings '!$C$3-SUM($S69,$W69,$AA69,$AE69,$AI69),$H69)</f>
        <v>0</v>
      </c>
      <c r="AN69" s="91" cm="1">
        <f t="array" ref="AN69">INDEX(Appendix!$G$4:$K$8,_xlfn.IFS(AL69&lt;56,1,AL69&lt;61,2,AL69&lt;66,3,AL69&lt;71,4,TRUE,5),MATCH(YEAR($C$17),Appendix!$G$3:$L$3,0))</f>
        <v>0</v>
      </c>
      <c r="AO69" s="92">
        <f t="shared" si="12"/>
        <v>0</v>
      </c>
      <c r="AP69" s="89">
        <f t="shared" si="34"/>
        <v>126</v>
      </c>
      <c r="AQ69" s="90" cm="1">
        <f t="array" ref="AQ69">_xlfn.IFS(SUM($S69,$W69,$AA69,$AE69,$AI69,$AM69)&gt;='Wage Ceilings '!$C$3,0,SUM($I69,$S69,$W69,$AA69,$AE69,$AI69,$AM69)&gt;'Wage Ceilings '!$C$3,'Wage Ceilings '!$C$3-SUM($S69,$W69,$AA69,$AE69,$AI69,$AM69),SUM($I69,$S69,$W69,$AA69,$AE69,$AI69,$AM69)&lt;='Wage Ceilings '!$C$3,$I69)</f>
        <v>0</v>
      </c>
      <c r="AR69" s="91" cm="1">
        <f t="array" ref="AR69">INDEX(Appendix!$G$4:$K$8,_xlfn.IFS(AP69&lt;56,1,AP69&lt;61,2,AP69&lt;66,3,AP69&lt;71,4,TRUE,5),MATCH(YEAR($C$17),Appendix!$G$3:$L$3,0))</f>
        <v>0</v>
      </c>
      <c r="AS69" s="92">
        <f t="shared" si="24"/>
        <v>0</v>
      </c>
      <c r="AT69" s="89">
        <f t="shared" si="35"/>
        <v>126</v>
      </c>
      <c r="AU69" s="90" cm="1">
        <f t="array" ref="AU69">_xlfn.IFS(SUM($S69,$W69,$AA69,$AE69,$AI69,$AM69,$AQ69)&gt;='Wage Ceilings '!$C$3,0,SUM($J69,$S69,$W69,$AA69,$AE69,$AI69,$AM69,$AQ69)&gt;'Wage Ceilings '!$C$3,'Wage Ceilings '!$C$3-SUM($S69,$W69,$AA69,$AE69,$AI69,$AM69,$AQ69),SUM($J69,$S69,$W69,$AA69,$AE69,$AI69,$AM69,$AQ69)&lt;='Wage Ceilings '!$C$3,$J69)</f>
        <v>0</v>
      </c>
      <c r="AV69" s="91" cm="1">
        <f t="array" ref="AV69">INDEX(Appendix!$G$4:$K$8,_xlfn.IFS(AT69&lt;56,1,AT69&lt;61,2,AT69&lt;66,3,AT69&lt;71,4,TRUE,5),MATCH(YEAR($C$17),Appendix!$G$3:$L$3,0))</f>
        <v>0</v>
      </c>
      <c r="AW69" s="92">
        <f t="shared" si="15"/>
        <v>0</v>
      </c>
      <c r="AX69" s="89">
        <f t="shared" si="36"/>
        <v>126</v>
      </c>
      <c r="AY69" s="90" cm="1">
        <f t="array" ref="AY69">_xlfn.IFS(SUM($S69,$W69,$AA69,$AE69,$AI69,$AM69,$AQ69,$AU69)&gt;='Wage Ceilings '!$C$3,0,SUM($K69,$S69,$W69,$AA69,$AE69,$AI69,$AM69,$AQ69,$AU69)&gt;'Wage Ceilings '!$C$3,'Wage Ceilings '!$C$3-SUM($S69,$W69,$AA69,$AE69,$AI69,$AM69,$AQ69,$AU69),SUM($K69,$S69,$W69,$AA69,$AE69,$AI69,$AM69,$AQ69,$AU69)&lt;='Wage Ceilings '!$C$3,$K69)</f>
        <v>0</v>
      </c>
      <c r="AZ69" s="91" cm="1">
        <f t="array" ref="AZ69">INDEX(Appendix!$G$4:$K$8,_xlfn.IFS(AX69&lt;56,1,AX69&lt;61,2,AX69&lt;66,3,AX69&lt;71,4,TRUE,5),MATCH(YEAR($C$17),Appendix!$G$3:$L$3,0))</f>
        <v>0</v>
      </c>
      <c r="BA69" s="92">
        <f t="shared" si="17"/>
        <v>0</v>
      </c>
      <c r="BB69" s="89">
        <f t="shared" si="37"/>
        <v>126</v>
      </c>
      <c r="BC69" s="90" cm="1">
        <f t="array" ref="BC69">_xlfn.IFS(SUM($S69,$W69,$AA69,$AE69,$AI69,$AM69,$AQ69,$AU69,$AY69)&gt;='Wage Ceilings '!$C$3,0,SUM($L69,$S69,$W69,$AA69,$AE69,$AI69,$AM69,$AQ69,$AU69,$AY69)&gt;'Wage Ceilings '!$C$3,'Wage Ceilings '!$C$3-SUM($S69,$W69,$AA69,$AE69,$AI69,$AM69,$AQ69,$AU69,$AY69),SUM($L69,$S69,$W69,$AA69,$AE69,$AI69,$AM69,$AQ69,$AU69,$AY69)&lt;='Wage Ceilings '!$C$3,$L69)</f>
        <v>0</v>
      </c>
      <c r="BD69" s="91" cm="1">
        <f t="array" ref="BD69">INDEX(Appendix!$G$4:$K$8,_xlfn.IFS(BB69&lt;56,1,BB69&lt;61,2,BB69&lt;66,3,BB69&lt;71,4,TRUE,5),MATCH(YEAR($C$17),Appendix!$G$3:$L$3,0))</f>
        <v>0</v>
      </c>
      <c r="BE69" s="92">
        <f t="shared" si="19"/>
        <v>0</v>
      </c>
      <c r="BF69" s="89">
        <f t="shared" si="38"/>
        <v>126</v>
      </c>
      <c r="BG69" s="90" cm="1">
        <f t="array" ref="BG69">_xlfn.IFS(SUM($S69,$W69,$AA69,$AE69,$AI69,$AM69,$AQ69,$AU69,$AY69,$BC69)&gt;='Wage Ceilings '!$C$3,0,SUM($M69,$S69,$W69,$AA69,$AE69,$AI69,$AM69,$AQ69,$AU69,$AY69,$BC69)&gt;'Wage Ceilings '!$C$3,'Wage Ceilings '!$C$3-SUM($S69,$W69,$AA69,$AE69,$AI69,$AM69,$AQ69,$AU69,$AY69,$BC69),SUM($M69,$S69,$W69,$AA69,$AE69,$AI69,$AM69,$AQ69,$AU69,$AY69,$BC69)&lt;='Wage Ceilings '!$C$3,$M69)</f>
        <v>0</v>
      </c>
      <c r="BH69" s="91" cm="1">
        <f t="array" ref="BH69">INDEX(Appendix!$G$4:$K$8,_xlfn.IFS(BF69&lt;56,1,BF69&lt;61,2,BF69&lt;66,3,BF69&lt;71,4,TRUE,5),MATCH(YEAR($C$17),Appendix!$G$3:$L$3,0))</f>
        <v>0</v>
      </c>
      <c r="BI69" s="92">
        <f t="shared" si="21"/>
        <v>0</v>
      </c>
      <c r="BJ69" s="89">
        <f t="shared" si="39"/>
        <v>126</v>
      </c>
      <c r="BK69" s="90" cm="1">
        <f t="array" ref="BK69">_xlfn.IFS(SUM($S69,$W69,$AA69,$AE69,$AI69,$AM69,$AQ69,$AU69,$AY69,$BC69,$BG69)&gt;='Wage Ceilings '!$C$3,0,SUM($N69,$S69,$W69,$AA69,$AE69,$AI69,$AM69,$AQ69,$AU69,$AY69,$BC69,$BG69)&gt;'Wage Ceilings '!$C$3,'Wage Ceilings '!$C$3-SUM($S69,$W69,$AA69,$AE69,$AI69,$AM69,$AQ69,$AU69,$AY69,$BC69,$BG69),SUM($N69,$S69,$W69,$AA69,$AE69,$AI69,$AM69,$AQ69,$AU69,$AY69,$BC69,$BG69)&lt;='Wage Ceilings '!$C$3,$N69)</f>
        <v>0</v>
      </c>
      <c r="BL69" s="91" cm="1">
        <f t="array" ref="BL69">INDEX(Appendix!$G$4:$K$8,_xlfn.IFS(BJ69&lt;56,1,BJ69&lt;61,2,BJ69&lt;66,3,BJ69&lt;71,4,TRUE,5),MATCH(YEAR($C$17),Appendix!$G$3:$L$3,0))</f>
        <v>0</v>
      </c>
      <c r="BM69" s="92">
        <f t="shared" si="23"/>
        <v>0</v>
      </c>
      <c r="BN69" s="99"/>
    </row>
    <row r="70" spans="1:66" x14ac:dyDescent="0.3">
      <c r="A70" s="64" t="s">
        <v>118</v>
      </c>
      <c r="B70" s="63"/>
      <c r="C70" s="67"/>
      <c r="D70" s="67"/>
      <c r="E70" s="67"/>
      <c r="F70" s="67"/>
      <c r="G70" s="67"/>
      <c r="H70" s="67"/>
      <c r="I70" s="67"/>
      <c r="J70" s="67"/>
      <c r="K70" s="67"/>
      <c r="L70" s="67"/>
      <c r="M70" s="67"/>
      <c r="N70" s="67"/>
      <c r="O70" s="57">
        <f t="shared" si="25"/>
        <v>0</v>
      </c>
      <c r="P70" s="57">
        <f t="shared" si="26"/>
        <v>0</v>
      </c>
      <c r="Q70" s="58">
        <f t="shared" si="27"/>
        <v>0</v>
      </c>
      <c r="R70" s="89">
        <f t="shared" si="28"/>
        <v>125</v>
      </c>
      <c r="S70" s="90">
        <f>IF($C70&gt;'Wage Ceilings '!$C$3,'Wage Ceilings '!$C$3,$C70)</f>
        <v>0</v>
      </c>
      <c r="T70" s="91" cm="1">
        <f t="array" ref="T70">INDEX(Appendix!$G$4:$K$8,_xlfn.IFS(R70&lt;56,1,R70&lt;61,2,R70&lt;66,3,R70&lt;71,4,TRUE,5),MATCH(YEAR($C$17),Appendix!$G$3:$L$3,0))</f>
        <v>0</v>
      </c>
      <c r="U70" s="92">
        <f t="shared" si="2"/>
        <v>0</v>
      </c>
      <c r="V70" s="89">
        <f t="shared" si="29"/>
        <v>126</v>
      </c>
      <c r="W70" s="90">
        <f>IF($D70&gt;'Wage Ceilings '!$C$3-$S70,'Wage Ceilings '!$C$3-$S70,$D70)</f>
        <v>0</v>
      </c>
      <c r="X70" s="91" cm="1">
        <f t="array" ref="X70">INDEX(Appendix!$G$4:$K$8,_xlfn.IFS(V70&lt;56,1,V70&lt;61,2,V70&lt;66,3,V70&lt;71,4,TRUE,5),MATCH(YEAR($C$17),Appendix!$G$3:$L$3,0))</f>
        <v>0</v>
      </c>
      <c r="Y70" s="92">
        <f t="shared" si="4"/>
        <v>0</v>
      </c>
      <c r="Z70" s="89">
        <f t="shared" si="30"/>
        <v>126</v>
      </c>
      <c r="AA70" s="90">
        <f>IF($E70&gt;'Wage Ceilings '!$C$3-SUM($S70,$W70),'Wage Ceilings '!$C$3-SUM($S70,$W70),$E70)</f>
        <v>0</v>
      </c>
      <c r="AB70" s="91" cm="1">
        <f t="array" ref="AB70">INDEX(Appendix!$G$4:$K$8,_xlfn.IFS(Z70&lt;56,1,Z70&lt;61,2,Z70&lt;66,3,Z70&lt;71,4,TRUE,5),MATCH(YEAR($C$17),Appendix!$G$3:$L$3,0))</f>
        <v>0</v>
      </c>
      <c r="AC70" s="92">
        <f t="shared" si="6"/>
        <v>0</v>
      </c>
      <c r="AD70" s="89">
        <f t="shared" si="31"/>
        <v>126</v>
      </c>
      <c r="AE70" s="90">
        <f>IF($F70&gt;'Wage Ceilings '!$C$3-SUM($S70,$W70,$AA70),'Wage Ceilings '!$C$3-SUM($S70,$W70,$AA70),$F70)</f>
        <v>0</v>
      </c>
      <c r="AF70" s="91" cm="1">
        <f t="array" ref="AF70">INDEX(Appendix!$G$4:$K$8,_xlfn.IFS(AD70&lt;56,1,AD70&lt;61,2,AD70&lt;66,3,AD70&lt;71,4,TRUE,5),MATCH(YEAR($C$17),Appendix!$G$3:$L$3,0))</f>
        <v>0</v>
      </c>
      <c r="AG70" s="92">
        <f t="shared" si="8"/>
        <v>0</v>
      </c>
      <c r="AH70" s="89">
        <f t="shared" si="32"/>
        <v>126</v>
      </c>
      <c r="AI70" s="90">
        <f>IF($G70&gt;'Wage Ceilings '!$C$3-SUM($S70,$W70,$AA70,$AE70),'Wage Ceilings '!$C$3-SUM($S70,$W70,$AA70,$AE70),$G70)</f>
        <v>0</v>
      </c>
      <c r="AJ70" s="91" cm="1">
        <f t="array" ref="AJ70">INDEX(Appendix!$G$4:$K$8,_xlfn.IFS(AH70&lt;56,1,AH70&lt;61,2,AH70&lt;66,3,AH70&lt;71,4,TRUE,5),MATCH(YEAR($C$17),Appendix!$G$3:$L$3,0))</f>
        <v>0</v>
      </c>
      <c r="AK70" s="92">
        <f t="shared" si="10"/>
        <v>0</v>
      </c>
      <c r="AL70" s="89">
        <f t="shared" si="33"/>
        <v>126</v>
      </c>
      <c r="AM70" s="90">
        <f>IF($H70&gt;'Wage Ceilings '!$C$3-SUM($S70,$W70,$AA70,$AE70,$AI70),'Wage Ceilings '!$C$3-SUM($S70,$W70,$AA70,$AE70,$AI70),$H70)</f>
        <v>0</v>
      </c>
      <c r="AN70" s="91" cm="1">
        <f t="array" ref="AN70">INDEX(Appendix!$G$4:$K$8,_xlfn.IFS(AL70&lt;56,1,AL70&lt;61,2,AL70&lt;66,3,AL70&lt;71,4,TRUE,5),MATCH(YEAR($C$17),Appendix!$G$3:$L$3,0))</f>
        <v>0</v>
      </c>
      <c r="AO70" s="92">
        <f t="shared" si="12"/>
        <v>0</v>
      </c>
      <c r="AP70" s="89">
        <f t="shared" si="34"/>
        <v>126</v>
      </c>
      <c r="AQ70" s="90" cm="1">
        <f t="array" ref="AQ70">_xlfn.IFS(SUM($S70,$W70,$AA70,$AE70,$AI70,$AM70)&gt;='Wage Ceilings '!$C$3,0,SUM($I70,$S70,$W70,$AA70,$AE70,$AI70,$AM70)&gt;'Wage Ceilings '!$C$3,'Wage Ceilings '!$C$3-SUM($S70,$W70,$AA70,$AE70,$AI70,$AM70),SUM($I70,$S70,$W70,$AA70,$AE70,$AI70,$AM70)&lt;='Wage Ceilings '!$C$3,$I70)</f>
        <v>0</v>
      </c>
      <c r="AR70" s="91" cm="1">
        <f t="array" ref="AR70">INDEX(Appendix!$G$4:$K$8,_xlfn.IFS(AP70&lt;56,1,AP70&lt;61,2,AP70&lt;66,3,AP70&lt;71,4,TRUE,5),MATCH(YEAR($C$17),Appendix!$G$3:$L$3,0))</f>
        <v>0</v>
      </c>
      <c r="AS70" s="92">
        <f t="shared" si="24"/>
        <v>0</v>
      </c>
      <c r="AT70" s="89">
        <f t="shared" si="35"/>
        <v>126</v>
      </c>
      <c r="AU70" s="90" cm="1">
        <f t="array" ref="AU70">_xlfn.IFS(SUM($S70,$W70,$AA70,$AE70,$AI70,$AM70,$AQ70)&gt;='Wage Ceilings '!$C$3,0,SUM($J70,$S70,$W70,$AA70,$AE70,$AI70,$AM70,$AQ70)&gt;'Wage Ceilings '!$C$3,'Wage Ceilings '!$C$3-SUM($S70,$W70,$AA70,$AE70,$AI70,$AM70,$AQ70),SUM($J70,$S70,$W70,$AA70,$AE70,$AI70,$AM70,$AQ70)&lt;='Wage Ceilings '!$C$3,$J70)</f>
        <v>0</v>
      </c>
      <c r="AV70" s="91" cm="1">
        <f t="array" ref="AV70">INDEX(Appendix!$G$4:$K$8,_xlfn.IFS(AT70&lt;56,1,AT70&lt;61,2,AT70&lt;66,3,AT70&lt;71,4,TRUE,5),MATCH(YEAR($C$17),Appendix!$G$3:$L$3,0))</f>
        <v>0</v>
      </c>
      <c r="AW70" s="92">
        <f t="shared" si="15"/>
        <v>0</v>
      </c>
      <c r="AX70" s="89">
        <f t="shared" si="36"/>
        <v>126</v>
      </c>
      <c r="AY70" s="90" cm="1">
        <f t="array" ref="AY70">_xlfn.IFS(SUM($S70,$W70,$AA70,$AE70,$AI70,$AM70,$AQ70,$AU70)&gt;='Wage Ceilings '!$C$3,0,SUM($K70,$S70,$W70,$AA70,$AE70,$AI70,$AM70,$AQ70,$AU70)&gt;'Wage Ceilings '!$C$3,'Wage Ceilings '!$C$3-SUM($S70,$W70,$AA70,$AE70,$AI70,$AM70,$AQ70,$AU70),SUM($K70,$S70,$W70,$AA70,$AE70,$AI70,$AM70,$AQ70,$AU70)&lt;='Wage Ceilings '!$C$3,$K70)</f>
        <v>0</v>
      </c>
      <c r="AZ70" s="91" cm="1">
        <f t="array" ref="AZ70">INDEX(Appendix!$G$4:$K$8,_xlfn.IFS(AX70&lt;56,1,AX70&lt;61,2,AX70&lt;66,3,AX70&lt;71,4,TRUE,5),MATCH(YEAR($C$17),Appendix!$G$3:$L$3,0))</f>
        <v>0</v>
      </c>
      <c r="BA70" s="92">
        <f t="shared" si="17"/>
        <v>0</v>
      </c>
      <c r="BB70" s="89">
        <f t="shared" si="37"/>
        <v>126</v>
      </c>
      <c r="BC70" s="90" cm="1">
        <f t="array" ref="BC70">_xlfn.IFS(SUM($S70,$W70,$AA70,$AE70,$AI70,$AM70,$AQ70,$AU70,$AY70)&gt;='Wage Ceilings '!$C$3,0,SUM($L70,$S70,$W70,$AA70,$AE70,$AI70,$AM70,$AQ70,$AU70,$AY70)&gt;'Wage Ceilings '!$C$3,'Wage Ceilings '!$C$3-SUM($S70,$W70,$AA70,$AE70,$AI70,$AM70,$AQ70,$AU70,$AY70),SUM($L70,$S70,$W70,$AA70,$AE70,$AI70,$AM70,$AQ70,$AU70,$AY70)&lt;='Wage Ceilings '!$C$3,$L70)</f>
        <v>0</v>
      </c>
      <c r="BD70" s="91" cm="1">
        <f t="array" ref="BD70">INDEX(Appendix!$G$4:$K$8,_xlfn.IFS(BB70&lt;56,1,BB70&lt;61,2,BB70&lt;66,3,BB70&lt;71,4,TRUE,5),MATCH(YEAR($C$17),Appendix!$G$3:$L$3,0))</f>
        <v>0</v>
      </c>
      <c r="BE70" s="92">
        <f t="shared" si="19"/>
        <v>0</v>
      </c>
      <c r="BF70" s="89">
        <f t="shared" si="38"/>
        <v>126</v>
      </c>
      <c r="BG70" s="90" cm="1">
        <f t="array" ref="BG70">_xlfn.IFS(SUM($S70,$W70,$AA70,$AE70,$AI70,$AM70,$AQ70,$AU70,$AY70,$BC70)&gt;='Wage Ceilings '!$C$3,0,SUM($M70,$S70,$W70,$AA70,$AE70,$AI70,$AM70,$AQ70,$AU70,$AY70,$BC70)&gt;'Wage Ceilings '!$C$3,'Wage Ceilings '!$C$3-SUM($S70,$W70,$AA70,$AE70,$AI70,$AM70,$AQ70,$AU70,$AY70,$BC70),SUM($M70,$S70,$W70,$AA70,$AE70,$AI70,$AM70,$AQ70,$AU70,$AY70,$BC70)&lt;='Wage Ceilings '!$C$3,$M70)</f>
        <v>0</v>
      </c>
      <c r="BH70" s="91" cm="1">
        <f t="array" ref="BH70">INDEX(Appendix!$G$4:$K$8,_xlfn.IFS(BF70&lt;56,1,BF70&lt;61,2,BF70&lt;66,3,BF70&lt;71,4,TRUE,5),MATCH(YEAR($C$17),Appendix!$G$3:$L$3,0))</f>
        <v>0</v>
      </c>
      <c r="BI70" s="92">
        <f t="shared" si="21"/>
        <v>0</v>
      </c>
      <c r="BJ70" s="89">
        <f t="shared" si="39"/>
        <v>126</v>
      </c>
      <c r="BK70" s="90" cm="1">
        <f t="array" ref="BK70">_xlfn.IFS(SUM($S70,$W70,$AA70,$AE70,$AI70,$AM70,$AQ70,$AU70,$AY70,$BC70,$BG70)&gt;='Wage Ceilings '!$C$3,0,SUM($N70,$S70,$W70,$AA70,$AE70,$AI70,$AM70,$AQ70,$AU70,$AY70,$BC70,$BG70)&gt;'Wage Ceilings '!$C$3,'Wage Ceilings '!$C$3-SUM($S70,$W70,$AA70,$AE70,$AI70,$AM70,$AQ70,$AU70,$AY70,$BC70,$BG70),SUM($N70,$S70,$W70,$AA70,$AE70,$AI70,$AM70,$AQ70,$AU70,$AY70,$BC70,$BG70)&lt;='Wage Ceilings '!$C$3,$N70)</f>
        <v>0</v>
      </c>
      <c r="BL70" s="91" cm="1">
        <f t="array" ref="BL70">INDEX(Appendix!$G$4:$K$8,_xlfn.IFS(BJ70&lt;56,1,BJ70&lt;61,2,BJ70&lt;66,3,BJ70&lt;71,4,TRUE,5),MATCH(YEAR($C$17),Appendix!$G$3:$L$3,0))</f>
        <v>0</v>
      </c>
      <c r="BM70" s="92">
        <f t="shared" si="23"/>
        <v>0</v>
      </c>
      <c r="BN70" s="99"/>
    </row>
    <row r="71" spans="1:66" x14ac:dyDescent="0.3">
      <c r="A71" s="64" t="s">
        <v>119</v>
      </c>
      <c r="B71" s="63"/>
      <c r="C71" s="67"/>
      <c r="D71" s="67"/>
      <c r="E71" s="67"/>
      <c r="F71" s="67"/>
      <c r="G71" s="67"/>
      <c r="H71" s="67"/>
      <c r="I71" s="67"/>
      <c r="J71" s="67"/>
      <c r="K71" s="67"/>
      <c r="L71" s="67"/>
      <c r="M71" s="67"/>
      <c r="N71" s="67"/>
      <c r="O71" s="57">
        <f t="shared" si="25"/>
        <v>0</v>
      </c>
      <c r="P71" s="57">
        <f t="shared" si="26"/>
        <v>0</v>
      </c>
      <c r="Q71" s="58">
        <f t="shared" si="27"/>
        <v>0</v>
      </c>
      <c r="R71" s="89">
        <f t="shared" si="28"/>
        <v>125</v>
      </c>
      <c r="S71" s="90">
        <f>IF($C71&gt;'Wage Ceilings '!$C$3,'Wage Ceilings '!$C$3,$C71)</f>
        <v>0</v>
      </c>
      <c r="T71" s="91" cm="1">
        <f t="array" ref="T71">INDEX(Appendix!$G$4:$K$8,_xlfn.IFS(R71&lt;56,1,R71&lt;61,2,R71&lt;66,3,R71&lt;71,4,TRUE,5),MATCH(YEAR($C$17),Appendix!$G$3:$L$3,0))</f>
        <v>0</v>
      </c>
      <c r="U71" s="92">
        <f t="shared" si="2"/>
        <v>0</v>
      </c>
      <c r="V71" s="89">
        <f t="shared" si="29"/>
        <v>126</v>
      </c>
      <c r="W71" s="90">
        <f>IF($D71&gt;'Wage Ceilings '!$C$3-$S71,'Wage Ceilings '!$C$3-$S71,$D71)</f>
        <v>0</v>
      </c>
      <c r="X71" s="91" cm="1">
        <f t="array" ref="X71">INDEX(Appendix!$G$4:$K$8,_xlfn.IFS(V71&lt;56,1,V71&lt;61,2,V71&lt;66,3,V71&lt;71,4,TRUE,5),MATCH(YEAR($C$17),Appendix!$G$3:$L$3,0))</f>
        <v>0</v>
      </c>
      <c r="Y71" s="92">
        <f t="shared" si="4"/>
        <v>0</v>
      </c>
      <c r="Z71" s="89">
        <f t="shared" si="30"/>
        <v>126</v>
      </c>
      <c r="AA71" s="90">
        <f>IF($E71&gt;'Wage Ceilings '!$C$3-SUM($S71,$W71),'Wage Ceilings '!$C$3-SUM($S71,$W71),$E71)</f>
        <v>0</v>
      </c>
      <c r="AB71" s="91" cm="1">
        <f t="array" ref="AB71">INDEX(Appendix!$G$4:$K$8,_xlfn.IFS(Z71&lt;56,1,Z71&lt;61,2,Z71&lt;66,3,Z71&lt;71,4,TRUE,5),MATCH(YEAR($C$17),Appendix!$G$3:$L$3,0))</f>
        <v>0</v>
      </c>
      <c r="AC71" s="92">
        <f t="shared" si="6"/>
        <v>0</v>
      </c>
      <c r="AD71" s="89">
        <f t="shared" si="31"/>
        <v>126</v>
      </c>
      <c r="AE71" s="90">
        <f>IF($F71&gt;'Wage Ceilings '!$C$3-SUM($S71,$W71,$AA71),'Wage Ceilings '!$C$3-SUM($S71,$W71,$AA71),$F71)</f>
        <v>0</v>
      </c>
      <c r="AF71" s="91" cm="1">
        <f t="array" ref="AF71">INDEX(Appendix!$G$4:$K$8,_xlfn.IFS(AD71&lt;56,1,AD71&lt;61,2,AD71&lt;66,3,AD71&lt;71,4,TRUE,5),MATCH(YEAR($C$17),Appendix!$G$3:$L$3,0))</f>
        <v>0</v>
      </c>
      <c r="AG71" s="92">
        <f t="shared" si="8"/>
        <v>0</v>
      </c>
      <c r="AH71" s="89">
        <f t="shared" si="32"/>
        <v>126</v>
      </c>
      <c r="AI71" s="90">
        <f>IF($G71&gt;'Wage Ceilings '!$C$3-SUM($S71,$W71,$AA71,$AE71),'Wage Ceilings '!$C$3-SUM($S71,$W71,$AA71,$AE71),$G71)</f>
        <v>0</v>
      </c>
      <c r="AJ71" s="91" cm="1">
        <f t="array" ref="AJ71">INDEX(Appendix!$G$4:$K$8,_xlfn.IFS(AH71&lt;56,1,AH71&lt;61,2,AH71&lt;66,3,AH71&lt;71,4,TRUE,5),MATCH(YEAR($C$17),Appendix!$G$3:$L$3,0))</f>
        <v>0</v>
      </c>
      <c r="AK71" s="92">
        <f t="shared" si="10"/>
        <v>0</v>
      </c>
      <c r="AL71" s="89">
        <f t="shared" si="33"/>
        <v>126</v>
      </c>
      <c r="AM71" s="90">
        <f>IF($H71&gt;'Wage Ceilings '!$C$3-SUM($S71,$W71,$AA71,$AE71,$AI71),'Wage Ceilings '!$C$3-SUM($S71,$W71,$AA71,$AE71,$AI71),$H71)</f>
        <v>0</v>
      </c>
      <c r="AN71" s="91" cm="1">
        <f t="array" ref="AN71">INDEX(Appendix!$G$4:$K$8,_xlfn.IFS(AL71&lt;56,1,AL71&lt;61,2,AL71&lt;66,3,AL71&lt;71,4,TRUE,5),MATCH(YEAR($C$17),Appendix!$G$3:$L$3,0))</f>
        <v>0</v>
      </c>
      <c r="AO71" s="92">
        <f t="shared" si="12"/>
        <v>0</v>
      </c>
      <c r="AP71" s="89">
        <f t="shared" si="34"/>
        <v>126</v>
      </c>
      <c r="AQ71" s="90" cm="1">
        <f t="array" ref="AQ71">_xlfn.IFS(SUM($S71,$W71,$AA71,$AE71,$AI71,$AM71)&gt;='Wage Ceilings '!$C$3,0,SUM($I71,$S71,$W71,$AA71,$AE71,$AI71,$AM71)&gt;'Wage Ceilings '!$C$3,'Wage Ceilings '!$C$3-SUM($S71,$W71,$AA71,$AE71,$AI71,$AM71),SUM($I71,$S71,$W71,$AA71,$AE71,$AI71,$AM71)&lt;='Wage Ceilings '!$C$3,$I71)</f>
        <v>0</v>
      </c>
      <c r="AR71" s="91" cm="1">
        <f t="array" ref="AR71">INDEX(Appendix!$G$4:$K$8,_xlfn.IFS(AP71&lt;56,1,AP71&lt;61,2,AP71&lt;66,3,AP71&lt;71,4,TRUE,5),MATCH(YEAR($C$17),Appendix!$G$3:$L$3,0))</f>
        <v>0</v>
      </c>
      <c r="AS71" s="92">
        <f t="shared" si="24"/>
        <v>0</v>
      </c>
      <c r="AT71" s="89">
        <f t="shared" si="35"/>
        <v>126</v>
      </c>
      <c r="AU71" s="90" cm="1">
        <f t="array" ref="AU71">_xlfn.IFS(SUM($S71,$W71,$AA71,$AE71,$AI71,$AM71,$AQ71)&gt;='Wage Ceilings '!$C$3,0,SUM($J71,$S71,$W71,$AA71,$AE71,$AI71,$AM71,$AQ71)&gt;'Wage Ceilings '!$C$3,'Wage Ceilings '!$C$3-SUM($S71,$W71,$AA71,$AE71,$AI71,$AM71,$AQ71),SUM($J71,$S71,$W71,$AA71,$AE71,$AI71,$AM71,$AQ71)&lt;='Wage Ceilings '!$C$3,$J71)</f>
        <v>0</v>
      </c>
      <c r="AV71" s="91" cm="1">
        <f t="array" ref="AV71">INDEX(Appendix!$G$4:$K$8,_xlfn.IFS(AT71&lt;56,1,AT71&lt;61,2,AT71&lt;66,3,AT71&lt;71,4,TRUE,5),MATCH(YEAR($C$17),Appendix!$G$3:$L$3,0))</f>
        <v>0</v>
      </c>
      <c r="AW71" s="92">
        <f t="shared" si="15"/>
        <v>0</v>
      </c>
      <c r="AX71" s="89">
        <f t="shared" si="36"/>
        <v>126</v>
      </c>
      <c r="AY71" s="90" cm="1">
        <f t="array" ref="AY71">_xlfn.IFS(SUM($S71,$W71,$AA71,$AE71,$AI71,$AM71,$AQ71,$AU71)&gt;='Wage Ceilings '!$C$3,0,SUM($K71,$S71,$W71,$AA71,$AE71,$AI71,$AM71,$AQ71,$AU71)&gt;'Wage Ceilings '!$C$3,'Wage Ceilings '!$C$3-SUM($S71,$W71,$AA71,$AE71,$AI71,$AM71,$AQ71,$AU71),SUM($K71,$S71,$W71,$AA71,$AE71,$AI71,$AM71,$AQ71,$AU71)&lt;='Wage Ceilings '!$C$3,$K71)</f>
        <v>0</v>
      </c>
      <c r="AZ71" s="91" cm="1">
        <f t="array" ref="AZ71">INDEX(Appendix!$G$4:$K$8,_xlfn.IFS(AX71&lt;56,1,AX71&lt;61,2,AX71&lt;66,3,AX71&lt;71,4,TRUE,5),MATCH(YEAR($C$17),Appendix!$G$3:$L$3,0))</f>
        <v>0</v>
      </c>
      <c r="BA71" s="92">
        <f t="shared" si="17"/>
        <v>0</v>
      </c>
      <c r="BB71" s="89">
        <f t="shared" si="37"/>
        <v>126</v>
      </c>
      <c r="BC71" s="90" cm="1">
        <f t="array" ref="BC71">_xlfn.IFS(SUM($S71,$W71,$AA71,$AE71,$AI71,$AM71,$AQ71,$AU71,$AY71)&gt;='Wage Ceilings '!$C$3,0,SUM($L71,$S71,$W71,$AA71,$AE71,$AI71,$AM71,$AQ71,$AU71,$AY71)&gt;'Wage Ceilings '!$C$3,'Wage Ceilings '!$C$3-SUM($S71,$W71,$AA71,$AE71,$AI71,$AM71,$AQ71,$AU71,$AY71),SUM($L71,$S71,$W71,$AA71,$AE71,$AI71,$AM71,$AQ71,$AU71,$AY71)&lt;='Wage Ceilings '!$C$3,$L71)</f>
        <v>0</v>
      </c>
      <c r="BD71" s="91" cm="1">
        <f t="array" ref="BD71">INDEX(Appendix!$G$4:$K$8,_xlfn.IFS(BB71&lt;56,1,BB71&lt;61,2,BB71&lt;66,3,BB71&lt;71,4,TRUE,5),MATCH(YEAR($C$17),Appendix!$G$3:$L$3,0))</f>
        <v>0</v>
      </c>
      <c r="BE71" s="92">
        <f t="shared" si="19"/>
        <v>0</v>
      </c>
      <c r="BF71" s="89">
        <f t="shared" si="38"/>
        <v>126</v>
      </c>
      <c r="BG71" s="90" cm="1">
        <f t="array" ref="BG71">_xlfn.IFS(SUM($S71,$W71,$AA71,$AE71,$AI71,$AM71,$AQ71,$AU71,$AY71,$BC71)&gt;='Wage Ceilings '!$C$3,0,SUM($M71,$S71,$W71,$AA71,$AE71,$AI71,$AM71,$AQ71,$AU71,$AY71,$BC71)&gt;'Wage Ceilings '!$C$3,'Wage Ceilings '!$C$3-SUM($S71,$W71,$AA71,$AE71,$AI71,$AM71,$AQ71,$AU71,$AY71,$BC71),SUM($M71,$S71,$W71,$AA71,$AE71,$AI71,$AM71,$AQ71,$AU71,$AY71,$BC71)&lt;='Wage Ceilings '!$C$3,$M71)</f>
        <v>0</v>
      </c>
      <c r="BH71" s="91" cm="1">
        <f t="array" ref="BH71">INDEX(Appendix!$G$4:$K$8,_xlfn.IFS(BF71&lt;56,1,BF71&lt;61,2,BF71&lt;66,3,BF71&lt;71,4,TRUE,5),MATCH(YEAR($C$17),Appendix!$G$3:$L$3,0))</f>
        <v>0</v>
      </c>
      <c r="BI71" s="92">
        <f t="shared" si="21"/>
        <v>0</v>
      </c>
      <c r="BJ71" s="89">
        <f t="shared" si="39"/>
        <v>126</v>
      </c>
      <c r="BK71" s="90" cm="1">
        <f t="array" ref="BK71">_xlfn.IFS(SUM($S71,$W71,$AA71,$AE71,$AI71,$AM71,$AQ71,$AU71,$AY71,$BC71,$BG71)&gt;='Wage Ceilings '!$C$3,0,SUM($N71,$S71,$W71,$AA71,$AE71,$AI71,$AM71,$AQ71,$AU71,$AY71,$BC71,$BG71)&gt;'Wage Ceilings '!$C$3,'Wage Ceilings '!$C$3-SUM($S71,$W71,$AA71,$AE71,$AI71,$AM71,$AQ71,$AU71,$AY71,$BC71,$BG71),SUM($N71,$S71,$W71,$AA71,$AE71,$AI71,$AM71,$AQ71,$AU71,$AY71,$BC71,$BG71)&lt;='Wage Ceilings '!$C$3,$N71)</f>
        <v>0</v>
      </c>
      <c r="BL71" s="91" cm="1">
        <f t="array" ref="BL71">INDEX(Appendix!$G$4:$K$8,_xlfn.IFS(BJ71&lt;56,1,BJ71&lt;61,2,BJ71&lt;66,3,BJ71&lt;71,4,TRUE,5),MATCH(YEAR($C$17),Appendix!$G$3:$L$3,0))</f>
        <v>0</v>
      </c>
      <c r="BM71" s="92">
        <f t="shared" si="23"/>
        <v>0</v>
      </c>
      <c r="BN71" s="99"/>
    </row>
    <row r="72" spans="1:66" x14ac:dyDescent="0.3">
      <c r="A72" s="64" t="s">
        <v>120</v>
      </c>
      <c r="B72" s="63"/>
      <c r="C72" s="67"/>
      <c r="D72" s="67"/>
      <c r="E72" s="67"/>
      <c r="F72" s="67"/>
      <c r="G72" s="67"/>
      <c r="H72" s="67"/>
      <c r="I72" s="67"/>
      <c r="J72" s="67"/>
      <c r="K72" s="67"/>
      <c r="L72" s="67"/>
      <c r="M72" s="67"/>
      <c r="N72" s="67"/>
      <c r="O72" s="57">
        <f t="shared" si="25"/>
        <v>0</v>
      </c>
      <c r="P72" s="57">
        <f t="shared" si="26"/>
        <v>0</v>
      </c>
      <c r="Q72" s="58">
        <f t="shared" si="27"/>
        <v>0</v>
      </c>
      <c r="R72" s="89">
        <f t="shared" si="28"/>
        <v>125</v>
      </c>
      <c r="S72" s="90">
        <f>IF($C72&gt;'Wage Ceilings '!$C$3,'Wage Ceilings '!$C$3,$C72)</f>
        <v>0</v>
      </c>
      <c r="T72" s="91" cm="1">
        <f t="array" ref="T72">INDEX(Appendix!$G$4:$K$8,_xlfn.IFS(R72&lt;56,1,R72&lt;61,2,R72&lt;66,3,R72&lt;71,4,TRUE,5),MATCH(YEAR($C$17),Appendix!$G$3:$L$3,0))</f>
        <v>0</v>
      </c>
      <c r="U72" s="92">
        <f t="shared" si="2"/>
        <v>0</v>
      </c>
      <c r="V72" s="89">
        <f t="shared" si="29"/>
        <v>126</v>
      </c>
      <c r="W72" s="90">
        <f>IF($D72&gt;'Wage Ceilings '!$C$3-$S72,'Wage Ceilings '!$C$3-$S72,$D72)</f>
        <v>0</v>
      </c>
      <c r="X72" s="91" cm="1">
        <f t="array" ref="X72">INDEX(Appendix!$G$4:$K$8,_xlfn.IFS(V72&lt;56,1,V72&lt;61,2,V72&lt;66,3,V72&lt;71,4,TRUE,5),MATCH(YEAR($C$17),Appendix!$G$3:$L$3,0))</f>
        <v>0</v>
      </c>
      <c r="Y72" s="92">
        <f t="shared" si="4"/>
        <v>0</v>
      </c>
      <c r="Z72" s="89">
        <f t="shared" si="30"/>
        <v>126</v>
      </c>
      <c r="AA72" s="90">
        <f>IF($E72&gt;'Wage Ceilings '!$C$3-SUM($S72,$W72),'Wage Ceilings '!$C$3-SUM($S72,$W72),$E72)</f>
        <v>0</v>
      </c>
      <c r="AB72" s="91" cm="1">
        <f t="array" ref="AB72">INDEX(Appendix!$G$4:$K$8,_xlfn.IFS(Z72&lt;56,1,Z72&lt;61,2,Z72&lt;66,3,Z72&lt;71,4,TRUE,5),MATCH(YEAR($C$17),Appendix!$G$3:$L$3,0))</f>
        <v>0</v>
      </c>
      <c r="AC72" s="92">
        <f t="shared" si="6"/>
        <v>0</v>
      </c>
      <c r="AD72" s="89">
        <f t="shared" si="31"/>
        <v>126</v>
      </c>
      <c r="AE72" s="90">
        <f>IF($F72&gt;'Wage Ceilings '!$C$3-SUM($S72,$W72,$AA72),'Wage Ceilings '!$C$3-SUM($S72,$W72,$AA72),$F72)</f>
        <v>0</v>
      </c>
      <c r="AF72" s="91" cm="1">
        <f t="array" ref="AF72">INDEX(Appendix!$G$4:$K$8,_xlfn.IFS(AD72&lt;56,1,AD72&lt;61,2,AD72&lt;66,3,AD72&lt;71,4,TRUE,5),MATCH(YEAR($C$17),Appendix!$G$3:$L$3,0))</f>
        <v>0</v>
      </c>
      <c r="AG72" s="92">
        <f t="shared" si="8"/>
        <v>0</v>
      </c>
      <c r="AH72" s="89">
        <f t="shared" si="32"/>
        <v>126</v>
      </c>
      <c r="AI72" s="90">
        <f>IF($G72&gt;'Wage Ceilings '!$C$3-SUM($S72,$W72,$AA72,$AE72),'Wage Ceilings '!$C$3-SUM($S72,$W72,$AA72,$AE72),$G72)</f>
        <v>0</v>
      </c>
      <c r="AJ72" s="91" cm="1">
        <f t="array" ref="AJ72">INDEX(Appendix!$G$4:$K$8,_xlfn.IFS(AH72&lt;56,1,AH72&lt;61,2,AH72&lt;66,3,AH72&lt;71,4,TRUE,5),MATCH(YEAR($C$17),Appendix!$G$3:$L$3,0))</f>
        <v>0</v>
      </c>
      <c r="AK72" s="92">
        <f t="shared" si="10"/>
        <v>0</v>
      </c>
      <c r="AL72" s="89">
        <f t="shared" si="33"/>
        <v>126</v>
      </c>
      <c r="AM72" s="90">
        <f>IF($H72&gt;'Wage Ceilings '!$C$3-SUM($S72,$W72,$AA72,$AE72,$AI72),'Wage Ceilings '!$C$3-SUM($S72,$W72,$AA72,$AE72,$AI72),$H72)</f>
        <v>0</v>
      </c>
      <c r="AN72" s="91" cm="1">
        <f t="array" ref="AN72">INDEX(Appendix!$G$4:$K$8,_xlfn.IFS(AL72&lt;56,1,AL72&lt;61,2,AL72&lt;66,3,AL72&lt;71,4,TRUE,5),MATCH(YEAR($C$17),Appendix!$G$3:$L$3,0))</f>
        <v>0</v>
      </c>
      <c r="AO72" s="92">
        <f t="shared" si="12"/>
        <v>0</v>
      </c>
      <c r="AP72" s="89">
        <f t="shared" si="34"/>
        <v>126</v>
      </c>
      <c r="AQ72" s="90" cm="1">
        <f t="array" ref="AQ72">_xlfn.IFS(SUM($S72,$W72,$AA72,$AE72,$AI72,$AM72)&gt;='Wage Ceilings '!$C$3,0,SUM($I72,$S72,$W72,$AA72,$AE72,$AI72,$AM72)&gt;'Wage Ceilings '!$C$3,'Wage Ceilings '!$C$3-SUM($S72,$W72,$AA72,$AE72,$AI72,$AM72),SUM($I72,$S72,$W72,$AA72,$AE72,$AI72,$AM72)&lt;='Wage Ceilings '!$C$3,$I72)</f>
        <v>0</v>
      </c>
      <c r="AR72" s="91" cm="1">
        <f t="array" ref="AR72">INDEX(Appendix!$G$4:$K$8,_xlfn.IFS(AP72&lt;56,1,AP72&lt;61,2,AP72&lt;66,3,AP72&lt;71,4,TRUE,5),MATCH(YEAR($C$17),Appendix!$G$3:$L$3,0))</f>
        <v>0</v>
      </c>
      <c r="AS72" s="92">
        <f t="shared" si="24"/>
        <v>0</v>
      </c>
      <c r="AT72" s="89">
        <f t="shared" si="35"/>
        <v>126</v>
      </c>
      <c r="AU72" s="90" cm="1">
        <f t="array" ref="AU72">_xlfn.IFS(SUM($S72,$W72,$AA72,$AE72,$AI72,$AM72,$AQ72)&gt;='Wage Ceilings '!$C$3,0,SUM($J72,$S72,$W72,$AA72,$AE72,$AI72,$AM72,$AQ72)&gt;'Wage Ceilings '!$C$3,'Wage Ceilings '!$C$3-SUM($S72,$W72,$AA72,$AE72,$AI72,$AM72,$AQ72),SUM($J72,$S72,$W72,$AA72,$AE72,$AI72,$AM72,$AQ72)&lt;='Wage Ceilings '!$C$3,$J72)</f>
        <v>0</v>
      </c>
      <c r="AV72" s="91" cm="1">
        <f t="array" ref="AV72">INDEX(Appendix!$G$4:$K$8,_xlfn.IFS(AT72&lt;56,1,AT72&lt;61,2,AT72&lt;66,3,AT72&lt;71,4,TRUE,5),MATCH(YEAR($C$17),Appendix!$G$3:$L$3,0))</f>
        <v>0</v>
      </c>
      <c r="AW72" s="92">
        <f t="shared" si="15"/>
        <v>0</v>
      </c>
      <c r="AX72" s="89">
        <f t="shared" si="36"/>
        <v>126</v>
      </c>
      <c r="AY72" s="90" cm="1">
        <f t="array" ref="AY72">_xlfn.IFS(SUM($S72,$W72,$AA72,$AE72,$AI72,$AM72,$AQ72,$AU72)&gt;='Wage Ceilings '!$C$3,0,SUM($K72,$S72,$W72,$AA72,$AE72,$AI72,$AM72,$AQ72,$AU72)&gt;'Wage Ceilings '!$C$3,'Wage Ceilings '!$C$3-SUM($S72,$W72,$AA72,$AE72,$AI72,$AM72,$AQ72,$AU72),SUM($K72,$S72,$W72,$AA72,$AE72,$AI72,$AM72,$AQ72,$AU72)&lt;='Wage Ceilings '!$C$3,$K72)</f>
        <v>0</v>
      </c>
      <c r="AZ72" s="91" cm="1">
        <f t="array" ref="AZ72">INDEX(Appendix!$G$4:$K$8,_xlfn.IFS(AX72&lt;56,1,AX72&lt;61,2,AX72&lt;66,3,AX72&lt;71,4,TRUE,5),MATCH(YEAR($C$17),Appendix!$G$3:$L$3,0))</f>
        <v>0</v>
      </c>
      <c r="BA72" s="92">
        <f t="shared" si="17"/>
        <v>0</v>
      </c>
      <c r="BB72" s="89">
        <f t="shared" si="37"/>
        <v>126</v>
      </c>
      <c r="BC72" s="90" cm="1">
        <f t="array" ref="BC72">_xlfn.IFS(SUM($S72,$W72,$AA72,$AE72,$AI72,$AM72,$AQ72,$AU72,$AY72)&gt;='Wage Ceilings '!$C$3,0,SUM($L72,$S72,$W72,$AA72,$AE72,$AI72,$AM72,$AQ72,$AU72,$AY72)&gt;'Wage Ceilings '!$C$3,'Wage Ceilings '!$C$3-SUM($S72,$W72,$AA72,$AE72,$AI72,$AM72,$AQ72,$AU72,$AY72),SUM($L72,$S72,$W72,$AA72,$AE72,$AI72,$AM72,$AQ72,$AU72,$AY72)&lt;='Wage Ceilings '!$C$3,$L72)</f>
        <v>0</v>
      </c>
      <c r="BD72" s="91" cm="1">
        <f t="array" ref="BD72">INDEX(Appendix!$G$4:$K$8,_xlfn.IFS(BB72&lt;56,1,BB72&lt;61,2,BB72&lt;66,3,BB72&lt;71,4,TRUE,5),MATCH(YEAR($C$17),Appendix!$G$3:$L$3,0))</f>
        <v>0</v>
      </c>
      <c r="BE72" s="92">
        <f t="shared" si="19"/>
        <v>0</v>
      </c>
      <c r="BF72" s="89">
        <f t="shared" si="38"/>
        <v>126</v>
      </c>
      <c r="BG72" s="90" cm="1">
        <f t="array" ref="BG72">_xlfn.IFS(SUM($S72,$W72,$AA72,$AE72,$AI72,$AM72,$AQ72,$AU72,$AY72,$BC72)&gt;='Wage Ceilings '!$C$3,0,SUM($M72,$S72,$W72,$AA72,$AE72,$AI72,$AM72,$AQ72,$AU72,$AY72,$BC72)&gt;'Wage Ceilings '!$C$3,'Wage Ceilings '!$C$3-SUM($S72,$W72,$AA72,$AE72,$AI72,$AM72,$AQ72,$AU72,$AY72,$BC72),SUM($M72,$S72,$W72,$AA72,$AE72,$AI72,$AM72,$AQ72,$AU72,$AY72,$BC72)&lt;='Wage Ceilings '!$C$3,$M72)</f>
        <v>0</v>
      </c>
      <c r="BH72" s="91" cm="1">
        <f t="array" ref="BH72">INDEX(Appendix!$G$4:$K$8,_xlfn.IFS(BF72&lt;56,1,BF72&lt;61,2,BF72&lt;66,3,BF72&lt;71,4,TRUE,5),MATCH(YEAR($C$17),Appendix!$G$3:$L$3,0))</f>
        <v>0</v>
      </c>
      <c r="BI72" s="92">
        <f t="shared" si="21"/>
        <v>0</v>
      </c>
      <c r="BJ72" s="89">
        <f t="shared" si="39"/>
        <v>126</v>
      </c>
      <c r="BK72" s="90" cm="1">
        <f t="array" ref="BK72">_xlfn.IFS(SUM($S72,$W72,$AA72,$AE72,$AI72,$AM72,$AQ72,$AU72,$AY72,$BC72,$BG72)&gt;='Wage Ceilings '!$C$3,0,SUM($N72,$S72,$W72,$AA72,$AE72,$AI72,$AM72,$AQ72,$AU72,$AY72,$BC72,$BG72)&gt;'Wage Ceilings '!$C$3,'Wage Ceilings '!$C$3-SUM($S72,$W72,$AA72,$AE72,$AI72,$AM72,$AQ72,$AU72,$AY72,$BC72,$BG72),SUM($N72,$S72,$W72,$AA72,$AE72,$AI72,$AM72,$AQ72,$AU72,$AY72,$BC72,$BG72)&lt;='Wage Ceilings '!$C$3,$N72)</f>
        <v>0</v>
      </c>
      <c r="BL72" s="91" cm="1">
        <f t="array" ref="BL72">INDEX(Appendix!$G$4:$K$8,_xlfn.IFS(BJ72&lt;56,1,BJ72&lt;61,2,BJ72&lt;66,3,BJ72&lt;71,4,TRUE,5),MATCH(YEAR($C$17),Appendix!$G$3:$L$3,0))</f>
        <v>0</v>
      </c>
      <c r="BM72" s="92">
        <f t="shared" si="23"/>
        <v>0</v>
      </c>
      <c r="BN72" s="99"/>
    </row>
    <row r="73" spans="1:66" x14ac:dyDescent="0.3">
      <c r="A73" s="64" t="s">
        <v>121</v>
      </c>
      <c r="B73" s="63"/>
      <c r="C73" s="67"/>
      <c r="D73" s="67"/>
      <c r="E73" s="67"/>
      <c r="F73" s="67"/>
      <c r="G73" s="67"/>
      <c r="H73" s="67"/>
      <c r="I73" s="67"/>
      <c r="J73" s="67"/>
      <c r="K73" s="67"/>
      <c r="L73" s="67"/>
      <c r="M73" s="67"/>
      <c r="N73" s="67"/>
      <c r="O73" s="57">
        <f t="shared" si="25"/>
        <v>0</v>
      </c>
      <c r="P73" s="57">
        <f t="shared" si="26"/>
        <v>0</v>
      </c>
      <c r="Q73" s="58">
        <f t="shared" si="27"/>
        <v>0</v>
      </c>
      <c r="R73" s="89">
        <f t="shared" si="28"/>
        <v>125</v>
      </c>
      <c r="S73" s="90">
        <f>IF($C73&gt;'Wage Ceilings '!$C$3,'Wage Ceilings '!$C$3,$C73)</f>
        <v>0</v>
      </c>
      <c r="T73" s="91" cm="1">
        <f t="array" ref="T73">INDEX(Appendix!$G$4:$K$8,_xlfn.IFS(R73&lt;56,1,R73&lt;61,2,R73&lt;66,3,R73&lt;71,4,TRUE,5),MATCH(YEAR($C$17),Appendix!$G$3:$L$3,0))</f>
        <v>0</v>
      </c>
      <c r="U73" s="92">
        <f t="shared" si="2"/>
        <v>0</v>
      </c>
      <c r="V73" s="89">
        <f t="shared" si="29"/>
        <v>126</v>
      </c>
      <c r="W73" s="90">
        <f>IF($D73&gt;'Wage Ceilings '!$C$3-$S73,'Wage Ceilings '!$C$3-$S73,$D73)</f>
        <v>0</v>
      </c>
      <c r="X73" s="91" cm="1">
        <f t="array" ref="X73">INDEX(Appendix!$G$4:$K$8,_xlfn.IFS(V73&lt;56,1,V73&lt;61,2,V73&lt;66,3,V73&lt;71,4,TRUE,5),MATCH(YEAR($C$17),Appendix!$G$3:$L$3,0))</f>
        <v>0</v>
      </c>
      <c r="Y73" s="92">
        <f t="shared" si="4"/>
        <v>0</v>
      </c>
      <c r="Z73" s="89">
        <f t="shared" si="30"/>
        <v>126</v>
      </c>
      <c r="AA73" s="90">
        <f>IF($E73&gt;'Wage Ceilings '!$C$3-SUM($S73,$W73),'Wage Ceilings '!$C$3-SUM($S73,$W73),$E73)</f>
        <v>0</v>
      </c>
      <c r="AB73" s="91" cm="1">
        <f t="array" ref="AB73">INDEX(Appendix!$G$4:$K$8,_xlfn.IFS(Z73&lt;56,1,Z73&lt;61,2,Z73&lt;66,3,Z73&lt;71,4,TRUE,5),MATCH(YEAR($C$17),Appendix!$G$3:$L$3,0))</f>
        <v>0</v>
      </c>
      <c r="AC73" s="92">
        <f t="shared" si="6"/>
        <v>0</v>
      </c>
      <c r="AD73" s="89">
        <f t="shared" si="31"/>
        <v>126</v>
      </c>
      <c r="AE73" s="90">
        <f>IF($F73&gt;'Wage Ceilings '!$C$3-SUM($S73,$W73,$AA73),'Wage Ceilings '!$C$3-SUM($S73,$W73,$AA73),$F73)</f>
        <v>0</v>
      </c>
      <c r="AF73" s="91" cm="1">
        <f t="array" ref="AF73">INDEX(Appendix!$G$4:$K$8,_xlfn.IFS(AD73&lt;56,1,AD73&lt;61,2,AD73&lt;66,3,AD73&lt;71,4,TRUE,5),MATCH(YEAR($C$17),Appendix!$G$3:$L$3,0))</f>
        <v>0</v>
      </c>
      <c r="AG73" s="92">
        <f t="shared" si="8"/>
        <v>0</v>
      </c>
      <c r="AH73" s="89">
        <f t="shared" si="32"/>
        <v>126</v>
      </c>
      <c r="AI73" s="90">
        <f>IF($G73&gt;'Wage Ceilings '!$C$3-SUM($S73,$W73,$AA73,$AE73),'Wage Ceilings '!$C$3-SUM($S73,$W73,$AA73,$AE73),$G73)</f>
        <v>0</v>
      </c>
      <c r="AJ73" s="91" cm="1">
        <f t="array" ref="AJ73">INDEX(Appendix!$G$4:$K$8,_xlfn.IFS(AH73&lt;56,1,AH73&lt;61,2,AH73&lt;66,3,AH73&lt;71,4,TRUE,5),MATCH(YEAR($C$17),Appendix!$G$3:$L$3,0))</f>
        <v>0</v>
      </c>
      <c r="AK73" s="92">
        <f t="shared" si="10"/>
        <v>0</v>
      </c>
      <c r="AL73" s="89">
        <f t="shared" si="33"/>
        <v>126</v>
      </c>
      <c r="AM73" s="90">
        <f>IF($H73&gt;'Wage Ceilings '!$C$3-SUM($S73,$W73,$AA73,$AE73,$AI73),'Wage Ceilings '!$C$3-SUM($S73,$W73,$AA73,$AE73,$AI73),$H73)</f>
        <v>0</v>
      </c>
      <c r="AN73" s="91" cm="1">
        <f t="array" ref="AN73">INDEX(Appendix!$G$4:$K$8,_xlfn.IFS(AL73&lt;56,1,AL73&lt;61,2,AL73&lt;66,3,AL73&lt;71,4,TRUE,5),MATCH(YEAR($C$17),Appendix!$G$3:$L$3,0))</f>
        <v>0</v>
      </c>
      <c r="AO73" s="92">
        <f t="shared" si="12"/>
        <v>0</v>
      </c>
      <c r="AP73" s="89">
        <f t="shared" si="34"/>
        <v>126</v>
      </c>
      <c r="AQ73" s="90" cm="1">
        <f t="array" ref="AQ73">_xlfn.IFS(SUM($S73,$W73,$AA73,$AE73,$AI73,$AM73)&gt;='Wage Ceilings '!$C$3,0,SUM($I73,$S73,$W73,$AA73,$AE73,$AI73,$AM73)&gt;'Wage Ceilings '!$C$3,'Wage Ceilings '!$C$3-SUM($S73,$W73,$AA73,$AE73,$AI73,$AM73),SUM($I73,$S73,$W73,$AA73,$AE73,$AI73,$AM73)&lt;='Wage Ceilings '!$C$3,$I73)</f>
        <v>0</v>
      </c>
      <c r="AR73" s="91" cm="1">
        <f t="array" ref="AR73">INDEX(Appendix!$G$4:$K$8,_xlfn.IFS(AP73&lt;56,1,AP73&lt;61,2,AP73&lt;66,3,AP73&lt;71,4,TRUE,5),MATCH(YEAR($C$17),Appendix!$G$3:$L$3,0))</f>
        <v>0</v>
      </c>
      <c r="AS73" s="92">
        <f t="shared" si="24"/>
        <v>0</v>
      </c>
      <c r="AT73" s="89">
        <f t="shared" si="35"/>
        <v>126</v>
      </c>
      <c r="AU73" s="90" cm="1">
        <f t="array" ref="AU73">_xlfn.IFS(SUM($S73,$W73,$AA73,$AE73,$AI73,$AM73,$AQ73)&gt;='Wage Ceilings '!$C$3,0,SUM($J73,$S73,$W73,$AA73,$AE73,$AI73,$AM73,$AQ73)&gt;'Wage Ceilings '!$C$3,'Wage Ceilings '!$C$3-SUM($S73,$W73,$AA73,$AE73,$AI73,$AM73,$AQ73),SUM($J73,$S73,$W73,$AA73,$AE73,$AI73,$AM73,$AQ73)&lt;='Wage Ceilings '!$C$3,$J73)</f>
        <v>0</v>
      </c>
      <c r="AV73" s="91" cm="1">
        <f t="array" ref="AV73">INDEX(Appendix!$G$4:$K$8,_xlfn.IFS(AT73&lt;56,1,AT73&lt;61,2,AT73&lt;66,3,AT73&lt;71,4,TRUE,5),MATCH(YEAR($C$17),Appendix!$G$3:$L$3,0))</f>
        <v>0</v>
      </c>
      <c r="AW73" s="92">
        <f t="shared" si="15"/>
        <v>0</v>
      </c>
      <c r="AX73" s="89">
        <f t="shared" si="36"/>
        <v>126</v>
      </c>
      <c r="AY73" s="90" cm="1">
        <f t="array" ref="AY73">_xlfn.IFS(SUM($S73,$W73,$AA73,$AE73,$AI73,$AM73,$AQ73,$AU73)&gt;='Wage Ceilings '!$C$3,0,SUM($K73,$S73,$W73,$AA73,$AE73,$AI73,$AM73,$AQ73,$AU73)&gt;'Wage Ceilings '!$C$3,'Wage Ceilings '!$C$3-SUM($S73,$W73,$AA73,$AE73,$AI73,$AM73,$AQ73,$AU73),SUM($K73,$S73,$W73,$AA73,$AE73,$AI73,$AM73,$AQ73,$AU73)&lt;='Wage Ceilings '!$C$3,$K73)</f>
        <v>0</v>
      </c>
      <c r="AZ73" s="91" cm="1">
        <f t="array" ref="AZ73">INDEX(Appendix!$G$4:$K$8,_xlfn.IFS(AX73&lt;56,1,AX73&lt;61,2,AX73&lt;66,3,AX73&lt;71,4,TRUE,5),MATCH(YEAR($C$17),Appendix!$G$3:$L$3,0))</f>
        <v>0</v>
      </c>
      <c r="BA73" s="92">
        <f t="shared" si="17"/>
        <v>0</v>
      </c>
      <c r="BB73" s="89">
        <f t="shared" si="37"/>
        <v>126</v>
      </c>
      <c r="BC73" s="90" cm="1">
        <f t="array" ref="BC73">_xlfn.IFS(SUM($S73,$W73,$AA73,$AE73,$AI73,$AM73,$AQ73,$AU73,$AY73)&gt;='Wage Ceilings '!$C$3,0,SUM($L73,$S73,$W73,$AA73,$AE73,$AI73,$AM73,$AQ73,$AU73,$AY73)&gt;'Wage Ceilings '!$C$3,'Wage Ceilings '!$C$3-SUM($S73,$W73,$AA73,$AE73,$AI73,$AM73,$AQ73,$AU73,$AY73),SUM($L73,$S73,$W73,$AA73,$AE73,$AI73,$AM73,$AQ73,$AU73,$AY73)&lt;='Wage Ceilings '!$C$3,$L73)</f>
        <v>0</v>
      </c>
      <c r="BD73" s="91" cm="1">
        <f t="array" ref="BD73">INDEX(Appendix!$G$4:$K$8,_xlfn.IFS(BB73&lt;56,1,BB73&lt;61,2,BB73&lt;66,3,BB73&lt;71,4,TRUE,5),MATCH(YEAR($C$17),Appendix!$G$3:$L$3,0))</f>
        <v>0</v>
      </c>
      <c r="BE73" s="92">
        <f t="shared" si="19"/>
        <v>0</v>
      </c>
      <c r="BF73" s="89">
        <f t="shared" si="38"/>
        <v>126</v>
      </c>
      <c r="BG73" s="90" cm="1">
        <f t="array" ref="BG73">_xlfn.IFS(SUM($S73,$W73,$AA73,$AE73,$AI73,$AM73,$AQ73,$AU73,$AY73,$BC73)&gt;='Wage Ceilings '!$C$3,0,SUM($M73,$S73,$W73,$AA73,$AE73,$AI73,$AM73,$AQ73,$AU73,$AY73,$BC73)&gt;'Wage Ceilings '!$C$3,'Wage Ceilings '!$C$3-SUM($S73,$W73,$AA73,$AE73,$AI73,$AM73,$AQ73,$AU73,$AY73,$BC73),SUM($M73,$S73,$W73,$AA73,$AE73,$AI73,$AM73,$AQ73,$AU73,$AY73,$BC73)&lt;='Wage Ceilings '!$C$3,$M73)</f>
        <v>0</v>
      </c>
      <c r="BH73" s="91" cm="1">
        <f t="array" ref="BH73">INDEX(Appendix!$G$4:$K$8,_xlfn.IFS(BF73&lt;56,1,BF73&lt;61,2,BF73&lt;66,3,BF73&lt;71,4,TRUE,5),MATCH(YEAR($C$17),Appendix!$G$3:$L$3,0))</f>
        <v>0</v>
      </c>
      <c r="BI73" s="92">
        <f t="shared" si="21"/>
        <v>0</v>
      </c>
      <c r="BJ73" s="89">
        <f t="shared" si="39"/>
        <v>126</v>
      </c>
      <c r="BK73" s="90" cm="1">
        <f t="array" ref="BK73">_xlfn.IFS(SUM($S73,$W73,$AA73,$AE73,$AI73,$AM73,$AQ73,$AU73,$AY73,$BC73,$BG73)&gt;='Wage Ceilings '!$C$3,0,SUM($N73,$S73,$W73,$AA73,$AE73,$AI73,$AM73,$AQ73,$AU73,$AY73,$BC73,$BG73)&gt;'Wage Ceilings '!$C$3,'Wage Ceilings '!$C$3-SUM($S73,$W73,$AA73,$AE73,$AI73,$AM73,$AQ73,$AU73,$AY73,$BC73,$BG73),SUM($N73,$S73,$W73,$AA73,$AE73,$AI73,$AM73,$AQ73,$AU73,$AY73,$BC73,$BG73)&lt;='Wage Ceilings '!$C$3,$N73)</f>
        <v>0</v>
      </c>
      <c r="BL73" s="91" cm="1">
        <f t="array" ref="BL73">INDEX(Appendix!$G$4:$K$8,_xlfn.IFS(BJ73&lt;56,1,BJ73&lt;61,2,BJ73&lt;66,3,BJ73&lt;71,4,TRUE,5),MATCH(YEAR($C$17),Appendix!$G$3:$L$3,0))</f>
        <v>0</v>
      </c>
      <c r="BM73" s="92">
        <f t="shared" si="23"/>
        <v>0</v>
      </c>
      <c r="BN73" s="99"/>
    </row>
    <row r="74" spans="1:66" x14ac:dyDescent="0.3">
      <c r="A74" s="64" t="s">
        <v>122</v>
      </c>
      <c r="B74" s="63"/>
      <c r="C74" s="67"/>
      <c r="D74" s="67"/>
      <c r="E74" s="67"/>
      <c r="F74" s="67"/>
      <c r="G74" s="67"/>
      <c r="H74" s="67"/>
      <c r="I74" s="67"/>
      <c r="J74" s="67"/>
      <c r="K74" s="67"/>
      <c r="L74" s="67"/>
      <c r="M74" s="67"/>
      <c r="N74" s="67"/>
      <c r="O74" s="57">
        <f t="shared" si="25"/>
        <v>0</v>
      </c>
      <c r="P74" s="57">
        <f t="shared" si="26"/>
        <v>0</v>
      </c>
      <c r="Q74" s="58">
        <f t="shared" si="27"/>
        <v>0</v>
      </c>
      <c r="R74" s="89">
        <f t="shared" si="28"/>
        <v>125</v>
      </c>
      <c r="S74" s="90">
        <f>IF($C74&gt;'Wage Ceilings '!$C$3,'Wage Ceilings '!$C$3,$C74)</f>
        <v>0</v>
      </c>
      <c r="T74" s="91" cm="1">
        <f t="array" ref="T74">INDEX(Appendix!$G$4:$K$8,_xlfn.IFS(R74&lt;56,1,R74&lt;61,2,R74&lt;66,3,R74&lt;71,4,TRUE,5),MATCH(YEAR($C$17),Appendix!$G$3:$L$3,0))</f>
        <v>0</v>
      </c>
      <c r="U74" s="92">
        <f t="shared" si="2"/>
        <v>0</v>
      </c>
      <c r="V74" s="89">
        <f t="shared" si="29"/>
        <v>126</v>
      </c>
      <c r="W74" s="90">
        <f>IF($D74&gt;'Wage Ceilings '!$C$3-$S74,'Wage Ceilings '!$C$3-$S74,$D74)</f>
        <v>0</v>
      </c>
      <c r="X74" s="91" cm="1">
        <f t="array" ref="X74">INDEX(Appendix!$G$4:$K$8,_xlfn.IFS(V74&lt;56,1,V74&lt;61,2,V74&lt;66,3,V74&lt;71,4,TRUE,5),MATCH(YEAR($C$17),Appendix!$G$3:$L$3,0))</f>
        <v>0</v>
      </c>
      <c r="Y74" s="92">
        <f t="shared" si="4"/>
        <v>0</v>
      </c>
      <c r="Z74" s="89">
        <f t="shared" si="30"/>
        <v>126</v>
      </c>
      <c r="AA74" s="90">
        <f>IF($E74&gt;'Wage Ceilings '!$C$3-SUM($S74,$W74),'Wage Ceilings '!$C$3-SUM($S74,$W74),$E74)</f>
        <v>0</v>
      </c>
      <c r="AB74" s="91" cm="1">
        <f t="array" ref="AB74">INDEX(Appendix!$G$4:$K$8,_xlfn.IFS(Z74&lt;56,1,Z74&lt;61,2,Z74&lt;66,3,Z74&lt;71,4,TRUE,5),MATCH(YEAR($C$17),Appendix!$G$3:$L$3,0))</f>
        <v>0</v>
      </c>
      <c r="AC74" s="92">
        <f t="shared" si="6"/>
        <v>0</v>
      </c>
      <c r="AD74" s="89">
        <f t="shared" si="31"/>
        <v>126</v>
      </c>
      <c r="AE74" s="90">
        <f>IF($F74&gt;'Wage Ceilings '!$C$3-SUM($S74,$W74,$AA74),'Wage Ceilings '!$C$3-SUM($S74,$W74,$AA74),$F74)</f>
        <v>0</v>
      </c>
      <c r="AF74" s="91" cm="1">
        <f t="array" ref="AF74">INDEX(Appendix!$G$4:$K$8,_xlfn.IFS(AD74&lt;56,1,AD74&lt;61,2,AD74&lt;66,3,AD74&lt;71,4,TRUE,5),MATCH(YEAR($C$17),Appendix!$G$3:$L$3,0))</f>
        <v>0</v>
      </c>
      <c r="AG74" s="92">
        <f t="shared" si="8"/>
        <v>0</v>
      </c>
      <c r="AH74" s="89">
        <f t="shared" si="32"/>
        <v>126</v>
      </c>
      <c r="AI74" s="90">
        <f>IF($G74&gt;'Wage Ceilings '!$C$3-SUM($S74,$W74,$AA74,$AE74),'Wage Ceilings '!$C$3-SUM($S74,$W74,$AA74,$AE74),$G74)</f>
        <v>0</v>
      </c>
      <c r="AJ74" s="91" cm="1">
        <f t="array" ref="AJ74">INDEX(Appendix!$G$4:$K$8,_xlfn.IFS(AH74&lt;56,1,AH74&lt;61,2,AH74&lt;66,3,AH74&lt;71,4,TRUE,5),MATCH(YEAR($C$17),Appendix!$G$3:$L$3,0))</f>
        <v>0</v>
      </c>
      <c r="AK74" s="92">
        <f t="shared" si="10"/>
        <v>0</v>
      </c>
      <c r="AL74" s="89">
        <f t="shared" si="33"/>
        <v>126</v>
      </c>
      <c r="AM74" s="90">
        <f>IF($H74&gt;'Wage Ceilings '!$C$3-SUM($S74,$W74,$AA74,$AE74,$AI74),'Wage Ceilings '!$C$3-SUM($S74,$W74,$AA74,$AE74,$AI74),$H74)</f>
        <v>0</v>
      </c>
      <c r="AN74" s="91" cm="1">
        <f t="array" ref="AN74">INDEX(Appendix!$G$4:$K$8,_xlfn.IFS(AL74&lt;56,1,AL74&lt;61,2,AL74&lt;66,3,AL74&lt;71,4,TRUE,5),MATCH(YEAR($C$17),Appendix!$G$3:$L$3,0))</f>
        <v>0</v>
      </c>
      <c r="AO74" s="92">
        <f t="shared" si="12"/>
        <v>0</v>
      </c>
      <c r="AP74" s="89">
        <f t="shared" si="34"/>
        <v>126</v>
      </c>
      <c r="AQ74" s="90" cm="1">
        <f t="array" ref="AQ74">_xlfn.IFS(SUM($S74,$W74,$AA74,$AE74,$AI74,$AM74)&gt;='Wage Ceilings '!$C$3,0,SUM($I74,$S74,$W74,$AA74,$AE74,$AI74,$AM74)&gt;'Wage Ceilings '!$C$3,'Wage Ceilings '!$C$3-SUM($S74,$W74,$AA74,$AE74,$AI74,$AM74),SUM($I74,$S74,$W74,$AA74,$AE74,$AI74,$AM74)&lt;='Wage Ceilings '!$C$3,$I74)</f>
        <v>0</v>
      </c>
      <c r="AR74" s="91" cm="1">
        <f t="array" ref="AR74">INDEX(Appendix!$G$4:$K$8,_xlfn.IFS(AP74&lt;56,1,AP74&lt;61,2,AP74&lt;66,3,AP74&lt;71,4,TRUE,5),MATCH(YEAR($C$17),Appendix!$G$3:$L$3,0))</f>
        <v>0</v>
      </c>
      <c r="AS74" s="92">
        <f t="shared" si="24"/>
        <v>0</v>
      </c>
      <c r="AT74" s="89">
        <f t="shared" si="35"/>
        <v>126</v>
      </c>
      <c r="AU74" s="90" cm="1">
        <f t="array" ref="AU74">_xlfn.IFS(SUM($S74,$W74,$AA74,$AE74,$AI74,$AM74,$AQ74)&gt;='Wage Ceilings '!$C$3,0,SUM($J74,$S74,$W74,$AA74,$AE74,$AI74,$AM74,$AQ74)&gt;'Wage Ceilings '!$C$3,'Wage Ceilings '!$C$3-SUM($S74,$W74,$AA74,$AE74,$AI74,$AM74,$AQ74),SUM($J74,$S74,$W74,$AA74,$AE74,$AI74,$AM74,$AQ74)&lt;='Wage Ceilings '!$C$3,$J74)</f>
        <v>0</v>
      </c>
      <c r="AV74" s="91" cm="1">
        <f t="array" ref="AV74">INDEX(Appendix!$G$4:$K$8,_xlfn.IFS(AT74&lt;56,1,AT74&lt;61,2,AT74&lt;66,3,AT74&lt;71,4,TRUE,5),MATCH(YEAR($C$17),Appendix!$G$3:$L$3,0))</f>
        <v>0</v>
      </c>
      <c r="AW74" s="92">
        <f t="shared" si="15"/>
        <v>0</v>
      </c>
      <c r="AX74" s="89">
        <f t="shared" si="36"/>
        <v>126</v>
      </c>
      <c r="AY74" s="90" cm="1">
        <f t="array" ref="AY74">_xlfn.IFS(SUM($S74,$W74,$AA74,$AE74,$AI74,$AM74,$AQ74,$AU74)&gt;='Wage Ceilings '!$C$3,0,SUM($K74,$S74,$W74,$AA74,$AE74,$AI74,$AM74,$AQ74,$AU74)&gt;'Wage Ceilings '!$C$3,'Wage Ceilings '!$C$3-SUM($S74,$W74,$AA74,$AE74,$AI74,$AM74,$AQ74,$AU74),SUM($K74,$S74,$W74,$AA74,$AE74,$AI74,$AM74,$AQ74,$AU74)&lt;='Wage Ceilings '!$C$3,$K74)</f>
        <v>0</v>
      </c>
      <c r="AZ74" s="91" cm="1">
        <f t="array" ref="AZ74">INDEX(Appendix!$G$4:$K$8,_xlfn.IFS(AX74&lt;56,1,AX74&lt;61,2,AX74&lt;66,3,AX74&lt;71,4,TRUE,5),MATCH(YEAR($C$17),Appendix!$G$3:$L$3,0))</f>
        <v>0</v>
      </c>
      <c r="BA74" s="92">
        <f t="shared" si="17"/>
        <v>0</v>
      </c>
      <c r="BB74" s="89">
        <f t="shared" si="37"/>
        <v>126</v>
      </c>
      <c r="BC74" s="90" cm="1">
        <f t="array" ref="BC74">_xlfn.IFS(SUM($S74,$W74,$AA74,$AE74,$AI74,$AM74,$AQ74,$AU74,$AY74)&gt;='Wage Ceilings '!$C$3,0,SUM($L74,$S74,$W74,$AA74,$AE74,$AI74,$AM74,$AQ74,$AU74,$AY74)&gt;'Wage Ceilings '!$C$3,'Wage Ceilings '!$C$3-SUM($S74,$W74,$AA74,$AE74,$AI74,$AM74,$AQ74,$AU74,$AY74),SUM($L74,$S74,$W74,$AA74,$AE74,$AI74,$AM74,$AQ74,$AU74,$AY74)&lt;='Wage Ceilings '!$C$3,$L74)</f>
        <v>0</v>
      </c>
      <c r="BD74" s="91" cm="1">
        <f t="array" ref="BD74">INDEX(Appendix!$G$4:$K$8,_xlfn.IFS(BB74&lt;56,1,BB74&lt;61,2,BB74&lt;66,3,BB74&lt;71,4,TRUE,5),MATCH(YEAR($C$17),Appendix!$G$3:$L$3,0))</f>
        <v>0</v>
      </c>
      <c r="BE74" s="92">
        <f t="shared" si="19"/>
        <v>0</v>
      </c>
      <c r="BF74" s="89">
        <f t="shared" si="38"/>
        <v>126</v>
      </c>
      <c r="BG74" s="90" cm="1">
        <f t="array" ref="BG74">_xlfn.IFS(SUM($S74,$W74,$AA74,$AE74,$AI74,$AM74,$AQ74,$AU74,$AY74,$BC74)&gt;='Wage Ceilings '!$C$3,0,SUM($M74,$S74,$W74,$AA74,$AE74,$AI74,$AM74,$AQ74,$AU74,$AY74,$BC74)&gt;'Wage Ceilings '!$C$3,'Wage Ceilings '!$C$3-SUM($S74,$W74,$AA74,$AE74,$AI74,$AM74,$AQ74,$AU74,$AY74,$BC74),SUM($M74,$S74,$W74,$AA74,$AE74,$AI74,$AM74,$AQ74,$AU74,$AY74,$BC74)&lt;='Wage Ceilings '!$C$3,$M74)</f>
        <v>0</v>
      </c>
      <c r="BH74" s="91" cm="1">
        <f t="array" ref="BH74">INDEX(Appendix!$G$4:$K$8,_xlfn.IFS(BF74&lt;56,1,BF74&lt;61,2,BF74&lt;66,3,BF74&lt;71,4,TRUE,5),MATCH(YEAR($C$17),Appendix!$G$3:$L$3,0))</f>
        <v>0</v>
      </c>
      <c r="BI74" s="92">
        <f t="shared" si="21"/>
        <v>0</v>
      </c>
      <c r="BJ74" s="89">
        <f t="shared" si="39"/>
        <v>126</v>
      </c>
      <c r="BK74" s="90" cm="1">
        <f t="array" ref="BK74">_xlfn.IFS(SUM($S74,$W74,$AA74,$AE74,$AI74,$AM74,$AQ74,$AU74,$AY74,$BC74,$BG74)&gt;='Wage Ceilings '!$C$3,0,SUM($N74,$S74,$W74,$AA74,$AE74,$AI74,$AM74,$AQ74,$AU74,$AY74,$BC74,$BG74)&gt;'Wage Ceilings '!$C$3,'Wage Ceilings '!$C$3-SUM($S74,$W74,$AA74,$AE74,$AI74,$AM74,$AQ74,$AU74,$AY74,$BC74,$BG74),SUM($N74,$S74,$W74,$AA74,$AE74,$AI74,$AM74,$AQ74,$AU74,$AY74,$BC74,$BG74)&lt;='Wage Ceilings '!$C$3,$N74)</f>
        <v>0</v>
      </c>
      <c r="BL74" s="91" cm="1">
        <f t="array" ref="BL74">INDEX(Appendix!$G$4:$K$8,_xlfn.IFS(BJ74&lt;56,1,BJ74&lt;61,2,BJ74&lt;66,3,BJ74&lt;71,4,TRUE,5),MATCH(YEAR($C$17),Appendix!$G$3:$L$3,0))</f>
        <v>0</v>
      </c>
      <c r="BM74" s="92">
        <f t="shared" si="23"/>
        <v>0</v>
      </c>
      <c r="BN74" s="99"/>
    </row>
    <row r="75" spans="1:66" x14ac:dyDescent="0.3">
      <c r="A75" s="64" t="s">
        <v>123</v>
      </c>
      <c r="B75" s="63"/>
      <c r="C75" s="67"/>
      <c r="D75" s="67"/>
      <c r="E75" s="67"/>
      <c r="F75" s="67"/>
      <c r="G75" s="67"/>
      <c r="H75" s="67"/>
      <c r="I75" s="67"/>
      <c r="J75" s="67"/>
      <c r="K75" s="67"/>
      <c r="L75" s="67"/>
      <c r="M75" s="67"/>
      <c r="N75" s="67"/>
      <c r="O75" s="57">
        <f t="shared" si="25"/>
        <v>0</v>
      </c>
      <c r="P75" s="57">
        <f t="shared" si="26"/>
        <v>0</v>
      </c>
      <c r="Q75" s="58">
        <f t="shared" si="27"/>
        <v>0</v>
      </c>
      <c r="R75" s="89">
        <f t="shared" si="28"/>
        <v>125</v>
      </c>
      <c r="S75" s="90">
        <f>IF($C75&gt;'Wage Ceilings '!$C$3,'Wage Ceilings '!$C$3,$C75)</f>
        <v>0</v>
      </c>
      <c r="T75" s="91" cm="1">
        <f t="array" ref="T75">INDEX(Appendix!$G$4:$K$8,_xlfn.IFS(R75&lt;56,1,R75&lt;61,2,R75&lt;66,3,R75&lt;71,4,TRUE,5),MATCH(YEAR($C$17),Appendix!$G$3:$L$3,0))</f>
        <v>0</v>
      </c>
      <c r="U75" s="92">
        <f t="shared" si="2"/>
        <v>0</v>
      </c>
      <c r="V75" s="89">
        <f t="shared" si="29"/>
        <v>126</v>
      </c>
      <c r="W75" s="90">
        <f>IF($D75&gt;'Wage Ceilings '!$C$3-$S75,'Wage Ceilings '!$C$3-$S75,$D75)</f>
        <v>0</v>
      </c>
      <c r="X75" s="91" cm="1">
        <f t="array" ref="X75">INDEX(Appendix!$G$4:$K$8,_xlfn.IFS(V75&lt;56,1,V75&lt;61,2,V75&lt;66,3,V75&lt;71,4,TRUE,5),MATCH(YEAR($C$17),Appendix!$G$3:$L$3,0))</f>
        <v>0</v>
      </c>
      <c r="Y75" s="92">
        <f t="shared" si="4"/>
        <v>0</v>
      </c>
      <c r="Z75" s="89">
        <f t="shared" si="30"/>
        <v>126</v>
      </c>
      <c r="AA75" s="90">
        <f>IF($E75&gt;'Wage Ceilings '!$C$3-SUM($S75,$W75),'Wage Ceilings '!$C$3-SUM($S75,$W75),$E75)</f>
        <v>0</v>
      </c>
      <c r="AB75" s="91" cm="1">
        <f t="array" ref="AB75">INDEX(Appendix!$G$4:$K$8,_xlfn.IFS(Z75&lt;56,1,Z75&lt;61,2,Z75&lt;66,3,Z75&lt;71,4,TRUE,5),MATCH(YEAR($C$17),Appendix!$G$3:$L$3,0))</f>
        <v>0</v>
      </c>
      <c r="AC75" s="92">
        <f t="shared" si="6"/>
        <v>0</v>
      </c>
      <c r="AD75" s="89">
        <f t="shared" si="31"/>
        <v>126</v>
      </c>
      <c r="AE75" s="90">
        <f>IF($F75&gt;'Wage Ceilings '!$C$3-SUM($S75,$W75,$AA75),'Wage Ceilings '!$C$3-SUM($S75,$W75,$AA75),$F75)</f>
        <v>0</v>
      </c>
      <c r="AF75" s="91" cm="1">
        <f t="array" ref="AF75">INDEX(Appendix!$G$4:$K$8,_xlfn.IFS(AD75&lt;56,1,AD75&lt;61,2,AD75&lt;66,3,AD75&lt;71,4,TRUE,5),MATCH(YEAR($C$17),Appendix!$G$3:$L$3,0))</f>
        <v>0</v>
      </c>
      <c r="AG75" s="92">
        <f t="shared" si="8"/>
        <v>0</v>
      </c>
      <c r="AH75" s="89">
        <f t="shared" si="32"/>
        <v>126</v>
      </c>
      <c r="AI75" s="90">
        <f>IF($G75&gt;'Wage Ceilings '!$C$3-SUM($S75,$W75,$AA75,$AE75),'Wage Ceilings '!$C$3-SUM($S75,$W75,$AA75,$AE75),$G75)</f>
        <v>0</v>
      </c>
      <c r="AJ75" s="91" cm="1">
        <f t="array" ref="AJ75">INDEX(Appendix!$G$4:$K$8,_xlfn.IFS(AH75&lt;56,1,AH75&lt;61,2,AH75&lt;66,3,AH75&lt;71,4,TRUE,5),MATCH(YEAR($C$17),Appendix!$G$3:$L$3,0))</f>
        <v>0</v>
      </c>
      <c r="AK75" s="92">
        <f t="shared" si="10"/>
        <v>0</v>
      </c>
      <c r="AL75" s="89">
        <f t="shared" si="33"/>
        <v>126</v>
      </c>
      <c r="AM75" s="90">
        <f>IF($H75&gt;'Wage Ceilings '!$C$3-SUM($S75,$W75,$AA75,$AE75,$AI75),'Wage Ceilings '!$C$3-SUM($S75,$W75,$AA75,$AE75,$AI75),$H75)</f>
        <v>0</v>
      </c>
      <c r="AN75" s="91" cm="1">
        <f t="array" ref="AN75">INDEX(Appendix!$G$4:$K$8,_xlfn.IFS(AL75&lt;56,1,AL75&lt;61,2,AL75&lt;66,3,AL75&lt;71,4,TRUE,5),MATCH(YEAR($C$17),Appendix!$G$3:$L$3,0))</f>
        <v>0</v>
      </c>
      <c r="AO75" s="92">
        <f t="shared" si="12"/>
        <v>0</v>
      </c>
      <c r="AP75" s="89">
        <f t="shared" si="34"/>
        <v>126</v>
      </c>
      <c r="AQ75" s="90" cm="1">
        <f t="array" ref="AQ75">_xlfn.IFS(SUM($S75,$W75,$AA75,$AE75,$AI75,$AM75)&gt;='Wage Ceilings '!$C$3,0,SUM($I75,$S75,$W75,$AA75,$AE75,$AI75,$AM75)&gt;'Wage Ceilings '!$C$3,'Wage Ceilings '!$C$3-SUM($S75,$W75,$AA75,$AE75,$AI75,$AM75),SUM($I75,$S75,$W75,$AA75,$AE75,$AI75,$AM75)&lt;='Wage Ceilings '!$C$3,$I75)</f>
        <v>0</v>
      </c>
      <c r="AR75" s="91" cm="1">
        <f t="array" ref="AR75">INDEX(Appendix!$G$4:$K$8,_xlfn.IFS(AP75&lt;56,1,AP75&lt;61,2,AP75&lt;66,3,AP75&lt;71,4,TRUE,5),MATCH(YEAR($C$17),Appendix!$G$3:$L$3,0))</f>
        <v>0</v>
      </c>
      <c r="AS75" s="92">
        <f t="shared" si="24"/>
        <v>0</v>
      </c>
      <c r="AT75" s="89">
        <f t="shared" si="35"/>
        <v>126</v>
      </c>
      <c r="AU75" s="90" cm="1">
        <f t="array" ref="AU75">_xlfn.IFS(SUM($S75,$W75,$AA75,$AE75,$AI75,$AM75,$AQ75)&gt;='Wage Ceilings '!$C$3,0,SUM($J75,$S75,$W75,$AA75,$AE75,$AI75,$AM75,$AQ75)&gt;'Wage Ceilings '!$C$3,'Wage Ceilings '!$C$3-SUM($S75,$W75,$AA75,$AE75,$AI75,$AM75,$AQ75),SUM($J75,$S75,$W75,$AA75,$AE75,$AI75,$AM75,$AQ75)&lt;='Wage Ceilings '!$C$3,$J75)</f>
        <v>0</v>
      </c>
      <c r="AV75" s="91" cm="1">
        <f t="array" ref="AV75">INDEX(Appendix!$G$4:$K$8,_xlfn.IFS(AT75&lt;56,1,AT75&lt;61,2,AT75&lt;66,3,AT75&lt;71,4,TRUE,5),MATCH(YEAR($C$17),Appendix!$G$3:$L$3,0))</f>
        <v>0</v>
      </c>
      <c r="AW75" s="92">
        <f t="shared" si="15"/>
        <v>0</v>
      </c>
      <c r="AX75" s="89">
        <f t="shared" si="36"/>
        <v>126</v>
      </c>
      <c r="AY75" s="90" cm="1">
        <f t="array" ref="AY75">_xlfn.IFS(SUM($S75,$W75,$AA75,$AE75,$AI75,$AM75,$AQ75,$AU75)&gt;='Wage Ceilings '!$C$3,0,SUM($K75,$S75,$W75,$AA75,$AE75,$AI75,$AM75,$AQ75,$AU75)&gt;'Wage Ceilings '!$C$3,'Wage Ceilings '!$C$3-SUM($S75,$W75,$AA75,$AE75,$AI75,$AM75,$AQ75,$AU75),SUM($K75,$S75,$W75,$AA75,$AE75,$AI75,$AM75,$AQ75,$AU75)&lt;='Wage Ceilings '!$C$3,$K75)</f>
        <v>0</v>
      </c>
      <c r="AZ75" s="91" cm="1">
        <f t="array" ref="AZ75">INDEX(Appendix!$G$4:$K$8,_xlfn.IFS(AX75&lt;56,1,AX75&lt;61,2,AX75&lt;66,3,AX75&lt;71,4,TRUE,5),MATCH(YEAR($C$17),Appendix!$G$3:$L$3,0))</f>
        <v>0</v>
      </c>
      <c r="BA75" s="92">
        <f t="shared" si="17"/>
        <v>0</v>
      </c>
      <c r="BB75" s="89">
        <f t="shared" si="37"/>
        <v>126</v>
      </c>
      <c r="BC75" s="90" cm="1">
        <f t="array" ref="BC75">_xlfn.IFS(SUM($S75,$W75,$AA75,$AE75,$AI75,$AM75,$AQ75,$AU75,$AY75)&gt;='Wage Ceilings '!$C$3,0,SUM($L75,$S75,$W75,$AA75,$AE75,$AI75,$AM75,$AQ75,$AU75,$AY75)&gt;'Wage Ceilings '!$C$3,'Wage Ceilings '!$C$3-SUM($S75,$W75,$AA75,$AE75,$AI75,$AM75,$AQ75,$AU75,$AY75),SUM($L75,$S75,$W75,$AA75,$AE75,$AI75,$AM75,$AQ75,$AU75,$AY75)&lt;='Wage Ceilings '!$C$3,$L75)</f>
        <v>0</v>
      </c>
      <c r="BD75" s="91" cm="1">
        <f t="array" ref="BD75">INDEX(Appendix!$G$4:$K$8,_xlfn.IFS(BB75&lt;56,1,BB75&lt;61,2,BB75&lt;66,3,BB75&lt;71,4,TRUE,5),MATCH(YEAR($C$17),Appendix!$G$3:$L$3,0))</f>
        <v>0</v>
      </c>
      <c r="BE75" s="92">
        <f t="shared" si="19"/>
        <v>0</v>
      </c>
      <c r="BF75" s="89">
        <f t="shared" si="38"/>
        <v>126</v>
      </c>
      <c r="BG75" s="90" cm="1">
        <f t="array" ref="BG75">_xlfn.IFS(SUM($S75,$W75,$AA75,$AE75,$AI75,$AM75,$AQ75,$AU75,$AY75,$BC75)&gt;='Wage Ceilings '!$C$3,0,SUM($M75,$S75,$W75,$AA75,$AE75,$AI75,$AM75,$AQ75,$AU75,$AY75,$BC75)&gt;'Wage Ceilings '!$C$3,'Wage Ceilings '!$C$3-SUM($S75,$W75,$AA75,$AE75,$AI75,$AM75,$AQ75,$AU75,$AY75,$BC75),SUM($M75,$S75,$W75,$AA75,$AE75,$AI75,$AM75,$AQ75,$AU75,$AY75,$BC75)&lt;='Wage Ceilings '!$C$3,$M75)</f>
        <v>0</v>
      </c>
      <c r="BH75" s="91" cm="1">
        <f t="array" ref="BH75">INDEX(Appendix!$G$4:$K$8,_xlfn.IFS(BF75&lt;56,1,BF75&lt;61,2,BF75&lt;66,3,BF75&lt;71,4,TRUE,5),MATCH(YEAR($C$17),Appendix!$G$3:$L$3,0))</f>
        <v>0</v>
      </c>
      <c r="BI75" s="92">
        <f t="shared" si="21"/>
        <v>0</v>
      </c>
      <c r="BJ75" s="89">
        <f t="shared" si="39"/>
        <v>126</v>
      </c>
      <c r="BK75" s="90" cm="1">
        <f t="array" ref="BK75">_xlfn.IFS(SUM($S75,$W75,$AA75,$AE75,$AI75,$AM75,$AQ75,$AU75,$AY75,$BC75,$BG75)&gt;='Wage Ceilings '!$C$3,0,SUM($N75,$S75,$W75,$AA75,$AE75,$AI75,$AM75,$AQ75,$AU75,$AY75,$BC75,$BG75)&gt;'Wage Ceilings '!$C$3,'Wage Ceilings '!$C$3-SUM($S75,$W75,$AA75,$AE75,$AI75,$AM75,$AQ75,$AU75,$AY75,$BC75,$BG75),SUM($N75,$S75,$W75,$AA75,$AE75,$AI75,$AM75,$AQ75,$AU75,$AY75,$BC75,$BG75)&lt;='Wage Ceilings '!$C$3,$N75)</f>
        <v>0</v>
      </c>
      <c r="BL75" s="91" cm="1">
        <f t="array" ref="BL75">INDEX(Appendix!$G$4:$K$8,_xlfn.IFS(BJ75&lt;56,1,BJ75&lt;61,2,BJ75&lt;66,3,BJ75&lt;71,4,TRUE,5),MATCH(YEAR($C$17),Appendix!$G$3:$L$3,0))</f>
        <v>0</v>
      </c>
      <c r="BM75" s="92">
        <f t="shared" si="23"/>
        <v>0</v>
      </c>
      <c r="BN75" s="99"/>
    </row>
    <row r="76" spans="1:66" x14ac:dyDescent="0.3">
      <c r="A76" s="64" t="s">
        <v>124</v>
      </c>
      <c r="B76" s="63"/>
      <c r="C76" s="67"/>
      <c r="D76" s="67"/>
      <c r="E76" s="67"/>
      <c r="F76" s="67"/>
      <c r="G76" s="67"/>
      <c r="H76" s="67"/>
      <c r="I76" s="67"/>
      <c r="J76" s="67"/>
      <c r="K76" s="67"/>
      <c r="L76" s="67"/>
      <c r="M76" s="67"/>
      <c r="N76" s="67"/>
      <c r="O76" s="57">
        <f t="shared" si="25"/>
        <v>0</v>
      </c>
      <c r="P76" s="57">
        <f t="shared" si="26"/>
        <v>0</v>
      </c>
      <c r="Q76" s="58">
        <f t="shared" si="27"/>
        <v>0</v>
      </c>
      <c r="R76" s="89">
        <f t="shared" si="28"/>
        <v>125</v>
      </c>
      <c r="S76" s="90">
        <f>IF($C76&gt;'Wage Ceilings '!$C$3,'Wage Ceilings '!$C$3,$C76)</f>
        <v>0</v>
      </c>
      <c r="T76" s="91" cm="1">
        <f t="array" ref="T76">INDEX(Appendix!$G$4:$K$8,_xlfn.IFS(R76&lt;56,1,R76&lt;61,2,R76&lt;66,3,R76&lt;71,4,TRUE,5),MATCH(YEAR($C$17),Appendix!$G$3:$L$3,0))</f>
        <v>0</v>
      </c>
      <c r="U76" s="92">
        <f t="shared" si="2"/>
        <v>0</v>
      </c>
      <c r="V76" s="89">
        <f t="shared" si="29"/>
        <v>126</v>
      </c>
      <c r="W76" s="90">
        <f>IF($D76&gt;'Wage Ceilings '!$C$3-$S76,'Wage Ceilings '!$C$3-$S76,$D76)</f>
        <v>0</v>
      </c>
      <c r="X76" s="91" cm="1">
        <f t="array" ref="X76">INDEX(Appendix!$G$4:$K$8,_xlfn.IFS(V76&lt;56,1,V76&lt;61,2,V76&lt;66,3,V76&lt;71,4,TRUE,5),MATCH(YEAR($C$17),Appendix!$G$3:$L$3,0))</f>
        <v>0</v>
      </c>
      <c r="Y76" s="92">
        <f t="shared" si="4"/>
        <v>0</v>
      </c>
      <c r="Z76" s="89">
        <f t="shared" si="30"/>
        <v>126</v>
      </c>
      <c r="AA76" s="90">
        <f>IF($E76&gt;'Wage Ceilings '!$C$3-SUM($S76,$W76),'Wage Ceilings '!$C$3-SUM($S76,$W76),$E76)</f>
        <v>0</v>
      </c>
      <c r="AB76" s="91" cm="1">
        <f t="array" ref="AB76">INDEX(Appendix!$G$4:$K$8,_xlfn.IFS(Z76&lt;56,1,Z76&lt;61,2,Z76&lt;66,3,Z76&lt;71,4,TRUE,5),MATCH(YEAR($C$17),Appendix!$G$3:$L$3,0))</f>
        <v>0</v>
      </c>
      <c r="AC76" s="92">
        <f t="shared" si="6"/>
        <v>0</v>
      </c>
      <c r="AD76" s="89">
        <f t="shared" si="31"/>
        <v>126</v>
      </c>
      <c r="AE76" s="90">
        <f>IF($F76&gt;'Wage Ceilings '!$C$3-SUM($S76,$W76,$AA76),'Wage Ceilings '!$C$3-SUM($S76,$W76,$AA76),$F76)</f>
        <v>0</v>
      </c>
      <c r="AF76" s="91" cm="1">
        <f t="array" ref="AF76">INDEX(Appendix!$G$4:$K$8,_xlfn.IFS(AD76&lt;56,1,AD76&lt;61,2,AD76&lt;66,3,AD76&lt;71,4,TRUE,5),MATCH(YEAR($C$17),Appendix!$G$3:$L$3,0))</f>
        <v>0</v>
      </c>
      <c r="AG76" s="92">
        <f t="shared" si="8"/>
        <v>0</v>
      </c>
      <c r="AH76" s="89">
        <f t="shared" si="32"/>
        <v>126</v>
      </c>
      <c r="AI76" s="90">
        <f>IF($G76&gt;'Wage Ceilings '!$C$3-SUM($S76,$W76,$AA76,$AE76),'Wage Ceilings '!$C$3-SUM($S76,$W76,$AA76,$AE76),$G76)</f>
        <v>0</v>
      </c>
      <c r="AJ76" s="91" cm="1">
        <f t="array" ref="AJ76">INDEX(Appendix!$G$4:$K$8,_xlfn.IFS(AH76&lt;56,1,AH76&lt;61,2,AH76&lt;66,3,AH76&lt;71,4,TRUE,5),MATCH(YEAR($C$17),Appendix!$G$3:$L$3,0))</f>
        <v>0</v>
      </c>
      <c r="AK76" s="92">
        <f t="shared" si="10"/>
        <v>0</v>
      </c>
      <c r="AL76" s="89">
        <f t="shared" si="33"/>
        <v>126</v>
      </c>
      <c r="AM76" s="90">
        <f>IF($H76&gt;'Wage Ceilings '!$C$3-SUM($S76,$W76,$AA76,$AE76,$AI76),'Wage Ceilings '!$C$3-SUM($S76,$W76,$AA76,$AE76,$AI76),$H76)</f>
        <v>0</v>
      </c>
      <c r="AN76" s="91" cm="1">
        <f t="array" ref="AN76">INDEX(Appendix!$G$4:$K$8,_xlfn.IFS(AL76&lt;56,1,AL76&lt;61,2,AL76&lt;66,3,AL76&lt;71,4,TRUE,5),MATCH(YEAR($C$17),Appendix!$G$3:$L$3,0))</f>
        <v>0</v>
      </c>
      <c r="AO76" s="92">
        <f t="shared" si="12"/>
        <v>0</v>
      </c>
      <c r="AP76" s="89">
        <f t="shared" si="34"/>
        <v>126</v>
      </c>
      <c r="AQ76" s="90" cm="1">
        <f t="array" ref="AQ76">_xlfn.IFS(SUM($S76,$W76,$AA76,$AE76,$AI76,$AM76)&gt;='Wage Ceilings '!$C$3,0,SUM($I76,$S76,$W76,$AA76,$AE76,$AI76,$AM76)&gt;'Wage Ceilings '!$C$3,'Wage Ceilings '!$C$3-SUM($S76,$W76,$AA76,$AE76,$AI76,$AM76),SUM($I76,$S76,$W76,$AA76,$AE76,$AI76,$AM76)&lt;='Wage Ceilings '!$C$3,$I76)</f>
        <v>0</v>
      </c>
      <c r="AR76" s="91" cm="1">
        <f t="array" ref="AR76">INDEX(Appendix!$G$4:$K$8,_xlfn.IFS(AP76&lt;56,1,AP76&lt;61,2,AP76&lt;66,3,AP76&lt;71,4,TRUE,5),MATCH(YEAR($C$17),Appendix!$G$3:$L$3,0))</f>
        <v>0</v>
      </c>
      <c r="AS76" s="92">
        <f t="shared" si="24"/>
        <v>0</v>
      </c>
      <c r="AT76" s="89">
        <f t="shared" si="35"/>
        <v>126</v>
      </c>
      <c r="AU76" s="90" cm="1">
        <f t="array" ref="AU76">_xlfn.IFS(SUM($S76,$W76,$AA76,$AE76,$AI76,$AM76,$AQ76)&gt;='Wage Ceilings '!$C$3,0,SUM($J76,$S76,$W76,$AA76,$AE76,$AI76,$AM76,$AQ76)&gt;'Wage Ceilings '!$C$3,'Wage Ceilings '!$C$3-SUM($S76,$W76,$AA76,$AE76,$AI76,$AM76,$AQ76),SUM($J76,$S76,$W76,$AA76,$AE76,$AI76,$AM76,$AQ76)&lt;='Wage Ceilings '!$C$3,$J76)</f>
        <v>0</v>
      </c>
      <c r="AV76" s="91" cm="1">
        <f t="array" ref="AV76">INDEX(Appendix!$G$4:$K$8,_xlfn.IFS(AT76&lt;56,1,AT76&lt;61,2,AT76&lt;66,3,AT76&lt;71,4,TRUE,5),MATCH(YEAR($C$17),Appendix!$G$3:$L$3,0))</f>
        <v>0</v>
      </c>
      <c r="AW76" s="92">
        <f t="shared" si="15"/>
        <v>0</v>
      </c>
      <c r="AX76" s="89">
        <f t="shared" si="36"/>
        <v>126</v>
      </c>
      <c r="AY76" s="90" cm="1">
        <f t="array" ref="AY76">_xlfn.IFS(SUM($S76,$W76,$AA76,$AE76,$AI76,$AM76,$AQ76,$AU76)&gt;='Wage Ceilings '!$C$3,0,SUM($K76,$S76,$W76,$AA76,$AE76,$AI76,$AM76,$AQ76,$AU76)&gt;'Wage Ceilings '!$C$3,'Wage Ceilings '!$C$3-SUM($S76,$W76,$AA76,$AE76,$AI76,$AM76,$AQ76,$AU76),SUM($K76,$S76,$W76,$AA76,$AE76,$AI76,$AM76,$AQ76,$AU76)&lt;='Wage Ceilings '!$C$3,$K76)</f>
        <v>0</v>
      </c>
      <c r="AZ76" s="91" cm="1">
        <f t="array" ref="AZ76">INDEX(Appendix!$G$4:$K$8,_xlfn.IFS(AX76&lt;56,1,AX76&lt;61,2,AX76&lt;66,3,AX76&lt;71,4,TRUE,5),MATCH(YEAR($C$17),Appendix!$G$3:$L$3,0))</f>
        <v>0</v>
      </c>
      <c r="BA76" s="92">
        <f t="shared" si="17"/>
        <v>0</v>
      </c>
      <c r="BB76" s="89">
        <f t="shared" si="37"/>
        <v>126</v>
      </c>
      <c r="BC76" s="90" cm="1">
        <f t="array" ref="BC76">_xlfn.IFS(SUM($S76,$W76,$AA76,$AE76,$AI76,$AM76,$AQ76,$AU76,$AY76)&gt;='Wage Ceilings '!$C$3,0,SUM($L76,$S76,$W76,$AA76,$AE76,$AI76,$AM76,$AQ76,$AU76,$AY76)&gt;'Wage Ceilings '!$C$3,'Wage Ceilings '!$C$3-SUM($S76,$W76,$AA76,$AE76,$AI76,$AM76,$AQ76,$AU76,$AY76),SUM($L76,$S76,$W76,$AA76,$AE76,$AI76,$AM76,$AQ76,$AU76,$AY76)&lt;='Wage Ceilings '!$C$3,$L76)</f>
        <v>0</v>
      </c>
      <c r="BD76" s="91" cm="1">
        <f t="array" ref="BD76">INDEX(Appendix!$G$4:$K$8,_xlfn.IFS(BB76&lt;56,1,BB76&lt;61,2,BB76&lt;66,3,BB76&lt;71,4,TRUE,5),MATCH(YEAR($C$17),Appendix!$G$3:$L$3,0))</f>
        <v>0</v>
      </c>
      <c r="BE76" s="92">
        <f t="shared" si="19"/>
        <v>0</v>
      </c>
      <c r="BF76" s="89">
        <f t="shared" si="38"/>
        <v>126</v>
      </c>
      <c r="BG76" s="90" cm="1">
        <f t="array" ref="BG76">_xlfn.IFS(SUM($S76,$W76,$AA76,$AE76,$AI76,$AM76,$AQ76,$AU76,$AY76,$BC76)&gt;='Wage Ceilings '!$C$3,0,SUM($M76,$S76,$W76,$AA76,$AE76,$AI76,$AM76,$AQ76,$AU76,$AY76,$BC76)&gt;'Wage Ceilings '!$C$3,'Wage Ceilings '!$C$3-SUM($S76,$W76,$AA76,$AE76,$AI76,$AM76,$AQ76,$AU76,$AY76,$BC76),SUM($M76,$S76,$W76,$AA76,$AE76,$AI76,$AM76,$AQ76,$AU76,$AY76,$BC76)&lt;='Wage Ceilings '!$C$3,$M76)</f>
        <v>0</v>
      </c>
      <c r="BH76" s="91" cm="1">
        <f t="array" ref="BH76">INDEX(Appendix!$G$4:$K$8,_xlfn.IFS(BF76&lt;56,1,BF76&lt;61,2,BF76&lt;66,3,BF76&lt;71,4,TRUE,5),MATCH(YEAR($C$17),Appendix!$G$3:$L$3,0))</f>
        <v>0</v>
      </c>
      <c r="BI76" s="92">
        <f t="shared" si="21"/>
        <v>0</v>
      </c>
      <c r="BJ76" s="89">
        <f t="shared" si="39"/>
        <v>126</v>
      </c>
      <c r="BK76" s="90" cm="1">
        <f t="array" ref="BK76">_xlfn.IFS(SUM($S76,$W76,$AA76,$AE76,$AI76,$AM76,$AQ76,$AU76,$AY76,$BC76,$BG76)&gt;='Wage Ceilings '!$C$3,0,SUM($N76,$S76,$W76,$AA76,$AE76,$AI76,$AM76,$AQ76,$AU76,$AY76,$BC76,$BG76)&gt;'Wage Ceilings '!$C$3,'Wage Ceilings '!$C$3-SUM($S76,$W76,$AA76,$AE76,$AI76,$AM76,$AQ76,$AU76,$AY76,$BC76,$BG76),SUM($N76,$S76,$W76,$AA76,$AE76,$AI76,$AM76,$AQ76,$AU76,$AY76,$BC76,$BG76)&lt;='Wage Ceilings '!$C$3,$N76)</f>
        <v>0</v>
      </c>
      <c r="BL76" s="91" cm="1">
        <f t="array" ref="BL76">INDEX(Appendix!$G$4:$K$8,_xlfn.IFS(BJ76&lt;56,1,BJ76&lt;61,2,BJ76&lt;66,3,BJ76&lt;71,4,TRUE,5),MATCH(YEAR($C$17),Appendix!$G$3:$L$3,0))</f>
        <v>0</v>
      </c>
      <c r="BM76" s="92">
        <f t="shared" si="23"/>
        <v>0</v>
      </c>
      <c r="BN76" s="99"/>
    </row>
    <row r="77" spans="1:66" x14ac:dyDescent="0.3">
      <c r="A77" s="64" t="s">
        <v>125</v>
      </c>
      <c r="B77" s="63"/>
      <c r="C77" s="67"/>
      <c r="D77" s="67"/>
      <c r="E77" s="67"/>
      <c r="F77" s="67"/>
      <c r="G77" s="67"/>
      <c r="H77" s="67"/>
      <c r="I77" s="67"/>
      <c r="J77" s="67"/>
      <c r="K77" s="67"/>
      <c r="L77" s="67"/>
      <c r="M77" s="67"/>
      <c r="N77" s="67"/>
      <c r="O77" s="57">
        <f t="shared" si="25"/>
        <v>0</v>
      </c>
      <c r="P77" s="57">
        <f t="shared" si="26"/>
        <v>0</v>
      </c>
      <c r="Q77" s="58">
        <f t="shared" si="27"/>
        <v>0</v>
      </c>
      <c r="R77" s="89">
        <f t="shared" si="28"/>
        <v>125</v>
      </c>
      <c r="S77" s="90">
        <f>IF($C77&gt;'Wage Ceilings '!$C$3,'Wage Ceilings '!$C$3,$C77)</f>
        <v>0</v>
      </c>
      <c r="T77" s="91" cm="1">
        <f t="array" ref="T77">INDEX(Appendix!$G$4:$K$8,_xlfn.IFS(R77&lt;56,1,R77&lt;61,2,R77&lt;66,3,R77&lt;71,4,TRUE,5),MATCH(YEAR($C$17),Appendix!$G$3:$L$3,0))</f>
        <v>0</v>
      </c>
      <c r="U77" s="92">
        <f t="shared" si="2"/>
        <v>0</v>
      </c>
      <c r="V77" s="89">
        <f t="shared" si="29"/>
        <v>126</v>
      </c>
      <c r="W77" s="90">
        <f>IF($D77&gt;'Wage Ceilings '!$C$3-$S77,'Wage Ceilings '!$C$3-$S77,$D77)</f>
        <v>0</v>
      </c>
      <c r="X77" s="91" cm="1">
        <f t="array" ref="X77">INDEX(Appendix!$G$4:$K$8,_xlfn.IFS(V77&lt;56,1,V77&lt;61,2,V77&lt;66,3,V77&lt;71,4,TRUE,5),MATCH(YEAR($C$17),Appendix!$G$3:$L$3,0))</f>
        <v>0</v>
      </c>
      <c r="Y77" s="92">
        <f t="shared" si="4"/>
        <v>0</v>
      </c>
      <c r="Z77" s="89">
        <f t="shared" si="30"/>
        <v>126</v>
      </c>
      <c r="AA77" s="90">
        <f>IF($E77&gt;'Wage Ceilings '!$C$3-SUM($S77,$W77),'Wage Ceilings '!$C$3-SUM($S77,$W77),$E77)</f>
        <v>0</v>
      </c>
      <c r="AB77" s="91" cm="1">
        <f t="array" ref="AB77">INDEX(Appendix!$G$4:$K$8,_xlfn.IFS(Z77&lt;56,1,Z77&lt;61,2,Z77&lt;66,3,Z77&lt;71,4,TRUE,5),MATCH(YEAR($C$17),Appendix!$G$3:$L$3,0))</f>
        <v>0</v>
      </c>
      <c r="AC77" s="92">
        <f t="shared" si="6"/>
        <v>0</v>
      </c>
      <c r="AD77" s="89">
        <f t="shared" si="31"/>
        <v>126</v>
      </c>
      <c r="AE77" s="90">
        <f>IF($F77&gt;'Wage Ceilings '!$C$3-SUM($S77,$W77,$AA77),'Wage Ceilings '!$C$3-SUM($S77,$W77,$AA77),$F77)</f>
        <v>0</v>
      </c>
      <c r="AF77" s="91" cm="1">
        <f t="array" ref="AF77">INDEX(Appendix!$G$4:$K$8,_xlfn.IFS(AD77&lt;56,1,AD77&lt;61,2,AD77&lt;66,3,AD77&lt;71,4,TRUE,5),MATCH(YEAR($C$17),Appendix!$G$3:$L$3,0))</f>
        <v>0</v>
      </c>
      <c r="AG77" s="92">
        <f t="shared" si="8"/>
        <v>0</v>
      </c>
      <c r="AH77" s="89">
        <f t="shared" si="32"/>
        <v>126</v>
      </c>
      <c r="AI77" s="90">
        <f>IF($G77&gt;'Wage Ceilings '!$C$3-SUM($S77,$W77,$AA77,$AE77),'Wage Ceilings '!$C$3-SUM($S77,$W77,$AA77,$AE77),$G77)</f>
        <v>0</v>
      </c>
      <c r="AJ77" s="91" cm="1">
        <f t="array" ref="AJ77">INDEX(Appendix!$G$4:$K$8,_xlfn.IFS(AH77&lt;56,1,AH77&lt;61,2,AH77&lt;66,3,AH77&lt;71,4,TRUE,5),MATCH(YEAR($C$17),Appendix!$G$3:$L$3,0))</f>
        <v>0</v>
      </c>
      <c r="AK77" s="92">
        <f t="shared" si="10"/>
        <v>0</v>
      </c>
      <c r="AL77" s="89">
        <f t="shared" si="33"/>
        <v>126</v>
      </c>
      <c r="AM77" s="90">
        <f>IF($H77&gt;'Wage Ceilings '!$C$3-SUM($S77,$W77,$AA77,$AE77,$AI77),'Wage Ceilings '!$C$3-SUM($S77,$W77,$AA77,$AE77,$AI77),$H77)</f>
        <v>0</v>
      </c>
      <c r="AN77" s="91" cm="1">
        <f t="array" ref="AN77">INDEX(Appendix!$G$4:$K$8,_xlfn.IFS(AL77&lt;56,1,AL77&lt;61,2,AL77&lt;66,3,AL77&lt;71,4,TRUE,5),MATCH(YEAR($C$17),Appendix!$G$3:$L$3,0))</f>
        <v>0</v>
      </c>
      <c r="AO77" s="92">
        <f t="shared" si="12"/>
        <v>0</v>
      </c>
      <c r="AP77" s="89">
        <f t="shared" si="34"/>
        <v>126</v>
      </c>
      <c r="AQ77" s="90" cm="1">
        <f t="array" ref="AQ77">_xlfn.IFS(SUM($S77,$W77,$AA77,$AE77,$AI77,$AM77)&gt;='Wage Ceilings '!$C$3,0,SUM($I77,$S77,$W77,$AA77,$AE77,$AI77,$AM77)&gt;'Wage Ceilings '!$C$3,'Wage Ceilings '!$C$3-SUM($S77,$W77,$AA77,$AE77,$AI77,$AM77),SUM($I77,$S77,$W77,$AA77,$AE77,$AI77,$AM77)&lt;='Wage Ceilings '!$C$3,$I77)</f>
        <v>0</v>
      </c>
      <c r="AR77" s="91" cm="1">
        <f t="array" ref="AR77">INDEX(Appendix!$G$4:$K$8,_xlfn.IFS(AP77&lt;56,1,AP77&lt;61,2,AP77&lt;66,3,AP77&lt;71,4,TRUE,5),MATCH(YEAR($C$17),Appendix!$G$3:$L$3,0))</f>
        <v>0</v>
      </c>
      <c r="AS77" s="92">
        <f t="shared" si="24"/>
        <v>0</v>
      </c>
      <c r="AT77" s="89">
        <f t="shared" si="35"/>
        <v>126</v>
      </c>
      <c r="AU77" s="90" cm="1">
        <f t="array" ref="AU77">_xlfn.IFS(SUM($S77,$W77,$AA77,$AE77,$AI77,$AM77,$AQ77)&gt;='Wage Ceilings '!$C$3,0,SUM($J77,$S77,$W77,$AA77,$AE77,$AI77,$AM77,$AQ77)&gt;'Wage Ceilings '!$C$3,'Wage Ceilings '!$C$3-SUM($S77,$W77,$AA77,$AE77,$AI77,$AM77,$AQ77),SUM($J77,$S77,$W77,$AA77,$AE77,$AI77,$AM77,$AQ77)&lt;='Wage Ceilings '!$C$3,$J77)</f>
        <v>0</v>
      </c>
      <c r="AV77" s="91" cm="1">
        <f t="array" ref="AV77">INDEX(Appendix!$G$4:$K$8,_xlfn.IFS(AT77&lt;56,1,AT77&lt;61,2,AT77&lt;66,3,AT77&lt;71,4,TRUE,5),MATCH(YEAR($C$17),Appendix!$G$3:$L$3,0))</f>
        <v>0</v>
      </c>
      <c r="AW77" s="92">
        <f t="shared" si="15"/>
        <v>0</v>
      </c>
      <c r="AX77" s="89">
        <f t="shared" si="36"/>
        <v>126</v>
      </c>
      <c r="AY77" s="90" cm="1">
        <f t="array" ref="AY77">_xlfn.IFS(SUM($S77,$W77,$AA77,$AE77,$AI77,$AM77,$AQ77,$AU77)&gt;='Wage Ceilings '!$C$3,0,SUM($K77,$S77,$W77,$AA77,$AE77,$AI77,$AM77,$AQ77,$AU77)&gt;'Wage Ceilings '!$C$3,'Wage Ceilings '!$C$3-SUM($S77,$W77,$AA77,$AE77,$AI77,$AM77,$AQ77,$AU77),SUM($K77,$S77,$W77,$AA77,$AE77,$AI77,$AM77,$AQ77,$AU77)&lt;='Wage Ceilings '!$C$3,$K77)</f>
        <v>0</v>
      </c>
      <c r="AZ77" s="91" cm="1">
        <f t="array" ref="AZ77">INDEX(Appendix!$G$4:$K$8,_xlfn.IFS(AX77&lt;56,1,AX77&lt;61,2,AX77&lt;66,3,AX77&lt;71,4,TRUE,5),MATCH(YEAR($C$17),Appendix!$G$3:$L$3,0))</f>
        <v>0</v>
      </c>
      <c r="BA77" s="92">
        <f t="shared" si="17"/>
        <v>0</v>
      </c>
      <c r="BB77" s="89">
        <f t="shared" si="37"/>
        <v>126</v>
      </c>
      <c r="BC77" s="90" cm="1">
        <f t="array" ref="BC77">_xlfn.IFS(SUM($S77,$W77,$AA77,$AE77,$AI77,$AM77,$AQ77,$AU77,$AY77)&gt;='Wage Ceilings '!$C$3,0,SUM($L77,$S77,$W77,$AA77,$AE77,$AI77,$AM77,$AQ77,$AU77,$AY77)&gt;'Wage Ceilings '!$C$3,'Wage Ceilings '!$C$3-SUM($S77,$W77,$AA77,$AE77,$AI77,$AM77,$AQ77,$AU77,$AY77),SUM($L77,$S77,$W77,$AA77,$AE77,$AI77,$AM77,$AQ77,$AU77,$AY77)&lt;='Wage Ceilings '!$C$3,$L77)</f>
        <v>0</v>
      </c>
      <c r="BD77" s="91" cm="1">
        <f t="array" ref="BD77">INDEX(Appendix!$G$4:$K$8,_xlfn.IFS(BB77&lt;56,1,BB77&lt;61,2,BB77&lt;66,3,BB77&lt;71,4,TRUE,5),MATCH(YEAR($C$17),Appendix!$G$3:$L$3,0))</f>
        <v>0</v>
      </c>
      <c r="BE77" s="92">
        <f t="shared" si="19"/>
        <v>0</v>
      </c>
      <c r="BF77" s="89">
        <f t="shared" si="38"/>
        <v>126</v>
      </c>
      <c r="BG77" s="90" cm="1">
        <f t="array" ref="BG77">_xlfn.IFS(SUM($S77,$W77,$AA77,$AE77,$AI77,$AM77,$AQ77,$AU77,$AY77,$BC77)&gt;='Wage Ceilings '!$C$3,0,SUM($M77,$S77,$W77,$AA77,$AE77,$AI77,$AM77,$AQ77,$AU77,$AY77,$BC77)&gt;'Wage Ceilings '!$C$3,'Wage Ceilings '!$C$3-SUM($S77,$W77,$AA77,$AE77,$AI77,$AM77,$AQ77,$AU77,$AY77,$BC77),SUM($M77,$S77,$W77,$AA77,$AE77,$AI77,$AM77,$AQ77,$AU77,$AY77,$BC77)&lt;='Wage Ceilings '!$C$3,$M77)</f>
        <v>0</v>
      </c>
      <c r="BH77" s="91" cm="1">
        <f t="array" ref="BH77">INDEX(Appendix!$G$4:$K$8,_xlfn.IFS(BF77&lt;56,1,BF77&lt;61,2,BF77&lt;66,3,BF77&lt;71,4,TRUE,5),MATCH(YEAR($C$17),Appendix!$G$3:$L$3,0))</f>
        <v>0</v>
      </c>
      <c r="BI77" s="92">
        <f t="shared" si="21"/>
        <v>0</v>
      </c>
      <c r="BJ77" s="89">
        <f t="shared" si="39"/>
        <v>126</v>
      </c>
      <c r="BK77" s="90" cm="1">
        <f t="array" ref="BK77">_xlfn.IFS(SUM($S77,$W77,$AA77,$AE77,$AI77,$AM77,$AQ77,$AU77,$AY77,$BC77,$BG77)&gt;='Wage Ceilings '!$C$3,0,SUM($N77,$S77,$W77,$AA77,$AE77,$AI77,$AM77,$AQ77,$AU77,$AY77,$BC77,$BG77)&gt;'Wage Ceilings '!$C$3,'Wage Ceilings '!$C$3-SUM($S77,$W77,$AA77,$AE77,$AI77,$AM77,$AQ77,$AU77,$AY77,$BC77,$BG77),SUM($N77,$S77,$W77,$AA77,$AE77,$AI77,$AM77,$AQ77,$AU77,$AY77,$BC77,$BG77)&lt;='Wage Ceilings '!$C$3,$N77)</f>
        <v>0</v>
      </c>
      <c r="BL77" s="91" cm="1">
        <f t="array" ref="BL77">INDEX(Appendix!$G$4:$K$8,_xlfn.IFS(BJ77&lt;56,1,BJ77&lt;61,2,BJ77&lt;66,3,BJ77&lt;71,4,TRUE,5),MATCH(YEAR($C$17),Appendix!$G$3:$L$3,0))</f>
        <v>0</v>
      </c>
      <c r="BM77" s="92">
        <f t="shared" si="23"/>
        <v>0</v>
      </c>
      <c r="BN77" s="99"/>
    </row>
    <row r="78" spans="1:66" x14ac:dyDescent="0.3">
      <c r="A78" s="64" t="s">
        <v>126</v>
      </c>
      <c r="B78" s="63"/>
      <c r="C78" s="67"/>
      <c r="D78" s="67"/>
      <c r="E78" s="67"/>
      <c r="F78" s="67"/>
      <c r="G78" s="67"/>
      <c r="H78" s="67"/>
      <c r="I78" s="67"/>
      <c r="J78" s="67"/>
      <c r="K78" s="67"/>
      <c r="L78" s="67"/>
      <c r="M78" s="67"/>
      <c r="N78" s="67"/>
      <c r="O78" s="57">
        <f t="shared" si="25"/>
        <v>0</v>
      </c>
      <c r="P78" s="57">
        <f t="shared" si="26"/>
        <v>0</v>
      </c>
      <c r="Q78" s="58">
        <f t="shared" si="27"/>
        <v>0</v>
      </c>
      <c r="R78" s="89">
        <f t="shared" si="28"/>
        <v>125</v>
      </c>
      <c r="S78" s="90">
        <f>IF($C78&gt;'Wage Ceilings '!$C$3,'Wage Ceilings '!$C$3,$C78)</f>
        <v>0</v>
      </c>
      <c r="T78" s="91" cm="1">
        <f t="array" ref="T78">INDEX(Appendix!$G$4:$K$8,_xlfn.IFS(R78&lt;56,1,R78&lt;61,2,R78&lt;66,3,R78&lt;71,4,TRUE,5),MATCH(YEAR($C$17),Appendix!$G$3:$L$3,0))</f>
        <v>0</v>
      </c>
      <c r="U78" s="92">
        <f t="shared" si="2"/>
        <v>0</v>
      </c>
      <c r="V78" s="89">
        <f t="shared" si="29"/>
        <v>126</v>
      </c>
      <c r="W78" s="90">
        <f>IF($D78&gt;'Wage Ceilings '!$C$3-$S78,'Wage Ceilings '!$C$3-$S78,$D78)</f>
        <v>0</v>
      </c>
      <c r="X78" s="91" cm="1">
        <f t="array" ref="X78">INDEX(Appendix!$G$4:$K$8,_xlfn.IFS(V78&lt;56,1,V78&lt;61,2,V78&lt;66,3,V78&lt;71,4,TRUE,5),MATCH(YEAR($C$17),Appendix!$G$3:$L$3,0))</f>
        <v>0</v>
      </c>
      <c r="Y78" s="92">
        <f t="shared" si="4"/>
        <v>0</v>
      </c>
      <c r="Z78" s="89">
        <f t="shared" si="30"/>
        <v>126</v>
      </c>
      <c r="AA78" s="90">
        <f>IF($E78&gt;'Wage Ceilings '!$C$3-SUM($S78,$W78),'Wage Ceilings '!$C$3-SUM($S78,$W78),$E78)</f>
        <v>0</v>
      </c>
      <c r="AB78" s="91" cm="1">
        <f t="array" ref="AB78">INDEX(Appendix!$G$4:$K$8,_xlfn.IFS(Z78&lt;56,1,Z78&lt;61,2,Z78&lt;66,3,Z78&lt;71,4,TRUE,5),MATCH(YEAR($C$17),Appendix!$G$3:$L$3,0))</f>
        <v>0</v>
      </c>
      <c r="AC78" s="92">
        <f t="shared" si="6"/>
        <v>0</v>
      </c>
      <c r="AD78" s="89">
        <f t="shared" si="31"/>
        <v>126</v>
      </c>
      <c r="AE78" s="90">
        <f>IF($F78&gt;'Wage Ceilings '!$C$3-SUM($S78,$W78,$AA78),'Wage Ceilings '!$C$3-SUM($S78,$W78,$AA78),$F78)</f>
        <v>0</v>
      </c>
      <c r="AF78" s="91" cm="1">
        <f t="array" ref="AF78">INDEX(Appendix!$G$4:$K$8,_xlfn.IFS(AD78&lt;56,1,AD78&lt;61,2,AD78&lt;66,3,AD78&lt;71,4,TRUE,5),MATCH(YEAR($C$17),Appendix!$G$3:$L$3,0))</f>
        <v>0</v>
      </c>
      <c r="AG78" s="92">
        <f t="shared" si="8"/>
        <v>0</v>
      </c>
      <c r="AH78" s="89">
        <f t="shared" si="32"/>
        <v>126</v>
      </c>
      <c r="AI78" s="90">
        <f>IF($G78&gt;'Wage Ceilings '!$C$3-SUM($S78,$W78,$AA78,$AE78),'Wage Ceilings '!$C$3-SUM($S78,$W78,$AA78,$AE78),$G78)</f>
        <v>0</v>
      </c>
      <c r="AJ78" s="91" cm="1">
        <f t="array" ref="AJ78">INDEX(Appendix!$G$4:$K$8,_xlfn.IFS(AH78&lt;56,1,AH78&lt;61,2,AH78&lt;66,3,AH78&lt;71,4,TRUE,5),MATCH(YEAR($C$17),Appendix!$G$3:$L$3,0))</f>
        <v>0</v>
      </c>
      <c r="AK78" s="92">
        <f t="shared" si="10"/>
        <v>0</v>
      </c>
      <c r="AL78" s="89">
        <f t="shared" si="33"/>
        <v>126</v>
      </c>
      <c r="AM78" s="90">
        <f>IF($H78&gt;'Wage Ceilings '!$C$3-SUM($S78,$W78,$AA78,$AE78,$AI78),'Wage Ceilings '!$C$3-SUM($S78,$W78,$AA78,$AE78,$AI78),$H78)</f>
        <v>0</v>
      </c>
      <c r="AN78" s="91" cm="1">
        <f t="array" ref="AN78">INDEX(Appendix!$G$4:$K$8,_xlfn.IFS(AL78&lt;56,1,AL78&lt;61,2,AL78&lt;66,3,AL78&lt;71,4,TRUE,5),MATCH(YEAR($C$17),Appendix!$G$3:$L$3,0))</f>
        <v>0</v>
      </c>
      <c r="AO78" s="92">
        <f t="shared" si="12"/>
        <v>0</v>
      </c>
      <c r="AP78" s="89">
        <f t="shared" si="34"/>
        <v>126</v>
      </c>
      <c r="AQ78" s="90" cm="1">
        <f t="array" ref="AQ78">_xlfn.IFS(SUM($S78,$W78,$AA78,$AE78,$AI78,$AM78)&gt;='Wage Ceilings '!$C$3,0,SUM($I78,$S78,$W78,$AA78,$AE78,$AI78,$AM78)&gt;'Wage Ceilings '!$C$3,'Wage Ceilings '!$C$3-SUM($S78,$W78,$AA78,$AE78,$AI78,$AM78),SUM($I78,$S78,$W78,$AA78,$AE78,$AI78,$AM78)&lt;='Wage Ceilings '!$C$3,$I78)</f>
        <v>0</v>
      </c>
      <c r="AR78" s="91" cm="1">
        <f t="array" ref="AR78">INDEX(Appendix!$G$4:$K$8,_xlfn.IFS(AP78&lt;56,1,AP78&lt;61,2,AP78&lt;66,3,AP78&lt;71,4,TRUE,5),MATCH(YEAR($C$17),Appendix!$G$3:$L$3,0))</f>
        <v>0</v>
      </c>
      <c r="AS78" s="92">
        <f t="shared" si="24"/>
        <v>0</v>
      </c>
      <c r="AT78" s="89">
        <f t="shared" si="35"/>
        <v>126</v>
      </c>
      <c r="AU78" s="90" cm="1">
        <f t="array" ref="AU78">_xlfn.IFS(SUM($S78,$W78,$AA78,$AE78,$AI78,$AM78,$AQ78)&gt;='Wage Ceilings '!$C$3,0,SUM($J78,$S78,$W78,$AA78,$AE78,$AI78,$AM78,$AQ78)&gt;'Wage Ceilings '!$C$3,'Wage Ceilings '!$C$3-SUM($S78,$W78,$AA78,$AE78,$AI78,$AM78,$AQ78),SUM($J78,$S78,$W78,$AA78,$AE78,$AI78,$AM78,$AQ78)&lt;='Wage Ceilings '!$C$3,$J78)</f>
        <v>0</v>
      </c>
      <c r="AV78" s="91" cm="1">
        <f t="array" ref="AV78">INDEX(Appendix!$G$4:$K$8,_xlfn.IFS(AT78&lt;56,1,AT78&lt;61,2,AT78&lt;66,3,AT78&lt;71,4,TRUE,5),MATCH(YEAR($C$17),Appendix!$G$3:$L$3,0))</f>
        <v>0</v>
      </c>
      <c r="AW78" s="92">
        <f t="shared" si="15"/>
        <v>0</v>
      </c>
      <c r="AX78" s="89">
        <f t="shared" si="36"/>
        <v>126</v>
      </c>
      <c r="AY78" s="90" cm="1">
        <f t="array" ref="AY78">_xlfn.IFS(SUM($S78,$W78,$AA78,$AE78,$AI78,$AM78,$AQ78,$AU78)&gt;='Wage Ceilings '!$C$3,0,SUM($K78,$S78,$W78,$AA78,$AE78,$AI78,$AM78,$AQ78,$AU78)&gt;'Wage Ceilings '!$C$3,'Wage Ceilings '!$C$3-SUM($S78,$W78,$AA78,$AE78,$AI78,$AM78,$AQ78,$AU78),SUM($K78,$S78,$W78,$AA78,$AE78,$AI78,$AM78,$AQ78,$AU78)&lt;='Wage Ceilings '!$C$3,$K78)</f>
        <v>0</v>
      </c>
      <c r="AZ78" s="91" cm="1">
        <f t="array" ref="AZ78">INDEX(Appendix!$G$4:$K$8,_xlfn.IFS(AX78&lt;56,1,AX78&lt;61,2,AX78&lt;66,3,AX78&lt;71,4,TRUE,5),MATCH(YEAR($C$17),Appendix!$G$3:$L$3,0))</f>
        <v>0</v>
      </c>
      <c r="BA78" s="92">
        <f t="shared" si="17"/>
        <v>0</v>
      </c>
      <c r="BB78" s="89">
        <f t="shared" si="37"/>
        <v>126</v>
      </c>
      <c r="BC78" s="90" cm="1">
        <f t="array" ref="BC78">_xlfn.IFS(SUM($S78,$W78,$AA78,$AE78,$AI78,$AM78,$AQ78,$AU78,$AY78)&gt;='Wage Ceilings '!$C$3,0,SUM($L78,$S78,$W78,$AA78,$AE78,$AI78,$AM78,$AQ78,$AU78,$AY78)&gt;'Wage Ceilings '!$C$3,'Wage Ceilings '!$C$3-SUM($S78,$W78,$AA78,$AE78,$AI78,$AM78,$AQ78,$AU78,$AY78),SUM($L78,$S78,$W78,$AA78,$AE78,$AI78,$AM78,$AQ78,$AU78,$AY78)&lt;='Wage Ceilings '!$C$3,$L78)</f>
        <v>0</v>
      </c>
      <c r="BD78" s="91" cm="1">
        <f t="array" ref="BD78">INDEX(Appendix!$G$4:$K$8,_xlfn.IFS(BB78&lt;56,1,BB78&lt;61,2,BB78&lt;66,3,BB78&lt;71,4,TRUE,5),MATCH(YEAR($C$17),Appendix!$G$3:$L$3,0))</f>
        <v>0</v>
      </c>
      <c r="BE78" s="92">
        <f t="shared" si="19"/>
        <v>0</v>
      </c>
      <c r="BF78" s="89">
        <f t="shared" si="38"/>
        <v>126</v>
      </c>
      <c r="BG78" s="90" cm="1">
        <f t="array" ref="BG78">_xlfn.IFS(SUM($S78,$W78,$AA78,$AE78,$AI78,$AM78,$AQ78,$AU78,$AY78,$BC78)&gt;='Wage Ceilings '!$C$3,0,SUM($M78,$S78,$W78,$AA78,$AE78,$AI78,$AM78,$AQ78,$AU78,$AY78,$BC78)&gt;'Wage Ceilings '!$C$3,'Wage Ceilings '!$C$3-SUM($S78,$W78,$AA78,$AE78,$AI78,$AM78,$AQ78,$AU78,$AY78,$BC78),SUM($M78,$S78,$W78,$AA78,$AE78,$AI78,$AM78,$AQ78,$AU78,$AY78,$BC78)&lt;='Wage Ceilings '!$C$3,$M78)</f>
        <v>0</v>
      </c>
      <c r="BH78" s="91" cm="1">
        <f t="array" ref="BH78">INDEX(Appendix!$G$4:$K$8,_xlfn.IFS(BF78&lt;56,1,BF78&lt;61,2,BF78&lt;66,3,BF78&lt;71,4,TRUE,5),MATCH(YEAR($C$17),Appendix!$G$3:$L$3,0))</f>
        <v>0</v>
      </c>
      <c r="BI78" s="92">
        <f t="shared" si="21"/>
        <v>0</v>
      </c>
      <c r="BJ78" s="89">
        <f t="shared" si="39"/>
        <v>126</v>
      </c>
      <c r="BK78" s="90" cm="1">
        <f t="array" ref="BK78">_xlfn.IFS(SUM($S78,$W78,$AA78,$AE78,$AI78,$AM78,$AQ78,$AU78,$AY78,$BC78,$BG78)&gt;='Wage Ceilings '!$C$3,0,SUM($N78,$S78,$W78,$AA78,$AE78,$AI78,$AM78,$AQ78,$AU78,$AY78,$BC78,$BG78)&gt;'Wage Ceilings '!$C$3,'Wage Ceilings '!$C$3-SUM($S78,$W78,$AA78,$AE78,$AI78,$AM78,$AQ78,$AU78,$AY78,$BC78,$BG78),SUM($N78,$S78,$W78,$AA78,$AE78,$AI78,$AM78,$AQ78,$AU78,$AY78,$BC78,$BG78)&lt;='Wage Ceilings '!$C$3,$N78)</f>
        <v>0</v>
      </c>
      <c r="BL78" s="91" cm="1">
        <f t="array" ref="BL78">INDEX(Appendix!$G$4:$K$8,_xlfn.IFS(BJ78&lt;56,1,BJ78&lt;61,2,BJ78&lt;66,3,BJ78&lt;71,4,TRUE,5),MATCH(YEAR($C$17),Appendix!$G$3:$L$3,0))</f>
        <v>0</v>
      </c>
      <c r="BM78" s="92">
        <f t="shared" si="23"/>
        <v>0</v>
      </c>
      <c r="BN78" s="99"/>
    </row>
    <row r="79" spans="1:66" x14ac:dyDescent="0.3">
      <c r="A79" s="64" t="s">
        <v>127</v>
      </c>
      <c r="B79" s="63"/>
      <c r="C79" s="67"/>
      <c r="D79" s="67"/>
      <c r="E79" s="67"/>
      <c r="F79" s="67"/>
      <c r="G79" s="67"/>
      <c r="H79" s="67"/>
      <c r="I79" s="67"/>
      <c r="J79" s="67"/>
      <c r="K79" s="67"/>
      <c r="L79" s="67"/>
      <c r="M79" s="67"/>
      <c r="N79" s="67"/>
      <c r="O79" s="57">
        <f t="shared" si="25"/>
        <v>0</v>
      </c>
      <c r="P79" s="57">
        <f t="shared" si="26"/>
        <v>0</v>
      </c>
      <c r="Q79" s="58">
        <f t="shared" si="27"/>
        <v>0</v>
      </c>
      <c r="R79" s="89">
        <f t="shared" si="28"/>
        <v>125</v>
      </c>
      <c r="S79" s="90">
        <f>IF($C79&gt;'Wage Ceilings '!$C$3,'Wage Ceilings '!$C$3,$C79)</f>
        <v>0</v>
      </c>
      <c r="T79" s="91" cm="1">
        <f t="array" ref="T79">INDEX(Appendix!$G$4:$K$8,_xlfn.IFS(R79&lt;56,1,R79&lt;61,2,R79&lt;66,3,R79&lt;71,4,TRUE,5),MATCH(YEAR($C$17),Appendix!$G$3:$L$3,0))</f>
        <v>0</v>
      </c>
      <c r="U79" s="92">
        <f t="shared" si="2"/>
        <v>0</v>
      </c>
      <c r="V79" s="89">
        <f t="shared" si="29"/>
        <v>126</v>
      </c>
      <c r="W79" s="90">
        <f>IF($D79&gt;'Wage Ceilings '!$C$3-$S79,'Wage Ceilings '!$C$3-$S79,$D79)</f>
        <v>0</v>
      </c>
      <c r="X79" s="91" cm="1">
        <f t="array" ref="X79">INDEX(Appendix!$G$4:$K$8,_xlfn.IFS(V79&lt;56,1,V79&lt;61,2,V79&lt;66,3,V79&lt;71,4,TRUE,5),MATCH(YEAR($C$17),Appendix!$G$3:$L$3,0))</f>
        <v>0</v>
      </c>
      <c r="Y79" s="92">
        <f t="shared" si="4"/>
        <v>0</v>
      </c>
      <c r="Z79" s="89">
        <f t="shared" si="30"/>
        <v>126</v>
      </c>
      <c r="AA79" s="90">
        <f>IF($E79&gt;'Wage Ceilings '!$C$3-SUM($S79,$W79),'Wage Ceilings '!$C$3-SUM($S79,$W79),$E79)</f>
        <v>0</v>
      </c>
      <c r="AB79" s="91" cm="1">
        <f t="array" ref="AB79">INDEX(Appendix!$G$4:$K$8,_xlfn.IFS(Z79&lt;56,1,Z79&lt;61,2,Z79&lt;66,3,Z79&lt;71,4,TRUE,5),MATCH(YEAR($C$17),Appendix!$G$3:$L$3,0))</f>
        <v>0</v>
      </c>
      <c r="AC79" s="92">
        <f t="shared" si="6"/>
        <v>0</v>
      </c>
      <c r="AD79" s="89">
        <f t="shared" si="31"/>
        <v>126</v>
      </c>
      <c r="AE79" s="90">
        <f>IF($F79&gt;'Wage Ceilings '!$C$3-SUM($S79,$W79,$AA79),'Wage Ceilings '!$C$3-SUM($S79,$W79,$AA79),$F79)</f>
        <v>0</v>
      </c>
      <c r="AF79" s="91" cm="1">
        <f t="array" ref="AF79">INDEX(Appendix!$G$4:$K$8,_xlfn.IFS(AD79&lt;56,1,AD79&lt;61,2,AD79&lt;66,3,AD79&lt;71,4,TRUE,5),MATCH(YEAR($C$17),Appendix!$G$3:$L$3,0))</f>
        <v>0</v>
      </c>
      <c r="AG79" s="92">
        <f t="shared" si="8"/>
        <v>0</v>
      </c>
      <c r="AH79" s="89">
        <f t="shared" si="32"/>
        <v>126</v>
      </c>
      <c r="AI79" s="90">
        <f>IF($G79&gt;'Wage Ceilings '!$C$3-SUM($S79,$W79,$AA79,$AE79),'Wage Ceilings '!$C$3-SUM($S79,$W79,$AA79,$AE79),$G79)</f>
        <v>0</v>
      </c>
      <c r="AJ79" s="91" cm="1">
        <f t="array" ref="AJ79">INDEX(Appendix!$G$4:$K$8,_xlfn.IFS(AH79&lt;56,1,AH79&lt;61,2,AH79&lt;66,3,AH79&lt;71,4,TRUE,5),MATCH(YEAR($C$17),Appendix!$G$3:$L$3,0))</f>
        <v>0</v>
      </c>
      <c r="AK79" s="92">
        <f t="shared" si="10"/>
        <v>0</v>
      </c>
      <c r="AL79" s="89">
        <f t="shared" si="33"/>
        <v>126</v>
      </c>
      <c r="AM79" s="90">
        <f>IF($H79&gt;'Wage Ceilings '!$C$3-SUM($S79,$W79,$AA79,$AE79,$AI79),'Wage Ceilings '!$C$3-SUM($S79,$W79,$AA79,$AE79,$AI79),$H79)</f>
        <v>0</v>
      </c>
      <c r="AN79" s="91" cm="1">
        <f t="array" ref="AN79">INDEX(Appendix!$G$4:$K$8,_xlfn.IFS(AL79&lt;56,1,AL79&lt;61,2,AL79&lt;66,3,AL79&lt;71,4,TRUE,5),MATCH(YEAR($C$17),Appendix!$G$3:$L$3,0))</f>
        <v>0</v>
      </c>
      <c r="AO79" s="92">
        <f t="shared" si="12"/>
        <v>0</v>
      </c>
      <c r="AP79" s="89">
        <f t="shared" si="34"/>
        <v>126</v>
      </c>
      <c r="AQ79" s="90" cm="1">
        <f t="array" ref="AQ79">_xlfn.IFS(SUM($S79,$W79,$AA79,$AE79,$AI79,$AM79)&gt;='Wage Ceilings '!$C$3,0,SUM($I79,$S79,$W79,$AA79,$AE79,$AI79,$AM79)&gt;'Wage Ceilings '!$C$3,'Wage Ceilings '!$C$3-SUM($S79,$W79,$AA79,$AE79,$AI79,$AM79),SUM($I79,$S79,$W79,$AA79,$AE79,$AI79,$AM79)&lt;='Wage Ceilings '!$C$3,$I79)</f>
        <v>0</v>
      </c>
      <c r="AR79" s="91" cm="1">
        <f t="array" ref="AR79">INDEX(Appendix!$G$4:$K$8,_xlfn.IFS(AP79&lt;56,1,AP79&lt;61,2,AP79&lt;66,3,AP79&lt;71,4,TRUE,5),MATCH(YEAR($C$17),Appendix!$G$3:$L$3,0))</f>
        <v>0</v>
      </c>
      <c r="AS79" s="92">
        <f t="shared" si="24"/>
        <v>0</v>
      </c>
      <c r="AT79" s="89">
        <f t="shared" si="35"/>
        <v>126</v>
      </c>
      <c r="AU79" s="90" cm="1">
        <f t="array" ref="AU79">_xlfn.IFS(SUM($S79,$W79,$AA79,$AE79,$AI79,$AM79,$AQ79)&gt;='Wage Ceilings '!$C$3,0,SUM($J79,$S79,$W79,$AA79,$AE79,$AI79,$AM79,$AQ79)&gt;'Wage Ceilings '!$C$3,'Wage Ceilings '!$C$3-SUM($S79,$W79,$AA79,$AE79,$AI79,$AM79,$AQ79),SUM($J79,$S79,$W79,$AA79,$AE79,$AI79,$AM79,$AQ79)&lt;='Wage Ceilings '!$C$3,$J79)</f>
        <v>0</v>
      </c>
      <c r="AV79" s="91" cm="1">
        <f t="array" ref="AV79">INDEX(Appendix!$G$4:$K$8,_xlfn.IFS(AT79&lt;56,1,AT79&lt;61,2,AT79&lt;66,3,AT79&lt;71,4,TRUE,5),MATCH(YEAR($C$17),Appendix!$G$3:$L$3,0))</f>
        <v>0</v>
      </c>
      <c r="AW79" s="92">
        <f t="shared" si="15"/>
        <v>0</v>
      </c>
      <c r="AX79" s="89">
        <f t="shared" si="36"/>
        <v>126</v>
      </c>
      <c r="AY79" s="90" cm="1">
        <f t="array" ref="AY79">_xlfn.IFS(SUM($S79,$W79,$AA79,$AE79,$AI79,$AM79,$AQ79,$AU79)&gt;='Wage Ceilings '!$C$3,0,SUM($K79,$S79,$W79,$AA79,$AE79,$AI79,$AM79,$AQ79,$AU79)&gt;'Wage Ceilings '!$C$3,'Wage Ceilings '!$C$3-SUM($S79,$W79,$AA79,$AE79,$AI79,$AM79,$AQ79,$AU79),SUM($K79,$S79,$W79,$AA79,$AE79,$AI79,$AM79,$AQ79,$AU79)&lt;='Wage Ceilings '!$C$3,$K79)</f>
        <v>0</v>
      </c>
      <c r="AZ79" s="91" cm="1">
        <f t="array" ref="AZ79">INDEX(Appendix!$G$4:$K$8,_xlfn.IFS(AX79&lt;56,1,AX79&lt;61,2,AX79&lt;66,3,AX79&lt;71,4,TRUE,5),MATCH(YEAR($C$17),Appendix!$G$3:$L$3,0))</f>
        <v>0</v>
      </c>
      <c r="BA79" s="92">
        <f t="shared" si="17"/>
        <v>0</v>
      </c>
      <c r="BB79" s="89">
        <f t="shared" si="37"/>
        <v>126</v>
      </c>
      <c r="BC79" s="90" cm="1">
        <f t="array" ref="BC79">_xlfn.IFS(SUM($S79,$W79,$AA79,$AE79,$AI79,$AM79,$AQ79,$AU79,$AY79)&gt;='Wage Ceilings '!$C$3,0,SUM($L79,$S79,$W79,$AA79,$AE79,$AI79,$AM79,$AQ79,$AU79,$AY79)&gt;'Wage Ceilings '!$C$3,'Wage Ceilings '!$C$3-SUM($S79,$W79,$AA79,$AE79,$AI79,$AM79,$AQ79,$AU79,$AY79),SUM($L79,$S79,$W79,$AA79,$AE79,$AI79,$AM79,$AQ79,$AU79,$AY79)&lt;='Wage Ceilings '!$C$3,$L79)</f>
        <v>0</v>
      </c>
      <c r="BD79" s="91" cm="1">
        <f t="array" ref="BD79">INDEX(Appendix!$G$4:$K$8,_xlfn.IFS(BB79&lt;56,1,BB79&lt;61,2,BB79&lt;66,3,BB79&lt;71,4,TRUE,5),MATCH(YEAR($C$17),Appendix!$G$3:$L$3,0))</f>
        <v>0</v>
      </c>
      <c r="BE79" s="92">
        <f t="shared" si="19"/>
        <v>0</v>
      </c>
      <c r="BF79" s="89">
        <f t="shared" si="38"/>
        <v>126</v>
      </c>
      <c r="BG79" s="90" cm="1">
        <f t="array" ref="BG79">_xlfn.IFS(SUM($S79,$W79,$AA79,$AE79,$AI79,$AM79,$AQ79,$AU79,$AY79,$BC79)&gt;='Wage Ceilings '!$C$3,0,SUM($M79,$S79,$W79,$AA79,$AE79,$AI79,$AM79,$AQ79,$AU79,$AY79,$BC79)&gt;'Wage Ceilings '!$C$3,'Wage Ceilings '!$C$3-SUM($S79,$W79,$AA79,$AE79,$AI79,$AM79,$AQ79,$AU79,$AY79,$BC79),SUM($M79,$S79,$W79,$AA79,$AE79,$AI79,$AM79,$AQ79,$AU79,$AY79,$BC79)&lt;='Wage Ceilings '!$C$3,$M79)</f>
        <v>0</v>
      </c>
      <c r="BH79" s="91" cm="1">
        <f t="array" ref="BH79">INDEX(Appendix!$G$4:$K$8,_xlfn.IFS(BF79&lt;56,1,BF79&lt;61,2,BF79&lt;66,3,BF79&lt;71,4,TRUE,5),MATCH(YEAR($C$17),Appendix!$G$3:$L$3,0))</f>
        <v>0</v>
      </c>
      <c r="BI79" s="92">
        <f t="shared" si="21"/>
        <v>0</v>
      </c>
      <c r="BJ79" s="89">
        <f t="shared" si="39"/>
        <v>126</v>
      </c>
      <c r="BK79" s="90" cm="1">
        <f t="array" ref="BK79">_xlfn.IFS(SUM($S79,$W79,$AA79,$AE79,$AI79,$AM79,$AQ79,$AU79,$AY79,$BC79,$BG79)&gt;='Wage Ceilings '!$C$3,0,SUM($N79,$S79,$W79,$AA79,$AE79,$AI79,$AM79,$AQ79,$AU79,$AY79,$BC79,$BG79)&gt;'Wage Ceilings '!$C$3,'Wage Ceilings '!$C$3-SUM($S79,$W79,$AA79,$AE79,$AI79,$AM79,$AQ79,$AU79,$AY79,$BC79,$BG79),SUM($N79,$S79,$W79,$AA79,$AE79,$AI79,$AM79,$AQ79,$AU79,$AY79,$BC79,$BG79)&lt;='Wage Ceilings '!$C$3,$N79)</f>
        <v>0</v>
      </c>
      <c r="BL79" s="91" cm="1">
        <f t="array" ref="BL79">INDEX(Appendix!$G$4:$K$8,_xlfn.IFS(BJ79&lt;56,1,BJ79&lt;61,2,BJ79&lt;66,3,BJ79&lt;71,4,TRUE,5),MATCH(YEAR($C$17),Appendix!$G$3:$L$3,0))</f>
        <v>0</v>
      </c>
      <c r="BM79" s="92">
        <f t="shared" si="23"/>
        <v>0</v>
      </c>
      <c r="BN79" s="99"/>
    </row>
    <row r="80" spans="1:66" x14ac:dyDescent="0.3">
      <c r="A80" s="64" t="s">
        <v>128</v>
      </c>
      <c r="B80" s="63"/>
      <c r="C80" s="67"/>
      <c r="D80" s="67"/>
      <c r="E80" s="67"/>
      <c r="F80" s="67"/>
      <c r="G80" s="67"/>
      <c r="H80" s="67"/>
      <c r="I80" s="67"/>
      <c r="J80" s="67"/>
      <c r="K80" s="67"/>
      <c r="L80" s="67"/>
      <c r="M80" s="67"/>
      <c r="N80" s="67"/>
      <c r="O80" s="57">
        <f t="shared" si="25"/>
        <v>0</v>
      </c>
      <c r="P80" s="57">
        <f t="shared" si="26"/>
        <v>0</v>
      </c>
      <c r="Q80" s="58">
        <f t="shared" si="27"/>
        <v>0</v>
      </c>
      <c r="R80" s="89">
        <f t="shared" si="28"/>
        <v>125</v>
      </c>
      <c r="S80" s="90">
        <f>IF($C80&gt;'Wage Ceilings '!$C$3,'Wage Ceilings '!$C$3,$C80)</f>
        <v>0</v>
      </c>
      <c r="T80" s="91" cm="1">
        <f t="array" ref="T80">INDEX(Appendix!$G$4:$K$8,_xlfn.IFS(R80&lt;56,1,R80&lt;61,2,R80&lt;66,3,R80&lt;71,4,TRUE,5),MATCH(YEAR($C$17),Appendix!$G$3:$L$3,0))</f>
        <v>0</v>
      </c>
      <c r="U80" s="92">
        <f t="shared" si="2"/>
        <v>0</v>
      </c>
      <c r="V80" s="89">
        <f t="shared" si="29"/>
        <v>126</v>
      </c>
      <c r="W80" s="90">
        <f>IF($D80&gt;'Wage Ceilings '!$C$3-$S80,'Wage Ceilings '!$C$3-$S80,$D80)</f>
        <v>0</v>
      </c>
      <c r="X80" s="91" cm="1">
        <f t="array" ref="X80">INDEX(Appendix!$G$4:$K$8,_xlfn.IFS(V80&lt;56,1,V80&lt;61,2,V80&lt;66,3,V80&lt;71,4,TRUE,5),MATCH(YEAR($C$17),Appendix!$G$3:$L$3,0))</f>
        <v>0</v>
      </c>
      <c r="Y80" s="92">
        <f t="shared" si="4"/>
        <v>0</v>
      </c>
      <c r="Z80" s="89">
        <f t="shared" si="30"/>
        <v>126</v>
      </c>
      <c r="AA80" s="90">
        <f>IF($E80&gt;'Wage Ceilings '!$C$3-SUM($S80,$W80),'Wage Ceilings '!$C$3-SUM($S80,$W80),$E80)</f>
        <v>0</v>
      </c>
      <c r="AB80" s="91" cm="1">
        <f t="array" ref="AB80">INDEX(Appendix!$G$4:$K$8,_xlfn.IFS(Z80&lt;56,1,Z80&lt;61,2,Z80&lt;66,3,Z80&lt;71,4,TRUE,5),MATCH(YEAR($C$17),Appendix!$G$3:$L$3,0))</f>
        <v>0</v>
      </c>
      <c r="AC80" s="92">
        <f t="shared" si="6"/>
        <v>0</v>
      </c>
      <c r="AD80" s="89">
        <f t="shared" si="31"/>
        <v>126</v>
      </c>
      <c r="AE80" s="90">
        <f>IF($F80&gt;'Wage Ceilings '!$C$3-SUM($S80,$W80,$AA80),'Wage Ceilings '!$C$3-SUM($S80,$W80,$AA80),$F80)</f>
        <v>0</v>
      </c>
      <c r="AF80" s="91" cm="1">
        <f t="array" ref="AF80">INDEX(Appendix!$G$4:$K$8,_xlfn.IFS(AD80&lt;56,1,AD80&lt;61,2,AD80&lt;66,3,AD80&lt;71,4,TRUE,5),MATCH(YEAR($C$17),Appendix!$G$3:$L$3,0))</f>
        <v>0</v>
      </c>
      <c r="AG80" s="92">
        <f t="shared" si="8"/>
        <v>0</v>
      </c>
      <c r="AH80" s="89">
        <f t="shared" si="32"/>
        <v>126</v>
      </c>
      <c r="AI80" s="90">
        <f>IF($G80&gt;'Wage Ceilings '!$C$3-SUM($S80,$W80,$AA80,$AE80),'Wage Ceilings '!$C$3-SUM($S80,$W80,$AA80,$AE80),$G80)</f>
        <v>0</v>
      </c>
      <c r="AJ80" s="91" cm="1">
        <f t="array" ref="AJ80">INDEX(Appendix!$G$4:$K$8,_xlfn.IFS(AH80&lt;56,1,AH80&lt;61,2,AH80&lt;66,3,AH80&lt;71,4,TRUE,5),MATCH(YEAR($C$17),Appendix!$G$3:$L$3,0))</f>
        <v>0</v>
      </c>
      <c r="AK80" s="92">
        <f t="shared" si="10"/>
        <v>0</v>
      </c>
      <c r="AL80" s="89">
        <f t="shared" si="33"/>
        <v>126</v>
      </c>
      <c r="AM80" s="90">
        <f>IF($H80&gt;'Wage Ceilings '!$C$3-SUM($S80,$W80,$AA80,$AE80,$AI80),'Wage Ceilings '!$C$3-SUM($S80,$W80,$AA80,$AE80,$AI80),$H80)</f>
        <v>0</v>
      </c>
      <c r="AN80" s="91" cm="1">
        <f t="array" ref="AN80">INDEX(Appendix!$G$4:$K$8,_xlfn.IFS(AL80&lt;56,1,AL80&lt;61,2,AL80&lt;66,3,AL80&lt;71,4,TRUE,5),MATCH(YEAR($C$17),Appendix!$G$3:$L$3,0))</f>
        <v>0</v>
      </c>
      <c r="AO80" s="92">
        <f t="shared" si="12"/>
        <v>0</v>
      </c>
      <c r="AP80" s="89">
        <f t="shared" si="34"/>
        <v>126</v>
      </c>
      <c r="AQ80" s="90" cm="1">
        <f t="array" ref="AQ80">_xlfn.IFS(SUM($S80,$W80,$AA80,$AE80,$AI80,$AM80)&gt;='Wage Ceilings '!$C$3,0,SUM($I80,$S80,$W80,$AA80,$AE80,$AI80,$AM80)&gt;'Wage Ceilings '!$C$3,'Wage Ceilings '!$C$3-SUM($S80,$W80,$AA80,$AE80,$AI80,$AM80),SUM($I80,$S80,$W80,$AA80,$AE80,$AI80,$AM80)&lt;='Wage Ceilings '!$C$3,$I80)</f>
        <v>0</v>
      </c>
      <c r="AR80" s="91" cm="1">
        <f t="array" ref="AR80">INDEX(Appendix!$G$4:$K$8,_xlfn.IFS(AP80&lt;56,1,AP80&lt;61,2,AP80&lt;66,3,AP80&lt;71,4,TRUE,5),MATCH(YEAR($C$17),Appendix!$G$3:$L$3,0))</f>
        <v>0</v>
      </c>
      <c r="AS80" s="92">
        <f t="shared" si="24"/>
        <v>0</v>
      </c>
      <c r="AT80" s="89">
        <f t="shared" si="35"/>
        <v>126</v>
      </c>
      <c r="AU80" s="90" cm="1">
        <f t="array" ref="AU80">_xlfn.IFS(SUM($S80,$W80,$AA80,$AE80,$AI80,$AM80,$AQ80)&gt;='Wage Ceilings '!$C$3,0,SUM($J80,$S80,$W80,$AA80,$AE80,$AI80,$AM80,$AQ80)&gt;'Wage Ceilings '!$C$3,'Wage Ceilings '!$C$3-SUM($S80,$W80,$AA80,$AE80,$AI80,$AM80,$AQ80),SUM($J80,$S80,$W80,$AA80,$AE80,$AI80,$AM80,$AQ80)&lt;='Wage Ceilings '!$C$3,$J80)</f>
        <v>0</v>
      </c>
      <c r="AV80" s="91" cm="1">
        <f t="array" ref="AV80">INDEX(Appendix!$G$4:$K$8,_xlfn.IFS(AT80&lt;56,1,AT80&lt;61,2,AT80&lt;66,3,AT80&lt;71,4,TRUE,5),MATCH(YEAR($C$17),Appendix!$G$3:$L$3,0))</f>
        <v>0</v>
      </c>
      <c r="AW80" s="92">
        <f t="shared" si="15"/>
        <v>0</v>
      </c>
      <c r="AX80" s="89">
        <f t="shared" si="36"/>
        <v>126</v>
      </c>
      <c r="AY80" s="90" cm="1">
        <f t="array" ref="AY80">_xlfn.IFS(SUM($S80,$W80,$AA80,$AE80,$AI80,$AM80,$AQ80,$AU80)&gt;='Wage Ceilings '!$C$3,0,SUM($K80,$S80,$W80,$AA80,$AE80,$AI80,$AM80,$AQ80,$AU80)&gt;'Wage Ceilings '!$C$3,'Wage Ceilings '!$C$3-SUM($S80,$W80,$AA80,$AE80,$AI80,$AM80,$AQ80,$AU80),SUM($K80,$S80,$W80,$AA80,$AE80,$AI80,$AM80,$AQ80,$AU80)&lt;='Wage Ceilings '!$C$3,$K80)</f>
        <v>0</v>
      </c>
      <c r="AZ80" s="91" cm="1">
        <f t="array" ref="AZ80">INDEX(Appendix!$G$4:$K$8,_xlfn.IFS(AX80&lt;56,1,AX80&lt;61,2,AX80&lt;66,3,AX80&lt;71,4,TRUE,5),MATCH(YEAR($C$17),Appendix!$G$3:$L$3,0))</f>
        <v>0</v>
      </c>
      <c r="BA80" s="92">
        <f t="shared" si="17"/>
        <v>0</v>
      </c>
      <c r="BB80" s="89">
        <f t="shared" si="37"/>
        <v>126</v>
      </c>
      <c r="BC80" s="90" cm="1">
        <f t="array" ref="BC80">_xlfn.IFS(SUM($S80,$W80,$AA80,$AE80,$AI80,$AM80,$AQ80,$AU80,$AY80)&gt;='Wage Ceilings '!$C$3,0,SUM($L80,$S80,$W80,$AA80,$AE80,$AI80,$AM80,$AQ80,$AU80,$AY80)&gt;'Wage Ceilings '!$C$3,'Wage Ceilings '!$C$3-SUM($S80,$W80,$AA80,$AE80,$AI80,$AM80,$AQ80,$AU80,$AY80),SUM($L80,$S80,$W80,$AA80,$AE80,$AI80,$AM80,$AQ80,$AU80,$AY80)&lt;='Wage Ceilings '!$C$3,$L80)</f>
        <v>0</v>
      </c>
      <c r="BD80" s="91" cm="1">
        <f t="array" ref="BD80">INDEX(Appendix!$G$4:$K$8,_xlfn.IFS(BB80&lt;56,1,BB80&lt;61,2,BB80&lt;66,3,BB80&lt;71,4,TRUE,5),MATCH(YEAR($C$17),Appendix!$G$3:$L$3,0))</f>
        <v>0</v>
      </c>
      <c r="BE80" s="92">
        <f t="shared" si="19"/>
        <v>0</v>
      </c>
      <c r="BF80" s="89">
        <f t="shared" si="38"/>
        <v>126</v>
      </c>
      <c r="BG80" s="90" cm="1">
        <f t="array" ref="BG80">_xlfn.IFS(SUM($S80,$W80,$AA80,$AE80,$AI80,$AM80,$AQ80,$AU80,$AY80,$BC80)&gt;='Wage Ceilings '!$C$3,0,SUM($M80,$S80,$W80,$AA80,$AE80,$AI80,$AM80,$AQ80,$AU80,$AY80,$BC80)&gt;'Wage Ceilings '!$C$3,'Wage Ceilings '!$C$3-SUM($S80,$W80,$AA80,$AE80,$AI80,$AM80,$AQ80,$AU80,$AY80,$BC80),SUM($M80,$S80,$W80,$AA80,$AE80,$AI80,$AM80,$AQ80,$AU80,$AY80,$BC80)&lt;='Wage Ceilings '!$C$3,$M80)</f>
        <v>0</v>
      </c>
      <c r="BH80" s="91" cm="1">
        <f t="array" ref="BH80">INDEX(Appendix!$G$4:$K$8,_xlfn.IFS(BF80&lt;56,1,BF80&lt;61,2,BF80&lt;66,3,BF80&lt;71,4,TRUE,5),MATCH(YEAR($C$17),Appendix!$G$3:$L$3,0))</f>
        <v>0</v>
      </c>
      <c r="BI80" s="92">
        <f t="shared" si="21"/>
        <v>0</v>
      </c>
      <c r="BJ80" s="89">
        <f t="shared" si="39"/>
        <v>126</v>
      </c>
      <c r="BK80" s="90" cm="1">
        <f t="array" ref="BK80">_xlfn.IFS(SUM($S80,$W80,$AA80,$AE80,$AI80,$AM80,$AQ80,$AU80,$AY80,$BC80,$BG80)&gt;='Wage Ceilings '!$C$3,0,SUM($N80,$S80,$W80,$AA80,$AE80,$AI80,$AM80,$AQ80,$AU80,$AY80,$BC80,$BG80)&gt;'Wage Ceilings '!$C$3,'Wage Ceilings '!$C$3-SUM($S80,$W80,$AA80,$AE80,$AI80,$AM80,$AQ80,$AU80,$AY80,$BC80,$BG80),SUM($N80,$S80,$W80,$AA80,$AE80,$AI80,$AM80,$AQ80,$AU80,$AY80,$BC80,$BG80)&lt;='Wage Ceilings '!$C$3,$N80)</f>
        <v>0</v>
      </c>
      <c r="BL80" s="91" cm="1">
        <f t="array" ref="BL80">INDEX(Appendix!$G$4:$K$8,_xlfn.IFS(BJ80&lt;56,1,BJ80&lt;61,2,BJ80&lt;66,3,BJ80&lt;71,4,TRUE,5),MATCH(YEAR($C$17),Appendix!$G$3:$L$3,0))</f>
        <v>0</v>
      </c>
      <c r="BM80" s="92">
        <f t="shared" si="23"/>
        <v>0</v>
      </c>
      <c r="BN80" s="99"/>
    </row>
    <row r="81" spans="1:66" x14ac:dyDescent="0.3">
      <c r="A81" s="64" t="s">
        <v>129</v>
      </c>
      <c r="B81" s="63"/>
      <c r="C81" s="67"/>
      <c r="D81" s="67"/>
      <c r="E81" s="67"/>
      <c r="F81" s="67"/>
      <c r="G81" s="67"/>
      <c r="H81" s="67"/>
      <c r="I81" s="67"/>
      <c r="J81" s="67"/>
      <c r="K81" s="67"/>
      <c r="L81" s="67"/>
      <c r="M81" s="67"/>
      <c r="N81" s="67"/>
      <c r="O81" s="57">
        <f t="shared" si="25"/>
        <v>0</v>
      </c>
      <c r="P81" s="57">
        <f t="shared" si="26"/>
        <v>0</v>
      </c>
      <c r="Q81" s="58">
        <f t="shared" si="27"/>
        <v>0</v>
      </c>
      <c r="R81" s="89">
        <f t="shared" si="28"/>
        <v>125</v>
      </c>
      <c r="S81" s="90">
        <f>IF($C81&gt;'Wage Ceilings '!$C$3,'Wage Ceilings '!$C$3,$C81)</f>
        <v>0</v>
      </c>
      <c r="T81" s="91" cm="1">
        <f t="array" ref="T81">INDEX(Appendix!$G$4:$K$8,_xlfn.IFS(R81&lt;56,1,R81&lt;61,2,R81&lt;66,3,R81&lt;71,4,TRUE,5),MATCH(YEAR($C$17),Appendix!$G$3:$L$3,0))</f>
        <v>0</v>
      </c>
      <c r="U81" s="92">
        <f t="shared" si="2"/>
        <v>0</v>
      </c>
      <c r="V81" s="89">
        <f t="shared" si="29"/>
        <v>126</v>
      </c>
      <c r="W81" s="90">
        <f>IF($D81&gt;'Wage Ceilings '!$C$3-$S81,'Wage Ceilings '!$C$3-$S81,$D81)</f>
        <v>0</v>
      </c>
      <c r="X81" s="91" cm="1">
        <f t="array" ref="X81">INDEX(Appendix!$G$4:$K$8,_xlfn.IFS(V81&lt;56,1,V81&lt;61,2,V81&lt;66,3,V81&lt;71,4,TRUE,5),MATCH(YEAR($C$17),Appendix!$G$3:$L$3,0))</f>
        <v>0</v>
      </c>
      <c r="Y81" s="92">
        <f t="shared" si="4"/>
        <v>0</v>
      </c>
      <c r="Z81" s="89">
        <f t="shared" si="30"/>
        <v>126</v>
      </c>
      <c r="AA81" s="90">
        <f>IF($E81&gt;'Wage Ceilings '!$C$3-SUM($S81,$W81),'Wage Ceilings '!$C$3-SUM($S81,$W81),$E81)</f>
        <v>0</v>
      </c>
      <c r="AB81" s="91" cm="1">
        <f t="array" ref="AB81">INDEX(Appendix!$G$4:$K$8,_xlfn.IFS(Z81&lt;56,1,Z81&lt;61,2,Z81&lt;66,3,Z81&lt;71,4,TRUE,5),MATCH(YEAR($C$17),Appendix!$G$3:$L$3,0))</f>
        <v>0</v>
      </c>
      <c r="AC81" s="92">
        <f t="shared" si="6"/>
        <v>0</v>
      </c>
      <c r="AD81" s="89">
        <f t="shared" si="31"/>
        <v>126</v>
      </c>
      <c r="AE81" s="90">
        <f>IF($F81&gt;'Wage Ceilings '!$C$3-SUM($S81,$W81,$AA81),'Wage Ceilings '!$C$3-SUM($S81,$W81,$AA81),$F81)</f>
        <v>0</v>
      </c>
      <c r="AF81" s="91" cm="1">
        <f t="array" ref="AF81">INDEX(Appendix!$G$4:$K$8,_xlfn.IFS(AD81&lt;56,1,AD81&lt;61,2,AD81&lt;66,3,AD81&lt;71,4,TRUE,5),MATCH(YEAR($C$17),Appendix!$G$3:$L$3,0))</f>
        <v>0</v>
      </c>
      <c r="AG81" s="92">
        <f t="shared" si="8"/>
        <v>0</v>
      </c>
      <c r="AH81" s="89">
        <f t="shared" si="32"/>
        <v>126</v>
      </c>
      <c r="AI81" s="90">
        <f>IF($G81&gt;'Wage Ceilings '!$C$3-SUM($S81,$W81,$AA81,$AE81),'Wage Ceilings '!$C$3-SUM($S81,$W81,$AA81,$AE81),$G81)</f>
        <v>0</v>
      </c>
      <c r="AJ81" s="91" cm="1">
        <f t="array" ref="AJ81">INDEX(Appendix!$G$4:$K$8,_xlfn.IFS(AH81&lt;56,1,AH81&lt;61,2,AH81&lt;66,3,AH81&lt;71,4,TRUE,5),MATCH(YEAR($C$17),Appendix!$G$3:$L$3,0))</f>
        <v>0</v>
      </c>
      <c r="AK81" s="92">
        <f t="shared" si="10"/>
        <v>0</v>
      </c>
      <c r="AL81" s="89">
        <f t="shared" si="33"/>
        <v>126</v>
      </c>
      <c r="AM81" s="90">
        <f>IF($H81&gt;'Wage Ceilings '!$C$3-SUM($S81,$W81,$AA81,$AE81,$AI81),'Wage Ceilings '!$C$3-SUM($S81,$W81,$AA81,$AE81,$AI81),$H81)</f>
        <v>0</v>
      </c>
      <c r="AN81" s="91" cm="1">
        <f t="array" ref="AN81">INDEX(Appendix!$G$4:$K$8,_xlfn.IFS(AL81&lt;56,1,AL81&lt;61,2,AL81&lt;66,3,AL81&lt;71,4,TRUE,5),MATCH(YEAR($C$17),Appendix!$G$3:$L$3,0))</f>
        <v>0</v>
      </c>
      <c r="AO81" s="92">
        <f t="shared" si="12"/>
        <v>0</v>
      </c>
      <c r="AP81" s="89">
        <f t="shared" si="34"/>
        <v>126</v>
      </c>
      <c r="AQ81" s="90" cm="1">
        <f t="array" ref="AQ81">_xlfn.IFS(SUM($S81,$W81,$AA81,$AE81,$AI81,$AM81)&gt;='Wage Ceilings '!$C$3,0,SUM($I81,$S81,$W81,$AA81,$AE81,$AI81,$AM81)&gt;'Wage Ceilings '!$C$3,'Wage Ceilings '!$C$3-SUM($S81,$W81,$AA81,$AE81,$AI81,$AM81),SUM($I81,$S81,$W81,$AA81,$AE81,$AI81,$AM81)&lt;='Wage Ceilings '!$C$3,$I81)</f>
        <v>0</v>
      </c>
      <c r="AR81" s="91" cm="1">
        <f t="array" ref="AR81">INDEX(Appendix!$G$4:$K$8,_xlfn.IFS(AP81&lt;56,1,AP81&lt;61,2,AP81&lt;66,3,AP81&lt;71,4,TRUE,5),MATCH(YEAR($C$17),Appendix!$G$3:$L$3,0))</f>
        <v>0</v>
      </c>
      <c r="AS81" s="92">
        <f t="shared" si="24"/>
        <v>0</v>
      </c>
      <c r="AT81" s="89">
        <f t="shared" si="35"/>
        <v>126</v>
      </c>
      <c r="AU81" s="90" cm="1">
        <f t="array" ref="AU81">_xlfn.IFS(SUM($S81,$W81,$AA81,$AE81,$AI81,$AM81,$AQ81)&gt;='Wage Ceilings '!$C$3,0,SUM($J81,$S81,$W81,$AA81,$AE81,$AI81,$AM81,$AQ81)&gt;'Wage Ceilings '!$C$3,'Wage Ceilings '!$C$3-SUM($S81,$W81,$AA81,$AE81,$AI81,$AM81,$AQ81),SUM($J81,$S81,$W81,$AA81,$AE81,$AI81,$AM81,$AQ81)&lt;='Wage Ceilings '!$C$3,$J81)</f>
        <v>0</v>
      </c>
      <c r="AV81" s="91" cm="1">
        <f t="array" ref="AV81">INDEX(Appendix!$G$4:$K$8,_xlfn.IFS(AT81&lt;56,1,AT81&lt;61,2,AT81&lt;66,3,AT81&lt;71,4,TRUE,5),MATCH(YEAR($C$17),Appendix!$G$3:$L$3,0))</f>
        <v>0</v>
      </c>
      <c r="AW81" s="92">
        <f t="shared" si="15"/>
        <v>0</v>
      </c>
      <c r="AX81" s="89">
        <f t="shared" si="36"/>
        <v>126</v>
      </c>
      <c r="AY81" s="90" cm="1">
        <f t="array" ref="AY81">_xlfn.IFS(SUM($S81,$W81,$AA81,$AE81,$AI81,$AM81,$AQ81,$AU81)&gt;='Wage Ceilings '!$C$3,0,SUM($K81,$S81,$W81,$AA81,$AE81,$AI81,$AM81,$AQ81,$AU81)&gt;'Wage Ceilings '!$C$3,'Wage Ceilings '!$C$3-SUM($S81,$W81,$AA81,$AE81,$AI81,$AM81,$AQ81,$AU81),SUM($K81,$S81,$W81,$AA81,$AE81,$AI81,$AM81,$AQ81,$AU81)&lt;='Wage Ceilings '!$C$3,$K81)</f>
        <v>0</v>
      </c>
      <c r="AZ81" s="91" cm="1">
        <f t="array" ref="AZ81">INDEX(Appendix!$G$4:$K$8,_xlfn.IFS(AX81&lt;56,1,AX81&lt;61,2,AX81&lt;66,3,AX81&lt;71,4,TRUE,5),MATCH(YEAR($C$17),Appendix!$G$3:$L$3,0))</f>
        <v>0</v>
      </c>
      <c r="BA81" s="92">
        <f t="shared" si="17"/>
        <v>0</v>
      </c>
      <c r="BB81" s="89">
        <f t="shared" si="37"/>
        <v>126</v>
      </c>
      <c r="BC81" s="90" cm="1">
        <f t="array" ref="BC81">_xlfn.IFS(SUM($S81,$W81,$AA81,$AE81,$AI81,$AM81,$AQ81,$AU81,$AY81)&gt;='Wage Ceilings '!$C$3,0,SUM($L81,$S81,$W81,$AA81,$AE81,$AI81,$AM81,$AQ81,$AU81,$AY81)&gt;'Wage Ceilings '!$C$3,'Wage Ceilings '!$C$3-SUM($S81,$W81,$AA81,$AE81,$AI81,$AM81,$AQ81,$AU81,$AY81),SUM($L81,$S81,$W81,$AA81,$AE81,$AI81,$AM81,$AQ81,$AU81,$AY81)&lt;='Wage Ceilings '!$C$3,$L81)</f>
        <v>0</v>
      </c>
      <c r="BD81" s="91" cm="1">
        <f t="array" ref="BD81">INDEX(Appendix!$G$4:$K$8,_xlfn.IFS(BB81&lt;56,1,BB81&lt;61,2,BB81&lt;66,3,BB81&lt;71,4,TRUE,5),MATCH(YEAR($C$17),Appendix!$G$3:$L$3,0))</f>
        <v>0</v>
      </c>
      <c r="BE81" s="92">
        <f t="shared" si="19"/>
        <v>0</v>
      </c>
      <c r="BF81" s="89">
        <f t="shared" si="38"/>
        <v>126</v>
      </c>
      <c r="BG81" s="90" cm="1">
        <f t="array" ref="BG81">_xlfn.IFS(SUM($S81,$W81,$AA81,$AE81,$AI81,$AM81,$AQ81,$AU81,$AY81,$BC81)&gt;='Wage Ceilings '!$C$3,0,SUM($M81,$S81,$W81,$AA81,$AE81,$AI81,$AM81,$AQ81,$AU81,$AY81,$BC81)&gt;'Wage Ceilings '!$C$3,'Wage Ceilings '!$C$3-SUM($S81,$W81,$AA81,$AE81,$AI81,$AM81,$AQ81,$AU81,$AY81,$BC81),SUM($M81,$S81,$W81,$AA81,$AE81,$AI81,$AM81,$AQ81,$AU81,$AY81,$BC81)&lt;='Wage Ceilings '!$C$3,$M81)</f>
        <v>0</v>
      </c>
      <c r="BH81" s="91" cm="1">
        <f t="array" ref="BH81">INDEX(Appendix!$G$4:$K$8,_xlfn.IFS(BF81&lt;56,1,BF81&lt;61,2,BF81&lt;66,3,BF81&lt;71,4,TRUE,5),MATCH(YEAR($C$17),Appendix!$G$3:$L$3,0))</f>
        <v>0</v>
      </c>
      <c r="BI81" s="92">
        <f t="shared" si="21"/>
        <v>0</v>
      </c>
      <c r="BJ81" s="89">
        <f t="shared" si="39"/>
        <v>126</v>
      </c>
      <c r="BK81" s="90" cm="1">
        <f t="array" ref="BK81">_xlfn.IFS(SUM($S81,$W81,$AA81,$AE81,$AI81,$AM81,$AQ81,$AU81,$AY81,$BC81,$BG81)&gt;='Wage Ceilings '!$C$3,0,SUM($N81,$S81,$W81,$AA81,$AE81,$AI81,$AM81,$AQ81,$AU81,$AY81,$BC81,$BG81)&gt;'Wage Ceilings '!$C$3,'Wage Ceilings '!$C$3-SUM($S81,$W81,$AA81,$AE81,$AI81,$AM81,$AQ81,$AU81,$AY81,$BC81,$BG81),SUM($N81,$S81,$W81,$AA81,$AE81,$AI81,$AM81,$AQ81,$AU81,$AY81,$BC81,$BG81)&lt;='Wage Ceilings '!$C$3,$N81)</f>
        <v>0</v>
      </c>
      <c r="BL81" s="91" cm="1">
        <f t="array" ref="BL81">INDEX(Appendix!$G$4:$K$8,_xlfn.IFS(BJ81&lt;56,1,BJ81&lt;61,2,BJ81&lt;66,3,BJ81&lt;71,4,TRUE,5),MATCH(YEAR($C$17),Appendix!$G$3:$L$3,0))</f>
        <v>0</v>
      </c>
      <c r="BM81" s="92">
        <f t="shared" si="23"/>
        <v>0</v>
      </c>
      <c r="BN81" s="99"/>
    </row>
    <row r="82" spans="1:66" x14ac:dyDescent="0.3">
      <c r="A82" s="64" t="s">
        <v>130</v>
      </c>
      <c r="B82" s="63"/>
      <c r="C82" s="67"/>
      <c r="D82" s="67"/>
      <c r="E82" s="67"/>
      <c r="F82" s="67"/>
      <c r="G82" s="67"/>
      <c r="H82" s="67"/>
      <c r="I82" s="67"/>
      <c r="J82" s="67"/>
      <c r="K82" s="67"/>
      <c r="L82" s="67"/>
      <c r="M82" s="67"/>
      <c r="N82" s="67"/>
      <c r="O82" s="57">
        <f t="shared" si="25"/>
        <v>0</v>
      </c>
      <c r="P82" s="57">
        <f t="shared" si="26"/>
        <v>0</v>
      </c>
      <c r="Q82" s="58">
        <f t="shared" si="27"/>
        <v>0</v>
      </c>
      <c r="R82" s="89">
        <f t="shared" si="28"/>
        <v>125</v>
      </c>
      <c r="S82" s="90">
        <f>IF($C82&gt;'Wage Ceilings '!$C$3,'Wage Ceilings '!$C$3,$C82)</f>
        <v>0</v>
      </c>
      <c r="T82" s="91" cm="1">
        <f t="array" ref="T82">INDEX(Appendix!$G$4:$K$8,_xlfn.IFS(R82&lt;56,1,R82&lt;61,2,R82&lt;66,3,R82&lt;71,4,TRUE,5),MATCH(YEAR($C$17),Appendix!$G$3:$L$3,0))</f>
        <v>0</v>
      </c>
      <c r="U82" s="92">
        <f t="shared" si="2"/>
        <v>0</v>
      </c>
      <c r="V82" s="89">
        <f t="shared" si="29"/>
        <v>126</v>
      </c>
      <c r="W82" s="90">
        <f>IF($D82&gt;'Wage Ceilings '!$C$3-$S82,'Wage Ceilings '!$C$3-$S82,$D82)</f>
        <v>0</v>
      </c>
      <c r="X82" s="91" cm="1">
        <f t="array" ref="X82">INDEX(Appendix!$G$4:$K$8,_xlfn.IFS(V82&lt;56,1,V82&lt;61,2,V82&lt;66,3,V82&lt;71,4,TRUE,5),MATCH(YEAR($C$17),Appendix!$G$3:$L$3,0))</f>
        <v>0</v>
      </c>
      <c r="Y82" s="92">
        <f t="shared" si="4"/>
        <v>0</v>
      </c>
      <c r="Z82" s="89">
        <f t="shared" si="30"/>
        <v>126</v>
      </c>
      <c r="AA82" s="90">
        <f>IF($E82&gt;'Wage Ceilings '!$C$3-SUM($S82,$W82),'Wage Ceilings '!$C$3-SUM($S82,$W82),$E82)</f>
        <v>0</v>
      </c>
      <c r="AB82" s="91" cm="1">
        <f t="array" ref="AB82">INDEX(Appendix!$G$4:$K$8,_xlfn.IFS(Z82&lt;56,1,Z82&lt;61,2,Z82&lt;66,3,Z82&lt;71,4,TRUE,5),MATCH(YEAR($C$17),Appendix!$G$3:$L$3,0))</f>
        <v>0</v>
      </c>
      <c r="AC82" s="92">
        <f t="shared" si="6"/>
        <v>0</v>
      </c>
      <c r="AD82" s="89">
        <f t="shared" si="31"/>
        <v>126</v>
      </c>
      <c r="AE82" s="90">
        <f>IF($F82&gt;'Wage Ceilings '!$C$3-SUM($S82,$W82,$AA82),'Wage Ceilings '!$C$3-SUM($S82,$W82,$AA82),$F82)</f>
        <v>0</v>
      </c>
      <c r="AF82" s="91" cm="1">
        <f t="array" ref="AF82">INDEX(Appendix!$G$4:$K$8,_xlfn.IFS(AD82&lt;56,1,AD82&lt;61,2,AD82&lt;66,3,AD82&lt;71,4,TRUE,5),MATCH(YEAR($C$17),Appendix!$G$3:$L$3,0))</f>
        <v>0</v>
      </c>
      <c r="AG82" s="92">
        <f t="shared" si="8"/>
        <v>0</v>
      </c>
      <c r="AH82" s="89">
        <f t="shared" si="32"/>
        <v>126</v>
      </c>
      <c r="AI82" s="90">
        <f>IF($G82&gt;'Wage Ceilings '!$C$3-SUM($S82,$W82,$AA82,$AE82),'Wage Ceilings '!$C$3-SUM($S82,$W82,$AA82,$AE82),$G82)</f>
        <v>0</v>
      </c>
      <c r="AJ82" s="91" cm="1">
        <f t="array" ref="AJ82">INDEX(Appendix!$G$4:$K$8,_xlfn.IFS(AH82&lt;56,1,AH82&lt;61,2,AH82&lt;66,3,AH82&lt;71,4,TRUE,5),MATCH(YEAR($C$17),Appendix!$G$3:$L$3,0))</f>
        <v>0</v>
      </c>
      <c r="AK82" s="92">
        <f t="shared" si="10"/>
        <v>0</v>
      </c>
      <c r="AL82" s="89">
        <f t="shared" si="33"/>
        <v>126</v>
      </c>
      <c r="AM82" s="90">
        <f>IF($H82&gt;'Wage Ceilings '!$C$3-SUM($S82,$W82,$AA82,$AE82,$AI82),'Wage Ceilings '!$C$3-SUM($S82,$W82,$AA82,$AE82,$AI82),$H82)</f>
        <v>0</v>
      </c>
      <c r="AN82" s="91" cm="1">
        <f t="array" ref="AN82">INDEX(Appendix!$G$4:$K$8,_xlfn.IFS(AL82&lt;56,1,AL82&lt;61,2,AL82&lt;66,3,AL82&lt;71,4,TRUE,5),MATCH(YEAR($C$17),Appendix!$G$3:$L$3,0))</f>
        <v>0</v>
      </c>
      <c r="AO82" s="92">
        <f t="shared" si="12"/>
        <v>0</v>
      </c>
      <c r="AP82" s="89">
        <f t="shared" si="34"/>
        <v>126</v>
      </c>
      <c r="AQ82" s="90" cm="1">
        <f t="array" ref="AQ82">_xlfn.IFS(SUM($S82,$W82,$AA82,$AE82,$AI82,$AM82)&gt;='Wage Ceilings '!$C$3,0,SUM($I82,$S82,$W82,$AA82,$AE82,$AI82,$AM82)&gt;'Wage Ceilings '!$C$3,'Wage Ceilings '!$C$3-SUM($S82,$W82,$AA82,$AE82,$AI82,$AM82),SUM($I82,$S82,$W82,$AA82,$AE82,$AI82,$AM82)&lt;='Wage Ceilings '!$C$3,$I82)</f>
        <v>0</v>
      </c>
      <c r="AR82" s="91" cm="1">
        <f t="array" ref="AR82">INDEX(Appendix!$G$4:$K$8,_xlfn.IFS(AP82&lt;56,1,AP82&lt;61,2,AP82&lt;66,3,AP82&lt;71,4,TRUE,5),MATCH(YEAR($C$17),Appendix!$G$3:$L$3,0))</f>
        <v>0</v>
      </c>
      <c r="AS82" s="92">
        <f t="shared" si="24"/>
        <v>0</v>
      </c>
      <c r="AT82" s="89">
        <f t="shared" si="35"/>
        <v>126</v>
      </c>
      <c r="AU82" s="90" cm="1">
        <f t="array" ref="AU82">_xlfn.IFS(SUM($S82,$W82,$AA82,$AE82,$AI82,$AM82,$AQ82)&gt;='Wage Ceilings '!$C$3,0,SUM($J82,$S82,$W82,$AA82,$AE82,$AI82,$AM82,$AQ82)&gt;'Wage Ceilings '!$C$3,'Wage Ceilings '!$C$3-SUM($S82,$W82,$AA82,$AE82,$AI82,$AM82,$AQ82),SUM($J82,$S82,$W82,$AA82,$AE82,$AI82,$AM82,$AQ82)&lt;='Wage Ceilings '!$C$3,$J82)</f>
        <v>0</v>
      </c>
      <c r="AV82" s="91" cm="1">
        <f t="array" ref="AV82">INDEX(Appendix!$G$4:$K$8,_xlfn.IFS(AT82&lt;56,1,AT82&lt;61,2,AT82&lt;66,3,AT82&lt;71,4,TRUE,5),MATCH(YEAR($C$17),Appendix!$G$3:$L$3,0))</f>
        <v>0</v>
      </c>
      <c r="AW82" s="92">
        <f t="shared" si="15"/>
        <v>0</v>
      </c>
      <c r="AX82" s="89">
        <f t="shared" si="36"/>
        <v>126</v>
      </c>
      <c r="AY82" s="90" cm="1">
        <f t="array" ref="AY82">_xlfn.IFS(SUM($S82,$W82,$AA82,$AE82,$AI82,$AM82,$AQ82,$AU82)&gt;='Wage Ceilings '!$C$3,0,SUM($K82,$S82,$W82,$AA82,$AE82,$AI82,$AM82,$AQ82,$AU82)&gt;'Wage Ceilings '!$C$3,'Wage Ceilings '!$C$3-SUM($S82,$W82,$AA82,$AE82,$AI82,$AM82,$AQ82,$AU82),SUM($K82,$S82,$W82,$AA82,$AE82,$AI82,$AM82,$AQ82,$AU82)&lt;='Wage Ceilings '!$C$3,$K82)</f>
        <v>0</v>
      </c>
      <c r="AZ82" s="91" cm="1">
        <f t="array" ref="AZ82">INDEX(Appendix!$G$4:$K$8,_xlfn.IFS(AX82&lt;56,1,AX82&lt;61,2,AX82&lt;66,3,AX82&lt;71,4,TRUE,5),MATCH(YEAR($C$17),Appendix!$G$3:$L$3,0))</f>
        <v>0</v>
      </c>
      <c r="BA82" s="92">
        <f t="shared" si="17"/>
        <v>0</v>
      </c>
      <c r="BB82" s="89">
        <f t="shared" si="37"/>
        <v>126</v>
      </c>
      <c r="BC82" s="90" cm="1">
        <f t="array" ref="BC82">_xlfn.IFS(SUM($S82,$W82,$AA82,$AE82,$AI82,$AM82,$AQ82,$AU82,$AY82)&gt;='Wage Ceilings '!$C$3,0,SUM($L82,$S82,$W82,$AA82,$AE82,$AI82,$AM82,$AQ82,$AU82,$AY82)&gt;'Wage Ceilings '!$C$3,'Wage Ceilings '!$C$3-SUM($S82,$W82,$AA82,$AE82,$AI82,$AM82,$AQ82,$AU82,$AY82),SUM($L82,$S82,$W82,$AA82,$AE82,$AI82,$AM82,$AQ82,$AU82,$AY82)&lt;='Wage Ceilings '!$C$3,$L82)</f>
        <v>0</v>
      </c>
      <c r="BD82" s="91" cm="1">
        <f t="array" ref="BD82">INDEX(Appendix!$G$4:$K$8,_xlfn.IFS(BB82&lt;56,1,BB82&lt;61,2,BB82&lt;66,3,BB82&lt;71,4,TRUE,5),MATCH(YEAR($C$17),Appendix!$G$3:$L$3,0))</f>
        <v>0</v>
      </c>
      <c r="BE82" s="92">
        <f t="shared" si="19"/>
        <v>0</v>
      </c>
      <c r="BF82" s="89">
        <f t="shared" si="38"/>
        <v>126</v>
      </c>
      <c r="BG82" s="90" cm="1">
        <f t="array" ref="BG82">_xlfn.IFS(SUM($S82,$W82,$AA82,$AE82,$AI82,$AM82,$AQ82,$AU82,$AY82,$BC82)&gt;='Wage Ceilings '!$C$3,0,SUM($M82,$S82,$W82,$AA82,$AE82,$AI82,$AM82,$AQ82,$AU82,$AY82,$BC82)&gt;'Wage Ceilings '!$C$3,'Wage Ceilings '!$C$3-SUM($S82,$W82,$AA82,$AE82,$AI82,$AM82,$AQ82,$AU82,$AY82,$BC82),SUM($M82,$S82,$W82,$AA82,$AE82,$AI82,$AM82,$AQ82,$AU82,$AY82,$BC82)&lt;='Wage Ceilings '!$C$3,$M82)</f>
        <v>0</v>
      </c>
      <c r="BH82" s="91" cm="1">
        <f t="array" ref="BH82">INDEX(Appendix!$G$4:$K$8,_xlfn.IFS(BF82&lt;56,1,BF82&lt;61,2,BF82&lt;66,3,BF82&lt;71,4,TRUE,5),MATCH(YEAR($C$17),Appendix!$G$3:$L$3,0))</f>
        <v>0</v>
      </c>
      <c r="BI82" s="92">
        <f t="shared" si="21"/>
        <v>0</v>
      </c>
      <c r="BJ82" s="89">
        <f t="shared" si="39"/>
        <v>126</v>
      </c>
      <c r="BK82" s="90" cm="1">
        <f t="array" ref="BK82">_xlfn.IFS(SUM($S82,$W82,$AA82,$AE82,$AI82,$AM82,$AQ82,$AU82,$AY82,$BC82,$BG82)&gt;='Wage Ceilings '!$C$3,0,SUM($N82,$S82,$W82,$AA82,$AE82,$AI82,$AM82,$AQ82,$AU82,$AY82,$BC82,$BG82)&gt;'Wage Ceilings '!$C$3,'Wage Ceilings '!$C$3-SUM($S82,$W82,$AA82,$AE82,$AI82,$AM82,$AQ82,$AU82,$AY82,$BC82,$BG82),SUM($N82,$S82,$W82,$AA82,$AE82,$AI82,$AM82,$AQ82,$AU82,$AY82,$BC82,$BG82)&lt;='Wage Ceilings '!$C$3,$N82)</f>
        <v>0</v>
      </c>
      <c r="BL82" s="91" cm="1">
        <f t="array" ref="BL82">INDEX(Appendix!$G$4:$K$8,_xlfn.IFS(BJ82&lt;56,1,BJ82&lt;61,2,BJ82&lt;66,3,BJ82&lt;71,4,TRUE,5),MATCH(YEAR($C$17),Appendix!$G$3:$L$3,0))</f>
        <v>0</v>
      </c>
      <c r="BM82" s="92">
        <f t="shared" si="23"/>
        <v>0</v>
      </c>
      <c r="BN82" s="99"/>
    </row>
    <row r="83" spans="1:66" x14ac:dyDescent="0.3">
      <c r="A83" s="64" t="s">
        <v>131</v>
      </c>
      <c r="B83" s="63"/>
      <c r="C83" s="67"/>
      <c r="D83" s="67"/>
      <c r="E83" s="67"/>
      <c r="F83" s="67"/>
      <c r="G83" s="67"/>
      <c r="H83" s="67"/>
      <c r="I83" s="67"/>
      <c r="J83" s="67"/>
      <c r="K83" s="67"/>
      <c r="L83" s="67"/>
      <c r="M83" s="67"/>
      <c r="N83" s="67"/>
      <c r="O83" s="57">
        <f t="shared" si="25"/>
        <v>0</v>
      </c>
      <c r="P83" s="57">
        <f t="shared" si="26"/>
        <v>0</v>
      </c>
      <c r="Q83" s="58">
        <f t="shared" ref="Q83:Q114" si="40">SUM(O83:P83)</f>
        <v>0</v>
      </c>
      <c r="R83" s="89">
        <f t="shared" ref="R83:R119" si="41">FLOOR((DATEDIF($B83-DAY($B83)+1,C$17,"m")-1)/12,1)</f>
        <v>125</v>
      </c>
      <c r="S83" s="90">
        <f>IF($C83&gt;'Wage Ceilings '!$C$3,'Wage Ceilings '!$C$3,$C83)</f>
        <v>0</v>
      </c>
      <c r="T83" s="91" cm="1">
        <f t="array" ref="T83">INDEX(Appendix!$G$4:$K$8,_xlfn.IFS(R83&lt;56,1,R83&lt;61,2,R83&lt;66,3,R83&lt;71,4,TRUE,5),MATCH(YEAR($C$17),Appendix!$G$3:$L$3,0))</f>
        <v>0</v>
      </c>
      <c r="U83" s="92">
        <f t="shared" ref="U83:U119" si="42">S83*T83</f>
        <v>0</v>
      </c>
      <c r="V83" s="89">
        <f t="shared" ref="V83:V119" si="43">FLOOR((DATEDIF($B83-DAY($B83)+1,D$17,"m")-1)/12,1)</f>
        <v>126</v>
      </c>
      <c r="W83" s="90">
        <f>IF($D83&gt;'Wage Ceilings '!$C$3-$S83,'Wage Ceilings '!$C$3-$S83,$D83)</f>
        <v>0</v>
      </c>
      <c r="X83" s="91" cm="1">
        <f t="array" ref="X83">INDEX(Appendix!$G$4:$K$8,_xlfn.IFS(V83&lt;56,1,V83&lt;61,2,V83&lt;66,3,V83&lt;71,4,TRUE,5),MATCH(YEAR($C$17),Appendix!$G$3:$L$3,0))</f>
        <v>0</v>
      </c>
      <c r="Y83" s="92">
        <f t="shared" ref="Y83:Y119" si="44">W83*X83</f>
        <v>0</v>
      </c>
      <c r="Z83" s="89">
        <f t="shared" ref="Z83:Z119" si="45">FLOOR((DATEDIF($B83-DAY($B83)+1,E$17,"m")-1)/12,1)</f>
        <v>126</v>
      </c>
      <c r="AA83" s="90">
        <f>IF($E83&gt;'Wage Ceilings '!$C$3-SUM($S83,$W83),'Wage Ceilings '!$C$3-SUM($S83,$W83),$E83)</f>
        <v>0</v>
      </c>
      <c r="AB83" s="91" cm="1">
        <f t="array" ref="AB83">INDEX(Appendix!$G$4:$K$8,_xlfn.IFS(Z83&lt;56,1,Z83&lt;61,2,Z83&lt;66,3,Z83&lt;71,4,TRUE,5),MATCH(YEAR($C$17),Appendix!$G$3:$L$3,0))</f>
        <v>0</v>
      </c>
      <c r="AC83" s="92">
        <f t="shared" ref="AC83:AC119" si="46">AA83*AB83</f>
        <v>0</v>
      </c>
      <c r="AD83" s="89">
        <f t="shared" ref="AD83:AD119" si="47">FLOOR((DATEDIF($B83-DAY($B83)+1,F$17,"m")-1)/12,1)</f>
        <v>126</v>
      </c>
      <c r="AE83" s="90">
        <f>IF($F83&gt;'Wage Ceilings '!$C$3-SUM($S83,$W83,$AA83),'Wage Ceilings '!$C$3-SUM($S83,$W83,$AA83),$F83)</f>
        <v>0</v>
      </c>
      <c r="AF83" s="91" cm="1">
        <f t="array" ref="AF83">INDEX(Appendix!$G$4:$K$8,_xlfn.IFS(AD83&lt;56,1,AD83&lt;61,2,AD83&lt;66,3,AD83&lt;71,4,TRUE,5),MATCH(YEAR($C$17),Appendix!$G$3:$L$3,0))</f>
        <v>0</v>
      </c>
      <c r="AG83" s="92">
        <f t="shared" ref="AG83:AG119" si="48">AE83*AF83</f>
        <v>0</v>
      </c>
      <c r="AH83" s="89">
        <f t="shared" ref="AH83:AH119" si="49">FLOOR((DATEDIF($B83-DAY($B83)+1,G$17,"m")-1)/12,1)</f>
        <v>126</v>
      </c>
      <c r="AI83" s="90">
        <f>IF($G83&gt;'Wage Ceilings '!$C$3-SUM($S83,$W83,$AA83,$AE83),'Wage Ceilings '!$C$3-SUM($S83,$W83,$AA83,$AE83),$G83)</f>
        <v>0</v>
      </c>
      <c r="AJ83" s="91" cm="1">
        <f t="array" ref="AJ83">INDEX(Appendix!$G$4:$K$8,_xlfn.IFS(AH83&lt;56,1,AH83&lt;61,2,AH83&lt;66,3,AH83&lt;71,4,TRUE,5),MATCH(YEAR($C$17),Appendix!$G$3:$L$3,0))</f>
        <v>0</v>
      </c>
      <c r="AK83" s="92">
        <f t="shared" ref="AK83:AK119" si="50">AI83*AJ83</f>
        <v>0</v>
      </c>
      <c r="AL83" s="89">
        <f t="shared" ref="AL83:AL119" si="51">FLOOR((DATEDIF($B83-DAY($B83)+1,H$17,"m")-1)/12,1)</f>
        <v>126</v>
      </c>
      <c r="AM83" s="90">
        <f>IF($H83&gt;'Wage Ceilings '!$C$3-SUM($S83,$W83,$AA83,$AE83,$AI83),'Wage Ceilings '!$C$3-SUM($S83,$W83,$AA83,$AE83,$AI83),$H83)</f>
        <v>0</v>
      </c>
      <c r="AN83" s="91" cm="1">
        <f t="array" ref="AN83">INDEX(Appendix!$G$4:$K$8,_xlfn.IFS(AL83&lt;56,1,AL83&lt;61,2,AL83&lt;66,3,AL83&lt;71,4,TRUE,5),MATCH(YEAR($C$17),Appendix!$G$3:$L$3,0))</f>
        <v>0</v>
      </c>
      <c r="AO83" s="92">
        <f t="shared" ref="AO83:AO119" si="52">AM83*AN83</f>
        <v>0</v>
      </c>
      <c r="AP83" s="89">
        <f t="shared" ref="AP83:AP119" si="53">FLOOR((DATEDIF($B83-DAY($B83)+1,I$17,"m")-1)/12,1)</f>
        <v>126</v>
      </c>
      <c r="AQ83" s="90" cm="1">
        <f t="array" ref="AQ83">_xlfn.IFS(SUM($S83,$W83,$AA83,$AE83,$AI83,$AM83)&gt;='Wage Ceilings '!$C$3,0,SUM($I83,$S83,$W83,$AA83,$AE83,$AI83,$AM83)&gt;'Wage Ceilings '!$C$3,'Wage Ceilings '!$C$3-SUM($S83,$W83,$AA83,$AE83,$AI83,$AM83),SUM($I83,$S83,$W83,$AA83,$AE83,$AI83,$AM83)&lt;='Wage Ceilings '!$C$3,$I83)</f>
        <v>0</v>
      </c>
      <c r="AR83" s="91" cm="1">
        <f t="array" ref="AR83">INDEX(Appendix!$G$4:$K$8,_xlfn.IFS(AP83&lt;56,1,AP83&lt;61,2,AP83&lt;66,3,AP83&lt;71,4,TRUE,5),MATCH(YEAR($C$17),Appendix!$G$3:$L$3,0))</f>
        <v>0</v>
      </c>
      <c r="AS83" s="92">
        <f t="shared" si="24"/>
        <v>0</v>
      </c>
      <c r="AT83" s="89">
        <f t="shared" ref="AT83:AT119" si="54">FLOOR((DATEDIF($B83-DAY($B83)+1,J$17,"m")-1)/12,1)</f>
        <v>126</v>
      </c>
      <c r="AU83" s="90" cm="1">
        <f t="array" ref="AU83">_xlfn.IFS(SUM($S83,$W83,$AA83,$AE83,$AI83,$AM83,$AQ83)&gt;='Wage Ceilings '!$C$3,0,SUM($J83,$S83,$W83,$AA83,$AE83,$AI83,$AM83,$AQ83)&gt;'Wage Ceilings '!$C$3,'Wage Ceilings '!$C$3-SUM($S83,$W83,$AA83,$AE83,$AI83,$AM83,$AQ83),SUM($J83,$S83,$W83,$AA83,$AE83,$AI83,$AM83,$AQ83)&lt;='Wage Ceilings '!$C$3,$J83)</f>
        <v>0</v>
      </c>
      <c r="AV83" s="91" cm="1">
        <f t="array" ref="AV83">INDEX(Appendix!$G$4:$K$8,_xlfn.IFS(AT83&lt;56,1,AT83&lt;61,2,AT83&lt;66,3,AT83&lt;71,4,TRUE,5),MATCH(YEAR($C$17),Appendix!$G$3:$L$3,0))</f>
        <v>0</v>
      </c>
      <c r="AW83" s="92">
        <f t="shared" ref="AW83:AW119" si="55">AU83*AV83</f>
        <v>0</v>
      </c>
      <c r="AX83" s="89">
        <f t="shared" ref="AX83:AX119" si="56">FLOOR((DATEDIF($B83-DAY($B83)+1,K$17,"m")-1)/12,1)</f>
        <v>126</v>
      </c>
      <c r="AY83" s="90" cm="1">
        <f t="array" ref="AY83">_xlfn.IFS(SUM($S83,$W83,$AA83,$AE83,$AI83,$AM83,$AQ83,$AU83)&gt;='Wage Ceilings '!$C$3,0,SUM($K83,$S83,$W83,$AA83,$AE83,$AI83,$AM83,$AQ83,$AU83)&gt;'Wage Ceilings '!$C$3,'Wage Ceilings '!$C$3-SUM($S83,$W83,$AA83,$AE83,$AI83,$AM83,$AQ83,$AU83),SUM($K83,$S83,$W83,$AA83,$AE83,$AI83,$AM83,$AQ83,$AU83)&lt;='Wage Ceilings '!$C$3,$K83)</f>
        <v>0</v>
      </c>
      <c r="AZ83" s="91" cm="1">
        <f t="array" ref="AZ83">INDEX(Appendix!$G$4:$K$8,_xlfn.IFS(AX83&lt;56,1,AX83&lt;61,2,AX83&lt;66,3,AX83&lt;71,4,TRUE,5),MATCH(YEAR($C$17),Appendix!$G$3:$L$3,0))</f>
        <v>0</v>
      </c>
      <c r="BA83" s="92">
        <f t="shared" ref="BA83:BA119" si="57">AY83*AZ83</f>
        <v>0</v>
      </c>
      <c r="BB83" s="89">
        <f t="shared" ref="BB83:BB119" si="58">FLOOR((DATEDIF($B83-DAY($B83)+1,L$17,"m")-1)/12,1)</f>
        <v>126</v>
      </c>
      <c r="BC83" s="90" cm="1">
        <f t="array" ref="BC83">_xlfn.IFS(SUM($S83,$W83,$AA83,$AE83,$AI83,$AM83,$AQ83,$AU83,$AY83)&gt;='Wage Ceilings '!$C$3,0,SUM($L83,$S83,$W83,$AA83,$AE83,$AI83,$AM83,$AQ83,$AU83,$AY83)&gt;'Wage Ceilings '!$C$3,'Wage Ceilings '!$C$3-SUM($S83,$W83,$AA83,$AE83,$AI83,$AM83,$AQ83,$AU83,$AY83),SUM($L83,$S83,$W83,$AA83,$AE83,$AI83,$AM83,$AQ83,$AU83,$AY83)&lt;='Wage Ceilings '!$C$3,$L83)</f>
        <v>0</v>
      </c>
      <c r="BD83" s="91" cm="1">
        <f t="array" ref="BD83">INDEX(Appendix!$G$4:$K$8,_xlfn.IFS(BB83&lt;56,1,BB83&lt;61,2,BB83&lt;66,3,BB83&lt;71,4,TRUE,5),MATCH(YEAR($C$17),Appendix!$G$3:$L$3,0))</f>
        <v>0</v>
      </c>
      <c r="BE83" s="92">
        <f t="shared" ref="BE83:BE119" si="59">BC83*BD83</f>
        <v>0</v>
      </c>
      <c r="BF83" s="89">
        <f t="shared" ref="BF83:BF119" si="60">FLOOR((DATEDIF($B83-DAY($B83)+1,M$17,"m")-1)/12,1)</f>
        <v>126</v>
      </c>
      <c r="BG83" s="90" cm="1">
        <f t="array" ref="BG83">_xlfn.IFS(SUM($S83,$W83,$AA83,$AE83,$AI83,$AM83,$AQ83,$AU83,$AY83,$BC83)&gt;='Wage Ceilings '!$C$3,0,SUM($M83,$S83,$W83,$AA83,$AE83,$AI83,$AM83,$AQ83,$AU83,$AY83,$BC83)&gt;'Wage Ceilings '!$C$3,'Wage Ceilings '!$C$3-SUM($S83,$W83,$AA83,$AE83,$AI83,$AM83,$AQ83,$AU83,$AY83,$BC83),SUM($M83,$S83,$W83,$AA83,$AE83,$AI83,$AM83,$AQ83,$AU83,$AY83,$BC83)&lt;='Wage Ceilings '!$C$3,$M83)</f>
        <v>0</v>
      </c>
      <c r="BH83" s="91" cm="1">
        <f t="array" ref="BH83">INDEX(Appendix!$G$4:$K$8,_xlfn.IFS(BF83&lt;56,1,BF83&lt;61,2,BF83&lt;66,3,BF83&lt;71,4,TRUE,5),MATCH(YEAR($C$17),Appendix!$G$3:$L$3,0))</f>
        <v>0</v>
      </c>
      <c r="BI83" s="92">
        <f t="shared" ref="BI83:BI119" si="61">BG83*BH83</f>
        <v>0</v>
      </c>
      <c r="BJ83" s="89">
        <f t="shared" ref="BJ83:BJ119" si="62">FLOOR((DATEDIF($B83-DAY($B83)+1,N$17,"m")-1)/12,1)</f>
        <v>126</v>
      </c>
      <c r="BK83" s="90" cm="1">
        <f t="array" ref="BK83">_xlfn.IFS(SUM($S83,$W83,$AA83,$AE83,$AI83,$AM83,$AQ83,$AU83,$AY83,$BC83,$BG83)&gt;='Wage Ceilings '!$C$3,0,SUM($N83,$S83,$W83,$AA83,$AE83,$AI83,$AM83,$AQ83,$AU83,$AY83,$BC83,$BG83)&gt;'Wage Ceilings '!$C$3,'Wage Ceilings '!$C$3-SUM($S83,$W83,$AA83,$AE83,$AI83,$AM83,$AQ83,$AU83,$AY83,$BC83,$BG83),SUM($N83,$S83,$W83,$AA83,$AE83,$AI83,$AM83,$AQ83,$AU83,$AY83,$BC83,$BG83)&lt;='Wage Ceilings '!$C$3,$N83)</f>
        <v>0</v>
      </c>
      <c r="BL83" s="91" cm="1">
        <f t="array" ref="BL83">INDEX(Appendix!$G$4:$K$8,_xlfn.IFS(BJ83&lt;56,1,BJ83&lt;61,2,BJ83&lt;66,3,BJ83&lt;71,4,TRUE,5),MATCH(YEAR($C$17),Appendix!$G$3:$L$3,0))</f>
        <v>0</v>
      </c>
      <c r="BM83" s="92">
        <f t="shared" ref="BM83:BM119" si="63">BK83*BL83</f>
        <v>0</v>
      </c>
      <c r="BN83" s="99"/>
    </row>
    <row r="84" spans="1:66" x14ac:dyDescent="0.3">
      <c r="A84" s="64" t="s">
        <v>132</v>
      </c>
      <c r="B84" s="63"/>
      <c r="C84" s="67"/>
      <c r="D84" s="67"/>
      <c r="E84" s="67"/>
      <c r="F84" s="67"/>
      <c r="G84" s="67"/>
      <c r="H84" s="67"/>
      <c r="I84" s="67"/>
      <c r="J84" s="67"/>
      <c r="K84" s="67"/>
      <c r="L84" s="67"/>
      <c r="M84" s="67"/>
      <c r="N84" s="67"/>
      <c r="O84" s="57">
        <f t="shared" si="25"/>
        <v>0</v>
      </c>
      <c r="P84" s="57">
        <f t="shared" si="26"/>
        <v>0</v>
      </c>
      <c r="Q84" s="58">
        <f t="shared" si="40"/>
        <v>0</v>
      </c>
      <c r="R84" s="89">
        <f t="shared" si="41"/>
        <v>125</v>
      </c>
      <c r="S84" s="90">
        <f>IF($C84&gt;'Wage Ceilings '!$C$3,'Wage Ceilings '!$C$3,$C84)</f>
        <v>0</v>
      </c>
      <c r="T84" s="91" cm="1">
        <f t="array" ref="T84">INDEX(Appendix!$G$4:$K$8,_xlfn.IFS(R84&lt;56,1,R84&lt;61,2,R84&lt;66,3,R84&lt;71,4,TRUE,5),MATCH(YEAR($C$17),Appendix!$G$3:$L$3,0))</f>
        <v>0</v>
      </c>
      <c r="U84" s="92">
        <f t="shared" si="42"/>
        <v>0</v>
      </c>
      <c r="V84" s="89">
        <f t="shared" si="43"/>
        <v>126</v>
      </c>
      <c r="W84" s="90">
        <f>IF($D84&gt;'Wage Ceilings '!$C$3-$S84,'Wage Ceilings '!$C$3-$S84,$D84)</f>
        <v>0</v>
      </c>
      <c r="X84" s="91" cm="1">
        <f t="array" ref="X84">INDEX(Appendix!$G$4:$K$8,_xlfn.IFS(V84&lt;56,1,V84&lt;61,2,V84&lt;66,3,V84&lt;71,4,TRUE,5),MATCH(YEAR($C$17),Appendix!$G$3:$L$3,0))</f>
        <v>0</v>
      </c>
      <c r="Y84" s="92">
        <f t="shared" si="44"/>
        <v>0</v>
      </c>
      <c r="Z84" s="89">
        <f t="shared" si="45"/>
        <v>126</v>
      </c>
      <c r="AA84" s="90">
        <f>IF($E84&gt;'Wage Ceilings '!$C$3-SUM($S84,$W84),'Wage Ceilings '!$C$3-SUM($S84,$W84),$E84)</f>
        <v>0</v>
      </c>
      <c r="AB84" s="91" cm="1">
        <f t="array" ref="AB84">INDEX(Appendix!$G$4:$K$8,_xlfn.IFS(Z84&lt;56,1,Z84&lt;61,2,Z84&lt;66,3,Z84&lt;71,4,TRUE,5),MATCH(YEAR($C$17),Appendix!$G$3:$L$3,0))</f>
        <v>0</v>
      </c>
      <c r="AC84" s="92">
        <f t="shared" si="46"/>
        <v>0</v>
      </c>
      <c r="AD84" s="89">
        <f t="shared" si="47"/>
        <v>126</v>
      </c>
      <c r="AE84" s="90">
        <f>IF($F84&gt;'Wage Ceilings '!$C$3-SUM($S84,$W84,$AA84),'Wage Ceilings '!$C$3-SUM($S84,$W84,$AA84),$F84)</f>
        <v>0</v>
      </c>
      <c r="AF84" s="91" cm="1">
        <f t="array" ref="AF84">INDEX(Appendix!$G$4:$K$8,_xlfn.IFS(AD84&lt;56,1,AD84&lt;61,2,AD84&lt;66,3,AD84&lt;71,4,TRUE,5),MATCH(YEAR($C$17),Appendix!$G$3:$L$3,0))</f>
        <v>0</v>
      </c>
      <c r="AG84" s="92">
        <f t="shared" si="48"/>
        <v>0</v>
      </c>
      <c r="AH84" s="89">
        <f t="shared" si="49"/>
        <v>126</v>
      </c>
      <c r="AI84" s="90">
        <f>IF($G84&gt;'Wage Ceilings '!$C$3-SUM($S84,$W84,$AA84,$AE84),'Wage Ceilings '!$C$3-SUM($S84,$W84,$AA84,$AE84),$G84)</f>
        <v>0</v>
      </c>
      <c r="AJ84" s="91" cm="1">
        <f t="array" ref="AJ84">INDEX(Appendix!$G$4:$K$8,_xlfn.IFS(AH84&lt;56,1,AH84&lt;61,2,AH84&lt;66,3,AH84&lt;71,4,TRUE,5),MATCH(YEAR($C$17),Appendix!$G$3:$L$3,0))</f>
        <v>0</v>
      </c>
      <c r="AK84" s="92">
        <f t="shared" si="50"/>
        <v>0</v>
      </c>
      <c r="AL84" s="89">
        <f t="shared" si="51"/>
        <v>126</v>
      </c>
      <c r="AM84" s="90">
        <f>IF($H84&gt;'Wage Ceilings '!$C$3-SUM($S84,$W84,$AA84,$AE84,$AI84),'Wage Ceilings '!$C$3-SUM($S84,$W84,$AA84,$AE84,$AI84),$H84)</f>
        <v>0</v>
      </c>
      <c r="AN84" s="91" cm="1">
        <f t="array" ref="AN84">INDEX(Appendix!$G$4:$K$8,_xlfn.IFS(AL84&lt;56,1,AL84&lt;61,2,AL84&lt;66,3,AL84&lt;71,4,TRUE,5),MATCH(YEAR($C$17),Appendix!$G$3:$L$3,0))</f>
        <v>0</v>
      </c>
      <c r="AO84" s="92">
        <f t="shared" si="52"/>
        <v>0</v>
      </c>
      <c r="AP84" s="89">
        <f t="shared" si="53"/>
        <v>126</v>
      </c>
      <c r="AQ84" s="90" cm="1">
        <f t="array" ref="AQ84">_xlfn.IFS(SUM($S84,$W84,$AA84,$AE84,$AI84,$AM84)&gt;='Wage Ceilings '!$C$3,0,SUM($I84,$S84,$W84,$AA84,$AE84,$AI84,$AM84)&gt;'Wage Ceilings '!$C$3,'Wage Ceilings '!$C$3-SUM($S84,$W84,$AA84,$AE84,$AI84,$AM84),SUM($I84,$S84,$W84,$AA84,$AE84,$AI84,$AM84)&lt;='Wage Ceilings '!$C$3,$I84)</f>
        <v>0</v>
      </c>
      <c r="AR84" s="91" cm="1">
        <f t="array" ref="AR84">INDEX(Appendix!$G$4:$K$8,_xlfn.IFS(AP84&lt;56,1,AP84&lt;61,2,AP84&lt;66,3,AP84&lt;71,4,TRUE,5),MATCH(YEAR($C$17),Appendix!$G$3:$L$3,0))</f>
        <v>0</v>
      </c>
      <c r="AS84" s="92">
        <f t="shared" ref="AS84:AS119" si="64">AQ84*AR84</f>
        <v>0</v>
      </c>
      <c r="AT84" s="89">
        <f t="shared" si="54"/>
        <v>126</v>
      </c>
      <c r="AU84" s="90" cm="1">
        <f t="array" ref="AU84">_xlfn.IFS(SUM($S84,$W84,$AA84,$AE84,$AI84,$AM84,$AQ84)&gt;='Wage Ceilings '!$C$3,0,SUM($J84,$S84,$W84,$AA84,$AE84,$AI84,$AM84,$AQ84)&gt;'Wage Ceilings '!$C$3,'Wage Ceilings '!$C$3-SUM($S84,$W84,$AA84,$AE84,$AI84,$AM84,$AQ84),SUM($J84,$S84,$W84,$AA84,$AE84,$AI84,$AM84,$AQ84)&lt;='Wage Ceilings '!$C$3,$J84)</f>
        <v>0</v>
      </c>
      <c r="AV84" s="91" cm="1">
        <f t="array" ref="AV84">INDEX(Appendix!$G$4:$K$8,_xlfn.IFS(AT84&lt;56,1,AT84&lt;61,2,AT84&lt;66,3,AT84&lt;71,4,TRUE,5),MATCH(YEAR($C$17),Appendix!$G$3:$L$3,0))</f>
        <v>0</v>
      </c>
      <c r="AW84" s="92">
        <f t="shared" si="55"/>
        <v>0</v>
      </c>
      <c r="AX84" s="89">
        <f t="shared" si="56"/>
        <v>126</v>
      </c>
      <c r="AY84" s="90" cm="1">
        <f t="array" ref="AY84">_xlfn.IFS(SUM($S84,$W84,$AA84,$AE84,$AI84,$AM84,$AQ84,$AU84)&gt;='Wage Ceilings '!$C$3,0,SUM($K84,$S84,$W84,$AA84,$AE84,$AI84,$AM84,$AQ84,$AU84)&gt;'Wage Ceilings '!$C$3,'Wage Ceilings '!$C$3-SUM($S84,$W84,$AA84,$AE84,$AI84,$AM84,$AQ84,$AU84),SUM($K84,$S84,$W84,$AA84,$AE84,$AI84,$AM84,$AQ84,$AU84)&lt;='Wage Ceilings '!$C$3,$K84)</f>
        <v>0</v>
      </c>
      <c r="AZ84" s="91" cm="1">
        <f t="array" ref="AZ84">INDEX(Appendix!$G$4:$K$8,_xlfn.IFS(AX84&lt;56,1,AX84&lt;61,2,AX84&lt;66,3,AX84&lt;71,4,TRUE,5),MATCH(YEAR($C$17),Appendix!$G$3:$L$3,0))</f>
        <v>0</v>
      </c>
      <c r="BA84" s="92">
        <f t="shared" si="57"/>
        <v>0</v>
      </c>
      <c r="BB84" s="89">
        <f t="shared" si="58"/>
        <v>126</v>
      </c>
      <c r="BC84" s="90" cm="1">
        <f t="array" ref="BC84">_xlfn.IFS(SUM($S84,$W84,$AA84,$AE84,$AI84,$AM84,$AQ84,$AU84,$AY84)&gt;='Wage Ceilings '!$C$3,0,SUM($L84,$S84,$W84,$AA84,$AE84,$AI84,$AM84,$AQ84,$AU84,$AY84)&gt;'Wage Ceilings '!$C$3,'Wage Ceilings '!$C$3-SUM($S84,$W84,$AA84,$AE84,$AI84,$AM84,$AQ84,$AU84,$AY84),SUM($L84,$S84,$W84,$AA84,$AE84,$AI84,$AM84,$AQ84,$AU84,$AY84)&lt;='Wage Ceilings '!$C$3,$L84)</f>
        <v>0</v>
      </c>
      <c r="BD84" s="91" cm="1">
        <f t="array" ref="BD84">INDEX(Appendix!$G$4:$K$8,_xlfn.IFS(BB84&lt;56,1,BB84&lt;61,2,BB84&lt;66,3,BB84&lt;71,4,TRUE,5),MATCH(YEAR($C$17),Appendix!$G$3:$L$3,0))</f>
        <v>0</v>
      </c>
      <c r="BE84" s="92">
        <f t="shared" si="59"/>
        <v>0</v>
      </c>
      <c r="BF84" s="89">
        <f t="shared" si="60"/>
        <v>126</v>
      </c>
      <c r="BG84" s="90" cm="1">
        <f t="array" ref="BG84">_xlfn.IFS(SUM($S84,$W84,$AA84,$AE84,$AI84,$AM84,$AQ84,$AU84,$AY84,$BC84)&gt;='Wage Ceilings '!$C$3,0,SUM($M84,$S84,$W84,$AA84,$AE84,$AI84,$AM84,$AQ84,$AU84,$AY84,$BC84)&gt;'Wage Ceilings '!$C$3,'Wage Ceilings '!$C$3-SUM($S84,$W84,$AA84,$AE84,$AI84,$AM84,$AQ84,$AU84,$AY84,$BC84),SUM($M84,$S84,$W84,$AA84,$AE84,$AI84,$AM84,$AQ84,$AU84,$AY84,$BC84)&lt;='Wage Ceilings '!$C$3,$M84)</f>
        <v>0</v>
      </c>
      <c r="BH84" s="91" cm="1">
        <f t="array" ref="BH84">INDEX(Appendix!$G$4:$K$8,_xlfn.IFS(BF84&lt;56,1,BF84&lt;61,2,BF84&lt;66,3,BF84&lt;71,4,TRUE,5),MATCH(YEAR($C$17),Appendix!$G$3:$L$3,0))</f>
        <v>0</v>
      </c>
      <c r="BI84" s="92">
        <f t="shared" si="61"/>
        <v>0</v>
      </c>
      <c r="BJ84" s="89">
        <f t="shared" si="62"/>
        <v>126</v>
      </c>
      <c r="BK84" s="90" cm="1">
        <f t="array" ref="BK84">_xlfn.IFS(SUM($S84,$W84,$AA84,$AE84,$AI84,$AM84,$AQ84,$AU84,$AY84,$BC84,$BG84)&gt;='Wage Ceilings '!$C$3,0,SUM($N84,$S84,$W84,$AA84,$AE84,$AI84,$AM84,$AQ84,$AU84,$AY84,$BC84,$BG84)&gt;'Wage Ceilings '!$C$3,'Wage Ceilings '!$C$3-SUM($S84,$W84,$AA84,$AE84,$AI84,$AM84,$AQ84,$AU84,$AY84,$BC84,$BG84),SUM($N84,$S84,$W84,$AA84,$AE84,$AI84,$AM84,$AQ84,$AU84,$AY84,$BC84,$BG84)&lt;='Wage Ceilings '!$C$3,$N84)</f>
        <v>0</v>
      </c>
      <c r="BL84" s="91" cm="1">
        <f t="array" ref="BL84">INDEX(Appendix!$G$4:$K$8,_xlfn.IFS(BJ84&lt;56,1,BJ84&lt;61,2,BJ84&lt;66,3,BJ84&lt;71,4,TRUE,5),MATCH(YEAR($C$17),Appendix!$G$3:$L$3,0))</f>
        <v>0</v>
      </c>
      <c r="BM84" s="92">
        <f t="shared" si="63"/>
        <v>0</v>
      </c>
      <c r="BN84" s="99"/>
    </row>
    <row r="85" spans="1:66" x14ac:dyDescent="0.3">
      <c r="A85" s="64" t="s">
        <v>133</v>
      </c>
      <c r="B85" s="63"/>
      <c r="C85" s="67"/>
      <c r="D85" s="67"/>
      <c r="E85" s="67"/>
      <c r="F85" s="67"/>
      <c r="G85" s="67"/>
      <c r="H85" s="67"/>
      <c r="I85" s="67"/>
      <c r="J85" s="67"/>
      <c r="K85" s="67"/>
      <c r="L85" s="67"/>
      <c r="M85" s="67"/>
      <c r="N85" s="67"/>
      <c r="O85" s="57">
        <f t="shared" ref="O85:O119" si="65">SUM(U85,Y85,AC85,AG85,AK85,AO85)</f>
        <v>0</v>
      </c>
      <c r="P85" s="57">
        <f t="shared" ref="P85:P119" si="66">SUM(AS85,AW85,BA85,BE85,BI85,BM85)</f>
        <v>0</v>
      </c>
      <c r="Q85" s="58">
        <f t="shared" si="40"/>
        <v>0</v>
      </c>
      <c r="R85" s="89">
        <f t="shared" si="41"/>
        <v>125</v>
      </c>
      <c r="S85" s="90">
        <f>IF($C85&gt;'Wage Ceilings '!$C$3,'Wage Ceilings '!$C$3,$C85)</f>
        <v>0</v>
      </c>
      <c r="T85" s="91" cm="1">
        <f t="array" ref="T85">INDEX(Appendix!$G$4:$K$8,_xlfn.IFS(R85&lt;56,1,R85&lt;61,2,R85&lt;66,3,R85&lt;71,4,TRUE,5),MATCH(YEAR($C$17),Appendix!$G$3:$L$3,0))</f>
        <v>0</v>
      </c>
      <c r="U85" s="92">
        <f t="shared" si="42"/>
        <v>0</v>
      </c>
      <c r="V85" s="89">
        <f t="shared" si="43"/>
        <v>126</v>
      </c>
      <c r="W85" s="90">
        <f>IF($D85&gt;'Wage Ceilings '!$C$3-$S85,'Wage Ceilings '!$C$3-$S85,$D85)</f>
        <v>0</v>
      </c>
      <c r="X85" s="91" cm="1">
        <f t="array" ref="X85">INDEX(Appendix!$G$4:$K$8,_xlfn.IFS(V85&lt;56,1,V85&lt;61,2,V85&lt;66,3,V85&lt;71,4,TRUE,5),MATCH(YEAR($C$17),Appendix!$G$3:$L$3,0))</f>
        <v>0</v>
      </c>
      <c r="Y85" s="92">
        <f t="shared" si="44"/>
        <v>0</v>
      </c>
      <c r="Z85" s="89">
        <f t="shared" si="45"/>
        <v>126</v>
      </c>
      <c r="AA85" s="90">
        <f>IF($E85&gt;'Wage Ceilings '!$C$3-SUM($S85,$W85),'Wage Ceilings '!$C$3-SUM($S85,$W85),$E85)</f>
        <v>0</v>
      </c>
      <c r="AB85" s="91" cm="1">
        <f t="array" ref="AB85">INDEX(Appendix!$G$4:$K$8,_xlfn.IFS(Z85&lt;56,1,Z85&lt;61,2,Z85&lt;66,3,Z85&lt;71,4,TRUE,5),MATCH(YEAR($C$17),Appendix!$G$3:$L$3,0))</f>
        <v>0</v>
      </c>
      <c r="AC85" s="92">
        <f t="shared" si="46"/>
        <v>0</v>
      </c>
      <c r="AD85" s="89">
        <f t="shared" si="47"/>
        <v>126</v>
      </c>
      <c r="AE85" s="90">
        <f>IF($F85&gt;'Wage Ceilings '!$C$3-SUM($S85,$W85,$AA85),'Wage Ceilings '!$C$3-SUM($S85,$W85,$AA85),$F85)</f>
        <v>0</v>
      </c>
      <c r="AF85" s="91" cm="1">
        <f t="array" ref="AF85">INDEX(Appendix!$G$4:$K$8,_xlfn.IFS(AD85&lt;56,1,AD85&lt;61,2,AD85&lt;66,3,AD85&lt;71,4,TRUE,5),MATCH(YEAR($C$17),Appendix!$G$3:$L$3,0))</f>
        <v>0</v>
      </c>
      <c r="AG85" s="92">
        <f t="shared" si="48"/>
        <v>0</v>
      </c>
      <c r="AH85" s="89">
        <f t="shared" si="49"/>
        <v>126</v>
      </c>
      <c r="AI85" s="90">
        <f>IF($G85&gt;'Wage Ceilings '!$C$3-SUM($S85,$W85,$AA85,$AE85),'Wage Ceilings '!$C$3-SUM($S85,$W85,$AA85,$AE85),$G85)</f>
        <v>0</v>
      </c>
      <c r="AJ85" s="91" cm="1">
        <f t="array" ref="AJ85">INDEX(Appendix!$G$4:$K$8,_xlfn.IFS(AH85&lt;56,1,AH85&lt;61,2,AH85&lt;66,3,AH85&lt;71,4,TRUE,5),MATCH(YEAR($C$17),Appendix!$G$3:$L$3,0))</f>
        <v>0</v>
      </c>
      <c r="AK85" s="92">
        <f t="shared" si="50"/>
        <v>0</v>
      </c>
      <c r="AL85" s="89">
        <f t="shared" si="51"/>
        <v>126</v>
      </c>
      <c r="AM85" s="90">
        <f>IF($H85&gt;'Wage Ceilings '!$C$3-SUM($S85,$W85,$AA85,$AE85,$AI85),'Wage Ceilings '!$C$3-SUM($S85,$W85,$AA85,$AE85,$AI85),$H85)</f>
        <v>0</v>
      </c>
      <c r="AN85" s="91" cm="1">
        <f t="array" ref="AN85">INDEX(Appendix!$G$4:$K$8,_xlfn.IFS(AL85&lt;56,1,AL85&lt;61,2,AL85&lt;66,3,AL85&lt;71,4,TRUE,5),MATCH(YEAR($C$17),Appendix!$G$3:$L$3,0))</f>
        <v>0</v>
      </c>
      <c r="AO85" s="92">
        <f t="shared" si="52"/>
        <v>0</v>
      </c>
      <c r="AP85" s="89">
        <f t="shared" si="53"/>
        <v>126</v>
      </c>
      <c r="AQ85" s="90" cm="1">
        <f t="array" ref="AQ85">_xlfn.IFS(SUM($S85,$W85,$AA85,$AE85,$AI85,$AM85)&gt;='Wage Ceilings '!$C$3,0,SUM($I85,$S85,$W85,$AA85,$AE85,$AI85,$AM85)&gt;'Wage Ceilings '!$C$3,'Wage Ceilings '!$C$3-SUM($S85,$W85,$AA85,$AE85,$AI85,$AM85),SUM($I85,$S85,$W85,$AA85,$AE85,$AI85,$AM85)&lt;='Wage Ceilings '!$C$3,$I85)</f>
        <v>0</v>
      </c>
      <c r="AR85" s="91" cm="1">
        <f t="array" ref="AR85">INDEX(Appendix!$G$4:$K$8,_xlfn.IFS(AP85&lt;56,1,AP85&lt;61,2,AP85&lt;66,3,AP85&lt;71,4,TRUE,5),MATCH(YEAR($C$17),Appendix!$G$3:$L$3,0))</f>
        <v>0</v>
      </c>
      <c r="AS85" s="92">
        <f t="shared" si="64"/>
        <v>0</v>
      </c>
      <c r="AT85" s="89">
        <f t="shared" si="54"/>
        <v>126</v>
      </c>
      <c r="AU85" s="90" cm="1">
        <f t="array" ref="AU85">_xlfn.IFS(SUM($S85,$W85,$AA85,$AE85,$AI85,$AM85,$AQ85)&gt;='Wage Ceilings '!$C$3,0,SUM($J85,$S85,$W85,$AA85,$AE85,$AI85,$AM85,$AQ85)&gt;'Wage Ceilings '!$C$3,'Wage Ceilings '!$C$3-SUM($S85,$W85,$AA85,$AE85,$AI85,$AM85,$AQ85),SUM($J85,$S85,$W85,$AA85,$AE85,$AI85,$AM85,$AQ85)&lt;='Wage Ceilings '!$C$3,$J85)</f>
        <v>0</v>
      </c>
      <c r="AV85" s="91" cm="1">
        <f t="array" ref="AV85">INDEX(Appendix!$G$4:$K$8,_xlfn.IFS(AT85&lt;56,1,AT85&lt;61,2,AT85&lt;66,3,AT85&lt;71,4,TRUE,5),MATCH(YEAR($C$17),Appendix!$G$3:$L$3,0))</f>
        <v>0</v>
      </c>
      <c r="AW85" s="92">
        <f t="shared" si="55"/>
        <v>0</v>
      </c>
      <c r="AX85" s="89">
        <f t="shared" si="56"/>
        <v>126</v>
      </c>
      <c r="AY85" s="90" cm="1">
        <f t="array" ref="AY85">_xlfn.IFS(SUM($S85,$W85,$AA85,$AE85,$AI85,$AM85,$AQ85,$AU85)&gt;='Wage Ceilings '!$C$3,0,SUM($K85,$S85,$W85,$AA85,$AE85,$AI85,$AM85,$AQ85,$AU85)&gt;'Wage Ceilings '!$C$3,'Wage Ceilings '!$C$3-SUM($S85,$W85,$AA85,$AE85,$AI85,$AM85,$AQ85,$AU85),SUM($K85,$S85,$W85,$AA85,$AE85,$AI85,$AM85,$AQ85,$AU85)&lt;='Wage Ceilings '!$C$3,$K85)</f>
        <v>0</v>
      </c>
      <c r="AZ85" s="91" cm="1">
        <f t="array" ref="AZ85">INDEX(Appendix!$G$4:$K$8,_xlfn.IFS(AX85&lt;56,1,AX85&lt;61,2,AX85&lt;66,3,AX85&lt;71,4,TRUE,5),MATCH(YEAR($C$17),Appendix!$G$3:$L$3,0))</f>
        <v>0</v>
      </c>
      <c r="BA85" s="92">
        <f t="shared" si="57"/>
        <v>0</v>
      </c>
      <c r="BB85" s="89">
        <f t="shared" si="58"/>
        <v>126</v>
      </c>
      <c r="BC85" s="90" cm="1">
        <f t="array" ref="BC85">_xlfn.IFS(SUM($S85,$W85,$AA85,$AE85,$AI85,$AM85,$AQ85,$AU85,$AY85)&gt;='Wage Ceilings '!$C$3,0,SUM($L85,$S85,$W85,$AA85,$AE85,$AI85,$AM85,$AQ85,$AU85,$AY85)&gt;'Wage Ceilings '!$C$3,'Wage Ceilings '!$C$3-SUM($S85,$W85,$AA85,$AE85,$AI85,$AM85,$AQ85,$AU85,$AY85),SUM($L85,$S85,$W85,$AA85,$AE85,$AI85,$AM85,$AQ85,$AU85,$AY85)&lt;='Wage Ceilings '!$C$3,$L85)</f>
        <v>0</v>
      </c>
      <c r="BD85" s="91" cm="1">
        <f t="array" ref="BD85">INDEX(Appendix!$G$4:$K$8,_xlfn.IFS(BB85&lt;56,1,BB85&lt;61,2,BB85&lt;66,3,BB85&lt;71,4,TRUE,5),MATCH(YEAR($C$17),Appendix!$G$3:$L$3,0))</f>
        <v>0</v>
      </c>
      <c r="BE85" s="92">
        <f t="shared" si="59"/>
        <v>0</v>
      </c>
      <c r="BF85" s="89">
        <f t="shared" si="60"/>
        <v>126</v>
      </c>
      <c r="BG85" s="90" cm="1">
        <f t="array" ref="BG85">_xlfn.IFS(SUM($S85,$W85,$AA85,$AE85,$AI85,$AM85,$AQ85,$AU85,$AY85,$BC85)&gt;='Wage Ceilings '!$C$3,0,SUM($M85,$S85,$W85,$AA85,$AE85,$AI85,$AM85,$AQ85,$AU85,$AY85,$BC85)&gt;'Wage Ceilings '!$C$3,'Wage Ceilings '!$C$3-SUM($S85,$W85,$AA85,$AE85,$AI85,$AM85,$AQ85,$AU85,$AY85,$BC85),SUM($M85,$S85,$W85,$AA85,$AE85,$AI85,$AM85,$AQ85,$AU85,$AY85,$BC85)&lt;='Wage Ceilings '!$C$3,$M85)</f>
        <v>0</v>
      </c>
      <c r="BH85" s="91" cm="1">
        <f t="array" ref="BH85">INDEX(Appendix!$G$4:$K$8,_xlfn.IFS(BF85&lt;56,1,BF85&lt;61,2,BF85&lt;66,3,BF85&lt;71,4,TRUE,5),MATCH(YEAR($C$17),Appendix!$G$3:$L$3,0))</f>
        <v>0</v>
      </c>
      <c r="BI85" s="92">
        <f t="shared" si="61"/>
        <v>0</v>
      </c>
      <c r="BJ85" s="89">
        <f t="shared" si="62"/>
        <v>126</v>
      </c>
      <c r="BK85" s="90" cm="1">
        <f t="array" ref="BK85">_xlfn.IFS(SUM($S85,$W85,$AA85,$AE85,$AI85,$AM85,$AQ85,$AU85,$AY85,$BC85,$BG85)&gt;='Wage Ceilings '!$C$3,0,SUM($N85,$S85,$W85,$AA85,$AE85,$AI85,$AM85,$AQ85,$AU85,$AY85,$BC85,$BG85)&gt;'Wage Ceilings '!$C$3,'Wage Ceilings '!$C$3-SUM($S85,$W85,$AA85,$AE85,$AI85,$AM85,$AQ85,$AU85,$AY85,$BC85,$BG85),SUM($N85,$S85,$W85,$AA85,$AE85,$AI85,$AM85,$AQ85,$AU85,$AY85,$BC85,$BG85)&lt;='Wage Ceilings '!$C$3,$N85)</f>
        <v>0</v>
      </c>
      <c r="BL85" s="91" cm="1">
        <f t="array" ref="BL85">INDEX(Appendix!$G$4:$K$8,_xlfn.IFS(BJ85&lt;56,1,BJ85&lt;61,2,BJ85&lt;66,3,BJ85&lt;71,4,TRUE,5),MATCH(YEAR($C$17),Appendix!$G$3:$L$3,0))</f>
        <v>0</v>
      </c>
      <c r="BM85" s="92">
        <f t="shared" si="63"/>
        <v>0</v>
      </c>
      <c r="BN85" s="99"/>
    </row>
    <row r="86" spans="1:66" x14ac:dyDescent="0.3">
      <c r="A86" s="64" t="s">
        <v>134</v>
      </c>
      <c r="B86" s="63"/>
      <c r="C86" s="67"/>
      <c r="D86" s="67"/>
      <c r="E86" s="67"/>
      <c r="F86" s="67"/>
      <c r="G86" s="67"/>
      <c r="H86" s="67"/>
      <c r="I86" s="67"/>
      <c r="J86" s="67"/>
      <c r="K86" s="67"/>
      <c r="L86" s="67"/>
      <c r="M86" s="67"/>
      <c r="N86" s="67"/>
      <c r="O86" s="57">
        <f t="shared" si="65"/>
        <v>0</v>
      </c>
      <c r="P86" s="57">
        <f t="shared" si="66"/>
        <v>0</v>
      </c>
      <c r="Q86" s="58">
        <f t="shared" si="40"/>
        <v>0</v>
      </c>
      <c r="R86" s="89">
        <f t="shared" si="41"/>
        <v>125</v>
      </c>
      <c r="S86" s="90">
        <f>IF($C86&gt;'Wage Ceilings '!$C$3,'Wage Ceilings '!$C$3,$C86)</f>
        <v>0</v>
      </c>
      <c r="T86" s="91" cm="1">
        <f t="array" ref="T86">INDEX(Appendix!$G$4:$K$8,_xlfn.IFS(R86&lt;56,1,R86&lt;61,2,R86&lt;66,3,R86&lt;71,4,TRUE,5),MATCH(YEAR($C$17),Appendix!$G$3:$L$3,0))</f>
        <v>0</v>
      </c>
      <c r="U86" s="92">
        <f t="shared" si="42"/>
        <v>0</v>
      </c>
      <c r="V86" s="89">
        <f t="shared" si="43"/>
        <v>126</v>
      </c>
      <c r="W86" s="90">
        <f>IF($D86&gt;'Wage Ceilings '!$C$3-$S86,'Wage Ceilings '!$C$3-$S86,$D86)</f>
        <v>0</v>
      </c>
      <c r="X86" s="91" cm="1">
        <f t="array" ref="X86">INDEX(Appendix!$G$4:$K$8,_xlfn.IFS(V86&lt;56,1,V86&lt;61,2,V86&lt;66,3,V86&lt;71,4,TRUE,5),MATCH(YEAR($C$17),Appendix!$G$3:$L$3,0))</f>
        <v>0</v>
      </c>
      <c r="Y86" s="92">
        <f t="shared" si="44"/>
        <v>0</v>
      </c>
      <c r="Z86" s="89">
        <f t="shared" si="45"/>
        <v>126</v>
      </c>
      <c r="AA86" s="90">
        <f>IF($E86&gt;'Wage Ceilings '!$C$3-SUM($S86,$W86),'Wage Ceilings '!$C$3-SUM($S86,$W86),$E86)</f>
        <v>0</v>
      </c>
      <c r="AB86" s="91" cm="1">
        <f t="array" ref="AB86">INDEX(Appendix!$G$4:$K$8,_xlfn.IFS(Z86&lt;56,1,Z86&lt;61,2,Z86&lt;66,3,Z86&lt;71,4,TRUE,5),MATCH(YEAR($C$17),Appendix!$G$3:$L$3,0))</f>
        <v>0</v>
      </c>
      <c r="AC86" s="92">
        <f t="shared" si="46"/>
        <v>0</v>
      </c>
      <c r="AD86" s="89">
        <f t="shared" si="47"/>
        <v>126</v>
      </c>
      <c r="AE86" s="90">
        <f>IF($F86&gt;'Wage Ceilings '!$C$3-SUM($S86,$W86,$AA86),'Wage Ceilings '!$C$3-SUM($S86,$W86,$AA86),$F86)</f>
        <v>0</v>
      </c>
      <c r="AF86" s="91" cm="1">
        <f t="array" ref="AF86">INDEX(Appendix!$G$4:$K$8,_xlfn.IFS(AD86&lt;56,1,AD86&lt;61,2,AD86&lt;66,3,AD86&lt;71,4,TRUE,5),MATCH(YEAR($C$17),Appendix!$G$3:$L$3,0))</f>
        <v>0</v>
      </c>
      <c r="AG86" s="92">
        <f t="shared" si="48"/>
        <v>0</v>
      </c>
      <c r="AH86" s="89">
        <f t="shared" si="49"/>
        <v>126</v>
      </c>
      <c r="AI86" s="90">
        <f>IF($G86&gt;'Wage Ceilings '!$C$3-SUM($S86,$W86,$AA86,$AE86),'Wage Ceilings '!$C$3-SUM($S86,$W86,$AA86,$AE86),$G86)</f>
        <v>0</v>
      </c>
      <c r="AJ86" s="91" cm="1">
        <f t="array" ref="AJ86">INDEX(Appendix!$G$4:$K$8,_xlfn.IFS(AH86&lt;56,1,AH86&lt;61,2,AH86&lt;66,3,AH86&lt;71,4,TRUE,5),MATCH(YEAR($C$17),Appendix!$G$3:$L$3,0))</f>
        <v>0</v>
      </c>
      <c r="AK86" s="92">
        <f t="shared" si="50"/>
        <v>0</v>
      </c>
      <c r="AL86" s="89">
        <f t="shared" si="51"/>
        <v>126</v>
      </c>
      <c r="AM86" s="90">
        <f>IF($H86&gt;'Wage Ceilings '!$C$3-SUM($S86,$W86,$AA86,$AE86,$AI86),'Wage Ceilings '!$C$3-SUM($S86,$W86,$AA86,$AE86,$AI86),$H86)</f>
        <v>0</v>
      </c>
      <c r="AN86" s="91" cm="1">
        <f t="array" ref="AN86">INDEX(Appendix!$G$4:$K$8,_xlfn.IFS(AL86&lt;56,1,AL86&lt;61,2,AL86&lt;66,3,AL86&lt;71,4,TRUE,5),MATCH(YEAR($C$17),Appendix!$G$3:$L$3,0))</f>
        <v>0</v>
      </c>
      <c r="AO86" s="92">
        <f t="shared" si="52"/>
        <v>0</v>
      </c>
      <c r="AP86" s="89">
        <f t="shared" si="53"/>
        <v>126</v>
      </c>
      <c r="AQ86" s="90" cm="1">
        <f t="array" ref="AQ86">_xlfn.IFS(SUM($S86,$W86,$AA86,$AE86,$AI86,$AM86)&gt;='Wage Ceilings '!$C$3,0,SUM($I86,$S86,$W86,$AA86,$AE86,$AI86,$AM86)&gt;'Wage Ceilings '!$C$3,'Wage Ceilings '!$C$3-SUM($S86,$W86,$AA86,$AE86,$AI86,$AM86),SUM($I86,$S86,$W86,$AA86,$AE86,$AI86,$AM86)&lt;='Wage Ceilings '!$C$3,$I86)</f>
        <v>0</v>
      </c>
      <c r="AR86" s="91" cm="1">
        <f t="array" ref="AR86">INDEX(Appendix!$G$4:$K$8,_xlfn.IFS(AP86&lt;56,1,AP86&lt;61,2,AP86&lt;66,3,AP86&lt;71,4,TRUE,5),MATCH(YEAR($C$17),Appendix!$G$3:$L$3,0))</f>
        <v>0</v>
      </c>
      <c r="AS86" s="92">
        <f t="shared" si="64"/>
        <v>0</v>
      </c>
      <c r="AT86" s="89">
        <f t="shared" si="54"/>
        <v>126</v>
      </c>
      <c r="AU86" s="90" cm="1">
        <f t="array" ref="AU86">_xlfn.IFS(SUM($S86,$W86,$AA86,$AE86,$AI86,$AM86,$AQ86)&gt;='Wage Ceilings '!$C$3,0,SUM($J86,$S86,$W86,$AA86,$AE86,$AI86,$AM86,$AQ86)&gt;'Wage Ceilings '!$C$3,'Wage Ceilings '!$C$3-SUM($S86,$W86,$AA86,$AE86,$AI86,$AM86,$AQ86),SUM($J86,$S86,$W86,$AA86,$AE86,$AI86,$AM86,$AQ86)&lt;='Wage Ceilings '!$C$3,$J86)</f>
        <v>0</v>
      </c>
      <c r="AV86" s="91" cm="1">
        <f t="array" ref="AV86">INDEX(Appendix!$G$4:$K$8,_xlfn.IFS(AT86&lt;56,1,AT86&lt;61,2,AT86&lt;66,3,AT86&lt;71,4,TRUE,5),MATCH(YEAR($C$17),Appendix!$G$3:$L$3,0))</f>
        <v>0</v>
      </c>
      <c r="AW86" s="92">
        <f t="shared" si="55"/>
        <v>0</v>
      </c>
      <c r="AX86" s="89">
        <f t="shared" si="56"/>
        <v>126</v>
      </c>
      <c r="AY86" s="90" cm="1">
        <f t="array" ref="AY86">_xlfn.IFS(SUM($S86,$W86,$AA86,$AE86,$AI86,$AM86,$AQ86,$AU86)&gt;='Wage Ceilings '!$C$3,0,SUM($K86,$S86,$W86,$AA86,$AE86,$AI86,$AM86,$AQ86,$AU86)&gt;'Wage Ceilings '!$C$3,'Wage Ceilings '!$C$3-SUM($S86,$W86,$AA86,$AE86,$AI86,$AM86,$AQ86,$AU86),SUM($K86,$S86,$W86,$AA86,$AE86,$AI86,$AM86,$AQ86,$AU86)&lt;='Wage Ceilings '!$C$3,$K86)</f>
        <v>0</v>
      </c>
      <c r="AZ86" s="91" cm="1">
        <f t="array" ref="AZ86">INDEX(Appendix!$G$4:$K$8,_xlfn.IFS(AX86&lt;56,1,AX86&lt;61,2,AX86&lt;66,3,AX86&lt;71,4,TRUE,5),MATCH(YEAR($C$17),Appendix!$G$3:$L$3,0))</f>
        <v>0</v>
      </c>
      <c r="BA86" s="92">
        <f t="shared" si="57"/>
        <v>0</v>
      </c>
      <c r="BB86" s="89">
        <f t="shared" si="58"/>
        <v>126</v>
      </c>
      <c r="BC86" s="90" cm="1">
        <f t="array" ref="BC86">_xlfn.IFS(SUM($S86,$W86,$AA86,$AE86,$AI86,$AM86,$AQ86,$AU86,$AY86)&gt;='Wage Ceilings '!$C$3,0,SUM($L86,$S86,$W86,$AA86,$AE86,$AI86,$AM86,$AQ86,$AU86,$AY86)&gt;'Wage Ceilings '!$C$3,'Wage Ceilings '!$C$3-SUM($S86,$W86,$AA86,$AE86,$AI86,$AM86,$AQ86,$AU86,$AY86),SUM($L86,$S86,$W86,$AA86,$AE86,$AI86,$AM86,$AQ86,$AU86,$AY86)&lt;='Wage Ceilings '!$C$3,$L86)</f>
        <v>0</v>
      </c>
      <c r="BD86" s="91" cm="1">
        <f t="array" ref="BD86">INDEX(Appendix!$G$4:$K$8,_xlfn.IFS(BB86&lt;56,1,BB86&lt;61,2,BB86&lt;66,3,BB86&lt;71,4,TRUE,5),MATCH(YEAR($C$17),Appendix!$G$3:$L$3,0))</f>
        <v>0</v>
      </c>
      <c r="BE86" s="92">
        <f t="shared" si="59"/>
        <v>0</v>
      </c>
      <c r="BF86" s="89">
        <f t="shared" si="60"/>
        <v>126</v>
      </c>
      <c r="BG86" s="90" cm="1">
        <f t="array" ref="BG86">_xlfn.IFS(SUM($S86,$W86,$AA86,$AE86,$AI86,$AM86,$AQ86,$AU86,$AY86,$BC86)&gt;='Wage Ceilings '!$C$3,0,SUM($M86,$S86,$W86,$AA86,$AE86,$AI86,$AM86,$AQ86,$AU86,$AY86,$BC86)&gt;'Wage Ceilings '!$C$3,'Wage Ceilings '!$C$3-SUM($S86,$W86,$AA86,$AE86,$AI86,$AM86,$AQ86,$AU86,$AY86,$BC86),SUM($M86,$S86,$W86,$AA86,$AE86,$AI86,$AM86,$AQ86,$AU86,$AY86,$BC86)&lt;='Wage Ceilings '!$C$3,$M86)</f>
        <v>0</v>
      </c>
      <c r="BH86" s="91" cm="1">
        <f t="array" ref="BH86">INDEX(Appendix!$G$4:$K$8,_xlfn.IFS(BF86&lt;56,1,BF86&lt;61,2,BF86&lt;66,3,BF86&lt;71,4,TRUE,5),MATCH(YEAR($C$17),Appendix!$G$3:$L$3,0))</f>
        <v>0</v>
      </c>
      <c r="BI86" s="92">
        <f t="shared" si="61"/>
        <v>0</v>
      </c>
      <c r="BJ86" s="89">
        <f t="shared" si="62"/>
        <v>126</v>
      </c>
      <c r="BK86" s="90" cm="1">
        <f t="array" ref="BK86">_xlfn.IFS(SUM($S86,$W86,$AA86,$AE86,$AI86,$AM86,$AQ86,$AU86,$AY86,$BC86,$BG86)&gt;='Wage Ceilings '!$C$3,0,SUM($N86,$S86,$W86,$AA86,$AE86,$AI86,$AM86,$AQ86,$AU86,$AY86,$BC86,$BG86)&gt;'Wage Ceilings '!$C$3,'Wage Ceilings '!$C$3-SUM($S86,$W86,$AA86,$AE86,$AI86,$AM86,$AQ86,$AU86,$AY86,$BC86,$BG86),SUM($N86,$S86,$W86,$AA86,$AE86,$AI86,$AM86,$AQ86,$AU86,$AY86,$BC86,$BG86)&lt;='Wage Ceilings '!$C$3,$N86)</f>
        <v>0</v>
      </c>
      <c r="BL86" s="91" cm="1">
        <f t="array" ref="BL86">INDEX(Appendix!$G$4:$K$8,_xlfn.IFS(BJ86&lt;56,1,BJ86&lt;61,2,BJ86&lt;66,3,BJ86&lt;71,4,TRUE,5),MATCH(YEAR($C$17),Appendix!$G$3:$L$3,0))</f>
        <v>0</v>
      </c>
      <c r="BM86" s="92">
        <f t="shared" si="63"/>
        <v>0</v>
      </c>
      <c r="BN86" s="99"/>
    </row>
    <row r="87" spans="1:66" x14ac:dyDescent="0.3">
      <c r="A87" s="64" t="s">
        <v>135</v>
      </c>
      <c r="B87" s="63"/>
      <c r="C87" s="67"/>
      <c r="D87" s="67"/>
      <c r="E87" s="67"/>
      <c r="F87" s="67"/>
      <c r="G87" s="67"/>
      <c r="H87" s="67"/>
      <c r="I87" s="67"/>
      <c r="J87" s="67"/>
      <c r="K87" s="67"/>
      <c r="L87" s="67"/>
      <c r="M87" s="67"/>
      <c r="N87" s="67"/>
      <c r="O87" s="57">
        <f t="shared" si="65"/>
        <v>0</v>
      </c>
      <c r="P87" s="57">
        <f t="shared" si="66"/>
        <v>0</v>
      </c>
      <c r="Q87" s="58">
        <f t="shared" si="40"/>
        <v>0</v>
      </c>
      <c r="R87" s="89">
        <f t="shared" si="41"/>
        <v>125</v>
      </c>
      <c r="S87" s="90">
        <f>IF($C87&gt;'Wage Ceilings '!$C$3,'Wage Ceilings '!$C$3,$C87)</f>
        <v>0</v>
      </c>
      <c r="T87" s="91" cm="1">
        <f t="array" ref="T87">INDEX(Appendix!$G$4:$K$8,_xlfn.IFS(R87&lt;56,1,R87&lt;61,2,R87&lt;66,3,R87&lt;71,4,TRUE,5),MATCH(YEAR($C$17),Appendix!$G$3:$L$3,0))</f>
        <v>0</v>
      </c>
      <c r="U87" s="92">
        <f t="shared" si="42"/>
        <v>0</v>
      </c>
      <c r="V87" s="89">
        <f t="shared" si="43"/>
        <v>126</v>
      </c>
      <c r="W87" s="90">
        <f>IF($D87&gt;'Wage Ceilings '!$C$3-$S87,'Wage Ceilings '!$C$3-$S87,$D87)</f>
        <v>0</v>
      </c>
      <c r="X87" s="91" cm="1">
        <f t="array" ref="X87">INDEX(Appendix!$G$4:$K$8,_xlfn.IFS(V87&lt;56,1,V87&lt;61,2,V87&lt;66,3,V87&lt;71,4,TRUE,5),MATCH(YEAR($C$17),Appendix!$G$3:$L$3,0))</f>
        <v>0</v>
      </c>
      <c r="Y87" s="92">
        <f t="shared" si="44"/>
        <v>0</v>
      </c>
      <c r="Z87" s="89">
        <f t="shared" si="45"/>
        <v>126</v>
      </c>
      <c r="AA87" s="90">
        <f>IF($E87&gt;'Wage Ceilings '!$C$3-SUM($S87,$W87),'Wage Ceilings '!$C$3-SUM($S87,$W87),$E87)</f>
        <v>0</v>
      </c>
      <c r="AB87" s="91" cm="1">
        <f t="array" ref="AB87">INDEX(Appendix!$G$4:$K$8,_xlfn.IFS(Z87&lt;56,1,Z87&lt;61,2,Z87&lt;66,3,Z87&lt;71,4,TRUE,5),MATCH(YEAR($C$17),Appendix!$G$3:$L$3,0))</f>
        <v>0</v>
      </c>
      <c r="AC87" s="92">
        <f t="shared" si="46"/>
        <v>0</v>
      </c>
      <c r="AD87" s="89">
        <f t="shared" si="47"/>
        <v>126</v>
      </c>
      <c r="AE87" s="90">
        <f>IF($F87&gt;'Wage Ceilings '!$C$3-SUM($S87,$W87,$AA87),'Wage Ceilings '!$C$3-SUM($S87,$W87,$AA87),$F87)</f>
        <v>0</v>
      </c>
      <c r="AF87" s="91" cm="1">
        <f t="array" ref="AF87">INDEX(Appendix!$G$4:$K$8,_xlfn.IFS(AD87&lt;56,1,AD87&lt;61,2,AD87&lt;66,3,AD87&lt;71,4,TRUE,5),MATCH(YEAR($C$17),Appendix!$G$3:$L$3,0))</f>
        <v>0</v>
      </c>
      <c r="AG87" s="92">
        <f t="shared" si="48"/>
        <v>0</v>
      </c>
      <c r="AH87" s="89">
        <f t="shared" si="49"/>
        <v>126</v>
      </c>
      <c r="AI87" s="90">
        <f>IF($G87&gt;'Wage Ceilings '!$C$3-SUM($S87,$W87,$AA87,$AE87),'Wage Ceilings '!$C$3-SUM($S87,$W87,$AA87,$AE87),$G87)</f>
        <v>0</v>
      </c>
      <c r="AJ87" s="91" cm="1">
        <f t="array" ref="AJ87">INDEX(Appendix!$G$4:$K$8,_xlfn.IFS(AH87&lt;56,1,AH87&lt;61,2,AH87&lt;66,3,AH87&lt;71,4,TRUE,5),MATCH(YEAR($C$17),Appendix!$G$3:$L$3,0))</f>
        <v>0</v>
      </c>
      <c r="AK87" s="92">
        <f t="shared" si="50"/>
        <v>0</v>
      </c>
      <c r="AL87" s="89">
        <f t="shared" si="51"/>
        <v>126</v>
      </c>
      <c r="AM87" s="90">
        <f>IF($H87&gt;'Wage Ceilings '!$C$3-SUM($S87,$W87,$AA87,$AE87,$AI87),'Wage Ceilings '!$C$3-SUM($S87,$W87,$AA87,$AE87,$AI87),$H87)</f>
        <v>0</v>
      </c>
      <c r="AN87" s="91" cm="1">
        <f t="array" ref="AN87">INDEX(Appendix!$G$4:$K$8,_xlfn.IFS(AL87&lt;56,1,AL87&lt;61,2,AL87&lt;66,3,AL87&lt;71,4,TRUE,5),MATCH(YEAR($C$17),Appendix!$G$3:$L$3,0))</f>
        <v>0</v>
      </c>
      <c r="AO87" s="92">
        <f t="shared" si="52"/>
        <v>0</v>
      </c>
      <c r="AP87" s="89">
        <f t="shared" si="53"/>
        <v>126</v>
      </c>
      <c r="AQ87" s="90" cm="1">
        <f t="array" ref="AQ87">_xlfn.IFS(SUM($S87,$W87,$AA87,$AE87,$AI87,$AM87)&gt;='Wage Ceilings '!$C$3,0,SUM($I87,$S87,$W87,$AA87,$AE87,$AI87,$AM87)&gt;'Wage Ceilings '!$C$3,'Wage Ceilings '!$C$3-SUM($S87,$W87,$AA87,$AE87,$AI87,$AM87),SUM($I87,$S87,$W87,$AA87,$AE87,$AI87,$AM87)&lt;='Wage Ceilings '!$C$3,$I87)</f>
        <v>0</v>
      </c>
      <c r="AR87" s="91" cm="1">
        <f t="array" ref="AR87">INDEX(Appendix!$G$4:$K$8,_xlfn.IFS(AP87&lt;56,1,AP87&lt;61,2,AP87&lt;66,3,AP87&lt;71,4,TRUE,5),MATCH(YEAR($C$17),Appendix!$G$3:$L$3,0))</f>
        <v>0</v>
      </c>
      <c r="AS87" s="92">
        <f t="shared" si="64"/>
        <v>0</v>
      </c>
      <c r="AT87" s="89">
        <f t="shared" si="54"/>
        <v>126</v>
      </c>
      <c r="AU87" s="90" cm="1">
        <f t="array" ref="AU87">_xlfn.IFS(SUM($S87,$W87,$AA87,$AE87,$AI87,$AM87,$AQ87)&gt;='Wage Ceilings '!$C$3,0,SUM($J87,$S87,$W87,$AA87,$AE87,$AI87,$AM87,$AQ87)&gt;'Wage Ceilings '!$C$3,'Wage Ceilings '!$C$3-SUM($S87,$W87,$AA87,$AE87,$AI87,$AM87,$AQ87),SUM($J87,$S87,$W87,$AA87,$AE87,$AI87,$AM87,$AQ87)&lt;='Wage Ceilings '!$C$3,$J87)</f>
        <v>0</v>
      </c>
      <c r="AV87" s="91" cm="1">
        <f t="array" ref="AV87">INDEX(Appendix!$G$4:$K$8,_xlfn.IFS(AT87&lt;56,1,AT87&lt;61,2,AT87&lt;66,3,AT87&lt;71,4,TRUE,5),MATCH(YEAR($C$17),Appendix!$G$3:$L$3,0))</f>
        <v>0</v>
      </c>
      <c r="AW87" s="92">
        <f t="shared" si="55"/>
        <v>0</v>
      </c>
      <c r="AX87" s="89">
        <f t="shared" si="56"/>
        <v>126</v>
      </c>
      <c r="AY87" s="90" cm="1">
        <f t="array" ref="AY87">_xlfn.IFS(SUM($S87,$W87,$AA87,$AE87,$AI87,$AM87,$AQ87,$AU87)&gt;='Wage Ceilings '!$C$3,0,SUM($K87,$S87,$W87,$AA87,$AE87,$AI87,$AM87,$AQ87,$AU87)&gt;'Wage Ceilings '!$C$3,'Wage Ceilings '!$C$3-SUM($S87,$W87,$AA87,$AE87,$AI87,$AM87,$AQ87,$AU87),SUM($K87,$S87,$W87,$AA87,$AE87,$AI87,$AM87,$AQ87,$AU87)&lt;='Wage Ceilings '!$C$3,$K87)</f>
        <v>0</v>
      </c>
      <c r="AZ87" s="91" cm="1">
        <f t="array" ref="AZ87">INDEX(Appendix!$G$4:$K$8,_xlfn.IFS(AX87&lt;56,1,AX87&lt;61,2,AX87&lt;66,3,AX87&lt;71,4,TRUE,5),MATCH(YEAR($C$17),Appendix!$G$3:$L$3,0))</f>
        <v>0</v>
      </c>
      <c r="BA87" s="92">
        <f t="shared" si="57"/>
        <v>0</v>
      </c>
      <c r="BB87" s="89">
        <f t="shared" si="58"/>
        <v>126</v>
      </c>
      <c r="BC87" s="90" cm="1">
        <f t="array" ref="BC87">_xlfn.IFS(SUM($S87,$W87,$AA87,$AE87,$AI87,$AM87,$AQ87,$AU87,$AY87)&gt;='Wage Ceilings '!$C$3,0,SUM($L87,$S87,$W87,$AA87,$AE87,$AI87,$AM87,$AQ87,$AU87,$AY87)&gt;'Wage Ceilings '!$C$3,'Wage Ceilings '!$C$3-SUM($S87,$W87,$AA87,$AE87,$AI87,$AM87,$AQ87,$AU87,$AY87),SUM($L87,$S87,$W87,$AA87,$AE87,$AI87,$AM87,$AQ87,$AU87,$AY87)&lt;='Wage Ceilings '!$C$3,$L87)</f>
        <v>0</v>
      </c>
      <c r="BD87" s="91" cm="1">
        <f t="array" ref="BD87">INDEX(Appendix!$G$4:$K$8,_xlfn.IFS(BB87&lt;56,1,BB87&lt;61,2,BB87&lt;66,3,BB87&lt;71,4,TRUE,5),MATCH(YEAR($C$17),Appendix!$G$3:$L$3,0))</f>
        <v>0</v>
      </c>
      <c r="BE87" s="92">
        <f t="shared" si="59"/>
        <v>0</v>
      </c>
      <c r="BF87" s="89">
        <f t="shared" si="60"/>
        <v>126</v>
      </c>
      <c r="BG87" s="90" cm="1">
        <f t="array" ref="BG87">_xlfn.IFS(SUM($S87,$W87,$AA87,$AE87,$AI87,$AM87,$AQ87,$AU87,$AY87,$BC87)&gt;='Wage Ceilings '!$C$3,0,SUM($M87,$S87,$W87,$AA87,$AE87,$AI87,$AM87,$AQ87,$AU87,$AY87,$BC87)&gt;'Wage Ceilings '!$C$3,'Wage Ceilings '!$C$3-SUM($S87,$W87,$AA87,$AE87,$AI87,$AM87,$AQ87,$AU87,$AY87,$BC87),SUM($M87,$S87,$W87,$AA87,$AE87,$AI87,$AM87,$AQ87,$AU87,$AY87,$BC87)&lt;='Wage Ceilings '!$C$3,$M87)</f>
        <v>0</v>
      </c>
      <c r="BH87" s="91" cm="1">
        <f t="array" ref="BH87">INDEX(Appendix!$G$4:$K$8,_xlfn.IFS(BF87&lt;56,1,BF87&lt;61,2,BF87&lt;66,3,BF87&lt;71,4,TRUE,5),MATCH(YEAR($C$17),Appendix!$G$3:$L$3,0))</f>
        <v>0</v>
      </c>
      <c r="BI87" s="92">
        <f t="shared" si="61"/>
        <v>0</v>
      </c>
      <c r="BJ87" s="89">
        <f t="shared" si="62"/>
        <v>126</v>
      </c>
      <c r="BK87" s="90" cm="1">
        <f t="array" ref="BK87">_xlfn.IFS(SUM($S87,$W87,$AA87,$AE87,$AI87,$AM87,$AQ87,$AU87,$AY87,$BC87,$BG87)&gt;='Wage Ceilings '!$C$3,0,SUM($N87,$S87,$W87,$AA87,$AE87,$AI87,$AM87,$AQ87,$AU87,$AY87,$BC87,$BG87)&gt;'Wage Ceilings '!$C$3,'Wage Ceilings '!$C$3-SUM($S87,$W87,$AA87,$AE87,$AI87,$AM87,$AQ87,$AU87,$AY87,$BC87,$BG87),SUM($N87,$S87,$W87,$AA87,$AE87,$AI87,$AM87,$AQ87,$AU87,$AY87,$BC87,$BG87)&lt;='Wage Ceilings '!$C$3,$N87)</f>
        <v>0</v>
      </c>
      <c r="BL87" s="91" cm="1">
        <f t="array" ref="BL87">INDEX(Appendix!$G$4:$K$8,_xlfn.IFS(BJ87&lt;56,1,BJ87&lt;61,2,BJ87&lt;66,3,BJ87&lt;71,4,TRUE,5),MATCH(YEAR($C$17),Appendix!$G$3:$L$3,0))</f>
        <v>0</v>
      </c>
      <c r="BM87" s="92">
        <f t="shared" si="63"/>
        <v>0</v>
      </c>
      <c r="BN87" s="99"/>
    </row>
    <row r="88" spans="1:66" x14ac:dyDescent="0.3">
      <c r="A88" s="64" t="s">
        <v>136</v>
      </c>
      <c r="B88" s="63"/>
      <c r="C88" s="67"/>
      <c r="D88" s="67"/>
      <c r="E88" s="67"/>
      <c r="F88" s="67"/>
      <c r="G88" s="67"/>
      <c r="H88" s="67"/>
      <c r="I88" s="67"/>
      <c r="J88" s="67"/>
      <c r="K88" s="67"/>
      <c r="L88" s="67"/>
      <c r="M88" s="67"/>
      <c r="N88" s="67"/>
      <c r="O88" s="57">
        <f t="shared" si="65"/>
        <v>0</v>
      </c>
      <c r="P88" s="57">
        <f t="shared" si="66"/>
        <v>0</v>
      </c>
      <c r="Q88" s="58">
        <f t="shared" si="40"/>
        <v>0</v>
      </c>
      <c r="R88" s="89">
        <f t="shared" si="41"/>
        <v>125</v>
      </c>
      <c r="S88" s="90">
        <f>IF($C88&gt;'Wage Ceilings '!$C$3,'Wage Ceilings '!$C$3,$C88)</f>
        <v>0</v>
      </c>
      <c r="T88" s="91" cm="1">
        <f t="array" ref="T88">INDEX(Appendix!$G$4:$K$8,_xlfn.IFS(R88&lt;56,1,R88&lt;61,2,R88&lt;66,3,R88&lt;71,4,TRUE,5),MATCH(YEAR($C$17),Appendix!$G$3:$L$3,0))</f>
        <v>0</v>
      </c>
      <c r="U88" s="92">
        <f t="shared" si="42"/>
        <v>0</v>
      </c>
      <c r="V88" s="89">
        <f t="shared" si="43"/>
        <v>126</v>
      </c>
      <c r="W88" s="90">
        <f>IF($D88&gt;'Wage Ceilings '!$C$3-$S88,'Wage Ceilings '!$C$3-$S88,$D88)</f>
        <v>0</v>
      </c>
      <c r="X88" s="91" cm="1">
        <f t="array" ref="X88">INDEX(Appendix!$G$4:$K$8,_xlfn.IFS(V88&lt;56,1,V88&lt;61,2,V88&lt;66,3,V88&lt;71,4,TRUE,5),MATCH(YEAR($C$17),Appendix!$G$3:$L$3,0))</f>
        <v>0</v>
      </c>
      <c r="Y88" s="92">
        <f t="shared" si="44"/>
        <v>0</v>
      </c>
      <c r="Z88" s="89">
        <f t="shared" si="45"/>
        <v>126</v>
      </c>
      <c r="AA88" s="90">
        <f>IF($E88&gt;'Wage Ceilings '!$C$3-SUM($S88,$W88),'Wage Ceilings '!$C$3-SUM($S88,$W88),$E88)</f>
        <v>0</v>
      </c>
      <c r="AB88" s="91" cm="1">
        <f t="array" ref="AB88">INDEX(Appendix!$G$4:$K$8,_xlfn.IFS(Z88&lt;56,1,Z88&lt;61,2,Z88&lt;66,3,Z88&lt;71,4,TRUE,5),MATCH(YEAR($C$17),Appendix!$G$3:$L$3,0))</f>
        <v>0</v>
      </c>
      <c r="AC88" s="92">
        <f t="shared" si="46"/>
        <v>0</v>
      </c>
      <c r="AD88" s="89">
        <f t="shared" si="47"/>
        <v>126</v>
      </c>
      <c r="AE88" s="90">
        <f>IF($F88&gt;'Wage Ceilings '!$C$3-SUM($S88,$W88,$AA88),'Wage Ceilings '!$C$3-SUM($S88,$W88,$AA88),$F88)</f>
        <v>0</v>
      </c>
      <c r="AF88" s="91" cm="1">
        <f t="array" ref="AF88">INDEX(Appendix!$G$4:$K$8,_xlfn.IFS(AD88&lt;56,1,AD88&lt;61,2,AD88&lt;66,3,AD88&lt;71,4,TRUE,5),MATCH(YEAR($C$17),Appendix!$G$3:$L$3,0))</f>
        <v>0</v>
      </c>
      <c r="AG88" s="92">
        <f t="shared" si="48"/>
        <v>0</v>
      </c>
      <c r="AH88" s="89">
        <f t="shared" si="49"/>
        <v>126</v>
      </c>
      <c r="AI88" s="90">
        <f>IF($G88&gt;'Wage Ceilings '!$C$3-SUM($S88,$W88,$AA88,$AE88),'Wage Ceilings '!$C$3-SUM($S88,$W88,$AA88,$AE88),$G88)</f>
        <v>0</v>
      </c>
      <c r="AJ88" s="91" cm="1">
        <f t="array" ref="AJ88">INDEX(Appendix!$G$4:$K$8,_xlfn.IFS(AH88&lt;56,1,AH88&lt;61,2,AH88&lt;66,3,AH88&lt;71,4,TRUE,5),MATCH(YEAR($C$17),Appendix!$G$3:$L$3,0))</f>
        <v>0</v>
      </c>
      <c r="AK88" s="92">
        <f t="shared" si="50"/>
        <v>0</v>
      </c>
      <c r="AL88" s="89">
        <f t="shared" si="51"/>
        <v>126</v>
      </c>
      <c r="AM88" s="90">
        <f>IF($H88&gt;'Wage Ceilings '!$C$3-SUM($S88,$W88,$AA88,$AE88,$AI88),'Wage Ceilings '!$C$3-SUM($S88,$W88,$AA88,$AE88,$AI88),$H88)</f>
        <v>0</v>
      </c>
      <c r="AN88" s="91" cm="1">
        <f t="array" ref="AN88">INDEX(Appendix!$G$4:$K$8,_xlfn.IFS(AL88&lt;56,1,AL88&lt;61,2,AL88&lt;66,3,AL88&lt;71,4,TRUE,5),MATCH(YEAR($C$17),Appendix!$G$3:$L$3,0))</f>
        <v>0</v>
      </c>
      <c r="AO88" s="92">
        <f t="shared" si="52"/>
        <v>0</v>
      </c>
      <c r="AP88" s="89">
        <f t="shared" si="53"/>
        <v>126</v>
      </c>
      <c r="AQ88" s="90" cm="1">
        <f t="array" ref="AQ88">_xlfn.IFS(SUM($S88,$W88,$AA88,$AE88,$AI88,$AM88)&gt;='Wage Ceilings '!$C$3,0,SUM($I88,$S88,$W88,$AA88,$AE88,$AI88,$AM88)&gt;'Wage Ceilings '!$C$3,'Wage Ceilings '!$C$3-SUM($S88,$W88,$AA88,$AE88,$AI88,$AM88),SUM($I88,$S88,$W88,$AA88,$AE88,$AI88,$AM88)&lt;='Wage Ceilings '!$C$3,$I88)</f>
        <v>0</v>
      </c>
      <c r="AR88" s="91" cm="1">
        <f t="array" ref="AR88">INDEX(Appendix!$G$4:$K$8,_xlfn.IFS(AP88&lt;56,1,AP88&lt;61,2,AP88&lt;66,3,AP88&lt;71,4,TRUE,5),MATCH(YEAR($C$17),Appendix!$G$3:$L$3,0))</f>
        <v>0</v>
      </c>
      <c r="AS88" s="92">
        <f t="shared" si="64"/>
        <v>0</v>
      </c>
      <c r="AT88" s="89">
        <f t="shared" si="54"/>
        <v>126</v>
      </c>
      <c r="AU88" s="90" cm="1">
        <f t="array" ref="AU88">_xlfn.IFS(SUM($S88,$W88,$AA88,$AE88,$AI88,$AM88,$AQ88)&gt;='Wage Ceilings '!$C$3,0,SUM($J88,$S88,$W88,$AA88,$AE88,$AI88,$AM88,$AQ88)&gt;'Wage Ceilings '!$C$3,'Wage Ceilings '!$C$3-SUM($S88,$W88,$AA88,$AE88,$AI88,$AM88,$AQ88),SUM($J88,$S88,$W88,$AA88,$AE88,$AI88,$AM88,$AQ88)&lt;='Wage Ceilings '!$C$3,$J88)</f>
        <v>0</v>
      </c>
      <c r="AV88" s="91" cm="1">
        <f t="array" ref="AV88">INDEX(Appendix!$G$4:$K$8,_xlfn.IFS(AT88&lt;56,1,AT88&lt;61,2,AT88&lt;66,3,AT88&lt;71,4,TRUE,5),MATCH(YEAR($C$17),Appendix!$G$3:$L$3,0))</f>
        <v>0</v>
      </c>
      <c r="AW88" s="92">
        <f t="shared" si="55"/>
        <v>0</v>
      </c>
      <c r="AX88" s="89">
        <f t="shared" si="56"/>
        <v>126</v>
      </c>
      <c r="AY88" s="90" cm="1">
        <f t="array" ref="AY88">_xlfn.IFS(SUM($S88,$W88,$AA88,$AE88,$AI88,$AM88,$AQ88,$AU88)&gt;='Wage Ceilings '!$C$3,0,SUM($K88,$S88,$W88,$AA88,$AE88,$AI88,$AM88,$AQ88,$AU88)&gt;'Wage Ceilings '!$C$3,'Wage Ceilings '!$C$3-SUM($S88,$W88,$AA88,$AE88,$AI88,$AM88,$AQ88,$AU88),SUM($K88,$S88,$W88,$AA88,$AE88,$AI88,$AM88,$AQ88,$AU88)&lt;='Wage Ceilings '!$C$3,$K88)</f>
        <v>0</v>
      </c>
      <c r="AZ88" s="91" cm="1">
        <f t="array" ref="AZ88">INDEX(Appendix!$G$4:$K$8,_xlfn.IFS(AX88&lt;56,1,AX88&lt;61,2,AX88&lt;66,3,AX88&lt;71,4,TRUE,5),MATCH(YEAR($C$17),Appendix!$G$3:$L$3,0))</f>
        <v>0</v>
      </c>
      <c r="BA88" s="92">
        <f t="shared" si="57"/>
        <v>0</v>
      </c>
      <c r="BB88" s="89">
        <f t="shared" si="58"/>
        <v>126</v>
      </c>
      <c r="BC88" s="90" cm="1">
        <f t="array" ref="BC88">_xlfn.IFS(SUM($S88,$W88,$AA88,$AE88,$AI88,$AM88,$AQ88,$AU88,$AY88)&gt;='Wage Ceilings '!$C$3,0,SUM($L88,$S88,$W88,$AA88,$AE88,$AI88,$AM88,$AQ88,$AU88,$AY88)&gt;'Wage Ceilings '!$C$3,'Wage Ceilings '!$C$3-SUM($S88,$W88,$AA88,$AE88,$AI88,$AM88,$AQ88,$AU88,$AY88),SUM($L88,$S88,$W88,$AA88,$AE88,$AI88,$AM88,$AQ88,$AU88,$AY88)&lt;='Wage Ceilings '!$C$3,$L88)</f>
        <v>0</v>
      </c>
      <c r="BD88" s="91" cm="1">
        <f t="array" ref="BD88">INDEX(Appendix!$G$4:$K$8,_xlfn.IFS(BB88&lt;56,1,BB88&lt;61,2,BB88&lt;66,3,BB88&lt;71,4,TRUE,5),MATCH(YEAR($C$17),Appendix!$G$3:$L$3,0))</f>
        <v>0</v>
      </c>
      <c r="BE88" s="92">
        <f t="shared" si="59"/>
        <v>0</v>
      </c>
      <c r="BF88" s="89">
        <f t="shared" si="60"/>
        <v>126</v>
      </c>
      <c r="BG88" s="90" cm="1">
        <f t="array" ref="BG88">_xlfn.IFS(SUM($S88,$W88,$AA88,$AE88,$AI88,$AM88,$AQ88,$AU88,$AY88,$BC88)&gt;='Wage Ceilings '!$C$3,0,SUM($M88,$S88,$W88,$AA88,$AE88,$AI88,$AM88,$AQ88,$AU88,$AY88,$BC88)&gt;'Wage Ceilings '!$C$3,'Wage Ceilings '!$C$3-SUM($S88,$W88,$AA88,$AE88,$AI88,$AM88,$AQ88,$AU88,$AY88,$BC88),SUM($M88,$S88,$W88,$AA88,$AE88,$AI88,$AM88,$AQ88,$AU88,$AY88,$BC88)&lt;='Wage Ceilings '!$C$3,$M88)</f>
        <v>0</v>
      </c>
      <c r="BH88" s="91" cm="1">
        <f t="array" ref="BH88">INDEX(Appendix!$G$4:$K$8,_xlfn.IFS(BF88&lt;56,1,BF88&lt;61,2,BF88&lt;66,3,BF88&lt;71,4,TRUE,5),MATCH(YEAR($C$17),Appendix!$G$3:$L$3,0))</f>
        <v>0</v>
      </c>
      <c r="BI88" s="92">
        <f t="shared" si="61"/>
        <v>0</v>
      </c>
      <c r="BJ88" s="89">
        <f t="shared" si="62"/>
        <v>126</v>
      </c>
      <c r="BK88" s="90" cm="1">
        <f t="array" ref="BK88">_xlfn.IFS(SUM($S88,$W88,$AA88,$AE88,$AI88,$AM88,$AQ88,$AU88,$AY88,$BC88,$BG88)&gt;='Wage Ceilings '!$C$3,0,SUM($N88,$S88,$W88,$AA88,$AE88,$AI88,$AM88,$AQ88,$AU88,$AY88,$BC88,$BG88)&gt;'Wage Ceilings '!$C$3,'Wage Ceilings '!$C$3-SUM($S88,$W88,$AA88,$AE88,$AI88,$AM88,$AQ88,$AU88,$AY88,$BC88,$BG88),SUM($N88,$S88,$W88,$AA88,$AE88,$AI88,$AM88,$AQ88,$AU88,$AY88,$BC88,$BG88)&lt;='Wage Ceilings '!$C$3,$N88)</f>
        <v>0</v>
      </c>
      <c r="BL88" s="91" cm="1">
        <f t="array" ref="BL88">INDEX(Appendix!$G$4:$K$8,_xlfn.IFS(BJ88&lt;56,1,BJ88&lt;61,2,BJ88&lt;66,3,BJ88&lt;71,4,TRUE,5),MATCH(YEAR($C$17),Appendix!$G$3:$L$3,0))</f>
        <v>0</v>
      </c>
      <c r="BM88" s="92">
        <f t="shared" si="63"/>
        <v>0</v>
      </c>
      <c r="BN88" s="99"/>
    </row>
    <row r="89" spans="1:66" x14ac:dyDescent="0.3">
      <c r="A89" s="64" t="s">
        <v>137</v>
      </c>
      <c r="B89" s="63"/>
      <c r="C89" s="67"/>
      <c r="D89" s="67"/>
      <c r="E89" s="67"/>
      <c r="F89" s="67"/>
      <c r="G89" s="67"/>
      <c r="H89" s="67"/>
      <c r="I89" s="67"/>
      <c r="J89" s="67"/>
      <c r="K89" s="67"/>
      <c r="L89" s="67"/>
      <c r="M89" s="67"/>
      <c r="N89" s="67"/>
      <c r="O89" s="57">
        <f t="shared" si="65"/>
        <v>0</v>
      </c>
      <c r="P89" s="57">
        <f t="shared" si="66"/>
        <v>0</v>
      </c>
      <c r="Q89" s="58">
        <f t="shared" si="40"/>
        <v>0</v>
      </c>
      <c r="R89" s="89">
        <f t="shared" si="41"/>
        <v>125</v>
      </c>
      <c r="S89" s="90">
        <f>IF($C89&gt;'Wage Ceilings '!$C$3,'Wage Ceilings '!$C$3,$C89)</f>
        <v>0</v>
      </c>
      <c r="T89" s="91" cm="1">
        <f t="array" ref="T89">INDEX(Appendix!$G$4:$K$8,_xlfn.IFS(R89&lt;56,1,R89&lt;61,2,R89&lt;66,3,R89&lt;71,4,TRUE,5),MATCH(YEAR($C$17),Appendix!$G$3:$L$3,0))</f>
        <v>0</v>
      </c>
      <c r="U89" s="92">
        <f t="shared" si="42"/>
        <v>0</v>
      </c>
      <c r="V89" s="89">
        <f t="shared" si="43"/>
        <v>126</v>
      </c>
      <c r="W89" s="90">
        <f>IF($D89&gt;'Wage Ceilings '!$C$3-$S89,'Wage Ceilings '!$C$3-$S89,$D89)</f>
        <v>0</v>
      </c>
      <c r="X89" s="91" cm="1">
        <f t="array" ref="X89">INDEX(Appendix!$G$4:$K$8,_xlfn.IFS(V89&lt;56,1,V89&lt;61,2,V89&lt;66,3,V89&lt;71,4,TRUE,5),MATCH(YEAR($C$17),Appendix!$G$3:$L$3,0))</f>
        <v>0</v>
      </c>
      <c r="Y89" s="92">
        <f t="shared" si="44"/>
        <v>0</v>
      </c>
      <c r="Z89" s="89">
        <f t="shared" si="45"/>
        <v>126</v>
      </c>
      <c r="AA89" s="90">
        <f>IF($E89&gt;'Wage Ceilings '!$C$3-SUM($S89,$W89),'Wage Ceilings '!$C$3-SUM($S89,$W89),$E89)</f>
        <v>0</v>
      </c>
      <c r="AB89" s="91" cm="1">
        <f t="array" ref="AB89">INDEX(Appendix!$G$4:$K$8,_xlfn.IFS(Z89&lt;56,1,Z89&lt;61,2,Z89&lt;66,3,Z89&lt;71,4,TRUE,5),MATCH(YEAR($C$17),Appendix!$G$3:$L$3,0))</f>
        <v>0</v>
      </c>
      <c r="AC89" s="92">
        <f t="shared" si="46"/>
        <v>0</v>
      </c>
      <c r="AD89" s="89">
        <f t="shared" si="47"/>
        <v>126</v>
      </c>
      <c r="AE89" s="90">
        <f>IF($F89&gt;'Wage Ceilings '!$C$3-SUM($S89,$W89,$AA89),'Wage Ceilings '!$C$3-SUM($S89,$W89,$AA89),$F89)</f>
        <v>0</v>
      </c>
      <c r="AF89" s="91" cm="1">
        <f t="array" ref="AF89">INDEX(Appendix!$G$4:$K$8,_xlfn.IFS(AD89&lt;56,1,AD89&lt;61,2,AD89&lt;66,3,AD89&lt;71,4,TRUE,5),MATCH(YEAR($C$17),Appendix!$G$3:$L$3,0))</f>
        <v>0</v>
      </c>
      <c r="AG89" s="92">
        <f t="shared" si="48"/>
        <v>0</v>
      </c>
      <c r="AH89" s="89">
        <f t="shared" si="49"/>
        <v>126</v>
      </c>
      <c r="AI89" s="90">
        <f>IF($G89&gt;'Wage Ceilings '!$C$3-SUM($S89,$W89,$AA89,$AE89),'Wage Ceilings '!$C$3-SUM($S89,$W89,$AA89,$AE89),$G89)</f>
        <v>0</v>
      </c>
      <c r="AJ89" s="91" cm="1">
        <f t="array" ref="AJ89">INDEX(Appendix!$G$4:$K$8,_xlfn.IFS(AH89&lt;56,1,AH89&lt;61,2,AH89&lt;66,3,AH89&lt;71,4,TRUE,5),MATCH(YEAR($C$17),Appendix!$G$3:$L$3,0))</f>
        <v>0</v>
      </c>
      <c r="AK89" s="92">
        <f t="shared" si="50"/>
        <v>0</v>
      </c>
      <c r="AL89" s="89">
        <f t="shared" si="51"/>
        <v>126</v>
      </c>
      <c r="AM89" s="90">
        <f>IF($H89&gt;'Wage Ceilings '!$C$3-SUM($S89,$W89,$AA89,$AE89,$AI89),'Wage Ceilings '!$C$3-SUM($S89,$W89,$AA89,$AE89,$AI89),$H89)</f>
        <v>0</v>
      </c>
      <c r="AN89" s="91" cm="1">
        <f t="array" ref="AN89">INDEX(Appendix!$G$4:$K$8,_xlfn.IFS(AL89&lt;56,1,AL89&lt;61,2,AL89&lt;66,3,AL89&lt;71,4,TRUE,5),MATCH(YEAR($C$17),Appendix!$G$3:$L$3,0))</f>
        <v>0</v>
      </c>
      <c r="AO89" s="92">
        <f t="shared" si="52"/>
        <v>0</v>
      </c>
      <c r="AP89" s="89">
        <f t="shared" si="53"/>
        <v>126</v>
      </c>
      <c r="AQ89" s="90" cm="1">
        <f t="array" ref="AQ89">_xlfn.IFS(SUM($S89,$W89,$AA89,$AE89,$AI89,$AM89)&gt;='Wage Ceilings '!$C$3,0,SUM($I89,$S89,$W89,$AA89,$AE89,$AI89,$AM89)&gt;'Wage Ceilings '!$C$3,'Wage Ceilings '!$C$3-SUM($S89,$W89,$AA89,$AE89,$AI89,$AM89),SUM($I89,$S89,$W89,$AA89,$AE89,$AI89,$AM89)&lt;='Wage Ceilings '!$C$3,$I89)</f>
        <v>0</v>
      </c>
      <c r="AR89" s="91" cm="1">
        <f t="array" ref="AR89">INDEX(Appendix!$G$4:$K$8,_xlfn.IFS(AP89&lt;56,1,AP89&lt;61,2,AP89&lt;66,3,AP89&lt;71,4,TRUE,5),MATCH(YEAR($C$17),Appendix!$G$3:$L$3,0))</f>
        <v>0</v>
      </c>
      <c r="AS89" s="92">
        <f t="shared" si="64"/>
        <v>0</v>
      </c>
      <c r="AT89" s="89">
        <f t="shared" si="54"/>
        <v>126</v>
      </c>
      <c r="AU89" s="90" cm="1">
        <f t="array" ref="AU89">_xlfn.IFS(SUM($S89,$W89,$AA89,$AE89,$AI89,$AM89,$AQ89)&gt;='Wage Ceilings '!$C$3,0,SUM($J89,$S89,$W89,$AA89,$AE89,$AI89,$AM89,$AQ89)&gt;'Wage Ceilings '!$C$3,'Wage Ceilings '!$C$3-SUM($S89,$W89,$AA89,$AE89,$AI89,$AM89,$AQ89),SUM($J89,$S89,$W89,$AA89,$AE89,$AI89,$AM89,$AQ89)&lt;='Wage Ceilings '!$C$3,$J89)</f>
        <v>0</v>
      </c>
      <c r="AV89" s="91" cm="1">
        <f t="array" ref="AV89">INDEX(Appendix!$G$4:$K$8,_xlfn.IFS(AT89&lt;56,1,AT89&lt;61,2,AT89&lt;66,3,AT89&lt;71,4,TRUE,5),MATCH(YEAR($C$17),Appendix!$G$3:$L$3,0))</f>
        <v>0</v>
      </c>
      <c r="AW89" s="92">
        <f t="shared" si="55"/>
        <v>0</v>
      </c>
      <c r="AX89" s="89">
        <f t="shared" si="56"/>
        <v>126</v>
      </c>
      <c r="AY89" s="90" cm="1">
        <f t="array" ref="AY89">_xlfn.IFS(SUM($S89,$W89,$AA89,$AE89,$AI89,$AM89,$AQ89,$AU89)&gt;='Wage Ceilings '!$C$3,0,SUM($K89,$S89,$W89,$AA89,$AE89,$AI89,$AM89,$AQ89,$AU89)&gt;'Wage Ceilings '!$C$3,'Wage Ceilings '!$C$3-SUM($S89,$W89,$AA89,$AE89,$AI89,$AM89,$AQ89,$AU89),SUM($K89,$S89,$W89,$AA89,$AE89,$AI89,$AM89,$AQ89,$AU89)&lt;='Wage Ceilings '!$C$3,$K89)</f>
        <v>0</v>
      </c>
      <c r="AZ89" s="91" cm="1">
        <f t="array" ref="AZ89">INDEX(Appendix!$G$4:$K$8,_xlfn.IFS(AX89&lt;56,1,AX89&lt;61,2,AX89&lt;66,3,AX89&lt;71,4,TRUE,5),MATCH(YEAR($C$17),Appendix!$G$3:$L$3,0))</f>
        <v>0</v>
      </c>
      <c r="BA89" s="92">
        <f t="shared" si="57"/>
        <v>0</v>
      </c>
      <c r="BB89" s="89">
        <f t="shared" si="58"/>
        <v>126</v>
      </c>
      <c r="BC89" s="90" cm="1">
        <f t="array" ref="BC89">_xlfn.IFS(SUM($S89,$W89,$AA89,$AE89,$AI89,$AM89,$AQ89,$AU89,$AY89)&gt;='Wage Ceilings '!$C$3,0,SUM($L89,$S89,$W89,$AA89,$AE89,$AI89,$AM89,$AQ89,$AU89,$AY89)&gt;'Wage Ceilings '!$C$3,'Wage Ceilings '!$C$3-SUM($S89,$W89,$AA89,$AE89,$AI89,$AM89,$AQ89,$AU89,$AY89),SUM($L89,$S89,$W89,$AA89,$AE89,$AI89,$AM89,$AQ89,$AU89,$AY89)&lt;='Wage Ceilings '!$C$3,$L89)</f>
        <v>0</v>
      </c>
      <c r="BD89" s="91" cm="1">
        <f t="array" ref="BD89">INDEX(Appendix!$G$4:$K$8,_xlfn.IFS(BB89&lt;56,1,BB89&lt;61,2,BB89&lt;66,3,BB89&lt;71,4,TRUE,5),MATCH(YEAR($C$17),Appendix!$G$3:$L$3,0))</f>
        <v>0</v>
      </c>
      <c r="BE89" s="92">
        <f t="shared" si="59"/>
        <v>0</v>
      </c>
      <c r="BF89" s="89">
        <f t="shared" si="60"/>
        <v>126</v>
      </c>
      <c r="BG89" s="90" cm="1">
        <f t="array" ref="BG89">_xlfn.IFS(SUM($S89,$W89,$AA89,$AE89,$AI89,$AM89,$AQ89,$AU89,$AY89,$BC89)&gt;='Wage Ceilings '!$C$3,0,SUM($M89,$S89,$W89,$AA89,$AE89,$AI89,$AM89,$AQ89,$AU89,$AY89,$BC89)&gt;'Wage Ceilings '!$C$3,'Wage Ceilings '!$C$3-SUM($S89,$W89,$AA89,$AE89,$AI89,$AM89,$AQ89,$AU89,$AY89,$BC89),SUM($M89,$S89,$W89,$AA89,$AE89,$AI89,$AM89,$AQ89,$AU89,$AY89,$BC89)&lt;='Wage Ceilings '!$C$3,$M89)</f>
        <v>0</v>
      </c>
      <c r="BH89" s="91" cm="1">
        <f t="array" ref="BH89">INDEX(Appendix!$G$4:$K$8,_xlfn.IFS(BF89&lt;56,1,BF89&lt;61,2,BF89&lt;66,3,BF89&lt;71,4,TRUE,5),MATCH(YEAR($C$17),Appendix!$G$3:$L$3,0))</f>
        <v>0</v>
      </c>
      <c r="BI89" s="92">
        <f t="shared" si="61"/>
        <v>0</v>
      </c>
      <c r="BJ89" s="89">
        <f t="shared" si="62"/>
        <v>126</v>
      </c>
      <c r="BK89" s="90" cm="1">
        <f t="array" ref="BK89">_xlfn.IFS(SUM($S89,$W89,$AA89,$AE89,$AI89,$AM89,$AQ89,$AU89,$AY89,$BC89,$BG89)&gt;='Wage Ceilings '!$C$3,0,SUM($N89,$S89,$W89,$AA89,$AE89,$AI89,$AM89,$AQ89,$AU89,$AY89,$BC89,$BG89)&gt;'Wage Ceilings '!$C$3,'Wage Ceilings '!$C$3-SUM($S89,$W89,$AA89,$AE89,$AI89,$AM89,$AQ89,$AU89,$AY89,$BC89,$BG89),SUM($N89,$S89,$W89,$AA89,$AE89,$AI89,$AM89,$AQ89,$AU89,$AY89,$BC89,$BG89)&lt;='Wage Ceilings '!$C$3,$N89)</f>
        <v>0</v>
      </c>
      <c r="BL89" s="91" cm="1">
        <f t="array" ref="BL89">INDEX(Appendix!$G$4:$K$8,_xlfn.IFS(BJ89&lt;56,1,BJ89&lt;61,2,BJ89&lt;66,3,BJ89&lt;71,4,TRUE,5),MATCH(YEAR($C$17),Appendix!$G$3:$L$3,0))</f>
        <v>0</v>
      </c>
      <c r="BM89" s="92">
        <f t="shared" si="63"/>
        <v>0</v>
      </c>
      <c r="BN89" s="99"/>
    </row>
    <row r="90" spans="1:66" x14ac:dyDescent="0.3">
      <c r="A90" s="64" t="s">
        <v>138</v>
      </c>
      <c r="B90" s="63"/>
      <c r="C90" s="67"/>
      <c r="D90" s="67"/>
      <c r="E90" s="67"/>
      <c r="F90" s="67"/>
      <c r="G90" s="67"/>
      <c r="H90" s="67"/>
      <c r="I90" s="67"/>
      <c r="J90" s="67"/>
      <c r="K90" s="67"/>
      <c r="L90" s="67"/>
      <c r="M90" s="67"/>
      <c r="N90" s="67"/>
      <c r="O90" s="57">
        <f t="shared" si="65"/>
        <v>0</v>
      </c>
      <c r="P90" s="57">
        <f t="shared" si="66"/>
        <v>0</v>
      </c>
      <c r="Q90" s="58">
        <f t="shared" si="40"/>
        <v>0</v>
      </c>
      <c r="R90" s="89">
        <f t="shared" si="41"/>
        <v>125</v>
      </c>
      <c r="S90" s="90">
        <f>IF($C90&gt;'Wage Ceilings '!$C$3,'Wage Ceilings '!$C$3,$C90)</f>
        <v>0</v>
      </c>
      <c r="T90" s="91" cm="1">
        <f t="array" ref="T90">INDEX(Appendix!$G$4:$K$8,_xlfn.IFS(R90&lt;56,1,R90&lt;61,2,R90&lt;66,3,R90&lt;71,4,TRUE,5),MATCH(YEAR($C$17),Appendix!$G$3:$L$3,0))</f>
        <v>0</v>
      </c>
      <c r="U90" s="92">
        <f t="shared" si="42"/>
        <v>0</v>
      </c>
      <c r="V90" s="89">
        <f t="shared" si="43"/>
        <v>126</v>
      </c>
      <c r="W90" s="90">
        <f>IF($D90&gt;'Wage Ceilings '!$C$3-$S90,'Wage Ceilings '!$C$3-$S90,$D90)</f>
        <v>0</v>
      </c>
      <c r="X90" s="91" cm="1">
        <f t="array" ref="X90">INDEX(Appendix!$G$4:$K$8,_xlfn.IFS(V90&lt;56,1,V90&lt;61,2,V90&lt;66,3,V90&lt;71,4,TRUE,5),MATCH(YEAR($C$17),Appendix!$G$3:$L$3,0))</f>
        <v>0</v>
      </c>
      <c r="Y90" s="92">
        <f t="shared" si="44"/>
        <v>0</v>
      </c>
      <c r="Z90" s="89">
        <f t="shared" si="45"/>
        <v>126</v>
      </c>
      <c r="AA90" s="90">
        <f>IF($E90&gt;'Wage Ceilings '!$C$3-SUM($S90,$W90),'Wage Ceilings '!$C$3-SUM($S90,$W90),$E90)</f>
        <v>0</v>
      </c>
      <c r="AB90" s="91" cm="1">
        <f t="array" ref="AB90">INDEX(Appendix!$G$4:$K$8,_xlfn.IFS(Z90&lt;56,1,Z90&lt;61,2,Z90&lt;66,3,Z90&lt;71,4,TRUE,5),MATCH(YEAR($C$17),Appendix!$G$3:$L$3,0))</f>
        <v>0</v>
      </c>
      <c r="AC90" s="92">
        <f t="shared" si="46"/>
        <v>0</v>
      </c>
      <c r="AD90" s="89">
        <f t="shared" si="47"/>
        <v>126</v>
      </c>
      <c r="AE90" s="90">
        <f>IF($F90&gt;'Wage Ceilings '!$C$3-SUM($S90,$W90,$AA90),'Wage Ceilings '!$C$3-SUM($S90,$W90,$AA90),$F90)</f>
        <v>0</v>
      </c>
      <c r="AF90" s="91" cm="1">
        <f t="array" ref="AF90">INDEX(Appendix!$G$4:$K$8,_xlfn.IFS(AD90&lt;56,1,AD90&lt;61,2,AD90&lt;66,3,AD90&lt;71,4,TRUE,5),MATCH(YEAR($C$17),Appendix!$G$3:$L$3,0))</f>
        <v>0</v>
      </c>
      <c r="AG90" s="92">
        <f t="shared" si="48"/>
        <v>0</v>
      </c>
      <c r="AH90" s="89">
        <f t="shared" si="49"/>
        <v>126</v>
      </c>
      <c r="AI90" s="90">
        <f>IF($G90&gt;'Wage Ceilings '!$C$3-SUM($S90,$W90,$AA90,$AE90),'Wage Ceilings '!$C$3-SUM($S90,$W90,$AA90,$AE90),$G90)</f>
        <v>0</v>
      </c>
      <c r="AJ90" s="91" cm="1">
        <f t="array" ref="AJ90">INDEX(Appendix!$G$4:$K$8,_xlfn.IFS(AH90&lt;56,1,AH90&lt;61,2,AH90&lt;66,3,AH90&lt;71,4,TRUE,5),MATCH(YEAR($C$17),Appendix!$G$3:$L$3,0))</f>
        <v>0</v>
      </c>
      <c r="AK90" s="92">
        <f t="shared" si="50"/>
        <v>0</v>
      </c>
      <c r="AL90" s="89">
        <f t="shared" si="51"/>
        <v>126</v>
      </c>
      <c r="AM90" s="90">
        <f>IF($H90&gt;'Wage Ceilings '!$C$3-SUM($S90,$W90,$AA90,$AE90,$AI90),'Wage Ceilings '!$C$3-SUM($S90,$W90,$AA90,$AE90,$AI90),$H90)</f>
        <v>0</v>
      </c>
      <c r="AN90" s="91" cm="1">
        <f t="array" ref="AN90">INDEX(Appendix!$G$4:$K$8,_xlfn.IFS(AL90&lt;56,1,AL90&lt;61,2,AL90&lt;66,3,AL90&lt;71,4,TRUE,5),MATCH(YEAR($C$17),Appendix!$G$3:$L$3,0))</f>
        <v>0</v>
      </c>
      <c r="AO90" s="92">
        <f t="shared" si="52"/>
        <v>0</v>
      </c>
      <c r="AP90" s="89">
        <f t="shared" si="53"/>
        <v>126</v>
      </c>
      <c r="AQ90" s="90" cm="1">
        <f t="array" ref="AQ90">_xlfn.IFS(SUM($S90,$W90,$AA90,$AE90,$AI90,$AM90)&gt;='Wage Ceilings '!$C$3,0,SUM($I90,$S90,$W90,$AA90,$AE90,$AI90,$AM90)&gt;'Wage Ceilings '!$C$3,'Wage Ceilings '!$C$3-SUM($S90,$W90,$AA90,$AE90,$AI90,$AM90),SUM($I90,$S90,$W90,$AA90,$AE90,$AI90,$AM90)&lt;='Wage Ceilings '!$C$3,$I90)</f>
        <v>0</v>
      </c>
      <c r="AR90" s="91" cm="1">
        <f t="array" ref="AR90">INDEX(Appendix!$G$4:$K$8,_xlfn.IFS(AP90&lt;56,1,AP90&lt;61,2,AP90&lt;66,3,AP90&lt;71,4,TRUE,5),MATCH(YEAR($C$17),Appendix!$G$3:$L$3,0))</f>
        <v>0</v>
      </c>
      <c r="AS90" s="92">
        <f t="shared" si="64"/>
        <v>0</v>
      </c>
      <c r="AT90" s="89">
        <f t="shared" si="54"/>
        <v>126</v>
      </c>
      <c r="AU90" s="90" cm="1">
        <f t="array" ref="AU90">_xlfn.IFS(SUM($S90,$W90,$AA90,$AE90,$AI90,$AM90,$AQ90)&gt;='Wage Ceilings '!$C$3,0,SUM($J90,$S90,$W90,$AA90,$AE90,$AI90,$AM90,$AQ90)&gt;'Wage Ceilings '!$C$3,'Wage Ceilings '!$C$3-SUM($S90,$W90,$AA90,$AE90,$AI90,$AM90,$AQ90),SUM($J90,$S90,$W90,$AA90,$AE90,$AI90,$AM90,$AQ90)&lt;='Wage Ceilings '!$C$3,$J90)</f>
        <v>0</v>
      </c>
      <c r="AV90" s="91" cm="1">
        <f t="array" ref="AV90">INDEX(Appendix!$G$4:$K$8,_xlfn.IFS(AT90&lt;56,1,AT90&lt;61,2,AT90&lt;66,3,AT90&lt;71,4,TRUE,5),MATCH(YEAR($C$17),Appendix!$G$3:$L$3,0))</f>
        <v>0</v>
      </c>
      <c r="AW90" s="92">
        <f t="shared" si="55"/>
        <v>0</v>
      </c>
      <c r="AX90" s="89">
        <f t="shared" si="56"/>
        <v>126</v>
      </c>
      <c r="AY90" s="90" cm="1">
        <f t="array" ref="AY90">_xlfn.IFS(SUM($S90,$W90,$AA90,$AE90,$AI90,$AM90,$AQ90,$AU90)&gt;='Wage Ceilings '!$C$3,0,SUM($K90,$S90,$W90,$AA90,$AE90,$AI90,$AM90,$AQ90,$AU90)&gt;'Wage Ceilings '!$C$3,'Wage Ceilings '!$C$3-SUM($S90,$W90,$AA90,$AE90,$AI90,$AM90,$AQ90,$AU90),SUM($K90,$S90,$W90,$AA90,$AE90,$AI90,$AM90,$AQ90,$AU90)&lt;='Wage Ceilings '!$C$3,$K90)</f>
        <v>0</v>
      </c>
      <c r="AZ90" s="91" cm="1">
        <f t="array" ref="AZ90">INDEX(Appendix!$G$4:$K$8,_xlfn.IFS(AX90&lt;56,1,AX90&lt;61,2,AX90&lt;66,3,AX90&lt;71,4,TRUE,5),MATCH(YEAR($C$17),Appendix!$G$3:$L$3,0))</f>
        <v>0</v>
      </c>
      <c r="BA90" s="92">
        <f t="shared" si="57"/>
        <v>0</v>
      </c>
      <c r="BB90" s="89">
        <f t="shared" si="58"/>
        <v>126</v>
      </c>
      <c r="BC90" s="90" cm="1">
        <f t="array" ref="BC90">_xlfn.IFS(SUM($S90,$W90,$AA90,$AE90,$AI90,$AM90,$AQ90,$AU90,$AY90)&gt;='Wage Ceilings '!$C$3,0,SUM($L90,$S90,$W90,$AA90,$AE90,$AI90,$AM90,$AQ90,$AU90,$AY90)&gt;'Wage Ceilings '!$C$3,'Wage Ceilings '!$C$3-SUM($S90,$W90,$AA90,$AE90,$AI90,$AM90,$AQ90,$AU90,$AY90),SUM($L90,$S90,$W90,$AA90,$AE90,$AI90,$AM90,$AQ90,$AU90,$AY90)&lt;='Wage Ceilings '!$C$3,$L90)</f>
        <v>0</v>
      </c>
      <c r="BD90" s="91" cm="1">
        <f t="array" ref="BD90">INDEX(Appendix!$G$4:$K$8,_xlfn.IFS(BB90&lt;56,1,BB90&lt;61,2,BB90&lt;66,3,BB90&lt;71,4,TRUE,5),MATCH(YEAR($C$17),Appendix!$G$3:$L$3,0))</f>
        <v>0</v>
      </c>
      <c r="BE90" s="92">
        <f t="shared" si="59"/>
        <v>0</v>
      </c>
      <c r="BF90" s="89">
        <f t="shared" si="60"/>
        <v>126</v>
      </c>
      <c r="BG90" s="90" cm="1">
        <f t="array" ref="BG90">_xlfn.IFS(SUM($S90,$W90,$AA90,$AE90,$AI90,$AM90,$AQ90,$AU90,$AY90,$BC90)&gt;='Wage Ceilings '!$C$3,0,SUM($M90,$S90,$W90,$AA90,$AE90,$AI90,$AM90,$AQ90,$AU90,$AY90,$BC90)&gt;'Wage Ceilings '!$C$3,'Wage Ceilings '!$C$3-SUM($S90,$W90,$AA90,$AE90,$AI90,$AM90,$AQ90,$AU90,$AY90,$BC90),SUM($M90,$S90,$W90,$AA90,$AE90,$AI90,$AM90,$AQ90,$AU90,$AY90,$BC90)&lt;='Wage Ceilings '!$C$3,$M90)</f>
        <v>0</v>
      </c>
      <c r="BH90" s="91" cm="1">
        <f t="array" ref="BH90">INDEX(Appendix!$G$4:$K$8,_xlfn.IFS(BF90&lt;56,1,BF90&lt;61,2,BF90&lt;66,3,BF90&lt;71,4,TRUE,5),MATCH(YEAR($C$17),Appendix!$G$3:$L$3,0))</f>
        <v>0</v>
      </c>
      <c r="BI90" s="92">
        <f t="shared" si="61"/>
        <v>0</v>
      </c>
      <c r="BJ90" s="89">
        <f t="shared" si="62"/>
        <v>126</v>
      </c>
      <c r="BK90" s="90" cm="1">
        <f t="array" ref="BK90">_xlfn.IFS(SUM($S90,$W90,$AA90,$AE90,$AI90,$AM90,$AQ90,$AU90,$AY90,$BC90,$BG90)&gt;='Wage Ceilings '!$C$3,0,SUM($N90,$S90,$W90,$AA90,$AE90,$AI90,$AM90,$AQ90,$AU90,$AY90,$BC90,$BG90)&gt;'Wage Ceilings '!$C$3,'Wage Ceilings '!$C$3-SUM($S90,$W90,$AA90,$AE90,$AI90,$AM90,$AQ90,$AU90,$AY90,$BC90,$BG90),SUM($N90,$S90,$W90,$AA90,$AE90,$AI90,$AM90,$AQ90,$AU90,$AY90,$BC90,$BG90)&lt;='Wage Ceilings '!$C$3,$N90)</f>
        <v>0</v>
      </c>
      <c r="BL90" s="91" cm="1">
        <f t="array" ref="BL90">INDEX(Appendix!$G$4:$K$8,_xlfn.IFS(BJ90&lt;56,1,BJ90&lt;61,2,BJ90&lt;66,3,BJ90&lt;71,4,TRUE,5),MATCH(YEAR($C$17),Appendix!$G$3:$L$3,0))</f>
        <v>0</v>
      </c>
      <c r="BM90" s="92">
        <f t="shared" si="63"/>
        <v>0</v>
      </c>
      <c r="BN90" s="99"/>
    </row>
    <row r="91" spans="1:66" x14ac:dyDescent="0.3">
      <c r="A91" s="64" t="s">
        <v>139</v>
      </c>
      <c r="B91" s="63"/>
      <c r="C91" s="67"/>
      <c r="D91" s="67"/>
      <c r="E91" s="67"/>
      <c r="F91" s="67"/>
      <c r="G91" s="67"/>
      <c r="H91" s="67"/>
      <c r="I91" s="67"/>
      <c r="J91" s="67"/>
      <c r="K91" s="67"/>
      <c r="L91" s="67"/>
      <c r="M91" s="67"/>
      <c r="N91" s="67"/>
      <c r="O91" s="57">
        <f t="shared" si="65"/>
        <v>0</v>
      </c>
      <c r="P91" s="57">
        <f t="shared" si="66"/>
        <v>0</v>
      </c>
      <c r="Q91" s="58">
        <f t="shared" si="40"/>
        <v>0</v>
      </c>
      <c r="R91" s="89">
        <f t="shared" si="41"/>
        <v>125</v>
      </c>
      <c r="S91" s="90">
        <f>IF($C91&gt;'Wage Ceilings '!$C$3,'Wage Ceilings '!$C$3,$C91)</f>
        <v>0</v>
      </c>
      <c r="T91" s="91" cm="1">
        <f t="array" ref="T91">INDEX(Appendix!$G$4:$K$8,_xlfn.IFS(R91&lt;56,1,R91&lt;61,2,R91&lt;66,3,R91&lt;71,4,TRUE,5),MATCH(YEAR($C$17),Appendix!$G$3:$L$3,0))</f>
        <v>0</v>
      </c>
      <c r="U91" s="92">
        <f t="shared" si="42"/>
        <v>0</v>
      </c>
      <c r="V91" s="89">
        <f t="shared" si="43"/>
        <v>126</v>
      </c>
      <c r="W91" s="90">
        <f>IF($D91&gt;'Wage Ceilings '!$C$3-$S91,'Wage Ceilings '!$C$3-$S91,$D91)</f>
        <v>0</v>
      </c>
      <c r="X91" s="91" cm="1">
        <f t="array" ref="X91">INDEX(Appendix!$G$4:$K$8,_xlfn.IFS(V91&lt;56,1,V91&lt;61,2,V91&lt;66,3,V91&lt;71,4,TRUE,5),MATCH(YEAR($C$17),Appendix!$G$3:$L$3,0))</f>
        <v>0</v>
      </c>
      <c r="Y91" s="92">
        <f t="shared" si="44"/>
        <v>0</v>
      </c>
      <c r="Z91" s="89">
        <f t="shared" si="45"/>
        <v>126</v>
      </c>
      <c r="AA91" s="90">
        <f>IF($E91&gt;'Wage Ceilings '!$C$3-SUM($S91,$W91),'Wage Ceilings '!$C$3-SUM($S91,$W91),$E91)</f>
        <v>0</v>
      </c>
      <c r="AB91" s="91" cm="1">
        <f t="array" ref="AB91">INDEX(Appendix!$G$4:$K$8,_xlfn.IFS(Z91&lt;56,1,Z91&lt;61,2,Z91&lt;66,3,Z91&lt;71,4,TRUE,5),MATCH(YEAR($C$17),Appendix!$G$3:$L$3,0))</f>
        <v>0</v>
      </c>
      <c r="AC91" s="92">
        <f t="shared" si="46"/>
        <v>0</v>
      </c>
      <c r="AD91" s="89">
        <f t="shared" si="47"/>
        <v>126</v>
      </c>
      <c r="AE91" s="90">
        <f>IF($F91&gt;'Wage Ceilings '!$C$3-SUM($S91,$W91,$AA91),'Wage Ceilings '!$C$3-SUM($S91,$W91,$AA91),$F91)</f>
        <v>0</v>
      </c>
      <c r="AF91" s="91" cm="1">
        <f t="array" ref="AF91">INDEX(Appendix!$G$4:$K$8,_xlfn.IFS(AD91&lt;56,1,AD91&lt;61,2,AD91&lt;66,3,AD91&lt;71,4,TRUE,5),MATCH(YEAR($C$17),Appendix!$G$3:$L$3,0))</f>
        <v>0</v>
      </c>
      <c r="AG91" s="92">
        <f t="shared" si="48"/>
        <v>0</v>
      </c>
      <c r="AH91" s="89">
        <f t="shared" si="49"/>
        <v>126</v>
      </c>
      <c r="AI91" s="90">
        <f>IF($G91&gt;'Wage Ceilings '!$C$3-SUM($S91,$W91,$AA91,$AE91),'Wage Ceilings '!$C$3-SUM($S91,$W91,$AA91,$AE91),$G91)</f>
        <v>0</v>
      </c>
      <c r="AJ91" s="91" cm="1">
        <f t="array" ref="AJ91">INDEX(Appendix!$G$4:$K$8,_xlfn.IFS(AH91&lt;56,1,AH91&lt;61,2,AH91&lt;66,3,AH91&lt;71,4,TRUE,5),MATCH(YEAR($C$17),Appendix!$G$3:$L$3,0))</f>
        <v>0</v>
      </c>
      <c r="AK91" s="92">
        <f t="shared" si="50"/>
        <v>0</v>
      </c>
      <c r="AL91" s="89">
        <f t="shared" si="51"/>
        <v>126</v>
      </c>
      <c r="AM91" s="90">
        <f>IF($H91&gt;'Wage Ceilings '!$C$3-SUM($S91,$W91,$AA91,$AE91,$AI91),'Wage Ceilings '!$C$3-SUM($S91,$W91,$AA91,$AE91,$AI91),$H91)</f>
        <v>0</v>
      </c>
      <c r="AN91" s="91" cm="1">
        <f t="array" ref="AN91">INDEX(Appendix!$G$4:$K$8,_xlfn.IFS(AL91&lt;56,1,AL91&lt;61,2,AL91&lt;66,3,AL91&lt;71,4,TRUE,5),MATCH(YEAR($C$17),Appendix!$G$3:$L$3,0))</f>
        <v>0</v>
      </c>
      <c r="AO91" s="92">
        <f t="shared" si="52"/>
        <v>0</v>
      </c>
      <c r="AP91" s="89">
        <f t="shared" si="53"/>
        <v>126</v>
      </c>
      <c r="AQ91" s="90" cm="1">
        <f t="array" ref="AQ91">_xlfn.IFS(SUM($S91,$W91,$AA91,$AE91,$AI91,$AM91)&gt;='Wage Ceilings '!$C$3,0,SUM($I91,$S91,$W91,$AA91,$AE91,$AI91,$AM91)&gt;'Wage Ceilings '!$C$3,'Wage Ceilings '!$C$3-SUM($S91,$W91,$AA91,$AE91,$AI91,$AM91),SUM($I91,$S91,$W91,$AA91,$AE91,$AI91,$AM91)&lt;='Wage Ceilings '!$C$3,$I91)</f>
        <v>0</v>
      </c>
      <c r="AR91" s="91" cm="1">
        <f t="array" ref="AR91">INDEX(Appendix!$G$4:$K$8,_xlfn.IFS(AP91&lt;56,1,AP91&lt;61,2,AP91&lt;66,3,AP91&lt;71,4,TRUE,5),MATCH(YEAR($C$17),Appendix!$G$3:$L$3,0))</f>
        <v>0</v>
      </c>
      <c r="AS91" s="92">
        <f t="shared" si="64"/>
        <v>0</v>
      </c>
      <c r="AT91" s="89">
        <f t="shared" si="54"/>
        <v>126</v>
      </c>
      <c r="AU91" s="90" cm="1">
        <f t="array" ref="AU91">_xlfn.IFS(SUM($S91,$W91,$AA91,$AE91,$AI91,$AM91,$AQ91)&gt;='Wage Ceilings '!$C$3,0,SUM($J91,$S91,$W91,$AA91,$AE91,$AI91,$AM91,$AQ91)&gt;'Wage Ceilings '!$C$3,'Wage Ceilings '!$C$3-SUM($S91,$W91,$AA91,$AE91,$AI91,$AM91,$AQ91),SUM($J91,$S91,$W91,$AA91,$AE91,$AI91,$AM91,$AQ91)&lt;='Wage Ceilings '!$C$3,$J91)</f>
        <v>0</v>
      </c>
      <c r="AV91" s="91" cm="1">
        <f t="array" ref="AV91">INDEX(Appendix!$G$4:$K$8,_xlfn.IFS(AT91&lt;56,1,AT91&lt;61,2,AT91&lt;66,3,AT91&lt;71,4,TRUE,5),MATCH(YEAR($C$17),Appendix!$G$3:$L$3,0))</f>
        <v>0</v>
      </c>
      <c r="AW91" s="92">
        <f t="shared" si="55"/>
        <v>0</v>
      </c>
      <c r="AX91" s="89">
        <f t="shared" si="56"/>
        <v>126</v>
      </c>
      <c r="AY91" s="90" cm="1">
        <f t="array" ref="AY91">_xlfn.IFS(SUM($S91,$W91,$AA91,$AE91,$AI91,$AM91,$AQ91,$AU91)&gt;='Wage Ceilings '!$C$3,0,SUM($K91,$S91,$W91,$AA91,$AE91,$AI91,$AM91,$AQ91,$AU91)&gt;'Wage Ceilings '!$C$3,'Wage Ceilings '!$C$3-SUM($S91,$W91,$AA91,$AE91,$AI91,$AM91,$AQ91,$AU91),SUM($K91,$S91,$W91,$AA91,$AE91,$AI91,$AM91,$AQ91,$AU91)&lt;='Wage Ceilings '!$C$3,$K91)</f>
        <v>0</v>
      </c>
      <c r="AZ91" s="91" cm="1">
        <f t="array" ref="AZ91">INDEX(Appendix!$G$4:$K$8,_xlfn.IFS(AX91&lt;56,1,AX91&lt;61,2,AX91&lt;66,3,AX91&lt;71,4,TRUE,5),MATCH(YEAR($C$17),Appendix!$G$3:$L$3,0))</f>
        <v>0</v>
      </c>
      <c r="BA91" s="92">
        <f t="shared" si="57"/>
        <v>0</v>
      </c>
      <c r="BB91" s="89">
        <f t="shared" si="58"/>
        <v>126</v>
      </c>
      <c r="BC91" s="90" cm="1">
        <f t="array" ref="BC91">_xlfn.IFS(SUM($S91,$W91,$AA91,$AE91,$AI91,$AM91,$AQ91,$AU91,$AY91)&gt;='Wage Ceilings '!$C$3,0,SUM($L91,$S91,$W91,$AA91,$AE91,$AI91,$AM91,$AQ91,$AU91,$AY91)&gt;'Wage Ceilings '!$C$3,'Wage Ceilings '!$C$3-SUM($S91,$W91,$AA91,$AE91,$AI91,$AM91,$AQ91,$AU91,$AY91),SUM($L91,$S91,$W91,$AA91,$AE91,$AI91,$AM91,$AQ91,$AU91,$AY91)&lt;='Wage Ceilings '!$C$3,$L91)</f>
        <v>0</v>
      </c>
      <c r="BD91" s="91" cm="1">
        <f t="array" ref="BD91">INDEX(Appendix!$G$4:$K$8,_xlfn.IFS(BB91&lt;56,1,BB91&lt;61,2,BB91&lt;66,3,BB91&lt;71,4,TRUE,5),MATCH(YEAR($C$17),Appendix!$G$3:$L$3,0))</f>
        <v>0</v>
      </c>
      <c r="BE91" s="92">
        <f t="shared" si="59"/>
        <v>0</v>
      </c>
      <c r="BF91" s="89">
        <f t="shared" si="60"/>
        <v>126</v>
      </c>
      <c r="BG91" s="90" cm="1">
        <f t="array" ref="BG91">_xlfn.IFS(SUM($S91,$W91,$AA91,$AE91,$AI91,$AM91,$AQ91,$AU91,$AY91,$BC91)&gt;='Wage Ceilings '!$C$3,0,SUM($M91,$S91,$W91,$AA91,$AE91,$AI91,$AM91,$AQ91,$AU91,$AY91,$BC91)&gt;'Wage Ceilings '!$C$3,'Wage Ceilings '!$C$3-SUM($S91,$W91,$AA91,$AE91,$AI91,$AM91,$AQ91,$AU91,$AY91,$BC91),SUM($M91,$S91,$W91,$AA91,$AE91,$AI91,$AM91,$AQ91,$AU91,$AY91,$BC91)&lt;='Wage Ceilings '!$C$3,$M91)</f>
        <v>0</v>
      </c>
      <c r="BH91" s="91" cm="1">
        <f t="array" ref="BH91">INDEX(Appendix!$G$4:$K$8,_xlfn.IFS(BF91&lt;56,1,BF91&lt;61,2,BF91&lt;66,3,BF91&lt;71,4,TRUE,5),MATCH(YEAR($C$17),Appendix!$G$3:$L$3,0))</f>
        <v>0</v>
      </c>
      <c r="BI91" s="92">
        <f t="shared" si="61"/>
        <v>0</v>
      </c>
      <c r="BJ91" s="89">
        <f t="shared" si="62"/>
        <v>126</v>
      </c>
      <c r="BK91" s="90" cm="1">
        <f t="array" ref="BK91">_xlfn.IFS(SUM($S91,$W91,$AA91,$AE91,$AI91,$AM91,$AQ91,$AU91,$AY91,$BC91,$BG91)&gt;='Wage Ceilings '!$C$3,0,SUM($N91,$S91,$W91,$AA91,$AE91,$AI91,$AM91,$AQ91,$AU91,$AY91,$BC91,$BG91)&gt;'Wage Ceilings '!$C$3,'Wage Ceilings '!$C$3-SUM($S91,$W91,$AA91,$AE91,$AI91,$AM91,$AQ91,$AU91,$AY91,$BC91,$BG91),SUM($N91,$S91,$W91,$AA91,$AE91,$AI91,$AM91,$AQ91,$AU91,$AY91,$BC91,$BG91)&lt;='Wage Ceilings '!$C$3,$N91)</f>
        <v>0</v>
      </c>
      <c r="BL91" s="91" cm="1">
        <f t="array" ref="BL91">INDEX(Appendix!$G$4:$K$8,_xlfn.IFS(BJ91&lt;56,1,BJ91&lt;61,2,BJ91&lt;66,3,BJ91&lt;71,4,TRUE,5),MATCH(YEAR($C$17),Appendix!$G$3:$L$3,0))</f>
        <v>0</v>
      </c>
      <c r="BM91" s="92">
        <f t="shared" si="63"/>
        <v>0</v>
      </c>
      <c r="BN91" s="99"/>
    </row>
    <row r="92" spans="1:66" x14ac:dyDescent="0.3">
      <c r="A92" s="64" t="s">
        <v>140</v>
      </c>
      <c r="B92" s="63"/>
      <c r="C92" s="67"/>
      <c r="D92" s="67"/>
      <c r="E92" s="67"/>
      <c r="F92" s="67"/>
      <c r="G92" s="67"/>
      <c r="H92" s="67"/>
      <c r="I92" s="67"/>
      <c r="J92" s="67"/>
      <c r="K92" s="67"/>
      <c r="L92" s="67"/>
      <c r="M92" s="67"/>
      <c r="N92" s="67"/>
      <c r="O92" s="57">
        <f t="shared" si="65"/>
        <v>0</v>
      </c>
      <c r="P92" s="57">
        <f t="shared" si="66"/>
        <v>0</v>
      </c>
      <c r="Q92" s="58">
        <f t="shared" si="40"/>
        <v>0</v>
      </c>
      <c r="R92" s="89">
        <f t="shared" si="41"/>
        <v>125</v>
      </c>
      <c r="S92" s="90">
        <f>IF($C92&gt;'Wage Ceilings '!$C$3,'Wage Ceilings '!$C$3,$C92)</f>
        <v>0</v>
      </c>
      <c r="T92" s="91" cm="1">
        <f t="array" ref="T92">INDEX(Appendix!$G$4:$K$8,_xlfn.IFS(R92&lt;56,1,R92&lt;61,2,R92&lt;66,3,R92&lt;71,4,TRUE,5),MATCH(YEAR($C$17),Appendix!$G$3:$L$3,0))</f>
        <v>0</v>
      </c>
      <c r="U92" s="92">
        <f t="shared" si="42"/>
        <v>0</v>
      </c>
      <c r="V92" s="89">
        <f t="shared" si="43"/>
        <v>126</v>
      </c>
      <c r="W92" s="90">
        <f>IF($D92&gt;'Wage Ceilings '!$C$3-$S92,'Wage Ceilings '!$C$3-$S92,$D92)</f>
        <v>0</v>
      </c>
      <c r="X92" s="91" cm="1">
        <f t="array" ref="X92">INDEX(Appendix!$G$4:$K$8,_xlfn.IFS(V92&lt;56,1,V92&lt;61,2,V92&lt;66,3,V92&lt;71,4,TRUE,5),MATCH(YEAR($C$17),Appendix!$G$3:$L$3,0))</f>
        <v>0</v>
      </c>
      <c r="Y92" s="92">
        <f t="shared" si="44"/>
        <v>0</v>
      </c>
      <c r="Z92" s="89">
        <f t="shared" si="45"/>
        <v>126</v>
      </c>
      <c r="AA92" s="90">
        <f>IF($E92&gt;'Wage Ceilings '!$C$3-SUM($S92,$W92),'Wage Ceilings '!$C$3-SUM($S92,$W92),$E92)</f>
        <v>0</v>
      </c>
      <c r="AB92" s="91" cm="1">
        <f t="array" ref="AB92">INDEX(Appendix!$G$4:$K$8,_xlfn.IFS(Z92&lt;56,1,Z92&lt;61,2,Z92&lt;66,3,Z92&lt;71,4,TRUE,5),MATCH(YEAR($C$17),Appendix!$G$3:$L$3,0))</f>
        <v>0</v>
      </c>
      <c r="AC92" s="92">
        <f t="shared" si="46"/>
        <v>0</v>
      </c>
      <c r="AD92" s="89">
        <f t="shared" si="47"/>
        <v>126</v>
      </c>
      <c r="AE92" s="90">
        <f>IF($F92&gt;'Wage Ceilings '!$C$3-SUM($S92,$W92,$AA92),'Wage Ceilings '!$C$3-SUM($S92,$W92,$AA92),$F92)</f>
        <v>0</v>
      </c>
      <c r="AF92" s="91" cm="1">
        <f t="array" ref="AF92">INDEX(Appendix!$G$4:$K$8,_xlfn.IFS(AD92&lt;56,1,AD92&lt;61,2,AD92&lt;66,3,AD92&lt;71,4,TRUE,5),MATCH(YEAR($C$17),Appendix!$G$3:$L$3,0))</f>
        <v>0</v>
      </c>
      <c r="AG92" s="92">
        <f t="shared" si="48"/>
        <v>0</v>
      </c>
      <c r="AH92" s="89">
        <f t="shared" si="49"/>
        <v>126</v>
      </c>
      <c r="AI92" s="90">
        <f>IF($G92&gt;'Wage Ceilings '!$C$3-SUM($S92,$W92,$AA92,$AE92),'Wage Ceilings '!$C$3-SUM($S92,$W92,$AA92,$AE92),$G92)</f>
        <v>0</v>
      </c>
      <c r="AJ92" s="91" cm="1">
        <f t="array" ref="AJ92">INDEX(Appendix!$G$4:$K$8,_xlfn.IFS(AH92&lt;56,1,AH92&lt;61,2,AH92&lt;66,3,AH92&lt;71,4,TRUE,5),MATCH(YEAR($C$17),Appendix!$G$3:$L$3,0))</f>
        <v>0</v>
      </c>
      <c r="AK92" s="92">
        <f t="shared" si="50"/>
        <v>0</v>
      </c>
      <c r="AL92" s="89">
        <f t="shared" si="51"/>
        <v>126</v>
      </c>
      <c r="AM92" s="90">
        <f>IF($H92&gt;'Wage Ceilings '!$C$3-SUM($S92,$W92,$AA92,$AE92,$AI92),'Wage Ceilings '!$C$3-SUM($S92,$W92,$AA92,$AE92,$AI92),$H92)</f>
        <v>0</v>
      </c>
      <c r="AN92" s="91" cm="1">
        <f t="array" ref="AN92">INDEX(Appendix!$G$4:$K$8,_xlfn.IFS(AL92&lt;56,1,AL92&lt;61,2,AL92&lt;66,3,AL92&lt;71,4,TRUE,5),MATCH(YEAR($C$17),Appendix!$G$3:$L$3,0))</f>
        <v>0</v>
      </c>
      <c r="AO92" s="92">
        <f t="shared" si="52"/>
        <v>0</v>
      </c>
      <c r="AP92" s="89">
        <f t="shared" si="53"/>
        <v>126</v>
      </c>
      <c r="AQ92" s="90" cm="1">
        <f t="array" ref="AQ92">_xlfn.IFS(SUM($S92,$W92,$AA92,$AE92,$AI92,$AM92)&gt;='Wage Ceilings '!$C$3,0,SUM($I92,$S92,$W92,$AA92,$AE92,$AI92,$AM92)&gt;'Wage Ceilings '!$C$3,'Wage Ceilings '!$C$3-SUM($S92,$W92,$AA92,$AE92,$AI92,$AM92),SUM($I92,$S92,$W92,$AA92,$AE92,$AI92,$AM92)&lt;='Wage Ceilings '!$C$3,$I92)</f>
        <v>0</v>
      </c>
      <c r="AR92" s="91" cm="1">
        <f t="array" ref="AR92">INDEX(Appendix!$G$4:$K$8,_xlfn.IFS(AP92&lt;56,1,AP92&lt;61,2,AP92&lt;66,3,AP92&lt;71,4,TRUE,5),MATCH(YEAR($C$17),Appendix!$G$3:$L$3,0))</f>
        <v>0</v>
      </c>
      <c r="AS92" s="92">
        <f t="shared" si="64"/>
        <v>0</v>
      </c>
      <c r="AT92" s="89">
        <f t="shared" si="54"/>
        <v>126</v>
      </c>
      <c r="AU92" s="90" cm="1">
        <f t="array" ref="AU92">_xlfn.IFS(SUM($S92,$W92,$AA92,$AE92,$AI92,$AM92,$AQ92)&gt;='Wage Ceilings '!$C$3,0,SUM($J92,$S92,$W92,$AA92,$AE92,$AI92,$AM92,$AQ92)&gt;'Wage Ceilings '!$C$3,'Wage Ceilings '!$C$3-SUM($S92,$W92,$AA92,$AE92,$AI92,$AM92,$AQ92),SUM($J92,$S92,$W92,$AA92,$AE92,$AI92,$AM92,$AQ92)&lt;='Wage Ceilings '!$C$3,$J92)</f>
        <v>0</v>
      </c>
      <c r="AV92" s="91" cm="1">
        <f t="array" ref="AV92">INDEX(Appendix!$G$4:$K$8,_xlfn.IFS(AT92&lt;56,1,AT92&lt;61,2,AT92&lt;66,3,AT92&lt;71,4,TRUE,5),MATCH(YEAR($C$17),Appendix!$G$3:$L$3,0))</f>
        <v>0</v>
      </c>
      <c r="AW92" s="92">
        <f t="shared" si="55"/>
        <v>0</v>
      </c>
      <c r="AX92" s="89">
        <f t="shared" si="56"/>
        <v>126</v>
      </c>
      <c r="AY92" s="90" cm="1">
        <f t="array" ref="AY92">_xlfn.IFS(SUM($S92,$W92,$AA92,$AE92,$AI92,$AM92,$AQ92,$AU92)&gt;='Wage Ceilings '!$C$3,0,SUM($K92,$S92,$W92,$AA92,$AE92,$AI92,$AM92,$AQ92,$AU92)&gt;'Wage Ceilings '!$C$3,'Wage Ceilings '!$C$3-SUM($S92,$W92,$AA92,$AE92,$AI92,$AM92,$AQ92,$AU92),SUM($K92,$S92,$W92,$AA92,$AE92,$AI92,$AM92,$AQ92,$AU92)&lt;='Wage Ceilings '!$C$3,$K92)</f>
        <v>0</v>
      </c>
      <c r="AZ92" s="91" cm="1">
        <f t="array" ref="AZ92">INDEX(Appendix!$G$4:$K$8,_xlfn.IFS(AX92&lt;56,1,AX92&lt;61,2,AX92&lt;66,3,AX92&lt;71,4,TRUE,5),MATCH(YEAR($C$17),Appendix!$G$3:$L$3,0))</f>
        <v>0</v>
      </c>
      <c r="BA92" s="92">
        <f t="shared" si="57"/>
        <v>0</v>
      </c>
      <c r="BB92" s="89">
        <f t="shared" si="58"/>
        <v>126</v>
      </c>
      <c r="BC92" s="90" cm="1">
        <f t="array" ref="BC92">_xlfn.IFS(SUM($S92,$W92,$AA92,$AE92,$AI92,$AM92,$AQ92,$AU92,$AY92)&gt;='Wage Ceilings '!$C$3,0,SUM($L92,$S92,$W92,$AA92,$AE92,$AI92,$AM92,$AQ92,$AU92,$AY92)&gt;'Wage Ceilings '!$C$3,'Wage Ceilings '!$C$3-SUM($S92,$W92,$AA92,$AE92,$AI92,$AM92,$AQ92,$AU92,$AY92),SUM($L92,$S92,$W92,$AA92,$AE92,$AI92,$AM92,$AQ92,$AU92,$AY92)&lt;='Wage Ceilings '!$C$3,$L92)</f>
        <v>0</v>
      </c>
      <c r="BD92" s="91" cm="1">
        <f t="array" ref="BD92">INDEX(Appendix!$G$4:$K$8,_xlfn.IFS(BB92&lt;56,1,BB92&lt;61,2,BB92&lt;66,3,BB92&lt;71,4,TRUE,5),MATCH(YEAR($C$17),Appendix!$G$3:$L$3,0))</f>
        <v>0</v>
      </c>
      <c r="BE92" s="92">
        <f t="shared" si="59"/>
        <v>0</v>
      </c>
      <c r="BF92" s="89">
        <f t="shared" si="60"/>
        <v>126</v>
      </c>
      <c r="BG92" s="90" cm="1">
        <f t="array" ref="BG92">_xlfn.IFS(SUM($S92,$W92,$AA92,$AE92,$AI92,$AM92,$AQ92,$AU92,$AY92,$BC92)&gt;='Wage Ceilings '!$C$3,0,SUM($M92,$S92,$W92,$AA92,$AE92,$AI92,$AM92,$AQ92,$AU92,$AY92,$BC92)&gt;'Wage Ceilings '!$C$3,'Wage Ceilings '!$C$3-SUM($S92,$W92,$AA92,$AE92,$AI92,$AM92,$AQ92,$AU92,$AY92,$BC92),SUM($M92,$S92,$W92,$AA92,$AE92,$AI92,$AM92,$AQ92,$AU92,$AY92,$BC92)&lt;='Wage Ceilings '!$C$3,$M92)</f>
        <v>0</v>
      </c>
      <c r="BH92" s="91" cm="1">
        <f t="array" ref="BH92">INDEX(Appendix!$G$4:$K$8,_xlfn.IFS(BF92&lt;56,1,BF92&lt;61,2,BF92&lt;66,3,BF92&lt;71,4,TRUE,5),MATCH(YEAR($C$17),Appendix!$G$3:$L$3,0))</f>
        <v>0</v>
      </c>
      <c r="BI92" s="92">
        <f t="shared" si="61"/>
        <v>0</v>
      </c>
      <c r="BJ92" s="89">
        <f t="shared" si="62"/>
        <v>126</v>
      </c>
      <c r="BK92" s="90" cm="1">
        <f t="array" ref="BK92">_xlfn.IFS(SUM($S92,$W92,$AA92,$AE92,$AI92,$AM92,$AQ92,$AU92,$AY92,$BC92,$BG92)&gt;='Wage Ceilings '!$C$3,0,SUM($N92,$S92,$W92,$AA92,$AE92,$AI92,$AM92,$AQ92,$AU92,$AY92,$BC92,$BG92)&gt;'Wage Ceilings '!$C$3,'Wage Ceilings '!$C$3-SUM($S92,$W92,$AA92,$AE92,$AI92,$AM92,$AQ92,$AU92,$AY92,$BC92,$BG92),SUM($N92,$S92,$W92,$AA92,$AE92,$AI92,$AM92,$AQ92,$AU92,$AY92,$BC92,$BG92)&lt;='Wage Ceilings '!$C$3,$N92)</f>
        <v>0</v>
      </c>
      <c r="BL92" s="91" cm="1">
        <f t="array" ref="BL92">INDEX(Appendix!$G$4:$K$8,_xlfn.IFS(BJ92&lt;56,1,BJ92&lt;61,2,BJ92&lt;66,3,BJ92&lt;71,4,TRUE,5),MATCH(YEAR($C$17),Appendix!$G$3:$L$3,0))</f>
        <v>0</v>
      </c>
      <c r="BM92" s="92">
        <f t="shared" si="63"/>
        <v>0</v>
      </c>
      <c r="BN92" s="99"/>
    </row>
    <row r="93" spans="1:66" x14ac:dyDescent="0.3">
      <c r="A93" s="64" t="s">
        <v>141</v>
      </c>
      <c r="B93" s="63"/>
      <c r="C93" s="67"/>
      <c r="D93" s="67"/>
      <c r="E93" s="67"/>
      <c r="F93" s="67"/>
      <c r="G93" s="67"/>
      <c r="H93" s="67"/>
      <c r="I93" s="67"/>
      <c r="J93" s="67"/>
      <c r="K93" s="67"/>
      <c r="L93" s="67"/>
      <c r="M93" s="67"/>
      <c r="N93" s="67"/>
      <c r="O93" s="57">
        <f t="shared" si="65"/>
        <v>0</v>
      </c>
      <c r="P93" s="57">
        <f t="shared" si="66"/>
        <v>0</v>
      </c>
      <c r="Q93" s="58">
        <f t="shared" si="40"/>
        <v>0</v>
      </c>
      <c r="R93" s="89">
        <f t="shared" si="41"/>
        <v>125</v>
      </c>
      <c r="S93" s="90">
        <f>IF($C93&gt;'Wage Ceilings '!$C$3,'Wage Ceilings '!$C$3,$C93)</f>
        <v>0</v>
      </c>
      <c r="T93" s="91" cm="1">
        <f t="array" ref="T93">INDEX(Appendix!$G$4:$K$8,_xlfn.IFS(R93&lt;56,1,R93&lt;61,2,R93&lt;66,3,R93&lt;71,4,TRUE,5),MATCH(YEAR($C$17),Appendix!$G$3:$L$3,0))</f>
        <v>0</v>
      </c>
      <c r="U93" s="92">
        <f t="shared" si="42"/>
        <v>0</v>
      </c>
      <c r="V93" s="89">
        <f t="shared" si="43"/>
        <v>126</v>
      </c>
      <c r="W93" s="90">
        <f>IF($D93&gt;'Wage Ceilings '!$C$3-$S93,'Wage Ceilings '!$C$3-$S93,$D93)</f>
        <v>0</v>
      </c>
      <c r="X93" s="91" cm="1">
        <f t="array" ref="X93">INDEX(Appendix!$G$4:$K$8,_xlfn.IFS(V93&lt;56,1,V93&lt;61,2,V93&lt;66,3,V93&lt;71,4,TRUE,5),MATCH(YEAR($C$17),Appendix!$G$3:$L$3,0))</f>
        <v>0</v>
      </c>
      <c r="Y93" s="92">
        <f t="shared" si="44"/>
        <v>0</v>
      </c>
      <c r="Z93" s="89">
        <f t="shared" si="45"/>
        <v>126</v>
      </c>
      <c r="AA93" s="90">
        <f>IF($E93&gt;'Wage Ceilings '!$C$3-SUM($S93,$W93),'Wage Ceilings '!$C$3-SUM($S93,$W93),$E93)</f>
        <v>0</v>
      </c>
      <c r="AB93" s="91" cm="1">
        <f t="array" ref="AB93">INDEX(Appendix!$G$4:$K$8,_xlfn.IFS(Z93&lt;56,1,Z93&lt;61,2,Z93&lt;66,3,Z93&lt;71,4,TRUE,5),MATCH(YEAR($C$17),Appendix!$G$3:$L$3,0))</f>
        <v>0</v>
      </c>
      <c r="AC93" s="92">
        <f t="shared" si="46"/>
        <v>0</v>
      </c>
      <c r="AD93" s="89">
        <f t="shared" si="47"/>
        <v>126</v>
      </c>
      <c r="AE93" s="90">
        <f>IF($F93&gt;'Wage Ceilings '!$C$3-SUM($S93,$W93,$AA93),'Wage Ceilings '!$C$3-SUM($S93,$W93,$AA93),$F93)</f>
        <v>0</v>
      </c>
      <c r="AF93" s="91" cm="1">
        <f t="array" ref="AF93">INDEX(Appendix!$G$4:$K$8,_xlfn.IFS(AD93&lt;56,1,AD93&lt;61,2,AD93&lt;66,3,AD93&lt;71,4,TRUE,5),MATCH(YEAR($C$17),Appendix!$G$3:$L$3,0))</f>
        <v>0</v>
      </c>
      <c r="AG93" s="92">
        <f t="shared" si="48"/>
        <v>0</v>
      </c>
      <c r="AH93" s="89">
        <f t="shared" si="49"/>
        <v>126</v>
      </c>
      <c r="AI93" s="90">
        <f>IF($G93&gt;'Wage Ceilings '!$C$3-SUM($S93,$W93,$AA93,$AE93),'Wage Ceilings '!$C$3-SUM($S93,$W93,$AA93,$AE93),$G93)</f>
        <v>0</v>
      </c>
      <c r="AJ93" s="91" cm="1">
        <f t="array" ref="AJ93">INDEX(Appendix!$G$4:$K$8,_xlfn.IFS(AH93&lt;56,1,AH93&lt;61,2,AH93&lt;66,3,AH93&lt;71,4,TRUE,5),MATCH(YEAR($C$17),Appendix!$G$3:$L$3,0))</f>
        <v>0</v>
      </c>
      <c r="AK93" s="92">
        <f t="shared" si="50"/>
        <v>0</v>
      </c>
      <c r="AL93" s="89">
        <f t="shared" si="51"/>
        <v>126</v>
      </c>
      <c r="AM93" s="90">
        <f>IF($H93&gt;'Wage Ceilings '!$C$3-SUM($S93,$W93,$AA93,$AE93,$AI93),'Wage Ceilings '!$C$3-SUM($S93,$W93,$AA93,$AE93,$AI93),$H93)</f>
        <v>0</v>
      </c>
      <c r="AN93" s="91" cm="1">
        <f t="array" ref="AN93">INDEX(Appendix!$G$4:$K$8,_xlfn.IFS(AL93&lt;56,1,AL93&lt;61,2,AL93&lt;66,3,AL93&lt;71,4,TRUE,5),MATCH(YEAR($C$17),Appendix!$G$3:$L$3,0))</f>
        <v>0</v>
      </c>
      <c r="AO93" s="92">
        <f t="shared" si="52"/>
        <v>0</v>
      </c>
      <c r="AP93" s="89">
        <f t="shared" si="53"/>
        <v>126</v>
      </c>
      <c r="AQ93" s="90" cm="1">
        <f t="array" ref="AQ93">_xlfn.IFS(SUM($S93,$W93,$AA93,$AE93,$AI93,$AM93)&gt;='Wage Ceilings '!$C$3,0,SUM($I93,$S93,$W93,$AA93,$AE93,$AI93,$AM93)&gt;'Wage Ceilings '!$C$3,'Wage Ceilings '!$C$3-SUM($S93,$W93,$AA93,$AE93,$AI93,$AM93),SUM($I93,$S93,$W93,$AA93,$AE93,$AI93,$AM93)&lt;='Wage Ceilings '!$C$3,$I93)</f>
        <v>0</v>
      </c>
      <c r="AR93" s="91" cm="1">
        <f t="array" ref="AR93">INDEX(Appendix!$G$4:$K$8,_xlfn.IFS(AP93&lt;56,1,AP93&lt;61,2,AP93&lt;66,3,AP93&lt;71,4,TRUE,5),MATCH(YEAR($C$17),Appendix!$G$3:$L$3,0))</f>
        <v>0</v>
      </c>
      <c r="AS93" s="92">
        <f t="shared" si="64"/>
        <v>0</v>
      </c>
      <c r="AT93" s="89">
        <f t="shared" si="54"/>
        <v>126</v>
      </c>
      <c r="AU93" s="90" cm="1">
        <f t="array" ref="AU93">_xlfn.IFS(SUM($S93,$W93,$AA93,$AE93,$AI93,$AM93,$AQ93)&gt;='Wage Ceilings '!$C$3,0,SUM($J93,$S93,$W93,$AA93,$AE93,$AI93,$AM93,$AQ93)&gt;'Wage Ceilings '!$C$3,'Wage Ceilings '!$C$3-SUM($S93,$W93,$AA93,$AE93,$AI93,$AM93,$AQ93),SUM($J93,$S93,$W93,$AA93,$AE93,$AI93,$AM93,$AQ93)&lt;='Wage Ceilings '!$C$3,$J93)</f>
        <v>0</v>
      </c>
      <c r="AV93" s="91" cm="1">
        <f t="array" ref="AV93">INDEX(Appendix!$G$4:$K$8,_xlfn.IFS(AT93&lt;56,1,AT93&lt;61,2,AT93&lt;66,3,AT93&lt;71,4,TRUE,5),MATCH(YEAR($C$17),Appendix!$G$3:$L$3,0))</f>
        <v>0</v>
      </c>
      <c r="AW93" s="92">
        <f t="shared" si="55"/>
        <v>0</v>
      </c>
      <c r="AX93" s="89">
        <f t="shared" si="56"/>
        <v>126</v>
      </c>
      <c r="AY93" s="90" cm="1">
        <f t="array" ref="AY93">_xlfn.IFS(SUM($S93,$W93,$AA93,$AE93,$AI93,$AM93,$AQ93,$AU93)&gt;='Wage Ceilings '!$C$3,0,SUM($K93,$S93,$W93,$AA93,$AE93,$AI93,$AM93,$AQ93,$AU93)&gt;'Wage Ceilings '!$C$3,'Wage Ceilings '!$C$3-SUM($S93,$W93,$AA93,$AE93,$AI93,$AM93,$AQ93,$AU93),SUM($K93,$S93,$W93,$AA93,$AE93,$AI93,$AM93,$AQ93,$AU93)&lt;='Wage Ceilings '!$C$3,$K93)</f>
        <v>0</v>
      </c>
      <c r="AZ93" s="91" cm="1">
        <f t="array" ref="AZ93">INDEX(Appendix!$G$4:$K$8,_xlfn.IFS(AX93&lt;56,1,AX93&lt;61,2,AX93&lt;66,3,AX93&lt;71,4,TRUE,5),MATCH(YEAR($C$17),Appendix!$G$3:$L$3,0))</f>
        <v>0</v>
      </c>
      <c r="BA93" s="92">
        <f t="shared" si="57"/>
        <v>0</v>
      </c>
      <c r="BB93" s="89">
        <f t="shared" si="58"/>
        <v>126</v>
      </c>
      <c r="BC93" s="90" cm="1">
        <f t="array" ref="BC93">_xlfn.IFS(SUM($S93,$W93,$AA93,$AE93,$AI93,$AM93,$AQ93,$AU93,$AY93)&gt;='Wage Ceilings '!$C$3,0,SUM($L93,$S93,$W93,$AA93,$AE93,$AI93,$AM93,$AQ93,$AU93,$AY93)&gt;'Wage Ceilings '!$C$3,'Wage Ceilings '!$C$3-SUM($S93,$W93,$AA93,$AE93,$AI93,$AM93,$AQ93,$AU93,$AY93),SUM($L93,$S93,$W93,$AA93,$AE93,$AI93,$AM93,$AQ93,$AU93,$AY93)&lt;='Wage Ceilings '!$C$3,$L93)</f>
        <v>0</v>
      </c>
      <c r="BD93" s="91" cm="1">
        <f t="array" ref="BD93">INDEX(Appendix!$G$4:$K$8,_xlfn.IFS(BB93&lt;56,1,BB93&lt;61,2,BB93&lt;66,3,BB93&lt;71,4,TRUE,5),MATCH(YEAR($C$17),Appendix!$G$3:$L$3,0))</f>
        <v>0</v>
      </c>
      <c r="BE93" s="92">
        <f t="shared" si="59"/>
        <v>0</v>
      </c>
      <c r="BF93" s="89">
        <f t="shared" si="60"/>
        <v>126</v>
      </c>
      <c r="BG93" s="90" cm="1">
        <f t="array" ref="BG93">_xlfn.IFS(SUM($S93,$W93,$AA93,$AE93,$AI93,$AM93,$AQ93,$AU93,$AY93,$BC93)&gt;='Wage Ceilings '!$C$3,0,SUM($M93,$S93,$W93,$AA93,$AE93,$AI93,$AM93,$AQ93,$AU93,$AY93,$BC93)&gt;'Wage Ceilings '!$C$3,'Wage Ceilings '!$C$3-SUM($S93,$W93,$AA93,$AE93,$AI93,$AM93,$AQ93,$AU93,$AY93,$BC93),SUM($M93,$S93,$W93,$AA93,$AE93,$AI93,$AM93,$AQ93,$AU93,$AY93,$BC93)&lt;='Wage Ceilings '!$C$3,$M93)</f>
        <v>0</v>
      </c>
      <c r="BH93" s="91" cm="1">
        <f t="array" ref="BH93">INDEX(Appendix!$G$4:$K$8,_xlfn.IFS(BF93&lt;56,1,BF93&lt;61,2,BF93&lt;66,3,BF93&lt;71,4,TRUE,5),MATCH(YEAR($C$17),Appendix!$G$3:$L$3,0))</f>
        <v>0</v>
      </c>
      <c r="BI93" s="92">
        <f t="shared" si="61"/>
        <v>0</v>
      </c>
      <c r="BJ93" s="89">
        <f t="shared" si="62"/>
        <v>126</v>
      </c>
      <c r="BK93" s="90" cm="1">
        <f t="array" ref="BK93">_xlfn.IFS(SUM($S93,$W93,$AA93,$AE93,$AI93,$AM93,$AQ93,$AU93,$AY93,$BC93,$BG93)&gt;='Wage Ceilings '!$C$3,0,SUM($N93,$S93,$W93,$AA93,$AE93,$AI93,$AM93,$AQ93,$AU93,$AY93,$BC93,$BG93)&gt;'Wage Ceilings '!$C$3,'Wage Ceilings '!$C$3-SUM($S93,$W93,$AA93,$AE93,$AI93,$AM93,$AQ93,$AU93,$AY93,$BC93,$BG93),SUM($N93,$S93,$W93,$AA93,$AE93,$AI93,$AM93,$AQ93,$AU93,$AY93,$BC93,$BG93)&lt;='Wage Ceilings '!$C$3,$N93)</f>
        <v>0</v>
      </c>
      <c r="BL93" s="91" cm="1">
        <f t="array" ref="BL93">INDEX(Appendix!$G$4:$K$8,_xlfn.IFS(BJ93&lt;56,1,BJ93&lt;61,2,BJ93&lt;66,3,BJ93&lt;71,4,TRUE,5),MATCH(YEAR($C$17),Appendix!$G$3:$L$3,0))</f>
        <v>0</v>
      </c>
      <c r="BM93" s="92">
        <f t="shared" si="63"/>
        <v>0</v>
      </c>
      <c r="BN93" s="99"/>
    </row>
    <row r="94" spans="1:66" x14ac:dyDescent="0.3">
      <c r="A94" s="64" t="s">
        <v>142</v>
      </c>
      <c r="B94" s="63"/>
      <c r="C94" s="67"/>
      <c r="D94" s="67"/>
      <c r="E94" s="67"/>
      <c r="F94" s="67"/>
      <c r="G94" s="67"/>
      <c r="H94" s="67"/>
      <c r="I94" s="67"/>
      <c r="J94" s="67"/>
      <c r="K94" s="67"/>
      <c r="L94" s="67"/>
      <c r="M94" s="67"/>
      <c r="N94" s="67"/>
      <c r="O94" s="57">
        <f t="shared" si="65"/>
        <v>0</v>
      </c>
      <c r="P94" s="57">
        <f t="shared" si="66"/>
        <v>0</v>
      </c>
      <c r="Q94" s="58">
        <f t="shared" si="40"/>
        <v>0</v>
      </c>
      <c r="R94" s="89">
        <f t="shared" si="41"/>
        <v>125</v>
      </c>
      <c r="S94" s="90">
        <f>IF($C94&gt;'Wage Ceilings '!$C$3,'Wage Ceilings '!$C$3,$C94)</f>
        <v>0</v>
      </c>
      <c r="T94" s="91" cm="1">
        <f t="array" ref="T94">INDEX(Appendix!$G$4:$K$8,_xlfn.IFS(R94&lt;56,1,R94&lt;61,2,R94&lt;66,3,R94&lt;71,4,TRUE,5),MATCH(YEAR($C$17),Appendix!$G$3:$L$3,0))</f>
        <v>0</v>
      </c>
      <c r="U94" s="92">
        <f t="shared" si="42"/>
        <v>0</v>
      </c>
      <c r="V94" s="89">
        <f t="shared" si="43"/>
        <v>126</v>
      </c>
      <c r="W94" s="90">
        <f>IF($D94&gt;'Wage Ceilings '!$C$3-$S94,'Wage Ceilings '!$C$3-$S94,$D94)</f>
        <v>0</v>
      </c>
      <c r="X94" s="91" cm="1">
        <f t="array" ref="X94">INDEX(Appendix!$G$4:$K$8,_xlfn.IFS(V94&lt;56,1,V94&lt;61,2,V94&lt;66,3,V94&lt;71,4,TRUE,5),MATCH(YEAR($C$17),Appendix!$G$3:$L$3,0))</f>
        <v>0</v>
      </c>
      <c r="Y94" s="92">
        <f t="shared" si="44"/>
        <v>0</v>
      </c>
      <c r="Z94" s="89">
        <f t="shared" si="45"/>
        <v>126</v>
      </c>
      <c r="AA94" s="90">
        <f>IF($E94&gt;'Wage Ceilings '!$C$3-SUM($S94,$W94),'Wage Ceilings '!$C$3-SUM($S94,$W94),$E94)</f>
        <v>0</v>
      </c>
      <c r="AB94" s="91" cm="1">
        <f t="array" ref="AB94">INDEX(Appendix!$G$4:$K$8,_xlfn.IFS(Z94&lt;56,1,Z94&lt;61,2,Z94&lt;66,3,Z94&lt;71,4,TRUE,5),MATCH(YEAR($C$17),Appendix!$G$3:$L$3,0))</f>
        <v>0</v>
      </c>
      <c r="AC94" s="92">
        <f t="shared" si="46"/>
        <v>0</v>
      </c>
      <c r="AD94" s="89">
        <f t="shared" si="47"/>
        <v>126</v>
      </c>
      <c r="AE94" s="90">
        <f>IF($F94&gt;'Wage Ceilings '!$C$3-SUM($S94,$W94,$AA94),'Wage Ceilings '!$C$3-SUM($S94,$W94,$AA94),$F94)</f>
        <v>0</v>
      </c>
      <c r="AF94" s="91" cm="1">
        <f t="array" ref="AF94">INDEX(Appendix!$G$4:$K$8,_xlfn.IFS(AD94&lt;56,1,AD94&lt;61,2,AD94&lt;66,3,AD94&lt;71,4,TRUE,5),MATCH(YEAR($C$17),Appendix!$G$3:$L$3,0))</f>
        <v>0</v>
      </c>
      <c r="AG94" s="92">
        <f t="shared" si="48"/>
        <v>0</v>
      </c>
      <c r="AH94" s="89">
        <f t="shared" si="49"/>
        <v>126</v>
      </c>
      <c r="AI94" s="90">
        <f>IF($G94&gt;'Wage Ceilings '!$C$3-SUM($S94,$W94,$AA94,$AE94),'Wage Ceilings '!$C$3-SUM($S94,$W94,$AA94,$AE94),$G94)</f>
        <v>0</v>
      </c>
      <c r="AJ94" s="91" cm="1">
        <f t="array" ref="AJ94">INDEX(Appendix!$G$4:$K$8,_xlfn.IFS(AH94&lt;56,1,AH94&lt;61,2,AH94&lt;66,3,AH94&lt;71,4,TRUE,5),MATCH(YEAR($C$17),Appendix!$G$3:$L$3,0))</f>
        <v>0</v>
      </c>
      <c r="AK94" s="92">
        <f t="shared" si="50"/>
        <v>0</v>
      </c>
      <c r="AL94" s="89">
        <f t="shared" si="51"/>
        <v>126</v>
      </c>
      <c r="AM94" s="90">
        <f>IF($H94&gt;'Wage Ceilings '!$C$3-SUM($S94,$W94,$AA94,$AE94,$AI94),'Wage Ceilings '!$C$3-SUM($S94,$W94,$AA94,$AE94,$AI94),$H94)</f>
        <v>0</v>
      </c>
      <c r="AN94" s="91" cm="1">
        <f t="array" ref="AN94">INDEX(Appendix!$G$4:$K$8,_xlfn.IFS(AL94&lt;56,1,AL94&lt;61,2,AL94&lt;66,3,AL94&lt;71,4,TRUE,5),MATCH(YEAR($C$17),Appendix!$G$3:$L$3,0))</f>
        <v>0</v>
      </c>
      <c r="AO94" s="92">
        <f t="shared" si="52"/>
        <v>0</v>
      </c>
      <c r="AP94" s="89">
        <f t="shared" si="53"/>
        <v>126</v>
      </c>
      <c r="AQ94" s="90" cm="1">
        <f t="array" ref="AQ94">_xlfn.IFS(SUM($S94,$W94,$AA94,$AE94,$AI94,$AM94)&gt;='Wage Ceilings '!$C$3,0,SUM($I94,$S94,$W94,$AA94,$AE94,$AI94,$AM94)&gt;'Wage Ceilings '!$C$3,'Wage Ceilings '!$C$3-SUM($S94,$W94,$AA94,$AE94,$AI94,$AM94),SUM($I94,$S94,$W94,$AA94,$AE94,$AI94,$AM94)&lt;='Wage Ceilings '!$C$3,$I94)</f>
        <v>0</v>
      </c>
      <c r="AR94" s="91" cm="1">
        <f t="array" ref="AR94">INDEX(Appendix!$G$4:$K$8,_xlfn.IFS(AP94&lt;56,1,AP94&lt;61,2,AP94&lt;66,3,AP94&lt;71,4,TRUE,5),MATCH(YEAR($C$17),Appendix!$G$3:$L$3,0))</f>
        <v>0</v>
      </c>
      <c r="AS94" s="92">
        <f t="shared" si="64"/>
        <v>0</v>
      </c>
      <c r="AT94" s="89">
        <f t="shared" si="54"/>
        <v>126</v>
      </c>
      <c r="AU94" s="90" cm="1">
        <f t="array" ref="AU94">_xlfn.IFS(SUM($S94,$W94,$AA94,$AE94,$AI94,$AM94,$AQ94)&gt;='Wage Ceilings '!$C$3,0,SUM($J94,$S94,$W94,$AA94,$AE94,$AI94,$AM94,$AQ94)&gt;'Wage Ceilings '!$C$3,'Wage Ceilings '!$C$3-SUM($S94,$W94,$AA94,$AE94,$AI94,$AM94,$AQ94),SUM($J94,$S94,$W94,$AA94,$AE94,$AI94,$AM94,$AQ94)&lt;='Wage Ceilings '!$C$3,$J94)</f>
        <v>0</v>
      </c>
      <c r="AV94" s="91" cm="1">
        <f t="array" ref="AV94">INDEX(Appendix!$G$4:$K$8,_xlfn.IFS(AT94&lt;56,1,AT94&lt;61,2,AT94&lt;66,3,AT94&lt;71,4,TRUE,5),MATCH(YEAR($C$17),Appendix!$G$3:$L$3,0))</f>
        <v>0</v>
      </c>
      <c r="AW94" s="92">
        <f t="shared" si="55"/>
        <v>0</v>
      </c>
      <c r="AX94" s="89">
        <f t="shared" si="56"/>
        <v>126</v>
      </c>
      <c r="AY94" s="90" cm="1">
        <f t="array" ref="AY94">_xlfn.IFS(SUM($S94,$W94,$AA94,$AE94,$AI94,$AM94,$AQ94,$AU94)&gt;='Wage Ceilings '!$C$3,0,SUM($K94,$S94,$W94,$AA94,$AE94,$AI94,$AM94,$AQ94,$AU94)&gt;'Wage Ceilings '!$C$3,'Wage Ceilings '!$C$3-SUM($S94,$W94,$AA94,$AE94,$AI94,$AM94,$AQ94,$AU94),SUM($K94,$S94,$W94,$AA94,$AE94,$AI94,$AM94,$AQ94,$AU94)&lt;='Wage Ceilings '!$C$3,$K94)</f>
        <v>0</v>
      </c>
      <c r="AZ94" s="91" cm="1">
        <f t="array" ref="AZ94">INDEX(Appendix!$G$4:$K$8,_xlfn.IFS(AX94&lt;56,1,AX94&lt;61,2,AX94&lt;66,3,AX94&lt;71,4,TRUE,5),MATCH(YEAR($C$17),Appendix!$G$3:$L$3,0))</f>
        <v>0</v>
      </c>
      <c r="BA94" s="92">
        <f t="shared" si="57"/>
        <v>0</v>
      </c>
      <c r="BB94" s="89">
        <f t="shared" si="58"/>
        <v>126</v>
      </c>
      <c r="BC94" s="90" cm="1">
        <f t="array" ref="BC94">_xlfn.IFS(SUM($S94,$W94,$AA94,$AE94,$AI94,$AM94,$AQ94,$AU94,$AY94)&gt;='Wage Ceilings '!$C$3,0,SUM($L94,$S94,$W94,$AA94,$AE94,$AI94,$AM94,$AQ94,$AU94,$AY94)&gt;'Wage Ceilings '!$C$3,'Wage Ceilings '!$C$3-SUM($S94,$W94,$AA94,$AE94,$AI94,$AM94,$AQ94,$AU94,$AY94),SUM($L94,$S94,$W94,$AA94,$AE94,$AI94,$AM94,$AQ94,$AU94,$AY94)&lt;='Wage Ceilings '!$C$3,$L94)</f>
        <v>0</v>
      </c>
      <c r="BD94" s="91" cm="1">
        <f t="array" ref="BD94">INDEX(Appendix!$G$4:$K$8,_xlfn.IFS(BB94&lt;56,1,BB94&lt;61,2,BB94&lt;66,3,BB94&lt;71,4,TRUE,5),MATCH(YEAR($C$17),Appendix!$G$3:$L$3,0))</f>
        <v>0</v>
      </c>
      <c r="BE94" s="92">
        <f t="shared" si="59"/>
        <v>0</v>
      </c>
      <c r="BF94" s="89">
        <f t="shared" si="60"/>
        <v>126</v>
      </c>
      <c r="BG94" s="90" cm="1">
        <f t="array" ref="BG94">_xlfn.IFS(SUM($S94,$W94,$AA94,$AE94,$AI94,$AM94,$AQ94,$AU94,$AY94,$BC94)&gt;='Wage Ceilings '!$C$3,0,SUM($M94,$S94,$W94,$AA94,$AE94,$AI94,$AM94,$AQ94,$AU94,$AY94,$BC94)&gt;'Wage Ceilings '!$C$3,'Wage Ceilings '!$C$3-SUM($S94,$W94,$AA94,$AE94,$AI94,$AM94,$AQ94,$AU94,$AY94,$BC94),SUM($M94,$S94,$W94,$AA94,$AE94,$AI94,$AM94,$AQ94,$AU94,$AY94,$BC94)&lt;='Wage Ceilings '!$C$3,$M94)</f>
        <v>0</v>
      </c>
      <c r="BH94" s="91" cm="1">
        <f t="array" ref="BH94">INDEX(Appendix!$G$4:$K$8,_xlfn.IFS(BF94&lt;56,1,BF94&lt;61,2,BF94&lt;66,3,BF94&lt;71,4,TRUE,5),MATCH(YEAR($C$17),Appendix!$G$3:$L$3,0))</f>
        <v>0</v>
      </c>
      <c r="BI94" s="92">
        <f t="shared" si="61"/>
        <v>0</v>
      </c>
      <c r="BJ94" s="89">
        <f t="shared" si="62"/>
        <v>126</v>
      </c>
      <c r="BK94" s="90" cm="1">
        <f t="array" ref="BK94">_xlfn.IFS(SUM($S94,$W94,$AA94,$AE94,$AI94,$AM94,$AQ94,$AU94,$AY94,$BC94,$BG94)&gt;='Wage Ceilings '!$C$3,0,SUM($N94,$S94,$W94,$AA94,$AE94,$AI94,$AM94,$AQ94,$AU94,$AY94,$BC94,$BG94)&gt;'Wage Ceilings '!$C$3,'Wage Ceilings '!$C$3-SUM($S94,$W94,$AA94,$AE94,$AI94,$AM94,$AQ94,$AU94,$AY94,$BC94,$BG94),SUM($N94,$S94,$W94,$AA94,$AE94,$AI94,$AM94,$AQ94,$AU94,$AY94,$BC94,$BG94)&lt;='Wage Ceilings '!$C$3,$N94)</f>
        <v>0</v>
      </c>
      <c r="BL94" s="91" cm="1">
        <f t="array" ref="BL94">INDEX(Appendix!$G$4:$K$8,_xlfn.IFS(BJ94&lt;56,1,BJ94&lt;61,2,BJ94&lt;66,3,BJ94&lt;71,4,TRUE,5),MATCH(YEAR($C$17),Appendix!$G$3:$L$3,0))</f>
        <v>0</v>
      </c>
      <c r="BM94" s="92">
        <f t="shared" si="63"/>
        <v>0</v>
      </c>
      <c r="BN94" s="99"/>
    </row>
    <row r="95" spans="1:66" x14ac:dyDescent="0.3">
      <c r="A95" s="64" t="s">
        <v>143</v>
      </c>
      <c r="B95" s="63"/>
      <c r="C95" s="67"/>
      <c r="D95" s="67"/>
      <c r="E95" s="67"/>
      <c r="F95" s="67"/>
      <c r="G95" s="67"/>
      <c r="H95" s="67"/>
      <c r="I95" s="67"/>
      <c r="J95" s="67"/>
      <c r="K95" s="67"/>
      <c r="L95" s="67"/>
      <c r="M95" s="67"/>
      <c r="N95" s="67"/>
      <c r="O95" s="57">
        <f t="shared" si="65"/>
        <v>0</v>
      </c>
      <c r="P95" s="57">
        <f t="shared" si="66"/>
        <v>0</v>
      </c>
      <c r="Q95" s="58">
        <f t="shared" si="40"/>
        <v>0</v>
      </c>
      <c r="R95" s="89">
        <f t="shared" si="41"/>
        <v>125</v>
      </c>
      <c r="S95" s="90">
        <f>IF($C95&gt;'Wage Ceilings '!$C$3,'Wage Ceilings '!$C$3,$C95)</f>
        <v>0</v>
      </c>
      <c r="T95" s="91" cm="1">
        <f t="array" ref="T95">INDEX(Appendix!$G$4:$K$8,_xlfn.IFS(R95&lt;56,1,R95&lt;61,2,R95&lt;66,3,R95&lt;71,4,TRUE,5),MATCH(YEAR($C$17),Appendix!$G$3:$L$3,0))</f>
        <v>0</v>
      </c>
      <c r="U95" s="92">
        <f t="shared" si="42"/>
        <v>0</v>
      </c>
      <c r="V95" s="89">
        <f t="shared" si="43"/>
        <v>126</v>
      </c>
      <c r="W95" s="90">
        <f>IF($D95&gt;'Wage Ceilings '!$C$3-$S95,'Wage Ceilings '!$C$3-$S95,$D95)</f>
        <v>0</v>
      </c>
      <c r="X95" s="91" cm="1">
        <f t="array" ref="X95">INDEX(Appendix!$G$4:$K$8,_xlfn.IFS(V95&lt;56,1,V95&lt;61,2,V95&lt;66,3,V95&lt;71,4,TRUE,5),MATCH(YEAR($C$17),Appendix!$G$3:$L$3,0))</f>
        <v>0</v>
      </c>
      <c r="Y95" s="92">
        <f t="shared" si="44"/>
        <v>0</v>
      </c>
      <c r="Z95" s="89">
        <f t="shared" si="45"/>
        <v>126</v>
      </c>
      <c r="AA95" s="90">
        <f>IF($E95&gt;'Wage Ceilings '!$C$3-SUM($S95,$W95),'Wage Ceilings '!$C$3-SUM($S95,$W95),$E95)</f>
        <v>0</v>
      </c>
      <c r="AB95" s="91" cm="1">
        <f t="array" ref="AB95">INDEX(Appendix!$G$4:$K$8,_xlfn.IFS(Z95&lt;56,1,Z95&lt;61,2,Z95&lt;66,3,Z95&lt;71,4,TRUE,5),MATCH(YEAR($C$17),Appendix!$G$3:$L$3,0))</f>
        <v>0</v>
      </c>
      <c r="AC95" s="92">
        <f t="shared" si="46"/>
        <v>0</v>
      </c>
      <c r="AD95" s="89">
        <f t="shared" si="47"/>
        <v>126</v>
      </c>
      <c r="AE95" s="90">
        <f>IF($F95&gt;'Wage Ceilings '!$C$3-SUM($S95,$W95,$AA95),'Wage Ceilings '!$C$3-SUM($S95,$W95,$AA95),$F95)</f>
        <v>0</v>
      </c>
      <c r="AF95" s="91" cm="1">
        <f t="array" ref="AF95">INDEX(Appendix!$G$4:$K$8,_xlfn.IFS(AD95&lt;56,1,AD95&lt;61,2,AD95&lt;66,3,AD95&lt;71,4,TRUE,5),MATCH(YEAR($C$17),Appendix!$G$3:$L$3,0))</f>
        <v>0</v>
      </c>
      <c r="AG95" s="92">
        <f t="shared" si="48"/>
        <v>0</v>
      </c>
      <c r="AH95" s="89">
        <f t="shared" si="49"/>
        <v>126</v>
      </c>
      <c r="AI95" s="90">
        <f>IF($G95&gt;'Wage Ceilings '!$C$3-SUM($S95,$W95,$AA95,$AE95),'Wage Ceilings '!$C$3-SUM($S95,$W95,$AA95,$AE95),$G95)</f>
        <v>0</v>
      </c>
      <c r="AJ95" s="91" cm="1">
        <f t="array" ref="AJ95">INDEX(Appendix!$G$4:$K$8,_xlfn.IFS(AH95&lt;56,1,AH95&lt;61,2,AH95&lt;66,3,AH95&lt;71,4,TRUE,5),MATCH(YEAR($C$17),Appendix!$G$3:$L$3,0))</f>
        <v>0</v>
      </c>
      <c r="AK95" s="92">
        <f t="shared" si="50"/>
        <v>0</v>
      </c>
      <c r="AL95" s="89">
        <f t="shared" si="51"/>
        <v>126</v>
      </c>
      <c r="AM95" s="90">
        <f>IF($H95&gt;'Wage Ceilings '!$C$3-SUM($S95,$W95,$AA95,$AE95,$AI95),'Wage Ceilings '!$C$3-SUM($S95,$W95,$AA95,$AE95,$AI95),$H95)</f>
        <v>0</v>
      </c>
      <c r="AN95" s="91" cm="1">
        <f t="array" ref="AN95">INDEX(Appendix!$G$4:$K$8,_xlfn.IFS(AL95&lt;56,1,AL95&lt;61,2,AL95&lt;66,3,AL95&lt;71,4,TRUE,5),MATCH(YEAR($C$17),Appendix!$G$3:$L$3,0))</f>
        <v>0</v>
      </c>
      <c r="AO95" s="92">
        <f t="shared" si="52"/>
        <v>0</v>
      </c>
      <c r="AP95" s="89">
        <f t="shared" si="53"/>
        <v>126</v>
      </c>
      <c r="AQ95" s="90" cm="1">
        <f t="array" ref="AQ95">_xlfn.IFS(SUM($S95,$W95,$AA95,$AE95,$AI95,$AM95)&gt;='Wage Ceilings '!$C$3,0,SUM($I95,$S95,$W95,$AA95,$AE95,$AI95,$AM95)&gt;'Wage Ceilings '!$C$3,'Wage Ceilings '!$C$3-SUM($S95,$W95,$AA95,$AE95,$AI95,$AM95),SUM($I95,$S95,$W95,$AA95,$AE95,$AI95,$AM95)&lt;='Wage Ceilings '!$C$3,$I95)</f>
        <v>0</v>
      </c>
      <c r="AR95" s="91" cm="1">
        <f t="array" ref="AR95">INDEX(Appendix!$G$4:$K$8,_xlfn.IFS(AP95&lt;56,1,AP95&lt;61,2,AP95&lt;66,3,AP95&lt;71,4,TRUE,5),MATCH(YEAR($C$17),Appendix!$G$3:$L$3,0))</f>
        <v>0</v>
      </c>
      <c r="AS95" s="92">
        <f t="shared" si="64"/>
        <v>0</v>
      </c>
      <c r="AT95" s="89">
        <f t="shared" si="54"/>
        <v>126</v>
      </c>
      <c r="AU95" s="90" cm="1">
        <f t="array" ref="AU95">_xlfn.IFS(SUM($S95,$W95,$AA95,$AE95,$AI95,$AM95,$AQ95)&gt;='Wage Ceilings '!$C$3,0,SUM($J95,$S95,$W95,$AA95,$AE95,$AI95,$AM95,$AQ95)&gt;'Wage Ceilings '!$C$3,'Wage Ceilings '!$C$3-SUM($S95,$W95,$AA95,$AE95,$AI95,$AM95,$AQ95),SUM($J95,$S95,$W95,$AA95,$AE95,$AI95,$AM95,$AQ95)&lt;='Wage Ceilings '!$C$3,$J95)</f>
        <v>0</v>
      </c>
      <c r="AV95" s="91" cm="1">
        <f t="array" ref="AV95">INDEX(Appendix!$G$4:$K$8,_xlfn.IFS(AT95&lt;56,1,AT95&lt;61,2,AT95&lt;66,3,AT95&lt;71,4,TRUE,5),MATCH(YEAR($C$17),Appendix!$G$3:$L$3,0))</f>
        <v>0</v>
      </c>
      <c r="AW95" s="92">
        <f t="shared" si="55"/>
        <v>0</v>
      </c>
      <c r="AX95" s="89">
        <f t="shared" si="56"/>
        <v>126</v>
      </c>
      <c r="AY95" s="90" cm="1">
        <f t="array" ref="AY95">_xlfn.IFS(SUM($S95,$W95,$AA95,$AE95,$AI95,$AM95,$AQ95,$AU95)&gt;='Wage Ceilings '!$C$3,0,SUM($K95,$S95,$W95,$AA95,$AE95,$AI95,$AM95,$AQ95,$AU95)&gt;'Wage Ceilings '!$C$3,'Wage Ceilings '!$C$3-SUM($S95,$W95,$AA95,$AE95,$AI95,$AM95,$AQ95,$AU95),SUM($K95,$S95,$W95,$AA95,$AE95,$AI95,$AM95,$AQ95,$AU95)&lt;='Wage Ceilings '!$C$3,$K95)</f>
        <v>0</v>
      </c>
      <c r="AZ95" s="91" cm="1">
        <f t="array" ref="AZ95">INDEX(Appendix!$G$4:$K$8,_xlfn.IFS(AX95&lt;56,1,AX95&lt;61,2,AX95&lt;66,3,AX95&lt;71,4,TRUE,5),MATCH(YEAR($C$17),Appendix!$G$3:$L$3,0))</f>
        <v>0</v>
      </c>
      <c r="BA95" s="92">
        <f t="shared" si="57"/>
        <v>0</v>
      </c>
      <c r="BB95" s="89">
        <f t="shared" si="58"/>
        <v>126</v>
      </c>
      <c r="BC95" s="90" cm="1">
        <f t="array" ref="BC95">_xlfn.IFS(SUM($S95,$W95,$AA95,$AE95,$AI95,$AM95,$AQ95,$AU95,$AY95)&gt;='Wage Ceilings '!$C$3,0,SUM($L95,$S95,$W95,$AA95,$AE95,$AI95,$AM95,$AQ95,$AU95,$AY95)&gt;'Wage Ceilings '!$C$3,'Wage Ceilings '!$C$3-SUM($S95,$W95,$AA95,$AE95,$AI95,$AM95,$AQ95,$AU95,$AY95),SUM($L95,$S95,$W95,$AA95,$AE95,$AI95,$AM95,$AQ95,$AU95,$AY95)&lt;='Wage Ceilings '!$C$3,$L95)</f>
        <v>0</v>
      </c>
      <c r="BD95" s="91" cm="1">
        <f t="array" ref="BD95">INDEX(Appendix!$G$4:$K$8,_xlfn.IFS(BB95&lt;56,1,BB95&lt;61,2,BB95&lt;66,3,BB95&lt;71,4,TRUE,5),MATCH(YEAR($C$17),Appendix!$G$3:$L$3,0))</f>
        <v>0</v>
      </c>
      <c r="BE95" s="92">
        <f t="shared" si="59"/>
        <v>0</v>
      </c>
      <c r="BF95" s="89">
        <f t="shared" si="60"/>
        <v>126</v>
      </c>
      <c r="BG95" s="90" cm="1">
        <f t="array" ref="BG95">_xlfn.IFS(SUM($S95,$W95,$AA95,$AE95,$AI95,$AM95,$AQ95,$AU95,$AY95,$BC95)&gt;='Wage Ceilings '!$C$3,0,SUM($M95,$S95,$W95,$AA95,$AE95,$AI95,$AM95,$AQ95,$AU95,$AY95,$BC95)&gt;'Wage Ceilings '!$C$3,'Wage Ceilings '!$C$3-SUM($S95,$W95,$AA95,$AE95,$AI95,$AM95,$AQ95,$AU95,$AY95,$BC95),SUM($M95,$S95,$W95,$AA95,$AE95,$AI95,$AM95,$AQ95,$AU95,$AY95,$BC95)&lt;='Wage Ceilings '!$C$3,$M95)</f>
        <v>0</v>
      </c>
      <c r="BH95" s="91" cm="1">
        <f t="array" ref="BH95">INDEX(Appendix!$G$4:$K$8,_xlfn.IFS(BF95&lt;56,1,BF95&lt;61,2,BF95&lt;66,3,BF95&lt;71,4,TRUE,5),MATCH(YEAR($C$17),Appendix!$G$3:$L$3,0))</f>
        <v>0</v>
      </c>
      <c r="BI95" s="92">
        <f t="shared" si="61"/>
        <v>0</v>
      </c>
      <c r="BJ95" s="89">
        <f t="shared" si="62"/>
        <v>126</v>
      </c>
      <c r="BK95" s="90" cm="1">
        <f t="array" ref="BK95">_xlfn.IFS(SUM($S95,$W95,$AA95,$AE95,$AI95,$AM95,$AQ95,$AU95,$AY95,$BC95,$BG95)&gt;='Wage Ceilings '!$C$3,0,SUM($N95,$S95,$W95,$AA95,$AE95,$AI95,$AM95,$AQ95,$AU95,$AY95,$BC95,$BG95)&gt;'Wage Ceilings '!$C$3,'Wage Ceilings '!$C$3-SUM($S95,$W95,$AA95,$AE95,$AI95,$AM95,$AQ95,$AU95,$AY95,$BC95,$BG95),SUM($N95,$S95,$W95,$AA95,$AE95,$AI95,$AM95,$AQ95,$AU95,$AY95,$BC95,$BG95)&lt;='Wage Ceilings '!$C$3,$N95)</f>
        <v>0</v>
      </c>
      <c r="BL95" s="91" cm="1">
        <f t="array" ref="BL95">INDEX(Appendix!$G$4:$K$8,_xlfn.IFS(BJ95&lt;56,1,BJ95&lt;61,2,BJ95&lt;66,3,BJ95&lt;71,4,TRUE,5),MATCH(YEAR($C$17),Appendix!$G$3:$L$3,0))</f>
        <v>0</v>
      </c>
      <c r="BM95" s="92">
        <f t="shared" si="63"/>
        <v>0</v>
      </c>
      <c r="BN95" s="99"/>
    </row>
    <row r="96" spans="1:66" x14ac:dyDescent="0.3">
      <c r="A96" s="64" t="s">
        <v>144</v>
      </c>
      <c r="B96" s="63"/>
      <c r="C96" s="67"/>
      <c r="D96" s="67"/>
      <c r="E96" s="67"/>
      <c r="F96" s="67"/>
      <c r="G96" s="67"/>
      <c r="H96" s="67"/>
      <c r="I96" s="67"/>
      <c r="J96" s="67"/>
      <c r="K96" s="67"/>
      <c r="L96" s="67"/>
      <c r="M96" s="67"/>
      <c r="N96" s="67"/>
      <c r="O96" s="57">
        <f t="shared" si="65"/>
        <v>0</v>
      </c>
      <c r="P96" s="57">
        <f t="shared" si="66"/>
        <v>0</v>
      </c>
      <c r="Q96" s="58">
        <f t="shared" si="40"/>
        <v>0</v>
      </c>
      <c r="R96" s="89">
        <f t="shared" si="41"/>
        <v>125</v>
      </c>
      <c r="S96" s="90">
        <f>IF($C96&gt;'Wage Ceilings '!$C$3,'Wage Ceilings '!$C$3,$C96)</f>
        <v>0</v>
      </c>
      <c r="T96" s="91" cm="1">
        <f t="array" ref="T96">INDEX(Appendix!$G$4:$K$8,_xlfn.IFS(R96&lt;56,1,R96&lt;61,2,R96&lt;66,3,R96&lt;71,4,TRUE,5),MATCH(YEAR($C$17),Appendix!$G$3:$L$3,0))</f>
        <v>0</v>
      </c>
      <c r="U96" s="92">
        <f t="shared" si="42"/>
        <v>0</v>
      </c>
      <c r="V96" s="89">
        <f t="shared" si="43"/>
        <v>126</v>
      </c>
      <c r="W96" s="90">
        <f>IF($D96&gt;'Wage Ceilings '!$C$3-$S96,'Wage Ceilings '!$C$3-$S96,$D96)</f>
        <v>0</v>
      </c>
      <c r="X96" s="91" cm="1">
        <f t="array" ref="X96">INDEX(Appendix!$G$4:$K$8,_xlfn.IFS(V96&lt;56,1,V96&lt;61,2,V96&lt;66,3,V96&lt;71,4,TRUE,5),MATCH(YEAR($C$17),Appendix!$G$3:$L$3,0))</f>
        <v>0</v>
      </c>
      <c r="Y96" s="92">
        <f t="shared" si="44"/>
        <v>0</v>
      </c>
      <c r="Z96" s="89">
        <f t="shared" si="45"/>
        <v>126</v>
      </c>
      <c r="AA96" s="90">
        <f>IF($E96&gt;'Wage Ceilings '!$C$3-SUM($S96,$W96),'Wage Ceilings '!$C$3-SUM($S96,$W96),$E96)</f>
        <v>0</v>
      </c>
      <c r="AB96" s="91" cm="1">
        <f t="array" ref="AB96">INDEX(Appendix!$G$4:$K$8,_xlfn.IFS(Z96&lt;56,1,Z96&lt;61,2,Z96&lt;66,3,Z96&lt;71,4,TRUE,5),MATCH(YEAR($C$17),Appendix!$G$3:$L$3,0))</f>
        <v>0</v>
      </c>
      <c r="AC96" s="92">
        <f t="shared" si="46"/>
        <v>0</v>
      </c>
      <c r="AD96" s="89">
        <f t="shared" si="47"/>
        <v>126</v>
      </c>
      <c r="AE96" s="90">
        <f>IF($F96&gt;'Wage Ceilings '!$C$3-SUM($S96,$W96,$AA96),'Wage Ceilings '!$C$3-SUM($S96,$W96,$AA96),$F96)</f>
        <v>0</v>
      </c>
      <c r="AF96" s="91" cm="1">
        <f t="array" ref="AF96">INDEX(Appendix!$G$4:$K$8,_xlfn.IFS(AD96&lt;56,1,AD96&lt;61,2,AD96&lt;66,3,AD96&lt;71,4,TRUE,5),MATCH(YEAR($C$17),Appendix!$G$3:$L$3,0))</f>
        <v>0</v>
      </c>
      <c r="AG96" s="92">
        <f t="shared" si="48"/>
        <v>0</v>
      </c>
      <c r="AH96" s="89">
        <f t="shared" si="49"/>
        <v>126</v>
      </c>
      <c r="AI96" s="90">
        <f>IF($G96&gt;'Wage Ceilings '!$C$3-SUM($S96,$W96,$AA96,$AE96),'Wage Ceilings '!$C$3-SUM($S96,$W96,$AA96,$AE96),$G96)</f>
        <v>0</v>
      </c>
      <c r="AJ96" s="91" cm="1">
        <f t="array" ref="AJ96">INDEX(Appendix!$G$4:$K$8,_xlfn.IFS(AH96&lt;56,1,AH96&lt;61,2,AH96&lt;66,3,AH96&lt;71,4,TRUE,5),MATCH(YEAR($C$17),Appendix!$G$3:$L$3,0))</f>
        <v>0</v>
      </c>
      <c r="AK96" s="92">
        <f t="shared" si="50"/>
        <v>0</v>
      </c>
      <c r="AL96" s="89">
        <f t="shared" si="51"/>
        <v>126</v>
      </c>
      <c r="AM96" s="90">
        <f>IF($H96&gt;'Wage Ceilings '!$C$3-SUM($S96,$W96,$AA96,$AE96,$AI96),'Wage Ceilings '!$C$3-SUM($S96,$W96,$AA96,$AE96,$AI96),$H96)</f>
        <v>0</v>
      </c>
      <c r="AN96" s="91" cm="1">
        <f t="array" ref="AN96">INDEX(Appendix!$G$4:$K$8,_xlfn.IFS(AL96&lt;56,1,AL96&lt;61,2,AL96&lt;66,3,AL96&lt;71,4,TRUE,5),MATCH(YEAR($C$17),Appendix!$G$3:$L$3,0))</f>
        <v>0</v>
      </c>
      <c r="AO96" s="92">
        <f t="shared" si="52"/>
        <v>0</v>
      </c>
      <c r="AP96" s="89">
        <f t="shared" si="53"/>
        <v>126</v>
      </c>
      <c r="AQ96" s="90" cm="1">
        <f t="array" ref="AQ96">_xlfn.IFS(SUM($S96,$W96,$AA96,$AE96,$AI96,$AM96)&gt;='Wage Ceilings '!$C$3,0,SUM($I96,$S96,$W96,$AA96,$AE96,$AI96,$AM96)&gt;'Wage Ceilings '!$C$3,'Wage Ceilings '!$C$3-SUM($S96,$W96,$AA96,$AE96,$AI96,$AM96),SUM($I96,$S96,$W96,$AA96,$AE96,$AI96,$AM96)&lt;='Wage Ceilings '!$C$3,$I96)</f>
        <v>0</v>
      </c>
      <c r="AR96" s="91" cm="1">
        <f t="array" ref="AR96">INDEX(Appendix!$G$4:$K$8,_xlfn.IFS(AP96&lt;56,1,AP96&lt;61,2,AP96&lt;66,3,AP96&lt;71,4,TRUE,5),MATCH(YEAR($C$17),Appendix!$G$3:$L$3,0))</f>
        <v>0</v>
      </c>
      <c r="AS96" s="92">
        <f t="shared" si="64"/>
        <v>0</v>
      </c>
      <c r="AT96" s="89">
        <f t="shared" si="54"/>
        <v>126</v>
      </c>
      <c r="AU96" s="90" cm="1">
        <f t="array" ref="AU96">_xlfn.IFS(SUM($S96,$W96,$AA96,$AE96,$AI96,$AM96,$AQ96)&gt;='Wage Ceilings '!$C$3,0,SUM($J96,$S96,$W96,$AA96,$AE96,$AI96,$AM96,$AQ96)&gt;'Wage Ceilings '!$C$3,'Wage Ceilings '!$C$3-SUM($S96,$W96,$AA96,$AE96,$AI96,$AM96,$AQ96),SUM($J96,$S96,$W96,$AA96,$AE96,$AI96,$AM96,$AQ96)&lt;='Wage Ceilings '!$C$3,$J96)</f>
        <v>0</v>
      </c>
      <c r="AV96" s="91" cm="1">
        <f t="array" ref="AV96">INDEX(Appendix!$G$4:$K$8,_xlfn.IFS(AT96&lt;56,1,AT96&lt;61,2,AT96&lt;66,3,AT96&lt;71,4,TRUE,5),MATCH(YEAR($C$17),Appendix!$G$3:$L$3,0))</f>
        <v>0</v>
      </c>
      <c r="AW96" s="92">
        <f t="shared" si="55"/>
        <v>0</v>
      </c>
      <c r="AX96" s="89">
        <f t="shared" si="56"/>
        <v>126</v>
      </c>
      <c r="AY96" s="90" cm="1">
        <f t="array" ref="AY96">_xlfn.IFS(SUM($S96,$W96,$AA96,$AE96,$AI96,$AM96,$AQ96,$AU96)&gt;='Wage Ceilings '!$C$3,0,SUM($K96,$S96,$W96,$AA96,$AE96,$AI96,$AM96,$AQ96,$AU96)&gt;'Wage Ceilings '!$C$3,'Wage Ceilings '!$C$3-SUM($S96,$W96,$AA96,$AE96,$AI96,$AM96,$AQ96,$AU96),SUM($K96,$S96,$W96,$AA96,$AE96,$AI96,$AM96,$AQ96,$AU96)&lt;='Wage Ceilings '!$C$3,$K96)</f>
        <v>0</v>
      </c>
      <c r="AZ96" s="91" cm="1">
        <f t="array" ref="AZ96">INDEX(Appendix!$G$4:$K$8,_xlfn.IFS(AX96&lt;56,1,AX96&lt;61,2,AX96&lt;66,3,AX96&lt;71,4,TRUE,5),MATCH(YEAR($C$17),Appendix!$G$3:$L$3,0))</f>
        <v>0</v>
      </c>
      <c r="BA96" s="92">
        <f t="shared" si="57"/>
        <v>0</v>
      </c>
      <c r="BB96" s="89">
        <f t="shared" si="58"/>
        <v>126</v>
      </c>
      <c r="BC96" s="90" cm="1">
        <f t="array" ref="BC96">_xlfn.IFS(SUM($S96,$W96,$AA96,$AE96,$AI96,$AM96,$AQ96,$AU96,$AY96)&gt;='Wage Ceilings '!$C$3,0,SUM($L96,$S96,$W96,$AA96,$AE96,$AI96,$AM96,$AQ96,$AU96,$AY96)&gt;'Wage Ceilings '!$C$3,'Wage Ceilings '!$C$3-SUM($S96,$W96,$AA96,$AE96,$AI96,$AM96,$AQ96,$AU96,$AY96),SUM($L96,$S96,$W96,$AA96,$AE96,$AI96,$AM96,$AQ96,$AU96,$AY96)&lt;='Wage Ceilings '!$C$3,$L96)</f>
        <v>0</v>
      </c>
      <c r="BD96" s="91" cm="1">
        <f t="array" ref="BD96">INDEX(Appendix!$G$4:$K$8,_xlfn.IFS(BB96&lt;56,1,BB96&lt;61,2,BB96&lt;66,3,BB96&lt;71,4,TRUE,5),MATCH(YEAR($C$17),Appendix!$G$3:$L$3,0))</f>
        <v>0</v>
      </c>
      <c r="BE96" s="92">
        <f t="shared" si="59"/>
        <v>0</v>
      </c>
      <c r="BF96" s="89">
        <f t="shared" si="60"/>
        <v>126</v>
      </c>
      <c r="BG96" s="90" cm="1">
        <f t="array" ref="BG96">_xlfn.IFS(SUM($S96,$W96,$AA96,$AE96,$AI96,$AM96,$AQ96,$AU96,$AY96,$BC96)&gt;='Wage Ceilings '!$C$3,0,SUM($M96,$S96,$W96,$AA96,$AE96,$AI96,$AM96,$AQ96,$AU96,$AY96,$BC96)&gt;'Wage Ceilings '!$C$3,'Wage Ceilings '!$C$3-SUM($S96,$W96,$AA96,$AE96,$AI96,$AM96,$AQ96,$AU96,$AY96,$BC96),SUM($M96,$S96,$W96,$AA96,$AE96,$AI96,$AM96,$AQ96,$AU96,$AY96,$BC96)&lt;='Wage Ceilings '!$C$3,$M96)</f>
        <v>0</v>
      </c>
      <c r="BH96" s="91" cm="1">
        <f t="array" ref="BH96">INDEX(Appendix!$G$4:$K$8,_xlfn.IFS(BF96&lt;56,1,BF96&lt;61,2,BF96&lt;66,3,BF96&lt;71,4,TRUE,5),MATCH(YEAR($C$17),Appendix!$G$3:$L$3,0))</f>
        <v>0</v>
      </c>
      <c r="BI96" s="92">
        <f t="shared" si="61"/>
        <v>0</v>
      </c>
      <c r="BJ96" s="89">
        <f t="shared" si="62"/>
        <v>126</v>
      </c>
      <c r="BK96" s="90" cm="1">
        <f t="array" ref="BK96">_xlfn.IFS(SUM($S96,$W96,$AA96,$AE96,$AI96,$AM96,$AQ96,$AU96,$AY96,$BC96,$BG96)&gt;='Wage Ceilings '!$C$3,0,SUM($N96,$S96,$W96,$AA96,$AE96,$AI96,$AM96,$AQ96,$AU96,$AY96,$BC96,$BG96)&gt;'Wage Ceilings '!$C$3,'Wage Ceilings '!$C$3-SUM($S96,$W96,$AA96,$AE96,$AI96,$AM96,$AQ96,$AU96,$AY96,$BC96,$BG96),SUM($N96,$S96,$W96,$AA96,$AE96,$AI96,$AM96,$AQ96,$AU96,$AY96,$BC96,$BG96)&lt;='Wage Ceilings '!$C$3,$N96)</f>
        <v>0</v>
      </c>
      <c r="BL96" s="91" cm="1">
        <f t="array" ref="BL96">INDEX(Appendix!$G$4:$K$8,_xlfn.IFS(BJ96&lt;56,1,BJ96&lt;61,2,BJ96&lt;66,3,BJ96&lt;71,4,TRUE,5),MATCH(YEAR($C$17),Appendix!$G$3:$L$3,0))</f>
        <v>0</v>
      </c>
      <c r="BM96" s="92">
        <f t="shared" si="63"/>
        <v>0</v>
      </c>
      <c r="BN96" s="99"/>
    </row>
    <row r="97" spans="1:66" x14ac:dyDescent="0.3">
      <c r="A97" s="64" t="s">
        <v>145</v>
      </c>
      <c r="B97" s="63"/>
      <c r="C97" s="67"/>
      <c r="D97" s="67"/>
      <c r="E97" s="67"/>
      <c r="F97" s="67"/>
      <c r="G97" s="67"/>
      <c r="H97" s="67"/>
      <c r="I97" s="67"/>
      <c r="J97" s="67"/>
      <c r="K97" s="67"/>
      <c r="L97" s="67"/>
      <c r="M97" s="67"/>
      <c r="N97" s="67"/>
      <c r="O97" s="57">
        <f t="shared" si="65"/>
        <v>0</v>
      </c>
      <c r="P97" s="57">
        <f t="shared" si="66"/>
        <v>0</v>
      </c>
      <c r="Q97" s="58">
        <f t="shared" si="40"/>
        <v>0</v>
      </c>
      <c r="R97" s="89">
        <f t="shared" si="41"/>
        <v>125</v>
      </c>
      <c r="S97" s="90">
        <f>IF($C97&gt;'Wage Ceilings '!$C$3,'Wage Ceilings '!$C$3,$C97)</f>
        <v>0</v>
      </c>
      <c r="T97" s="91" cm="1">
        <f t="array" ref="T97">INDEX(Appendix!$G$4:$K$8,_xlfn.IFS(R97&lt;56,1,R97&lt;61,2,R97&lt;66,3,R97&lt;71,4,TRUE,5),MATCH(YEAR($C$17),Appendix!$G$3:$L$3,0))</f>
        <v>0</v>
      </c>
      <c r="U97" s="92">
        <f t="shared" si="42"/>
        <v>0</v>
      </c>
      <c r="V97" s="89">
        <f t="shared" si="43"/>
        <v>126</v>
      </c>
      <c r="W97" s="90">
        <f>IF($D97&gt;'Wage Ceilings '!$C$3-$S97,'Wage Ceilings '!$C$3-$S97,$D97)</f>
        <v>0</v>
      </c>
      <c r="X97" s="91" cm="1">
        <f t="array" ref="X97">INDEX(Appendix!$G$4:$K$8,_xlfn.IFS(V97&lt;56,1,V97&lt;61,2,V97&lt;66,3,V97&lt;71,4,TRUE,5),MATCH(YEAR($C$17),Appendix!$G$3:$L$3,0))</f>
        <v>0</v>
      </c>
      <c r="Y97" s="92">
        <f t="shared" si="44"/>
        <v>0</v>
      </c>
      <c r="Z97" s="89">
        <f t="shared" si="45"/>
        <v>126</v>
      </c>
      <c r="AA97" s="90">
        <f>IF($E97&gt;'Wage Ceilings '!$C$3-SUM($S97,$W97),'Wage Ceilings '!$C$3-SUM($S97,$W97),$E97)</f>
        <v>0</v>
      </c>
      <c r="AB97" s="91" cm="1">
        <f t="array" ref="AB97">INDEX(Appendix!$G$4:$K$8,_xlfn.IFS(Z97&lt;56,1,Z97&lt;61,2,Z97&lt;66,3,Z97&lt;71,4,TRUE,5),MATCH(YEAR($C$17),Appendix!$G$3:$L$3,0))</f>
        <v>0</v>
      </c>
      <c r="AC97" s="92">
        <f t="shared" si="46"/>
        <v>0</v>
      </c>
      <c r="AD97" s="89">
        <f t="shared" si="47"/>
        <v>126</v>
      </c>
      <c r="AE97" s="90">
        <f>IF($F97&gt;'Wage Ceilings '!$C$3-SUM($S97,$W97,$AA97),'Wage Ceilings '!$C$3-SUM($S97,$W97,$AA97),$F97)</f>
        <v>0</v>
      </c>
      <c r="AF97" s="91" cm="1">
        <f t="array" ref="AF97">INDEX(Appendix!$G$4:$K$8,_xlfn.IFS(AD97&lt;56,1,AD97&lt;61,2,AD97&lt;66,3,AD97&lt;71,4,TRUE,5),MATCH(YEAR($C$17),Appendix!$G$3:$L$3,0))</f>
        <v>0</v>
      </c>
      <c r="AG97" s="92">
        <f t="shared" si="48"/>
        <v>0</v>
      </c>
      <c r="AH97" s="89">
        <f t="shared" si="49"/>
        <v>126</v>
      </c>
      <c r="AI97" s="90">
        <f>IF($G97&gt;'Wage Ceilings '!$C$3-SUM($S97,$W97,$AA97,$AE97),'Wage Ceilings '!$C$3-SUM($S97,$W97,$AA97,$AE97),$G97)</f>
        <v>0</v>
      </c>
      <c r="AJ97" s="91" cm="1">
        <f t="array" ref="AJ97">INDEX(Appendix!$G$4:$K$8,_xlfn.IFS(AH97&lt;56,1,AH97&lt;61,2,AH97&lt;66,3,AH97&lt;71,4,TRUE,5),MATCH(YEAR($C$17),Appendix!$G$3:$L$3,0))</f>
        <v>0</v>
      </c>
      <c r="AK97" s="92">
        <f t="shared" si="50"/>
        <v>0</v>
      </c>
      <c r="AL97" s="89">
        <f t="shared" si="51"/>
        <v>126</v>
      </c>
      <c r="AM97" s="90">
        <f>IF($H97&gt;'Wage Ceilings '!$C$3-SUM($S97,$W97,$AA97,$AE97,$AI97),'Wage Ceilings '!$C$3-SUM($S97,$W97,$AA97,$AE97,$AI97),$H97)</f>
        <v>0</v>
      </c>
      <c r="AN97" s="91" cm="1">
        <f t="array" ref="AN97">INDEX(Appendix!$G$4:$K$8,_xlfn.IFS(AL97&lt;56,1,AL97&lt;61,2,AL97&lt;66,3,AL97&lt;71,4,TRUE,5),MATCH(YEAR($C$17),Appendix!$G$3:$L$3,0))</f>
        <v>0</v>
      </c>
      <c r="AO97" s="92">
        <f t="shared" si="52"/>
        <v>0</v>
      </c>
      <c r="AP97" s="89">
        <f t="shared" si="53"/>
        <v>126</v>
      </c>
      <c r="AQ97" s="90" cm="1">
        <f t="array" ref="AQ97">_xlfn.IFS(SUM($S97,$W97,$AA97,$AE97,$AI97,$AM97)&gt;='Wage Ceilings '!$C$3,0,SUM($I97,$S97,$W97,$AA97,$AE97,$AI97,$AM97)&gt;'Wage Ceilings '!$C$3,'Wage Ceilings '!$C$3-SUM($S97,$W97,$AA97,$AE97,$AI97,$AM97),SUM($I97,$S97,$W97,$AA97,$AE97,$AI97,$AM97)&lt;='Wage Ceilings '!$C$3,$I97)</f>
        <v>0</v>
      </c>
      <c r="AR97" s="91" cm="1">
        <f t="array" ref="AR97">INDEX(Appendix!$G$4:$K$8,_xlfn.IFS(AP97&lt;56,1,AP97&lt;61,2,AP97&lt;66,3,AP97&lt;71,4,TRUE,5),MATCH(YEAR($C$17),Appendix!$G$3:$L$3,0))</f>
        <v>0</v>
      </c>
      <c r="AS97" s="92">
        <f t="shared" si="64"/>
        <v>0</v>
      </c>
      <c r="AT97" s="89">
        <f t="shared" si="54"/>
        <v>126</v>
      </c>
      <c r="AU97" s="90" cm="1">
        <f t="array" ref="AU97">_xlfn.IFS(SUM($S97,$W97,$AA97,$AE97,$AI97,$AM97,$AQ97)&gt;='Wage Ceilings '!$C$3,0,SUM($J97,$S97,$W97,$AA97,$AE97,$AI97,$AM97,$AQ97)&gt;'Wage Ceilings '!$C$3,'Wage Ceilings '!$C$3-SUM($S97,$W97,$AA97,$AE97,$AI97,$AM97,$AQ97),SUM($J97,$S97,$W97,$AA97,$AE97,$AI97,$AM97,$AQ97)&lt;='Wage Ceilings '!$C$3,$J97)</f>
        <v>0</v>
      </c>
      <c r="AV97" s="91" cm="1">
        <f t="array" ref="AV97">INDEX(Appendix!$G$4:$K$8,_xlfn.IFS(AT97&lt;56,1,AT97&lt;61,2,AT97&lt;66,3,AT97&lt;71,4,TRUE,5),MATCH(YEAR($C$17),Appendix!$G$3:$L$3,0))</f>
        <v>0</v>
      </c>
      <c r="AW97" s="92">
        <f t="shared" si="55"/>
        <v>0</v>
      </c>
      <c r="AX97" s="89">
        <f t="shared" si="56"/>
        <v>126</v>
      </c>
      <c r="AY97" s="90" cm="1">
        <f t="array" ref="AY97">_xlfn.IFS(SUM($S97,$W97,$AA97,$AE97,$AI97,$AM97,$AQ97,$AU97)&gt;='Wage Ceilings '!$C$3,0,SUM($K97,$S97,$W97,$AA97,$AE97,$AI97,$AM97,$AQ97,$AU97)&gt;'Wage Ceilings '!$C$3,'Wage Ceilings '!$C$3-SUM($S97,$W97,$AA97,$AE97,$AI97,$AM97,$AQ97,$AU97),SUM($K97,$S97,$W97,$AA97,$AE97,$AI97,$AM97,$AQ97,$AU97)&lt;='Wage Ceilings '!$C$3,$K97)</f>
        <v>0</v>
      </c>
      <c r="AZ97" s="91" cm="1">
        <f t="array" ref="AZ97">INDEX(Appendix!$G$4:$K$8,_xlfn.IFS(AX97&lt;56,1,AX97&lt;61,2,AX97&lt;66,3,AX97&lt;71,4,TRUE,5),MATCH(YEAR($C$17),Appendix!$G$3:$L$3,0))</f>
        <v>0</v>
      </c>
      <c r="BA97" s="92">
        <f t="shared" si="57"/>
        <v>0</v>
      </c>
      <c r="BB97" s="89">
        <f t="shared" si="58"/>
        <v>126</v>
      </c>
      <c r="BC97" s="90" cm="1">
        <f t="array" ref="BC97">_xlfn.IFS(SUM($S97,$W97,$AA97,$AE97,$AI97,$AM97,$AQ97,$AU97,$AY97)&gt;='Wage Ceilings '!$C$3,0,SUM($L97,$S97,$W97,$AA97,$AE97,$AI97,$AM97,$AQ97,$AU97,$AY97)&gt;'Wage Ceilings '!$C$3,'Wage Ceilings '!$C$3-SUM($S97,$W97,$AA97,$AE97,$AI97,$AM97,$AQ97,$AU97,$AY97),SUM($L97,$S97,$W97,$AA97,$AE97,$AI97,$AM97,$AQ97,$AU97,$AY97)&lt;='Wage Ceilings '!$C$3,$L97)</f>
        <v>0</v>
      </c>
      <c r="BD97" s="91" cm="1">
        <f t="array" ref="BD97">INDEX(Appendix!$G$4:$K$8,_xlfn.IFS(BB97&lt;56,1,BB97&lt;61,2,BB97&lt;66,3,BB97&lt;71,4,TRUE,5),MATCH(YEAR($C$17),Appendix!$G$3:$L$3,0))</f>
        <v>0</v>
      </c>
      <c r="BE97" s="92">
        <f t="shared" si="59"/>
        <v>0</v>
      </c>
      <c r="BF97" s="89">
        <f t="shared" si="60"/>
        <v>126</v>
      </c>
      <c r="BG97" s="90" cm="1">
        <f t="array" ref="BG97">_xlfn.IFS(SUM($S97,$W97,$AA97,$AE97,$AI97,$AM97,$AQ97,$AU97,$AY97,$BC97)&gt;='Wage Ceilings '!$C$3,0,SUM($M97,$S97,$W97,$AA97,$AE97,$AI97,$AM97,$AQ97,$AU97,$AY97,$BC97)&gt;'Wage Ceilings '!$C$3,'Wage Ceilings '!$C$3-SUM($S97,$W97,$AA97,$AE97,$AI97,$AM97,$AQ97,$AU97,$AY97,$BC97),SUM($M97,$S97,$W97,$AA97,$AE97,$AI97,$AM97,$AQ97,$AU97,$AY97,$BC97)&lt;='Wage Ceilings '!$C$3,$M97)</f>
        <v>0</v>
      </c>
      <c r="BH97" s="91" cm="1">
        <f t="array" ref="BH97">INDEX(Appendix!$G$4:$K$8,_xlfn.IFS(BF97&lt;56,1,BF97&lt;61,2,BF97&lt;66,3,BF97&lt;71,4,TRUE,5),MATCH(YEAR($C$17),Appendix!$G$3:$L$3,0))</f>
        <v>0</v>
      </c>
      <c r="BI97" s="92">
        <f t="shared" si="61"/>
        <v>0</v>
      </c>
      <c r="BJ97" s="89">
        <f t="shared" si="62"/>
        <v>126</v>
      </c>
      <c r="BK97" s="90" cm="1">
        <f t="array" ref="BK97">_xlfn.IFS(SUM($S97,$W97,$AA97,$AE97,$AI97,$AM97,$AQ97,$AU97,$AY97,$BC97,$BG97)&gt;='Wage Ceilings '!$C$3,0,SUM($N97,$S97,$W97,$AA97,$AE97,$AI97,$AM97,$AQ97,$AU97,$AY97,$BC97,$BG97)&gt;'Wage Ceilings '!$C$3,'Wage Ceilings '!$C$3-SUM($S97,$W97,$AA97,$AE97,$AI97,$AM97,$AQ97,$AU97,$AY97,$BC97,$BG97),SUM($N97,$S97,$W97,$AA97,$AE97,$AI97,$AM97,$AQ97,$AU97,$AY97,$BC97,$BG97)&lt;='Wage Ceilings '!$C$3,$N97)</f>
        <v>0</v>
      </c>
      <c r="BL97" s="91" cm="1">
        <f t="array" ref="BL97">INDEX(Appendix!$G$4:$K$8,_xlfn.IFS(BJ97&lt;56,1,BJ97&lt;61,2,BJ97&lt;66,3,BJ97&lt;71,4,TRUE,5),MATCH(YEAR($C$17),Appendix!$G$3:$L$3,0))</f>
        <v>0</v>
      </c>
      <c r="BM97" s="92">
        <f t="shared" si="63"/>
        <v>0</v>
      </c>
      <c r="BN97" s="99"/>
    </row>
    <row r="98" spans="1:66" x14ac:dyDescent="0.3">
      <c r="A98" s="64" t="s">
        <v>146</v>
      </c>
      <c r="B98" s="63"/>
      <c r="C98" s="67"/>
      <c r="D98" s="67"/>
      <c r="E98" s="67"/>
      <c r="F98" s="67"/>
      <c r="G98" s="67"/>
      <c r="H98" s="67"/>
      <c r="I98" s="67"/>
      <c r="J98" s="67"/>
      <c r="K98" s="67"/>
      <c r="L98" s="67"/>
      <c r="M98" s="67"/>
      <c r="N98" s="67"/>
      <c r="O98" s="57">
        <f t="shared" si="65"/>
        <v>0</v>
      </c>
      <c r="P98" s="57">
        <f t="shared" si="66"/>
        <v>0</v>
      </c>
      <c r="Q98" s="58">
        <f t="shared" si="40"/>
        <v>0</v>
      </c>
      <c r="R98" s="89">
        <f t="shared" si="41"/>
        <v>125</v>
      </c>
      <c r="S98" s="90">
        <f>IF($C98&gt;'Wage Ceilings '!$C$3,'Wage Ceilings '!$C$3,$C98)</f>
        <v>0</v>
      </c>
      <c r="T98" s="91" cm="1">
        <f t="array" ref="T98">INDEX(Appendix!$G$4:$K$8,_xlfn.IFS(R98&lt;56,1,R98&lt;61,2,R98&lt;66,3,R98&lt;71,4,TRUE,5),MATCH(YEAR($C$17),Appendix!$G$3:$L$3,0))</f>
        <v>0</v>
      </c>
      <c r="U98" s="92">
        <f t="shared" si="42"/>
        <v>0</v>
      </c>
      <c r="V98" s="89">
        <f t="shared" si="43"/>
        <v>126</v>
      </c>
      <c r="W98" s="90">
        <f>IF($D98&gt;'Wage Ceilings '!$C$3-$S98,'Wage Ceilings '!$C$3-$S98,$D98)</f>
        <v>0</v>
      </c>
      <c r="X98" s="91" cm="1">
        <f t="array" ref="X98">INDEX(Appendix!$G$4:$K$8,_xlfn.IFS(V98&lt;56,1,V98&lt;61,2,V98&lt;66,3,V98&lt;71,4,TRUE,5),MATCH(YEAR($C$17),Appendix!$G$3:$L$3,0))</f>
        <v>0</v>
      </c>
      <c r="Y98" s="92">
        <f t="shared" si="44"/>
        <v>0</v>
      </c>
      <c r="Z98" s="89">
        <f t="shared" si="45"/>
        <v>126</v>
      </c>
      <c r="AA98" s="90">
        <f>IF($E98&gt;'Wage Ceilings '!$C$3-SUM($S98,$W98),'Wage Ceilings '!$C$3-SUM($S98,$W98),$E98)</f>
        <v>0</v>
      </c>
      <c r="AB98" s="91" cm="1">
        <f t="array" ref="AB98">INDEX(Appendix!$G$4:$K$8,_xlfn.IFS(Z98&lt;56,1,Z98&lt;61,2,Z98&lt;66,3,Z98&lt;71,4,TRUE,5),MATCH(YEAR($C$17),Appendix!$G$3:$L$3,0))</f>
        <v>0</v>
      </c>
      <c r="AC98" s="92">
        <f t="shared" si="46"/>
        <v>0</v>
      </c>
      <c r="AD98" s="89">
        <f t="shared" si="47"/>
        <v>126</v>
      </c>
      <c r="AE98" s="90">
        <f>IF($F98&gt;'Wage Ceilings '!$C$3-SUM($S98,$W98,$AA98),'Wage Ceilings '!$C$3-SUM($S98,$W98,$AA98),$F98)</f>
        <v>0</v>
      </c>
      <c r="AF98" s="91" cm="1">
        <f t="array" ref="AF98">INDEX(Appendix!$G$4:$K$8,_xlfn.IFS(AD98&lt;56,1,AD98&lt;61,2,AD98&lt;66,3,AD98&lt;71,4,TRUE,5),MATCH(YEAR($C$17),Appendix!$G$3:$L$3,0))</f>
        <v>0</v>
      </c>
      <c r="AG98" s="92">
        <f t="shared" si="48"/>
        <v>0</v>
      </c>
      <c r="AH98" s="89">
        <f t="shared" si="49"/>
        <v>126</v>
      </c>
      <c r="AI98" s="90">
        <f>IF($G98&gt;'Wage Ceilings '!$C$3-SUM($S98,$W98,$AA98,$AE98),'Wage Ceilings '!$C$3-SUM($S98,$W98,$AA98,$AE98),$G98)</f>
        <v>0</v>
      </c>
      <c r="AJ98" s="91" cm="1">
        <f t="array" ref="AJ98">INDEX(Appendix!$G$4:$K$8,_xlfn.IFS(AH98&lt;56,1,AH98&lt;61,2,AH98&lt;66,3,AH98&lt;71,4,TRUE,5),MATCH(YEAR($C$17),Appendix!$G$3:$L$3,0))</f>
        <v>0</v>
      </c>
      <c r="AK98" s="92">
        <f t="shared" si="50"/>
        <v>0</v>
      </c>
      <c r="AL98" s="89">
        <f t="shared" si="51"/>
        <v>126</v>
      </c>
      <c r="AM98" s="90">
        <f>IF($H98&gt;'Wage Ceilings '!$C$3-SUM($S98,$W98,$AA98,$AE98,$AI98),'Wage Ceilings '!$C$3-SUM($S98,$W98,$AA98,$AE98,$AI98),$H98)</f>
        <v>0</v>
      </c>
      <c r="AN98" s="91" cm="1">
        <f t="array" ref="AN98">INDEX(Appendix!$G$4:$K$8,_xlfn.IFS(AL98&lt;56,1,AL98&lt;61,2,AL98&lt;66,3,AL98&lt;71,4,TRUE,5),MATCH(YEAR($C$17),Appendix!$G$3:$L$3,0))</f>
        <v>0</v>
      </c>
      <c r="AO98" s="92">
        <f t="shared" si="52"/>
        <v>0</v>
      </c>
      <c r="AP98" s="89">
        <f t="shared" si="53"/>
        <v>126</v>
      </c>
      <c r="AQ98" s="90" cm="1">
        <f t="array" ref="AQ98">_xlfn.IFS(SUM($S98,$W98,$AA98,$AE98,$AI98,$AM98)&gt;='Wage Ceilings '!$C$3,0,SUM($I98,$S98,$W98,$AA98,$AE98,$AI98,$AM98)&gt;'Wage Ceilings '!$C$3,'Wage Ceilings '!$C$3-SUM($S98,$W98,$AA98,$AE98,$AI98,$AM98),SUM($I98,$S98,$W98,$AA98,$AE98,$AI98,$AM98)&lt;='Wage Ceilings '!$C$3,$I98)</f>
        <v>0</v>
      </c>
      <c r="AR98" s="91" cm="1">
        <f t="array" ref="AR98">INDEX(Appendix!$G$4:$K$8,_xlfn.IFS(AP98&lt;56,1,AP98&lt;61,2,AP98&lt;66,3,AP98&lt;71,4,TRUE,5),MATCH(YEAR($C$17),Appendix!$G$3:$L$3,0))</f>
        <v>0</v>
      </c>
      <c r="AS98" s="92">
        <f t="shared" si="64"/>
        <v>0</v>
      </c>
      <c r="AT98" s="89">
        <f t="shared" si="54"/>
        <v>126</v>
      </c>
      <c r="AU98" s="90" cm="1">
        <f t="array" ref="AU98">_xlfn.IFS(SUM($S98,$W98,$AA98,$AE98,$AI98,$AM98,$AQ98)&gt;='Wage Ceilings '!$C$3,0,SUM($J98,$S98,$W98,$AA98,$AE98,$AI98,$AM98,$AQ98)&gt;'Wage Ceilings '!$C$3,'Wage Ceilings '!$C$3-SUM($S98,$W98,$AA98,$AE98,$AI98,$AM98,$AQ98),SUM($J98,$S98,$W98,$AA98,$AE98,$AI98,$AM98,$AQ98)&lt;='Wage Ceilings '!$C$3,$J98)</f>
        <v>0</v>
      </c>
      <c r="AV98" s="91" cm="1">
        <f t="array" ref="AV98">INDEX(Appendix!$G$4:$K$8,_xlfn.IFS(AT98&lt;56,1,AT98&lt;61,2,AT98&lt;66,3,AT98&lt;71,4,TRUE,5),MATCH(YEAR($C$17),Appendix!$G$3:$L$3,0))</f>
        <v>0</v>
      </c>
      <c r="AW98" s="92">
        <f t="shared" si="55"/>
        <v>0</v>
      </c>
      <c r="AX98" s="89">
        <f t="shared" si="56"/>
        <v>126</v>
      </c>
      <c r="AY98" s="90" cm="1">
        <f t="array" ref="AY98">_xlfn.IFS(SUM($S98,$W98,$AA98,$AE98,$AI98,$AM98,$AQ98,$AU98)&gt;='Wage Ceilings '!$C$3,0,SUM($K98,$S98,$W98,$AA98,$AE98,$AI98,$AM98,$AQ98,$AU98)&gt;'Wage Ceilings '!$C$3,'Wage Ceilings '!$C$3-SUM($S98,$W98,$AA98,$AE98,$AI98,$AM98,$AQ98,$AU98),SUM($K98,$S98,$W98,$AA98,$AE98,$AI98,$AM98,$AQ98,$AU98)&lt;='Wage Ceilings '!$C$3,$K98)</f>
        <v>0</v>
      </c>
      <c r="AZ98" s="91" cm="1">
        <f t="array" ref="AZ98">INDEX(Appendix!$G$4:$K$8,_xlfn.IFS(AX98&lt;56,1,AX98&lt;61,2,AX98&lt;66,3,AX98&lt;71,4,TRUE,5),MATCH(YEAR($C$17),Appendix!$G$3:$L$3,0))</f>
        <v>0</v>
      </c>
      <c r="BA98" s="92">
        <f t="shared" si="57"/>
        <v>0</v>
      </c>
      <c r="BB98" s="89">
        <f t="shared" si="58"/>
        <v>126</v>
      </c>
      <c r="BC98" s="90" cm="1">
        <f t="array" ref="BC98">_xlfn.IFS(SUM($S98,$W98,$AA98,$AE98,$AI98,$AM98,$AQ98,$AU98,$AY98)&gt;='Wage Ceilings '!$C$3,0,SUM($L98,$S98,$W98,$AA98,$AE98,$AI98,$AM98,$AQ98,$AU98,$AY98)&gt;'Wage Ceilings '!$C$3,'Wage Ceilings '!$C$3-SUM($S98,$W98,$AA98,$AE98,$AI98,$AM98,$AQ98,$AU98,$AY98),SUM($L98,$S98,$W98,$AA98,$AE98,$AI98,$AM98,$AQ98,$AU98,$AY98)&lt;='Wage Ceilings '!$C$3,$L98)</f>
        <v>0</v>
      </c>
      <c r="BD98" s="91" cm="1">
        <f t="array" ref="BD98">INDEX(Appendix!$G$4:$K$8,_xlfn.IFS(BB98&lt;56,1,BB98&lt;61,2,BB98&lt;66,3,BB98&lt;71,4,TRUE,5),MATCH(YEAR($C$17),Appendix!$G$3:$L$3,0))</f>
        <v>0</v>
      </c>
      <c r="BE98" s="92">
        <f t="shared" si="59"/>
        <v>0</v>
      </c>
      <c r="BF98" s="89">
        <f t="shared" si="60"/>
        <v>126</v>
      </c>
      <c r="BG98" s="90" cm="1">
        <f t="array" ref="BG98">_xlfn.IFS(SUM($S98,$W98,$AA98,$AE98,$AI98,$AM98,$AQ98,$AU98,$AY98,$BC98)&gt;='Wage Ceilings '!$C$3,0,SUM($M98,$S98,$W98,$AA98,$AE98,$AI98,$AM98,$AQ98,$AU98,$AY98,$BC98)&gt;'Wage Ceilings '!$C$3,'Wage Ceilings '!$C$3-SUM($S98,$W98,$AA98,$AE98,$AI98,$AM98,$AQ98,$AU98,$AY98,$BC98),SUM($M98,$S98,$W98,$AA98,$AE98,$AI98,$AM98,$AQ98,$AU98,$AY98,$BC98)&lt;='Wage Ceilings '!$C$3,$M98)</f>
        <v>0</v>
      </c>
      <c r="BH98" s="91" cm="1">
        <f t="array" ref="BH98">INDEX(Appendix!$G$4:$K$8,_xlfn.IFS(BF98&lt;56,1,BF98&lt;61,2,BF98&lt;66,3,BF98&lt;71,4,TRUE,5),MATCH(YEAR($C$17),Appendix!$G$3:$L$3,0))</f>
        <v>0</v>
      </c>
      <c r="BI98" s="92">
        <f t="shared" si="61"/>
        <v>0</v>
      </c>
      <c r="BJ98" s="89">
        <f t="shared" si="62"/>
        <v>126</v>
      </c>
      <c r="BK98" s="90" cm="1">
        <f t="array" ref="BK98">_xlfn.IFS(SUM($S98,$W98,$AA98,$AE98,$AI98,$AM98,$AQ98,$AU98,$AY98,$BC98,$BG98)&gt;='Wage Ceilings '!$C$3,0,SUM($N98,$S98,$W98,$AA98,$AE98,$AI98,$AM98,$AQ98,$AU98,$AY98,$BC98,$BG98)&gt;'Wage Ceilings '!$C$3,'Wage Ceilings '!$C$3-SUM($S98,$W98,$AA98,$AE98,$AI98,$AM98,$AQ98,$AU98,$AY98,$BC98,$BG98),SUM($N98,$S98,$W98,$AA98,$AE98,$AI98,$AM98,$AQ98,$AU98,$AY98,$BC98,$BG98)&lt;='Wage Ceilings '!$C$3,$N98)</f>
        <v>0</v>
      </c>
      <c r="BL98" s="91" cm="1">
        <f t="array" ref="BL98">INDEX(Appendix!$G$4:$K$8,_xlfn.IFS(BJ98&lt;56,1,BJ98&lt;61,2,BJ98&lt;66,3,BJ98&lt;71,4,TRUE,5),MATCH(YEAR($C$17),Appendix!$G$3:$L$3,0))</f>
        <v>0</v>
      </c>
      <c r="BM98" s="92">
        <f t="shared" si="63"/>
        <v>0</v>
      </c>
      <c r="BN98" s="99"/>
    </row>
    <row r="99" spans="1:66" x14ac:dyDescent="0.3">
      <c r="A99" s="64" t="s">
        <v>147</v>
      </c>
      <c r="B99" s="63"/>
      <c r="C99" s="67"/>
      <c r="D99" s="67"/>
      <c r="E99" s="67"/>
      <c r="F99" s="67"/>
      <c r="G99" s="67"/>
      <c r="H99" s="67"/>
      <c r="I99" s="67"/>
      <c r="J99" s="67"/>
      <c r="K99" s="67"/>
      <c r="L99" s="67"/>
      <c r="M99" s="67"/>
      <c r="N99" s="67"/>
      <c r="O99" s="57">
        <f t="shared" si="65"/>
        <v>0</v>
      </c>
      <c r="P99" s="57">
        <f t="shared" si="66"/>
        <v>0</v>
      </c>
      <c r="Q99" s="58">
        <f t="shared" si="40"/>
        <v>0</v>
      </c>
      <c r="R99" s="89">
        <f t="shared" si="41"/>
        <v>125</v>
      </c>
      <c r="S99" s="90">
        <f>IF($C99&gt;'Wage Ceilings '!$C$3,'Wage Ceilings '!$C$3,$C99)</f>
        <v>0</v>
      </c>
      <c r="T99" s="91" cm="1">
        <f t="array" ref="T99">INDEX(Appendix!$G$4:$K$8,_xlfn.IFS(R99&lt;56,1,R99&lt;61,2,R99&lt;66,3,R99&lt;71,4,TRUE,5),MATCH(YEAR($C$17),Appendix!$G$3:$L$3,0))</f>
        <v>0</v>
      </c>
      <c r="U99" s="92">
        <f t="shared" si="42"/>
        <v>0</v>
      </c>
      <c r="V99" s="89">
        <f t="shared" si="43"/>
        <v>126</v>
      </c>
      <c r="W99" s="90">
        <f>IF($D99&gt;'Wage Ceilings '!$C$3-$S99,'Wage Ceilings '!$C$3-$S99,$D99)</f>
        <v>0</v>
      </c>
      <c r="X99" s="91" cm="1">
        <f t="array" ref="X99">INDEX(Appendix!$G$4:$K$8,_xlfn.IFS(V99&lt;56,1,V99&lt;61,2,V99&lt;66,3,V99&lt;71,4,TRUE,5),MATCH(YEAR($C$17),Appendix!$G$3:$L$3,0))</f>
        <v>0</v>
      </c>
      <c r="Y99" s="92">
        <f t="shared" si="44"/>
        <v>0</v>
      </c>
      <c r="Z99" s="89">
        <f t="shared" si="45"/>
        <v>126</v>
      </c>
      <c r="AA99" s="90">
        <f>IF($E99&gt;'Wage Ceilings '!$C$3-SUM($S99,$W99),'Wage Ceilings '!$C$3-SUM($S99,$W99),$E99)</f>
        <v>0</v>
      </c>
      <c r="AB99" s="91" cm="1">
        <f t="array" ref="AB99">INDEX(Appendix!$G$4:$K$8,_xlfn.IFS(Z99&lt;56,1,Z99&lt;61,2,Z99&lt;66,3,Z99&lt;71,4,TRUE,5),MATCH(YEAR($C$17),Appendix!$G$3:$L$3,0))</f>
        <v>0</v>
      </c>
      <c r="AC99" s="92">
        <f t="shared" si="46"/>
        <v>0</v>
      </c>
      <c r="AD99" s="89">
        <f t="shared" si="47"/>
        <v>126</v>
      </c>
      <c r="AE99" s="90">
        <f>IF($F99&gt;'Wage Ceilings '!$C$3-SUM($S99,$W99,$AA99),'Wage Ceilings '!$C$3-SUM($S99,$W99,$AA99),$F99)</f>
        <v>0</v>
      </c>
      <c r="AF99" s="91" cm="1">
        <f t="array" ref="AF99">INDEX(Appendix!$G$4:$K$8,_xlfn.IFS(AD99&lt;56,1,AD99&lt;61,2,AD99&lt;66,3,AD99&lt;71,4,TRUE,5),MATCH(YEAR($C$17),Appendix!$G$3:$L$3,0))</f>
        <v>0</v>
      </c>
      <c r="AG99" s="92">
        <f t="shared" si="48"/>
        <v>0</v>
      </c>
      <c r="AH99" s="89">
        <f t="shared" si="49"/>
        <v>126</v>
      </c>
      <c r="AI99" s="90">
        <f>IF($G99&gt;'Wage Ceilings '!$C$3-SUM($S99,$W99,$AA99,$AE99),'Wage Ceilings '!$C$3-SUM($S99,$W99,$AA99,$AE99),$G99)</f>
        <v>0</v>
      </c>
      <c r="AJ99" s="91" cm="1">
        <f t="array" ref="AJ99">INDEX(Appendix!$G$4:$K$8,_xlfn.IFS(AH99&lt;56,1,AH99&lt;61,2,AH99&lt;66,3,AH99&lt;71,4,TRUE,5),MATCH(YEAR($C$17),Appendix!$G$3:$L$3,0))</f>
        <v>0</v>
      </c>
      <c r="AK99" s="92">
        <f t="shared" si="50"/>
        <v>0</v>
      </c>
      <c r="AL99" s="89">
        <f t="shared" si="51"/>
        <v>126</v>
      </c>
      <c r="AM99" s="90">
        <f>IF($H99&gt;'Wage Ceilings '!$C$3-SUM($S99,$W99,$AA99,$AE99,$AI99),'Wage Ceilings '!$C$3-SUM($S99,$W99,$AA99,$AE99,$AI99),$H99)</f>
        <v>0</v>
      </c>
      <c r="AN99" s="91" cm="1">
        <f t="array" ref="AN99">INDEX(Appendix!$G$4:$K$8,_xlfn.IFS(AL99&lt;56,1,AL99&lt;61,2,AL99&lt;66,3,AL99&lt;71,4,TRUE,5),MATCH(YEAR($C$17),Appendix!$G$3:$L$3,0))</f>
        <v>0</v>
      </c>
      <c r="AO99" s="92">
        <f t="shared" si="52"/>
        <v>0</v>
      </c>
      <c r="AP99" s="89">
        <f t="shared" si="53"/>
        <v>126</v>
      </c>
      <c r="AQ99" s="90" cm="1">
        <f t="array" ref="AQ99">_xlfn.IFS(SUM($S99,$W99,$AA99,$AE99,$AI99,$AM99)&gt;='Wage Ceilings '!$C$3,0,SUM($I99,$S99,$W99,$AA99,$AE99,$AI99,$AM99)&gt;'Wage Ceilings '!$C$3,'Wage Ceilings '!$C$3-SUM($S99,$W99,$AA99,$AE99,$AI99,$AM99),SUM($I99,$S99,$W99,$AA99,$AE99,$AI99,$AM99)&lt;='Wage Ceilings '!$C$3,$I99)</f>
        <v>0</v>
      </c>
      <c r="AR99" s="91" cm="1">
        <f t="array" ref="AR99">INDEX(Appendix!$G$4:$K$8,_xlfn.IFS(AP99&lt;56,1,AP99&lt;61,2,AP99&lt;66,3,AP99&lt;71,4,TRUE,5),MATCH(YEAR($C$17),Appendix!$G$3:$L$3,0))</f>
        <v>0</v>
      </c>
      <c r="AS99" s="92">
        <f t="shared" si="64"/>
        <v>0</v>
      </c>
      <c r="AT99" s="89">
        <f t="shared" si="54"/>
        <v>126</v>
      </c>
      <c r="AU99" s="90" cm="1">
        <f t="array" ref="AU99">_xlfn.IFS(SUM($S99,$W99,$AA99,$AE99,$AI99,$AM99,$AQ99)&gt;='Wage Ceilings '!$C$3,0,SUM($J99,$S99,$W99,$AA99,$AE99,$AI99,$AM99,$AQ99)&gt;'Wage Ceilings '!$C$3,'Wage Ceilings '!$C$3-SUM($S99,$W99,$AA99,$AE99,$AI99,$AM99,$AQ99),SUM($J99,$S99,$W99,$AA99,$AE99,$AI99,$AM99,$AQ99)&lt;='Wage Ceilings '!$C$3,$J99)</f>
        <v>0</v>
      </c>
      <c r="AV99" s="91" cm="1">
        <f t="array" ref="AV99">INDEX(Appendix!$G$4:$K$8,_xlfn.IFS(AT99&lt;56,1,AT99&lt;61,2,AT99&lt;66,3,AT99&lt;71,4,TRUE,5),MATCH(YEAR($C$17),Appendix!$G$3:$L$3,0))</f>
        <v>0</v>
      </c>
      <c r="AW99" s="92">
        <f t="shared" si="55"/>
        <v>0</v>
      </c>
      <c r="AX99" s="89">
        <f t="shared" si="56"/>
        <v>126</v>
      </c>
      <c r="AY99" s="90" cm="1">
        <f t="array" ref="AY99">_xlfn.IFS(SUM($S99,$W99,$AA99,$AE99,$AI99,$AM99,$AQ99,$AU99)&gt;='Wage Ceilings '!$C$3,0,SUM($K99,$S99,$W99,$AA99,$AE99,$AI99,$AM99,$AQ99,$AU99)&gt;'Wage Ceilings '!$C$3,'Wage Ceilings '!$C$3-SUM($S99,$W99,$AA99,$AE99,$AI99,$AM99,$AQ99,$AU99),SUM($K99,$S99,$W99,$AA99,$AE99,$AI99,$AM99,$AQ99,$AU99)&lt;='Wage Ceilings '!$C$3,$K99)</f>
        <v>0</v>
      </c>
      <c r="AZ99" s="91" cm="1">
        <f t="array" ref="AZ99">INDEX(Appendix!$G$4:$K$8,_xlfn.IFS(AX99&lt;56,1,AX99&lt;61,2,AX99&lt;66,3,AX99&lt;71,4,TRUE,5),MATCH(YEAR($C$17),Appendix!$G$3:$L$3,0))</f>
        <v>0</v>
      </c>
      <c r="BA99" s="92">
        <f t="shared" si="57"/>
        <v>0</v>
      </c>
      <c r="BB99" s="89">
        <f t="shared" si="58"/>
        <v>126</v>
      </c>
      <c r="BC99" s="90" cm="1">
        <f t="array" ref="BC99">_xlfn.IFS(SUM($S99,$W99,$AA99,$AE99,$AI99,$AM99,$AQ99,$AU99,$AY99)&gt;='Wage Ceilings '!$C$3,0,SUM($L99,$S99,$W99,$AA99,$AE99,$AI99,$AM99,$AQ99,$AU99,$AY99)&gt;'Wage Ceilings '!$C$3,'Wage Ceilings '!$C$3-SUM($S99,$W99,$AA99,$AE99,$AI99,$AM99,$AQ99,$AU99,$AY99),SUM($L99,$S99,$W99,$AA99,$AE99,$AI99,$AM99,$AQ99,$AU99,$AY99)&lt;='Wage Ceilings '!$C$3,$L99)</f>
        <v>0</v>
      </c>
      <c r="BD99" s="91" cm="1">
        <f t="array" ref="BD99">INDEX(Appendix!$G$4:$K$8,_xlfn.IFS(BB99&lt;56,1,BB99&lt;61,2,BB99&lt;66,3,BB99&lt;71,4,TRUE,5),MATCH(YEAR($C$17),Appendix!$G$3:$L$3,0))</f>
        <v>0</v>
      </c>
      <c r="BE99" s="92">
        <f t="shared" si="59"/>
        <v>0</v>
      </c>
      <c r="BF99" s="89">
        <f t="shared" si="60"/>
        <v>126</v>
      </c>
      <c r="BG99" s="90" cm="1">
        <f t="array" ref="BG99">_xlfn.IFS(SUM($S99,$W99,$AA99,$AE99,$AI99,$AM99,$AQ99,$AU99,$AY99,$BC99)&gt;='Wage Ceilings '!$C$3,0,SUM($M99,$S99,$W99,$AA99,$AE99,$AI99,$AM99,$AQ99,$AU99,$AY99,$BC99)&gt;'Wage Ceilings '!$C$3,'Wage Ceilings '!$C$3-SUM($S99,$W99,$AA99,$AE99,$AI99,$AM99,$AQ99,$AU99,$AY99,$BC99),SUM($M99,$S99,$W99,$AA99,$AE99,$AI99,$AM99,$AQ99,$AU99,$AY99,$BC99)&lt;='Wage Ceilings '!$C$3,$M99)</f>
        <v>0</v>
      </c>
      <c r="BH99" s="91" cm="1">
        <f t="array" ref="BH99">INDEX(Appendix!$G$4:$K$8,_xlfn.IFS(BF99&lt;56,1,BF99&lt;61,2,BF99&lt;66,3,BF99&lt;71,4,TRUE,5),MATCH(YEAR($C$17),Appendix!$G$3:$L$3,0))</f>
        <v>0</v>
      </c>
      <c r="BI99" s="92">
        <f t="shared" si="61"/>
        <v>0</v>
      </c>
      <c r="BJ99" s="89">
        <f t="shared" si="62"/>
        <v>126</v>
      </c>
      <c r="BK99" s="90" cm="1">
        <f t="array" ref="BK99">_xlfn.IFS(SUM($S99,$W99,$AA99,$AE99,$AI99,$AM99,$AQ99,$AU99,$AY99,$BC99,$BG99)&gt;='Wage Ceilings '!$C$3,0,SUM($N99,$S99,$W99,$AA99,$AE99,$AI99,$AM99,$AQ99,$AU99,$AY99,$BC99,$BG99)&gt;'Wage Ceilings '!$C$3,'Wage Ceilings '!$C$3-SUM($S99,$W99,$AA99,$AE99,$AI99,$AM99,$AQ99,$AU99,$AY99,$BC99,$BG99),SUM($N99,$S99,$W99,$AA99,$AE99,$AI99,$AM99,$AQ99,$AU99,$AY99,$BC99,$BG99)&lt;='Wage Ceilings '!$C$3,$N99)</f>
        <v>0</v>
      </c>
      <c r="BL99" s="91" cm="1">
        <f t="array" ref="BL99">INDEX(Appendix!$G$4:$K$8,_xlfn.IFS(BJ99&lt;56,1,BJ99&lt;61,2,BJ99&lt;66,3,BJ99&lt;71,4,TRUE,5),MATCH(YEAR($C$17),Appendix!$G$3:$L$3,0))</f>
        <v>0</v>
      </c>
      <c r="BM99" s="92">
        <f t="shared" si="63"/>
        <v>0</v>
      </c>
      <c r="BN99" s="99"/>
    </row>
    <row r="100" spans="1:66" x14ac:dyDescent="0.3">
      <c r="A100" s="64" t="s">
        <v>148</v>
      </c>
      <c r="B100" s="63"/>
      <c r="C100" s="67"/>
      <c r="D100" s="67"/>
      <c r="E100" s="67"/>
      <c r="F100" s="67"/>
      <c r="G100" s="67"/>
      <c r="H100" s="67"/>
      <c r="I100" s="67"/>
      <c r="J100" s="67"/>
      <c r="K100" s="67"/>
      <c r="L100" s="67"/>
      <c r="M100" s="67"/>
      <c r="N100" s="67"/>
      <c r="O100" s="57">
        <f t="shared" si="65"/>
        <v>0</v>
      </c>
      <c r="P100" s="57">
        <f t="shared" si="66"/>
        <v>0</v>
      </c>
      <c r="Q100" s="58">
        <f t="shared" si="40"/>
        <v>0</v>
      </c>
      <c r="R100" s="89">
        <f t="shared" si="41"/>
        <v>125</v>
      </c>
      <c r="S100" s="90">
        <f>IF($C100&gt;'Wage Ceilings '!$C$3,'Wage Ceilings '!$C$3,$C100)</f>
        <v>0</v>
      </c>
      <c r="T100" s="91" cm="1">
        <f t="array" ref="T100">INDEX(Appendix!$G$4:$K$8,_xlfn.IFS(R100&lt;56,1,R100&lt;61,2,R100&lt;66,3,R100&lt;71,4,TRUE,5),MATCH(YEAR($C$17),Appendix!$G$3:$L$3,0))</f>
        <v>0</v>
      </c>
      <c r="U100" s="92">
        <f t="shared" si="42"/>
        <v>0</v>
      </c>
      <c r="V100" s="89">
        <f t="shared" si="43"/>
        <v>126</v>
      </c>
      <c r="W100" s="90">
        <f>IF($D100&gt;'Wage Ceilings '!$C$3-$S100,'Wage Ceilings '!$C$3-$S100,$D100)</f>
        <v>0</v>
      </c>
      <c r="X100" s="91" cm="1">
        <f t="array" ref="X100">INDEX(Appendix!$G$4:$K$8,_xlfn.IFS(V100&lt;56,1,V100&lt;61,2,V100&lt;66,3,V100&lt;71,4,TRUE,5),MATCH(YEAR($C$17),Appendix!$G$3:$L$3,0))</f>
        <v>0</v>
      </c>
      <c r="Y100" s="92">
        <f t="shared" si="44"/>
        <v>0</v>
      </c>
      <c r="Z100" s="89">
        <f t="shared" si="45"/>
        <v>126</v>
      </c>
      <c r="AA100" s="90">
        <f>IF($E100&gt;'Wage Ceilings '!$C$3-SUM($S100,$W100),'Wage Ceilings '!$C$3-SUM($S100,$W100),$E100)</f>
        <v>0</v>
      </c>
      <c r="AB100" s="91" cm="1">
        <f t="array" ref="AB100">INDEX(Appendix!$G$4:$K$8,_xlfn.IFS(Z100&lt;56,1,Z100&lt;61,2,Z100&lt;66,3,Z100&lt;71,4,TRUE,5),MATCH(YEAR($C$17),Appendix!$G$3:$L$3,0))</f>
        <v>0</v>
      </c>
      <c r="AC100" s="92">
        <f t="shared" si="46"/>
        <v>0</v>
      </c>
      <c r="AD100" s="89">
        <f t="shared" si="47"/>
        <v>126</v>
      </c>
      <c r="AE100" s="90">
        <f>IF($F100&gt;'Wage Ceilings '!$C$3-SUM($S100,$W100,$AA100),'Wage Ceilings '!$C$3-SUM($S100,$W100,$AA100),$F100)</f>
        <v>0</v>
      </c>
      <c r="AF100" s="91" cm="1">
        <f t="array" ref="AF100">INDEX(Appendix!$G$4:$K$8,_xlfn.IFS(AD100&lt;56,1,AD100&lt;61,2,AD100&lt;66,3,AD100&lt;71,4,TRUE,5),MATCH(YEAR($C$17),Appendix!$G$3:$L$3,0))</f>
        <v>0</v>
      </c>
      <c r="AG100" s="92">
        <f t="shared" si="48"/>
        <v>0</v>
      </c>
      <c r="AH100" s="89">
        <f t="shared" si="49"/>
        <v>126</v>
      </c>
      <c r="AI100" s="90">
        <f>IF($G100&gt;'Wage Ceilings '!$C$3-SUM($S100,$W100,$AA100,$AE100),'Wage Ceilings '!$C$3-SUM($S100,$W100,$AA100,$AE100),$G100)</f>
        <v>0</v>
      </c>
      <c r="AJ100" s="91" cm="1">
        <f t="array" ref="AJ100">INDEX(Appendix!$G$4:$K$8,_xlfn.IFS(AH100&lt;56,1,AH100&lt;61,2,AH100&lt;66,3,AH100&lt;71,4,TRUE,5),MATCH(YEAR($C$17),Appendix!$G$3:$L$3,0))</f>
        <v>0</v>
      </c>
      <c r="AK100" s="92">
        <f t="shared" si="50"/>
        <v>0</v>
      </c>
      <c r="AL100" s="89">
        <f t="shared" si="51"/>
        <v>126</v>
      </c>
      <c r="AM100" s="90">
        <f>IF($H100&gt;'Wage Ceilings '!$C$3-SUM($S100,$W100,$AA100,$AE100,$AI100),'Wage Ceilings '!$C$3-SUM($S100,$W100,$AA100,$AE100,$AI100),$H100)</f>
        <v>0</v>
      </c>
      <c r="AN100" s="91" cm="1">
        <f t="array" ref="AN100">INDEX(Appendix!$G$4:$K$8,_xlfn.IFS(AL100&lt;56,1,AL100&lt;61,2,AL100&lt;66,3,AL100&lt;71,4,TRUE,5),MATCH(YEAR($C$17),Appendix!$G$3:$L$3,0))</f>
        <v>0</v>
      </c>
      <c r="AO100" s="92">
        <f t="shared" si="52"/>
        <v>0</v>
      </c>
      <c r="AP100" s="89">
        <f t="shared" si="53"/>
        <v>126</v>
      </c>
      <c r="AQ100" s="90" cm="1">
        <f t="array" ref="AQ100">_xlfn.IFS(SUM($S100,$W100,$AA100,$AE100,$AI100,$AM100)&gt;='Wage Ceilings '!$C$3,0,SUM($I100,$S100,$W100,$AA100,$AE100,$AI100,$AM100)&gt;'Wage Ceilings '!$C$3,'Wage Ceilings '!$C$3-SUM($S100,$W100,$AA100,$AE100,$AI100,$AM100),SUM($I100,$S100,$W100,$AA100,$AE100,$AI100,$AM100)&lt;='Wage Ceilings '!$C$3,$I100)</f>
        <v>0</v>
      </c>
      <c r="AR100" s="91" cm="1">
        <f t="array" ref="AR100">INDEX(Appendix!$G$4:$K$8,_xlfn.IFS(AP100&lt;56,1,AP100&lt;61,2,AP100&lt;66,3,AP100&lt;71,4,TRUE,5),MATCH(YEAR($C$17),Appendix!$G$3:$L$3,0))</f>
        <v>0</v>
      </c>
      <c r="AS100" s="92">
        <f t="shared" si="64"/>
        <v>0</v>
      </c>
      <c r="AT100" s="89">
        <f t="shared" si="54"/>
        <v>126</v>
      </c>
      <c r="AU100" s="90" cm="1">
        <f t="array" ref="AU100">_xlfn.IFS(SUM($S100,$W100,$AA100,$AE100,$AI100,$AM100,$AQ100)&gt;='Wage Ceilings '!$C$3,0,SUM($J100,$S100,$W100,$AA100,$AE100,$AI100,$AM100,$AQ100)&gt;'Wage Ceilings '!$C$3,'Wage Ceilings '!$C$3-SUM($S100,$W100,$AA100,$AE100,$AI100,$AM100,$AQ100),SUM($J100,$S100,$W100,$AA100,$AE100,$AI100,$AM100,$AQ100)&lt;='Wage Ceilings '!$C$3,$J100)</f>
        <v>0</v>
      </c>
      <c r="AV100" s="91" cm="1">
        <f t="array" ref="AV100">INDEX(Appendix!$G$4:$K$8,_xlfn.IFS(AT100&lt;56,1,AT100&lt;61,2,AT100&lt;66,3,AT100&lt;71,4,TRUE,5),MATCH(YEAR($C$17),Appendix!$G$3:$L$3,0))</f>
        <v>0</v>
      </c>
      <c r="AW100" s="92">
        <f t="shared" si="55"/>
        <v>0</v>
      </c>
      <c r="AX100" s="89">
        <f t="shared" si="56"/>
        <v>126</v>
      </c>
      <c r="AY100" s="90" cm="1">
        <f t="array" ref="AY100">_xlfn.IFS(SUM($S100,$W100,$AA100,$AE100,$AI100,$AM100,$AQ100,$AU100)&gt;='Wage Ceilings '!$C$3,0,SUM($K100,$S100,$W100,$AA100,$AE100,$AI100,$AM100,$AQ100,$AU100)&gt;'Wage Ceilings '!$C$3,'Wage Ceilings '!$C$3-SUM($S100,$W100,$AA100,$AE100,$AI100,$AM100,$AQ100,$AU100),SUM($K100,$S100,$W100,$AA100,$AE100,$AI100,$AM100,$AQ100,$AU100)&lt;='Wage Ceilings '!$C$3,$K100)</f>
        <v>0</v>
      </c>
      <c r="AZ100" s="91" cm="1">
        <f t="array" ref="AZ100">INDEX(Appendix!$G$4:$K$8,_xlfn.IFS(AX100&lt;56,1,AX100&lt;61,2,AX100&lt;66,3,AX100&lt;71,4,TRUE,5),MATCH(YEAR($C$17),Appendix!$G$3:$L$3,0))</f>
        <v>0</v>
      </c>
      <c r="BA100" s="92">
        <f t="shared" si="57"/>
        <v>0</v>
      </c>
      <c r="BB100" s="89">
        <f t="shared" si="58"/>
        <v>126</v>
      </c>
      <c r="BC100" s="90" cm="1">
        <f t="array" ref="BC100">_xlfn.IFS(SUM($S100,$W100,$AA100,$AE100,$AI100,$AM100,$AQ100,$AU100,$AY100)&gt;='Wage Ceilings '!$C$3,0,SUM($L100,$S100,$W100,$AA100,$AE100,$AI100,$AM100,$AQ100,$AU100,$AY100)&gt;'Wage Ceilings '!$C$3,'Wage Ceilings '!$C$3-SUM($S100,$W100,$AA100,$AE100,$AI100,$AM100,$AQ100,$AU100,$AY100),SUM($L100,$S100,$W100,$AA100,$AE100,$AI100,$AM100,$AQ100,$AU100,$AY100)&lt;='Wage Ceilings '!$C$3,$L100)</f>
        <v>0</v>
      </c>
      <c r="BD100" s="91" cm="1">
        <f t="array" ref="BD100">INDEX(Appendix!$G$4:$K$8,_xlfn.IFS(BB100&lt;56,1,BB100&lt;61,2,BB100&lt;66,3,BB100&lt;71,4,TRUE,5),MATCH(YEAR($C$17),Appendix!$G$3:$L$3,0))</f>
        <v>0</v>
      </c>
      <c r="BE100" s="92">
        <f t="shared" si="59"/>
        <v>0</v>
      </c>
      <c r="BF100" s="89">
        <f t="shared" si="60"/>
        <v>126</v>
      </c>
      <c r="BG100" s="90" cm="1">
        <f t="array" ref="BG100">_xlfn.IFS(SUM($S100,$W100,$AA100,$AE100,$AI100,$AM100,$AQ100,$AU100,$AY100,$BC100)&gt;='Wage Ceilings '!$C$3,0,SUM($M100,$S100,$W100,$AA100,$AE100,$AI100,$AM100,$AQ100,$AU100,$AY100,$BC100)&gt;'Wage Ceilings '!$C$3,'Wage Ceilings '!$C$3-SUM($S100,$W100,$AA100,$AE100,$AI100,$AM100,$AQ100,$AU100,$AY100,$BC100),SUM($M100,$S100,$W100,$AA100,$AE100,$AI100,$AM100,$AQ100,$AU100,$AY100,$BC100)&lt;='Wage Ceilings '!$C$3,$M100)</f>
        <v>0</v>
      </c>
      <c r="BH100" s="91" cm="1">
        <f t="array" ref="BH100">INDEX(Appendix!$G$4:$K$8,_xlfn.IFS(BF100&lt;56,1,BF100&lt;61,2,BF100&lt;66,3,BF100&lt;71,4,TRUE,5),MATCH(YEAR($C$17),Appendix!$G$3:$L$3,0))</f>
        <v>0</v>
      </c>
      <c r="BI100" s="92">
        <f t="shared" si="61"/>
        <v>0</v>
      </c>
      <c r="BJ100" s="89">
        <f t="shared" si="62"/>
        <v>126</v>
      </c>
      <c r="BK100" s="90" cm="1">
        <f t="array" ref="BK100">_xlfn.IFS(SUM($S100,$W100,$AA100,$AE100,$AI100,$AM100,$AQ100,$AU100,$AY100,$BC100,$BG100)&gt;='Wage Ceilings '!$C$3,0,SUM($N100,$S100,$W100,$AA100,$AE100,$AI100,$AM100,$AQ100,$AU100,$AY100,$BC100,$BG100)&gt;'Wage Ceilings '!$C$3,'Wage Ceilings '!$C$3-SUM($S100,$W100,$AA100,$AE100,$AI100,$AM100,$AQ100,$AU100,$AY100,$BC100,$BG100),SUM($N100,$S100,$W100,$AA100,$AE100,$AI100,$AM100,$AQ100,$AU100,$AY100,$BC100,$BG100)&lt;='Wage Ceilings '!$C$3,$N100)</f>
        <v>0</v>
      </c>
      <c r="BL100" s="91" cm="1">
        <f t="array" ref="BL100">INDEX(Appendix!$G$4:$K$8,_xlfn.IFS(BJ100&lt;56,1,BJ100&lt;61,2,BJ100&lt;66,3,BJ100&lt;71,4,TRUE,5),MATCH(YEAR($C$17),Appendix!$G$3:$L$3,0))</f>
        <v>0</v>
      </c>
      <c r="BM100" s="92">
        <f t="shared" si="63"/>
        <v>0</v>
      </c>
      <c r="BN100" s="99"/>
    </row>
    <row r="101" spans="1:66" x14ac:dyDescent="0.3">
      <c r="A101" s="64" t="s">
        <v>149</v>
      </c>
      <c r="B101" s="63"/>
      <c r="C101" s="67"/>
      <c r="D101" s="67"/>
      <c r="E101" s="67"/>
      <c r="F101" s="67"/>
      <c r="G101" s="67"/>
      <c r="H101" s="67"/>
      <c r="I101" s="67"/>
      <c r="J101" s="67"/>
      <c r="K101" s="67"/>
      <c r="L101" s="67"/>
      <c r="M101" s="67"/>
      <c r="N101" s="67"/>
      <c r="O101" s="57">
        <f t="shared" si="65"/>
        <v>0</v>
      </c>
      <c r="P101" s="57">
        <f t="shared" si="66"/>
        <v>0</v>
      </c>
      <c r="Q101" s="58">
        <f t="shared" si="40"/>
        <v>0</v>
      </c>
      <c r="R101" s="89">
        <f t="shared" si="41"/>
        <v>125</v>
      </c>
      <c r="S101" s="90">
        <f>IF($C101&gt;'Wage Ceilings '!$C$3,'Wage Ceilings '!$C$3,$C101)</f>
        <v>0</v>
      </c>
      <c r="T101" s="91" cm="1">
        <f t="array" ref="T101">INDEX(Appendix!$G$4:$K$8,_xlfn.IFS(R101&lt;56,1,R101&lt;61,2,R101&lt;66,3,R101&lt;71,4,TRUE,5),MATCH(YEAR($C$17),Appendix!$G$3:$L$3,0))</f>
        <v>0</v>
      </c>
      <c r="U101" s="92">
        <f t="shared" si="42"/>
        <v>0</v>
      </c>
      <c r="V101" s="89">
        <f t="shared" si="43"/>
        <v>126</v>
      </c>
      <c r="W101" s="90">
        <f>IF($D101&gt;'Wage Ceilings '!$C$3-$S101,'Wage Ceilings '!$C$3-$S101,$D101)</f>
        <v>0</v>
      </c>
      <c r="X101" s="91" cm="1">
        <f t="array" ref="X101">INDEX(Appendix!$G$4:$K$8,_xlfn.IFS(V101&lt;56,1,V101&lt;61,2,V101&lt;66,3,V101&lt;71,4,TRUE,5),MATCH(YEAR($C$17),Appendix!$G$3:$L$3,0))</f>
        <v>0</v>
      </c>
      <c r="Y101" s="92">
        <f t="shared" si="44"/>
        <v>0</v>
      </c>
      <c r="Z101" s="89">
        <f t="shared" si="45"/>
        <v>126</v>
      </c>
      <c r="AA101" s="90">
        <f>IF($E101&gt;'Wage Ceilings '!$C$3-SUM($S101,$W101),'Wage Ceilings '!$C$3-SUM($S101,$W101),$E101)</f>
        <v>0</v>
      </c>
      <c r="AB101" s="91" cm="1">
        <f t="array" ref="AB101">INDEX(Appendix!$G$4:$K$8,_xlfn.IFS(Z101&lt;56,1,Z101&lt;61,2,Z101&lt;66,3,Z101&lt;71,4,TRUE,5),MATCH(YEAR($C$17),Appendix!$G$3:$L$3,0))</f>
        <v>0</v>
      </c>
      <c r="AC101" s="92">
        <f t="shared" si="46"/>
        <v>0</v>
      </c>
      <c r="AD101" s="89">
        <f t="shared" si="47"/>
        <v>126</v>
      </c>
      <c r="AE101" s="90">
        <f>IF($F101&gt;'Wage Ceilings '!$C$3-SUM($S101,$W101,$AA101),'Wage Ceilings '!$C$3-SUM($S101,$W101,$AA101),$F101)</f>
        <v>0</v>
      </c>
      <c r="AF101" s="91" cm="1">
        <f t="array" ref="AF101">INDEX(Appendix!$G$4:$K$8,_xlfn.IFS(AD101&lt;56,1,AD101&lt;61,2,AD101&lt;66,3,AD101&lt;71,4,TRUE,5),MATCH(YEAR($C$17),Appendix!$G$3:$L$3,0))</f>
        <v>0</v>
      </c>
      <c r="AG101" s="92">
        <f t="shared" si="48"/>
        <v>0</v>
      </c>
      <c r="AH101" s="89">
        <f t="shared" si="49"/>
        <v>126</v>
      </c>
      <c r="AI101" s="90">
        <f>IF($G101&gt;'Wage Ceilings '!$C$3-SUM($S101,$W101,$AA101,$AE101),'Wage Ceilings '!$C$3-SUM($S101,$W101,$AA101,$AE101),$G101)</f>
        <v>0</v>
      </c>
      <c r="AJ101" s="91" cm="1">
        <f t="array" ref="AJ101">INDEX(Appendix!$G$4:$K$8,_xlfn.IFS(AH101&lt;56,1,AH101&lt;61,2,AH101&lt;66,3,AH101&lt;71,4,TRUE,5),MATCH(YEAR($C$17),Appendix!$G$3:$L$3,0))</f>
        <v>0</v>
      </c>
      <c r="AK101" s="92">
        <f t="shared" si="50"/>
        <v>0</v>
      </c>
      <c r="AL101" s="89">
        <f t="shared" si="51"/>
        <v>126</v>
      </c>
      <c r="AM101" s="90">
        <f>IF($H101&gt;'Wage Ceilings '!$C$3-SUM($S101,$W101,$AA101,$AE101,$AI101),'Wage Ceilings '!$C$3-SUM($S101,$W101,$AA101,$AE101,$AI101),$H101)</f>
        <v>0</v>
      </c>
      <c r="AN101" s="91" cm="1">
        <f t="array" ref="AN101">INDEX(Appendix!$G$4:$K$8,_xlfn.IFS(AL101&lt;56,1,AL101&lt;61,2,AL101&lt;66,3,AL101&lt;71,4,TRUE,5),MATCH(YEAR($C$17),Appendix!$G$3:$L$3,0))</f>
        <v>0</v>
      </c>
      <c r="AO101" s="92">
        <f t="shared" si="52"/>
        <v>0</v>
      </c>
      <c r="AP101" s="89">
        <f t="shared" si="53"/>
        <v>126</v>
      </c>
      <c r="AQ101" s="90" cm="1">
        <f t="array" ref="AQ101">_xlfn.IFS(SUM($S101,$W101,$AA101,$AE101,$AI101,$AM101)&gt;='Wage Ceilings '!$C$3,0,SUM($I101,$S101,$W101,$AA101,$AE101,$AI101,$AM101)&gt;'Wage Ceilings '!$C$3,'Wage Ceilings '!$C$3-SUM($S101,$W101,$AA101,$AE101,$AI101,$AM101),SUM($I101,$S101,$W101,$AA101,$AE101,$AI101,$AM101)&lt;='Wage Ceilings '!$C$3,$I101)</f>
        <v>0</v>
      </c>
      <c r="AR101" s="91" cm="1">
        <f t="array" ref="AR101">INDEX(Appendix!$G$4:$K$8,_xlfn.IFS(AP101&lt;56,1,AP101&lt;61,2,AP101&lt;66,3,AP101&lt;71,4,TRUE,5),MATCH(YEAR($C$17),Appendix!$G$3:$L$3,0))</f>
        <v>0</v>
      </c>
      <c r="AS101" s="92">
        <f t="shared" si="64"/>
        <v>0</v>
      </c>
      <c r="AT101" s="89">
        <f t="shared" si="54"/>
        <v>126</v>
      </c>
      <c r="AU101" s="90" cm="1">
        <f t="array" ref="AU101">_xlfn.IFS(SUM($S101,$W101,$AA101,$AE101,$AI101,$AM101,$AQ101)&gt;='Wage Ceilings '!$C$3,0,SUM($J101,$S101,$W101,$AA101,$AE101,$AI101,$AM101,$AQ101)&gt;'Wage Ceilings '!$C$3,'Wage Ceilings '!$C$3-SUM($S101,$W101,$AA101,$AE101,$AI101,$AM101,$AQ101),SUM($J101,$S101,$W101,$AA101,$AE101,$AI101,$AM101,$AQ101)&lt;='Wage Ceilings '!$C$3,$J101)</f>
        <v>0</v>
      </c>
      <c r="AV101" s="91" cm="1">
        <f t="array" ref="AV101">INDEX(Appendix!$G$4:$K$8,_xlfn.IFS(AT101&lt;56,1,AT101&lt;61,2,AT101&lt;66,3,AT101&lt;71,4,TRUE,5),MATCH(YEAR($C$17),Appendix!$G$3:$L$3,0))</f>
        <v>0</v>
      </c>
      <c r="AW101" s="92">
        <f t="shared" si="55"/>
        <v>0</v>
      </c>
      <c r="AX101" s="89">
        <f t="shared" si="56"/>
        <v>126</v>
      </c>
      <c r="AY101" s="90" cm="1">
        <f t="array" ref="AY101">_xlfn.IFS(SUM($S101,$W101,$AA101,$AE101,$AI101,$AM101,$AQ101,$AU101)&gt;='Wage Ceilings '!$C$3,0,SUM($K101,$S101,$W101,$AA101,$AE101,$AI101,$AM101,$AQ101,$AU101)&gt;'Wage Ceilings '!$C$3,'Wage Ceilings '!$C$3-SUM($S101,$W101,$AA101,$AE101,$AI101,$AM101,$AQ101,$AU101),SUM($K101,$S101,$W101,$AA101,$AE101,$AI101,$AM101,$AQ101,$AU101)&lt;='Wage Ceilings '!$C$3,$K101)</f>
        <v>0</v>
      </c>
      <c r="AZ101" s="91" cm="1">
        <f t="array" ref="AZ101">INDEX(Appendix!$G$4:$K$8,_xlfn.IFS(AX101&lt;56,1,AX101&lt;61,2,AX101&lt;66,3,AX101&lt;71,4,TRUE,5),MATCH(YEAR($C$17),Appendix!$G$3:$L$3,0))</f>
        <v>0</v>
      </c>
      <c r="BA101" s="92">
        <f t="shared" si="57"/>
        <v>0</v>
      </c>
      <c r="BB101" s="89">
        <f t="shared" si="58"/>
        <v>126</v>
      </c>
      <c r="BC101" s="90" cm="1">
        <f t="array" ref="BC101">_xlfn.IFS(SUM($S101,$W101,$AA101,$AE101,$AI101,$AM101,$AQ101,$AU101,$AY101)&gt;='Wage Ceilings '!$C$3,0,SUM($L101,$S101,$W101,$AA101,$AE101,$AI101,$AM101,$AQ101,$AU101,$AY101)&gt;'Wage Ceilings '!$C$3,'Wage Ceilings '!$C$3-SUM($S101,$W101,$AA101,$AE101,$AI101,$AM101,$AQ101,$AU101,$AY101),SUM($L101,$S101,$W101,$AA101,$AE101,$AI101,$AM101,$AQ101,$AU101,$AY101)&lt;='Wage Ceilings '!$C$3,$L101)</f>
        <v>0</v>
      </c>
      <c r="BD101" s="91" cm="1">
        <f t="array" ref="BD101">INDEX(Appendix!$G$4:$K$8,_xlfn.IFS(BB101&lt;56,1,BB101&lt;61,2,BB101&lt;66,3,BB101&lt;71,4,TRUE,5),MATCH(YEAR($C$17),Appendix!$G$3:$L$3,0))</f>
        <v>0</v>
      </c>
      <c r="BE101" s="92">
        <f t="shared" si="59"/>
        <v>0</v>
      </c>
      <c r="BF101" s="89">
        <f t="shared" si="60"/>
        <v>126</v>
      </c>
      <c r="BG101" s="90" cm="1">
        <f t="array" ref="BG101">_xlfn.IFS(SUM($S101,$W101,$AA101,$AE101,$AI101,$AM101,$AQ101,$AU101,$AY101,$BC101)&gt;='Wage Ceilings '!$C$3,0,SUM($M101,$S101,$W101,$AA101,$AE101,$AI101,$AM101,$AQ101,$AU101,$AY101,$BC101)&gt;'Wage Ceilings '!$C$3,'Wage Ceilings '!$C$3-SUM($S101,$W101,$AA101,$AE101,$AI101,$AM101,$AQ101,$AU101,$AY101,$BC101),SUM($M101,$S101,$W101,$AA101,$AE101,$AI101,$AM101,$AQ101,$AU101,$AY101,$BC101)&lt;='Wage Ceilings '!$C$3,$M101)</f>
        <v>0</v>
      </c>
      <c r="BH101" s="91" cm="1">
        <f t="array" ref="BH101">INDEX(Appendix!$G$4:$K$8,_xlfn.IFS(BF101&lt;56,1,BF101&lt;61,2,BF101&lt;66,3,BF101&lt;71,4,TRUE,5),MATCH(YEAR($C$17),Appendix!$G$3:$L$3,0))</f>
        <v>0</v>
      </c>
      <c r="BI101" s="92">
        <f t="shared" si="61"/>
        <v>0</v>
      </c>
      <c r="BJ101" s="89">
        <f t="shared" si="62"/>
        <v>126</v>
      </c>
      <c r="BK101" s="90" cm="1">
        <f t="array" ref="BK101">_xlfn.IFS(SUM($S101,$W101,$AA101,$AE101,$AI101,$AM101,$AQ101,$AU101,$AY101,$BC101,$BG101)&gt;='Wage Ceilings '!$C$3,0,SUM($N101,$S101,$W101,$AA101,$AE101,$AI101,$AM101,$AQ101,$AU101,$AY101,$BC101,$BG101)&gt;'Wage Ceilings '!$C$3,'Wage Ceilings '!$C$3-SUM($S101,$W101,$AA101,$AE101,$AI101,$AM101,$AQ101,$AU101,$AY101,$BC101,$BG101),SUM($N101,$S101,$W101,$AA101,$AE101,$AI101,$AM101,$AQ101,$AU101,$AY101,$BC101,$BG101)&lt;='Wage Ceilings '!$C$3,$N101)</f>
        <v>0</v>
      </c>
      <c r="BL101" s="91" cm="1">
        <f t="array" ref="BL101">INDEX(Appendix!$G$4:$K$8,_xlfn.IFS(BJ101&lt;56,1,BJ101&lt;61,2,BJ101&lt;66,3,BJ101&lt;71,4,TRUE,5),MATCH(YEAR($C$17),Appendix!$G$3:$L$3,0))</f>
        <v>0</v>
      </c>
      <c r="BM101" s="92">
        <f t="shared" si="63"/>
        <v>0</v>
      </c>
      <c r="BN101" s="99"/>
    </row>
    <row r="102" spans="1:66" x14ac:dyDescent="0.3">
      <c r="A102" s="64" t="s">
        <v>150</v>
      </c>
      <c r="B102" s="63"/>
      <c r="C102" s="67"/>
      <c r="D102" s="67"/>
      <c r="E102" s="67"/>
      <c r="F102" s="67"/>
      <c r="G102" s="67"/>
      <c r="H102" s="67"/>
      <c r="I102" s="67"/>
      <c r="J102" s="67"/>
      <c r="K102" s="67"/>
      <c r="L102" s="67"/>
      <c r="M102" s="67"/>
      <c r="N102" s="67"/>
      <c r="O102" s="57">
        <f t="shared" si="65"/>
        <v>0</v>
      </c>
      <c r="P102" s="57">
        <f t="shared" si="66"/>
        <v>0</v>
      </c>
      <c r="Q102" s="58">
        <f t="shared" si="40"/>
        <v>0</v>
      </c>
      <c r="R102" s="89">
        <f t="shared" si="41"/>
        <v>125</v>
      </c>
      <c r="S102" s="90">
        <f>IF($C102&gt;'Wage Ceilings '!$C$3,'Wage Ceilings '!$C$3,$C102)</f>
        <v>0</v>
      </c>
      <c r="T102" s="91" cm="1">
        <f t="array" ref="T102">INDEX(Appendix!$G$4:$K$8,_xlfn.IFS(R102&lt;56,1,R102&lt;61,2,R102&lt;66,3,R102&lt;71,4,TRUE,5),MATCH(YEAR($C$17),Appendix!$G$3:$L$3,0))</f>
        <v>0</v>
      </c>
      <c r="U102" s="92">
        <f t="shared" si="42"/>
        <v>0</v>
      </c>
      <c r="V102" s="89">
        <f t="shared" si="43"/>
        <v>126</v>
      </c>
      <c r="W102" s="90">
        <f>IF($D102&gt;'Wage Ceilings '!$C$3-$S102,'Wage Ceilings '!$C$3-$S102,$D102)</f>
        <v>0</v>
      </c>
      <c r="X102" s="91" cm="1">
        <f t="array" ref="X102">INDEX(Appendix!$G$4:$K$8,_xlfn.IFS(V102&lt;56,1,V102&lt;61,2,V102&lt;66,3,V102&lt;71,4,TRUE,5),MATCH(YEAR($C$17),Appendix!$G$3:$L$3,0))</f>
        <v>0</v>
      </c>
      <c r="Y102" s="92">
        <f t="shared" si="44"/>
        <v>0</v>
      </c>
      <c r="Z102" s="89">
        <f t="shared" si="45"/>
        <v>126</v>
      </c>
      <c r="AA102" s="90">
        <f>IF($E102&gt;'Wage Ceilings '!$C$3-SUM($S102,$W102),'Wage Ceilings '!$C$3-SUM($S102,$W102),$E102)</f>
        <v>0</v>
      </c>
      <c r="AB102" s="91" cm="1">
        <f t="array" ref="AB102">INDEX(Appendix!$G$4:$K$8,_xlfn.IFS(Z102&lt;56,1,Z102&lt;61,2,Z102&lt;66,3,Z102&lt;71,4,TRUE,5),MATCH(YEAR($C$17),Appendix!$G$3:$L$3,0))</f>
        <v>0</v>
      </c>
      <c r="AC102" s="92">
        <f t="shared" si="46"/>
        <v>0</v>
      </c>
      <c r="AD102" s="89">
        <f t="shared" si="47"/>
        <v>126</v>
      </c>
      <c r="AE102" s="90">
        <f>IF($F102&gt;'Wage Ceilings '!$C$3-SUM($S102,$W102,$AA102),'Wage Ceilings '!$C$3-SUM($S102,$W102,$AA102),$F102)</f>
        <v>0</v>
      </c>
      <c r="AF102" s="91" cm="1">
        <f t="array" ref="AF102">INDEX(Appendix!$G$4:$K$8,_xlfn.IFS(AD102&lt;56,1,AD102&lt;61,2,AD102&lt;66,3,AD102&lt;71,4,TRUE,5),MATCH(YEAR($C$17),Appendix!$G$3:$L$3,0))</f>
        <v>0</v>
      </c>
      <c r="AG102" s="92">
        <f t="shared" si="48"/>
        <v>0</v>
      </c>
      <c r="AH102" s="89">
        <f t="shared" si="49"/>
        <v>126</v>
      </c>
      <c r="AI102" s="90">
        <f>IF($G102&gt;'Wage Ceilings '!$C$3-SUM($S102,$W102,$AA102,$AE102),'Wage Ceilings '!$C$3-SUM($S102,$W102,$AA102,$AE102),$G102)</f>
        <v>0</v>
      </c>
      <c r="AJ102" s="91" cm="1">
        <f t="array" ref="AJ102">INDEX(Appendix!$G$4:$K$8,_xlfn.IFS(AH102&lt;56,1,AH102&lt;61,2,AH102&lt;66,3,AH102&lt;71,4,TRUE,5),MATCH(YEAR($C$17),Appendix!$G$3:$L$3,0))</f>
        <v>0</v>
      </c>
      <c r="AK102" s="92">
        <f t="shared" si="50"/>
        <v>0</v>
      </c>
      <c r="AL102" s="89">
        <f t="shared" si="51"/>
        <v>126</v>
      </c>
      <c r="AM102" s="90">
        <f>IF($H102&gt;'Wage Ceilings '!$C$3-SUM($S102,$W102,$AA102,$AE102,$AI102),'Wage Ceilings '!$C$3-SUM($S102,$W102,$AA102,$AE102,$AI102),$H102)</f>
        <v>0</v>
      </c>
      <c r="AN102" s="91" cm="1">
        <f t="array" ref="AN102">INDEX(Appendix!$G$4:$K$8,_xlfn.IFS(AL102&lt;56,1,AL102&lt;61,2,AL102&lt;66,3,AL102&lt;71,4,TRUE,5),MATCH(YEAR($C$17),Appendix!$G$3:$L$3,0))</f>
        <v>0</v>
      </c>
      <c r="AO102" s="92">
        <f t="shared" si="52"/>
        <v>0</v>
      </c>
      <c r="AP102" s="89">
        <f t="shared" si="53"/>
        <v>126</v>
      </c>
      <c r="AQ102" s="90" cm="1">
        <f t="array" ref="AQ102">_xlfn.IFS(SUM($S102,$W102,$AA102,$AE102,$AI102,$AM102)&gt;='Wage Ceilings '!$C$3,0,SUM($I102,$S102,$W102,$AA102,$AE102,$AI102,$AM102)&gt;'Wage Ceilings '!$C$3,'Wage Ceilings '!$C$3-SUM($S102,$W102,$AA102,$AE102,$AI102,$AM102),SUM($I102,$S102,$W102,$AA102,$AE102,$AI102,$AM102)&lt;='Wage Ceilings '!$C$3,$I102)</f>
        <v>0</v>
      </c>
      <c r="AR102" s="91" cm="1">
        <f t="array" ref="AR102">INDEX(Appendix!$G$4:$K$8,_xlfn.IFS(AP102&lt;56,1,AP102&lt;61,2,AP102&lt;66,3,AP102&lt;71,4,TRUE,5),MATCH(YEAR($C$17),Appendix!$G$3:$L$3,0))</f>
        <v>0</v>
      </c>
      <c r="AS102" s="92">
        <f t="shared" si="64"/>
        <v>0</v>
      </c>
      <c r="AT102" s="89">
        <f t="shared" si="54"/>
        <v>126</v>
      </c>
      <c r="AU102" s="90" cm="1">
        <f t="array" ref="AU102">_xlfn.IFS(SUM($S102,$W102,$AA102,$AE102,$AI102,$AM102,$AQ102)&gt;='Wage Ceilings '!$C$3,0,SUM($J102,$S102,$W102,$AA102,$AE102,$AI102,$AM102,$AQ102)&gt;'Wage Ceilings '!$C$3,'Wage Ceilings '!$C$3-SUM($S102,$W102,$AA102,$AE102,$AI102,$AM102,$AQ102),SUM($J102,$S102,$W102,$AA102,$AE102,$AI102,$AM102,$AQ102)&lt;='Wage Ceilings '!$C$3,$J102)</f>
        <v>0</v>
      </c>
      <c r="AV102" s="91" cm="1">
        <f t="array" ref="AV102">INDEX(Appendix!$G$4:$K$8,_xlfn.IFS(AT102&lt;56,1,AT102&lt;61,2,AT102&lt;66,3,AT102&lt;71,4,TRUE,5),MATCH(YEAR($C$17),Appendix!$G$3:$L$3,0))</f>
        <v>0</v>
      </c>
      <c r="AW102" s="92">
        <f t="shared" si="55"/>
        <v>0</v>
      </c>
      <c r="AX102" s="89">
        <f t="shared" si="56"/>
        <v>126</v>
      </c>
      <c r="AY102" s="90" cm="1">
        <f t="array" ref="AY102">_xlfn.IFS(SUM($S102,$W102,$AA102,$AE102,$AI102,$AM102,$AQ102,$AU102)&gt;='Wage Ceilings '!$C$3,0,SUM($K102,$S102,$W102,$AA102,$AE102,$AI102,$AM102,$AQ102,$AU102)&gt;'Wage Ceilings '!$C$3,'Wage Ceilings '!$C$3-SUM($S102,$W102,$AA102,$AE102,$AI102,$AM102,$AQ102,$AU102),SUM($K102,$S102,$W102,$AA102,$AE102,$AI102,$AM102,$AQ102,$AU102)&lt;='Wage Ceilings '!$C$3,$K102)</f>
        <v>0</v>
      </c>
      <c r="AZ102" s="91" cm="1">
        <f t="array" ref="AZ102">INDEX(Appendix!$G$4:$K$8,_xlfn.IFS(AX102&lt;56,1,AX102&lt;61,2,AX102&lt;66,3,AX102&lt;71,4,TRUE,5),MATCH(YEAR($C$17),Appendix!$G$3:$L$3,0))</f>
        <v>0</v>
      </c>
      <c r="BA102" s="92">
        <f t="shared" si="57"/>
        <v>0</v>
      </c>
      <c r="BB102" s="89">
        <f t="shared" si="58"/>
        <v>126</v>
      </c>
      <c r="BC102" s="90" cm="1">
        <f t="array" ref="BC102">_xlfn.IFS(SUM($S102,$W102,$AA102,$AE102,$AI102,$AM102,$AQ102,$AU102,$AY102)&gt;='Wage Ceilings '!$C$3,0,SUM($L102,$S102,$W102,$AA102,$AE102,$AI102,$AM102,$AQ102,$AU102,$AY102)&gt;'Wage Ceilings '!$C$3,'Wage Ceilings '!$C$3-SUM($S102,$W102,$AA102,$AE102,$AI102,$AM102,$AQ102,$AU102,$AY102),SUM($L102,$S102,$W102,$AA102,$AE102,$AI102,$AM102,$AQ102,$AU102,$AY102)&lt;='Wage Ceilings '!$C$3,$L102)</f>
        <v>0</v>
      </c>
      <c r="BD102" s="91" cm="1">
        <f t="array" ref="BD102">INDEX(Appendix!$G$4:$K$8,_xlfn.IFS(BB102&lt;56,1,BB102&lt;61,2,BB102&lt;66,3,BB102&lt;71,4,TRUE,5),MATCH(YEAR($C$17),Appendix!$G$3:$L$3,0))</f>
        <v>0</v>
      </c>
      <c r="BE102" s="92">
        <f t="shared" si="59"/>
        <v>0</v>
      </c>
      <c r="BF102" s="89">
        <f t="shared" si="60"/>
        <v>126</v>
      </c>
      <c r="BG102" s="90" cm="1">
        <f t="array" ref="BG102">_xlfn.IFS(SUM($S102,$W102,$AA102,$AE102,$AI102,$AM102,$AQ102,$AU102,$AY102,$BC102)&gt;='Wage Ceilings '!$C$3,0,SUM($M102,$S102,$W102,$AA102,$AE102,$AI102,$AM102,$AQ102,$AU102,$AY102,$BC102)&gt;'Wage Ceilings '!$C$3,'Wage Ceilings '!$C$3-SUM($S102,$W102,$AA102,$AE102,$AI102,$AM102,$AQ102,$AU102,$AY102,$BC102),SUM($M102,$S102,$W102,$AA102,$AE102,$AI102,$AM102,$AQ102,$AU102,$AY102,$BC102)&lt;='Wage Ceilings '!$C$3,$M102)</f>
        <v>0</v>
      </c>
      <c r="BH102" s="91" cm="1">
        <f t="array" ref="BH102">INDEX(Appendix!$G$4:$K$8,_xlfn.IFS(BF102&lt;56,1,BF102&lt;61,2,BF102&lt;66,3,BF102&lt;71,4,TRUE,5),MATCH(YEAR($C$17),Appendix!$G$3:$L$3,0))</f>
        <v>0</v>
      </c>
      <c r="BI102" s="92">
        <f t="shared" si="61"/>
        <v>0</v>
      </c>
      <c r="BJ102" s="89">
        <f t="shared" si="62"/>
        <v>126</v>
      </c>
      <c r="BK102" s="90" cm="1">
        <f t="array" ref="BK102">_xlfn.IFS(SUM($S102,$W102,$AA102,$AE102,$AI102,$AM102,$AQ102,$AU102,$AY102,$BC102,$BG102)&gt;='Wage Ceilings '!$C$3,0,SUM($N102,$S102,$W102,$AA102,$AE102,$AI102,$AM102,$AQ102,$AU102,$AY102,$BC102,$BG102)&gt;'Wage Ceilings '!$C$3,'Wage Ceilings '!$C$3-SUM($S102,$W102,$AA102,$AE102,$AI102,$AM102,$AQ102,$AU102,$AY102,$BC102,$BG102),SUM($N102,$S102,$W102,$AA102,$AE102,$AI102,$AM102,$AQ102,$AU102,$AY102,$BC102,$BG102)&lt;='Wage Ceilings '!$C$3,$N102)</f>
        <v>0</v>
      </c>
      <c r="BL102" s="91" cm="1">
        <f t="array" ref="BL102">INDEX(Appendix!$G$4:$K$8,_xlfn.IFS(BJ102&lt;56,1,BJ102&lt;61,2,BJ102&lt;66,3,BJ102&lt;71,4,TRUE,5),MATCH(YEAR($C$17),Appendix!$G$3:$L$3,0))</f>
        <v>0</v>
      </c>
      <c r="BM102" s="92">
        <f t="shared" si="63"/>
        <v>0</v>
      </c>
      <c r="BN102" s="99"/>
    </row>
    <row r="103" spans="1:66" x14ac:dyDescent="0.3">
      <c r="A103" s="64" t="s">
        <v>151</v>
      </c>
      <c r="B103" s="63"/>
      <c r="C103" s="67"/>
      <c r="D103" s="67"/>
      <c r="E103" s="67"/>
      <c r="F103" s="67"/>
      <c r="G103" s="67"/>
      <c r="H103" s="67"/>
      <c r="I103" s="67"/>
      <c r="J103" s="67"/>
      <c r="K103" s="67"/>
      <c r="L103" s="67"/>
      <c r="M103" s="67"/>
      <c r="N103" s="67"/>
      <c r="O103" s="57">
        <f t="shared" si="65"/>
        <v>0</v>
      </c>
      <c r="P103" s="57">
        <f t="shared" si="66"/>
        <v>0</v>
      </c>
      <c r="Q103" s="58">
        <f t="shared" si="40"/>
        <v>0</v>
      </c>
      <c r="R103" s="89">
        <f t="shared" si="41"/>
        <v>125</v>
      </c>
      <c r="S103" s="90">
        <f>IF($C103&gt;'Wage Ceilings '!$C$3,'Wage Ceilings '!$C$3,$C103)</f>
        <v>0</v>
      </c>
      <c r="T103" s="91" cm="1">
        <f t="array" ref="T103">INDEX(Appendix!$G$4:$K$8,_xlfn.IFS(R103&lt;56,1,R103&lt;61,2,R103&lt;66,3,R103&lt;71,4,TRUE,5),MATCH(YEAR($C$17),Appendix!$G$3:$L$3,0))</f>
        <v>0</v>
      </c>
      <c r="U103" s="92">
        <f t="shared" si="42"/>
        <v>0</v>
      </c>
      <c r="V103" s="89">
        <f t="shared" si="43"/>
        <v>126</v>
      </c>
      <c r="W103" s="90">
        <f>IF($D103&gt;'Wage Ceilings '!$C$3-$S103,'Wage Ceilings '!$C$3-$S103,$D103)</f>
        <v>0</v>
      </c>
      <c r="X103" s="91" cm="1">
        <f t="array" ref="X103">INDEX(Appendix!$G$4:$K$8,_xlfn.IFS(V103&lt;56,1,V103&lt;61,2,V103&lt;66,3,V103&lt;71,4,TRUE,5),MATCH(YEAR($C$17),Appendix!$G$3:$L$3,0))</f>
        <v>0</v>
      </c>
      <c r="Y103" s="92">
        <f t="shared" si="44"/>
        <v>0</v>
      </c>
      <c r="Z103" s="89">
        <f t="shared" si="45"/>
        <v>126</v>
      </c>
      <c r="AA103" s="90">
        <f>IF($E103&gt;'Wage Ceilings '!$C$3-SUM($S103,$W103),'Wage Ceilings '!$C$3-SUM($S103,$W103),$E103)</f>
        <v>0</v>
      </c>
      <c r="AB103" s="91" cm="1">
        <f t="array" ref="AB103">INDEX(Appendix!$G$4:$K$8,_xlfn.IFS(Z103&lt;56,1,Z103&lt;61,2,Z103&lt;66,3,Z103&lt;71,4,TRUE,5),MATCH(YEAR($C$17),Appendix!$G$3:$L$3,0))</f>
        <v>0</v>
      </c>
      <c r="AC103" s="92">
        <f t="shared" si="46"/>
        <v>0</v>
      </c>
      <c r="AD103" s="89">
        <f t="shared" si="47"/>
        <v>126</v>
      </c>
      <c r="AE103" s="90">
        <f>IF($F103&gt;'Wage Ceilings '!$C$3-SUM($S103,$W103,$AA103),'Wage Ceilings '!$C$3-SUM($S103,$W103,$AA103),$F103)</f>
        <v>0</v>
      </c>
      <c r="AF103" s="91" cm="1">
        <f t="array" ref="AF103">INDEX(Appendix!$G$4:$K$8,_xlfn.IFS(AD103&lt;56,1,AD103&lt;61,2,AD103&lt;66,3,AD103&lt;71,4,TRUE,5),MATCH(YEAR($C$17),Appendix!$G$3:$L$3,0))</f>
        <v>0</v>
      </c>
      <c r="AG103" s="92">
        <f t="shared" si="48"/>
        <v>0</v>
      </c>
      <c r="AH103" s="89">
        <f t="shared" si="49"/>
        <v>126</v>
      </c>
      <c r="AI103" s="90">
        <f>IF($G103&gt;'Wage Ceilings '!$C$3-SUM($S103,$W103,$AA103,$AE103),'Wage Ceilings '!$C$3-SUM($S103,$W103,$AA103,$AE103),$G103)</f>
        <v>0</v>
      </c>
      <c r="AJ103" s="91" cm="1">
        <f t="array" ref="AJ103">INDEX(Appendix!$G$4:$K$8,_xlfn.IFS(AH103&lt;56,1,AH103&lt;61,2,AH103&lt;66,3,AH103&lt;71,4,TRUE,5),MATCH(YEAR($C$17),Appendix!$G$3:$L$3,0))</f>
        <v>0</v>
      </c>
      <c r="AK103" s="92">
        <f t="shared" si="50"/>
        <v>0</v>
      </c>
      <c r="AL103" s="89">
        <f t="shared" si="51"/>
        <v>126</v>
      </c>
      <c r="AM103" s="90">
        <f>IF($H103&gt;'Wage Ceilings '!$C$3-SUM($S103,$W103,$AA103,$AE103,$AI103),'Wage Ceilings '!$C$3-SUM($S103,$W103,$AA103,$AE103,$AI103),$H103)</f>
        <v>0</v>
      </c>
      <c r="AN103" s="91" cm="1">
        <f t="array" ref="AN103">INDEX(Appendix!$G$4:$K$8,_xlfn.IFS(AL103&lt;56,1,AL103&lt;61,2,AL103&lt;66,3,AL103&lt;71,4,TRUE,5),MATCH(YEAR($C$17),Appendix!$G$3:$L$3,0))</f>
        <v>0</v>
      </c>
      <c r="AO103" s="92">
        <f t="shared" si="52"/>
        <v>0</v>
      </c>
      <c r="AP103" s="89">
        <f t="shared" si="53"/>
        <v>126</v>
      </c>
      <c r="AQ103" s="90" cm="1">
        <f t="array" ref="AQ103">_xlfn.IFS(SUM($S103,$W103,$AA103,$AE103,$AI103,$AM103)&gt;='Wage Ceilings '!$C$3,0,SUM($I103,$S103,$W103,$AA103,$AE103,$AI103,$AM103)&gt;'Wage Ceilings '!$C$3,'Wage Ceilings '!$C$3-SUM($S103,$W103,$AA103,$AE103,$AI103,$AM103),SUM($I103,$S103,$W103,$AA103,$AE103,$AI103,$AM103)&lt;='Wage Ceilings '!$C$3,$I103)</f>
        <v>0</v>
      </c>
      <c r="AR103" s="91" cm="1">
        <f t="array" ref="AR103">INDEX(Appendix!$G$4:$K$8,_xlfn.IFS(AP103&lt;56,1,AP103&lt;61,2,AP103&lt;66,3,AP103&lt;71,4,TRUE,5),MATCH(YEAR($C$17),Appendix!$G$3:$L$3,0))</f>
        <v>0</v>
      </c>
      <c r="AS103" s="92">
        <f t="shared" si="64"/>
        <v>0</v>
      </c>
      <c r="AT103" s="89">
        <f t="shared" si="54"/>
        <v>126</v>
      </c>
      <c r="AU103" s="90" cm="1">
        <f t="array" ref="AU103">_xlfn.IFS(SUM($S103,$W103,$AA103,$AE103,$AI103,$AM103,$AQ103)&gt;='Wage Ceilings '!$C$3,0,SUM($J103,$S103,$W103,$AA103,$AE103,$AI103,$AM103,$AQ103)&gt;'Wage Ceilings '!$C$3,'Wage Ceilings '!$C$3-SUM($S103,$W103,$AA103,$AE103,$AI103,$AM103,$AQ103),SUM($J103,$S103,$W103,$AA103,$AE103,$AI103,$AM103,$AQ103)&lt;='Wage Ceilings '!$C$3,$J103)</f>
        <v>0</v>
      </c>
      <c r="AV103" s="91" cm="1">
        <f t="array" ref="AV103">INDEX(Appendix!$G$4:$K$8,_xlfn.IFS(AT103&lt;56,1,AT103&lt;61,2,AT103&lt;66,3,AT103&lt;71,4,TRUE,5),MATCH(YEAR($C$17),Appendix!$G$3:$L$3,0))</f>
        <v>0</v>
      </c>
      <c r="AW103" s="92">
        <f t="shared" si="55"/>
        <v>0</v>
      </c>
      <c r="AX103" s="89">
        <f t="shared" si="56"/>
        <v>126</v>
      </c>
      <c r="AY103" s="90" cm="1">
        <f t="array" ref="AY103">_xlfn.IFS(SUM($S103,$W103,$AA103,$AE103,$AI103,$AM103,$AQ103,$AU103)&gt;='Wage Ceilings '!$C$3,0,SUM($K103,$S103,$W103,$AA103,$AE103,$AI103,$AM103,$AQ103,$AU103)&gt;'Wage Ceilings '!$C$3,'Wage Ceilings '!$C$3-SUM($S103,$W103,$AA103,$AE103,$AI103,$AM103,$AQ103,$AU103),SUM($K103,$S103,$W103,$AA103,$AE103,$AI103,$AM103,$AQ103,$AU103)&lt;='Wage Ceilings '!$C$3,$K103)</f>
        <v>0</v>
      </c>
      <c r="AZ103" s="91" cm="1">
        <f t="array" ref="AZ103">INDEX(Appendix!$G$4:$K$8,_xlfn.IFS(AX103&lt;56,1,AX103&lt;61,2,AX103&lt;66,3,AX103&lt;71,4,TRUE,5),MATCH(YEAR($C$17),Appendix!$G$3:$L$3,0))</f>
        <v>0</v>
      </c>
      <c r="BA103" s="92">
        <f t="shared" si="57"/>
        <v>0</v>
      </c>
      <c r="BB103" s="89">
        <f t="shared" si="58"/>
        <v>126</v>
      </c>
      <c r="BC103" s="90" cm="1">
        <f t="array" ref="BC103">_xlfn.IFS(SUM($S103,$W103,$AA103,$AE103,$AI103,$AM103,$AQ103,$AU103,$AY103)&gt;='Wage Ceilings '!$C$3,0,SUM($L103,$S103,$W103,$AA103,$AE103,$AI103,$AM103,$AQ103,$AU103,$AY103)&gt;'Wage Ceilings '!$C$3,'Wage Ceilings '!$C$3-SUM($S103,$W103,$AA103,$AE103,$AI103,$AM103,$AQ103,$AU103,$AY103),SUM($L103,$S103,$W103,$AA103,$AE103,$AI103,$AM103,$AQ103,$AU103,$AY103)&lt;='Wage Ceilings '!$C$3,$L103)</f>
        <v>0</v>
      </c>
      <c r="BD103" s="91" cm="1">
        <f t="array" ref="BD103">INDEX(Appendix!$G$4:$K$8,_xlfn.IFS(BB103&lt;56,1,BB103&lt;61,2,BB103&lt;66,3,BB103&lt;71,4,TRUE,5),MATCH(YEAR($C$17),Appendix!$G$3:$L$3,0))</f>
        <v>0</v>
      </c>
      <c r="BE103" s="92">
        <f t="shared" si="59"/>
        <v>0</v>
      </c>
      <c r="BF103" s="89">
        <f t="shared" si="60"/>
        <v>126</v>
      </c>
      <c r="BG103" s="90" cm="1">
        <f t="array" ref="BG103">_xlfn.IFS(SUM($S103,$W103,$AA103,$AE103,$AI103,$AM103,$AQ103,$AU103,$AY103,$BC103)&gt;='Wage Ceilings '!$C$3,0,SUM($M103,$S103,$W103,$AA103,$AE103,$AI103,$AM103,$AQ103,$AU103,$AY103,$BC103)&gt;'Wage Ceilings '!$C$3,'Wage Ceilings '!$C$3-SUM($S103,$W103,$AA103,$AE103,$AI103,$AM103,$AQ103,$AU103,$AY103,$BC103),SUM($M103,$S103,$W103,$AA103,$AE103,$AI103,$AM103,$AQ103,$AU103,$AY103,$BC103)&lt;='Wage Ceilings '!$C$3,$M103)</f>
        <v>0</v>
      </c>
      <c r="BH103" s="91" cm="1">
        <f t="array" ref="BH103">INDEX(Appendix!$G$4:$K$8,_xlfn.IFS(BF103&lt;56,1,BF103&lt;61,2,BF103&lt;66,3,BF103&lt;71,4,TRUE,5),MATCH(YEAR($C$17),Appendix!$G$3:$L$3,0))</f>
        <v>0</v>
      </c>
      <c r="BI103" s="92">
        <f t="shared" si="61"/>
        <v>0</v>
      </c>
      <c r="BJ103" s="89">
        <f t="shared" si="62"/>
        <v>126</v>
      </c>
      <c r="BK103" s="90" cm="1">
        <f t="array" ref="BK103">_xlfn.IFS(SUM($S103,$W103,$AA103,$AE103,$AI103,$AM103,$AQ103,$AU103,$AY103,$BC103,$BG103)&gt;='Wage Ceilings '!$C$3,0,SUM($N103,$S103,$W103,$AA103,$AE103,$AI103,$AM103,$AQ103,$AU103,$AY103,$BC103,$BG103)&gt;'Wage Ceilings '!$C$3,'Wage Ceilings '!$C$3-SUM($S103,$W103,$AA103,$AE103,$AI103,$AM103,$AQ103,$AU103,$AY103,$BC103,$BG103),SUM($N103,$S103,$W103,$AA103,$AE103,$AI103,$AM103,$AQ103,$AU103,$AY103,$BC103,$BG103)&lt;='Wage Ceilings '!$C$3,$N103)</f>
        <v>0</v>
      </c>
      <c r="BL103" s="91" cm="1">
        <f t="array" ref="BL103">INDEX(Appendix!$G$4:$K$8,_xlfn.IFS(BJ103&lt;56,1,BJ103&lt;61,2,BJ103&lt;66,3,BJ103&lt;71,4,TRUE,5),MATCH(YEAR($C$17),Appendix!$G$3:$L$3,0))</f>
        <v>0</v>
      </c>
      <c r="BM103" s="92">
        <f t="shared" si="63"/>
        <v>0</v>
      </c>
      <c r="BN103" s="99"/>
    </row>
    <row r="104" spans="1:66" x14ac:dyDescent="0.3">
      <c r="A104" s="64" t="s">
        <v>152</v>
      </c>
      <c r="B104" s="63"/>
      <c r="C104" s="67"/>
      <c r="D104" s="67"/>
      <c r="E104" s="67"/>
      <c r="F104" s="67"/>
      <c r="G104" s="67"/>
      <c r="H104" s="67"/>
      <c r="I104" s="67"/>
      <c r="J104" s="67"/>
      <c r="K104" s="67"/>
      <c r="L104" s="67"/>
      <c r="M104" s="67"/>
      <c r="N104" s="67"/>
      <c r="O104" s="57">
        <f t="shared" si="65"/>
        <v>0</v>
      </c>
      <c r="P104" s="57">
        <f t="shared" si="66"/>
        <v>0</v>
      </c>
      <c r="Q104" s="58">
        <f t="shared" si="40"/>
        <v>0</v>
      </c>
      <c r="R104" s="89">
        <f t="shared" si="41"/>
        <v>125</v>
      </c>
      <c r="S104" s="90">
        <f>IF($C104&gt;'Wage Ceilings '!$C$3,'Wage Ceilings '!$C$3,$C104)</f>
        <v>0</v>
      </c>
      <c r="T104" s="91" cm="1">
        <f t="array" ref="T104">INDEX(Appendix!$G$4:$K$8,_xlfn.IFS(R104&lt;56,1,R104&lt;61,2,R104&lt;66,3,R104&lt;71,4,TRUE,5),MATCH(YEAR($C$17),Appendix!$G$3:$L$3,0))</f>
        <v>0</v>
      </c>
      <c r="U104" s="92">
        <f t="shared" si="42"/>
        <v>0</v>
      </c>
      <c r="V104" s="89">
        <f t="shared" si="43"/>
        <v>126</v>
      </c>
      <c r="W104" s="90">
        <f>IF($D104&gt;'Wage Ceilings '!$C$3-$S104,'Wage Ceilings '!$C$3-$S104,$D104)</f>
        <v>0</v>
      </c>
      <c r="X104" s="91" cm="1">
        <f t="array" ref="X104">INDEX(Appendix!$G$4:$K$8,_xlfn.IFS(V104&lt;56,1,V104&lt;61,2,V104&lt;66,3,V104&lt;71,4,TRUE,5),MATCH(YEAR($C$17),Appendix!$G$3:$L$3,0))</f>
        <v>0</v>
      </c>
      <c r="Y104" s="92">
        <f t="shared" si="44"/>
        <v>0</v>
      </c>
      <c r="Z104" s="89">
        <f t="shared" si="45"/>
        <v>126</v>
      </c>
      <c r="AA104" s="90">
        <f>IF($E104&gt;'Wage Ceilings '!$C$3-SUM($S104,$W104),'Wage Ceilings '!$C$3-SUM($S104,$W104),$E104)</f>
        <v>0</v>
      </c>
      <c r="AB104" s="91" cm="1">
        <f t="array" ref="AB104">INDEX(Appendix!$G$4:$K$8,_xlfn.IFS(Z104&lt;56,1,Z104&lt;61,2,Z104&lt;66,3,Z104&lt;71,4,TRUE,5),MATCH(YEAR($C$17),Appendix!$G$3:$L$3,0))</f>
        <v>0</v>
      </c>
      <c r="AC104" s="92">
        <f t="shared" si="46"/>
        <v>0</v>
      </c>
      <c r="AD104" s="89">
        <f t="shared" si="47"/>
        <v>126</v>
      </c>
      <c r="AE104" s="90">
        <f>IF($F104&gt;'Wage Ceilings '!$C$3-SUM($S104,$W104,$AA104),'Wage Ceilings '!$C$3-SUM($S104,$W104,$AA104),$F104)</f>
        <v>0</v>
      </c>
      <c r="AF104" s="91" cm="1">
        <f t="array" ref="AF104">INDEX(Appendix!$G$4:$K$8,_xlfn.IFS(AD104&lt;56,1,AD104&lt;61,2,AD104&lt;66,3,AD104&lt;71,4,TRUE,5),MATCH(YEAR($C$17),Appendix!$G$3:$L$3,0))</f>
        <v>0</v>
      </c>
      <c r="AG104" s="92">
        <f t="shared" si="48"/>
        <v>0</v>
      </c>
      <c r="AH104" s="89">
        <f t="shared" si="49"/>
        <v>126</v>
      </c>
      <c r="AI104" s="90">
        <f>IF($G104&gt;'Wage Ceilings '!$C$3-SUM($S104,$W104,$AA104,$AE104),'Wage Ceilings '!$C$3-SUM($S104,$W104,$AA104,$AE104),$G104)</f>
        <v>0</v>
      </c>
      <c r="AJ104" s="91" cm="1">
        <f t="array" ref="AJ104">INDEX(Appendix!$G$4:$K$8,_xlfn.IFS(AH104&lt;56,1,AH104&lt;61,2,AH104&lt;66,3,AH104&lt;71,4,TRUE,5),MATCH(YEAR($C$17),Appendix!$G$3:$L$3,0))</f>
        <v>0</v>
      </c>
      <c r="AK104" s="92">
        <f t="shared" si="50"/>
        <v>0</v>
      </c>
      <c r="AL104" s="89">
        <f t="shared" si="51"/>
        <v>126</v>
      </c>
      <c r="AM104" s="90">
        <f>IF($H104&gt;'Wage Ceilings '!$C$3-SUM($S104,$W104,$AA104,$AE104,$AI104),'Wage Ceilings '!$C$3-SUM($S104,$W104,$AA104,$AE104,$AI104),$H104)</f>
        <v>0</v>
      </c>
      <c r="AN104" s="91" cm="1">
        <f t="array" ref="AN104">INDEX(Appendix!$G$4:$K$8,_xlfn.IFS(AL104&lt;56,1,AL104&lt;61,2,AL104&lt;66,3,AL104&lt;71,4,TRUE,5),MATCH(YEAR($C$17),Appendix!$G$3:$L$3,0))</f>
        <v>0</v>
      </c>
      <c r="AO104" s="92">
        <f t="shared" si="52"/>
        <v>0</v>
      </c>
      <c r="AP104" s="89">
        <f t="shared" si="53"/>
        <v>126</v>
      </c>
      <c r="AQ104" s="90" cm="1">
        <f t="array" ref="AQ104">_xlfn.IFS(SUM($S104,$W104,$AA104,$AE104,$AI104,$AM104)&gt;='Wage Ceilings '!$C$3,0,SUM($I104,$S104,$W104,$AA104,$AE104,$AI104,$AM104)&gt;'Wage Ceilings '!$C$3,'Wage Ceilings '!$C$3-SUM($S104,$W104,$AA104,$AE104,$AI104,$AM104),SUM($I104,$S104,$W104,$AA104,$AE104,$AI104,$AM104)&lt;='Wage Ceilings '!$C$3,$I104)</f>
        <v>0</v>
      </c>
      <c r="AR104" s="91" cm="1">
        <f t="array" ref="AR104">INDEX(Appendix!$G$4:$K$8,_xlfn.IFS(AP104&lt;56,1,AP104&lt;61,2,AP104&lt;66,3,AP104&lt;71,4,TRUE,5),MATCH(YEAR($C$17),Appendix!$G$3:$L$3,0))</f>
        <v>0</v>
      </c>
      <c r="AS104" s="92">
        <f t="shared" si="64"/>
        <v>0</v>
      </c>
      <c r="AT104" s="89">
        <f t="shared" si="54"/>
        <v>126</v>
      </c>
      <c r="AU104" s="90" cm="1">
        <f t="array" ref="AU104">_xlfn.IFS(SUM($S104,$W104,$AA104,$AE104,$AI104,$AM104,$AQ104)&gt;='Wage Ceilings '!$C$3,0,SUM($J104,$S104,$W104,$AA104,$AE104,$AI104,$AM104,$AQ104)&gt;'Wage Ceilings '!$C$3,'Wage Ceilings '!$C$3-SUM($S104,$W104,$AA104,$AE104,$AI104,$AM104,$AQ104),SUM($J104,$S104,$W104,$AA104,$AE104,$AI104,$AM104,$AQ104)&lt;='Wage Ceilings '!$C$3,$J104)</f>
        <v>0</v>
      </c>
      <c r="AV104" s="91" cm="1">
        <f t="array" ref="AV104">INDEX(Appendix!$G$4:$K$8,_xlfn.IFS(AT104&lt;56,1,AT104&lt;61,2,AT104&lt;66,3,AT104&lt;71,4,TRUE,5),MATCH(YEAR($C$17),Appendix!$G$3:$L$3,0))</f>
        <v>0</v>
      </c>
      <c r="AW104" s="92">
        <f t="shared" si="55"/>
        <v>0</v>
      </c>
      <c r="AX104" s="89">
        <f t="shared" si="56"/>
        <v>126</v>
      </c>
      <c r="AY104" s="90" cm="1">
        <f t="array" ref="AY104">_xlfn.IFS(SUM($S104,$W104,$AA104,$AE104,$AI104,$AM104,$AQ104,$AU104)&gt;='Wage Ceilings '!$C$3,0,SUM($K104,$S104,$W104,$AA104,$AE104,$AI104,$AM104,$AQ104,$AU104)&gt;'Wage Ceilings '!$C$3,'Wage Ceilings '!$C$3-SUM($S104,$W104,$AA104,$AE104,$AI104,$AM104,$AQ104,$AU104),SUM($K104,$S104,$W104,$AA104,$AE104,$AI104,$AM104,$AQ104,$AU104)&lt;='Wage Ceilings '!$C$3,$K104)</f>
        <v>0</v>
      </c>
      <c r="AZ104" s="91" cm="1">
        <f t="array" ref="AZ104">INDEX(Appendix!$G$4:$K$8,_xlfn.IFS(AX104&lt;56,1,AX104&lt;61,2,AX104&lt;66,3,AX104&lt;71,4,TRUE,5),MATCH(YEAR($C$17),Appendix!$G$3:$L$3,0))</f>
        <v>0</v>
      </c>
      <c r="BA104" s="92">
        <f t="shared" si="57"/>
        <v>0</v>
      </c>
      <c r="BB104" s="89">
        <f t="shared" si="58"/>
        <v>126</v>
      </c>
      <c r="BC104" s="90" cm="1">
        <f t="array" ref="BC104">_xlfn.IFS(SUM($S104,$W104,$AA104,$AE104,$AI104,$AM104,$AQ104,$AU104,$AY104)&gt;='Wage Ceilings '!$C$3,0,SUM($L104,$S104,$W104,$AA104,$AE104,$AI104,$AM104,$AQ104,$AU104,$AY104)&gt;'Wage Ceilings '!$C$3,'Wage Ceilings '!$C$3-SUM($S104,$W104,$AA104,$AE104,$AI104,$AM104,$AQ104,$AU104,$AY104),SUM($L104,$S104,$W104,$AA104,$AE104,$AI104,$AM104,$AQ104,$AU104,$AY104)&lt;='Wage Ceilings '!$C$3,$L104)</f>
        <v>0</v>
      </c>
      <c r="BD104" s="91" cm="1">
        <f t="array" ref="BD104">INDEX(Appendix!$G$4:$K$8,_xlfn.IFS(BB104&lt;56,1,BB104&lt;61,2,BB104&lt;66,3,BB104&lt;71,4,TRUE,5),MATCH(YEAR($C$17),Appendix!$G$3:$L$3,0))</f>
        <v>0</v>
      </c>
      <c r="BE104" s="92">
        <f t="shared" si="59"/>
        <v>0</v>
      </c>
      <c r="BF104" s="89">
        <f t="shared" si="60"/>
        <v>126</v>
      </c>
      <c r="BG104" s="90" cm="1">
        <f t="array" ref="BG104">_xlfn.IFS(SUM($S104,$W104,$AA104,$AE104,$AI104,$AM104,$AQ104,$AU104,$AY104,$BC104)&gt;='Wage Ceilings '!$C$3,0,SUM($M104,$S104,$W104,$AA104,$AE104,$AI104,$AM104,$AQ104,$AU104,$AY104,$BC104)&gt;'Wage Ceilings '!$C$3,'Wage Ceilings '!$C$3-SUM($S104,$W104,$AA104,$AE104,$AI104,$AM104,$AQ104,$AU104,$AY104,$BC104),SUM($M104,$S104,$W104,$AA104,$AE104,$AI104,$AM104,$AQ104,$AU104,$AY104,$BC104)&lt;='Wage Ceilings '!$C$3,$M104)</f>
        <v>0</v>
      </c>
      <c r="BH104" s="91" cm="1">
        <f t="array" ref="BH104">INDEX(Appendix!$G$4:$K$8,_xlfn.IFS(BF104&lt;56,1,BF104&lt;61,2,BF104&lt;66,3,BF104&lt;71,4,TRUE,5),MATCH(YEAR($C$17),Appendix!$G$3:$L$3,0))</f>
        <v>0</v>
      </c>
      <c r="BI104" s="92">
        <f t="shared" si="61"/>
        <v>0</v>
      </c>
      <c r="BJ104" s="89">
        <f t="shared" si="62"/>
        <v>126</v>
      </c>
      <c r="BK104" s="90" cm="1">
        <f t="array" ref="BK104">_xlfn.IFS(SUM($S104,$W104,$AA104,$AE104,$AI104,$AM104,$AQ104,$AU104,$AY104,$BC104,$BG104)&gt;='Wage Ceilings '!$C$3,0,SUM($N104,$S104,$W104,$AA104,$AE104,$AI104,$AM104,$AQ104,$AU104,$AY104,$BC104,$BG104)&gt;'Wage Ceilings '!$C$3,'Wage Ceilings '!$C$3-SUM($S104,$W104,$AA104,$AE104,$AI104,$AM104,$AQ104,$AU104,$AY104,$BC104,$BG104),SUM($N104,$S104,$W104,$AA104,$AE104,$AI104,$AM104,$AQ104,$AU104,$AY104,$BC104,$BG104)&lt;='Wage Ceilings '!$C$3,$N104)</f>
        <v>0</v>
      </c>
      <c r="BL104" s="91" cm="1">
        <f t="array" ref="BL104">INDEX(Appendix!$G$4:$K$8,_xlfn.IFS(BJ104&lt;56,1,BJ104&lt;61,2,BJ104&lt;66,3,BJ104&lt;71,4,TRUE,5),MATCH(YEAR($C$17),Appendix!$G$3:$L$3,0))</f>
        <v>0</v>
      </c>
      <c r="BM104" s="92">
        <f t="shared" si="63"/>
        <v>0</v>
      </c>
      <c r="BN104" s="99"/>
    </row>
    <row r="105" spans="1:66" x14ac:dyDescent="0.3">
      <c r="A105" s="64" t="s">
        <v>153</v>
      </c>
      <c r="B105" s="63"/>
      <c r="C105" s="67"/>
      <c r="D105" s="67"/>
      <c r="E105" s="67"/>
      <c r="F105" s="67"/>
      <c r="G105" s="67"/>
      <c r="H105" s="67"/>
      <c r="I105" s="67"/>
      <c r="J105" s="67"/>
      <c r="K105" s="67"/>
      <c r="L105" s="67"/>
      <c r="M105" s="67"/>
      <c r="N105" s="67"/>
      <c r="O105" s="57">
        <f t="shared" si="65"/>
        <v>0</v>
      </c>
      <c r="P105" s="57">
        <f t="shared" si="66"/>
        <v>0</v>
      </c>
      <c r="Q105" s="58">
        <f t="shared" si="40"/>
        <v>0</v>
      </c>
      <c r="R105" s="89">
        <f t="shared" si="41"/>
        <v>125</v>
      </c>
      <c r="S105" s="90">
        <f>IF($C105&gt;'Wage Ceilings '!$C$3,'Wage Ceilings '!$C$3,$C105)</f>
        <v>0</v>
      </c>
      <c r="T105" s="91" cm="1">
        <f t="array" ref="T105">INDEX(Appendix!$G$4:$K$8,_xlfn.IFS(R105&lt;56,1,R105&lt;61,2,R105&lt;66,3,R105&lt;71,4,TRUE,5),MATCH(YEAR($C$17),Appendix!$G$3:$L$3,0))</f>
        <v>0</v>
      </c>
      <c r="U105" s="92">
        <f t="shared" si="42"/>
        <v>0</v>
      </c>
      <c r="V105" s="89">
        <f t="shared" si="43"/>
        <v>126</v>
      </c>
      <c r="W105" s="90">
        <f>IF($D105&gt;'Wage Ceilings '!$C$3-$S105,'Wage Ceilings '!$C$3-$S105,$D105)</f>
        <v>0</v>
      </c>
      <c r="X105" s="91" cm="1">
        <f t="array" ref="X105">INDEX(Appendix!$G$4:$K$8,_xlfn.IFS(V105&lt;56,1,V105&lt;61,2,V105&lt;66,3,V105&lt;71,4,TRUE,5),MATCH(YEAR($C$17),Appendix!$G$3:$L$3,0))</f>
        <v>0</v>
      </c>
      <c r="Y105" s="92">
        <f t="shared" si="44"/>
        <v>0</v>
      </c>
      <c r="Z105" s="89">
        <f t="shared" si="45"/>
        <v>126</v>
      </c>
      <c r="AA105" s="90">
        <f>IF($E105&gt;'Wage Ceilings '!$C$3-SUM($S105,$W105),'Wage Ceilings '!$C$3-SUM($S105,$W105),$E105)</f>
        <v>0</v>
      </c>
      <c r="AB105" s="91" cm="1">
        <f t="array" ref="AB105">INDEX(Appendix!$G$4:$K$8,_xlfn.IFS(Z105&lt;56,1,Z105&lt;61,2,Z105&lt;66,3,Z105&lt;71,4,TRUE,5),MATCH(YEAR($C$17),Appendix!$G$3:$L$3,0))</f>
        <v>0</v>
      </c>
      <c r="AC105" s="92">
        <f t="shared" si="46"/>
        <v>0</v>
      </c>
      <c r="AD105" s="89">
        <f t="shared" si="47"/>
        <v>126</v>
      </c>
      <c r="AE105" s="90">
        <f>IF($F105&gt;'Wage Ceilings '!$C$3-SUM($S105,$W105,$AA105),'Wage Ceilings '!$C$3-SUM($S105,$W105,$AA105),$F105)</f>
        <v>0</v>
      </c>
      <c r="AF105" s="91" cm="1">
        <f t="array" ref="AF105">INDEX(Appendix!$G$4:$K$8,_xlfn.IFS(AD105&lt;56,1,AD105&lt;61,2,AD105&lt;66,3,AD105&lt;71,4,TRUE,5),MATCH(YEAR($C$17),Appendix!$G$3:$L$3,0))</f>
        <v>0</v>
      </c>
      <c r="AG105" s="92">
        <f t="shared" si="48"/>
        <v>0</v>
      </c>
      <c r="AH105" s="89">
        <f t="shared" si="49"/>
        <v>126</v>
      </c>
      <c r="AI105" s="90">
        <f>IF($G105&gt;'Wage Ceilings '!$C$3-SUM($S105,$W105,$AA105,$AE105),'Wage Ceilings '!$C$3-SUM($S105,$W105,$AA105,$AE105),$G105)</f>
        <v>0</v>
      </c>
      <c r="AJ105" s="91" cm="1">
        <f t="array" ref="AJ105">INDEX(Appendix!$G$4:$K$8,_xlfn.IFS(AH105&lt;56,1,AH105&lt;61,2,AH105&lt;66,3,AH105&lt;71,4,TRUE,5),MATCH(YEAR($C$17),Appendix!$G$3:$L$3,0))</f>
        <v>0</v>
      </c>
      <c r="AK105" s="92">
        <f t="shared" si="50"/>
        <v>0</v>
      </c>
      <c r="AL105" s="89">
        <f t="shared" si="51"/>
        <v>126</v>
      </c>
      <c r="AM105" s="90">
        <f>IF($H105&gt;'Wage Ceilings '!$C$3-SUM($S105,$W105,$AA105,$AE105,$AI105),'Wage Ceilings '!$C$3-SUM($S105,$W105,$AA105,$AE105,$AI105),$H105)</f>
        <v>0</v>
      </c>
      <c r="AN105" s="91" cm="1">
        <f t="array" ref="AN105">INDEX(Appendix!$G$4:$K$8,_xlfn.IFS(AL105&lt;56,1,AL105&lt;61,2,AL105&lt;66,3,AL105&lt;71,4,TRUE,5),MATCH(YEAR($C$17),Appendix!$G$3:$L$3,0))</f>
        <v>0</v>
      </c>
      <c r="AO105" s="92">
        <f t="shared" si="52"/>
        <v>0</v>
      </c>
      <c r="AP105" s="89">
        <f t="shared" si="53"/>
        <v>126</v>
      </c>
      <c r="AQ105" s="90" cm="1">
        <f t="array" ref="AQ105">_xlfn.IFS(SUM($S105,$W105,$AA105,$AE105,$AI105,$AM105)&gt;='Wage Ceilings '!$C$3,0,SUM($I105,$S105,$W105,$AA105,$AE105,$AI105,$AM105)&gt;'Wage Ceilings '!$C$3,'Wage Ceilings '!$C$3-SUM($S105,$W105,$AA105,$AE105,$AI105,$AM105),SUM($I105,$S105,$W105,$AA105,$AE105,$AI105,$AM105)&lt;='Wage Ceilings '!$C$3,$I105)</f>
        <v>0</v>
      </c>
      <c r="AR105" s="91" cm="1">
        <f t="array" ref="AR105">INDEX(Appendix!$G$4:$K$8,_xlfn.IFS(AP105&lt;56,1,AP105&lt;61,2,AP105&lt;66,3,AP105&lt;71,4,TRUE,5),MATCH(YEAR($C$17),Appendix!$G$3:$L$3,0))</f>
        <v>0</v>
      </c>
      <c r="AS105" s="92">
        <f t="shared" si="64"/>
        <v>0</v>
      </c>
      <c r="AT105" s="89">
        <f t="shared" si="54"/>
        <v>126</v>
      </c>
      <c r="AU105" s="90" cm="1">
        <f t="array" ref="AU105">_xlfn.IFS(SUM($S105,$W105,$AA105,$AE105,$AI105,$AM105,$AQ105)&gt;='Wage Ceilings '!$C$3,0,SUM($J105,$S105,$W105,$AA105,$AE105,$AI105,$AM105,$AQ105)&gt;'Wage Ceilings '!$C$3,'Wage Ceilings '!$C$3-SUM($S105,$W105,$AA105,$AE105,$AI105,$AM105,$AQ105),SUM($J105,$S105,$W105,$AA105,$AE105,$AI105,$AM105,$AQ105)&lt;='Wage Ceilings '!$C$3,$J105)</f>
        <v>0</v>
      </c>
      <c r="AV105" s="91" cm="1">
        <f t="array" ref="AV105">INDEX(Appendix!$G$4:$K$8,_xlfn.IFS(AT105&lt;56,1,AT105&lt;61,2,AT105&lt;66,3,AT105&lt;71,4,TRUE,5),MATCH(YEAR($C$17),Appendix!$G$3:$L$3,0))</f>
        <v>0</v>
      </c>
      <c r="AW105" s="92">
        <f t="shared" si="55"/>
        <v>0</v>
      </c>
      <c r="AX105" s="89">
        <f t="shared" si="56"/>
        <v>126</v>
      </c>
      <c r="AY105" s="90" cm="1">
        <f t="array" ref="AY105">_xlfn.IFS(SUM($S105,$W105,$AA105,$AE105,$AI105,$AM105,$AQ105,$AU105)&gt;='Wage Ceilings '!$C$3,0,SUM($K105,$S105,$W105,$AA105,$AE105,$AI105,$AM105,$AQ105,$AU105)&gt;'Wage Ceilings '!$C$3,'Wage Ceilings '!$C$3-SUM($S105,$W105,$AA105,$AE105,$AI105,$AM105,$AQ105,$AU105),SUM($K105,$S105,$W105,$AA105,$AE105,$AI105,$AM105,$AQ105,$AU105)&lt;='Wage Ceilings '!$C$3,$K105)</f>
        <v>0</v>
      </c>
      <c r="AZ105" s="91" cm="1">
        <f t="array" ref="AZ105">INDEX(Appendix!$G$4:$K$8,_xlfn.IFS(AX105&lt;56,1,AX105&lt;61,2,AX105&lt;66,3,AX105&lt;71,4,TRUE,5),MATCH(YEAR($C$17),Appendix!$G$3:$L$3,0))</f>
        <v>0</v>
      </c>
      <c r="BA105" s="92">
        <f t="shared" si="57"/>
        <v>0</v>
      </c>
      <c r="BB105" s="89">
        <f t="shared" si="58"/>
        <v>126</v>
      </c>
      <c r="BC105" s="90" cm="1">
        <f t="array" ref="BC105">_xlfn.IFS(SUM($S105,$W105,$AA105,$AE105,$AI105,$AM105,$AQ105,$AU105,$AY105)&gt;='Wage Ceilings '!$C$3,0,SUM($L105,$S105,$W105,$AA105,$AE105,$AI105,$AM105,$AQ105,$AU105,$AY105)&gt;'Wage Ceilings '!$C$3,'Wage Ceilings '!$C$3-SUM($S105,$W105,$AA105,$AE105,$AI105,$AM105,$AQ105,$AU105,$AY105),SUM($L105,$S105,$W105,$AA105,$AE105,$AI105,$AM105,$AQ105,$AU105,$AY105)&lt;='Wage Ceilings '!$C$3,$L105)</f>
        <v>0</v>
      </c>
      <c r="BD105" s="91" cm="1">
        <f t="array" ref="BD105">INDEX(Appendix!$G$4:$K$8,_xlfn.IFS(BB105&lt;56,1,BB105&lt;61,2,BB105&lt;66,3,BB105&lt;71,4,TRUE,5),MATCH(YEAR($C$17),Appendix!$G$3:$L$3,0))</f>
        <v>0</v>
      </c>
      <c r="BE105" s="92">
        <f t="shared" si="59"/>
        <v>0</v>
      </c>
      <c r="BF105" s="89">
        <f t="shared" si="60"/>
        <v>126</v>
      </c>
      <c r="BG105" s="90" cm="1">
        <f t="array" ref="BG105">_xlfn.IFS(SUM($S105,$W105,$AA105,$AE105,$AI105,$AM105,$AQ105,$AU105,$AY105,$BC105)&gt;='Wage Ceilings '!$C$3,0,SUM($M105,$S105,$W105,$AA105,$AE105,$AI105,$AM105,$AQ105,$AU105,$AY105,$BC105)&gt;'Wage Ceilings '!$C$3,'Wage Ceilings '!$C$3-SUM($S105,$W105,$AA105,$AE105,$AI105,$AM105,$AQ105,$AU105,$AY105,$BC105),SUM($M105,$S105,$W105,$AA105,$AE105,$AI105,$AM105,$AQ105,$AU105,$AY105,$BC105)&lt;='Wage Ceilings '!$C$3,$M105)</f>
        <v>0</v>
      </c>
      <c r="BH105" s="91" cm="1">
        <f t="array" ref="BH105">INDEX(Appendix!$G$4:$K$8,_xlfn.IFS(BF105&lt;56,1,BF105&lt;61,2,BF105&lt;66,3,BF105&lt;71,4,TRUE,5),MATCH(YEAR($C$17),Appendix!$G$3:$L$3,0))</f>
        <v>0</v>
      </c>
      <c r="BI105" s="92">
        <f t="shared" si="61"/>
        <v>0</v>
      </c>
      <c r="BJ105" s="89">
        <f t="shared" si="62"/>
        <v>126</v>
      </c>
      <c r="BK105" s="90" cm="1">
        <f t="array" ref="BK105">_xlfn.IFS(SUM($S105,$W105,$AA105,$AE105,$AI105,$AM105,$AQ105,$AU105,$AY105,$BC105,$BG105)&gt;='Wage Ceilings '!$C$3,0,SUM($N105,$S105,$W105,$AA105,$AE105,$AI105,$AM105,$AQ105,$AU105,$AY105,$BC105,$BG105)&gt;'Wage Ceilings '!$C$3,'Wage Ceilings '!$C$3-SUM($S105,$W105,$AA105,$AE105,$AI105,$AM105,$AQ105,$AU105,$AY105,$BC105,$BG105),SUM($N105,$S105,$W105,$AA105,$AE105,$AI105,$AM105,$AQ105,$AU105,$AY105,$BC105,$BG105)&lt;='Wage Ceilings '!$C$3,$N105)</f>
        <v>0</v>
      </c>
      <c r="BL105" s="91" cm="1">
        <f t="array" ref="BL105">INDEX(Appendix!$G$4:$K$8,_xlfn.IFS(BJ105&lt;56,1,BJ105&lt;61,2,BJ105&lt;66,3,BJ105&lt;71,4,TRUE,5),MATCH(YEAR($C$17),Appendix!$G$3:$L$3,0))</f>
        <v>0</v>
      </c>
      <c r="BM105" s="92">
        <f t="shared" si="63"/>
        <v>0</v>
      </c>
      <c r="BN105" s="99"/>
    </row>
    <row r="106" spans="1:66" x14ac:dyDescent="0.3">
      <c r="A106" s="64" t="s">
        <v>154</v>
      </c>
      <c r="B106" s="63"/>
      <c r="C106" s="67"/>
      <c r="D106" s="67"/>
      <c r="E106" s="67"/>
      <c r="F106" s="67"/>
      <c r="G106" s="67"/>
      <c r="H106" s="67"/>
      <c r="I106" s="67"/>
      <c r="J106" s="67"/>
      <c r="K106" s="67"/>
      <c r="L106" s="67"/>
      <c r="M106" s="67"/>
      <c r="N106" s="67"/>
      <c r="O106" s="57">
        <f t="shared" si="65"/>
        <v>0</v>
      </c>
      <c r="P106" s="57">
        <f t="shared" si="66"/>
        <v>0</v>
      </c>
      <c r="Q106" s="58">
        <f t="shared" si="40"/>
        <v>0</v>
      </c>
      <c r="R106" s="89">
        <f t="shared" si="41"/>
        <v>125</v>
      </c>
      <c r="S106" s="90">
        <f>IF($C106&gt;'Wage Ceilings '!$C$3,'Wage Ceilings '!$C$3,$C106)</f>
        <v>0</v>
      </c>
      <c r="T106" s="91" cm="1">
        <f t="array" ref="T106">INDEX(Appendix!$G$4:$K$8,_xlfn.IFS(R106&lt;56,1,R106&lt;61,2,R106&lt;66,3,R106&lt;71,4,TRUE,5),MATCH(YEAR($C$17),Appendix!$G$3:$L$3,0))</f>
        <v>0</v>
      </c>
      <c r="U106" s="92">
        <f t="shared" si="42"/>
        <v>0</v>
      </c>
      <c r="V106" s="89">
        <f t="shared" si="43"/>
        <v>126</v>
      </c>
      <c r="W106" s="90">
        <f>IF($D106&gt;'Wage Ceilings '!$C$3-$S106,'Wage Ceilings '!$C$3-$S106,$D106)</f>
        <v>0</v>
      </c>
      <c r="X106" s="91" cm="1">
        <f t="array" ref="X106">INDEX(Appendix!$G$4:$K$8,_xlfn.IFS(V106&lt;56,1,V106&lt;61,2,V106&lt;66,3,V106&lt;71,4,TRUE,5),MATCH(YEAR($C$17),Appendix!$G$3:$L$3,0))</f>
        <v>0</v>
      </c>
      <c r="Y106" s="92">
        <f t="shared" si="44"/>
        <v>0</v>
      </c>
      <c r="Z106" s="89">
        <f t="shared" si="45"/>
        <v>126</v>
      </c>
      <c r="AA106" s="90">
        <f>IF($E106&gt;'Wage Ceilings '!$C$3-SUM($S106,$W106),'Wage Ceilings '!$C$3-SUM($S106,$W106),$E106)</f>
        <v>0</v>
      </c>
      <c r="AB106" s="91" cm="1">
        <f t="array" ref="AB106">INDEX(Appendix!$G$4:$K$8,_xlfn.IFS(Z106&lt;56,1,Z106&lt;61,2,Z106&lt;66,3,Z106&lt;71,4,TRUE,5),MATCH(YEAR($C$17),Appendix!$G$3:$L$3,0))</f>
        <v>0</v>
      </c>
      <c r="AC106" s="92">
        <f t="shared" si="46"/>
        <v>0</v>
      </c>
      <c r="AD106" s="89">
        <f t="shared" si="47"/>
        <v>126</v>
      </c>
      <c r="AE106" s="90">
        <f>IF($F106&gt;'Wage Ceilings '!$C$3-SUM($S106,$W106,$AA106),'Wage Ceilings '!$C$3-SUM($S106,$W106,$AA106),$F106)</f>
        <v>0</v>
      </c>
      <c r="AF106" s="91" cm="1">
        <f t="array" ref="AF106">INDEX(Appendix!$G$4:$K$8,_xlfn.IFS(AD106&lt;56,1,AD106&lt;61,2,AD106&lt;66,3,AD106&lt;71,4,TRUE,5),MATCH(YEAR($C$17),Appendix!$G$3:$L$3,0))</f>
        <v>0</v>
      </c>
      <c r="AG106" s="92">
        <f t="shared" si="48"/>
        <v>0</v>
      </c>
      <c r="AH106" s="89">
        <f t="shared" si="49"/>
        <v>126</v>
      </c>
      <c r="AI106" s="90">
        <f>IF($G106&gt;'Wage Ceilings '!$C$3-SUM($S106,$W106,$AA106,$AE106),'Wage Ceilings '!$C$3-SUM($S106,$W106,$AA106,$AE106),$G106)</f>
        <v>0</v>
      </c>
      <c r="AJ106" s="91" cm="1">
        <f t="array" ref="AJ106">INDEX(Appendix!$G$4:$K$8,_xlfn.IFS(AH106&lt;56,1,AH106&lt;61,2,AH106&lt;66,3,AH106&lt;71,4,TRUE,5),MATCH(YEAR($C$17),Appendix!$G$3:$L$3,0))</f>
        <v>0</v>
      </c>
      <c r="AK106" s="92">
        <f t="shared" si="50"/>
        <v>0</v>
      </c>
      <c r="AL106" s="89">
        <f t="shared" si="51"/>
        <v>126</v>
      </c>
      <c r="AM106" s="90">
        <f>IF($H106&gt;'Wage Ceilings '!$C$3-SUM($S106,$W106,$AA106,$AE106,$AI106),'Wage Ceilings '!$C$3-SUM($S106,$W106,$AA106,$AE106,$AI106),$H106)</f>
        <v>0</v>
      </c>
      <c r="AN106" s="91" cm="1">
        <f t="array" ref="AN106">INDEX(Appendix!$G$4:$K$8,_xlfn.IFS(AL106&lt;56,1,AL106&lt;61,2,AL106&lt;66,3,AL106&lt;71,4,TRUE,5),MATCH(YEAR($C$17),Appendix!$G$3:$L$3,0))</f>
        <v>0</v>
      </c>
      <c r="AO106" s="92">
        <f t="shared" si="52"/>
        <v>0</v>
      </c>
      <c r="AP106" s="89">
        <f t="shared" si="53"/>
        <v>126</v>
      </c>
      <c r="AQ106" s="90" cm="1">
        <f t="array" ref="AQ106">_xlfn.IFS(SUM($S106,$W106,$AA106,$AE106,$AI106,$AM106)&gt;='Wage Ceilings '!$C$3,0,SUM($I106,$S106,$W106,$AA106,$AE106,$AI106,$AM106)&gt;'Wage Ceilings '!$C$3,'Wage Ceilings '!$C$3-SUM($S106,$W106,$AA106,$AE106,$AI106,$AM106),SUM($I106,$S106,$W106,$AA106,$AE106,$AI106,$AM106)&lt;='Wage Ceilings '!$C$3,$I106)</f>
        <v>0</v>
      </c>
      <c r="AR106" s="91" cm="1">
        <f t="array" ref="AR106">INDEX(Appendix!$G$4:$K$8,_xlfn.IFS(AP106&lt;56,1,AP106&lt;61,2,AP106&lt;66,3,AP106&lt;71,4,TRUE,5),MATCH(YEAR($C$17),Appendix!$G$3:$L$3,0))</f>
        <v>0</v>
      </c>
      <c r="AS106" s="92">
        <f t="shared" si="64"/>
        <v>0</v>
      </c>
      <c r="AT106" s="89">
        <f t="shared" si="54"/>
        <v>126</v>
      </c>
      <c r="AU106" s="90" cm="1">
        <f t="array" ref="AU106">_xlfn.IFS(SUM($S106,$W106,$AA106,$AE106,$AI106,$AM106,$AQ106)&gt;='Wage Ceilings '!$C$3,0,SUM($J106,$S106,$W106,$AA106,$AE106,$AI106,$AM106,$AQ106)&gt;'Wage Ceilings '!$C$3,'Wage Ceilings '!$C$3-SUM($S106,$W106,$AA106,$AE106,$AI106,$AM106,$AQ106),SUM($J106,$S106,$W106,$AA106,$AE106,$AI106,$AM106,$AQ106)&lt;='Wage Ceilings '!$C$3,$J106)</f>
        <v>0</v>
      </c>
      <c r="AV106" s="91" cm="1">
        <f t="array" ref="AV106">INDEX(Appendix!$G$4:$K$8,_xlfn.IFS(AT106&lt;56,1,AT106&lt;61,2,AT106&lt;66,3,AT106&lt;71,4,TRUE,5),MATCH(YEAR($C$17),Appendix!$G$3:$L$3,0))</f>
        <v>0</v>
      </c>
      <c r="AW106" s="92">
        <f t="shared" si="55"/>
        <v>0</v>
      </c>
      <c r="AX106" s="89">
        <f t="shared" si="56"/>
        <v>126</v>
      </c>
      <c r="AY106" s="90" cm="1">
        <f t="array" ref="AY106">_xlfn.IFS(SUM($S106,$W106,$AA106,$AE106,$AI106,$AM106,$AQ106,$AU106)&gt;='Wage Ceilings '!$C$3,0,SUM($K106,$S106,$W106,$AA106,$AE106,$AI106,$AM106,$AQ106,$AU106)&gt;'Wage Ceilings '!$C$3,'Wage Ceilings '!$C$3-SUM($S106,$W106,$AA106,$AE106,$AI106,$AM106,$AQ106,$AU106),SUM($K106,$S106,$W106,$AA106,$AE106,$AI106,$AM106,$AQ106,$AU106)&lt;='Wage Ceilings '!$C$3,$K106)</f>
        <v>0</v>
      </c>
      <c r="AZ106" s="91" cm="1">
        <f t="array" ref="AZ106">INDEX(Appendix!$G$4:$K$8,_xlfn.IFS(AX106&lt;56,1,AX106&lt;61,2,AX106&lt;66,3,AX106&lt;71,4,TRUE,5),MATCH(YEAR($C$17),Appendix!$G$3:$L$3,0))</f>
        <v>0</v>
      </c>
      <c r="BA106" s="92">
        <f t="shared" si="57"/>
        <v>0</v>
      </c>
      <c r="BB106" s="89">
        <f t="shared" si="58"/>
        <v>126</v>
      </c>
      <c r="BC106" s="90" cm="1">
        <f t="array" ref="BC106">_xlfn.IFS(SUM($S106,$W106,$AA106,$AE106,$AI106,$AM106,$AQ106,$AU106,$AY106)&gt;='Wage Ceilings '!$C$3,0,SUM($L106,$S106,$W106,$AA106,$AE106,$AI106,$AM106,$AQ106,$AU106,$AY106)&gt;'Wage Ceilings '!$C$3,'Wage Ceilings '!$C$3-SUM($S106,$W106,$AA106,$AE106,$AI106,$AM106,$AQ106,$AU106,$AY106),SUM($L106,$S106,$W106,$AA106,$AE106,$AI106,$AM106,$AQ106,$AU106,$AY106)&lt;='Wage Ceilings '!$C$3,$L106)</f>
        <v>0</v>
      </c>
      <c r="BD106" s="91" cm="1">
        <f t="array" ref="BD106">INDEX(Appendix!$G$4:$K$8,_xlfn.IFS(BB106&lt;56,1,BB106&lt;61,2,BB106&lt;66,3,BB106&lt;71,4,TRUE,5),MATCH(YEAR($C$17),Appendix!$G$3:$L$3,0))</f>
        <v>0</v>
      </c>
      <c r="BE106" s="92">
        <f t="shared" si="59"/>
        <v>0</v>
      </c>
      <c r="BF106" s="89">
        <f t="shared" si="60"/>
        <v>126</v>
      </c>
      <c r="BG106" s="90" cm="1">
        <f t="array" ref="BG106">_xlfn.IFS(SUM($S106,$W106,$AA106,$AE106,$AI106,$AM106,$AQ106,$AU106,$AY106,$BC106)&gt;='Wage Ceilings '!$C$3,0,SUM($M106,$S106,$W106,$AA106,$AE106,$AI106,$AM106,$AQ106,$AU106,$AY106,$BC106)&gt;'Wage Ceilings '!$C$3,'Wage Ceilings '!$C$3-SUM($S106,$W106,$AA106,$AE106,$AI106,$AM106,$AQ106,$AU106,$AY106,$BC106),SUM($M106,$S106,$W106,$AA106,$AE106,$AI106,$AM106,$AQ106,$AU106,$AY106,$BC106)&lt;='Wage Ceilings '!$C$3,$M106)</f>
        <v>0</v>
      </c>
      <c r="BH106" s="91" cm="1">
        <f t="array" ref="BH106">INDEX(Appendix!$G$4:$K$8,_xlfn.IFS(BF106&lt;56,1,BF106&lt;61,2,BF106&lt;66,3,BF106&lt;71,4,TRUE,5),MATCH(YEAR($C$17),Appendix!$G$3:$L$3,0))</f>
        <v>0</v>
      </c>
      <c r="BI106" s="92">
        <f t="shared" si="61"/>
        <v>0</v>
      </c>
      <c r="BJ106" s="89">
        <f t="shared" si="62"/>
        <v>126</v>
      </c>
      <c r="BK106" s="90" cm="1">
        <f t="array" ref="BK106">_xlfn.IFS(SUM($S106,$W106,$AA106,$AE106,$AI106,$AM106,$AQ106,$AU106,$AY106,$BC106,$BG106)&gt;='Wage Ceilings '!$C$3,0,SUM($N106,$S106,$W106,$AA106,$AE106,$AI106,$AM106,$AQ106,$AU106,$AY106,$BC106,$BG106)&gt;'Wage Ceilings '!$C$3,'Wage Ceilings '!$C$3-SUM($S106,$W106,$AA106,$AE106,$AI106,$AM106,$AQ106,$AU106,$AY106,$BC106,$BG106),SUM($N106,$S106,$W106,$AA106,$AE106,$AI106,$AM106,$AQ106,$AU106,$AY106,$BC106,$BG106)&lt;='Wage Ceilings '!$C$3,$N106)</f>
        <v>0</v>
      </c>
      <c r="BL106" s="91" cm="1">
        <f t="array" ref="BL106">INDEX(Appendix!$G$4:$K$8,_xlfn.IFS(BJ106&lt;56,1,BJ106&lt;61,2,BJ106&lt;66,3,BJ106&lt;71,4,TRUE,5),MATCH(YEAR($C$17),Appendix!$G$3:$L$3,0))</f>
        <v>0</v>
      </c>
      <c r="BM106" s="92">
        <f t="shared" si="63"/>
        <v>0</v>
      </c>
      <c r="BN106" s="99"/>
    </row>
    <row r="107" spans="1:66" x14ac:dyDescent="0.3">
      <c r="A107" s="64" t="s">
        <v>155</v>
      </c>
      <c r="B107" s="63"/>
      <c r="C107" s="67"/>
      <c r="D107" s="67"/>
      <c r="E107" s="67"/>
      <c r="F107" s="67"/>
      <c r="G107" s="67"/>
      <c r="H107" s="67"/>
      <c r="I107" s="67"/>
      <c r="J107" s="67"/>
      <c r="K107" s="67"/>
      <c r="L107" s="67"/>
      <c r="M107" s="67"/>
      <c r="N107" s="67"/>
      <c r="O107" s="57">
        <f t="shared" si="65"/>
        <v>0</v>
      </c>
      <c r="P107" s="57">
        <f t="shared" si="66"/>
        <v>0</v>
      </c>
      <c r="Q107" s="58">
        <f t="shared" si="40"/>
        <v>0</v>
      </c>
      <c r="R107" s="89">
        <f t="shared" si="41"/>
        <v>125</v>
      </c>
      <c r="S107" s="90">
        <f>IF($C107&gt;'Wage Ceilings '!$C$3,'Wage Ceilings '!$C$3,$C107)</f>
        <v>0</v>
      </c>
      <c r="T107" s="91" cm="1">
        <f t="array" ref="T107">INDEX(Appendix!$G$4:$K$8,_xlfn.IFS(R107&lt;56,1,R107&lt;61,2,R107&lt;66,3,R107&lt;71,4,TRUE,5),MATCH(YEAR($C$17),Appendix!$G$3:$L$3,0))</f>
        <v>0</v>
      </c>
      <c r="U107" s="92">
        <f t="shared" si="42"/>
        <v>0</v>
      </c>
      <c r="V107" s="89">
        <f t="shared" si="43"/>
        <v>126</v>
      </c>
      <c r="W107" s="90">
        <f>IF($D107&gt;'Wage Ceilings '!$C$3-$S107,'Wage Ceilings '!$C$3-$S107,$D107)</f>
        <v>0</v>
      </c>
      <c r="X107" s="91" cm="1">
        <f t="array" ref="X107">INDEX(Appendix!$G$4:$K$8,_xlfn.IFS(V107&lt;56,1,V107&lt;61,2,V107&lt;66,3,V107&lt;71,4,TRUE,5),MATCH(YEAR($C$17),Appendix!$G$3:$L$3,0))</f>
        <v>0</v>
      </c>
      <c r="Y107" s="92">
        <f t="shared" si="44"/>
        <v>0</v>
      </c>
      <c r="Z107" s="89">
        <f t="shared" si="45"/>
        <v>126</v>
      </c>
      <c r="AA107" s="90">
        <f>IF($E107&gt;'Wage Ceilings '!$C$3-SUM($S107,$W107),'Wage Ceilings '!$C$3-SUM($S107,$W107),$E107)</f>
        <v>0</v>
      </c>
      <c r="AB107" s="91" cm="1">
        <f t="array" ref="AB107">INDEX(Appendix!$G$4:$K$8,_xlfn.IFS(Z107&lt;56,1,Z107&lt;61,2,Z107&lt;66,3,Z107&lt;71,4,TRUE,5),MATCH(YEAR($C$17),Appendix!$G$3:$L$3,0))</f>
        <v>0</v>
      </c>
      <c r="AC107" s="92">
        <f t="shared" si="46"/>
        <v>0</v>
      </c>
      <c r="AD107" s="89">
        <f t="shared" si="47"/>
        <v>126</v>
      </c>
      <c r="AE107" s="90">
        <f>IF($F107&gt;'Wage Ceilings '!$C$3-SUM($S107,$W107,$AA107),'Wage Ceilings '!$C$3-SUM($S107,$W107,$AA107),$F107)</f>
        <v>0</v>
      </c>
      <c r="AF107" s="91" cm="1">
        <f t="array" ref="AF107">INDEX(Appendix!$G$4:$K$8,_xlfn.IFS(AD107&lt;56,1,AD107&lt;61,2,AD107&lt;66,3,AD107&lt;71,4,TRUE,5),MATCH(YEAR($C$17),Appendix!$G$3:$L$3,0))</f>
        <v>0</v>
      </c>
      <c r="AG107" s="92">
        <f t="shared" si="48"/>
        <v>0</v>
      </c>
      <c r="AH107" s="89">
        <f t="shared" si="49"/>
        <v>126</v>
      </c>
      <c r="AI107" s="90">
        <f>IF($G107&gt;'Wage Ceilings '!$C$3-SUM($S107,$W107,$AA107,$AE107),'Wage Ceilings '!$C$3-SUM($S107,$W107,$AA107,$AE107),$G107)</f>
        <v>0</v>
      </c>
      <c r="AJ107" s="91" cm="1">
        <f t="array" ref="AJ107">INDEX(Appendix!$G$4:$K$8,_xlfn.IFS(AH107&lt;56,1,AH107&lt;61,2,AH107&lt;66,3,AH107&lt;71,4,TRUE,5),MATCH(YEAR($C$17),Appendix!$G$3:$L$3,0))</f>
        <v>0</v>
      </c>
      <c r="AK107" s="92">
        <f t="shared" si="50"/>
        <v>0</v>
      </c>
      <c r="AL107" s="89">
        <f t="shared" si="51"/>
        <v>126</v>
      </c>
      <c r="AM107" s="90">
        <f>IF($H107&gt;'Wage Ceilings '!$C$3-SUM($S107,$W107,$AA107,$AE107,$AI107),'Wage Ceilings '!$C$3-SUM($S107,$W107,$AA107,$AE107,$AI107),$H107)</f>
        <v>0</v>
      </c>
      <c r="AN107" s="91" cm="1">
        <f t="array" ref="AN107">INDEX(Appendix!$G$4:$K$8,_xlfn.IFS(AL107&lt;56,1,AL107&lt;61,2,AL107&lt;66,3,AL107&lt;71,4,TRUE,5),MATCH(YEAR($C$17),Appendix!$G$3:$L$3,0))</f>
        <v>0</v>
      </c>
      <c r="AO107" s="92">
        <f t="shared" si="52"/>
        <v>0</v>
      </c>
      <c r="AP107" s="89">
        <f t="shared" si="53"/>
        <v>126</v>
      </c>
      <c r="AQ107" s="90" cm="1">
        <f t="array" ref="AQ107">_xlfn.IFS(SUM($S107,$W107,$AA107,$AE107,$AI107,$AM107)&gt;='Wage Ceilings '!$C$3,0,SUM($I107,$S107,$W107,$AA107,$AE107,$AI107,$AM107)&gt;'Wage Ceilings '!$C$3,'Wage Ceilings '!$C$3-SUM($S107,$W107,$AA107,$AE107,$AI107,$AM107),SUM($I107,$S107,$W107,$AA107,$AE107,$AI107,$AM107)&lt;='Wage Ceilings '!$C$3,$I107)</f>
        <v>0</v>
      </c>
      <c r="AR107" s="91" cm="1">
        <f t="array" ref="AR107">INDEX(Appendix!$G$4:$K$8,_xlfn.IFS(AP107&lt;56,1,AP107&lt;61,2,AP107&lt;66,3,AP107&lt;71,4,TRUE,5),MATCH(YEAR($C$17),Appendix!$G$3:$L$3,0))</f>
        <v>0</v>
      </c>
      <c r="AS107" s="92">
        <f t="shared" si="64"/>
        <v>0</v>
      </c>
      <c r="AT107" s="89">
        <f t="shared" si="54"/>
        <v>126</v>
      </c>
      <c r="AU107" s="90" cm="1">
        <f t="array" ref="AU107">_xlfn.IFS(SUM($S107,$W107,$AA107,$AE107,$AI107,$AM107,$AQ107)&gt;='Wage Ceilings '!$C$3,0,SUM($J107,$S107,$W107,$AA107,$AE107,$AI107,$AM107,$AQ107)&gt;'Wage Ceilings '!$C$3,'Wage Ceilings '!$C$3-SUM($S107,$W107,$AA107,$AE107,$AI107,$AM107,$AQ107),SUM($J107,$S107,$W107,$AA107,$AE107,$AI107,$AM107,$AQ107)&lt;='Wage Ceilings '!$C$3,$J107)</f>
        <v>0</v>
      </c>
      <c r="AV107" s="91" cm="1">
        <f t="array" ref="AV107">INDEX(Appendix!$G$4:$K$8,_xlfn.IFS(AT107&lt;56,1,AT107&lt;61,2,AT107&lt;66,3,AT107&lt;71,4,TRUE,5),MATCH(YEAR($C$17),Appendix!$G$3:$L$3,0))</f>
        <v>0</v>
      </c>
      <c r="AW107" s="92">
        <f t="shared" si="55"/>
        <v>0</v>
      </c>
      <c r="AX107" s="89">
        <f t="shared" si="56"/>
        <v>126</v>
      </c>
      <c r="AY107" s="90" cm="1">
        <f t="array" ref="AY107">_xlfn.IFS(SUM($S107,$W107,$AA107,$AE107,$AI107,$AM107,$AQ107,$AU107)&gt;='Wage Ceilings '!$C$3,0,SUM($K107,$S107,$W107,$AA107,$AE107,$AI107,$AM107,$AQ107,$AU107)&gt;'Wage Ceilings '!$C$3,'Wage Ceilings '!$C$3-SUM($S107,$W107,$AA107,$AE107,$AI107,$AM107,$AQ107,$AU107),SUM($K107,$S107,$W107,$AA107,$AE107,$AI107,$AM107,$AQ107,$AU107)&lt;='Wage Ceilings '!$C$3,$K107)</f>
        <v>0</v>
      </c>
      <c r="AZ107" s="91" cm="1">
        <f t="array" ref="AZ107">INDEX(Appendix!$G$4:$K$8,_xlfn.IFS(AX107&lt;56,1,AX107&lt;61,2,AX107&lt;66,3,AX107&lt;71,4,TRUE,5),MATCH(YEAR($C$17),Appendix!$G$3:$L$3,0))</f>
        <v>0</v>
      </c>
      <c r="BA107" s="92">
        <f t="shared" si="57"/>
        <v>0</v>
      </c>
      <c r="BB107" s="89">
        <f t="shared" si="58"/>
        <v>126</v>
      </c>
      <c r="BC107" s="90" cm="1">
        <f t="array" ref="BC107">_xlfn.IFS(SUM($S107,$W107,$AA107,$AE107,$AI107,$AM107,$AQ107,$AU107,$AY107)&gt;='Wage Ceilings '!$C$3,0,SUM($L107,$S107,$W107,$AA107,$AE107,$AI107,$AM107,$AQ107,$AU107,$AY107)&gt;'Wage Ceilings '!$C$3,'Wage Ceilings '!$C$3-SUM($S107,$W107,$AA107,$AE107,$AI107,$AM107,$AQ107,$AU107,$AY107),SUM($L107,$S107,$W107,$AA107,$AE107,$AI107,$AM107,$AQ107,$AU107,$AY107)&lt;='Wage Ceilings '!$C$3,$L107)</f>
        <v>0</v>
      </c>
      <c r="BD107" s="91" cm="1">
        <f t="array" ref="BD107">INDEX(Appendix!$G$4:$K$8,_xlfn.IFS(BB107&lt;56,1,BB107&lt;61,2,BB107&lt;66,3,BB107&lt;71,4,TRUE,5),MATCH(YEAR($C$17),Appendix!$G$3:$L$3,0))</f>
        <v>0</v>
      </c>
      <c r="BE107" s="92">
        <f t="shared" si="59"/>
        <v>0</v>
      </c>
      <c r="BF107" s="89">
        <f t="shared" si="60"/>
        <v>126</v>
      </c>
      <c r="BG107" s="90" cm="1">
        <f t="array" ref="BG107">_xlfn.IFS(SUM($S107,$W107,$AA107,$AE107,$AI107,$AM107,$AQ107,$AU107,$AY107,$BC107)&gt;='Wage Ceilings '!$C$3,0,SUM($M107,$S107,$W107,$AA107,$AE107,$AI107,$AM107,$AQ107,$AU107,$AY107,$BC107)&gt;'Wage Ceilings '!$C$3,'Wage Ceilings '!$C$3-SUM($S107,$W107,$AA107,$AE107,$AI107,$AM107,$AQ107,$AU107,$AY107,$BC107),SUM($M107,$S107,$W107,$AA107,$AE107,$AI107,$AM107,$AQ107,$AU107,$AY107,$BC107)&lt;='Wage Ceilings '!$C$3,$M107)</f>
        <v>0</v>
      </c>
      <c r="BH107" s="91" cm="1">
        <f t="array" ref="BH107">INDEX(Appendix!$G$4:$K$8,_xlfn.IFS(BF107&lt;56,1,BF107&lt;61,2,BF107&lt;66,3,BF107&lt;71,4,TRUE,5),MATCH(YEAR($C$17),Appendix!$G$3:$L$3,0))</f>
        <v>0</v>
      </c>
      <c r="BI107" s="92">
        <f t="shared" si="61"/>
        <v>0</v>
      </c>
      <c r="BJ107" s="89">
        <f t="shared" si="62"/>
        <v>126</v>
      </c>
      <c r="BK107" s="90" cm="1">
        <f t="array" ref="BK107">_xlfn.IFS(SUM($S107,$W107,$AA107,$AE107,$AI107,$AM107,$AQ107,$AU107,$AY107,$BC107,$BG107)&gt;='Wage Ceilings '!$C$3,0,SUM($N107,$S107,$W107,$AA107,$AE107,$AI107,$AM107,$AQ107,$AU107,$AY107,$BC107,$BG107)&gt;'Wage Ceilings '!$C$3,'Wage Ceilings '!$C$3-SUM($S107,$W107,$AA107,$AE107,$AI107,$AM107,$AQ107,$AU107,$AY107,$BC107,$BG107),SUM($N107,$S107,$W107,$AA107,$AE107,$AI107,$AM107,$AQ107,$AU107,$AY107,$BC107,$BG107)&lt;='Wage Ceilings '!$C$3,$N107)</f>
        <v>0</v>
      </c>
      <c r="BL107" s="91" cm="1">
        <f t="array" ref="BL107">INDEX(Appendix!$G$4:$K$8,_xlfn.IFS(BJ107&lt;56,1,BJ107&lt;61,2,BJ107&lt;66,3,BJ107&lt;71,4,TRUE,5),MATCH(YEAR($C$17),Appendix!$G$3:$L$3,0))</f>
        <v>0</v>
      </c>
      <c r="BM107" s="92">
        <f t="shared" si="63"/>
        <v>0</v>
      </c>
      <c r="BN107" s="99"/>
    </row>
    <row r="108" spans="1:66" x14ac:dyDescent="0.3">
      <c r="A108" s="64" t="s">
        <v>156</v>
      </c>
      <c r="B108" s="63"/>
      <c r="C108" s="67"/>
      <c r="D108" s="67"/>
      <c r="E108" s="67"/>
      <c r="F108" s="67"/>
      <c r="G108" s="67"/>
      <c r="H108" s="67"/>
      <c r="I108" s="67"/>
      <c r="J108" s="67"/>
      <c r="K108" s="67"/>
      <c r="L108" s="67"/>
      <c r="M108" s="67"/>
      <c r="N108" s="67"/>
      <c r="O108" s="57">
        <f t="shared" si="65"/>
        <v>0</v>
      </c>
      <c r="P108" s="57">
        <f t="shared" si="66"/>
        <v>0</v>
      </c>
      <c r="Q108" s="58">
        <f t="shared" si="40"/>
        <v>0</v>
      </c>
      <c r="R108" s="89">
        <f t="shared" si="41"/>
        <v>125</v>
      </c>
      <c r="S108" s="90">
        <f>IF($C108&gt;'Wage Ceilings '!$C$3,'Wage Ceilings '!$C$3,$C108)</f>
        <v>0</v>
      </c>
      <c r="T108" s="91" cm="1">
        <f t="array" ref="T108">INDEX(Appendix!$G$4:$K$8,_xlfn.IFS(R108&lt;56,1,R108&lt;61,2,R108&lt;66,3,R108&lt;71,4,TRUE,5),MATCH(YEAR($C$17),Appendix!$G$3:$L$3,0))</f>
        <v>0</v>
      </c>
      <c r="U108" s="92">
        <f t="shared" si="42"/>
        <v>0</v>
      </c>
      <c r="V108" s="89">
        <f t="shared" si="43"/>
        <v>126</v>
      </c>
      <c r="W108" s="90">
        <f>IF($D108&gt;'Wage Ceilings '!$C$3-$S108,'Wage Ceilings '!$C$3-$S108,$D108)</f>
        <v>0</v>
      </c>
      <c r="X108" s="91" cm="1">
        <f t="array" ref="X108">INDEX(Appendix!$G$4:$K$8,_xlfn.IFS(V108&lt;56,1,V108&lt;61,2,V108&lt;66,3,V108&lt;71,4,TRUE,5),MATCH(YEAR($C$17),Appendix!$G$3:$L$3,0))</f>
        <v>0</v>
      </c>
      <c r="Y108" s="92">
        <f t="shared" si="44"/>
        <v>0</v>
      </c>
      <c r="Z108" s="89">
        <f t="shared" si="45"/>
        <v>126</v>
      </c>
      <c r="AA108" s="90">
        <f>IF($E108&gt;'Wage Ceilings '!$C$3-SUM($S108,$W108),'Wage Ceilings '!$C$3-SUM($S108,$W108),$E108)</f>
        <v>0</v>
      </c>
      <c r="AB108" s="91" cm="1">
        <f t="array" ref="AB108">INDEX(Appendix!$G$4:$K$8,_xlfn.IFS(Z108&lt;56,1,Z108&lt;61,2,Z108&lt;66,3,Z108&lt;71,4,TRUE,5),MATCH(YEAR($C$17),Appendix!$G$3:$L$3,0))</f>
        <v>0</v>
      </c>
      <c r="AC108" s="92">
        <f t="shared" si="46"/>
        <v>0</v>
      </c>
      <c r="AD108" s="89">
        <f t="shared" si="47"/>
        <v>126</v>
      </c>
      <c r="AE108" s="90">
        <f>IF($F108&gt;'Wage Ceilings '!$C$3-SUM($S108,$W108,$AA108),'Wage Ceilings '!$C$3-SUM($S108,$W108,$AA108),$F108)</f>
        <v>0</v>
      </c>
      <c r="AF108" s="91" cm="1">
        <f t="array" ref="AF108">INDEX(Appendix!$G$4:$K$8,_xlfn.IFS(AD108&lt;56,1,AD108&lt;61,2,AD108&lt;66,3,AD108&lt;71,4,TRUE,5),MATCH(YEAR($C$17),Appendix!$G$3:$L$3,0))</f>
        <v>0</v>
      </c>
      <c r="AG108" s="92">
        <f t="shared" si="48"/>
        <v>0</v>
      </c>
      <c r="AH108" s="89">
        <f t="shared" si="49"/>
        <v>126</v>
      </c>
      <c r="AI108" s="90">
        <f>IF($G108&gt;'Wage Ceilings '!$C$3-SUM($S108,$W108,$AA108,$AE108),'Wage Ceilings '!$C$3-SUM($S108,$W108,$AA108,$AE108),$G108)</f>
        <v>0</v>
      </c>
      <c r="AJ108" s="91" cm="1">
        <f t="array" ref="AJ108">INDEX(Appendix!$G$4:$K$8,_xlfn.IFS(AH108&lt;56,1,AH108&lt;61,2,AH108&lt;66,3,AH108&lt;71,4,TRUE,5),MATCH(YEAR($C$17),Appendix!$G$3:$L$3,0))</f>
        <v>0</v>
      </c>
      <c r="AK108" s="92">
        <f t="shared" si="50"/>
        <v>0</v>
      </c>
      <c r="AL108" s="89">
        <f t="shared" si="51"/>
        <v>126</v>
      </c>
      <c r="AM108" s="90">
        <f>IF($H108&gt;'Wage Ceilings '!$C$3-SUM($S108,$W108,$AA108,$AE108,$AI108),'Wage Ceilings '!$C$3-SUM($S108,$W108,$AA108,$AE108,$AI108),$H108)</f>
        <v>0</v>
      </c>
      <c r="AN108" s="91" cm="1">
        <f t="array" ref="AN108">INDEX(Appendix!$G$4:$K$8,_xlfn.IFS(AL108&lt;56,1,AL108&lt;61,2,AL108&lt;66,3,AL108&lt;71,4,TRUE,5),MATCH(YEAR($C$17),Appendix!$G$3:$L$3,0))</f>
        <v>0</v>
      </c>
      <c r="AO108" s="92">
        <f t="shared" si="52"/>
        <v>0</v>
      </c>
      <c r="AP108" s="89">
        <f t="shared" si="53"/>
        <v>126</v>
      </c>
      <c r="AQ108" s="90" cm="1">
        <f t="array" ref="AQ108">_xlfn.IFS(SUM($S108,$W108,$AA108,$AE108,$AI108,$AM108)&gt;='Wage Ceilings '!$C$3,0,SUM($I108,$S108,$W108,$AA108,$AE108,$AI108,$AM108)&gt;'Wage Ceilings '!$C$3,'Wage Ceilings '!$C$3-SUM($S108,$W108,$AA108,$AE108,$AI108,$AM108),SUM($I108,$S108,$W108,$AA108,$AE108,$AI108,$AM108)&lt;='Wage Ceilings '!$C$3,$I108)</f>
        <v>0</v>
      </c>
      <c r="AR108" s="91" cm="1">
        <f t="array" ref="AR108">INDEX(Appendix!$G$4:$K$8,_xlfn.IFS(AP108&lt;56,1,AP108&lt;61,2,AP108&lt;66,3,AP108&lt;71,4,TRUE,5),MATCH(YEAR($C$17),Appendix!$G$3:$L$3,0))</f>
        <v>0</v>
      </c>
      <c r="AS108" s="92">
        <f t="shared" si="64"/>
        <v>0</v>
      </c>
      <c r="AT108" s="89">
        <f t="shared" si="54"/>
        <v>126</v>
      </c>
      <c r="AU108" s="90" cm="1">
        <f t="array" ref="AU108">_xlfn.IFS(SUM($S108,$W108,$AA108,$AE108,$AI108,$AM108,$AQ108)&gt;='Wage Ceilings '!$C$3,0,SUM($J108,$S108,$W108,$AA108,$AE108,$AI108,$AM108,$AQ108)&gt;'Wage Ceilings '!$C$3,'Wage Ceilings '!$C$3-SUM($S108,$W108,$AA108,$AE108,$AI108,$AM108,$AQ108),SUM($J108,$S108,$W108,$AA108,$AE108,$AI108,$AM108,$AQ108)&lt;='Wage Ceilings '!$C$3,$J108)</f>
        <v>0</v>
      </c>
      <c r="AV108" s="91" cm="1">
        <f t="array" ref="AV108">INDEX(Appendix!$G$4:$K$8,_xlfn.IFS(AT108&lt;56,1,AT108&lt;61,2,AT108&lt;66,3,AT108&lt;71,4,TRUE,5),MATCH(YEAR($C$17),Appendix!$G$3:$L$3,0))</f>
        <v>0</v>
      </c>
      <c r="AW108" s="92">
        <f t="shared" si="55"/>
        <v>0</v>
      </c>
      <c r="AX108" s="89">
        <f t="shared" si="56"/>
        <v>126</v>
      </c>
      <c r="AY108" s="90" cm="1">
        <f t="array" ref="AY108">_xlfn.IFS(SUM($S108,$W108,$AA108,$AE108,$AI108,$AM108,$AQ108,$AU108)&gt;='Wage Ceilings '!$C$3,0,SUM($K108,$S108,$W108,$AA108,$AE108,$AI108,$AM108,$AQ108,$AU108)&gt;'Wage Ceilings '!$C$3,'Wage Ceilings '!$C$3-SUM($S108,$W108,$AA108,$AE108,$AI108,$AM108,$AQ108,$AU108),SUM($K108,$S108,$W108,$AA108,$AE108,$AI108,$AM108,$AQ108,$AU108)&lt;='Wage Ceilings '!$C$3,$K108)</f>
        <v>0</v>
      </c>
      <c r="AZ108" s="91" cm="1">
        <f t="array" ref="AZ108">INDEX(Appendix!$G$4:$K$8,_xlfn.IFS(AX108&lt;56,1,AX108&lt;61,2,AX108&lt;66,3,AX108&lt;71,4,TRUE,5),MATCH(YEAR($C$17),Appendix!$G$3:$L$3,0))</f>
        <v>0</v>
      </c>
      <c r="BA108" s="92">
        <f t="shared" si="57"/>
        <v>0</v>
      </c>
      <c r="BB108" s="89">
        <f t="shared" si="58"/>
        <v>126</v>
      </c>
      <c r="BC108" s="90" cm="1">
        <f t="array" ref="BC108">_xlfn.IFS(SUM($S108,$W108,$AA108,$AE108,$AI108,$AM108,$AQ108,$AU108,$AY108)&gt;='Wage Ceilings '!$C$3,0,SUM($L108,$S108,$W108,$AA108,$AE108,$AI108,$AM108,$AQ108,$AU108,$AY108)&gt;'Wage Ceilings '!$C$3,'Wage Ceilings '!$C$3-SUM($S108,$W108,$AA108,$AE108,$AI108,$AM108,$AQ108,$AU108,$AY108),SUM($L108,$S108,$W108,$AA108,$AE108,$AI108,$AM108,$AQ108,$AU108,$AY108)&lt;='Wage Ceilings '!$C$3,$L108)</f>
        <v>0</v>
      </c>
      <c r="BD108" s="91" cm="1">
        <f t="array" ref="BD108">INDEX(Appendix!$G$4:$K$8,_xlfn.IFS(BB108&lt;56,1,BB108&lt;61,2,BB108&lt;66,3,BB108&lt;71,4,TRUE,5),MATCH(YEAR($C$17),Appendix!$G$3:$L$3,0))</f>
        <v>0</v>
      </c>
      <c r="BE108" s="92">
        <f t="shared" si="59"/>
        <v>0</v>
      </c>
      <c r="BF108" s="89">
        <f t="shared" si="60"/>
        <v>126</v>
      </c>
      <c r="BG108" s="90" cm="1">
        <f t="array" ref="BG108">_xlfn.IFS(SUM($S108,$W108,$AA108,$AE108,$AI108,$AM108,$AQ108,$AU108,$AY108,$BC108)&gt;='Wage Ceilings '!$C$3,0,SUM($M108,$S108,$W108,$AA108,$AE108,$AI108,$AM108,$AQ108,$AU108,$AY108,$BC108)&gt;'Wage Ceilings '!$C$3,'Wage Ceilings '!$C$3-SUM($S108,$W108,$AA108,$AE108,$AI108,$AM108,$AQ108,$AU108,$AY108,$BC108),SUM($M108,$S108,$W108,$AA108,$AE108,$AI108,$AM108,$AQ108,$AU108,$AY108,$BC108)&lt;='Wage Ceilings '!$C$3,$M108)</f>
        <v>0</v>
      </c>
      <c r="BH108" s="91" cm="1">
        <f t="array" ref="BH108">INDEX(Appendix!$G$4:$K$8,_xlfn.IFS(BF108&lt;56,1,BF108&lt;61,2,BF108&lt;66,3,BF108&lt;71,4,TRUE,5),MATCH(YEAR($C$17),Appendix!$G$3:$L$3,0))</f>
        <v>0</v>
      </c>
      <c r="BI108" s="92">
        <f t="shared" si="61"/>
        <v>0</v>
      </c>
      <c r="BJ108" s="89">
        <f t="shared" si="62"/>
        <v>126</v>
      </c>
      <c r="BK108" s="90" cm="1">
        <f t="array" ref="BK108">_xlfn.IFS(SUM($S108,$W108,$AA108,$AE108,$AI108,$AM108,$AQ108,$AU108,$AY108,$BC108,$BG108)&gt;='Wage Ceilings '!$C$3,0,SUM($N108,$S108,$W108,$AA108,$AE108,$AI108,$AM108,$AQ108,$AU108,$AY108,$BC108,$BG108)&gt;'Wage Ceilings '!$C$3,'Wage Ceilings '!$C$3-SUM($S108,$W108,$AA108,$AE108,$AI108,$AM108,$AQ108,$AU108,$AY108,$BC108,$BG108),SUM($N108,$S108,$W108,$AA108,$AE108,$AI108,$AM108,$AQ108,$AU108,$AY108,$BC108,$BG108)&lt;='Wage Ceilings '!$C$3,$N108)</f>
        <v>0</v>
      </c>
      <c r="BL108" s="91" cm="1">
        <f t="array" ref="BL108">INDEX(Appendix!$G$4:$K$8,_xlfn.IFS(BJ108&lt;56,1,BJ108&lt;61,2,BJ108&lt;66,3,BJ108&lt;71,4,TRUE,5),MATCH(YEAR($C$17),Appendix!$G$3:$L$3,0))</f>
        <v>0</v>
      </c>
      <c r="BM108" s="92">
        <f t="shared" si="63"/>
        <v>0</v>
      </c>
      <c r="BN108" s="99"/>
    </row>
    <row r="109" spans="1:66" x14ac:dyDescent="0.3">
      <c r="A109" s="64" t="s">
        <v>157</v>
      </c>
      <c r="B109" s="63"/>
      <c r="C109" s="67"/>
      <c r="D109" s="67"/>
      <c r="E109" s="67"/>
      <c r="F109" s="67"/>
      <c r="G109" s="67"/>
      <c r="H109" s="67"/>
      <c r="I109" s="67"/>
      <c r="J109" s="67"/>
      <c r="K109" s="67"/>
      <c r="L109" s="67"/>
      <c r="M109" s="67"/>
      <c r="N109" s="67"/>
      <c r="O109" s="57">
        <f t="shared" si="65"/>
        <v>0</v>
      </c>
      <c r="P109" s="57">
        <f t="shared" si="66"/>
        <v>0</v>
      </c>
      <c r="Q109" s="58">
        <f t="shared" si="40"/>
        <v>0</v>
      </c>
      <c r="R109" s="89">
        <f t="shared" si="41"/>
        <v>125</v>
      </c>
      <c r="S109" s="90">
        <f>IF($C109&gt;'Wage Ceilings '!$C$3,'Wage Ceilings '!$C$3,$C109)</f>
        <v>0</v>
      </c>
      <c r="T109" s="91" cm="1">
        <f t="array" ref="T109">INDEX(Appendix!$G$4:$K$8,_xlfn.IFS(R109&lt;56,1,R109&lt;61,2,R109&lt;66,3,R109&lt;71,4,TRUE,5),MATCH(YEAR($C$17),Appendix!$G$3:$L$3,0))</f>
        <v>0</v>
      </c>
      <c r="U109" s="92">
        <f t="shared" si="42"/>
        <v>0</v>
      </c>
      <c r="V109" s="89">
        <f t="shared" si="43"/>
        <v>126</v>
      </c>
      <c r="W109" s="90">
        <f>IF($D109&gt;'Wage Ceilings '!$C$3-$S109,'Wage Ceilings '!$C$3-$S109,$D109)</f>
        <v>0</v>
      </c>
      <c r="X109" s="91" cm="1">
        <f t="array" ref="X109">INDEX(Appendix!$G$4:$K$8,_xlfn.IFS(V109&lt;56,1,V109&lt;61,2,V109&lt;66,3,V109&lt;71,4,TRUE,5),MATCH(YEAR($C$17),Appendix!$G$3:$L$3,0))</f>
        <v>0</v>
      </c>
      <c r="Y109" s="92">
        <f t="shared" si="44"/>
        <v>0</v>
      </c>
      <c r="Z109" s="89">
        <f t="shared" si="45"/>
        <v>126</v>
      </c>
      <c r="AA109" s="90">
        <f>IF($E109&gt;'Wage Ceilings '!$C$3-SUM($S109,$W109),'Wage Ceilings '!$C$3-SUM($S109,$W109),$E109)</f>
        <v>0</v>
      </c>
      <c r="AB109" s="91" cm="1">
        <f t="array" ref="AB109">INDEX(Appendix!$G$4:$K$8,_xlfn.IFS(Z109&lt;56,1,Z109&lt;61,2,Z109&lt;66,3,Z109&lt;71,4,TRUE,5),MATCH(YEAR($C$17),Appendix!$G$3:$L$3,0))</f>
        <v>0</v>
      </c>
      <c r="AC109" s="92">
        <f t="shared" si="46"/>
        <v>0</v>
      </c>
      <c r="AD109" s="89">
        <f t="shared" si="47"/>
        <v>126</v>
      </c>
      <c r="AE109" s="90">
        <f>IF($F109&gt;'Wage Ceilings '!$C$3-SUM($S109,$W109,$AA109),'Wage Ceilings '!$C$3-SUM($S109,$W109,$AA109),$F109)</f>
        <v>0</v>
      </c>
      <c r="AF109" s="91" cm="1">
        <f t="array" ref="AF109">INDEX(Appendix!$G$4:$K$8,_xlfn.IFS(AD109&lt;56,1,AD109&lt;61,2,AD109&lt;66,3,AD109&lt;71,4,TRUE,5),MATCH(YEAR($C$17),Appendix!$G$3:$L$3,0))</f>
        <v>0</v>
      </c>
      <c r="AG109" s="92">
        <f t="shared" si="48"/>
        <v>0</v>
      </c>
      <c r="AH109" s="89">
        <f t="shared" si="49"/>
        <v>126</v>
      </c>
      <c r="AI109" s="90">
        <f>IF($G109&gt;'Wage Ceilings '!$C$3-SUM($S109,$W109,$AA109,$AE109),'Wage Ceilings '!$C$3-SUM($S109,$W109,$AA109,$AE109),$G109)</f>
        <v>0</v>
      </c>
      <c r="AJ109" s="91" cm="1">
        <f t="array" ref="AJ109">INDEX(Appendix!$G$4:$K$8,_xlfn.IFS(AH109&lt;56,1,AH109&lt;61,2,AH109&lt;66,3,AH109&lt;71,4,TRUE,5),MATCH(YEAR($C$17),Appendix!$G$3:$L$3,0))</f>
        <v>0</v>
      </c>
      <c r="AK109" s="92">
        <f t="shared" si="50"/>
        <v>0</v>
      </c>
      <c r="AL109" s="89">
        <f t="shared" si="51"/>
        <v>126</v>
      </c>
      <c r="AM109" s="90">
        <f>IF($H109&gt;'Wage Ceilings '!$C$3-SUM($S109,$W109,$AA109,$AE109,$AI109),'Wage Ceilings '!$C$3-SUM($S109,$W109,$AA109,$AE109,$AI109),$H109)</f>
        <v>0</v>
      </c>
      <c r="AN109" s="91" cm="1">
        <f t="array" ref="AN109">INDEX(Appendix!$G$4:$K$8,_xlfn.IFS(AL109&lt;56,1,AL109&lt;61,2,AL109&lt;66,3,AL109&lt;71,4,TRUE,5),MATCH(YEAR($C$17),Appendix!$G$3:$L$3,0))</f>
        <v>0</v>
      </c>
      <c r="AO109" s="92">
        <f t="shared" si="52"/>
        <v>0</v>
      </c>
      <c r="AP109" s="89">
        <f t="shared" si="53"/>
        <v>126</v>
      </c>
      <c r="AQ109" s="90" cm="1">
        <f t="array" ref="AQ109">_xlfn.IFS(SUM($S109,$W109,$AA109,$AE109,$AI109,$AM109)&gt;='Wage Ceilings '!$C$3,0,SUM($I109,$S109,$W109,$AA109,$AE109,$AI109,$AM109)&gt;'Wage Ceilings '!$C$3,'Wage Ceilings '!$C$3-SUM($S109,$W109,$AA109,$AE109,$AI109,$AM109),SUM($I109,$S109,$W109,$AA109,$AE109,$AI109,$AM109)&lt;='Wage Ceilings '!$C$3,$I109)</f>
        <v>0</v>
      </c>
      <c r="AR109" s="91" cm="1">
        <f t="array" ref="AR109">INDEX(Appendix!$G$4:$K$8,_xlfn.IFS(AP109&lt;56,1,AP109&lt;61,2,AP109&lt;66,3,AP109&lt;71,4,TRUE,5),MATCH(YEAR($C$17),Appendix!$G$3:$L$3,0))</f>
        <v>0</v>
      </c>
      <c r="AS109" s="92">
        <f t="shared" si="64"/>
        <v>0</v>
      </c>
      <c r="AT109" s="89">
        <f t="shared" si="54"/>
        <v>126</v>
      </c>
      <c r="AU109" s="90" cm="1">
        <f t="array" ref="AU109">_xlfn.IFS(SUM($S109,$W109,$AA109,$AE109,$AI109,$AM109,$AQ109)&gt;='Wage Ceilings '!$C$3,0,SUM($J109,$S109,$W109,$AA109,$AE109,$AI109,$AM109,$AQ109)&gt;'Wage Ceilings '!$C$3,'Wage Ceilings '!$C$3-SUM($S109,$W109,$AA109,$AE109,$AI109,$AM109,$AQ109),SUM($J109,$S109,$W109,$AA109,$AE109,$AI109,$AM109,$AQ109)&lt;='Wage Ceilings '!$C$3,$J109)</f>
        <v>0</v>
      </c>
      <c r="AV109" s="91" cm="1">
        <f t="array" ref="AV109">INDEX(Appendix!$G$4:$K$8,_xlfn.IFS(AT109&lt;56,1,AT109&lt;61,2,AT109&lt;66,3,AT109&lt;71,4,TRUE,5),MATCH(YEAR($C$17),Appendix!$G$3:$L$3,0))</f>
        <v>0</v>
      </c>
      <c r="AW109" s="92">
        <f t="shared" si="55"/>
        <v>0</v>
      </c>
      <c r="AX109" s="89">
        <f t="shared" si="56"/>
        <v>126</v>
      </c>
      <c r="AY109" s="90" cm="1">
        <f t="array" ref="AY109">_xlfn.IFS(SUM($S109,$W109,$AA109,$AE109,$AI109,$AM109,$AQ109,$AU109)&gt;='Wage Ceilings '!$C$3,0,SUM($K109,$S109,$W109,$AA109,$AE109,$AI109,$AM109,$AQ109,$AU109)&gt;'Wage Ceilings '!$C$3,'Wage Ceilings '!$C$3-SUM($S109,$W109,$AA109,$AE109,$AI109,$AM109,$AQ109,$AU109),SUM($K109,$S109,$W109,$AA109,$AE109,$AI109,$AM109,$AQ109,$AU109)&lt;='Wage Ceilings '!$C$3,$K109)</f>
        <v>0</v>
      </c>
      <c r="AZ109" s="91" cm="1">
        <f t="array" ref="AZ109">INDEX(Appendix!$G$4:$K$8,_xlfn.IFS(AX109&lt;56,1,AX109&lt;61,2,AX109&lt;66,3,AX109&lt;71,4,TRUE,5),MATCH(YEAR($C$17),Appendix!$G$3:$L$3,0))</f>
        <v>0</v>
      </c>
      <c r="BA109" s="92">
        <f t="shared" si="57"/>
        <v>0</v>
      </c>
      <c r="BB109" s="89">
        <f t="shared" si="58"/>
        <v>126</v>
      </c>
      <c r="BC109" s="90" cm="1">
        <f t="array" ref="BC109">_xlfn.IFS(SUM($S109,$W109,$AA109,$AE109,$AI109,$AM109,$AQ109,$AU109,$AY109)&gt;='Wage Ceilings '!$C$3,0,SUM($L109,$S109,$W109,$AA109,$AE109,$AI109,$AM109,$AQ109,$AU109,$AY109)&gt;'Wage Ceilings '!$C$3,'Wage Ceilings '!$C$3-SUM($S109,$W109,$AA109,$AE109,$AI109,$AM109,$AQ109,$AU109,$AY109),SUM($L109,$S109,$W109,$AA109,$AE109,$AI109,$AM109,$AQ109,$AU109,$AY109)&lt;='Wage Ceilings '!$C$3,$L109)</f>
        <v>0</v>
      </c>
      <c r="BD109" s="91" cm="1">
        <f t="array" ref="BD109">INDEX(Appendix!$G$4:$K$8,_xlfn.IFS(BB109&lt;56,1,BB109&lt;61,2,BB109&lt;66,3,BB109&lt;71,4,TRUE,5),MATCH(YEAR($C$17),Appendix!$G$3:$L$3,0))</f>
        <v>0</v>
      </c>
      <c r="BE109" s="92">
        <f t="shared" si="59"/>
        <v>0</v>
      </c>
      <c r="BF109" s="89">
        <f t="shared" si="60"/>
        <v>126</v>
      </c>
      <c r="BG109" s="90" cm="1">
        <f t="array" ref="BG109">_xlfn.IFS(SUM($S109,$W109,$AA109,$AE109,$AI109,$AM109,$AQ109,$AU109,$AY109,$BC109)&gt;='Wage Ceilings '!$C$3,0,SUM($M109,$S109,$W109,$AA109,$AE109,$AI109,$AM109,$AQ109,$AU109,$AY109,$BC109)&gt;'Wage Ceilings '!$C$3,'Wage Ceilings '!$C$3-SUM($S109,$W109,$AA109,$AE109,$AI109,$AM109,$AQ109,$AU109,$AY109,$BC109),SUM($M109,$S109,$W109,$AA109,$AE109,$AI109,$AM109,$AQ109,$AU109,$AY109,$BC109)&lt;='Wage Ceilings '!$C$3,$M109)</f>
        <v>0</v>
      </c>
      <c r="BH109" s="91" cm="1">
        <f t="array" ref="BH109">INDEX(Appendix!$G$4:$K$8,_xlfn.IFS(BF109&lt;56,1,BF109&lt;61,2,BF109&lt;66,3,BF109&lt;71,4,TRUE,5),MATCH(YEAR($C$17),Appendix!$G$3:$L$3,0))</f>
        <v>0</v>
      </c>
      <c r="BI109" s="92">
        <f t="shared" si="61"/>
        <v>0</v>
      </c>
      <c r="BJ109" s="89">
        <f t="shared" si="62"/>
        <v>126</v>
      </c>
      <c r="BK109" s="90" cm="1">
        <f t="array" ref="BK109">_xlfn.IFS(SUM($S109,$W109,$AA109,$AE109,$AI109,$AM109,$AQ109,$AU109,$AY109,$BC109,$BG109)&gt;='Wage Ceilings '!$C$3,0,SUM($N109,$S109,$W109,$AA109,$AE109,$AI109,$AM109,$AQ109,$AU109,$AY109,$BC109,$BG109)&gt;'Wage Ceilings '!$C$3,'Wage Ceilings '!$C$3-SUM($S109,$W109,$AA109,$AE109,$AI109,$AM109,$AQ109,$AU109,$AY109,$BC109,$BG109),SUM($N109,$S109,$W109,$AA109,$AE109,$AI109,$AM109,$AQ109,$AU109,$AY109,$BC109,$BG109)&lt;='Wage Ceilings '!$C$3,$N109)</f>
        <v>0</v>
      </c>
      <c r="BL109" s="91" cm="1">
        <f t="array" ref="BL109">INDEX(Appendix!$G$4:$K$8,_xlfn.IFS(BJ109&lt;56,1,BJ109&lt;61,2,BJ109&lt;66,3,BJ109&lt;71,4,TRUE,5),MATCH(YEAR($C$17),Appendix!$G$3:$L$3,0))</f>
        <v>0</v>
      </c>
      <c r="BM109" s="92">
        <f t="shared" si="63"/>
        <v>0</v>
      </c>
      <c r="BN109" s="99"/>
    </row>
    <row r="110" spans="1:66" x14ac:dyDescent="0.3">
      <c r="A110" s="64" t="s">
        <v>158</v>
      </c>
      <c r="B110" s="63"/>
      <c r="C110" s="67"/>
      <c r="D110" s="67"/>
      <c r="E110" s="67"/>
      <c r="F110" s="67"/>
      <c r="G110" s="67"/>
      <c r="H110" s="67"/>
      <c r="I110" s="67"/>
      <c r="J110" s="67"/>
      <c r="K110" s="67"/>
      <c r="L110" s="67"/>
      <c r="M110" s="67"/>
      <c r="N110" s="67"/>
      <c r="O110" s="57">
        <f t="shared" si="65"/>
        <v>0</v>
      </c>
      <c r="P110" s="57">
        <f t="shared" si="66"/>
        <v>0</v>
      </c>
      <c r="Q110" s="58">
        <f t="shared" si="40"/>
        <v>0</v>
      </c>
      <c r="R110" s="89">
        <f t="shared" si="41"/>
        <v>125</v>
      </c>
      <c r="S110" s="90">
        <f>IF($C110&gt;'Wage Ceilings '!$C$3,'Wage Ceilings '!$C$3,$C110)</f>
        <v>0</v>
      </c>
      <c r="T110" s="91" cm="1">
        <f t="array" ref="T110">INDEX(Appendix!$G$4:$K$8,_xlfn.IFS(R110&lt;56,1,R110&lt;61,2,R110&lt;66,3,R110&lt;71,4,TRUE,5),MATCH(YEAR($C$17),Appendix!$G$3:$L$3,0))</f>
        <v>0</v>
      </c>
      <c r="U110" s="92">
        <f t="shared" si="42"/>
        <v>0</v>
      </c>
      <c r="V110" s="89">
        <f t="shared" si="43"/>
        <v>126</v>
      </c>
      <c r="W110" s="90">
        <f>IF($D110&gt;'Wage Ceilings '!$C$3-$S110,'Wage Ceilings '!$C$3-$S110,$D110)</f>
        <v>0</v>
      </c>
      <c r="X110" s="91" cm="1">
        <f t="array" ref="X110">INDEX(Appendix!$G$4:$K$8,_xlfn.IFS(V110&lt;56,1,V110&lt;61,2,V110&lt;66,3,V110&lt;71,4,TRUE,5),MATCH(YEAR($C$17),Appendix!$G$3:$L$3,0))</f>
        <v>0</v>
      </c>
      <c r="Y110" s="92">
        <f t="shared" si="44"/>
        <v>0</v>
      </c>
      <c r="Z110" s="89">
        <f t="shared" si="45"/>
        <v>126</v>
      </c>
      <c r="AA110" s="90">
        <f>IF($E110&gt;'Wage Ceilings '!$C$3-SUM($S110,$W110),'Wage Ceilings '!$C$3-SUM($S110,$W110),$E110)</f>
        <v>0</v>
      </c>
      <c r="AB110" s="91" cm="1">
        <f t="array" ref="AB110">INDEX(Appendix!$G$4:$K$8,_xlfn.IFS(Z110&lt;56,1,Z110&lt;61,2,Z110&lt;66,3,Z110&lt;71,4,TRUE,5),MATCH(YEAR($C$17),Appendix!$G$3:$L$3,0))</f>
        <v>0</v>
      </c>
      <c r="AC110" s="92">
        <f t="shared" si="46"/>
        <v>0</v>
      </c>
      <c r="AD110" s="89">
        <f t="shared" si="47"/>
        <v>126</v>
      </c>
      <c r="AE110" s="90">
        <f>IF($F110&gt;'Wage Ceilings '!$C$3-SUM($S110,$W110,$AA110),'Wage Ceilings '!$C$3-SUM($S110,$W110,$AA110),$F110)</f>
        <v>0</v>
      </c>
      <c r="AF110" s="91" cm="1">
        <f t="array" ref="AF110">INDEX(Appendix!$G$4:$K$8,_xlfn.IFS(AD110&lt;56,1,AD110&lt;61,2,AD110&lt;66,3,AD110&lt;71,4,TRUE,5),MATCH(YEAR($C$17),Appendix!$G$3:$L$3,0))</f>
        <v>0</v>
      </c>
      <c r="AG110" s="92">
        <f t="shared" si="48"/>
        <v>0</v>
      </c>
      <c r="AH110" s="89">
        <f t="shared" si="49"/>
        <v>126</v>
      </c>
      <c r="AI110" s="90">
        <f>IF($G110&gt;'Wage Ceilings '!$C$3-SUM($S110,$W110,$AA110,$AE110),'Wage Ceilings '!$C$3-SUM($S110,$W110,$AA110,$AE110),$G110)</f>
        <v>0</v>
      </c>
      <c r="AJ110" s="91" cm="1">
        <f t="array" ref="AJ110">INDEX(Appendix!$G$4:$K$8,_xlfn.IFS(AH110&lt;56,1,AH110&lt;61,2,AH110&lt;66,3,AH110&lt;71,4,TRUE,5),MATCH(YEAR($C$17),Appendix!$G$3:$L$3,0))</f>
        <v>0</v>
      </c>
      <c r="AK110" s="92">
        <f t="shared" si="50"/>
        <v>0</v>
      </c>
      <c r="AL110" s="89">
        <f t="shared" si="51"/>
        <v>126</v>
      </c>
      <c r="AM110" s="90">
        <f>IF($H110&gt;'Wage Ceilings '!$C$3-SUM($S110,$W110,$AA110,$AE110,$AI110),'Wage Ceilings '!$C$3-SUM($S110,$W110,$AA110,$AE110,$AI110),$H110)</f>
        <v>0</v>
      </c>
      <c r="AN110" s="91" cm="1">
        <f t="array" ref="AN110">INDEX(Appendix!$G$4:$K$8,_xlfn.IFS(AL110&lt;56,1,AL110&lt;61,2,AL110&lt;66,3,AL110&lt;71,4,TRUE,5),MATCH(YEAR($C$17),Appendix!$G$3:$L$3,0))</f>
        <v>0</v>
      </c>
      <c r="AO110" s="92">
        <f t="shared" si="52"/>
        <v>0</v>
      </c>
      <c r="AP110" s="89">
        <f t="shared" si="53"/>
        <v>126</v>
      </c>
      <c r="AQ110" s="90" cm="1">
        <f t="array" ref="AQ110">_xlfn.IFS(SUM($S110,$W110,$AA110,$AE110,$AI110,$AM110)&gt;='Wage Ceilings '!$C$3,0,SUM($I110,$S110,$W110,$AA110,$AE110,$AI110,$AM110)&gt;'Wage Ceilings '!$C$3,'Wage Ceilings '!$C$3-SUM($S110,$W110,$AA110,$AE110,$AI110,$AM110),SUM($I110,$S110,$W110,$AA110,$AE110,$AI110,$AM110)&lt;='Wage Ceilings '!$C$3,$I110)</f>
        <v>0</v>
      </c>
      <c r="AR110" s="91" cm="1">
        <f t="array" ref="AR110">INDEX(Appendix!$G$4:$K$8,_xlfn.IFS(AP110&lt;56,1,AP110&lt;61,2,AP110&lt;66,3,AP110&lt;71,4,TRUE,5),MATCH(YEAR($C$17),Appendix!$G$3:$L$3,0))</f>
        <v>0</v>
      </c>
      <c r="AS110" s="92">
        <f t="shared" si="64"/>
        <v>0</v>
      </c>
      <c r="AT110" s="89">
        <f t="shared" si="54"/>
        <v>126</v>
      </c>
      <c r="AU110" s="90" cm="1">
        <f t="array" ref="AU110">_xlfn.IFS(SUM($S110,$W110,$AA110,$AE110,$AI110,$AM110,$AQ110)&gt;='Wage Ceilings '!$C$3,0,SUM($J110,$S110,$W110,$AA110,$AE110,$AI110,$AM110,$AQ110)&gt;'Wage Ceilings '!$C$3,'Wage Ceilings '!$C$3-SUM($S110,$W110,$AA110,$AE110,$AI110,$AM110,$AQ110),SUM($J110,$S110,$W110,$AA110,$AE110,$AI110,$AM110,$AQ110)&lt;='Wage Ceilings '!$C$3,$J110)</f>
        <v>0</v>
      </c>
      <c r="AV110" s="91" cm="1">
        <f t="array" ref="AV110">INDEX(Appendix!$G$4:$K$8,_xlfn.IFS(AT110&lt;56,1,AT110&lt;61,2,AT110&lt;66,3,AT110&lt;71,4,TRUE,5),MATCH(YEAR($C$17),Appendix!$G$3:$L$3,0))</f>
        <v>0</v>
      </c>
      <c r="AW110" s="92">
        <f t="shared" si="55"/>
        <v>0</v>
      </c>
      <c r="AX110" s="89">
        <f t="shared" si="56"/>
        <v>126</v>
      </c>
      <c r="AY110" s="90" cm="1">
        <f t="array" ref="AY110">_xlfn.IFS(SUM($S110,$W110,$AA110,$AE110,$AI110,$AM110,$AQ110,$AU110)&gt;='Wage Ceilings '!$C$3,0,SUM($K110,$S110,$W110,$AA110,$AE110,$AI110,$AM110,$AQ110,$AU110)&gt;'Wage Ceilings '!$C$3,'Wage Ceilings '!$C$3-SUM($S110,$W110,$AA110,$AE110,$AI110,$AM110,$AQ110,$AU110),SUM($K110,$S110,$W110,$AA110,$AE110,$AI110,$AM110,$AQ110,$AU110)&lt;='Wage Ceilings '!$C$3,$K110)</f>
        <v>0</v>
      </c>
      <c r="AZ110" s="91" cm="1">
        <f t="array" ref="AZ110">INDEX(Appendix!$G$4:$K$8,_xlfn.IFS(AX110&lt;56,1,AX110&lt;61,2,AX110&lt;66,3,AX110&lt;71,4,TRUE,5),MATCH(YEAR($C$17),Appendix!$G$3:$L$3,0))</f>
        <v>0</v>
      </c>
      <c r="BA110" s="92">
        <f t="shared" si="57"/>
        <v>0</v>
      </c>
      <c r="BB110" s="89">
        <f t="shared" si="58"/>
        <v>126</v>
      </c>
      <c r="BC110" s="90" cm="1">
        <f t="array" ref="BC110">_xlfn.IFS(SUM($S110,$W110,$AA110,$AE110,$AI110,$AM110,$AQ110,$AU110,$AY110)&gt;='Wage Ceilings '!$C$3,0,SUM($L110,$S110,$W110,$AA110,$AE110,$AI110,$AM110,$AQ110,$AU110,$AY110)&gt;'Wage Ceilings '!$C$3,'Wage Ceilings '!$C$3-SUM($S110,$W110,$AA110,$AE110,$AI110,$AM110,$AQ110,$AU110,$AY110),SUM($L110,$S110,$W110,$AA110,$AE110,$AI110,$AM110,$AQ110,$AU110,$AY110)&lt;='Wage Ceilings '!$C$3,$L110)</f>
        <v>0</v>
      </c>
      <c r="BD110" s="91" cm="1">
        <f t="array" ref="BD110">INDEX(Appendix!$G$4:$K$8,_xlfn.IFS(BB110&lt;56,1,BB110&lt;61,2,BB110&lt;66,3,BB110&lt;71,4,TRUE,5),MATCH(YEAR($C$17),Appendix!$G$3:$L$3,0))</f>
        <v>0</v>
      </c>
      <c r="BE110" s="92">
        <f t="shared" si="59"/>
        <v>0</v>
      </c>
      <c r="BF110" s="89">
        <f t="shared" si="60"/>
        <v>126</v>
      </c>
      <c r="BG110" s="90" cm="1">
        <f t="array" ref="BG110">_xlfn.IFS(SUM($S110,$W110,$AA110,$AE110,$AI110,$AM110,$AQ110,$AU110,$AY110,$BC110)&gt;='Wage Ceilings '!$C$3,0,SUM($M110,$S110,$W110,$AA110,$AE110,$AI110,$AM110,$AQ110,$AU110,$AY110,$BC110)&gt;'Wage Ceilings '!$C$3,'Wage Ceilings '!$C$3-SUM($S110,$W110,$AA110,$AE110,$AI110,$AM110,$AQ110,$AU110,$AY110,$BC110),SUM($M110,$S110,$W110,$AA110,$AE110,$AI110,$AM110,$AQ110,$AU110,$AY110,$BC110)&lt;='Wage Ceilings '!$C$3,$M110)</f>
        <v>0</v>
      </c>
      <c r="BH110" s="91" cm="1">
        <f t="array" ref="BH110">INDEX(Appendix!$G$4:$K$8,_xlfn.IFS(BF110&lt;56,1,BF110&lt;61,2,BF110&lt;66,3,BF110&lt;71,4,TRUE,5),MATCH(YEAR($C$17),Appendix!$G$3:$L$3,0))</f>
        <v>0</v>
      </c>
      <c r="BI110" s="92">
        <f t="shared" si="61"/>
        <v>0</v>
      </c>
      <c r="BJ110" s="89">
        <f t="shared" si="62"/>
        <v>126</v>
      </c>
      <c r="BK110" s="90" cm="1">
        <f t="array" ref="BK110">_xlfn.IFS(SUM($S110,$W110,$AA110,$AE110,$AI110,$AM110,$AQ110,$AU110,$AY110,$BC110,$BG110)&gt;='Wage Ceilings '!$C$3,0,SUM($N110,$S110,$W110,$AA110,$AE110,$AI110,$AM110,$AQ110,$AU110,$AY110,$BC110,$BG110)&gt;'Wage Ceilings '!$C$3,'Wage Ceilings '!$C$3-SUM($S110,$W110,$AA110,$AE110,$AI110,$AM110,$AQ110,$AU110,$AY110,$BC110,$BG110),SUM($N110,$S110,$W110,$AA110,$AE110,$AI110,$AM110,$AQ110,$AU110,$AY110,$BC110,$BG110)&lt;='Wage Ceilings '!$C$3,$N110)</f>
        <v>0</v>
      </c>
      <c r="BL110" s="91" cm="1">
        <f t="array" ref="BL110">INDEX(Appendix!$G$4:$K$8,_xlfn.IFS(BJ110&lt;56,1,BJ110&lt;61,2,BJ110&lt;66,3,BJ110&lt;71,4,TRUE,5),MATCH(YEAR($C$17),Appendix!$G$3:$L$3,0))</f>
        <v>0</v>
      </c>
      <c r="BM110" s="92">
        <f t="shared" si="63"/>
        <v>0</v>
      </c>
      <c r="BN110" s="99"/>
    </row>
    <row r="111" spans="1:66" x14ac:dyDescent="0.3">
      <c r="A111" s="64" t="s">
        <v>159</v>
      </c>
      <c r="B111" s="63"/>
      <c r="C111" s="67"/>
      <c r="D111" s="67"/>
      <c r="E111" s="67"/>
      <c r="F111" s="67"/>
      <c r="G111" s="67"/>
      <c r="H111" s="67"/>
      <c r="I111" s="67"/>
      <c r="J111" s="67"/>
      <c r="K111" s="67"/>
      <c r="L111" s="67"/>
      <c r="M111" s="67"/>
      <c r="N111" s="67"/>
      <c r="O111" s="57">
        <f t="shared" si="65"/>
        <v>0</v>
      </c>
      <c r="P111" s="57">
        <f t="shared" si="66"/>
        <v>0</v>
      </c>
      <c r="Q111" s="58">
        <f t="shared" si="40"/>
        <v>0</v>
      </c>
      <c r="R111" s="89">
        <f t="shared" si="41"/>
        <v>125</v>
      </c>
      <c r="S111" s="90">
        <f>IF($C111&gt;'Wage Ceilings '!$C$3,'Wage Ceilings '!$C$3,$C111)</f>
        <v>0</v>
      </c>
      <c r="T111" s="91" cm="1">
        <f t="array" ref="T111">INDEX(Appendix!$G$4:$K$8,_xlfn.IFS(R111&lt;56,1,R111&lt;61,2,R111&lt;66,3,R111&lt;71,4,TRUE,5),MATCH(YEAR($C$17),Appendix!$G$3:$L$3,0))</f>
        <v>0</v>
      </c>
      <c r="U111" s="92">
        <f t="shared" si="42"/>
        <v>0</v>
      </c>
      <c r="V111" s="89">
        <f t="shared" si="43"/>
        <v>126</v>
      </c>
      <c r="W111" s="90">
        <f>IF($D111&gt;'Wage Ceilings '!$C$3-$S111,'Wage Ceilings '!$C$3-$S111,$D111)</f>
        <v>0</v>
      </c>
      <c r="X111" s="91" cm="1">
        <f t="array" ref="X111">INDEX(Appendix!$G$4:$K$8,_xlfn.IFS(V111&lt;56,1,V111&lt;61,2,V111&lt;66,3,V111&lt;71,4,TRUE,5),MATCH(YEAR($C$17),Appendix!$G$3:$L$3,0))</f>
        <v>0</v>
      </c>
      <c r="Y111" s="92">
        <f t="shared" si="44"/>
        <v>0</v>
      </c>
      <c r="Z111" s="89">
        <f t="shared" si="45"/>
        <v>126</v>
      </c>
      <c r="AA111" s="90">
        <f>IF($E111&gt;'Wage Ceilings '!$C$3-SUM($S111,$W111),'Wage Ceilings '!$C$3-SUM($S111,$W111),$E111)</f>
        <v>0</v>
      </c>
      <c r="AB111" s="91" cm="1">
        <f t="array" ref="AB111">INDEX(Appendix!$G$4:$K$8,_xlfn.IFS(Z111&lt;56,1,Z111&lt;61,2,Z111&lt;66,3,Z111&lt;71,4,TRUE,5),MATCH(YEAR($C$17),Appendix!$G$3:$L$3,0))</f>
        <v>0</v>
      </c>
      <c r="AC111" s="92">
        <f t="shared" si="46"/>
        <v>0</v>
      </c>
      <c r="AD111" s="89">
        <f t="shared" si="47"/>
        <v>126</v>
      </c>
      <c r="AE111" s="90">
        <f>IF($F111&gt;'Wage Ceilings '!$C$3-SUM($S111,$W111,$AA111),'Wage Ceilings '!$C$3-SUM($S111,$W111,$AA111),$F111)</f>
        <v>0</v>
      </c>
      <c r="AF111" s="91" cm="1">
        <f t="array" ref="AF111">INDEX(Appendix!$G$4:$K$8,_xlfn.IFS(AD111&lt;56,1,AD111&lt;61,2,AD111&lt;66,3,AD111&lt;71,4,TRUE,5),MATCH(YEAR($C$17),Appendix!$G$3:$L$3,0))</f>
        <v>0</v>
      </c>
      <c r="AG111" s="92">
        <f t="shared" si="48"/>
        <v>0</v>
      </c>
      <c r="AH111" s="89">
        <f t="shared" si="49"/>
        <v>126</v>
      </c>
      <c r="AI111" s="90">
        <f>IF($G111&gt;'Wage Ceilings '!$C$3-SUM($S111,$W111,$AA111,$AE111),'Wage Ceilings '!$C$3-SUM($S111,$W111,$AA111,$AE111),$G111)</f>
        <v>0</v>
      </c>
      <c r="AJ111" s="91" cm="1">
        <f t="array" ref="AJ111">INDEX(Appendix!$G$4:$K$8,_xlfn.IFS(AH111&lt;56,1,AH111&lt;61,2,AH111&lt;66,3,AH111&lt;71,4,TRUE,5),MATCH(YEAR($C$17),Appendix!$G$3:$L$3,0))</f>
        <v>0</v>
      </c>
      <c r="AK111" s="92">
        <f t="shared" si="50"/>
        <v>0</v>
      </c>
      <c r="AL111" s="89">
        <f t="shared" si="51"/>
        <v>126</v>
      </c>
      <c r="AM111" s="90">
        <f>IF($H111&gt;'Wage Ceilings '!$C$3-SUM($S111,$W111,$AA111,$AE111,$AI111),'Wage Ceilings '!$C$3-SUM($S111,$W111,$AA111,$AE111,$AI111),$H111)</f>
        <v>0</v>
      </c>
      <c r="AN111" s="91" cm="1">
        <f t="array" ref="AN111">INDEX(Appendix!$G$4:$K$8,_xlfn.IFS(AL111&lt;56,1,AL111&lt;61,2,AL111&lt;66,3,AL111&lt;71,4,TRUE,5),MATCH(YEAR($C$17),Appendix!$G$3:$L$3,0))</f>
        <v>0</v>
      </c>
      <c r="AO111" s="92">
        <f t="shared" si="52"/>
        <v>0</v>
      </c>
      <c r="AP111" s="89">
        <f t="shared" si="53"/>
        <v>126</v>
      </c>
      <c r="AQ111" s="90" cm="1">
        <f t="array" ref="AQ111">_xlfn.IFS(SUM($S111,$W111,$AA111,$AE111,$AI111,$AM111)&gt;='Wage Ceilings '!$C$3,0,SUM($I111,$S111,$W111,$AA111,$AE111,$AI111,$AM111)&gt;'Wage Ceilings '!$C$3,'Wage Ceilings '!$C$3-SUM($S111,$W111,$AA111,$AE111,$AI111,$AM111),SUM($I111,$S111,$W111,$AA111,$AE111,$AI111,$AM111)&lt;='Wage Ceilings '!$C$3,$I111)</f>
        <v>0</v>
      </c>
      <c r="AR111" s="91" cm="1">
        <f t="array" ref="AR111">INDEX(Appendix!$G$4:$K$8,_xlfn.IFS(AP111&lt;56,1,AP111&lt;61,2,AP111&lt;66,3,AP111&lt;71,4,TRUE,5),MATCH(YEAR($C$17),Appendix!$G$3:$L$3,0))</f>
        <v>0</v>
      </c>
      <c r="AS111" s="92">
        <f t="shared" si="64"/>
        <v>0</v>
      </c>
      <c r="AT111" s="89">
        <f t="shared" si="54"/>
        <v>126</v>
      </c>
      <c r="AU111" s="90" cm="1">
        <f t="array" ref="AU111">_xlfn.IFS(SUM($S111,$W111,$AA111,$AE111,$AI111,$AM111,$AQ111)&gt;='Wage Ceilings '!$C$3,0,SUM($J111,$S111,$W111,$AA111,$AE111,$AI111,$AM111,$AQ111)&gt;'Wage Ceilings '!$C$3,'Wage Ceilings '!$C$3-SUM($S111,$W111,$AA111,$AE111,$AI111,$AM111,$AQ111),SUM($J111,$S111,$W111,$AA111,$AE111,$AI111,$AM111,$AQ111)&lt;='Wage Ceilings '!$C$3,$J111)</f>
        <v>0</v>
      </c>
      <c r="AV111" s="91" cm="1">
        <f t="array" ref="AV111">INDEX(Appendix!$G$4:$K$8,_xlfn.IFS(AT111&lt;56,1,AT111&lt;61,2,AT111&lt;66,3,AT111&lt;71,4,TRUE,5),MATCH(YEAR($C$17),Appendix!$G$3:$L$3,0))</f>
        <v>0</v>
      </c>
      <c r="AW111" s="92">
        <f t="shared" si="55"/>
        <v>0</v>
      </c>
      <c r="AX111" s="89">
        <f t="shared" si="56"/>
        <v>126</v>
      </c>
      <c r="AY111" s="90" cm="1">
        <f t="array" ref="AY111">_xlfn.IFS(SUM($S111,$W111,$AA111,$AE111,$AI111,$AM111,$AQ111,$AU111)&gt;='Wage Ceilings '!$C$3,0,SUM($K111,$S111,$W111,$AA111,$AE111,$AI111,$AM111,$AQ111,$AU111)&gt;'Wage Ceilings '!$C$3,'Wage Ceilings '!$C$3-SUM($S111,$W111,$AA111,$AE111,$AI111,$AM111,$AQ111,$AU111),SUM($K111,$S111,$W111,$AA111,$AE111,$AI111,$AM111,$AQ111,$AU111)&lt;='Wage Ceilings '!$C$3,$K111)</f>
        <v>0</v>
      </c>
      <c r="AZ111" s="91" cm="1">
        <f t="array" ref="AZ111">INDEX(Appendix!$G$4:$K$8,_xlfn.IFS(AX111&lt;56,1,AX111&lt;61,2,AX111&lt;66,3,AX111&lt;71,4,TRUE,5),MATCH(YEAR($C$17),Appendix!$G$3:$L$3,0))</f>
        <v>0</v>
      </c>
      <c r="BA111" s="92">
        <f t="shared" si="57"/>
        <v>0</v>
      </c>
      <c r="BB111" s="89">
        <f t="shared" si="58"/>
        <v>126</v>
      </c>
      <c r="BC111" s="90" cm="1">
        <f t="array" ref="BC111">_xlfn.IFS(SUM($S111,$W111,$AA111,$AE111,$AI111,$AM111,$AQ111,$AU111,$AY111)&gt;='Wage Ceilings '!$C$3,0,SUM($L111,$S111,$W111,$AA111,$AE111,$AI111,$AM111,$AQ111,$AU111,$AY111)&gt;'Wage Ceilings '!$C$3,'Wage Ceilings '!$C$3-SUM($S111,$W111,$AA111,$AE111,$AI111,$AM111,$AQ111,$AU111,$AY111),SUM($L111,$S111,$W111,$AA111,$AE111,$AI111,$AM111,$AQ111,$AU111,$AY111)&lt;='Wage Ceilings '!$C$3,$L111)</f>
        <v>0</v>
      </c>
      <c r="BD111" s="91" cm="1">
        <f t="array" ref="BD111">INDEX(Appendix!$G$4:$K$8,_xlfn.IFS(BB111&lt;56,1,BB111&lt;61,2,BB111&lt;66,3,BB111&lt;71,4,TRUE,5),MATCH(YEAR($C$17),Appendix!$G$3:$L$3,0))</f>
        <v>0</v>
      </c>
      <c r="BE111" s="92">
        <f t="shared" si="59"/>
        <v>0</v>
      </c>
      <c r="BF111" s="89">
        <f t="shared" si="60"/>
        <v>126</v>
      </c>
      <c r="BG111" s="90" cm="1">
        <f t="array" ref="BG111">_xlfn.IFS(SUM($S111,$W111,$AA111,$AE111,$AI111,$AM111,$AQ111,$AU111,$AY111,$BC111)&gt;='Wage Ceilings '!$C$3,0,SUM($M111,$S111,$W111,$AA111,$AE111,$AI111,$AM111,$AQ111,$AU111,$AY111,$BC111)&gt;'Wage Ceilings '!$C$3,'Wage Ceilings '!$C$3-SUM($S111,$W111,$AA111,$AE111,$AI111,$AM111,$AQ111,$AU111,$AY111,$BC111),SUM($M111,$S111,$W111,$AA111,$AE111,$AI111,$AM111,$AQ111,$AU111,$AY111,$BC111)&lt;='Wage Ceilings '!$C$3,$M111)</f>
        <v>0</v>
      </c>
      <c r="BH111" s="91" cm="1">
        <f t="array" ref="BH111">INDEX(Appendix!$G$4:$K$8,_xlfn.IFS(BF111&lt;56,1,BF111&lt;61,2,BF111&lt;66,3,BF111&lt;71,4,TRUE,5),MATCH(YEAR($C$17),Appendix!$G$3:$L$3,0))</f>
        <v>0</v>
      </c>
      <c r="BI111" s="92">
        <f t="shared" si="61"/>
        <v>0</v>
      </c>
      <c r="BJ111" s="89">
        <f t="shared" si="62"/>
        <v>126</v>
      </c>
      <c r="BK111" s="90" cm="1">
        <f t="array" ref="BK111">_xlfn.IFS(SUM($S111,$W111,$AA111,$AE111,$AI111,$AM111,$AQ111,$AU111,$AY111,$BC111,$BG111)&gt;='Wage Ceilings '!$C$3,0,SUM($N111,$S111,$W111,$AA111,$AE111,$AI111,$AM111,$AQ111,$AU111,$AY111,$BC111,$BG111)&gt;'Wage Ceilings '!$C$3,'Wage Ceilings '!$C$3-SUM($S111,$W111,$AA111,$AE111,$AI111,$AM111,$AQ111,$AU111,$AY111,$BC111,$BG111),SUM($N111,$S111,$W111,$AA111,$AE111,$AI111,$AM111,$AQ111,$AU111,$AY111,$BC111,$BG111)&lt;='Wage Ceilings '!$C$3,$N111)</f>
        <v>0</v>
      </c>
      <c r="BL111" s="91" cm="1">
        <f t="array" ref="BL111">INDEX(Appendix!$G$4:$K$8,_xlfn.IFS(BJ111&lt;56,1,BJ111&lt;61,2,BJ111&lt;66,3,BJ111&lt;71,4,TRUE,5),MATCH(YEAR($C$17),Appendix!$G$3:$L$3,0))</f>
        <v>0</v>
      </c>
      <c r="BM111" s="92">
        <f t="shared" si="63"/>
        <v>0</v>
      </c>
      <c r="BN111" s="99"/>
    </row>
    <row r="112" spans="1:66" x14ac:dyDescent="0.3">
      <c r="A112" s="64" t="s">
        <v>160</v>
      </c>
      <c r="B112" s="63"/>
      <c r="C112" s="67"/>
      <c r="D112" s="67"/>
      <c r="E112" s="67"/>
      <c r="F112" s="67"/>
      <c r="G112" s="67"/>
      <c r="H112" s="67"/>
      <c r="I112" s="67"/>
      <c r="J112" s="67"/>
      <c r="K112" s="67"/>
      <c r="L112" s="67"/>
      <c r="M112" s="67"/>
      <c r="N112" s="67"/>
      <c r="O112" s="57">
        <f t="shared" si="65"/>
        <v>0</v>
      </c>
      <c r="P112" s="57">
        <f t="shared" si="66"/>
        <v>0</v>
      </c>
      <c r="Q112" s="58">
        <f t="shared" si="40"/>
        <v>0</v>
      </c>
      <c r="R112" s="89">
        <f t="shared" si="41"/>
        <v>125</v>
      </c>
      <c r="S112" s="90">
        <f>IF($C112&gt;'Wage Ceilings '!$C$3,'Wage Ceilings '!$C$3,$C112)</f>
        <v>0</v>
      </c>
      <c r="T112" s="91" cm="1">
        <f t="array" ref="T112">INDEX(Appendix!$G$4:$K$8,_xlfn.IFS(R112&lt;56,1,R112&lt;61,2,R112&lt;66,3,R112&lt;71,4,TRUE,5),MATCH(YEAR($C$17),Appendix!$G$3:$L$3,0))</f>
        <v>0</v>
      </c>
      <c r="U112" s="92">
        <f t="shared" si="42"/>
        <v>0</v>
      </c>
      <c r="V112" s="89">
        <f t="shared" si="43"/>
        <v>126</v>
      </c>
      <c r="W112" s="90">
        <f>IF($D112&gt;'Wage Ceilings '!$C$3-$S112,'Wage Ceilings '!$C$3-$S112,$D112)</f>
        <v>0</v>
      </c>
      <c r="X112" s="91" cm="1">
        <f t="array" ref="X112">INDEX(Appendix!$G$4:$K$8,_xlfn.IFS(V112&lt;56,1,V112&lt;61,2,V112&lt;66,3,V112&lt;71,4,TRUE,5),MATCH(YEAR($C$17),Appendix!$G$3:$L$3,0))</f>
        <v>0</v>
      </c>
      <c r="Y112" s="92">
        <f t="shared" si="44"/>
        <v>0</v>
      </c>
      <c r="Z112" s="89">
        <f t="shared" si="45"/>
        <v>126</v>
      </c>
      <c r="AA112" s="90">
        <f>IF($E112&gt;'Wage Ceilings '!$C$3-SUM($S112,$W112),'Wage Ceilings '!$C$3-SUM($S112,$W112),$E112)</f>
        <v>0</v>
      </c>
      <c r="AB112" s="91" cm="1">
        <f t="array" ref="AB112">INDEX(Appendix!$G$4:$K$8,_xlfn.IFS(Z112&lt;56,1,Z112&lt;61,2,Z112&lt;66,3,Z112&lt;71,4,TRUE,5),MATCH(YEAR($C$17),Appendix!$G$3:$L$3,0))</f>
        <v>0</v>
      </c>
      <c r="AC112" s="92">
        <f t="shared" si="46"/>
        <v>0</v>
      </c>
      <c r="AD112" s="89">
        <f t="shared" si="47"/>
        <v>126</v>
      </c>
      <c r="AE112" s="90">
        <f>IF($F112&gt;'Wage Ceilings '!$C$3-SUM($S112,$W112,$AA112),'Wage Ceilings '!$C$3-SUM($S112,$W112,$AA112),$F112)</f>
        <v>0</v>
      </c>
      <c r="AF112" s="91" cm="1">
        <f t="array" ref="AF112">INDEX(Appendix!$G$4:$K$8,_xlfn.IFS(AD112&lt;56,1,AD112&lt;61,2,AD112&lt;66,3,AD112&lt;71,4,TRUE,5),MATCH(YEAR($C$17),Appendix!$G$3:$L$3,0))</f>
        <v>0</v>
      </c>
      <c r="AG112" s="92">
        <f t="shared" si="48"/>
        <v>0</v>
      </c>
      <c r="AH112" s="89">
        <f t="shared" si="49"/>
        <v>126</v>
      </c>
      <c r="AI112" s="90">
        <f>IF($G112&gt;'Wage Ceilings '!$C$3-SUM($S112,$W112,$AA112,$AE112),'Wage Ceilings '!$C$3-SUM($S112,$W112,$AA112,$AE112),$G112)</f>
        <v>0</v>
      </c>
      <c r="AJ112" s="91" cm="1">
        <f t="array" ref="AJ112">INDEX(Appendix!$G$4:$K$8,_xlfn.IFS(AH112&lt;56,1,AH112&lt;61,2,AH112&lt;66,3,AH112&lt;71,4,TRUE,5),MATCH(YEAR($C$17),Appendix!$G$3:$L$3,0))</f>
        <v>0</v>
      </c>
      <c r="AK112" s="92">
        <f t="shared" si="50"/>
        <v>0</v>
      </c>
      <c r="AL112" s="89">
        <f t="shared" si="51"/>
        <v>126</v>
      </c>
      <c r="AM112" s="90">
        <f>IF($H112&gt;'Wage Ceilings '!$C$3-SUM($S112,$W112,$AA112,$AE112,$AI112),'Wage Ceilings '!$C$3-SUM($S112,$W112,$AA112,$AE112,$AI112),$H112)</f>
        <v>0</v>
      </c>
      <c r="AN112" s="91" cm="1">
        <f t="array" ref="AN112">INDEX(Appendix!$G$4:$K$8,_xlfn.IFS(AL112&lt;56,1,AL112&lt;61,2,AL112&lt;66,3,AL112&lt;71,4,TRUE,5),MATCH(YEAR($C$17),Appendix!$G$3:$L$3,0))</f>
        <v>0</v>
      </c>
      <c r="AO112" s="92">
        <f t="shared" si="52"/>
        <v>0</v>
      </c>
      <c r="AP112" s="89">
        <f t="shared" si="53"/>
        <v>126</v>
      </c>
      <c r="AQ112" s="90" cm="1">
        <f t="array" ref="AQ112">_xlfn.IFS(SUM($S112,$W112,$AA112,$AE112,$AI112,$AM112)&gt;='Wage Ceilings '!$C$3,0,SUM($I112,$S112,$W112,$AA112,$AE112,$AI112,$AM112)&gt;'Wage Ceilings '!$C$3,'Wage Ceilings '!$C$3-SUM($S112,$W112,$AA112,$AE112,$AI112,$AM112),SUM($I112,$S112,$W112,$AA112,$AE112,$AI112,$AM112)&lt;='Wage Ceilings '!$C$3,$I112)</f>
        <v>0</v>
      </c>
      <c r="AR112" s="91" cm="1">
        <f t="array" ref="AR112">INDEX(Appendix!$G$4:$K$8,_xlfn.IFS(AP112&lt;56,1,AP112&lt;61,2,AP112&lt;66,3,AP112&lt;71,4,TRUE,5),MATCH(YEAR($C$17),Appendix!$G$3:$L$3,0))</f>
        <v>0</v>
      </c>
      <c r="AS112" s="92">
        <f t="shared" si="64"/>
        <v>0</v>
      </c>
      <c r="AT112" s="89">
        <f t="shared" si="54"/>
        <v>126</v>
      </c>
      <c r="AU112" s="90" cm="1">
        <f t="array" ref="AU112">_xlfn.IFS(SUM($S112,$W112,$AA112,$AE112,$AI112,$AM112,$AQ112)&gt;='Wage Ceilings '!$C$3,0,SUM($J112,$S112,$W112,$AA112,$AE112,$AI112,$AM112,$AQ112)&gt;'Wage Ceilings '!$C$3,'Wage Ceilings '!$C$3-SUM($S112,$W112,$AA112,$AE112,$AI112,$AM112,$AQ112),SUM($J112,$S112,$W112,$AA112,$AE112,$AI112,$AM112,$AQ112)&lt;='Wage Ceilings '!$C$3,$J112)</f>
        <v>0</v>
      </c>
      <c r="AV112" s="91" cm="1">
        <f t="array" ref="AV112">INDEX(Appendix!$G$4:$K$8,_xlfn.IFS(AT112&lt;56,1,AT112&lt;61,2,AT112&lt;66,3,AT112&lt;71,4,TRUE,5),MATCH(YEAR($C$17),Appendix!$G$3:$L$3,0))</f>
        <v>0</v>
      </c>
      <c r="AW112" s="92">
        <f t="shared" si="55"/>
        <v>0</v>
      </c>
      <c r="AX112" s="89">
        <f t="shared" si="56"/>
        <v>126</v>
      </c>
      <c r="AY112" s="90" cm="1">
        <f t="array" ref="AY112">_xlfn.IFS(SUM($S112,$W112,$AA112,$AE112,$AI112,$AM112,$AQ112,$AU112)&gt;='Wage Ceilings '!$C$3,0,SUM($K112,$S112,$W112,$AA112,$AE112,$AI112,$AM112,$AQ112,$AU112)&gt;'Wage Ceilings '!$C$3,'Wage Ceilings '!$C$3-SUM($S112,$W112,$AA112,$AE112,$AI112,$AM112,$AQ112,$AU112),SUM($K112,$S112,$W112,$AA112,$AE112,$AI112,$AM112,$AQ112,$AU112)&lt;='Wage Ceilings '!$C$3,$K112)</f>
        <v>0</v>
      </c>
      <c r="AZ112" s="91" cm="1">
        <f t="array" ref="AZ112">INDEX(Appendix!$G$4:$K$8,_xlfn.IFS(AX112&lt;56,1,AX112&lt;61,2,AX112&lt;66,3,AX112&lt;71,4,TRUE,5),MATCH(YEAR($C$17),Appendix!$G$3:$L$3,0))</f>
        <v>0</v>
      </c>
      <c r="BA112" s="92">
        <f t="shared" si="57"/>
        <v>0</v>
      </c>
      <c r="BB112" s="89">
        <f t="shared" si="58"/>
        <v>126</v>
      </c>
      <c r="BC112" s="90" cm="1">
        <f t="array" ref="BC112">_xlfn.IFS(SUM($S112,$W112,$AA112,$AE112,$AI112,$AM112,$AQ112,$AU112,$AY112)&gt;='Wage Ceilings '!$C$3,0,SUM($L112,$S112,$W112,$AA112,$AE112,$AI112,$AM112,$AQ112,$AU112,$AY112)&gt;'Wage Ceilings '!$C$3,'Wage Ceilings '!$C$3-SUM($S112,$W112,$AA112,$AE112,$AI112,$AM112,$AQ112,$AU112,$AY112),SUM($L112,$S112,$W112,$AA112,$AE112,$AI112,$AM112,$AQ112,$AU112,$AY112)&lt;='Wage Ceilings '!$C$3,$L112)</f>
        <v>0</v>
      </c>
      <c r="BD112" s="91" cm="1">
        <f t="array" ref="BD112">INDEX(Appendix!$G$4:$K$8,_xlfn.IFS(BB112&lt;56,1,BB112&lt;61,2,BB112&lt;66,3,BB112&lt;71,4,TRUE,5),MATCH(YEAR($C$17),Appendix!$G$3:$L$3,0))</f>
        <v>0</v>
      </c>
      <c r="BE112" s="92">
        <f t="shared" si="59"/>
        <v>0</v>
      </c>
      <c r="BF112" s="89">
        <f t="shared" si="60"/>
        <v>126</v>
      </c>
      <c r="BG112" s="90" cm="1">
        <f t="array" ref="BG112">_xlfn.IFS(SUM($S112,$W112,$AA112,$AE112,$AI112,$AM112,$AQ112,$AU112,$AY112,$BC112)&gt;='Wage Ceilings '!$C$3,0,SUM($M112,$S112,$W112,$AA112,$AE112,$AI112,$AM112,$AQ112,$AU112,$AY112,$BC112)&gt;'Wage Ceilings '!$C$3,'Wage Ceilings '!$C$3-SUM($S112,$W112,$AA112,$AE112,$AI112,$AM112,$AQ112,$AU112,$AY112,$BC112),SUM($M112,$S112,$W112,$AA112,$AE112,$AI112,$AM112,$AQ112,$AU112,$AY112,$BC112)&lt;='Wage Ceilings '!$C$3,$M112)</f>
        <v>0</v>
      </c>
      <c r="BH112" s="91" cm="1">
        <f t="array" ref="BH112">INDEX(Appendix!$G$4:$K$8,_xlfn.IFS(BF112&lt;56,1,BF112&lt;61,2,BF112&lt;66,3,BF112&lt;71,4,TRUE,5),MATCH(YEAR($C$17),Appendix!$G$3:$L$3,0))</f>
        <v>0</v>
      </c>
      <c r="BI112" s="92">
        <f t="shared" si="61"/>
        <v>0</v>
      </c>
      <c r="BJ112" s="89">
        <f t="shared" si="62"/>
        <v>126</v>
      </c>
      <c r="BK112" s="90" cm="1">
        <f t="array" ref="BK112">_xlfn.IFS(SUM($S112,$W112,$AA112,$AE112,$AI112,$AM112,$AQ112,$AU112,$AY112,$BC112,$BG112)&gt;='Wage Ceilings '!$C$3,0,SUM($N112,$S112,$W112,$AA112,$AE112,$AI112,$AM112,$AQ112,$AU112,$AY112,$BC112,$BG112)&gt;'Wage Ceilings '!$C$3,'Wage Ceilings '!$C$3-SUM($S112,$W112,$AA112,$AE112,$AI112,$AM112,$AQ112,$AU112,$AY112,$BC112,$BG112),SUM($N112,$S112,$W112,$AA112,$AE112,$AI112,$AM112,$AQ112,$AU112,$AY112,$BC112,$BG112)&lt;='Wage Ceilings '!$C$3,$N112)</f>
        <v>0</v>
      </c>
      <c r="BL112" s="91" cm="1">
        <f t="array" ref="BL112">INDEX(Appendix!$G$4:$K$8,_xlfn.IFS(BJ112&lt;56,1,BJ112&lt;61,2,BJ112&lt;66,3,BJ112&lt;71,4,TRUE,5),MATCH(YEAR($C$17),Appendix!$G$3:$L$3,0))</f>
        <v>0</v>
      </c>
      <c r="BM112" s="92">
        <f t="shared" si="63"/>
        <v>0</v>
      </c>
      <c r="BN112" s="99"/>
    </row>
    <row r="113" spans="1:66" x14ac:dyDescent="0.3">
      <c r="A113" s="64" t="s">
        <v>161</v>
      </c>
      <c r="B113" s="63"/>
      <c r="C113" s="67"/>
      <c r="D113" s="67"/>
      <c r="E113" s="67"/>
      <c r="F113" s="67"/>
      <c r="G113" s="67"/>
      <c r="H113" s="67"/>
      <c r="I113" s="67"/>
      <c r="J113" s="67"/>
      <c r="K113" s="67"/>
      <c r="L113" s="67"/>
      <c r="M113" s="67"/>
      <c r="N113" s="67"/>
      <c r="O113" s="57">
        <f t="shared" si="65"/>
        <v>0</v>
      </c>
      <c r="P113" s="57">
        <f t="shared" si="66"/>
        <v>0</v>
      </c>
      <c r="Q113" s="58">
        <f t="shared" si="40"/>
        <v>0</v>
      </c>
      <c r="R113" s="89">
        <f t="shared" si="41"/>
        <v>125</v>
      </c>
      <c r="S113" s="90">
        <f>IF($C113&gt;'Wage Ceilings '!$C$3,'Wage Ceilings '!$C$3,$C113)</f>
        <v>0</v>
      </c>
      <c r="T113" s="91" cm="1">
        <f t="array" ref="T113">INDEX(Appendix!$G$4:$K$8,_xlfn.IFS(R113&lt;56,1,R113&lt;61,2,R113&lt;66,3,R113&lt;71,4,TRUE,5),MATCH(YEAR($C$17),Appendix!$G$3:$L$3,0))</f>
        <v>0</v>
      </c>
      <c r="U113" s="92">
        <f t="shared" si="42"/>
        <v>0</v>
      </c>
      <c r="V113" s="89">
        <f t="shared" si="43"/>
        <v>126</v>
      </c>
      <c r="W113" s="90">
        <f>IF($D113&gt;'Wage Ceilings '!$C$3-$S113,'Wage Ceilings '!$C$3-$S113,$D113)</f>
        <v>0</v>
      </c>
      <c r="X113" s="91" cm="1">
        <f t="array" ref="X113">INDEX(Appendix!$G$4:$K$8,_xlfn.IFS(V113&lt;56,1,V113&lt;61,2,V113&lt;66,3,V113&lt;71,4,TRUE,5),MATCH(YEAR($C$17),Appendix!$G$3:$L$3,0))</f>
        <v>0</v>
      </c>
      <c r="Y113" s="92">
        <f t="shared" si="44"/>
        <v>0</v>
      </c>
      <c r="Z113" s="89">
        <f t="shared" si="45"/>
        <v>126</v>
      </c>
      <c r="AA113" s="90">
        <f>IF($E113&gt;'Wage Ceilings '!$C$3-SUM($S113,$W113),'Wage Ceilings '!$C$3-SUM($S113,$W113),$E113)</f>
        <v>0</v>
      </c>
      <c r="AB113" s="91" cm="1">
        <f t="array" ref="AB113">INDEX(Appendix!$G$4:$K$8,_xlfn.IFS(Z113&lt;56,1,Z113&lt;61,2,Z113&lt;66,3,Z113&lt;71,4,TRUE,5),MATCH(YEAR($C$17),Appendix!$G$3:$L$3,0))</f>
        <v>0</v>
      </c>
      <c r="AC113" s="92">
        <f t="shared" si="46"/>
        <v>0</v>
      </c>
      <c r="AD113" s="89">
        <f t="shared" si="47"/>
        <v>126</v>
      </c>
      <c r="AE113" s="90">
        <f>IF($F113&gt;'Wage Ceilings '!$C$3-SUM($S113,$W113,$AA113),'Wage Ceilings '!$C$3-SUM($S113,$W113,$AA113),$F113)</f>
        <v>0</v>
      </c>
      <c r="AF113" s="91" cm="1">
        <f t="array" ref="AF113">INDEX(Appendix!$G$4:$K$8,_xlfn.IFS(AD113&lt;56,1,AD113&lt;61,2,AD113&lt;66,3,AD113&lt;71,4,TRUE,5),MATCH(YEAR($C$17),Appendix!$G$3:$L$3,0))</f>
        <v>0</v>
      </c>
      <c r="AG113" s="92">
        <f t="shared" si="48"/>
        <v>0</v>
      </c>
      <c r="AH113" s="89">
        <f t="shared" si="49"/>
        <v>126</v>
      </c>
      <c r="AI113" s="90">
        <f>IF($G113&gt;'Wage Ceilings '!$C$3-SUM($S113,$W113,$AA113,$AE113),'Wage Ceilings '!$C$3-SUM($S113,$W113,$AA113,$AE113),$G113)</f>
        <v>0</v>
      </c>
      <c r="AJ113" s="91" cm="1">
        <f t="array" ref="AJ113">INDEX(Appendix!$G$4:$K$8,_xlfn.IFS(AH113&lt;56,1,AH113&lt;61,2,AH113&lt;66,3,AH113&lt;71,4,TRUE,5),MATCH(YEAR($C$17),Appendix!$G$3:$L$3,0))</f>
        <v>0</v>
      </c>
      <c r="AK113" s="92">
        <f t="shared" si="50"/>
        <v>0</v>
      </c>
      <c r="AL113" s="89">
        <f t="shared" si="51"/>
        <v>126</v>
      </c>
      <c r="AM113" s="90">
        <f>IF($H113&gt;'Wage Ceilings '!$C$3-SUM($S113,$W113,$AA113,$AE113,$AI113),'Wage Ceilings '!$C$3-SUM($S113,$W113,$AA113,$AE113,$AI113),$H113)</f>
        <v>0</v>
      </c>
      <c r="AN113" s="91" cm="1">
        <f t="array" ref="AN113">INDEX(Appendix!$G$4:$K$8,_xlfn.IFS(AL113&lt;56,1,AL113&lt;61,2,AL113&lt;66,3,AL113&lt;71,4,TRUE,5),MATCH(YEAR($C$17),Appendix!$G$3:$L$3,0))</f>
        <v>0</v>
      </c>
      <c r="AO113" s="92">
        <f t="shared" si="52"/>
        <v>0</v>
      </c>
      <c r="AP113" s="89">
        <f t="shared" si="53"/>
        <v>126</v>
      </c>
      <c r="AQ113" s="90" cm="1">
        <f t="array" ref="AQ113">_xlfn.IFS(SUM($S113,$W113,$AA113,$AE113,$AI113,$AM113)&gt;='Wage Ceilings '!$C$3,0,SUM($I113,$S113,$W113,$AA113,$AE113,$AI113,$AM113)&gt;'Wage Ceilings '!$C$3,'Wage Ceilings '!$C$3-SUM($S113,$W113,$AA113,$AE113,$AI113,$AM113),SUM($I113,$S113,$W113,$AA113,$AE113,$AI113,$AM113)&lt;='Wage Ceilings '!$C$3,$I113)</f>
        <v>0</v>
      </c>
      <c r="AR113" s="91" cm="1">
        <f t="array" ref="AR113">INDEX(Appendix!$G$4:$K$8,_xlfn.IFS(AP113&lt;56,1,AP113&lt;61,2,AP113&lt;66,3,AP113&lt;71,4,TRUE,5),MATCH(YEAR($C$17),Appendix!$G$3:$L$3,0))</f>
        <v>0</v>
      </c>
      <c r="AS113" s="92">
        <f t="shared" si="64"/>
        <v>0</v>
      </c>
      <c r="AT113" s="89">
        <f t="shared" si="54"/>
        <v>126</v>
      </c>
      <c r="AU113" s="90" cm="1">
        <f t="array" ref="AU113">_xlfn.IFS(SUM($S113,$W113,$AA113,$AE113,$AI113,$AM113,$AQ113)&gt;='Wage Ceilings '!$C$3,0,SUM($J113,$S113,$W113,$AA113,$AE113,$AI113,$AM113,$AQ113)&gt;'Wage Ceilings '!$C$3,'Wage Ceilings '!$C$3-SUM($S113,$W113,$AA113,$AE113,$AI113,$AM113,$AQ113),SUM($J113,$S113,$W113,$AA113,$AE113,$AI113,$AM113,$AQ113)&lt;='Wage Ceilings '!$C$3,$J113)</f>
        <v>0</v>
      </c>
      <c r="AV113" s="91" cm="1">
        <f t="array" ref="AV113">INDEX(Appendix!$G$4:$K$8,_xlfn.IFS(AT113&lt;56,1,AT113&lt;61,2,AT113&lt;66,3,AT113&lt;71,4,TRUE,5),MATCH(YEAR($C$17),Appendix!$G$3:$L$3,0))</f>
        <v>0</v>
      </c>
      <c r="AW113" s="92">
        <f t="shared" si="55"/>
        <v>0</v>
      </c>
      <c r="AX113" s="89">
        <f t="shared" si="56"/>
        <v>126</v>
      </c>
      <c r="AY113" s="90" cm="1">
        <f t="array" ref="AY113">_xlfn.IFS(SUM($S113,$W113,$AA113,$AE113,$AI113,$AM113,$AQ113,$AU113)&gt;='Wage Ceilings '!$C$3,0,SUM($K113,$S113,$W113,$AA113,$AE113,$AI113,$AM113,$AQ113,$AU113)&gt;'Wage Ceilings '!$C$3,'Wage Ceilings '!$C$3-SUM($S113,$W113,$AA113,$AE113,$AI113,$AM113,$AQ113,$AU113),SUM($K113,$S113,$W113,$AA113,$AE113,$AI113,$AM113,$AQ113,$AU113)&lt;='Wage Ceilings '!$C$3,$K113)</f>
        <v>0</v>
      </c>
      <c r="AZ113" s="91" cm="1">
        <f t="array" ref="AZ113">INDEX(Appendix!$G$4:$K$8,_xlfn.IFS(AX113&lt;56,1,AX113&lt;61,2,AX113&lt;66,3,AX113&lt;71,4,TRUE,5),MATCH(YEAR($C$17),Appendix!$G$3:$L$3,0))</f>
        <v>0</v>
      </c>
      <c r="BA113" s="92">
        <f t="shared" si="57"/>
        <v>0</v>
      </c>
      <c r="BB113" s="89">
        <f t="shared" si="58"/>
        <v>126</v>
      </c>
      <c r="BC113" s="90" cm="1">
        <f t="array" ref="BC113">_xlfn.IFS(SUM($S113,$W113,$AA113,$AE113,$AI113,$AM113,$AQ113,$AU113,$AY113)&gt;='Wage Ceilings '!$C$3,0,SUM($L113,$S113,$W113,$AA113,$AE113,$AI113,$AM113,$AQ113,$AU113,$AY113)&gt;'Wage Ceilings '!$C$3,'Wage Ceilings '!$C$3-SUM($S113,$W113,$AA113,$AE113,$AI113,$AM113,$AQ113,$AU113,$AY113),SUM($L113,$S113,$W113,$AA113,$AE113,$AI113,$AM113,$AQ113,$AU113,$AY113)&lt;='Wage Ceilings '!$C$3,$L113)</f>
        <v>0</v>
      </c>
      <c r="BD113" s="91" cm="1">
        <f t="array" ref="BD113">INDEX(Appendix!$G$4:$K$8,_xlfn.IFS(BB113&lt;56,1,BB113&lt;61,2,BB113&lt;66,3,BB113&lt;71,4,TRUE,5),MATCH(YEAR($C$17),Appendix!$G$3:$L$3,0))</f>
        <v>0</v>
      </c>
      <c r="BE113" s="92">
        <f t="shared" si="59"/>
        <v>0</v>
      </c>
      <c r="BF113" s="89">
        <f t="shared" si="60"/>
        <v>126</v>
      </c>
      <c r="BG113" s="90" cm="1">
        <f t="array" ref="BG113">_xlfn.IFS(SUM($S113,$W113,$AA113,$AE113,$AI113,$AM113,$AQ113,$AU113,$AY113,$BC113)&gt;='Wage Ceilings '!$C$3,0,SUM($M113,$S113,$W113,$AA113,$AE113,$AI113,$AM113,$AQ113,$AU113,$AY113,$BC113)&gt;'Wage Ceilings '!$C$3,'Wage Ceilings '!$C$3-SUM($S113,$W113,$AA113,$AE113,$AI113,$AM113,$AQ113,$AU113,$AY113,$BC113),SUM($M113,$S113,$W113,$AA113,$AE113,$AI113,$AM113,$AQ113,$AU113,$AY113,$BC113)&lt;='Wage Ceilings '!$C$3,$M113)</f>
        <v>0</v>
      </c>
      <c r="BH113" s="91" cm="1">
        <f t="array" ref="BH113">INDEX(Appendix!$G$4:$K$8,_xlfn.IFS(BF113&lt;56,1,BF113&lt;61,2,BF113&lt;66,3,BF113&lt;71,4,TRUE,5),MATCH(YEAR($C$17),Appendix!$G$3:$L$3,0))</f>
        <v>0</v>
      </c>
      <c r="BI113" s="92">
        <f t="shared" si="61"/>
        <v>0</v>
      </c>
      <c r="BJ113" s="89">
        <f t="shared" si="62"/>
        <v>126</v>
      </c>
      <c r="BK113" s="90" cm="1">
        <f t="array" ref="BK113">_xlfn.IFS(SUM($S113,$W113,$AA113,$AE113,$AI113,$AM113,$AQ113,$AU113,$AY113,$BC113,$BG113)&gt;='Wage Ceilings '!$C$3,0,SUM($N113,$S113,$W113,$AA113,$AE113,$AI113,$AM113,$AQ113,$AU113,$AY113,$BC113,$BG113)&gt;'Wage Ceilings '!$C$3,'Wage Ceilings '!$C$3-SUM($S113,$W113,$AA113,$AE113,$AI113,$AM113,$AQ113,$AU113,$AY113,$BC113,$BG113),SUM($N113,$S113,$W113,$AA113,$AE113,$AI113,$AM113,$AQ113,$AU113,$AY113,$BC113,$BG113)&lt;='Wage Ceilings '!$C$3,$N113)</f>
        <v>0</v>
      </c>
      <c r="BL113" s="91" cm="1">
        <f t="array" ref="BL113">INDEX(Appendix!$G$4:$K$8,_xlfn.IFS(BJ113&lt;56,1,BJ113&lt;61,2,BJ113&lt;66,3,BJ113&lt;71,4,TRUE,5),MATCH(YEAR($C$17),Appendix!$G$3:$L$3,0))</f>
        <v>0</v>
      </c>
      <c r="BM113" s="92">
        <f t="shared" si="63"/>
        <v>0</v>
      </c>
      <c r="BN113" s="99"/>
    </row>
    <row r="114" spans="1:66" x14ac:dyDescent="0.3">
      <c r="A114" s="64" t="s">
        <v>162</v>
      </c>
      <c r="B114" s="63"/>
      <c r="C114" s="67"/>
      <c r="D114" s="67"/>
      <c r="E114" s="67"/>
      <c r="F114" s="67"/>
      <c r="G114" s="67"/>
      <c r="H114" s="67"/>
      <c r="I114" s="67"/>
      <c r="J114" s="67"/>
      <c r="K114" s="67"/>
      <c r="L114" s="67"/>
      <c r="M114" s="67"/>
      <c r="N114" s="67"/>
      <c r="O114" s="57">
        <f t="shared" si="65"/>
        <v>0</v>
      </c>
      <c r="P114" s="57">
        <f t="shared" si="66"/>
        <v>0</v>
      </c>
      <c r="Q114" s="58">
        <f t="shared" si="40"/>
        <v>0</v>
      </c>
      <c r="R114" s="89">
        <f t="shared" si="41"/>
        <v>125</v>
      </c>
      <c r="S114" s="90">
        <f>IF($C114&gt;'Wage Ceilings '!$C$3,'Wage Ceilings '!$C$3,$C114)</f>
        <v>0</v>
      </c>
      <c r="T114" s="91" cm="1">
        <f t="array" ref="T114">INDEX(Appendix!$G$4:$K$8,_xlfn.IFS(R114&lt;56,1,R114&lt;61,2,R114&lt;66,3,R114&lt;71,4,TRUE,5),MATCH(YEAR($C$17),Appendix!$G$3:$L$3,0))</f>
        <v>0</v>
      </c>
      <c r="U114" s="92">
        <f t="shared" si="42"/>
        <v>0</v>
      </c>
      <c r="V114" s="89">
        <f t="shared" si="43"/>
        <v>126</v>
      </c>
      <c r="W114" s="90">
        <f>IF($D114&gt;'Wage Ceilings '!$C$3-$S114,'Wage Ceilings '!$C$3-$S114,$D114)</f>
        <v>0</v>
      </c>
      <c r="X114" s="91" cm="1">
        <f t="array" ref="X114">INDEX(Appendix!$G$4:$K$8,_xlfn.IFS(V114&lt;56,1,V114&lt;61,2,V114&lt;66,3,V114&lt;71,4,TRUE,5),MATCH(YEAR($C$17),Appendix!$G$3:$L$3,0))</f>
        <v>0</v>
      </c>
      <c r="Y114" s="92">
        <f t="shared" si="44"/>
        <v>0</v>
      </c>
      <c r="Z114" s="89">
        <f t="shared" si="45"/>
        <v>126</v>
      </c>
      <c r="AA114" s="90">
        <f>IF($E114&gt;'Wage Ceilings '!$C$3-SUM($S114,$W114),'Wage Ceilings '!$C$3-SUM($S114,$W114),$E114)</f>
        <v>0</v>
      </c>
      <c r="AB114" s="91" cm="1">
        <f t="array" ref="AB114">INDEX(Appendix!$G$4:$K$8,_xlfn.IFS(Z114&lt;56,1,Z114&lt;61,2,Z114&lt;66,3,Z114&lt;71,4,TRUE,5),MATCH(YEAR($C$17),Appendix!$G$3:$L$3,0))</f>
        <v>0</v>
      </c>
      <c r="AC114" s="92">
        <f t="shared" si="46"/>
        <v>0</v>
      </c>
      <c r="AD114" s="89">
        <f t="shared" si="47"/>
        <v>126</v>
      </c>
      <c r="AE114" s="90">
        <f>IF($F114&gt;'Wage Ceilings '!$C$3-SUM($S114,$W114,$AA114),'Wage Ceilings '!$C$3-SUM($S114,$W114,$AA114),$F114)</f>
        <v>0</v>
      </c>
      <c r="AF114" s="91" cm="1">
        <f t="array" ref="AF114">INDEX(Appendix!$G$4:$K$8,_xlfn.IFS(AD114&lt;56,1,AD114&lt;61,2,AD114&lt;66,3,AD114&lt;71,4,TRUE,5),MATCH(YEAR($C$17),Appendix!$G$3:$L$3,0))</f>
        <v>0</v>
      </c>
      <c r="AG114" s="92">
        <f t="shared" si="48"/>
        <v>0</v>
      </c>
      <c r="AH114" s="89">
        <f t="shared" si="49"/>
        <v>126</v>
      </c>
      <c r="AI114" s="90">
        <f>IF($G114&gt;'Wage Ceilings '!$C$3-SUM($S114,$W114,$AA114,$AE114),'Wage Ceilings '!$C$3-SUM($S114,$W114,$AA114,$AE114),$G114)</f>
        <v>0</v>
      </c>
      <c r="AJ114" s="91" cm="1">
        <f t="array" ref="AJ114">INDEX(Appendix!$G$4:$K$8,_xlfn.IFS(AH114&lt;56,1,AH114&lt;61,2,AH114&lt;66,3,AH114&lt;71,4,TRUE,5),MATCH(YEAR($C$17),Appendix!$G$3:$L$3,0))</f>
        <v>0</v>
      </c>
      <c r="AK114" s="92">
        <f t="shared" si="50"/>
        <v>0</v>
      </c>
      <c r="AL114" s="89">
        <f t="shared" si="51"/>
        <v>126</v>
      </c>
      <c r="AM114" s="90">
        <f>IF($H114&gt;'Wage Ceilings '!$C$3-SUM($S114,$W114,$AA114,$AE114,$AI114),'Wage Ceilings '!$C$3-SUM($S114,$W114,$AA114,$AE114,$AI114),$H114)</f>
        <v>0</v>
      </c>
      <c r="AN114" s="91" cm="1">
        <f t="array" ref="AN114">INDEX(Appendix!$G$4:$K$8,_xlfn.IFS(AL114&lt;56,1,AL114&lt;61,2,AL114&lt;66,3,AL114&lt;71,4,TRUE,5),MATCH(YEAR($C$17),Appendix!$G$3:$L$3,0))</f>
        <v>0</v>
      </c>
      <c r="AO114" s="92">
        <f t="shared" si="52"/>
        <v>0</v>
      </c>
      <c r="AP114" s="89">
        <f t="shared" si="53"/>
        <v>126</v>
      </c>
      <c r="AQ114" s="90" cm="1">
        <f t="array" ref="AQ114">_xlfn.IFS(SUM($S114,$W114,$AA114,$AE114,$AI114,$AM114)&gt;='Wage Ceilings '!$C$3,0,SUM($I114,$S114,$W114,$AA114,$AE114,$AI114,$AM114)&gt;'Wage Ceilings '!$C$3,'Wage Ceilings '!$C$3-SUM($S114,$W114,$AA114,$AE114,$AI114,$AM114),SUM($I114,$S114,$W114,$AA114,$AE114,$AI114,$AM114)&lt;='Wage Ceilings '!$C$3,$I114)</f>
        <v>0</v>
      </c>
      <c r="AR114" s="91" cm="1">
        <f t="array" ref="AR114">INDEX(Appendix!$G$4:$K$8,_xlfn.IFS(AP114&lt;56,1,AP114&lt;61,2,AP114&lt;66,3,AP114&lt;71,4,TRUE,5),MATCH(YEAR($C$17),Appendix!$G$3:$L$3,0))</f>
        <v>0</v>
      </c>
      <c r="AS114" s="92">
        <f t="shared" si="64"/>
        <v>0</v>
      </c>
      <c r="AT114" s="89">
        <f t="shared" si="54"/>
        <v>126</v>
      </c>
      <c r="AU114" s="90" cm="1">
        <f t="array" ref="AU114">_xlfn.IFS(SUM($S114,$W114,$AA114,$AE114,$AI114,$AM114,$AQ114)&gt;='Wage Ceilings '!$C$3,0,SUM($J114,$S114,$W114,$AA114,$AE114,$AI114,$AM114,$AQ114)&gt;'Wage Ceilings '!$C$3,'Wage Ceilings '!$C$3-SUM($S114,$W114,$AA114,$AE114,$AI114,$AM114,$AQ114),SUM($J114,$S114,$W114,$AA114,$AE114,$AI114,$AM114,$AQ114)&lt;='Wage Ceilings '!$C$3,$J114)</f>
        <v>0</v>
      </c>
      <c r="AV114" s="91" cm="1">
        <f t="array" ref="AV114">INDEX(Appendix!$G$4:$K$8,_xlfn.IFS(AT114&lt;56,1,AT114&lt;61,2,AT114&lt;66,3,AT114&lt;71,4,TRUE,5),MATCH(YEAR($C$17),Appendix!$G$3:$L$3,0))</f>
        <v>0</v>
      </c>
      <c r="AW114" s="92">
        <f t="shared" si="55"/>
        <v>0</v>
      </c>
      <c r="AX114" s="89">
        <f t="shared" si="56"/>
        <v>126</v>
      </c>
      <c r="AY114" s="90" cm="1">
        <f t="array" ref="AY114">_xlfn.IFS(SUM($S114,$W114,$AA114,$AE114,$AI114,$AM114,$AQ114,$AU114)&gt;='Wage Ceilings '!$C$3,0,SUM($K114,$S114,$W114,$AA114,$AE114,$AI114,$AM114,$AQ114,$AU114)&gt;'Wage Ceilings '!$C$3,'Wage Ceilings '!$C$3-SUM($S114,$W114,$AA114,$AE114,$AI114,$AM114,$AQ114,$AU114),SUM($K114,$S114,$W114,$AA114,$AE114,$AI114,$AM114,$AQ114,$AU114)&lt;='Wage Ceilings '!$C$3,$K114)</f>
        <v>0</v>
      </c>
      <c r="AZ114" s="91" cm="1">
        <f t="array" ref="AZ114">INDEX(Appendix!$G$4:$K$8,_xlfn.IFS(AX114&lt;56,1,AX114&lt;61,2,AX114&lt;66,3,AX114&lt;71,4,TRUE,5),MATCH(YEAR($C$17),Appendix!$G$3:$L$3,0))</f>
        <v>0</v>
      </c>
      <c r="BA114" s="92">
        <f t="shared" si="57"/>
        <v>0</v>
      </c>
      <c r="BB114" s="89">
        <f t="shared" si="58"/>
        <v>126</v>
      </c>
      <c r="BC114" s="90" cm="1">
        <f t="array" ref="BC114">_xlfn.IFS(SUM($S114,$W114,$AA114,$AE114,$AI114,$AM114,$AQ114,$AU114,$AY114)&gt;='Wage Ceilings '!$C$3,0,SUM($L114,$S114,$W114,$AA114,$AE114,$AI114,$AM114,$AQ114,$AU114,$AY114)&gt;'Wage Ceilings '!$C$3,'Wage Ceilings '!$C$3-SUM($S114,$W114,$AA114,$AE114,$AI114,$AM114,$AQ114,$AU114,$AY114),SUM($L114,$S114,$W114,$AA114,$AE114,$AI114,$AM114,$AQ114,$AU114,$AY114)&lt;='Wage Ceilings '!$C$3,$L114)</f>
        <v>0</v>
      </c>
      <c r="BD114" s="91" cm="1">
        <f t="array" ref="BD114">INDEX(Appendix!$G$4:$K$8,_xlfn.IFS(BB114&lt;56,1,BB114&lt;61,2,BB114&lt;66,3,BB114&lt;71,4,TRUE,5),MATCH(YEAR($C$17),Appendix!$G$3:$L$3,0))</f>
        <v>0</v>
      </c>
      <c r="BE114" s="92">
        <f t="shared" si="59"/>
        <v>0</v>
      </c>
      <c r="BF114" s="89">
        <f t="shared" si="60"/>
        <v>126</v>
      </c>
      <c r="BG114" s="90" cm="1">
        <f t="array" ref="BG114">_xlfn.IFS(SUM($S114,$W114,$AA114,$AE114,$AI114,$AM114,$AQ114,$AU114,$AY114,$BC114)&gt;='Wage Ceilings '!$C$3,0,SUM($M114,$S114,$W114,$AA114,$AE114,$AI114,$AM114,$AQ114,$AU114,$AY114,$BC114)&gt;'Wage Ceilings '!$C$3,'Wage Ceilings '!$C$3-SUM($S114,$W114,$AA114,$AE114,$AI114,$AM114,$AQ114,$AU114,$AY114,$BC114),SUM($M114,$S114,$W114,$AA114,$AE114,$AI114,$AM114,$AQ114,$AU114,$AY114,$BC114)&lt;='Wage Ceilings '!$C$3,$M114)</f>
        <v>0</v>
      </c>
      <c r="BH114" s="91" cm="1">
        <f t="array" ref="BH114">INDEX(Appendix!$G$4:$K$8,_xlfn.IFS(BF114&lt;56,1,BF114&lt;61,2,BF114&lt;66,3,BF114&lt;71,4,TRUE,5),MATCH(YEAR($C$17),Appendix!$G$3:$L$3,0))</f>
        <v>0</v>
      </c>
      <c r="BI114" s="92">
        <f t="shared" si="61"/>
        <v>0</v>
      </c>
      <c r="BJ114" s="89">
        <f t="shared" si="62"/>
        <v>126</v>
      </c>
      <c r="BK114" s="90" cm="1">
        <f t="array" ref="BK114">_xlfn.IFS(SUM($S114,$W114,$AA114,$AE114,$AI114,$AM114,$AQ114,$AU114,$AY114,$BC114,$BG114)&gt;='Wage Ceilings '!$C$3,0,SUM($N114,$S114,$W114,$AA114,$AE114,$AI114,$AM114,$AQ114,$AU114,$AY114,$BC114,$BG114)&gt;'Wage Ceilings '!$C$3,'Wage Ceilings '!$C$3-SUM($S114,$W114,$AA114,$AE114,$AI114,$AM114,$AQ114,$AU114,$AY114,$BC114,$BG114),SUM($N114,$S114,$W114,$AA114,$AE114,$AI114,$AM114,$AQ114,$AU114,$AY114,$BC114,$BG114)&lt;='Wage Ceilings '!$C$3,$N114)</f>
        <v>0</v>
      </c>
      <c r="BL114" s="91" cm="1">
        <f t="array" ref="BL114">INDEX(Appendix!$G$4:$K$8,_xlfn.IFS(BJ114&lt;56,1,BJ114&lt;61,2,BJ114&lt;66,3,BJ114&lt;71,4,TRUE,5),MATCH(YEAR($C$17),Appendix!$G$3:$L$3,0))</f>
        <v>0</v>
      </c>
      <c r="BM114" s="92">
        <f t="shared" si="63"/>
        <v>0</v>
      </c>
      <c r="BN114" s="99"/>
    </row>
    <row r="115" spans="1:66" x14ac:dyDescent="0.3">
      <c r="A115" s="64" t="s">
        <v>163</v>
      </c>
      <c r="B115" s="63"/>
      <c r="C115" s="67"/>
      <c r="D115" s="67"/>
      <c r="E115" s="67"/>
      <c r="F115" s="67"/>
      <c r="G115" s="67"/>
      <c r="H115" s="67"/>
      <c r="I115" s="67"/>
      <c r="J115" s="67"/>
      <c r="K115" s="67"/>
      <c r="L115" s="67"/>
      <c r="M115" s="67"/>
      <c r="N115" s="67"/>
      <c r="O115" s="57">
        <f t="shared" si="65"/>
        <v>0</v>
      </c>
      <c r="P115" s="57">
        <f t="shared" si="66"/>
        <v>0</v>
      </c>
      <c r="Q115" s="58">
        <f t="shared" ref="Q115:Q119" si="67">SUM(O115:P115)</f>
        <v>0</v>
      </c>
      <c r="R115" s="89">
        <f t="shared" si="41"/>
        <v>125</v>
      </c>
      <c r="S115" s="90">
        <f>IF($C115&gt;'Wage Ceilings '!$C$3,'Wage Ceilings '!$C$3,$C115)</f>
        <v>0</v>
      </c>
      <c r="T115" s="91" cm="1">
        <f t="array" ref="T115">INDEX(Appendix!$G$4:$K$8,_xlfn.IFS(R115&lt;56,1,R115&lt;61,2,R115&lt;66,3,R115&lt;71,4,TRUE,5),MATCH(YEAR($C$17),Appendix!$G$3:$L$3,0))</f>
        <v>0</v>
      </c>
      <c r="U115" s="92">
        <f t="shared" si="42"/>
        <v>0</v>
      </c>
      <c r="V115" s="89">
        <f t="shared" si="43"/>
        <v>126</v>
      </c>
      <c r="W115" s="90">
        <f>IF($D115&gt;'Wage Ceilings '!$C$3-$S115,'Wage Ceilings '!$C$3-$S115,$D115)</f>
        <v>0</v>
      </c>
      <c r="X115" s="91" cm="1">
        <f t="array" ref="X115">INDEX(Appendix!$G$4:$K$8,_xlfn.IFS(V115&lt;56,1,V115&lt;61,2,V115&lt;66,3,V115&lt;71,4,TRUE,5),MATCH(YEAR($C$17),Appendix!$G$3:$L$3,0))</f>
        <v>0</v>
      </c>
      <c r="Y115" s="92">
        <f t="shared" si="44"/>
        <v>0</v>
      </c>
      <c r="Z115" s="89">
        <f t="shared" si="45"/>
        <v>126</v>
      </c>
      <c r="AA115" s="90">
        <f>IF($E115&gt;'Wage Ceilings '!$C$3-SUM($S115,$W115),'Wage Ceilings '!$C$3-SUM($S115,$W115),$E115)</f>
        <v>0</v>
      </c>
      <c r="AB115" s="91" cm="1">
        <f t="array" ref="AB115">INDEX(Appendix!$G$4:$K$8,_xlfn.IFS(Z115&lt;56,1,Z115&lt;61,2,Z115&lt;66,3,Z115&lt;71,4,TRUE,5),MATCH(YEAR($C$17),Appendix!$G$3:$L$3,0))</f>
        <v>0</v>
      </c>
      <c r="AC115" s="92">
        <f t="shared" si="46"/>
        <v>0</v>
      </c>
      <c r="AD115" s="89">
        <f t="shared" si="47"/>
        <v>126</v>
      </c>
      <c r="AE115" s="90">
        <f>IF($F115&gt;'Wage Ceilings '!$C$3-SUM($S115,$W115,$AA115),'Wage Ceilings '!$C$3-SUM($S115,$W115,$AA115),$F115)</f>
        <v>0</v>
      </c>
      <c r="AF115" s="91" cm="1">
        <f t="array" ref="AF115">INDEX(Appendix!$G$4:$K$8,_xlfn.IFS(AD115&lt;56,1,AD115&lt;61,2,AD115&lt;66,3,AD115&lt;71,4,TRUE,5),MATCH(YEAR($C$17),Appendix!$G$3:$L$3,0))</f>
        <v>0</v>
      </c>
      <c r="AG115" s="92">
        <f t="shared" si="48"/>
        <v>0</v>
      </c>
      <c r="AH115" s="89">
        <f t="shared" si="49"/>
        <v>126</v>
      </c>
      <c r="AI115" s="90">
        <f>IF($G115&gt;'Wage Ceilings '!$C$3-SUM($S115,$W115,$AA115,$AE115),'Wage Ceilings '!$C$3-SUM($S115,$W115,$AA115,$AE115),$G115)</f>
        <v>0</v>
      </c>
      <c r="AJ115" s="91" cm="1">
        <f t="array" ref="AJ115">INDEX(Appendix!$G$4:$K$8,_xlfn.IFS(AH115&lt;56,1,AH115&lt;61,2,AH115&lt;66,3,AH115&lt;71,4,TRUE,5),MATCH(YEAR($C$17),Appendix!$G$3:$L$3,0))</f>
        <v>0</v>
      </c>
      <c r="AK115" s="92">
        <f t="shared" si="50"/>
        <v>0</v>
      </c>
      <c r="AL115" s="89">
        <f t="shared" si="51"/>
        <v>126</v>
      </c>
      <c r="AM115" s="90">
        <f>IF($H115&gt;'Wage Ceilings '!$C$3-SUM($S115,$W115,$AA115,$AE115,$AI115),'Wage Ceilings '!$C$3-SUM($S115,$W115,$AA115,$AE115,$AI115),$H115)</f>
        <v>0</v>
      </c>
      <c r="AN115" s="91" cm="1">
        <f t="array" ref="AN115">INDEX(Appendix!$G$4:$K$8,_xlfn.IFS(AL115&lt;56,1,AL115&lt;61,2,AL115&lt;66,3,AL115&lt;71,4,TRUE,5),MATCH(YEAR($C$17),Appendix!$G$3:$L$3,0))</f>
        <v>0</v>
      </c>
      <c r="AO115" s="92">
        <f t="shared" si="52"/>
        <v>0</v>
      </c>
      <c r="AP115" s="89">
        <f t="shared" si="53"/>
        <v>126</v>
      </c>
      <c r="AQ115" s="90" cm="1">
        <f t="array" ref="AQ115">_xlfn.IFS(SUM($S115,$W115,$AA115,$AE115,$AI115,$AM115)&gt;='Wage Ceilings '!$C$3,0,SUM($I115,$S115,$W115,$AA115,$AE115,$AI115,$AM115)&gt;'Wage Ceilings '!$C$3,'Wage Ceilings '!$C$3-SUM($S115,$W115,$AA115,$AE115,$AI115,$AM115),SUM($I115,$S115,$W115,$AA115,$AE115,$AI115,$AM115)&lt;='Wage Ceilings '!$C$3,$I115)</f>
        <v>0</v>
      </c>
      <c r="AR115" s="91" cm="1">
        <f t="array" ref="AR115">INDEX(Appendix!$G$4:$K$8,_xlfn.IFS(AP115&lt;56,1,AP115&lt;61,2,AP115&lt;66,3,AP115&lt;71,4,TRUE,5),MATCH(YEAR($C$17),Appendix!$G$3:$L$3,0))</f>
        <v>0</v>
      </c>
      <c r="AS115" s="92">
        <f t="shared" si="64"/>
        <v>0</v>
      </c>
      <c r="AT115" s="89">
        <f t="shared" si="54"/>
        <v>126</v>
      </c>
      <c r="AU115" s="90" cm="1">
        <f t="array" ref="AU115">_xlfn.IFS(SUM($S115,$W115,$AA115,$AE115,$AI115,$AM115,$AQ115)&gt;='Wage Ceilings '!$C$3,0,SUM($J115,$S115,$W115,$AA115,$AE115,$AI115,$AM115,$AQ115)&gt;'Wage Ceilings '!$C$3,'Wage Ceilings '!$C$3-SUM($S115,$W115,$AA115,$AE115,$AI115,$AM115,$AQ115),SUM($J115,$S115,$W115,$AA115,$AE115,$AI115,$AM115,$AQ115)&lt;='Wage Ceilings '!$C$3,$J115)</f>
        <v>0</v>
      </c>
      <c r="AV115" s="91" cm="1">
        <f t="array" ref="AV115">INDEX(Appendix!$G$4:$K$8,_xlfn.IFS(AT115&lt;56,1,AT115&lt;61,2,AT115&lt;66,3,AT115&lt;71,4,TRUE,5),MATCH(YEAR($C$17),Appendix!$G$3:$L$3,0))</f>
        <v>0</v>
      </c>
      <c r="AW115" s="92">
        <f t="shared" si="55"/>
        <v>0</v>
      </c>
      <c r="AX115" s="89">
        <f t="shared" si="56"/>
        <v>126</v>
      </c>
      <c r="AY115" s="90" cm="1">
        <f t="array" ref="AY115">_xlfn.IFS(SUM($S115,$W115,$AA115,$AE115,$AI115,$AM115,$AQ115,$AU115)&gt;='Wage Ceilings '!$C$3,0,SUM($K115,$S115,$W115,$AA115,$AE115,$AI115,$AM115,$AQ115,$AU115)&gt;'Wage Ceilings '!$C$3,'Wage Ceilings '!$C$3-SUM($S115,$W115,$AA115,$AE115,$AI115,$AM115,$AQ115,$AU115),SUM($K115,$S115,$W115,$AA115,$AE115,$AI115,$AM115,$AQ115,$AU115)&lt;='Wage Ceilings '!$C$3,$K115)</f>
        <v>0</v>
      </c>
      <c r="AZ115" s="91" cm="1">
        <f t="array" ref="AZ115">INDEX(Appendix!$G$4:$K$8,_xlfn.IFS(AX115&lt;56,1,AX115&lt;61,2,AX115&lt;66,3,AX115&lt;71,4,TRUE,5),MATCH(YEAR($C$17),Appendix!$G$3:$L$3,0))</f>
        <v>0</v>
      </c>
      <c r="BA115" s="92">
        <f t="shared" si="57"/>
        <v>0</v>
      </c>
      <c r="BB115" s="89">
        <f t="shared" si="58"/>
        <v>126</v>
      </c>
      <c r="BC115" s="90" cm="1">
        <f t="array" ref="BC115">_xlfn.IFS(SUM($S115,$W115,$AA115,$AE115,$AI115,$AM115,$AQ115,$AU115,$AY115)&gt;='Wage Ceilings '!$C$3,0,SUM($L115,$S115,$W115,$AA115,$AE115,$AI115,$AM115,$AQ115,$AU115,$AY115)&gt;'Wage Ceilings '!$C$3,'Wage Ceilings '!$C$3-SUM($S115,$W115,$AA115,$AE115,$AI115,$AM115,$AQ115,$AU115,$AY115),SUM($L115,$S115,$W115,$AA115,$AE115,$AI115,$AM115,$AQ115,$AU115,$AY115)&lt;='Wage Ceilings '!$C$3,$L115)</f>
        <v>0</v>
      </c>
      <c r="BD115" s="91" cm="1">
        <f t="array" ref="BD115">INDEX(Appendix!$G$4:$K$8,_xlfn.IFS(BB115&lt;56,1,BB115&lt;61,2,BB115&lt;66,3,BB115&lt;71,4,TRUE,5),MATCH(YEAR($C$17),Appendix!$G$3:$L$3,0))</f>
        <v>0</v>
      </c>
      <c r="BE115" s="92">
        <f t="shared" si="59"/>
        <v>0</v>
      </c>
      <c r="BF115" s="89">
        <f t="shared" si="60"/>
        <v>126</v>
      </c>
      <c r="BG115" s="90" cm="1">
        <f t="array" ref="BG115">_xlfn.IFS(SUM($S115,$W115,$AA115,$AE115,$AI115,$AM115,$AQ115,$AU115,$AY115,$BC115)&gt;='Wage Ceilings '!$C$3,0,SUM($M115,$S115,$W115,$AA115,$AE115,$AI115,$AM115,$AQ115,$AU115,$AY115,$BC115)&gt;'Wage Ceilings '!$C$3,'Wage Ceilings '!$C$3-SUM($S115,$W115,$AA115,$AE115,$AI115,$AM115,$AQ115,$AU115,$AY115,$BC115),SUM($M115,$S115,$W115,$AA115,$AE115,$AI115,$AM115,$AQ115,$AU115,$AY115,$BC115)&lt;='Wage Ceilings '!$C$3,$M115)</f>
        <v>0</v>
      </c>
      <c r="BH115" s="91" cm="1">
        <f t="array" ref="BH115">INDEX(Appendix!$G$4:$K$8,_xlfn.IFS(BF115&lt;56,1,BF115&lt;61,2,BF115&lt;66,3,BF115&lt;71,4,TRUE,5),MATCH(YEAR($C$17),Appendix!$G$3:$L$3,0))</f>
        <v>0</v>
      </c>
      <c r="BI115" s="92">
        <f t="shared" si="61"/>
        <v>0</v>
      </c>
      <c r="BJ115" s="89">
        <f t="shared" si="62"/>
        <v>126</v>
      </c>
      <c r="BK115" s="90" cm="1">
        <f t="array" ref="BK115">_xlfn.IFS(SUM($S115,$W115,$AA115,$AE115,$AI115,$AM115,$AQ115,$AU115,$AY115,$BC115,$BG115)&gt;='Wage Ceilings '!$C$3,0,SUM($N115,$S115,$W115,$AA115,$AE115,$AI115,$AM115,$AQ115,$AU115,$AY115,$BC115,$BG115)&gt;'Wage Ceilings '!$C$3,'Wage Ceilings '!$C$3-SUM($S115,$W115,$AA115,$AE115,$AI115,$AM115,$AQ115,$AU115,$AY115,$BC115,$BG115),SUM($N115,$S115,$W115,$AA115,$AE115,$AI115,$AM115,$AQ115,$AU115,$AY115,$BC115,$BG115)&lt;='Wage Ceilings '!$C$3,$N115)</f>
        <v>0</v>
      </c>
      <c r="BL115" s="91" cm="1">
        <f t="array" ref="BL115">INDEX(Appendix!$G$4:$K$8,_xlfn.IFS(BJ115&lt;56,1,BJ115&lt;61,2,BJ115&lt;66,3,BJ115&lt;71,4,TRUE,5),MATCH(YEAR($C$17),Appendix!$G$3:$L$3,0))</f>
        <v>0</v>
      </c>
      <c r="BM115" s="92">
        <f t="shared" si="63"/>
        <v>0</v>
      </c>
      <c r="BN115" s="99"/>
    </row>
    <row r="116" spans="1:66" x14ac:dyDescent="0.3">
      <c r="A116" s="64" t="s">
        <v>164</v>
      </c>
      <c r="B116" s="63"/>
      <c r="C116" s="67"/>
      <c r="D116" s="67"/>
      <c r="E116" s="67"/>
      <c r="F116" s="67"/>
      <c r="G116" s="67"/>
      <c r="H116" s="67"/>
      <c r="I116" s="67"/>
      <c r="J116" s="67"/>
      <c r="K116" s="67"/>
      <c r="L116" s="67"/>
      <c r="M116" s="67"/>
      <c r="N116" s="67"/>
      <c r="O116" s="57">
        <f t="shared" si="65"/>
        <v>0</v>
      </c>
      <c r="P116" s="57">
        <f t="shared" si="66"/>
        <v>0</v>
      </c>
      <c r="Q116" s="58">
        <f t="shared" si="67"/>
        <v>0</v>
      </c>
      <c r="R116" s="89">
        <f t="shared" si="41"/>
        <v>125</v>
      </c>
      <c r="S116" s="90">
        <f>IF($C116&gt;'Wage Ceilings '!$C$3,'Wage Ceilings '!$C$3,$C116)</f>
        <v>0</v>
      </c>
      <c r="T116" s="91" cm="1">
        <f t="array" ref="T116">INDEX(Appendix!$G$4:$K$8,_xlfn.IFS(R116&lt;56,1,R116&lt;61,2,R116&lt;66,3,R116&lt;71,4,TRUE,5),MATCH(YEAR($C$17),Appendix!$G$3:$L$3,0))</f>
        <v>0</v>
      </c>
      <c r="U116" s="92">
        <f t="shared" si="42"/>
        <v>0</v>
      </c>
      <c r="V116" s="89">
        <f t="shared" si="43"/>
        <v>126</v>
      </c>
      <c r="W116" s="90">
        <f>IF($D116&gt;'Wage Ceilings '!$C$3-$S116,'Wage Ceilings '!$C$3-$S116,$D116)</f>
        <v>0</v>
      </c>
      <c r="X116" s="91" cm="1">
        <f t="array" ref="X116">INDEX(Appendix!$G$4:$K$8,_xlfn.IFS(V116&lt;56,1,V116&lt;61,2,V116&lt;66,3,V116&lt;71,4,TRUE,5),MATCH(YEAR($C$17),Appendix!$G$3:$L$3,0))</f>
        <v>0</v>
      </c>
      <c r="Y116" s="92">
        <f t="shared" si="44"/>
        <v>0</v>
      </c>
      <c r="Z116" s="89">
        <f t="shared" si="45"/>
        <v>126</v>
      </c>
      <c r="AA116" s="90">
        <f>IF($E116&gt;'Wage Ceilings '!$C$3-SUM($S116,$W116),'Wage Ceilings '!$C$3-SUM($S116,$W116),$E116)</f>
        <v>0</v>
      </c>
      <c r="AB116" s="91" cm="1">
        <f t="array" ref="AB116">INDEX(Appendix!$G$4:$K$8,_xlfn.IFS(Z116&lt;56,1,Z116&lt;61,2,Z116&lt;66,3,Z116&lt;71,4,TRUE,5),MATCH(YEAR($C$17),Appendix!$G$3:$L$3,0))</f>
        <v>0</v>
      </c>
      <c r="AC116" s="92">
        <f t="shared" si="46"/>
        <v>0</v>
      </c>
      <c r="AD116" s="89">
        <f t="shared" si="47"/>
        <v>126</v>
      </c>
      <c r="AE116" s="90">
        <f>IF($F116&gt;'Wage Ceilings '!$C$3-SUM($S116,$W116,$AA116),'Wage Ceilings '!$C$3-SUM($S116,$W116,$AA116),$F116)</f>
        <v>0</v>
      </c>
      <c r="AF116" s="91" cm="1">
        <f t="array" ref="AF116">INDEX(Appendix!$G$4:$K$8,_xlfn.IFS(AD116&lt;56,1,AD116&lt;61,2,AD116&lt;66,3,AD116&lt;71,4,TRUE,5),MATCH(YEAR($C$17),Appendix!$G$3:$L$3,0))</f>
        <v>0</v>
      </c>
      <c r="AG116" s="92">
        <f t="shared" si="48"/>
        <v>0</v>
      </c>
      <c r="AH116" s="89">
        <f t="shared" si="49"/>
        <v>126</v>
      </c>
      <c r="AI116" s="90">
        <f>IF($G116&gt;'Wage Ceilings '!$C$3-SUM($S116,$W116,$AA116,$AE116),'Wage Ceilings '!$C$3-SUM($S116,$W116,$AA116,$AE116),$G116)</f>
        <v>0</v>
      </c>
      <c r="AJ116" s="91" cm="1">
        <f t="array" ref="AJ116">INDEX(Appendix!$G$4:$K$8,_xlfn.IFS(AH116&lt;56,1,AH116&lt;61,2,AH116&lt;66,3,AH116&lt;71,4,TRUE,5),MATCH(YEAR($C$17),Appendix!$G$3:$L$3,0))</f>
        <v>0</v>
      </c>
      <c r="AK116" s="92">
        <f t="shared" si="50"/>
        <v>0</v>
      </c>
      <c r="AL116" s="89">
        <f t="shared" si="51"/>
        <v>126</v>
      </c>
      <c r="AM116" s="90">
        <f>IF($H116&gt;'Wage Ceilings '!$C$3-SUM($S116,$W116,$AA116,$AE116,$AI116),'Wage Ceilings '!$C$3-SUM($S116,$W116,$AA116,$AE116,$AI116),$H116)</f>
        <v>0</v>
      </c>
      <c r="AN116" s="91" cm="1">
        <f t="array" ref="AN116">INDEX(Appendix!$G$4:$K$8,_xlfn.IFS(AL116&lt;56,1,AL116&lt;61,2,AL116&lt;66,3,AL116&lt;71,4,TRUE,5),MATCH(YEAR($C$17),Appendix!$G$3:$L$3,0))</f>
        <v>0</v>
      </c>
      <c r="AO116" s="92">
        <f t="shared" si="52"/>
        <v>0</v>
      </c>
      <c r="AP116" s="89">
        <f t="shared" si="53"/>
        <v>126</v>
      </c>
      <c r="AQ116" s="90" cm="1">
        <f t="array" ref="AQ116">_xlfn.IFS(SUM($S116,$W116,$AA116,$AE116,$AI116,$AM116)&gt;='Wage Ceilings '!$C$3,0,SUM($I116,$S116,$W116,$AA116,$AE116,$AI116,$AM116)&gt;'Wage Ceilings '!$C$3,'Wage Ceilings '!$C$3-SUM($S116,$W116,$AA116,$AE116,$AI116,$AM116),SUM($I116,$S116,$W116,$AA116,$AE116,$AI116,$AM116)&lt;='Wage Ceilings '!$C$3,$I116)</f>
        <v>0</v>
      </c>
      <c r="AR116" s="91" cm="1">
        <f t="array" ref="AR116">INDEX(Appendix!$G$4:$K$8,_xlfn.IFS(AP116&lt;56,1,AP116&lt;61,2,AP116&lt;66,3,AP116&lt;71,4,TRUE,5),MATCH(YEAR($C$17),Appendix!$G$3:$L$3,0))</f>
        <v>0</v>
      </c>
      <c r="AS116" s="92">
        <f t="shared" si="64"/>
        <v>0</v>
      </c>
      <c r="AT116" s="89">
        <f t="shared" si="54"/>
        <v>126</v>
      </c>
      <c r="AU116" s="90" cm="1">
        <f t="array" ref="AU116">_xlfn.IFS(SUM($S116,$W116,$AA116,$AE116,$AI116,$AM116,$AQ116)&gt;='Wage Ceilings '!$C$3,0,SUM($J116,$S116,$W116,$AA116,$AE116,$AI116,$AM116,$AQ116)&gt;'Wage Ceilings '!$C$3,'Wage Ceilings '!$C$3-SUM($S116,$W116,$AA116,$AE116,$AI116,$AM116,$AQ116),SUM($J116,$S116,$W116,$AA116,$AE116,$AI116,$AM116,$AQ116)&lt;='Wage Ceilings '!$C$3,$J116)</f>
        <v>0</v>
      </c>
      <c r="AV116" s="91" cm="1">
        <f t="array" ref="AV116">INDEX(Appendix!$G$4:$K$8,_xlfn.IFS(AT116&lt;56,1,AT116&lt;61,2,AT116&lt;66,3,AT116&lt;71,4,TRUE,5),MATCH(YEAR($C$17),Appendix!$G$3:$L$3,0))</f>
        <v>0</v>
      </c>
      <c r="AW116" s="92">
        <f t="shared" si="55"/>
        <v>0</v>
      </c>
      <c r="AX116" s="89">
        <f t="shared" si="56"/>
        <v>126</v>
      </c>
      <c r="AY116" s="90" cm="1">
        <f t="array" ref="AY116">_xlfn.IFS(SUM($S116,$W116,$AA116,$AE116,$AI116,$AM116,$AQ116,$AU116)&gt;='Wage Ceilings '!$C$3,0,SUM($K116,$S116,$W116,$AA116,$AE116,$AI116,$AM116,$AQ116,$AU116)&gt;'Wage Ceilings '!$C$3,'Wage Ceilings '!$C$3-SUM($S116,$W116,$AA116,$AE116,$AI116,$AM116,$AQ116,$AU116),SUM($K116,$S116,$W116,$AA116,$AE116,$AI116,$AM116,$AQ116,$AU116)&lt;='Wage Ceilings '!$C$3,$K116)</f>
        <v>0</v>
      </c>
      <c r="AZ116" s="91" cm="1">
        <f t="array" ref="AZ116">INDEX(Appendix!$G$4:$K$8,_xlfn.IFS(AX116&lt;56,1,AX116&lt;61,2,AX116&lt;66,3,AX116&lt;71,4,TRUE,5),MATCH(YEAR($C$17),Appendix!$G$3:$L$3,0))</f>
        <v>0</v>
      </c>
      <c r="BA116" s="92">
        <f t="shared" si="57"/>
        <v>0</v>
      </c>
      <c r="BB116" s="89">
        <f t="shared" si="58"/>
        <v>126</v>
      </c>
      <c r="BC116" s="90" cm="1">
        <f t="array" ref="BC116">_xlfn.IFS(SUM($S116,$W116,$AA116,$AE116,$AI116,$AM116,$AQ116,$AU116,$AY116)&gt;='Wage Ceilings '!$C$3,0,SUM($L116,$S116,$W116,$AA116,$AE116,$AI116,$AM116,$AQ116,$AU116,$AY116)&gt;'Wage Ceilings '!$C$3,'Wage Ceilings '!$C$3-SUM($S116,$W116,$AA116,$AE116,$AI116,$AM116,$AQ116,$AU116,$AY116),SUM($L116,$S116,$W116,$AA116,$AE116,$AI116,$AM116,$AQ116,$AU116,$AY116)&lt;='Wage Ceilings '!$C$3,$L116)</f>
        <v>0</v>
      </c>
      <c r="BD116" s="91" cm="1">
        <f t="array" ref="BD116">INDEX(Appendix!$G$4:$K$8,_xlfn.IFS(BB116&lt;56,1,BB116&lt;61,2,BB116&lt;66,3,BB116&lt;71,4,TRUE,5),MATCH(YEAR($C$17),Appendix!$G$3:$L$3,0))</f>
        <v>0</v>
      </c>
      <c r="BE116" s="92">
        <f t="shared" si="59"/>
        <v>0</v>
      </c>
      <c r="BF116" s="89">
        <f t="shared" si="60"/>
        <v>126</v>
      </c>
      <c r="BG116" s="90" cm="1">
        <f t="array" ref="BG116">_xlfn.IFS(SUM($S116,$W116,$AA116,$AE116,$AI116,$AM116,$AQ116,$AU116,$AY116,$BC116)&gt;='Wage Ceilings '!$C$3,0,SUM($M116,$S116,$W116,$AA116,$AE116,$AI116,$AM116,$AQ116,$AU116,$AY116,$BC116)&gt;'Wage Ceilings '!$C$3,'Wage Ceilings '!$C$3-SUM($S116,$W116,$AA116,$AE116,$AI116,$AM116,$AQ116,$AU116,$AY116,$BC116),SUM($M116,$S116,$W116,$AA116,$AE116,$AI116,$AM116,$AQ116,$AU116,$AY116,$BC116)&lt;='Wage Ceilings '!$C$3,$M116)</f>
        <v>0</v>
      </c>
      <c r="BH116" s="91" cm="1">
        <f t="array" ref="BH116">INDEX(Appendix!$G$4:$K$8,_xlfn.IFS(BF116&lt;56,1,BF116&lt;61,2,BF116&lt;66,3,BF116&lt;71,4,TRUE,5),MATCH(YEAR($C$17),Appendix!$G$3:$L$3,0))</f>
        <v>0</v>
      </c>
      <c r="BI116" s="92">
        <f t="shared" si="61"/>
        <v>0</v>
      </c>
      <c r="BJ116" s="89">
        <f t="shared" si="62"/>
        <v>126</v>
      </c>
      <c r="BK116" s="90" cm="1">
        <f t="array" ref="BK116">_xlfn.IFS(SUM($S116,$W116,$AA116,$AE116,$AI116,$AM116,$AQ116,$AU116,$AY116,$BC116,$BG116)&gt;='Wage Ceilings '!$C$3,0,SUM($N116,$S116,$W116,$AA116,$AE116,$AI116,$AM116,$AQ116,$AU116,$AY116,$BC116,$BG116)&gt;'Wage Ceilings '!$C$3,'Wage Ceilings '!$C$3-SUM($S116,$W116,$AA116,$AE116,$AI116,$AM116,$AQ116,$AU116,$AY116,$BC116,$BG116),SUM($N116,$S116,$W116,$AA116,$AE116,$AI116,$AM116,$AQ116,$AU116,$AY116,$BC116,$BG116)&lt;='Wage Ceilings '!$C$3,$N116)</f>
        <v>0</v>
      </c>
      <c r="BL116" s="91" cm="1">
        <f t="array" ref="BL116">INDEX(Appendix!$G$4:$K$8,_xlfn.IFS(BJ116&lt;56,1,BJ116&lt;61,2,BJ116&lt;66,3,BJ116&lt;71,4,TRUE,5),MATCH(YEAR($C$17),Appendix!$G$3:$L$3,0))</f>
        <v>0</v>
      </c>
      <c r="BM116" s="92">
        <f t="shared" si="63"/>
        <v>0</v>
      </c>
      <c r="BN116" s="99"/>
    </row>
    <row r="117" spans="1:66" x14ac:dyDescent="0.3">
      <c r="A117" s="64" t="s">
        <v>165</v>
      </c>
      <c r="B117" s="63"/>
      <c r="C117" s="67"/>
      <c r="D117" s="67"/>
      <c r="E117" s="67"/>
      <c r="F117" s="67"/>
      <c r="G117" s="67"/>
      <c r="H117" s="67"/>
      <c r="I117" s="67"/>
      <c r="J117" s="67"/>
      <c r="K117" s="67"/>
      <c r="L117" s="67"/>
      <c r="M117" s="67"/>
      <c r="N117" s="67"/>
      <c r="O117" s="57">
        <f t="shared" si="65"/>
        <v>0</v>
      </c>
      <c r="P117" s="57">
        <f t="shared" si="66"/>
        <v>0</v>
      </c>
      <c r="Q117" s="58">
        <f t="shared" si="67"/>
        <v>0</v>
      </c>
      <c r="R117" s="89">
        <f t="shared" si="41"/>
        <v>125</v>
      </c>
      <c r="S117" s="90">
        <f>IF($C117&gt;'Wage Ceilings '!$C$3,'Wage Ceilings '!$C$3,$C117)</f>
        <v>0</v>
      </c>
      <c r="T117" s="91" cm="1">
        <f t="array" ref="T117">INDEX(Appendix!$G$4:$K$8,_xlfn.IFS(R117&lt;56,1,R117&lt;61,2,R117&lt;66,3,R117&lt;71,4,TRUE,5),MATCH(YEAR($C$17),Appendix!$G$3:$L$3,0))</f>
        <v>0</v>
      </c>
      <c r="U117" s="92">
        <f t="shared" si="42"/>
        <v>0</v>
      </c>
      <c r="V117" s="89">
        <f t="shared" si="43"/>
        <v>126</v>
      </c>
      <c r="W117" s="90">
        <f>IF($D117&gt;'Wage Ceilings '!$C$3-$S117,'Wage Ceilings '!$C$3-$S117,$D117)</f>
        <v>0</v>
      </c>
      <c r="X117" s="91" cm="1">
        <f t="array" ref="X117">INDEX(Appendix!$G$4:$K$8,_xlfn.IFS(V117&lt;56,1,V117&lt;61,2,V117&lt;66,3,V117&lt;71,4,TRUE,5),MATCH(YEAR($C$17),Appendix!$G$3:$L$3,0))</f>
        <v>0</v>
      </c>
      <c r="Y117" s="92">
        <f t="shared" si="44"/>
        <v>0</v>
      </c>
      <c r="Z117" s="89">
        <f t="shared" si="45"/>
        <v>126</v>
      </c>
      <c r="AA117" s="90">
        <f>IF($E117&gt;'Wage Ceilings '!$C$3-SUM($S117,$W117),'Wage Ceilings '!$C$3-SUM($S117,$W117),$E117)</f>
        <v>0</v>
      </c>
      <c r="AB117" s="91" cm="1">
        <f t="array" ref="AB117">INDEX(Appendix!$G$4:$K$8,_xlfn.IFS(Z117&lt;56,1,Z117&lt;61,2,Z117&lt;66,3,Z117&lt;71,4,TRUE,5),MATCH(YEAR($C$17),Appendix!$G$3:$L$3,0))</f>
        <v>0</v>
      </c>
      <c r="AC117" s="92">
        <f t="shared" si="46"/>
        <v>0</v>
      </c>
      <c r="AD117" s="89">
        <f t="shared" si="47"/>
        <v>126</v>
      </c>
      <c r="AE117" s="90">
        <f>IF($F117&gt;'Wage Ceilings '!$C$3-SUM($S117,$W117,$AA117),'Wage Ceilings '!$C$3-SUM($S117,$W117,$AA117),$F117)</f>
        <v>0</v>
      </c>
      <c r="AF117" s="91" cm="1">
        <f t="array" ref="AF117">INDEX(Appendix!$G$4:$K$8,_xlfn.IFS(AD117&lt;56,1,AD117&lt;61,2,AD117&lt;66,3,AD117&lt;71,4,TRUE,5),MATCH(YEAR($C$17),Appendix!$G$3:$L$3,0))</f>
        <v>0</v>
      </c>
      <c r="AG117" s="92">
        <f t="shared" si="48"/>
        <v>0</v>
      </c>
      <c r="AH117" s="89">
        <f t="shared" si="49"/>
        <v>126</v>
      </c>
      <c r="AI117" s="90">
        <f>IF($G117&gt;'Wage Ceilings '!$C$3-SUM($S117,$W117,$AA117,$AE117),'Wage Ceilings '!$C$3-SUM($S117,$W117,$AA117,$AE117),$G117)</f>
        <v>0</v>
      </c>
      <c r="AJ117" s="91" cm="1">
        <f t="array" ref="AJ117">INDEX(Appendix!$G$4:$K$8,_xlfn.IFS(AH117&lt;56,1,AH117&lt;61,2,AH117&lt;66,3,AH117&lt;71,4,TRUE,5),MATCH(YEAR($C$17),Appendix!$G$3:$L$3,0))</f>
        <v>0</v>
      </c>
      <c r="AK117" s="92">
        <f t="shared" si="50"/>
        <v>0</v>
      </c>
      <c r="AL117" s="89">
        <f t="shared" si="51"/>
        <v>126</v>
      </c>
      <c r="AM117" s="90">
        <f>IF($H117&gt;'Wage Ceilings '!$C$3-SUM($S117,$W117,$AA117,$AE117,$AI117),'Wage Ceilings '!$C$3-SUM($S117,$W117,$AA117,$AE117,$AI117),$H117)</f>
        <v>0</v>
      </c>
      <c r="AN117" s="91" cm="1">
        <f t="array" ref="AN117">INDEX(Appendix!$G$4:$K$8,_xlfn.IFS(AL117&lt;56,1,AL117&lt;61,2,AL117&lt;66,3,AL117&lt;71,4,TRUE,5),MATCH(YEAR($C$17),Appendix!$G$3:$L$3,0))</f>
        <v>0</v>
      </c>
      <c r="AO117" s="92">
        <f t="shared" si="52"/>
        <v>0</v>
      </c>
      <c r="AP117" s="89">
        <f t="shared" si="53"/>
        <v>126</v>
      </c>
      <c r="AQ117" s="90" cm="1">
        <f t="array" ref="AQ117">_xlfn.IFS(SUM($S117,$W117,$AA117,$AE117,$AI117,$AM117)&gt;='Wage Ceilings '!$C$3,0,SUM($I117,$S117,$W117,$AA117,$AE117,$AI117,$AM117)&gt;'Wage Ceilings '!$C$3,'Wage Ceilings '!$C$3-SUM($S117,$W117,$AA117,$AE117,$AI117,$AM117),SUM($I117,$S117,$W117,$AA117,$AE117,$AI117,$AM117)&lt;='Wage Ceilings '!$C$3,$I117)</f>
        <v>0</v>
      </c>
      <c r="AR117" s="91" cm="1">
        <f t="array" ref="AR117">INDEX(Appendix!$G$4:$K$8,_xlfn.IFS(AP117&lt;56,1,AP117&lt;61,2,AP117&lt;66,3,AP117&lt;71,4,TRUE,5),MATCH(YEAR($C$17),Appendix!$G$3:$L$3,0))</f>
        <v>0</v>
      </c>
      <c r="AS117" s="92">
        <f t="shared" si="64"/>
        <v>0</v>
      </c>
      <c r="AT117" s="89">
        <f t="shared" si="54"/>
        <v>126</v>
      </c>
      <c r="AU117" s="90" cm="1">
        <f t="array" ref="AU117">_xlfn.IFS(SUM($S117,$W117,$AA117,$AE117,$AI117,$AM117,$AQ117)&gt;='Wage Ceilings '!$C$3,0,SUM($J117,$S117,$W117,$AA117,$AE117,$AI117,$AM117,$AQ117)&gt;'Wage Ceilings '!$C$3,'Wage Ceilings '!$C$3-SUM($S117,$W117,$AA117,$AE117,$AI117,$AM117,$AQ117),SUM($J117,$S117,$W117,$AA117,$AE117,$AI117,$AM117,$AQ117)&lt;='Wage Ceilings '!$C$3,$J117)</f>
        <v>0</v>
      </c>
      <c r="AV117" s="91" cm="1">
        <f t="array" ref="AV117">INDEX(Appendix!$G$4:$K$8,_xlfn.IFS(AT117&lt;56,1,AT117&lt;61,2,AT117&lt;66,3,AT117&lt;71,4,TRUE,5),MATCH(YEAR($C$17),Appendix!$G$3:$L$3,0))</f>
        <v>0</v>
      </c>
      <c r="AW117" s="92">
        <f t="shared" si="55"/>
        <v>0</v>
      </c>
      <c r="AX117" s="89">
        <f t="shared" si="56"/>
        <v>126</v>
      </c>
      <c r="AY117" s="90" cm="1">
        <f t="array" ref="AY117">_xlfn.IFS(SUM($S117,$W117,$AA117,$AE117,$AI117,$AM117,$AQ117,$AU117)&gt;='Wage Ceilings '!$C$3,0,SUM($K117,$S117,$W117,$AA117,$AE117,$AI117,$AM117,$AQ117,$AU117)&gt;'Wage Ceilings '!$C$3,'Wage Ceilings '!$C$3-SUM($S117,$W117,$AA117,$AE117,$AI117,$AM117,$AQ117,$AU117),SUM($K117,$S117,$W117,$AA117,$AE117,$AI117,$AM117,$AQ117,$AU117)&lt;='Wage Ceilings '!$C$3,$K117)</f>
        <v>0</v>
      </c>
      <c r="AZ117" s="91" cm="1">
        <f t="array" ref="AZ117">INDEX(Appendix!$G$4:$K$8,_xlfn.IFS(AX117&lt;56,1,AX117&lt;61,2,AX117&lt;66,3,AX117&lt;71,4,TRUE,5),MATCH(YEAR($C$17),Appendix!$G$3:$L$3,0))</f>
        <v>0</v>
      </c>
      <c r="BA117" s="92">
        <f t="shared" si="57"/>
        <v>0</v>
      </c>
      <c r="BB117" s="89">
        <f t="shared" si="58"/>
        <v>126</v>
      </c>
      <c r="BC117" s="90" cm="1">
        <f t="array" ref="BC117">_xlfn.IFS(SUM($S117,$W117,$AA117,$AE117,$AI117,$AM117,$AQ117,$AU117,$AY117)&gt;='Wage Ceilings '!$C$3,0,SUM($L117,$S117,$W117,$AA117,$AE117,$AI117,$AM117,$AQ117,$AU117,$AY117)&gt;'Wage Ceilings '!$C$3,'Wage Ceilings '!$C$3-SUM($S117,$W117,$AA117,$AE117,$AI117,$AM117,$AQ117,$AU117,$AY117),SUM($L117,$S117,$W117,$AA117,$AE117,$AI117,$AM117,$AQ117,$AU117,$AY117)&lt;='Wage Ceilings '!$C$3,$L117)</f>
        <v>0</v>
      </c>
      <c r="BD117" s="91" cm="1">
        <f t="array" ref="BD117">INDEX(Appendix!$G$4:$K$8,_xlfn.IFS(BB117&lt;56,1,BB117&lt;61,2,BB117&lt;66,3,BB117&lt;71,4,TRUE,5),MATCH(YEAR($C$17),Appendix!$G$3:$L$3,0))</f>
        <v>0</v>
      </c>
      <c r="BE117" s="92">
        <f t="shared" si="59"/>
        <v>0</v>
      </c>
      <c r="BF117" s="89">
        <f t="shared" si="60"/>
        <v>126</v>
      </c>
      <c r="BG117" s="90" cm="1">
        <f t="array" ref="BG117">_xlfn.IFS(SUM($S117,$W117,$AA117,$AE117,$AI117,$AM117,$AQ117,$AU117,$AY117,$BC117)&gt;='Wage Ceilings '!$C$3,0,SUM($M117,$S117,$W117,$AA117,$AE117,$AI117,$AM117,$AQ117,$AU117,$AY117,$BC117)&gt;'Wage Ceilings '!$C$3,'Wage Ceilings '!$C$3-SUM($S117,$W117,$AA117,$AE117,$AI117,$AM117,$AQ117,$AU117,$AY117,$BC117),SUM($M117,$S117,$W117,$AA117,$AE117,$AI117,$AM117,$AQ117,$AU117,$AY117,$BC117)&lt;='Wage Ceilings '!$C$3,$M117)</f>
        <v>0</v>
      </c>
      <c r="BH117" s="91" cm="1">
        <f t="array" ref="BH117">INDEX(Appendix!$G$4:$K$8,_xlfn.IFS(BF117&lt;56,1,BF117&lt;61,2,BF117&lt;66,3,BF117&lt;71,4,TRUE,5),MATCH(YEAR($C$17),Appendix!$G$3:$L$3,0))</f>
        <v>0</v>
      </c>
      <c r="BI117" s="92">
        <f t="shared" si="61"/>
        <v>0</v>
      </c>
      <c r="BJ117" s="89">
        <f t="shared" si="62"/>
        <v>126</v>
      </c>
      <c r="BK117" s="90" cm="1">
        <f t="array" ref="BK117">_xlfn.IFS(SUM($S117,$W117,$AA117,$AE117,$AI117,$AM117,$AQ117,$AU117,$AY117,$BC117,$BG117)&gt;='Wage Ceilings '!$C$3,0,SUM($N117,$S117,$W117,$AA117,$AE117,$AI117,$AM117,$AQ117,$AU117,$AY117,$BC117,$BG117)&gt;'Wage Ceilings '!$C$3,'Wage Ceilings '!$C$3-SUM($S117,$W117,$AA117,$AE117,$AI117,$AM117,$AQ117,$AU117,$AY117,$BC117,$BG117),SUM($N117,$S117,$W117,$AA117,$AE117,$AI117,$AM117,$AQ117,$AU117,$AY117,$BC117,$BG117)&lt;='Wage Ceilings '!$C$3,$N117)</f>
        <v>0</v>
      </c>
      <c r="BL117" s="91" cm="1">
        <f t="array" ref="BL117">INDEX(Appendix!$G$4:$K$8,_xlfn.IFS(BJ117&lt;56,1,BJ117&lt;61,2,BJ117&lt;66,3,BJ117&lt;71,4,TRUE,5),MATCH(YEAR($C$17),Appendix!$G$3:$L$3,0))</f>
        <v>0</v>
      </c>
      <c r="BM117" s="92">
        <f t="shared" si="63"/>
        <v>0</v>
      </c>
      <c r="BN117" s="99"/>
    </row>
    <row r="118" spans="1:66" x14ac:dyDescent="0.3">
      <c r="A118" s="64" t="s">
        <v>166</v>
      </c>
      <c r="B118" s="63"/>
      <c r="C118" s="67"/>
      <c r="D118" s="67"/>
      <c r="E118" s="67"/>
      <c r="F118" s="67"/>
      <c r="G118" s="67"/>
      <c r="H118" s="67"/>
      <c r="I118" s="67"/>
      <c r="J118" s="67"/>
      <c r="K118" s="67"/>
      <c r="L118" s="67"/>
      <c r="M118" s="67"/>
      <c r="N118" s="67"/>
      <c r="O118" s="57">
        <f t="shared" si="65"/>
        <v>0</v>
      </c>
      <c r="P118" s="57">
        <f t="shared" si="66"/>
        <v>0</v>
      </c>
      <c r="Q118" s="58">
        <f t="shared" si="67"/>
        <v>0</v>
      </c>
      <c r="R118" s="89">
        <f t="shared" si="41"/>
        <v>125</v>
      </c>
      <c r="S118" s="90">
        <f>IF($C118&gt;'Wage Ceilings '!$C$3,'Wage Ceilings '!$C$3,$C118)</f>
        <v>0</v>
      </c>
      <c r="T118" s="91" cm="1">
        <f t="array" ref="T118">INDEX(Appendix!$G$4:$K$8,_xlfn.IFS(R118&lt;56,1,R118&lt;61,2,R118&lt;66,3,R118&lt;71,4,TRUE,5),MATCH(YEAR($C$17),Appendix!$G$3:$L$3,0))</f>
        <v>0</v>
      </c>
      <c r="U118" s="92">
        <f t="shared" si="42"/>
        <v>0</v>
      </c>
      <c r="V118" s="89">
        <f t="shared" si="43"/>
        <v>126</v>
      </c>
      <c r="W118" s="90">
        <f>IF($D118&gt;'Wage Ceilings '!$C$3-$S118,'Wage Ceilings '!$C$3-$S118,$D118)</f>
        <v>0</v>
      </c>
      <c r="X118" s="91" cm="1">
        <f t="array" ref="X118">INDEX(Appendix!$G$4:$K$8,_xlfn.IFS(V118&lt;56,1,V118&lt;61,2,V118&lt;66,3,V118&lt;71,4,TRUE,5),MATCH(YEAR($C$17),Appendix!$G$3:$L$3,0))</f>
        <v>0</v>
      </c>
      <c r="Y118" s="92">
        <f t="shared" si="44"/>
        <v>0</v>
      </c>
      <c r="Z118" s="89">
        <f t="shared" si="45"/>
        <v>126</v>
      </c>
      <c r="AA118" s="90">
        <f>IF($E118&gt;'Wage Ceilings '!$C$3-SUM($S118,$W118),'Wage Ceilings '!$C$3-SUM($S118,$W118),$E118)</f>
        <v>0</v>
      </c>
      <c r="AB118" s="91" cm="1">
        <f t="array" ref="AB118">INDEX(Appendix!$G$4:$K$8,_xlfn.IFS(Z118&lt;56,1,Z118&lt;61,2,Z118&lt;66,3,Z118&lt;71,4,TRUE,5),MATCH(YEAR($C$17),Appendix!$G$3:$L$3,0))</f>
        <v>0</v>
      </c>
      <c r="AC118" s="92">
        <f t="shared" si="46"/>
        <v>0</v>
      </c>
      <c r="AD118" s="89">
        <f t="shared" si="47"/>
        <v>126</v>
      </c>
      <c r="AE118" s="90">
        <f>IF($F118&gt;'Wage Ceilings '!$C$3-SUM($S118,$W118,$AA118),'Wage Ceilings '!$C$3-SUM($S118,$W118,$AA118),$F118)</f>
        <v>0</v>
      </c>
      <c r="AF118" s="91" cm="1">
        <f t="array" ref="AF118">INDEX(Appendix!$G$4:$K$8,_xlfn.IFS(AD118&lt;56,1,AD118&lt;61,2,AD118&lt;66,3,AD118&lt;71,4,TRUE,5),MATCH(YEAR($C$17),Appendix!$G$3:$L$3,0))</f>
        <v>0</v>
      </c>
      <c r="AG118" s="92">
        <f t="shared" si="48"/>
        <v>0</v>
      </c>
      <c r="AH118" s="89">
        <f t="shared" si="49"/>
        <v>126</v>
      </c>
      <c r="AI118" s="90">
        <f>IF($G118&gt;'Wage Ceilings '!$C$3-SUM($S118,$W118,$AA118,$AE118),'Wage Ceilings '!$C$3-SUM($S118,$W118,$AA118,$AE118),$G118)</f>
        <v>0</v>
      </c>
      <c r="AJ118" s="91" cm="1">
        <f t="array" ref="AJ118">INDEX(Appendix!$G$4:$K$8,_xlfn.IFS(AH118&lt;56,1,AH118&lt;61,2,AH118&lt;66,3,AH118&lt;71,4,TRUE,5),MATCH(YEAR($C$17),Appendix!$G$3:$L$3,0))</f>
        <v>0</v>
      </c>
      <c r="AK118" s="92">
        <f t="shared" si="50"/>
        <v>0</v>
      </c>
      <c r="AL118" s="89">
        <f t="shared" si="51"/>
        <v>126</v>
      </c>
      <c r="AM118" s="90">
        <f>IF($H118&gt;'Wage Ceilings '!$C$3-SUM($S118,$W118,$AA118,$AE118,$AI118),'Wage Ceilings '!$C$3-SUM($S118,$W118,$AA118,$AE118,$AI118),$H118)</f>
        <v>0</v>
      </c>
      <c r="AN118" s="91" cm="1">
        <f t="array" ref="AN118">INDEX(Appendix!$G$4:$K$8,_xlfn.IFS(AL118&lt;56,1,AL118&lt;61,2,AL118&lt;66,3,AL118&lt;71,4,TRUE,5),MATCH(YEAR($C$17),Appendix!$G$3:$L$3,0))</f>
        <v>0</v>
      </c>
      <c r="AO118" s="92">
        <f t="shared" si="52"/>
        <v>0</v>
      </c>
      <c r="AP118" s="89">
        <f t="shared" si="53"/>
        <v>126</v>
      </c>
      <c r="AQ118" s="90" cm="1">
        <f t="array" ref="AQ118">_xlfn.IFS(SUM($S118,$W118,$AA118,$AE118,$AI118,$AM118)&gt;='Wage Ceilings '!$C$3,0,SUM($I118,$S118,$W118,$AA118,$AE118,$AI118,$AM118)&gt;'Wage Ceilings '!$C$3,'Wage Ceilings '!$C$3-SUM($S118,$W118,$AA118,$AE118,$AI118,$AM118),SUM($I118,$S118,$W118,$AA118,$AE118,$AI118,$AM118)&lt;='Wage Ceilings '!$C$3,$I118)</f>
        <v>0</v>
      </c>
      <c r="AR118" s="91" cm="1">
        <f t="array" ref="AR118">INDEX(Appendix!$G$4:$K$8,_xlfn.IFS(AP118&lt;56,1,AP118&lt;61,2,AP118&lt;66,3,AP118&lt;71,4,TRUE,5),MATCH(YEAR($C$17),Appendix!$G$3:$L$3,0))</f>
        <v>0</v>
      </c>
      <c r="AS118" s="92">
        <f t="shared" si="64"/>
        <v>0</v>
      </c>
      <c r="AT118" s="89">
        <f t="shared" si="54"/>
        <v>126</v>
      </c>
      <c r="AU118" s="90" cm="1">
        <f t="array" ref="AU118">_xlfn.IFS(SUM($S118,$W118,$AA118,$AE118,$AI118,$AM118,$AQ118)&gt;='Wage Ceilings '!$C$3,0,SUM($J118,$S118,$W118,$AA118,$AE118,$AI118,$AM118,$AQ118)&gt;'Wage Ceilings '!$C$3,'Wage Ceilings '!$C$3-SUM($S118,$W118,$AA118,$AE118,$AI118,$AM118,$AQ118),SUM($J118,$S118,$W118,$AA118,$AE118,$AI118,$AM118,$AQ118)&lt;='Wage Ceilings '!$C$3,$J118)</f>
        <v>0</v>
      </c>
      <c r="AV118" s="91" cm="1">
        <f t="array" ref="AV118">INDEX(Appendix!$G$4:$K$8,_xlfn.IFS(AT118&lt;56,1,AT118&lt;61,2,AT118&lt;66,3,AT118&lt;71,4,TRUE,5),MATCH(YEAR($C$17),Appendix!$G$3:$L$3,0))</f>
        <v>0</v>
      </c>
      <c r="AW118" s="92">
        <f t="shared" si="55"/>
        <v>0</v>
      </c>
      <c r="AX118" s="89">
        <f t="shared" si="56"/>
        <v>126</v>
      </c>
      <c r="AY118" s="90" cm="1">
        <f t="array" ref="AY118">_xlfn.IFS(SUM($S118,$W118,$AA118,$AE118,$AI118,$AM118,$AQ118,$AU118)&gt;='Wage Ceilings '!$C$3,0,SUM($K118,$S118,$W118,$AA118,$AE118,$AI118,$AM118,$AQ118,$AU118)&gt;'Wage Ceilings '!$C$3,'Wage Ceilings '!$C$3-SUM($S118,$W118,$AA118,$AE118,$AI118,$AM118,$AQ118,$AU118),SUM($K118,$S118,$W118,$AA118,$AE118,$AI118,$AM118,$AQ118,$AU118)&lt;='Wage Ceilings '!$C$3,$K118)</f>
        <v>0</v>
      </c>
      <c r="AZ118" s="91" cm="1">
        <f t="array" ref="AZ118">INDEX(Appendix!$G$4:$K$8,_xlfn.IFS(AX118&lt;56,1,AX118&lt;61,2,AX118&lt;66,3,AX118&lt;71,4,TRUE,5),MATCH(YEAR($C$17),Appendix!$G$3:$L$3,0))</f>
        <v>0</v>
      </c>
      <c r="BA118" s="92">
        <f t="shared" si="57"/>
        <v>0</v>
      </c>
      <c r="BB118" s="89">
        <f t="shared" si="58"/>
        <v>126</v>
      </c>
      <c r="BC118" s="90" cm="1">
        <f t="array" ref="BC118">_xlfn.IFS(SUM($S118,$W118,$AA118,$AE118,$AI118,$AM118,$AQ118,$AU118,$AY118)&gt;='Wage Ceilings '!$C$3,0,SUM($L118,$S118,$W118,$AA118,$AE118,$AI118,$AM118,$AQ118,$AU118,$AY118)&gt;'Wage Ceilings '!$C$3,'Wage Ceilings '!$C$3-SUM($S118,$W118,$AA118,$AE118,$AI118,$AM118,$AQ118,$AU118,$AY118),SUM($L118,$S118,$W118,$AA118,$AE118,$AI118,$AM118,$AQ118,$AU118,$AY118)&lt;='Wage Ceilings '!$C$3,$L118)</f>
        <v>0</v>
      </c>
      <c r="BD118" s="91" cm="1">
        <f t="array" ref="BD118">INDEX(Appendix!$G$4:$K$8,_xlfn.IFS(BB118&lt;56,1,BB118&lt;61,2,BB118&lt;66,3,BB118&lt;71,4,TRUE,5),MATCH(YEAR($C$17),Appendix!$G$3:$L$3,0))</f>
        <v>0</v>
      </c>
      <c r="BE118" s="92">
        <f t="shared" si="59"/>
        <v>0</v>
      </c>
      <c r="BF118" s="89">
        <f t="shared" si="60"/>
        <v>126</v>
      </c>
      <c r="BG118" s="90" cm="1">
        <f t="array" ref="BG118">_xlfn.IFS(SUM($S118,$W118,$AA118,$AE118,$AI118,$AM118,$AQ118,$AU118,$AY118,$BC118)&gt;='Wage Ceilings '!$C$3,0,SUM($M118,$S118,$W118,$AA118,$AE118,$AI118,$AM118,$AQ118,$AU118,$AY118,$BC118)&gt;'Wage Ceilings '!$C$3,'Wage Ceilings '!$C$3-SUM($S118,$W118,$AA118,$AE118,$AI118,$AM118,$AQ118,$AU118,$AY118,$BC118),SUM($M118,$S118,$W118,$AA118,$AE118,$AI118,$AM118,$AQ118,$AU118,$AY118,$BC118)&lt;='Wage Ceilings '!$C$3,$M118)</f>
        <v>0</v>
      </c>
      <c r="BH118" s="91" cm="1">
        <f t="array" ref="BH118">INDEX(Appendix!$G$4:$K$8,_xlfn.IFS(BF118&lt;56,1,BF118&lt;61,2,BF118&lt;66,3,BF118&lt;71,4,TRUE,5),MATCH(YEAR($C$17),Appendix!$G$3:$L$3,0))</f>
        <v>0</v>
      </c>
      <c r="BI118" s="92">
        <f t="shared" si="61"/>
        <v>0</v>
      </c>
      <c r="BJ118" s="89">
        <f t="shared" si="62"/>
        <v>126</v>
      </c>
      <c r="BK118" s="90" cm="1">
        <f t="array" ref="BK118">_xlfn.IFS(SUM($S118,$W118,$AA118,$AE118,$AI118,$AM118,$AQ118,$AU118,$AY118,$BC118,$BG118)&gt;='Wage Ceilings '!$C$3,0,SUM($N118,$S118,$W118,$AA118,$AE118,$AI118,$AM118,$AQ118,$AU118,$AY118,$BC118,$BG118)&gt;'Wage Ceilings '!$C$3,'Wage Ceilings '!$C$3-SUM($S118,$W118,$AA118,$AE118,$AI118,$AM118,$AQ118,$AU118,$AY118,$BC118,$BG118),SUM($N118,$S118,$W118,$AA118,$AE118,$AI118,$AM118,$AQ118,$AU118,$AY118,$BC118,$BG118)&lt;='Wage Ceilings '!$C$3,$N118)</f>
        <v>0</v>
      </c>
      <c r="BL118" s="91" cm="1">
        <f t="array" ref="BL118">INDEX(Appendix!$G$4:$K$8,_xlfn.IFS(BJ118&lt;56,1,BJ118&lt;61,2,BJ118&lt;66,3,BJ118&lt;71,4,TRUE,5),MATCH(YEAR($C$17),Appendix!$G$3:$L$3,0))</f>
        <v>0</v>
      </c>
      <c r="BM118" s="92">
        <f t="shared" si="63"/>
        <v>0</v>
      </c>
      <c r="BN118" s="99"/>
    </row>
    <row r="119" spans="1:66" x14ac:dyDescent="0.3">
      <c r="A119" s="64" t="s">
        <v>167</v>
      </c>
      <c r="B119" s="63"/>
      <c r="C119" s="67"/>
      <c r="D119" s="67"/>
      <c r="E119" s="67"/>
      <c r="F119" s="67"/>
      <c r="G119" s="67"/>
      <c r="H119" s="67"/>
      <c r="I119" s="67"/>
      <c r="J119" s="67"/>
      <c r="K119" s="67"/>
      <c r="L119" s="67"/>
      <c r="M119" s="67"/>
      <c r="N119" s="67"/>
      <c r="O119" s="57">
        <f t="shared" si="65"/>
        <v>0</v>
      </c>
      <c r="P119" s="57">
        <f t="shared" si="66"/>
        <v>0</v>
      </c>
      <c r="Q119" s="58">
        <f t="shared" si="67"/>
        <v>0</v>
      </c>
      <c r="R119" s="89">
        <f t="shared" si="41"/>
        <v>125</v>
      </c>
      <c r="S119" s="90">
        <f>IF($C119&gt;'Wage Ceilings '!$C$3,'Wage Ceilings '!$C$3,$C119)</f>
        <v>0</v>
      </c>
      <c r="T119" s="91" cm="1">
        <f t="array" ref="T119">INDEX(Appendix!$G$4:$K$8,_xlfn.IFS(R119&lt;56,1,R119&lt;61,2,R119&lt;66,3,R119&lt;71,4,TRUE,5),MATCH(YEAR($C$17),Appendix!$G$3:$L$3,0))</f>
        <v>0</v>
      </c>
      <c r="U119" s="92">
        <f t="shared" si="42"/>
        <v>0</v>
      </c>
      <c r="V119" s="89">
        <f t="shared" si="43"/>
        <v>126</v>
      </c>
      <c r="W119" s="90">
        <f>IF($D119&gt;'Wage Ceilings '!$C$3-$S119,'Wage Ceilings '!$C$3-$S119,$D119)</f>
        <v>0</v>
      </c>
      <c r="X119" s="91" cm="1">
        <f t="array" ref="X119">INDEX(Appendix!$G$4:$K$8,_xlfn.IFS(V119&lt;56,1,V119&lt;61,2,V119&lt;66,3,V119&lt;71,4,TRUE,5),MATCH(YEAR($C$17),Appendix!$G$3:$L$3,0))</f>
        <v>0</v>
      </c>
      <c r="Y119" s="92">
        <f t="shared" si="44"/>
        <v>0</v>
      </c>
      <c r="Z119" s="89">
        <f t="shared" si="45"/>
        <v>126</v>
      </c>
      <c r="AA119" s="90">
        <f>IF($E119&gt;'Wage Ceilings '!$C$3-SUM($S119,$W119),'Wage Ceilings '!$C$3-SUM($S119,$W119),$E119)</f>
        <v>0</v>
      </c>
      <c r="AB119" s="91" cm="1">
        <f t="array" ref="AB119">INDEX(Appendix!$G$4:$K$8,_xlfn.IFS(Z119&lt;56,1,Z119&lt;61,2,Z119&lt;66,3,Z119&lt;71,4,TRUE,5),MATCH(YEAR($C$17),Appendix!$G$3:$L$3,0))</f>
        <v>0</v>
      </c>
      <c r="AC119" s="92">
        <f t="shared" si="46"/>
        <v>0</v>
      </c>
      <c r="AD119" s="89">
        <f t="shared" si="47"/>
        <v>126</v>
      </c>
      <c r="AE119" s="90">
        <f>IF($F119&gt;'Wage Ceilings '!$C$3-SUM($S119,$W119,$AA119),'Wage Ceilings '!$C$3-SUM($S119,$W119,$AA119),$F119)</f>
        <v>0</v>
      </c>
      <c r="AF119" s="91" cm="1">
        <f t="array" ref="AF119">INDEX(Appendix!$G$4:$K$8,_xlfn.IFS(AD119&lt;56,1,AD119&lt;61,2,AD119&lt;66,3,AD119&lt;71,4,TRUE,5),MATCH(YEAR($C$17),Appendix!$G$3:$L$3,0))</f>
        <v>0</v>
      </c>
      <c r="AG119" s="92">
        <f t="shared" si="48"/>
        <v>0</v>
      </c>
      <c r="AH119" s="89">
        <f t="shared" si="49"/>
        <v>126</v>
      </c>
      <c r="AI119" s="90">
        <f>IF($G119&gt;'Wage Ceilings '!$C$3-SUM($S119,$W119,$AA119,$AE119),'Wage Ceilings '!$C$3-SUM($S119,$W119,$AA119,$AE119),$G119)</f>
        <v>0</v>
      </c>
      <c r="AJ119" s="91" cm="1">
        <f t="array" ref="AJ119">INDEX(Appendix!$G$4:$K$8,_xlfn.IFS(AH119&lt;56,1,AH119&lt;61,2,AH119&lt;66,3,AH119&lt;71,4,TRUE,5),MATCH(YEAR($C$17),Appendix!$G$3:$L$3,0))</f>
        <v>0</v>
      </c>
      <c r="AK119" s="92">
        <f t="shared" si="50"/>
        <v>0</v>
      </c>
      <c r="AL119" s="89">
        <f t="shared" si="51"/>
        <v>126</v>
      </c>
      <c r="AM119" s="90">
        <f>IF($H119&gt;'Wage Ceilings '!$C$3-SUM($S119,$W119,$AA119,$AE119,$AI119),'Wage Ceilings '!$C$3-SUM($S119,$W119,$AA119,$AE119,$AI119),$H119)</f>
        <v>0</v>
      </c>
      <c r="AN119" s="91" cm="1">
        <f t="array" ref="AN119">INDEX(Appendix!$G$4:$K$8,_xlfn.IFS(AL119&lt;56,1,AL119&lt;61,2,AL119&lt;66,3,AL119&lt;71,4,TRUE,5),MATCH(YEAR($C$17),Appendix!$G$3:$L$3,0))</f>
        <v>0</v>
      </c>
      <c r="AO119" s="92">
        <f t="shared" si="52"/>
        <v>0</v>
      </c>
      <c r="AP119" s="89">
        <f t="shared" si="53"/>
        <v>126</v>
      </c>
      <c r="AQ119" s="90" cm="1">
        <f t="array" ref="AQ119">_xlfn.IFS(SUM($S119,$W119,$AA119,$AE119,$AI119,$AM119)&gt;='Wage Ceilings '!$C$3,0,SUM($I119,$S119,$W119,$AA119,$AE119,$AI119,$AM119)&gt;'Wage Ceilings '!$C$3,'Wage Ceilings '!$C$3-SUM($S119,$W119,$AA119,$AE119,$AI119,$AM119),SUM($I119,$S119,$W119,$AA119,$AE119,$AI119,$AM119)&lt;='Wage Ceilings '!$C$3,$I119)</f>
        <v>0</v>
      </c>
      <c r="AR119" s="91" cm="1">
        <f t="array" ref="AR119">INDEX(Appendix!$G$4:$K$8,_xlfn.IFS(AP119&lt;56,1,AP119&lt;61,2,AP119&lt;66,3,AP119&lt;71,4,TRUE,5),MATCH(YEAR($C$17),Appendix!$G$3:$L$3,0))</f>
        <v>0</v>
      </c>
      <c r="AS119" s="92">
        <f t="shared" si="64"/>
        <v>0</v>
      </c>
      <c r="AT119" s="89">
        <f t="shared" si="54"/>
        <v>126</v>
      </c>
      <c r="AU119" s="90" cm="1">
        <f t="array" ref="AU119">_xlfn.IFS(SUM($S119,$W119,$AA119,$AE119,$AI119,$AM119,$AQ119)&gt;='Wage Ceilings '!$C$3,0,SUM($J119,$S119,$W119,$AA119,$AE119,$AI119,$AM119,$AQ119)&gt;'Wage Ceilings '!$C$3,'Wage Ceilings '!$C$3-SUM($S119,$W119,$AA119,$AE119,$AI119,$AM119,$AQ119),SUM($J119,$S119,$W119,$AA119,$AE119,$AI119,$AM119,$AQ119)&lt;='Wage Ceilings '!$C$3,$J119)</f>
        <v>0</v>
      </c>
      <c r="AV119" s="91" cm="1">
        <f t="array" ref="AV119">INDEX(Appendix!$G$4:$K$8,_xlfn.IFS(AT119&lt;56,1,AT119&lt;61,2,AT119&lt;66,3,AT119&lt;71,4,TRUE,5),MATCH(YEAR($C$17),Appendix!$G$3:$L$3,0))</f>
        <v>0</v>
      </c>
      <c r="AW119" s="92">
        <f t="shared" si="55"/>
        <v>0</v>
      </c>
      <c r="AX119" s="89">
        <f t="shared" si="56"/>
        <v>126</v>
      </c>
      <c r="AY119" s="90" cm="1">
        <f t="array" ref="AY119">_xlfn.IFS(SUM($S119,$W119,$AA119,$AE119,$AI119,$AM119,$AQ119,$AU119)&gt;='Wage Ceilings '!$C$3,0,SUM($K119,$S119,$W119,$AA119,$AE119,$AI119,$AM119,$AQ119,$AU119)&gt;'Wage Ceilings '!$C$3,'Wage Ceilings '!$C$3-SUM($S119,$W119,$AA119,$AE119,$AI119,$AM119,$AQ119,$AU119),SUM($K119,$S119,$W119,$AA119,$AE119,$AI119,$AM119,$AQ119,$AU119)&lt;='Wage Ceilings '!$C$3,$K119)</f>
        <v>0</v>
      </c>
      <c r="AZ119" s="91" cm="1">
        <f t="array" ref="AZ119">INDEX(Appendix!$G$4:$K$8,_xlfn.IFS(AX119&lt;56,1,AX119&lt;61,2,AX119&lt;66,3,AX119&lt;71,4,TRUE,5),MATCH(YEAR($C$17),Appendix!$G$3:$L$3,0))</f>
        <v>0</v>
      </c>
      <c r="BA119" s="92">
        <f t="shared" si="57"/>
        <v>0</v>
      </c>
      <c r="BB119" s="89">
        <f t="shared" si="58"/>
        <v>126</v>
      </c>
      <c r="BC119" s="90" cm="1">
        <f t="array" ref="BC119">_xlfn.IFS(SUM($S119,$W119,$AA119,$AE119,$AI119,$AM119,$AQ119,$AU119,$AY119)&gt;='Wage Ceilings '!$C$3,0,SUM($L119,$S119,$W119,$AA119,$AE119,$AI119,$AM119,$AQ119,$AU119,$AY119)&gt;'Wage Ceilings '!$C$3,'Wage Ceilings '!$C$3-SUM($S119,$W119,$AA119,$AE119,$AI119,$AM119,$AQ119,$AU119,$AY119),SUM($L119,$S119,$W119,$AA119,$AE119,$AI119,$AM119,$AQ119,$AU119,$AY119)&lt;='Wage Ceilings '!$C$3,$L119)</f>
        <v>0</v>
      </c>
      <c r="BD119" s="91" cm="1">
        <f t="array" ref="BD119">INDEX(Appendix!$G$4:$K$8,_xlfn.IFS(BB119&lt;56,1,BB119&lt;61,2,BB119&lt;66,3,BB119&lt;71,4,TRUE,5),MATCH(YEAR($C$17),Appendix!$G$3:$L$3,0))</f>
        <v>0</v>
      </c>
      <c r="BE119" s="92">
        <f t="shared" si="59"/>
        <v>0</v>
      </c>
      <c r="BF119" s="89">
        <f t="shared" si="60"/>
        <v>126</v>
      </c>
      <c r="BG119" s="90" cm="1">
        <f t="array" ref="BG119">_xlfn.IFS(SUM($S119,$W119,$AA119,$AE119,$AI119,$AM119,$AQ119,$AU119,$AY119,$BC119)&gt;='Wage Ceilings '!$C$3,0,SUM($M119,$S119,$W119,$AA119,$AE119,$AI119,$AM119,$AQ119,$AU119,$AY119,$BC119)&gt;'Wage Ceilings '!$C$3,'Wage Ceilings '!$C$3-SUM($S119,$W119,$AA119,$AE119,$AI119,$AM119,$AQ119,$AU119,$AY119,$BC119),SUM($M119,$S119,$W119,$AA119,$AE119,$AI119,$AM119,$AQ119,$AU119,$AY119,$BC119)&lt;='Wage Ceilings '!$C$3,$M119)</f>
        <v>0</v>
      </c>
      <c r="BH119" s="91" cm="1">
        <f t="array" ref="BH119">INDEX(Appendix!$G$4:$K$8,_xlfn.IFS(BF119&lt;56,1,BF119&lt;61,2,BF119&lt;66,3,BF119&lt;71,4,TRUE,5),MATCH(YEAR($C$17),Appendix!$G$3:$L$3,0))</f>
        <v>0</v>
      </c>
      <c r="BI119" s="92">
        <f t="shared" si="61"/>
        <v>0</v>
      </c>
      <c r="BJ119" s="89">
        <f t="shared" si="62"/>
        <v>126</v>
      </c>
      <c r="BK119" s="90" cm="1">
        <f t="array" ref="BK119">_xlfn.IFS(SUM($S119,$W119,$AA119,$AE119,$AI119,$AM119,$AQ119,$AU119,$AY119,$BC119,$BG119)&gt;='Wage Ceilings '!$C$3,0,SUM($N119,$S119,$W119,$AA119,$AE119,$AI119,$AM119,$AQ119,$AU119,$AY119,$BC119,$BG119)&gt;'Wage Ceilings '!$C$3,'Wage Ceilings '!$C$3-SUM($S119,$W119,$AA119,$AE119,$AI119,$AM119,$AQ119,$AU119,$AY119,$BC119,$BG119),SUM($N119,$S119,$W119,$AA119,$AE119,$AI119,$AM119,$AQ119,$AU119,$AY119,$BC119,$BG119)&lt;='Wage Ceilings '!$C$3,$N119)</f>
        <v>0</v>
      </c>
      <c r="BL119" s="91" cm="1">
        <f t="array" ref="BL119">INDEX(Appendix!$G$4:$K$8,_xlfn.IFS(BJ119&lt;56,1,BJ119&lt;61,2,BJ119&lt;66,3,BJ119&lt;71,4,TRUE,5),MATCH(YEAR($C$17),Appendix!$G$3:$L$3,0))</f>
        <v>0</v>
      </c>
      <c r="BM119" s="92">
        <f t="shared" si="63"/>
        <v>0</v>
      </c>
      <c r="BN119" s="99"/>
    </row>
  </sheetData>
  <sheetProtection algorithmName="SHA-512" hashValue="BywDPX2NLSBVBTtw/Rx6jEqduY3mwSoZXRYz665/BAtEj+anI38VKL/OvLYIlFrg7gYiflCgDadPkDdCfA33fQ==" saltValue="fF4ALH4Epf0hkPwCPopqRQ==" spinCount="100000" sheet="1" objects="1" scenarios="1"/>
  <protectedRanges>
    <protectedRange sqref="B20:B21 C19:N21 B22:N26 A27:N119" name="TP"/>
    <protectedRange sqref="A20:A26" name="TP_1"/>
  </protectedRanges>
  <mergeCells count="37">
    <mergeCell ref="C17:C18"/>
    <mergeCell ref="A9:B9"/>
    <mergeCell ref="R15:BM15"/>
    <mergeCell ref="A16:B16"/>
    <mergeCell ref="C16:H16"/>
    <mergeCell ref="I16:N16"/>
    <mergeCell ref="O16:Q16"/>
    <mergeCell ref="R16:AO16"/>
    <mergeCell ref="AP16:BM16"/>
    <mergeCell ref="A17:A18"/>
    <mergeCell ref="B17:B18"/>
    <mergeCell ref="N17:N18"/>
    <mergeCell ref="D17:D18"/>
    <mergeCell ref="E17:E18"/>
    <mergeCell ref="F17:F18"/>
    <mergeCell ref="G17:G18"/>
    <mergeCell ref="H17:H18"/>
    <mergeCell ref="I17:I18"/>
    <mergeCell ref="J17:J18"/>
    <mergeCell ref="K17:K18"/>
    <mergeCell ref="L17:L18"/>
    <mergeCell ref="M17:M18"/>
    <mergeCell ref="AL17:AO17"/>
    <mergeCell ref="O17:O18"/>
    <mergeCell ref="P17:P18"/>
    <mergeCell ref="Q17:Q18"/>
    <mergeCell ref="R17:U17"/>
    <mergeCell ref="V17:Y17"/>
    <mergeCell ref="Z17:AC17"/>
    <mergeCell ref="AD17:AG17"/>
    <mergeCell ref="AH17:AK17"/>
    <mergeCell ref="BJ17:BM17"/>
    <mergeCell ref="AP17:AS17"/>
    <mergeCell ref="AT17:AW17"/>
    <mergeCell ref="AX17:BA17"/>
    <mergeCell ref="BB17:BE17"/>
    <mergeCell ref="BF17:BI17"/>
  </mergeCells>
  <conditionalFormatting sqref="A3">
    <cfRule type="cellIs" dxfId="1" priority="1" operator="lessThan">
      <formula>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899F-F42B-4AA4-8591-0F612A612F42}">
  <dimension ref="A1:BO119"/>
  <sheetViews>
    <sheetView zoomScaleNormal="100" workbookViewId="0">
      <selection activeCell="B20" sqref="B20"/>
    </sheetView>
  </sheetViews>
  <sheetFormatPr defaultColWidth="9.08984375" defaultRowHeight="13" x14ac:dyDescent="0.3"/>
  <cols>
    <col min="1" max="1" width="32.90625" style="30" customWidth="1"/>
    <col min="2" max="2" width="11.453125" style="118" bestFit="1" customWidth="1"/>
    <col min="3" max="3" width="11.453125" style="30" bestFit="1" customWidth="1"/>
    <col min="4" max="14" width="10.36328125" style="30" bestFit="1" customWidth="1"/>
    <col min="15" max="16" width="8.81640625" style="93" bestFit="1" customWidth="1"/>
    <col min="17" max="17" width="11.54296875" style="93" bestFit="1" customWidth="1"/>
    <col min="18" max="18" width="6.81640625" style="93" bestFit="1" customWidth="1"/>
    <col min="19" max="19" width="11.453125" style="93" bestFit="1" customWidth="1"/>
    <col min="20" max="20" width="9.6328125" style="93" bestFit="1" customWidth="1"/>
    <col min="21" max="21" width="9.81640625" style="93" bestFit="1" customWidth="1"/>
    <col min="22" max="22" width="6.81640625" style="93" bestFit="1" customWidth="1"/>
    <col min="23" max="23" width="10.36328125" style="93" bestFit="1" customWidth="1"/>
    <col min="24" max="24" width="9.6328125" style="93" bestFit="1" customWidth="1"/>
    <col min="25" max="25" width="10.1796875" style="93" bestFit="1" customWidth="1"/>
    <col min="26" max="26" width="6.81640625" style="93" bestFit="1" customWidth="1"/>
    <col min="27" max="27" width="10.36328125" style="93" bestFit="1" customWidth="1"/>
    <col min="28" max="28" width="9.6328125" style="93" bestFit="1" customWidth="1"/>
    <col min="29" max="29" width="10.453125" style="93" bestFit="1" customWidth="1"/>
    <col min="30" max="30" width="6.81640625" style="93" bestFit="1" customWidth="1"/>
    <col min="31" max="31" width="10.36328125" style="93" bestFit="1" customWidth="1"/>
    <col min="32" max="32" width="9.6328125" style="93" bestFit="1" customWidth="1"/>
    <col min="33" max="33" width="10.1796875" style="93" bestFit="1" customWidth="1"/>
    <col min="34" max="34" width="6.81640625" style="93" bestFit="1" customWidth="1"/>
    <col min="35" max="35" width="10.36328125" style="93" bestFit="1" customWidth="1"/>
    <col min="36" max="36" width="9.6328125" style="93" bestFit="1" customWidth="1"/>
    <col min="37" max="37" width="10.7265625" style="93" bestFit="1" customWidth="1"/>
    <col min="38" max="38" width="6.81640625" style="93" bestFit="1" customWidth="1"/>
    <col min="39" max="39" width="10.36328125" style="93" bestFit="1" customWidth="1"/>
    <col min="40" max="40" width="9.6328125" style="93" bestFit="1" customWidth="1"/>
    <col min="41" max="41" width="10.08984375" style="93" customWidth="1"/>
    <col min="42" max="42" width="6.81640625" style="93" bestFit="1" customWidth="1"/>
    <col min="43" max="43" width="10.36328125" style="93" bestFit="1" customWidth="1"/>
    <col min="44" max="44" width="9.6328125" style="93" bestFit="1" customWidth="1"/>
    <col min="45" max="45" width="9.54296875" style="93" customWidth="1"/>
    <col min="46" max="46" width="6.81640625" style="93" bestFit="1" customWidth="1"/>
    <col min="47" max="47" width="10.36328125" style="93" bestFit="1" customWidth="1"/>
    <col min="48" max="48" width="9.6328125" style="93" bestFit="1" customWidth="1"/>
    <col min="49" max="49" width="10.36328125" style="93" bestFit="1" customWidth="1"/>
    <col min="50" max="50" width="6.81640625" style="93" bestFit="1" customWidth="1"/>
    <col min="51" max="51" width="10.36328125" style="93" bestFit="1" customWidth="1"/>
    <col min="52" max="52" width="9.6328125" style="93" bestFit="1" customWidth="1"/>
    <col min="53" max="53" width="10.1796875" style="93" bestFit="1" customWidth="1"/>
    <col min="54" max="54" width="6.81640625" style="93" bestFit="1" customWidth="1"/>
    <col min="55" max="55" width="10.36328125" style="93" bestFit="1" customWidth="1"/>
    <col min="56" max="56" width="9.6328125" style="93" bestFit="1" customWidth="1"/>
    <col min="57" max="57" width="10.08984375" style="93" bestFit="1" customWidth="1"/>
    <col min="58" max="58" width="6.81640625" style="93" bestFit="1" customWidth="1"/>
    <col min="59" max="59" width="10.36328125" style="93" bestFit="1" customWidth="1"/>
    <col min="60" max="60" width="9.6328125" style="93" bestFit="1" customWidth="1"/>
    <col min="61" max="61" width="10.36328125" style="93" bestFit="1" customWidth="1"/>
    <col min="62" max="62" width="6.81640625" style="93" bestFit="1" customWidth="1"/>
    <col min="63" max="63" width="10.36328125" style="93" bestFit="1" customWidth="1"/>
    <col min="64" max="64" width="9.6328125" style="93" bestFit="1" customWidth="1"/>
    <col min="65" max="65" width="10.36328125" style="93" bestFit="1" customWidth="1"/>
    <col min="66" max="67" width="9.08984375" style="93"/>
    <col min="68" max="16384" width="9.08984375" style="30"/>
  </cols>
  <sheetData>
    <row r="1" spans="1:67" ht="26" x14ac:dyDescent="0.3">
      <c r="A1" s="29" t="s">
        <v>206</v>
      </c>
      <c r="B1" s="30"/>
    </row>
    <row r="2" spans="1:67" x14ac:dyDescent="0.3">
      <c r="A2" s="53"/>
      <c r="B2" s="30"/>
    </row>
    <row r="3" spans="1:67" x14ac:dyDescent="0.3">
      <c r="A3" s="31" t="s">
        <v>2</v>
      </c>
      <c r="B3" s="32"/>
      <c r="C3" s="32"/>
    </row>
    <row r="4" spans="1:67" x14ac:dyDescent="0.3">
      <c r="A4" s="33"/>
      <c r="B4" s="30"/>
    </row>
    <row r="5" spans="1:67" x14ac:dyDescent="0.3">
      <c r="A5" s="34" t="s">
        <v>3</v>
      </c>
      <c r="B5" s="30"/>
    </row>
    <row r="6" spans="1:67" x14ac:dyDescent="0.3">
      <c r="A6" s="34"/>
      <c r="B6" s="30"/>
    </row>
    <row r="7" spans="1:67" x14ac:dyDescent="0.3">
      <c r="A7" s="34" t="s">
        <v>201</v>
      </c>
      <c r="B7" s="30"/>
    </row>
    <row r="8" spans="1:67" x14ac:dyDescent="0.3">
      <c r="A8" s="34"/>
      <c r="B8" s="30"/>
    </row>
    <row r="9" spans="1:67" ht="18.5" x14ac:dyDescent="0.3">
      <c r="A9" s="137" t="s">
        <v>73</v>
      </c>
      <c r="B9" s="137"/>
      <c r="C9" s="35"/>
    </row>
    <row r="10" spans="1:67" x14ac:dyDescent="0.3">
      <c r="A10" s="36" t="s">
        <v>207</v>
      </c>
      <c r="B10" s="37">
        <f>SUM(O20:O119)</f>
        <v>0</v>
      </c>
      <c r="C10" s="38"/>
    </row>
    <row r="11" spans="1:67" x14ac:dyDescent="0.3">
      <c r="A11" s="36" t="s">
        <v>208</v>
      </c>
      <c r="B11" s="37">
        <f>SUM(P20:P119)</f>
        <v>0</v>
      </c>
      <c r="C11" s="38"/>
      <c r="H11" s="39"/>
      <c r="I11" s="39"/>
      <c r="J11" s="39"/>
      <c r="K11" s="39"/>
      <c r="L11" s="39"/>
      <c r="M11" s="39"/>
      <c r="N11" s="39"/>
      <c r="O11" s="94"/>
      <c r="P11" s="94"/>
      <c r="Q11" s="94"/>
      <c r="R11" s="94"/>
      <c r="Z11" s="95"/>
    </row>
    <row r="12" spans="1:67" x14ac:dyDescent="0.3">
      <c r="A12" s="40" t="s">
        <v>209</v>
      </c>
      <c r="B12" s="41">
        <f>SUM(B10:B11)</f>
        <v>0</v>
      </c>
      <c r="C12" s="38"/>
      <c r="F12" s="62"/>
    </row>
    <row r="13" spans="1:67" x14ac:dyDescent="0.3">
      <c r="B13" s="30"/>
    </row>
    <row r="14" spans="1:67" ht="18.5" x14ac:dyDescent="0.45">
      <c r="A14" s="42" t="s">
        <v>8</v>
      </c>
      <c r="B14" s="42"/>
      <c r="C14" s="44"/>
      <c r="D14" s="45"/>
      <c r="T14" s="96"/>
    </row>
    <row r="15" spans="1:67" ht="18.5" x14ac:dyDescent="0.45">
      <c r="A15" s="43" t="s">
        <v>107</v>
      </c>
      <c r="B15" s="44"/>
      <c r="C15" s="46"/>
      <c r="D15" s="46"/>
      <c r="E15" s="44"/>
      <c r="F15" s="44"/>
      <c r="G15" s="44"/>
      <c r="H15" s="44"/>
      <c r="I15" s="44"/>
      <c r="J15" s="44"/>
      <c r="K15" s="44"/>
      <c r="L15" s="44"/>
      <c r="M15" s="44"/>
      <c r="N15" s="44"/>
      <c r="O15" s="98"/>
      <c r="P15" s="98"/>
      <c r="Q15" s="98"/>
      <c r="R15" s="138"/>
      <c r="S15" s="138"/>
      <c r="T15" s="138"/>
      <c r="U15" s="138"/>
      <c r="V15" s="138"/>
      <c r="W15" s="138"/>
      <c r="X15" s="138"/>
      <c r="Y15" s="138"/>
      <c r="Z15" s="138"/>
      <c r="AA15" s="138"/>
      <c r="AB15" s="138"/>
      <c r="AC15" s="138"/>
      <c r="AD15" s="138"/>
      <c r="AE15" s="138"/>
      <c r="AF15" s="138"/>
      <c r="AG15" s="138"/>
      <c r="AH15" s="138"/>
      <c r="AI15" s="138"/>
      <c r="AJ15" s="138"/>
      <c r="AK15" s="138"/>
      <c r="AL15" s="138"/>
      <c r="AM15" s="138"/>
      <c r="AN15" s="138"/>
      <c r="AO15" s="138"/>
      <c r="AP15" s="138"/>
      <c r="AQ15" s="138"/>
      <c r="AR15" s="138"/>
      <c r="AS15" s="138"/>
      <c r="AT15" s="138"/>
      <c r="AU15" s="138"/>
      <c r="AV15" s="138"/>
      <c r="AW15" s="138"/>
      <c r="AX15" s="138"/>
      <c r="AY15" s="138"/>
      <c r="AZ15" s="138"/>
      <c r="BA15" s="138"/>
      <c r="BB15" s="138"/>
      <c r="BC15" s="138"/>
      <c r="BD15" s="138"/>
      <c r="BE15" s="138"/>
      <c r="BF15" s="138"/>
      <c r="BG15" s="138"/>
      <c r="BH15" s="138"/>
      <c r="BI15" s="138"/>
      <c r="BJ15" s="138"/>
      <c r="BK15" s="138"/>
      <c r="BL15" s="138"/>
      <c r="BM15" s="138"/>
      <c r="BN15" s="99"/>
    </row>
    <row r="16" spans="1:67" s="49" customFormat="1" ht="14.5" x14ac:dyDescent="0.35">
      <c r="A16" s="139" t="s">
        <v>77</v>
      </c>
      <c r="B16" s="140"/>
      <c r="C16" s="142" t="s">
        <v>10</v>
      </c>
      <c r="D16" s="143"/>
      <c r="E16" s="143"/>
      <c r="F16" s="143"/>
      <c r="G16" s="143"/>
      <c r="H16" s="143"/>
      <c r="I16" s="143" t="s">
        <v>11</v>
      </c>
      <c r="J16" s="143"/>
      <c r="K16" s="143"/>
      <c r="L16" s="143"/>
      <c r="M16" s="143"/>
      <c r="N16" s="143"/>
      <c r="O16" s="144" t="s">
        <v>93</v>
      </c>
      <c r="P16" s="144"/>
      <c r="Q16" s="145"/>
      <c r="R16" s="146" t="s">
        <v>12</v>
      </c>
      <c r="S16" s="146"/>
      <c r="T16" s="146"/>
      <c r="U16" s="146"/>
      <c r="V16" s="146"/>
      <c r="W16" s="146"/>
      <c r="X16" s="146"/>
      <c r="Y16" s="146"/>
      <c r="Z16" s="146"/>
      <c r="AA16" s="146"/>
      <c r="AB16" s="146"/>
      <c r="AC16" s="146"/>
      <c r="AD16" s="146"/>
      <c r="AE16" s="146"/>
      <c r="AF16" s="146"/>
      <c r="AG16" s="146"/>
      <c r="AH16" s="146"/>
      <c r="AI16" s="146"/>
      <c r="AJ16" s="146"/>
      <c r="AK16" s="146"/>
      <c r="AL16" s="146"/>
      <c r="AM16" s="146"/>
      <c r="AN16" s="146"/>
      <c r="AO16" s="146"/>
      <c r="AP16" s="146" t="s">
        <v>13</v>
      </c>
      <c r="AQ16" s="146"/>
      <c r="AR16" s="146"/>
      <c r="AS16" s="146"/>
      <c r="AT16" s="146"/>
      <c r="AU16" s="146"/>
      <c r="AV16" s="146"/>
      <c r="AW16" s="146"/>
      <c r="AX16" s="146"/>
      <c r="AY16" s="146"/>
      <c r="AZ16" s="146"/>
      <c r="BA16" s="146"/>
      <c r="BB16" s="146"/>
      <c r="BC16" s="146"/>
      <c r="BD16" s="146"/>
      <c r="BE16" s="146"/>
      <c r="BF16" s="146"/>
      <c r="BG16" s="146"/>
      <c r="BH16" s="146"/>
      <c r="BI16" s="146"/>
      <c r="BJ16" s="146"/>
      <c r="BK16" s="146"/>
      <c r="BL16" s="146"/>
      <c r="BM16" s="146"/>
      <c r="BN16" s="100"/>
      <c r="BO16" s="103"/>
    </row>
    <row r="17" spans="1:67" x14ac:dyDescent="0.3">
      <c r="A17" s="147" t="s">
        <v>74</v>
      </c>
      <c r="B17" s="147" t="s">
        <v>76</v>
      </c>
      <c r="C17" s="131">
        <v>46388</v>
      </c>
      <c r="D17" s="131">
        <v>46419</v>
      </c>
      <c r="E17" s="131">
        <v>46447</v>
      </c>
      <c r="F17" s="131">
        <v>46478</v>
      </c>
      <c r="G17" s="131">
        <v>46508</v>
      </c>
      <c r="H17" s="131">
        <v>46539</v>
      </c>
      <c r="I17" s="131">
        <v>46569</v>
      </c>
      <c r="J17" s="131">
        <v>46600</v>
      </c>
      <c r="K17" s="131">
        <v>46631</v>
      </c>
      <c r="L17" s="131">
        <v>46661</v>
      </c>
      <c r="M17" s="131">
        <v>46692</v>
      </c>
      <c r="N17" s="131">
        <v>46722</v>
      </c>
      <c r="O17" s="133" t="s">
        <v>94</v>
      </c>
      <c r="P17" s="133" t="s">
        <v>95</v>
      </c>
      <c r="Q17" s="135" t="s">
        <v>112</v>
      </c>
      <c r="R17" s="130" t="s">
        <v>78</v>
      </c>
      <c r="S17" s="130"/>
      <c r="T17" s="130"/>
      <c r="U17" s="130"/>
      <c r="V17" s="130" t="s">
        <v>81</v>
      </c>
      <c r="W17" s="130"/>
      <c r="X17" s="130"/>
      <c r="Y17" s="130"/>
      <c r="Z17" s="130" t="s">
        <v>83</v>
      </c>
      <c r="AA17" s="130"/>
      <c r="AB17" s="130"/>
      <c r="AC17" s="130"/>
      <c r="AD17" s="130" t="s">
        <v>84</v>
      </c>
      <c r="AE17" s="130"/>
      <c r="AF17" s="130"/>
      <c r="AG17" s="130"/>
      <c r="AH17" s="130" t="s">
        <v>85</v>
      </c>
      <c r="AI17" s="130"/>
      <c r="AJ17" s="130"/>
      <c r="AK17" s="130"/>
      <c r="AL17" s="130" t="s">
        <v>86</v>
      </c>
      <c r="AM17" s="130"/>
      <c r="AN17" s="130"/>
      <c r="AO17" s="130"/>
      <c r="AP17" s="130" t="s">
        <v>87</v>
      </c>
      <c r="AQ17" s="130"/>
      <c r="AR17" s="130"/>
      <c r="AS17" s="130"/>
      <c r="AT17" s="130" t="s">
        <v>88</v>
      </c>
      <c r="AU17" s="130"/>
      <c r="AV17" s="130"/>
      <c r="AW17" s="130"/>
      <c r="AX17" s="130" t="s">
        <v>89</v>
      </c>
      <c r="AY17" s="130"/>
      <c r="AZ17" s="130"/>
      <c r="BA17" s="130"/>
      <c r="BB17" s="130" t="s">
        <v>90</v>
      </c>
      <c r="BC17" s="130"/>
      <c r="BD17" s="130"/>
      <c r="BE17" s="130"/>
      <c r="BF17" s="130" t="s">
        <v>91</v>
      </c>
      <c r="BG17" s="130"/>
      <c r="BH17" s="130"/>
      <c r="BI17" s="130"/>
      <c r="BJ17" s="130" t="s">
        <v>92</v>
      </c>
      <c r="BK17" s="130"/>
      <c r="BL17" s="130"/>
      <c r="BM17" s="130"/>
      <c r="BN17" s="99"/>
    </row>
    <row r="18" spans="1:67" x14ac:dyDescent="0.3">
      <c r="A18" s="148"/>
      <c r="B18" s="148"/>
      <c r="C18" s="132"/>
      <c r="D18" s="132"/>
      <c r="E18" s="132"/>
      <c r="F18" s="132"/>
      <c r="G18" s="132"/>
      <c r="H18" s="132"/>
      <c r="I18" s="132"/>
      <c r="J18" s="132"/>
      <c r="K18" s="132"/>
      <c r="L18" s="132"/>
      <c r="M18" s="132"/>
      <c r="N18" s="132"/>
      <c r="O18" s="134"/>
      <c r="P18" s="134"/>
      <c r="Q18" s="136"/>
      <c r="R18" s="101" t="s">
        <v>72</v>
      </c>
      <c r="S18" s="101" t="s">
        <v>82</v>
      </c>
      <c r="T18" s="101" t="s">
        <v>79</v>
      </c>
      <c r="U18" s="101" t="s">
        <v>80</v>
      </c>
      <c r="V18" s="101" t="s">
        <v>72</v>
      </c>
      <c r="W18" s="101" t="s">
        <v>82</v>
      </c>
      <c r="X18" s="101" t="s">
        <v>79</v>
      </c>
      <c r="Y18" s="101" t="s">
        <v>96</v>
      </c>
      <c r="Z18" s="101" t="s">
        <v>72</v>
      </c>
      <c r="AA18" s="101" t="s">
        <v>82</v>
      </c>
      <c r="AB18" s="101" t="s">
        <v>79</v>
      </c>
      <c r="AC18" s="101" t="s">
        <v>97</v>
      </c>
      <c r="AD18" s="101" t="s">
        <v>72</v>
      </c>
      <c r="AE18" s="101" t="s">
        <v>82</v>
      </c>
      <c r="AF18" s="101" t="s">
        <v>79</v>
      </c>
      <c r="AG18" s="101" t="s">
        <v>98</v>
      </c>
      <c r="AH18" s="101" t="s">
        <v>72</v>
      </c>
      <c r="AI18" s="101" t="s">
        <v>82</v>
      </c>
      <c r="AJ18" s="101" t="s">
        <v>79</v>
      </c>
      <c r="AK18" s="101" t="s">
        <v>99</v>
      </c>
      <c r="AL18" s="101" t="s">
        <v>72</v>
      </c>
      <c r="AM18" s="101" t="s">
        <v>82</v>
      </c>
      <c r="AN18" s="101" t="s">
        <v>79</v>
      </c>
      <c r="AO18" s="101" t="s">
        <v>100</v>
      </c>
      <c r="AP18" s="101" t="s">
        <v>72</v>
      </c>
      <c r="AQ18" s="101" t="s">
        <v>82</v>
      </c>
      <c r="AR18" s="101" t="s">
        <v>79</v>
      </c>
      <c r="AS18" s="101" t="s">
        <v>101</v>
      </c>
      <c r="AT18" s="101" t="s">
        <v>72</v>
      </c>
      <c r="AU18" s="101" t="s">
        <v>82</v>
      </c>
      <c r="AV18" s="101" t="s">
        <v>79</v>
      </c>
      <c r="AW18" s="101" t="s">
        <v>102</v>
      </c>
      <c r="AX18" s="101" t="s">
        <v>72</v>
      </c>
      <c r="AY18" s="101" t="s">
        <v>82</v>
      </c>
      <c r="AZ18" s="101" t="s">
        <v>79</v>
      </c>
      <c r="BA18" s="101" t="s">
        <v>103</v>
      </c>
      <c r="BB18" s="101" t="s">
        <v>72</v>
      </c>
      <c r="BC18" s="101" t="s">
        <v>82</v>
      </c>
      <c r="BD18" s="101" t="s">
        <v>79</v>
      </c>
      <c r="BE18" s="101" t="s">
        <v>104</v>
      </c>
      <c r="BF18" s="101" t="s">
        <v>72</v>
      </c>
      <c r="BG18" s="101" t="s">
        <v>82</v>
      </c>
      <c r="BH18" s="101" t="s">
        <v>79</v>
      </c>
      <c r="BI18" s="101" t="s">
        <v>105</v>
      </c>
      <c r="BJ18" s="101" t="s">
        <v>72</v>
      </c>
      <c r="BK18" s="101" t="s">
        <v>82</v>
      </c>
      <c r="BL18" s="101" t="s">
        <v>79</v>
      </c>
      <c r="BM18" s="101" t="s">
        <v>106</v>
      </c>
      <c r="BN18" s="99"/>
    </row>
    <row r="19" spans="1:67" s="51" customFormat="1" x14ac:dyDescent="0.3">
      <c r="A19" s="52" t="s">
        <v>172</v>
      </c>
      <c r="B19" s="59">
        <v>24167</v>
      </c>
      <c r="C19" s="54">
        <v>7000</v>
      </c>
      <c r="D19" s="54">
        <v>7000</v>
      </c>
      <c r="E19" s="54">
        <v>7000</v>
      </c>
      <c r="F19" s="54">
        <v>7000</v>
      </c>
      <c r="G19" s="54">
        <v>7000</v>
      </c>
      <c r="H19" s="54">
        <v>7000</v>
      </c>
      <c r="I19" s="54">
        <v>7000</v>
      </c>
      <c r="J19" s="54">
        <v>7000</v>
      </c>
      <c r="K19" s="54">
        <v>7000</v>
      </c>
      <c r="L19" s="54">
        <v>7000</v>
      </c>
      <c r="M19" s="54">
        <v>7000</v>
      </c>
      <c r="N19" s="54">
        <v>7000</v>
      </c>
      <c r="O19" s="55">
        <f>SUM(U19,Y19,AC19,AG19,AK19,AO19)</f>
        <v>105</v>
      </c>
      <c r="P19" s="55">
        <f>SUM(AS19,AW19,BA19,BE19,BI19,BM19)</f>
        <v>105</v>
      </c>
      <c r="Q19" s="56">
        <f t="shared" ref="Q19:Q82" si="0">SUM(O19:P19)</f>
        <v>210</v>
      </c>
      <c r="R19" s="89">
        <f t="shared" ref="R19:R82" si="1">FLOOR((DATEDIF($B19-DAY($B19)+1,C$17,"m")-1)/12,1)</f>
        <v>60</v>
      </c>
      <c r="S19" s="90">
        <f>IF($C19&gt;'Wage Ceilings '!$C$3,'Wage Ceilings '!$C$3,$C19)</f>
        <v>7000</v>
      </c>
      <c r="T19" s="91" cm="1">
        <f t="array" ref="T19">INDEX(Appendix!$G$4:$L$8,_xlfn.IFS(R19&lt;56,1,R19&lt;61,2,R19&lt;66,3,R19&lt;71,4,TRUE,5),MATCH(YEAR($C$17),Appendix!$G$3:$L$3,0))</f>
        <v>2.5000000000000001E-3</v>
      </c>
      <c r="U19" s="92">
        <f t="shared" ref="U19:U82" si="2">S19*T19</f>
        <v>17.5</v>
      </c>
      <c r="V19" s="89">
        <f t="shared" ref="V19:V82" si="3">FLOOR((DATEDIF($B19-DAY($B19)+1,D$17,"m")-1)/12,1)</f>
        <v>60</v>
      </c>
      <c r="W19" s="90">
        <f>IF($D19&gt;'Wage Ceilings '!$C$3-$S19,'Wage Ceilings '!$C$3-$S19,$D19)</f>
        <v>7000</v>
      </c>
      <c r="X19" s="91" cm="1">
        <f t="array" ref="X19">INDEX(Appendix!$G$4:$L$8,_xlfn.IFS(V19&lt;56,1,V19&lt;61,2,V19&lt;66,3,V19&lt;71,4,TRUE,5),MATCH(YEAR($C$17),Appendix!$G$3:$L$3,0))</f>
        <v>2.5000000000000001E-3</v>
      </c>
      <c r="Y19" s="92">
        <f t="shared" ref="Y19:Y82" si="4">W19*X19</f>
        <v>17.5</v>
      </c>
      <c r="Z19" s="89">
        <f t="shared" ref="Z19:Z82" si="5">FLOOR((DATEDIF($B19-DAY($B19)+1,E$17,"m")-1)/12,1)</f>
        <v>60</v>
      </c>
      <c r="AA19" s="90">
        <f>IF($E19&gt;'Wage Ceilings '!$C$3-SUM($S19,$W19),'Wage Ceilings '!$C$3-SUM($S19,$W19),$E19)</f>
        <v>7000</v>
      </c>
      <c r="AB19" s="91" cm="1">
        <f t="array" ref="AB19">INDEX(Appendix!$G$4:$L$8,_xlfn.IFS(Z19&lt;56,1,Z19&lt;61,2,Z19&lt;66,3,Z19&lt;71,4,TRUE,5),MATCH(YEAR($C$17),Appendix!$G$3:$L$3,0))</f>
        <v>2.5000000000000001E-3</v>
      </c>
      <c r="AC19" s="92">
        <f t="shared" ref="AC19:AC82" si="6">AA19*AB19</f>
        <v>17.5</v>
      </c>
      <c r="AD19" s="89">
        <f t="shared" ref="AD19:AD82" si="7">FLOOR((DATEDIF($B19-DAY($B19)+1,F$17,"m")-1)/12,1)</f>
        <v>61</v>
      </c>
      <c r="AE19" s="90">
        <f>IF($F19&gt;'Wage Ceilings '!$C$3-SUM($S19,$W19,$AA19),'Wage Ceilings '!$C$3-SUM($S19,$W19,$AA19),$F19)</f>
        <v>7000</v>
      </c>
      <c r="AF19" s="91" cm="1">
        <f t="array" ref="AF19">INDEX(Appendix!$G$4:$L$8,_xlfn.IFS(AD19&lt;56,1,AD19&lt;61,2,AD19&lt;66,3,AD19&lt;71,4,TRUE,5),MATCH(YEAR($C$17),Appendix!$G$3:$L$3,0))</f>
        <v>2.5000000000000001E-3</v>
      </c>
      <c r="AG19" s="92">
        <f t="shared" ref="AG19:AG82" si="8">AE19*AF19</f>
        <v>17.5</v>
      </c>
      <c r="AH19" s="89">
        <f t="shared" ref="AH19:AH82" si="9">FLOOR((DATEDIF($B19-DAY($B19)+1,G$17,"m")-1)/12,1)</f>
        <v>61</v>
      </c>
      <c r="AI19" s="90">
        <f>IF($G19&gt;'Wage Ceilings '!$C$3-SUM($S19,$W19,$AA19,$AE19),'Wage Ceilings '!$C$3-SUM($S19,$W19,$AA19,$AE19),$G19)</f>
        <v>7000</v>
      </c>
      <c r="AJ19" s="91" cm="1">
        <f t="array" ref="AJ19">INDEX(Appendix!$G$4:$L$8,_xlfn.IFS(AH19&lt;56,1,AH19&lt;61,2,AH19&lt;66,3,AH19&lt;71,4,TRUE,5),MATCH(YEAR($C$17),Appendix!$G$3:$L$3,0))</f>
        <v>2.5000000000000001E-3</v>
      </c>
      <c r="AK19" s="92">
        <f t="shared" ref="AK19:AK82" si="10">AI19*AJ19</f>
        <v>17.5</v>
      </c>
      <c r="AL19" s="89">
        <f t="shared" ref="AL19:AL82" si="11">FLOOR((DATEDIF($B19-DAY($B19)+1,H$17,"m")-1)/12,1)</f>
        <v>61</v>
      </c>
      <c r="AM19" s="90">
        <f>IF($H19&gt;'Wage Ceilings '!$C$3-SUM($S19,$W19,$AA19,$AE19,$AI19),'Wage Ceilings '!$C$3-SUM($S19,$W19,$AA19,$AE19,$AI19),$H19)</f>
        <v>7000</v>
      </c>
      <c r="AN19" s="91" cm="1">
        <f t="array" ref="AN19">INDEX(Appendix!$G$4:$L$8,_xlfn.IFS(AL19&lt;56,1,AL19&lt;61,2,AL19&lt;66,3,AL19&lt;71,4,TRUE,5),MATCH(YEAR($C$17),Appendix!$G$3:$L$3,0))</f>
        <v>2.5000000000000001E-3</v>
      </c>
      <c r="AO19" s="92">
        <f t="shared" ref="AO19:AO82" si="12">AM19*AN19</f>
        <v>17.5</v>
      </c>
      <c r="AP19" s="89">
        <f t="shared" ref="AP19:AP82" si="13">FLOOR((DATEDIF($B19-DAY($B19)+1,I$17,"m")-1)/12,1)</f>
        <v>61</v>
      </c>
      <c r="AQ19" s="90" cm="1">
        <f t="array" ref="AQ19">_xlfn.IFS(SUM($S19,$W19,$AA19,$AE19,$AI19,$AM19)&gt;='Wage Ceilings '!$C$3,0,SUM($I19,$S19,$W19,$AA19,$AE19,$AI19,$AM19)&gt;'Wage Ceilings '!$C$3,'Wage Ceilings '!$C$3-SUM($S19,$W19,$AA19,$AE19,$AI19,$AM19),SUM($I19,$S19,$W19,$AA19,$AE19,$AI19,$AM19)&lt;='Wage Ceilings '!$C$3,$I19)</f>
        <v>7000</v>
      </c>
      <c r="AR19" s="91" cm="1">
        <f t="array" ref="AR19">INDEX(Appendix!$G$4:$L$8,_xlfn.IFS(AP19&lt;56,1,AP19&lt;61,2,AP19&lt;66,3,AP19&lt;71,4,TRUE,5),MATCH(YEAR($C$17),Appendix!$G$3:$L$3,0))</f>
        <v>2.5000000000000001E-3</v>
      </c>
      <c r="AS19" s="92">
        <f>AQ19*AR19</f>
        <v>17.5</v>
      </c>
      <c r="AT19" s="89">
        <f t="shared" ref="AT19:AT82" si="14">FLOOR((DATEDIF($B19-DAY($B19)+1,J$17,"m")-1)/12,1)</f>
        <v>61</v>
      </c>
      <c r="AU19" s="90" cm="1">
        <f t="array" ref="AU19">_xlfn.IFS(SUM($S19,$W19,$AA19,$AE19,$AI19,$AM19,$AQ19)&gt;='Wage Ceilings '!$C$3,0,SUM($J19,$S19,$W19,$AA19,$AE19,$AI19,$AM19,$AQ19)&gt;'Wage Ceilings '!$C$3,'Wage Ceilings '!$C$3-SUM($S19,$W19,$AA19,$AE19,$AI19,$AM19,$AQ19),SUM($J19,$S19,$W19,$AA19,$AE19,$AI19,$AM19,$AQ19)&lt;='Wage Ceilings '!$C$3,$J19)</f>
        <v>7000</v>
      </c>
      <c r="AV19" s="91" cm="1">
        <f t="array" ref="AV19">INDEX(Appendix!$G$4:$L$8,_xlfn.IFS(AT19&lt;56,1,AT19&lt;61,2,AT19&lt;66,3,AT19&lt;71,4,TRUE,5),MATCH(YEAR($C$17),Appendix!$G$3:$L$3,0))</f>
        <v>2.5000000000000001E-3</v>
      </c>
      <c r="AW19" s="92">
        <f t="shared" ref="AW19:AW82" si="15">AU19*AV19</f>
        <v>17.5</v>
      </c>
      <c r="AX19" s="89">
        <f t="shared" ref="AX19:AX82" si="16">FLOOR((DATEDIF($B19-DAY($B19)+1,K$17,"m")-1)/12,1)</f>
        <v>61</v>
      </c>
      <c r="AY19" s="90" cm="1">
        <f t="array" ref="AY19">_xlfn.IFS(SUM($S19,$W19,$AA19,$AE19,$AI19,$AM19,$AQ19,$AU19)&gt;='Wage Ceilings '!$C$3,0,SUM($K19,$S19,$W19,$AA19,$AE19,$AI19,$AM19,$AQ19,$AU19)&gt;'Wage Ceilings '!$C$3,'Wage Ceilings '!$C$3-SUM($S19,$W19,$AA19,$AE19,$AI19,$AM19,$AQ19,$AU19),SUM($K19,$S19,$W19,$AA19,$AE19,$AI19,$AM19,$AQ19,$AU19)&lt;='Wage Ceilings '!$C$3,$K19)</f>
        <v>7000</v>
      </c>
      <c r="AZ19" s="91" cm="1">
        <f t="array" ref="AZ19">INDEX(Appendix!$G$4:$L$8,_xlfn.IFS(AX19&lt;56,1,AX19&lt;61,2,AX19&lt;66,3,AX19&lt;71,4,TRUE,5),MATCH(YEAR($C$17),Appendix!$G$3:$L$3,0))</f>
        <v>2.5000000000000001E-3</v>
      </c>
      <c r="BA19" s="92">
        <f t="shared" ref="BA19:BA82" si="17">AY19*AZ19</f>
        <v>17.5</v>
      </c>
      <c r="BB19" s="89">
        <f t="shared" ref="BB19:BB82" si="18">FLOOR((DATEDIF($B19-DAY($B19)+1,L$17,"m")-1)/12,1)</f>
        <v>61</v>
      </c>
      <c r="BC19" s="90" cm="1">
        <f t="array" ref="BC19">_xlfn.IFS(SUM($S19,$W19,$AA19,$AE19,$AI19,$AM19,$AQ19,$AU19,$AY19)&gt;='Wage Ceilings '!$C$3,0,SUM($L19,$S19,$W19,$AA19,$AE19,$AI19,$AM19,$AQ19,$AU19,$AY19)&gt;'Wage Ceilings '!$C$3,'Wage Ceilings '!$C$3-SUM($S19,$W19,$AA19,$AE19,$AI19,$AM19,$AQ19,$AU19,$AY19),SUM($L19,$S19,$W19,$AA19,$AE19,$AI19,$AM19,$AQ19,$AU19,$AY19)&lt;='Wage Ceilings '!$C$3,$L19)</f>
        <v>7000</v>
      </c>
      <c r="BD19" s="91" cm="1">
        <f t="array" ref="BD19">INDEX(Appendix!$G$4:$L$8,_xlfn.IFS(BB19&lt;56,1,BB19&lt;61,2,BB19&lt;66,3,BB19&lt;71,4,TRUE,5),MATCH(YEAR($C$17),Appendix!$G$3:$L$3,0))</f>
        <v>2.5000000000000001E-3</v>
      </c>
      <c r="BE19" s="92">
        <f t="shared" ref="BE19:BE82" si="19">BC19*BD19</f>
        <v>17.5</v>
      </c>
      <c r="BF19" s="89">
        <f t="shared" ref="BF19:BF82" si="20">FLOOR((DATEDIF($B19-DAY($B19)+1,M$17,"m")-1)/12,1)</f>
        <v>61</v>
      </c>
      <c r="BG19" s="90" cm="1">
        <f t="array" ref="BG19">_xlfn.IFS(SUM($S19,$W19,$AA19,$AE19,$AI19,$AM19,$AQ19,$AU19,$AY19,$BC19)&gt;='Wage Ceilings '!$C$3,0,SUM($M19,$S19,$W19,$AA19,$AE19,$AI19,$AM19,$AQ19,$AU19,$AY19,$BC19)&gt;'Wage Ceilings '!$C$3,'Wage Ceilings '!$C$3-SUM($S19,$W19,$AA19,$AE19,$AI19,$AM19,$AQ19,$AU19,$AY19,$BC19),SUM($M19,$S19,$W19,$AA19,$AE19,$AI19,$AM19,$AQ19,$AU19,$AY19,$BC19)&lt;='Wage Ceilings '!$C$3,$M19)</f>
        <v>7000</v>
      </c>
      <c r="BH19" s="91" cm="1">
        <f t="array" ref="BH19">INDEX(Appendix!$G$4:$L$8,_xlfn.IFS(BF19&lt;56,1,BF19&lt;61,2,BF19&lt;66,3,BF19&lt;71,4,TRUE,5),MATCH(YEAR($C$17),Appendix!$G$3:$L$3,0))</f>
        <v>2.5000000000000001E-3</v>
      </c>
      <c r="BI19" s="92">
        <f t="shared" ref="BI19:BI82" si="21">BG19*BH19</f>
        <v>17.5</v>
      </c>
      <c r="BJ19" s="89">
        <f t="shared" ref="BJ19:BJ82" si="22">FLOOR((DATEDIF($B19-DAY($B19)+1,N$17,"m")-1)/12,1)</f>
        <v>61</v>
      </c>
      <c r="BK19" s="90" cm="1">
        <f t="array" ref="BK19">_xlfn.IFS(SUM($S19,$W19,$AA19,$AE19,$AI19,$AM19,$AQ19,$AU19,$AY19,$BC19,$BG19)&gt;='Wage Ceilings '!$C$3,0,SUM($N19,$S19,$W19,$AA19,$AE19,$AI19,$AM19,$AQ19,$AU19,$AY19,$BC19,$BG19)&gt;'Wage Ceilings '!$C$3,'Wage Ceilings '!$C$3-SUM($S19,$W19,$AA19,$AE19,$AI19,$AM19,$AQ19,$AU19,$AY19,$BC19,$BG19),SUM($N19,$S19,$W19,$AA19,$AE19,$AI19,$AM19,$AQ19,$AU19,$AY19,$BC19,$BG19)&lt;='Wage Ceilings '!$C$3,$N19)</f>
        <v>7000</v>
      </c>
      <c r="BL19" s="91" cm="1">
        <f t="array" ref="BL19">INDEX(Appendix!$G$4:$L$8,_xlfn.IFS(BJ19&lt;56,1,BJ19&lt;61,2,BJ19&lt;66,3,BJ19&lt;71,4,TRUE,5),MATCH(YEAR($C$17),Appendix!$G$3:$L$3,0))</f>
        <v>2.5000000000000001E-3</v>
      </c>
      <c r="BM19" s="92">
        <f t="shared" ref="BM19:BM82" si="23">BK19*BL19</f>
        <v>17.5</v>
      </c>
      <c r="BN19" s="102"/>
      <c r="BO19" s="104"/>
    </row>
    <row r="20" spans="1:67" x14ac:dyDescent="0.3">
      <c r="A20" s="64" t="s">
        <v>75</v>
      </c>
      <c r="B20" s="63"/>
      <c r="C20" s="67"/>
      <c r="D20" s="67"/>
      <c r="E20" s="67"/>
      <c r="F20" s="67"/>
      <c r="G20" s="67"/>
      <c r="H20" s="67"/>
      <c r="I20" s="67"/>
      <c r="J20" s="67"/>
      <c r="K20" s="67"/>
      <c r="L20" s="67"/>
      <c r="M20" s="67"/>
      <c r="N20" s="67"/>
      <c r="O20" s="57">
        <f>SUM(U20,Y20,AC20,AG20,AK20,AO20)</f>
        <v>0</v>
      </c>
      <c r="P20" s="57">
        <f>SUM(AS20,AW20,BA20,BE20,BI20,BM20)</f>
        <v>0</v>
      </c>
      <c r="Q20" s="58">
        <f t="shared" si="0"/>
        <v>0</v>
      </c>
      <c r="R20" s="89">
        <f t="shared" si="1"/>
        <v>126</v>
      </c>
      <c r="S20" s="90">
        <f>IF($C20&gt;'Wage Ceilings '!$C$3,'Wage Ceilings '!$C$3,$C20)</f>
        <v>0</v>
      </c>
      <c r="T20" s="91" cm="1">
        <f t="array" ref="T20">INDEX(Appendix!$G$4:$L$8,_xlfn.IFS(R20&lt;56,1,R20&lt;61,2,R20&lt;66,3,R20&lt;71,4,TRUE,5),MATCH(YEAR($C$17),Appendix!$G$3:$L$3,0))</f>
        <v>0</v>
      </c>
      <c r="U20" s="92">
        <f t="shared" si="2"/>
        <v>0</v>
      </c>
      <c r="V20" s="89">
        <f t="shared" si="3"/>
        <v>127</v>
      </c>
      <c r="W20" s="90">
        <f>IF($D20&gt;'Wage Ceilings '!$C$3-$S20,'Wage Ceilings '!$C$3-$S20,$D20)</f>
        <v>0</v>
      </c>
      <c r="X20" s="91" cm="1">
        <f t="array" ref="X20">INDEX(Appendix!$G$4:$L$8,_xlfn.IFS(V20&lt;56,1,V20&lt;61,2,V20&lt;66,3,V20&lt;71,4,TRUE,5),MATCH(YEAR($C$17),Appendix!$G$3:$L$3,0))</f>
        <v>0</v>
      </c>
      <c r="Y20" s="92">
        <f t="shared" si="4"/>
        <v>0</v>
      </c>
      <c r="Z20" s="89">
        <f t="shared" si="5"/>
        <v>127</v>
      </c>
      <c r="AA20" s="90">
        <f>IF($E20&gt;'Wage Ceilings '!$C$3-SUM($S20,$W20),'Wage Ceilings '!$C$3-SUM($S20,$W20),$E20)</f>
        <v>0</v>
      </c>
      <c r="AB20" s="91" cm="1">
        <f t="array" ref="AB20">INDEX(Appendix!$G$4:$L$8,_xlfn.IFS(Z20&lt;56,1,Z20&lt;61,2,Z20&lt;66,3,Z20&lt;71,4,TRUE,5),MATCH(YEAR($C$17),Appendix!$G$3:$L$3,0))</f>
        <v>0</v>
      </c>
      <c r="AC20" s="92">
        <f t="shared" si="6"/>
        <v>0</v>
      </c>
      <c r="AD20" s="89">
        <f t="shared" si="7"/>
        <v>127</v>
      </c>
      <c r="AE20" s="90">
        <f>IF($F20&gt;'Wage Ceilings '!$C$3-SUM($S20,$W20,$AA20),'Wage Ceilings '!$C$3-SUM($S20,$W20,$AA20),$F20)</f>
        <v>0</v>
      </c>
      <c r="AF20" s="91" cm="1">
        <f t="array" ref="AF20">INDEX(Appendix!$G$4:$L$8,_xlfn.IFS(AD20&lt;56,1,AD20&lt;61,2,AD20&lt;66,3,AD20&lt;71,4,TRUE,5),MATCH(YEAR($C$17),Appendix!$G$3:$L$3,0))</f>
        <v>0</v>
      </c>
      <c r="AG20" s="92">
        <f t="shared" si="8"/>
        <v>0</v>
      </c>
      <c r="AH20" s="89">
        <f t="shared" si="9"/>
        <v>127</v>
      </c>
      <c r="AI20" s="90">
        <f>IF($G20&gt;'Wage Ceilings '!$C$3-SUM($S20,$W20,$AA20,$AE20),'Wage Ceilings '!$C$3-SUM($S20,$W20,$AA20,$AE20),$G20)</f>
        <v>0</v>
      </c>
      <c r="AJ20" s="91" cm="1">
        <f t="array" ref="AJ20">INDEX(Appendix!$G$4:$L$8,_xlfn.IFS(AH20&lt;56,1,AH20&lt;61,2,AH20&lt;66,3,AH20&lt;71,4,TRUE,5),MATCH(YEAR($C$17),Appendix!$G$3:$L$3,0))</f>
        <v>0</v>
      </c>
      <c r="AK20" s="92">
        <f t="shared" si="10"/>
        <v>0</v>
      </c>
      <c r="AL20" s="89">
        <f t="shared" si="11"/>
        <v>127</v>
      </c>
      <c r="AM20" s="90">
        <f>IF($H20&gt;'Wage Ceilings '!$C$3-SUM($S20,$W20,$AA20,$AE20,$AI20),'Wage Ceilings '!$C$3-SUM($S20,$W20,$AA20,$AE20,$AI20),$H20)</f>
        <v>0</v>
      </c>
      <c r="AN20" s="91" cm="1">
        <f t="array" ref="AN20">INDEX(Appendix!$G$4:$L$8,_xlfn.IFS(AL20&lt;56,1,AL20&lt;61,2,AL20&lt;66,3,AL20&lt;71,4,TRUE,5),MATCH(YEAR($C$17),Appendix!$G$3:$L$3,0))</f>
        <v>0</v>
      </c>
      <c r="AO20" s="92">
        <f t="shared" si="12"/>
        <v>0</v>
      </c>
      <c r="AP20" s="89">
        <f t="shared" si="13"/>
        <v>127</v>
      </c>
      <c r="AQ20" s="90" cm="1">
        <f t="array" ref="AQ20">_xlfn.IFS(SUM($S20,$W20,$AA20,$AE20,$AI20,$AM20)&gt;='Wage Ceilings '!$C$3,0,SUM($I20,$S20,$W20,$AA20,$AE20,$AI20,$AM20)&gt;'Wage Ceilings '!$C$3,'Wage Ceilings '!$C$3-SUM($S20,$W20,$AA20,$AE20,$AI20,$AM20),SUM($I20,$S20,$W20,$AA20,$AE20,$AI20,$AM20)&lt;='Wage Ceilings '!$C$3,$I20)</f>
        <v>0</v>
      </c>
      <c r="AR20" s="91" cm="1">
        <f t="array" ref="AR20">INDEX(Appendix!$G$4:$L$8,_xlfn.IFS(AP20&lt;56,1,AP20&lt;61,2,AP20&lt;66,3,AP20&lt;71,4,TRUE,5),MATCH(YEAR($C$17),Appendix!$G$3:$L$3,0))</f>
        <v>0</v>
      </c>
      <c r="AS20" s="92">
        <f t="shared" ref="AS20:AS83" si="24">AQ20*AR20</f>
        <v>0</v>
      </c>
      <c r="AT20" s="89">
        <f t="shared" si="14"/>
        <v>127</v>
      </c>
      <c r="AU20" s="90" cm="1">
        <f t="array" ref="AU20">_xlfn.IFS(SUM($S20,$W20,$AA20,$AE20,$AI20,$AM20,$AQ20)&gt;='Wage Ceilings '!$C$3,0,SUM($J20,$S20,$W20,$AA20,$AE20,$AI20,$AM20,$AQ20)&gt;'Wage Ceilings '!$C$3,'Wage Ceilings '!$C$3-SUM($S20,$W20,$AA20,$AE20,$AI20,$AM20,$AQ20),SUM($J20,$S20,$W20,$AA20,$AE20,$AI20,$AM20,$AQ20)&lt;='Wage Ceilings '!$C$3,$J20)</f>
        <v>0</v>
      </c>
      <c r="AV20" s="91" cm="1">
        <f t="array" ref="AV20">INDEX(Appendix!$G$4:$L$8,_xlfn.IFS(AT20&lt;56,1,AT20&lt;61,2,AT20&lt;66,3,AT20&lt;71,4,TRUE,5),MATCH(YEAR($C$17),Appendix!$G$3:$L$3,0))</f>
        <v>0</v>
      </c>
      <c r="AW20" s="92">
        <f t="shared" si="15"/>
        <v>0</v>
      </c>
      <c r="AX20" s="89">
        <f t="shared" si="16"/>
        <v>127</v>
      </c>
      <c r="AY20" s="90" cm="1">
        <f t="array" ref="AY20">_xlfn.IFS(SUM($S20,$W20,$AA20,$AE20,$AI20,$AM20,$AQ20,$AU20)&gt;='Wage Ceilings '!$C$3,0,SUM($K20,$S20,$W20,$AA20,$AE20,$AI20,$AM20,$AQ20,$AU20)&gt;'Wage Ceilings '!$C$3,'Wage Ceilings '!$C$3-SUM($S20,$W20,$AA20,$AE20,$AI20,$AM20,$AQ20,$AU20),SUM($K20,$S20,$W20,$AA20,$AE20,$AI20,$AM20,$AQ20,$AU20)&lt;='Wage Ceilings '!$C$3,$K20)</f>
        <v>0</v>
      </c>
      <c r="AZ20" s="91" cm="1">
        <f t="array" ref="AZ20">INDEX(Appendix!$G$4:$L$8,_xlfn.IFS(AX20&lt;56,1,AX20&lt;61,2,AX20&lt;66,3,AX20&lt;71,4,TRUE,5),MATCH(YEAR($C$17),Appendix!$G$3:$L$3,0))</f>
        <v>0</v>
      </c>
      <c r="BA20" s="92">
        <f t="shared" si="17"/>
        <v>0</v>
      </c>
      <c r="BB20" s="89">
        <f t="shared" si="18"/>
        <v>127</v>
      </c>
      <c r="BC20" s="90" cm="1">
        <f t="array" ref="BC20">_xlfn.IFS(SUM($S20,$W20,$AA20,$AE20,$AI20,$AM20,$AQ20,$AU20,$AY20)&gt;='Wage Ceilings '!$C$3,0,SUM($L20,$S20,$W20,$AA20,$AE20,$AI20,$AM20,$AQ20,$AU20,$AY20)&gt;'Wage Ceilings '!$C$3,'Wage Ceilings '!$C$3-SUM($S20,$W20,$AA20,$AE20,$AI20,$AM20,$AQ20,$AU20,$AY20),SUM($L20,$S20,$W20,$AA20,$AE20,$AI20,$AM20,$AQ20,$AU20,$AY20)&lt;='Wage Ceilings '!$C$3,$L20)</f>
        <v>0</v>
      </c>
      <c r="BD20" s="91" cm="1">
        <f t="array" ref="BD20">INDEX(Appendix!$G$4:$L$8,_xlfn.IFS(BB20&lt;56,1,BB20&lt;61,2,BB20&lt;66,3,BB20&lt;71,4,TRUE,5),MATCH(YEAR($C$17),Appendix!$G$3:$L$3,0))</f>
        <v>0</v>
      </c>
      <c r="BE20" s="92">
        <f t="shared" si="19"/>
        <v>0</v>
      </c>
      <c r="BF20" s="89">
        <f t="shared" si="20"/>
        <v>127</v>
      </c>
      <c r="BG20" s="90" cm="1">
        <f t="array" ref="BG20">_xlfn.IFS(SUM($S20,$W20,$AA20,$AE20,$AI20,$AM20,$AQ20,$AU20,$AY20,$BC20)&gt;='Wage Ceilings '!$C$3,0,SUM($M20,$S20,$W20,$AA20,$AE20,$AI20,$AM20,$AQ20,$AU20,$AY20,$BC20)&gt;'Wage Ceilings '!$C$3,'Wage Ceilings '!$C$3-SUM($S20,$W20,$AA20,$AE20,$AI20,$AM20,$AQ20,$AU20,$AY20,$BC20),SUM($M20,$S20,$W20,$AA20,$AE20,$AI20,$AM20,$AQ20,$AU20,$AY20,$BC20)&lt;='Wage Ceilings '!$C$3,$M20)</f>
        <v>0</v>
      </c>
      <c r="BH20" s="91" cm="1">
        <f t="array" ref="BH20">INDEX(Appendix!$G$4:$L$8,_xlfn.IFS(BF20&lt;56,1,BF20&lt;61,2,BF20&lt;66,3,BF20&lt;71,4,TRUE,5),MATCH(YEAR($C$17),Appendix!$G$3:$L$3,0))</f>
        <v>0</v>
      </c>
      <c r="BI20" s="92">
        <f t="shared" si="21"/>
        <v>0</v>
      </c>
      <c r="BJ20" s="89">
        <f t="shared" si="22"/>
        <v>127</v>
      </c>
      <c r="BK20" s="90" cm="1">
        <f t="array" ref="BK20">_xlfn.IFS(SUM($S20,$W20,$AA20,$AE20,$AI20,$AM20,$AQ20,$AU20,$AY20,$BC20,$BG20)&gt;='Wage Ceilings '!$C$3,0,SUM($N20,$S20,$W20,$AA20,$AE20,$AI20,$AM20,$AQ20,$AU20,$AY20,$BC20,$BG20)&gt;'Wage Ceilings '!$C$3,'Wage Ceilings '!$C$3-SUM($S20,$W20,$AA20,$AE20,$AI20,$AM20,$AQ20,$AU20,$AY20,$BC20,$BG20),SUM($N20,$S20,$W20,$AA20,$AE20,$AI20,$AM20,$AQ20,$AU20,$AY20,$BC20,$BG20)&lt;='Wage Ceilings '!$C$3,$N20)</f>
        <v>0</v>
      </c>
      <c r="BL20" s="91" cm="1">
        <f t="array" ref="BL20">INDEX(Appendix!$G$4:$L$8,_xlfn.IFS(BJ20&lt;56,1,BJ20&lt;61,2,BJ20&lt;66,3,BJ20&lt;71,4,TRUE,5),MATCH(YEAR($C$17),Appendix!$G$3:$L$3,0))</f>
        <v>0</v>
      </c>
      <c r="BM20" s="92">
        <f t="shared" si="23"/>
        <v>0</v>
      </c>
      <c r="BN20" s="99"/>
    </row>
    <row r="21" spans="1:67" x14ac:dyDescent="0.3">
      <c r="A21" s="64" t="s">
        <v>19</v>
      </c>
      <c r="B21" s="63"/>
      <c r="C21" s="67"/>
      <c r="D21" s="67"/>
      <c r="E21" s="67"/>
      <c r="F21" s="67"/>
      <c r="G21" s="67"/>
      <c r="H21" s="67"/>
      <c r="I21" s="67"/>
      <c r="J21" s="67"/>
      <c r="K21" s="67"/>
      <c r="L21" s="67"/>
      <c r="M21" s="67"/>
      <c r="N21" s="67"/>
      <c r="O21" s="57">
        <f t="shared" ref="O21:O84" si="25">SUM(U21,Y21,AC21,AG21,AK21,AO21)</f>
        <v>0</v>
      </c>
      <c r="P21" s="57">
        <f t="shared" ref="P21:P84" si="26">SUM(AS21,AW21,BA21,BE21,BI21,BM21)</f>
        <v>0</v>
      </c>
      <c r="Q21" s="58">
        <f t="shared" si="0"/>
        <v>0</v>
      </c>
      <c r="R21" s="89">
        <f t="shared" si="1"/>
        <v>126</v>
      </c>
      <c r="S21" s="90">
        <f>IF($C21&gt;'Wage Ceilings '!$C$3,'Wage Ceilings '!$C$3,$C21)</f>
        <v>0</v>
      </c>
      <c r="T21" s="91" cm="1">
        <f t="array" ref="T21">INDEX(Appendix!$G$4:$L$8,_xlfn.IFS(R21&lt;56,1,R21&lt;61,2,R21&lt;66,3,R21&lt;71,4,TRUE,5),MATCH(YEAR($C$17),Appendix!$G$3:$L$3,0))</f>
        <v>0</v>
      </c>
      <c r="U21" s="92">
        <f t="shared" si="2"/>
        <v>0</v>
      </c>
      <c r="V21" s="89">
        <f t="shared" si="3"/>
        <v>127</v>
      </c>
      <c r="W21" s="90">
        <f>IF($D21&gt;'Wage Ceilings '!$C$3-$S21,'Wage Ceilings '!$C$3-$S21,$D21)</f>
        <v>0</v>
      </c>
      <c r="X21" s="91" cm="1">
        <f t="array" ref="X21">INDEX(Appendix!$G$4:$L$8,_xlfn.IFS(V21&lt;56,1,V21&lt;61,2,V21&lt;66,3,V21&lt;71,4,TRUE,5),MATCH(YEAR($C$17),Appendix!$G$3:$L$3,0))</f>
        <v>0</v>
      </c>
      <c r="Y21" s="92">
        <f t="shared" si="4"/>
        <v>0</v>
      </c>
      <c r="Z21" s="89">
        <f t="shared" si="5"/>
        <v>127</v>
      </c>
      <c r="AA21" s="90">
        <f>IF($E21&gt;'Wage Ceilings '!$C$3-SUM($S21,$W21),'Wage Ceilings '!$C$3-SUM($S21,$W21),$E21)</f>
        <v>0</v>
      </c>
      <c r="AB21" s="91" cm="1">
        <f t="array" ref="AB21">INDEX(Appendix!$G$4:$L$8,_xlfn.IFS(Z21&lt;56,1,Z21&lt;61,2,Z21&lt;66,3,Z21&lt;71,4,TRUE,5),MATCH(YEAR($C$17),Appendix!$G$3:$L$3,0))</f>
        <v>0</v>
      </c>
      <c r="AC21" s="92">
        <f t="shared" si="6"/>
        <v>0</v>
      </c>
      <c r="AD21" s="89">
        <f t="shared" si="7"/>
        <v>127</v>
      </c>
      <c r="AE21" s="90">
        <f>IF($F21&gt;'Wage Ceilings '!$C$3-SUM($S21,$W21,$AA21),'Wage Ceilings '!$C$3-SUM($S21,$W21,$AA21),$F21)</f>
        <v>0</v>
      </c>
      <c r="AF21" s="91" cm="1">
        <f t="array" ref="AF21">INDEX(Appendix!$G$4:$L$8,_xlfn.IFS(AD21&lt;56,1,AD21&lt;61,2,AD21&lt;66,3,AD21&lt;71,4,TRUE,5),MATCH(YEAR($C$17),Appendix!$G$3:$L$3,0))</f>
        <v>0</v>
      </c>
      <c r="AG21" s="92">
        <f t="shared" si="8"/>
        <v>0</v>
      </c>
      <c r="AH21" s="89">
        <f t="shared" si="9"/>
        <v>127</v>
      </c>
      <c r="AI21" s="90">
        <f>IF($G21&gt;'Wage Ceilings '!$C$3-SUM($S21,$W21,$AA21,$AE21),'Wage Ceilings '!$C$3-SUM($S21,$W21,$AA21,$AE21),$G21)</f>
        <v>0</v>
      </c>
      <c r="AJ21" s="91" cm="1">
        <f t="array" ref="AJ21">INDEX(Appendix!$G$4:$L$8,_xlfn.IFS(AH21&lt;56,1,AH21&lt;61,2,AH21&lt;66,3,AH21&lt;71,4,TRUE,5),MATCH(YEAR($C$17),Appendix!$G$3:$L$3,0))</f>
        <v>0</v>
      </c>
      <c r="AK21" s="92">
        <f t="shared" si="10"/>
        <v>0</v>
      </c>
      <c r="AL21" s="89">
        <f t="shared" si="11"/>
        <v>127</v>
      </c>
      <c r="AM21" s="90">
        <f>IF($H21&gt;'Wage Ceilings '!$C$3-SUM($S21,$W21,$AA21,$AE21,$AI21),'Wage Ceilings '!$C$3-SUM($S21,$W21,$AA21,$AE21,$AI21),$H21)</f>
        <v>0</v>
      </c>
      <c r="AN21" s="91" cm="1">
        <f t="array" ref="AN21">INDEX(Appendix!$G$4:$L$8,_xlfn.IFS(AL21&lt;56,1,AL21&lt;61,2,AL21&lt;66,3,AL21&lt;71,4,TRUE,5),MATCH(YEAR($C$17),Appendix!$G$3:$L$3,0))</f>
        <v>0</v>
      </c>
      <c r="AO21" s="92">
        <f t="shared" si="12"/>
        <v>0</v>
      </c>
      <c r="AP21" s="89">
        <f t="shared" si="13"/>
        <v>127</v>
      </c>
      <c r="AQ21" s="90" cm="1">
        <f t="array" ref="AQ21">_xlfn.IFS(SUM($S21,$W21,$AA21,$AE21,$AI21,$AM21)&gt;='Wage Ceilings '!$C$3,0,SUM($I21,$S21,$W21,$AA21,$AE21,$AI21,$AM21)&gt;'Wage Ceilings '!$C$3,'Wage Ceilings '!$C$3-SUM($S21,$W21,$AA21,$AE21,$AI21,$AM21),SUM($I21,$S21,$W21,$AA21,$AE21,$AI21,$AM21)&lt;='Wage Ceilings '!$C$3,$I21)</f>
        <v>0</v>
      </c>
      <c r="AR21" s="91" cm="1">
        <f t="array" ref="AR21">INDEX(Appendix!$G$4:$L$8,_xlfn.IFS(AP21&lt;56,1,AP21&lt;61,2,AP21&lt;66,3,AP21&lt;71,4,TRUE,5),MATCH(YEAR($C$17),Appendix!$G$3:$L$3,0))</f>
        <v>0</v>
      </c>
      <c r="AS21" s="92">
        <f t="shared" si="24"/>
        <v>0</v>
      </c>
      <c r="AT21" s="89">
        <f t="shared" si="14"/>
        <v>127</v>
      </c>
      <c r="AU21" s="90" cm="1">
        <f t="array" ref="AU21">_xlfn.IFS(SUM($S21,$W21,$AA21,$AE21,$AI21,$AM21,$AQ21)&gt;='Wage Ceilings '!$C$3,0,SUM($J21,$S21,$W21,$AA21,$AE21,$AI21,$AM21,$AQ21)&gt;'Wage Ceilings '!$C$3,'Wage Ceilings '!$C$3-SUM($S21,$W21,$AA21,$AE21,$AI21,$AM21,$AQ21),SUM($J21,$S21,$W21,$AA21,$AE21,$AI21,$AM21,$AQ21)&lt;='Wage Ceilings '!$C$3,$J21)</f>
        <v>0</v>
      </c>
      <c r="AV21" s="91" cm="1">
        <f t="array" ref="AV21">INDEX(Appendix!$G$4:$L$8,_xlfn.IFS(AT21&lt;56,1,AT21&lt;61,2,AT21&lt;66,3,AT21&lt;71,4,TRUE,5),MATCH(YEAR($C$17),Appendix!$G$3:$L$3,0))</f>
        <v>0</v>
      </c>
      <c r="AW21" s="92">
        <f t="shared" si="15"/>
        <v>0</v>
      </c>
      <c r="AX21" s="89">
        <f t="shared" si="16"/>
        <v>127</v>
      </c>
      <c r="AY21" s="90" cm="1">
        <f t="array" ref="AY21">_xlfn.IFS(SUM($S21,$W21,$AA21,$AE21,$AI21,$AM21,$AQ21,$AU21)&gt;='Wage Ceilings '!$C$3,0,SUM($K21,$S21,$W21,$AA21,$AE21,$AI21,$AM21,$AQ21,$AU21)&gt;'Wage Ceilings '!$C$3,'Wage Ceilings '!$C$3-SUM($S21,$W21,$AA21,$AE21,$AI21,$AM21,$AQ21,$AU21),SUM($K21,$S21,$W21,$AA21,$AE21,$AI21,$AM21,$AQ21,$AU21)&lt;='Wage Ceilings '!$C$3,$K21)</f>
        <v>0</v>
      </c>
      <c r="AZ21" s="91" cm="1">
        <f t="array" ref="AZ21">INDEX(Appendix!$G$4:$L$8,_xlfn.IFS(AX21&lt;56,1,AX21&lt;61,2,AX21&lt;66,3,AX21&lt;71,4,TRUE,5),MATCH(YEAR($C$17),Appendix!$G$3:$L$3,0))</f>
        <v>0</v>
      </c>
      <c r="BA21" s="92">
        <f t="shared" si="17"/>
        <v>0</v>
      </c>
      <c r="BB21" s="89">
        <f t="shared" si="18"/>
        <v>127</v>
      </c>
      <c r="BC21" s="90" cm="1">
        <f t="array" ref="BC21">_xlfn.IFS(SUM($S21,$W21,$AA21,$AE21,$AI21,$AM21,$AQ21,$AU21,$AY21)&gt;='Wage Ceilings '!$C$3,0,SUM($L21,$S21,$W21,$AA21,$AE21,$AI21,$AM21,$AQ21,$AU21,$AY21)&gt;'Wage Ceilings '!$C$3,'Wage Ceilings '!$C$3-SUM($S21,$W21,$AA21,$AE21,$AI21,$AM21,$AQ21,$AU21,$AY21),SUM($L21,$S21,$W21,$AA21,$AE21,$AI21,$AM21,$AQ21,$AU21,$AY21)&lt;='Wage Ceilings '!$C$3,$L21)</f>
        <v>0</v>
      </c>
      <c r="BD21" s="91" cm="1">
        <f t="array" ref="BD21">INDEX(Appendix!$G$4:$L$8,_xlfn.IFS(BB21&lt;56,1,BB21&lt;61,2,BB21&lt;66,3,BB21&lt;71,4,TRUE,5),MATCH(YEAR($C$17),Appendix!$G$3:$L$3,0))</f>
        <v>0</v>
      </c>
      <c r="BE21" s="92">
        <f t="shared" si="19"/>
        <v>0</v>
      </c>
      <c r="BF21" s="89">
        <f t="shared" si="20"/>
        <v>127</v>
      </c>
      <c r="BG21" s="90" cm="1">
        <f t="array" ref="BG21">_xlfn.IFS(SUM($S21,$W21,$AA21,$AE21,$AI21,$AM21,$AQ21,$AU21,$AY21,$BC21)&gt;='Wage Ceilings '!$C$3,0,SUM($M21,$S21,$W21,$AA21,$AE21,$AI21,$AM21,$AQ21,$AU21,$AY21,$BC21)&gt;'Wage Ceilings '!$C$3,'Wage Ceilings '!$C$3-SUM($S21,$W21,$AA21,$AE21,$AI21,$AM21,$AQ21,$AU21,$AY21,$BC21),SUM($M21,$S21,$W21,$AA21,$AE21,$AI21,$AM21,$AQ21,$AU21,$AY21,$BC21)&lt;='Wage Ceilings '!$C$3,$M21)</f>
        <v>0</v>
      </c>
      <c r="BH21" s="91" cm="1">
        <f t="array" ref="BH21">INDEX(Appendix!$G$4:$L$8,_xlfn.IFS(BF21&lt;56,1,BF21&lt;61,2,BF21&lt;66,3,BF21&lt;71,4,TRUE,5),MATCH(YEAR($C$17),Appendix!$G$3:$L$3,0))</f>
        <v>0</v>
      </c>
      <c r="BI21" s="92">
        <f t="shared" si="21"/>
        <v>0</v>
      </c>
      <c r="BJ21" s="89">
        <f t="shared" si="22"/>
        <v>127</v>
      </c>
      <c r="BK21" s="90" cm="1">
        <f t="array" ref="BK21">_xlfn.IFS(SUM($S21,$W21,$AA21,$AE21,$AI21,$AM21,$AQ21,$AU21,$AY21,$BC21,$BG21)&gt;='Wage Ceilings '!$C$3,0,SUM($N21,$S21,$W21,$AA21,$AE21,$AI21,$AM21,$AQ21,$AU21,$AY21,$BC21,$BG21)&gt;'Wage Ceilings '!$C$3,'Wage Ceilings '!$C$3-SUM($S21,$W21,$AA21,$AE21,$AI21,$AM21,$AQ21,$AU21,$AY21,$BC21,$BG21),SUM($N21,$S21,$W21,$AA21,$AE21,$AI21,$AM21,$AQ21,$AU21,$AY21,$BC21,$BG21)&lt;='Wage Ceilings '!$C$3,$N21)</f>
        <v>0</v>
      </c>
      <c r="BL21" s="91" cm="1">
        <f t="array" ref="BL21">INDEX(Appendix!$G$4:$L$8,_xlfn.IFS(BJ21&lt;56,1,BJ21&lt;61,2,BJ21&lt;66,3,BJ21&lt;71,4,TRUE,5),MATCH(YEAR($C$17),Appendix!$G$3:$L$3,0))</f>
        <v>0</v>
      </c>
      <c r="BM21" s="92">
        <f t="shared" si="23"/>
        <v>0</v>
      </c>
      <c r="BN21" s="99"/>
    </row>
    <row r="22" spans="1:67" x14ac:dyDescent="0.3">
      <c r="A22" s="64" t="s">
        <v>20</v>
      </c>
      <c r="B22" s="63"/>
      <c r="C22" s="67"/>
      <c r="D22" s="67"/>
      <c r="E22" s="67"/>
      <c r="F22" s="67"/>
      <c r="G22" s="67"/>
      <c r="H22" s="67"/>
      <c r="I22" s="67"/>
      <c r="J22" s="67"/>
      <c r="K22" s="67"/>
      <c r="L22" s="67"/>
      <c r="M22" s="67"/>
      <c r="N22" s="67"/>
      <c r="O22" s="57">
        <f t="shared" si="25"/>
        <v>0</v>
      </c>
      <c r="P22" s="57">
        <f t="shared" si="26"/>
        <v>0</v>
      </c>
      <c r="Q22" s="58">
        <f t="shared" si="0"/>
        <v>0</v>
      </c>
      <c r="R22" s="89">
        <f t="shared" si="1"/>
        <v>126</v>
      </c>
      <c r="S22" s="90">
        <f>IF($C22&gt;'Wage Ceilings '!$C$3,'Wage Ceilings '!$C$3,$C22)</f>
        <v>0</v>
      </c>
      <c r="T22" s="91" cm="1">
        <f t="array" ref="T22">INDEX(Appendix!$G$4:$L$8,_xlfn.IFS(R22&lt;56,1,R22&lt;61,2,R22&lt;66,3,R22&lt;71,4,TRUE,5),MATCH(YEAR($C$17),Appendix!$G$3:$L$3,0))</f>
        <v>0</v>
      </c>
      <c r="U22" s="92">
        <f t="shared" si="2"/>
        <v>0</v>
      </c>
      <c r="V22" s="89">
        <f t="shared" si="3"/>
        <v>127</v>
      </c>
      <c r="W22" s="90">
        <f>IF($D22&gt;'Wage Ceilings '!$C$3-$S22,'Wage Ceilings '!$C$3-$S22,$D22)</f>
        <v>0</v>
      </c>
      <c r="X22" s="91" cm="1">
        <f t="array" ref="X22">INDEX(Appendix!$G$4:$L$8,_xlfn.IFS(V22&lt;56,1,V22&lt;61,2,V22&lt;66,3,V22&lt;71,4,TRUE,5),MATCH(YEAR($C$17),Appendix!$G$3:$L$3,0))</f>
        <v>0</v>
      </c>
      <c r="Y22" s="92">
        <f t="shared" si="4"/>
        <v>0</v>
      </c>
      <c r="Z22" s="89">
        <f t="shared" si="5"/>
        <v>127</v>
      </c>
      <c r="AA22" s="90">
        <f>IF($E22&gt;'Wage Ceilings '!$C$3-SUM($S22,$W22),'Wage Ceilings '!$C$3-SUM($S22,$W22),$E22)</f>
        <v>0</v>
      </c>
      <c r="AB22" s="91" cm="1">
        <f t="array" ref="AB22">INDEX(Appendix!$G$4:$L$8,_xlfn.IFS(Z22&lt;56,1,Z22&lt;61,2,Z22&lt;66,3,Z22&lt;71,4,TRUE,5),MATCH(YEAR($C$17),Appendix!$G$3:$L$3,0))</f>
        <v>0</v>
      </c>
      <c r="AC22" s="92">
        <f t="shared" si="6"/>
        <v>0</v>
      </c>
      <c r="AD22" s="89">
        <f t="shared" si="7"/>
        <v>127</v>
      </c>
      <c r="AE22" s="90">
        <f>IF($F22&gt;'Wage Ceilings '!$C$3-SUM($S22,$W22,$AA22),'Wage Ceilings '!$C$3-SUM($S22,$W22,$AA22),$F22)</f>
        <v>0</v>
      </c>
      <c r="AF22" s="91" cm="1">
        <f t="array" ref="AF22">INDEX(Appendix!$G$4:$L$8,_xlfn.IFS(AD22&lt;56,1,AD22&lt;61,2,AD22&lt;66,3,AD22&lt;71,4,TRUE,5),MATCH(YEAR($C$17),Appendix!$G$3:$L$3,0))</f>
        <v>0</v>
      </c>
      <c r="AG22" s="92">
        <f t="shared" si="8"/>
        <v>0</v>
      </c>
      <c r="AH22" s="89">
        <f t="shared" si="9"/>
        <v>127</v>
      </c>
      <c r="AI22" s="90">
        <f>IF($G22&gt;'Wage Ceilings '!$C$3-SUM($S22,$W22,$AA22,$AE22),'Wage Ceilings '!$C$3-SUM($S22,$W22,$AA22,$AE22),$G22)</f>
        <v>0</v>
      </c>
      <c r="AJ22" s="91" cm="1">
        <f t="array" ref="AJ22">INDEX(Appendix!$G$4:$L$8,_xlfn.IFS(AH22&lt;56,1,AH22&lt;61,2,AH22&lt;66,3,AH22&lt;71,4,TRUE,5),MATCH(YEAR($C$17),Appendix!$G$3:$L$3,0))</f>
        <v>0</v>
      </c>
      <c r="AK22" s="92">
        <f t="shared" si="10"/>
        <v>0</v>
      </c>
      <c r="AL22" s="89">
        <f t="shared" si="11"/>
        <v>127</v>
      </c>
      <c r="AM22" s="90">
        <f>IF($H22&gt;'Wage Ceilings '!$C$3-SUM($S22,$W22,$AA22,$AE22,$AI22),'Wage Ceilings '!$C$3-SUM($S22,$W22,$AA22,$AE22,$AI22),$H22)</f>
        <v>0</v>
      </c>
      <c r="AN22" s="91" cm="1">
        <f t="array" ref="AN22">INDEX(Appendix!$G$4:$L$8,_xlfn.IFS(AL22&lt;56,1,AL22&lt;61,2,AL22&lt;66,3,AL22&lt;71,4,TRUE,5),MATCH(YEAR($C$17),Appendix!$G$3:$L$3,0))</f>
        <v>0</v>
      </c>
      <c r="AO22" s="92">
        <f t="shared" si="12"/>
        <v>0</v>
      </c>
      <c r="AP22" s="89">
        <f t="shared" si="13"/>
        <v>127</v>
      </c>
      <c r="AQ22" s="90" cm="1">
        <f t="array" ref="AQ22">_xlfn.IFS(SUM($S22,$W22,$AA22,$AE22,$AI22,$AM22)&gt;='Wage Ceilings '!$C$3,0,SUM($I22,$S22,$W22,$AA22,$AE22,$AI22,$AM22)&gt;'Wage Ceilings '!$C$3,'Wage Ceilings '!$C$3-SUM($S22,$W22,$AA22,$AE22,$AI22,$AM22),SUM($I22,$S22,$W22,$AA22,$AE22,$AI22,$AM22)&lt;='Wage Ceilings '!$C$3,$I22)</f>
        <v>0</v>
      </c>
      <c r="AR22" s="91" cm="1">
        <f t="array" ref="AR22">INDEX(Appendix!$G$4:$L$8,_xlfn.IFS(AP22&lt;56,1,AP22&lt;61,2,AP22&lt;66,3,AP22&lt;71,4,TRUE,5),MATCH(YEAR($C$17),Appendix!$G$3:$L$3,0))</f>
        <v>0</v>
      </c>
      <c r="AS22" s="92">
        <f t="shared" si="24"/>
        <v>0</v>
      </c>
      <c r="AT22" s="89">
        <f t="shared" si="14"/>
        <v>127</v>
      </c>
      <c r="AU22" s="90" cm="1">
        <f t="array" ref="AU22">_xlfn.IFS(SUM($S22,$W22,$AA22,$AE22,$AI22,$AM22,$AQ22)&gt;='Wage Ceilings '!$C$3,0,SUM($J22,$S22,$W22,$AA22,$AE22,$AI22,$AM22,$AQ22)&gt;'Wage Ceilings '!$C$3,'Wage Ceilings '!$C$3-SUM($S22,$W22,$AA22,$AE22,$AI22,$AM22,$AQ22),SUM($J22,$S22,$W22,$AA22,$AE22,$AI22,$AM22,$AQ22)&lt;='Wage Ceilings '!$C$3,$J22)</f>
        <v>0</v>
      </c>
      <c r="AV22" s="91" cm="1">
        <f t="array" ref="AV22">INDEX(Appendix!$G$4:$L$8,_xlfn.IFS(AT22&lt;56,1,AT22&lt;61,2,AT22&lt;66,3,AT22&lt;71,4,TRUE,5),MATCH(YEAR($C$17),Appendix!$G$3:$L$3,0))</f>
        <v>0</v>
      </c>
      <c r="AW22" s="92">
        <f t="shared" si="15"/>
        <v>0</v>
      </c>
      <c r="AX22" s="89">
        <f t="shared" si="16"/>
        <v>127</v>
      </c>
      <c r="AY22" s="90" cm="1">
        <f t="array" ref="AY22">_xlfn.IFS(SUM($S22,$W22,$AA22,$AE22,$AI22,$AM22,$AQ22,$AU22)&gt;='Wage Ceilings '!$C$3,0,SUM($K22,$S22,$W22,$AA22,$AE22,$AI22,$AM22,$AQ22,$AU22)&gt;'Wage Ceilings '!$C$3,'Wage Ceilings '!$C$3-SUM($S22,$W22,$AA22,$AE22,$AI22,$AM22,$AQ22,$AU22),SUM($K22,$S22,$W22,$AA22,$AE22,$AI22,$AM22,$AQ22,$AU22)&lt;='Wage Ceilings '!$C$3,$K22)</f>
        <v>0</v>
      </c>
      <c r="AZ22" s="91" cm="1">
        <f t="array" ref="AZ22">INDEX(Appendix!$G$4:$L$8,_xlfn.IFS(AX22&lt;56,1,AX22&lt;61,2,AX22&lt;66,3,AX22&lt;71,4,TRUE,5),MATCH(YEAR($C$17),Appendix!$G$3:$L$3,0))</f>
        <v>0</v>
      </c>
      <c r="BA22" s="92">
        <f t="shared" si="17"/>
        <v>0</v>
      </c>
      <c r="BB22" s="89">
        <f t="shared" si="18"/>
        <v>127</v>
      </c>
      <c r="BC22" s="90" cm="1">
        <f t="array" ref="BC22">_xlfn.IFS(SUM($S22,$W22,$AA22,$AE22,$AI22,$AM22,$AQ22,$AU22,$AY22)&gt;='Wage Ceilings '!$C$3,0,SUM($L22,$S22,$W22,$AA22,$AE22,$AI22,$AM22,$AQ22,$AU22,$AY22)&gt;'Wage Ceilings '!$C$3,'Wage Ceilings '!$C$3-SUM($S22,$W22,$AA22,$AE22,$AI22,$AM22,$AQ22,$AU22,$AY22),SUM($L22,$S22,$W22,$AA22,$AE22,$AI22,$AM22,$AQ22,$AU22,$AY22)&lt;='Wage Ceilings '!$C$3,$L22)</f>
        <v>0</v>
      </c>
      <c r="BD22" s="91" cm="1">
        <f t="array" ref="BD22">INDEX(Appendix!$G$4:$L$8,_xlfn.IFS(BB22&lt;56,1,BB22&lt;61,2,BB22&lt;66,3,BB22&lt;71,4,TRUE,5),MATCH(YEAR($C$17),Appendix!$G$3:$L$3,0))</f>
        <v>0</v>
      </c>
      <c r="BE22" s="92">
        <f t="shared" si="19"/>
        <v>0</v>
      </c>
      <c r="BF22" s="89">
        <f t="shared" si="20"/>
        <v>127</v>
      </c>
      <c r="BG22" s="90" cm="1">
        <f t="array" ref="BG22">_xlfn.IFS(SUM($S22,$W22,$AA22,$AE22,$AI22,$AM22,$AQ22,$AU22,$AY22,$BC22)&gt;='Wage Ceilings '!$C$3,0,SUM($M22,$S22,$W22,$AA22,$AE22,$AI22,$AM22,$AQ22,$AU22,$AY22,$BC22)&gt;'Wage Ceilings '!$C$3,'Wage Ceilings '!$C$3-SUM($S22,$W22,$AA22,$AE22,$AI22,$AM22,$AQ22,$AU22,$AY22,$BC22),SUM($M22,$S22,$W22,$AA22,$AE22,$AI22,$AM22,$AQ22,$AU22,$AY22,$BC22)&lt;='Wage Ceilings '!$C$3,$M22)</f>
        <v>0</v>
      </c>
      <c r="BH22" s="91" cm="1">
        <f t="array" ref="BH22">INDEX(Appendix!$G$4:$L$8,_xlfn.IFS(BF22&lt;56,1,BF22&lt;61,2,BF22&lt;66,3,BF22&lt;71,4,TRUE,5),MATCH(YEAR($C$17),Appendix!$G$3:$L$3,0))</f>
        <v>0</v>
      </c>
      <c r="BI22" s="92">
        <f t="shared" si="21"/>
        <v>0</v>
      </c>
      <c r="BJ22" s="89">
        <f t="shared" si="22"/>
        <v>127</v>
      </c>
      <c r="BK22" s="90" cm="1">
        <f t="array" ref="BK22">_xlfn.IFS(SUM($S22,$W22,$AA22,$AE22,$AI22,$AM22,$AQ22,$AU22,$AY22,$BC22,$BG22)&gt;='Wage Ceilings '!$C$3,0,SUM($N22,$S22,$W22,$AA22,$AE22,$AI22,$AM22,$AQ22,$AU22,$AY22,$BC22,$BG22)&gt;'Wage Ceilings '!$C$3,'Wage Ceilings '!$C$3-SUM($S22,$W22,$AA22,$AE22,$AI22,$AM22,$AQ22,$AU22,$AY22,$BC22,$BG22),SUM($N22,$S22,$W22,$AA22,$AE22,$AI22,$AM22,$AQ22,$AU22,$AY22,$BC22,$BG22)&lt;='Wage Ceilings '!$C$3,$N22)</f>
        <v>0</v>
      </c>
      <c r="BL22" s="91" cm="1">
        <f t="array" ref="BL22">INDEX(Appendix!$G$4:$L$8,_xlfn.IFS(BJ22&lt;56,1,BJ22&lt;61,2,BJ22&lt;66,3,BJ22&lt;71,4,TRUE,5),MATCH(YEAR($C$17),Appendix!$G$3:$L$3,0))</f>
        <v>0</v>
      </c>
      <c r="BM22" s="92">
        <f t="shared" si="23"/>
        <v>0</v>
      </c>
      <c r="BN22" s="99"/>
    </row>
    <row r="23" spans="1:67" x14ac:dyDescent="0.3">
      <c r="A23" s="64" t="s">
        <v>21</v>
      </c>
      <c r="B23" s="63"/>
      <c r="C23" s="67"/>
      <c r="D23" s="67"/>
      <c r="E23" s="67"/>
      <c r="F23" s="67"/>
      <c r="G23" s="67"/>
      <c r="H23" s="67"/>
      <c r="I23" s="67"/>
      <c r="J23" s="67"/>
      <c r="K23" s="67"/>
      <c r="L23" s="67"/>
      <c r="M23" s="67"/>
      <c r="N23" s="67"/>
      <c r="O23" s="57">
        <f t="shared" si="25"/>
        <v>0</v>
      </c>
      <c r="P23" s="57">
        <f t="shared" si="26"/>
        <v>0</v>
      </c>
      <c r="Q23" s="58">
        <f t="shared" si="0"/>
        <v>0</v>
      </c>
      <c r="R23" s="89">
        <f t="shared" si="1"/>
        <v>126</v>
      </c>
      <c r="S23" s="90">
        <f>IF($C23&gt;'Wage Ceilings '!$C$3,'Wage Ceilings '!$C$3,$C23)</f>
        <v>0</v>
      </c>
      <c r="T23" s="91" cm="1">
        <f t="array" ref="T23">INDEX(Appendix!$G$4:$L$8,_xlfn.IFS(R23&lt;56,1,R23&lt;61,2,R23&lt;66,3,R23&lt;71,4,TRUE,5),MATCH(YEAR($C$17),Appendix!$G$3:$L$3,0))</f>
        <v>0</v>
      </c>
      <c r="U23" s="92">
        <f t="shared" si="2"/>
        <v>0</v>
      </c>
      <c r="V23" s="89">
        <f t="shared" si="3"/>
        <v>127</v>
      </c>
      <c r="W23" s="90">
        <f>IF($D23&gt;'Wage Ceilings '!$C$3-$S23,'Wage Ceilings '!$C$3-$S23,$D23)</f>
        <v>0</v>
      </c>
      <c r="X23" s="91" cm="1">
        <f t="array" ref="X23">INDEX(Appendix!$G$4:$L$8,_xlfn.IFS(V23&lt;56,1,V23&lt;61,2,V23&lt;66,3,V23&lt;71,4,TRUE,5),MATCH(YEAR($C$17),Appendix!$G$3:$L$3,0))</f>
        <v>0</v>
      </c>
      <c r="Y23" s="92">
        <f t="shared" si="4"/>
        <v>0</v>
      </c>
      <c r="Z23" s="89">
        <f t="shared" si="5"/>
        <v>127</v>
      </c>
      <c r="AA23" s="90">
        <f>IF($E23&gt;'Wage Ceilings '!$C$3-SUM($S23,$W23),'Wage Ceilings '!$C$3-SUM($S23,$W23),$E23)</f>
        <v>0</v>
      </c>
      <c r="AB23" s="91" cm="1">
        <f t="array" ref="AB23">INDEX(Appendix!$G$4:$L$8,_xlfn.IFS(Z23&lt;56,1,Z23&lt;61,2,Z23&lt;66,3,Z23&lt;71,4,TRUE,5),MATCH(YEAR($C$17),Appendix!$G$3:$L$3,0))</f>
        <v>0</v>
      </c>
      <c r="AC23" s="92">
        <f t="shared" si="6"/>
        <v>0</v>
      </c>
      <c r="AD23" s="89">
        <f t="shared" si="7"/>
        <v>127</v>
      </c>
      <c r="AE23" s="90">
        <f>IF($F23&gt;'Wage Ceilings '!$C$3-SUM($S23,$W23,$AA23),'Wage Ceilings '!$C$3-SUM($S23,$W23,$AA23),$F23)</f>
        <v>0</v>
      </c>
      <c r="AF23" s="91" cm="1">
        <f t="array" ref="AF23">INDEX(Appendix!$G$4:$L$8,_xlfn.IFS(AD23&lt;56,1,AD23&lt;61,2,AD23&lt;66,3,AD23&lt;71,4,TRUE,5),MATCH(YEAR($C$17),Appendix!$G$3:$L$3,0))</f>
        <v>0</v>
      </c>
      <c r="AG23" s="92">
        <f t="shared" si="8"/>
        <v>0</v>
      </c>
      <c r="AH23" s="89">
        <f t="shared" si="9"/>
        <v>127</v>
      </c>
      <c r="AI23" s="90">
        <f>IF($G23&gt;'Wage Ceilings '!$C$3-SUM($S23,$W23,$AA23,$AE23),'Wage Ceilings '!$C$3-SUM($S23,$W23,$AA23,$AE23),$G23)</f>
        <v>0</v>
      </c>
      <c r="AJ23" s="91" cm="1">
        <f t="array" ref="AJ23">INDEX(Appendix!$G$4:$L$8,_xlfn.IFS(AH23&lt;56,1,AH23&lt;61,2,AH23&lt;66,3,AH23&lt;71,4,TRUE,5),MATCH(YEAR($C$17),Appendix!$G$3:$L$3,0))</f>
        <v>0</v>
      </c>
      <c r="AK23" s="92">
        <f t="shared" si="10"/>
        <v>0</v>
      </c>
      <c r="AL23" s="89">
        <f t="shared" si="11"/>
        <v>127</v>
      </c>
      <c r="AM23" s="90">
        <f>IF($H23&gt;'Wage Ceilings '!$C$3-SUM($S23,$W23,$AA23,$AE23,$AI23),'Wage Ceilings '!$C$3-SUM($S23,$W23,$AA23,$AE23,$AI23),$H23)</f>
        <v>0</v>
      </c>
      <c r="AN23" s="91" cm="1">
        <f t="array" ref="AN23">INDEX(Appendix!$G$4:$L$8,_xlfn.IFS(AL23&lt;56,1,AL23&lt;61,2,AL23&lt;66,3,AL23&lt;71,4,TRUE,5),MATCH(YEAR($C$17),Appendix!$G$3:$L$3,0))</f>
        <v>0</v>
      </c>
      <c r="AO23" s="92">
        <f t="shared" si="12"/>
        <v>0</v>
      </c>
      <c r="AP23" s="89">
        <f t="shared" si="13"/>
        <v>127</v>
      </c>
      <c r="AQ23" s="90" cm="1">
        <f t="array" ref="AQ23">_xlfn.IFS(SUM($S23,$W23,$AA23,$AE23,$AI23,$AM23)&gt;='Wage Ceilings '!$C$3,0,SUM($I23,$S23,$W23,$AA23,$AE23,$AI23,$AM23)&gt;'Wage Ceilings '!$C$3,'Wage Ceilings '!$C$3-SUM($S23,$W23,$AA23,$AE23,$AI23,$AM23),SUM($I23,$S23,$W23,$AA23,$AE23,$AI23,$AM23)&lt;='Wage Ceilings '!$C$3,$I23)</f>
        <v>0</v>
      </c>
      <c r="AR23" s="91" cm="1">
        <f t="array" ref="AR23">INDEX(Appendix!$G$4:$L$8,_xlfn.IFS(AP23&lt;56,1,AP23&lt;61,2,AP23&lt;66,3,AP23&lt;71,4,TRUE,5),MATCH(YEAR($C$17),Appendix!$G$3:$L$3,0))</f>
        <v>0</v>
      </c>
      <c r="AS23" s="92">
        <f t="shared" si="24"/>
        <v>0</v>
      </c>
      <c r="AT23" s="89">
        <f t="shared" si="14"/>
        <v>127</v>
      </c>
      <c r="AU23" s="90" cm="1">
        <f t="array" ref="AU23">_xlfn.IFS(SUM($S23,$W23,$AA23,$AE23,$AI23,$AM23,$AQ23)&gt;='Wage Ceilings '!$C$3,0,SUM($J23,$S23,$W23,$AA23,$AE23,$AI23,$AM23,$AQ23)&gt;'Wage Ceilings '!$C$3,'Wage Ceilings '!$C$3-SUM($S23,$W23,$AA23,$AE23,$AI23,$AM23,$AQ23),SUM($J23,$S23,$W23,$AA23,$AE23,$AI23,$AM23,$AQ23)&lt;='Wage Ceilings '!$C$3,$J23)</f>
        <v>0</v>
      </c>
      <c r="AV23" s="91" cm="1">
        <f t="array" ref="AV23">INDEX(Appendix!$G$4:$L$8,_xlfn.IFS(AT23&lt;56,1,AT23&lt;61,2,AT23&lt;66,3,AT23&lt;71,4,TRUE,5),MATCH(YEAR($C$17),Appendix!$G$3:$L$3,0))</f>
        <v>0</v>
      </c>
      <c r="AW23" s="92">
        <f t="shared" si="15"/>
        <v>0</v>
      </c>
      <c r="AX23" s="89">
        <f t="shared" si="16"/>
        <v>127</v>
      </c>
      <c r="AY23" s="90" cm="1">
        <f t="array" ref="AY23">_xlfn.IFS(SUM($S23,$W23,$AA23,$AE23,$AI23,$AM23,$AQ23,$AU23)&gt;='Wage Ceilings '!$C$3,0,SUM($K23,$S23,$W23,$AA23,$AE23,$AI23,$AM23,$AQ23,$AU23)&gt;'Wage Ceilings '!$C$3,'Wage Ceilings '!$C$3-SUM($S23,$W23,$AA23,$AE23,$AI23,$AM23,$AQ23,$AU23),SUM($K23,$S23,$W23,$AA23,$AE23,$AI23,$AM23,$AQ23,$AU23)&lt;='Wage Ceilings '!$C$3,$K23)</f>
        <v>0</v>
      </c>
      <c r="AZ23" s="91" cm="1">
        <f t="array" ref="AZ23">INDEX(Appendix!$G$4:$L$8,_xlfn.IFS(AX23&lt;56,1,AX23&lt;61,2,AX23&lt;66,3,AX23&lt;71,4,TRUE,5),MATCH(YEAR($C$17),Appendix!$G$3:$L$3,0))</f>
        <v>0</v>
      </c>
      <c r="BA23" s="92">
        <f t="shared" si="17"/>
        <v>0</v>
      </c>
      <c r="BB23" s="89">
        <f t="shared" si="18"/>
        <v>127</v>
      </c>
      <c r="BC23" s="90" cm="1">
        <f t="array" ref="BC23">_xlfn.IFS(SUM($S23,$W23,$AA23,$AE23,$AI23,$AM23,$AQ23,$AU23,$AY23)&gt;='Wage Ceilings '!$C$3,0,SUM($L23,$S23,$W23,$AA23,$AE23,$AI23,$AM23,$AQ23,$AU23,$AY23)&gt;'Wage Ceilings '!$C$3,'Wage Ceilings '!$C$3-SUM($S23,$W23,$AA23,$AE23,$AI23,$AM23,$AQ23,$AU23,$AY23),SUM($L23,$S23,$W23,$AA23,$AE23,$AI23,$AM23,$AQ23,$AU23,$AY23)&lt;='Wage Ceilings '!$C$3,$L23)</f>
        <v>0</v>
      </c>
      <c r="BD23" s="91" cm="1">
        <f t="array" ref="BD23">INDEX(Appendix!$G$4:$L$8,_xlfn.IFS(BB23&lt;56,1,BB23&lt;61,2,BB23&lt;66,3,BB23&lt;71,4,TRUE,5),MATCH(YEAR($C$17),Appendix!$G$3:$L$3,0))</f>
        <v>0</v>
      </c>
      <c r="BE23" s="92">
        <f t="shared" si="19"/>
        <v>0</v>
      </c>
      <c r="BF23" s="89">
        <f t="shared" si="20"/>
        <v>127</v>
      </c>
      <c r="BG23" s="90" cm="1">
        <f t="array" ref="BG23">_xlfn.IFS(SUM($S23,$W23,$AA23,$AE23,$AI23,$AM23,$AQ23,$AU23,$AY23,$BC23)&gt;='Wage Ceilings '!$C$3,0,SUM($M23,$S23,$W23,$AA23,$AE23,$AI23,$AM23,$AQ23,$AU23,$AY23,$BC23)&gt;'Wage Ceilings '!$C$3,'Wage Ceilings '!$C$3-SUM($S23,$W23,$AA23,$AE23,$AI23,$AM23,$AQ23,$AU23,$AY23,$BC23),SUM($M23,$S23,$W23,$AA23,$AE23,$AI23,$AM23,$AQ23,$AU23,$AY23,$BC23)&lt;='Wage Ceilings '!$C$3,$M23)</f>
        <v>0</v>
      </c>
      <c r="BH23" s="91" cm="1">
        <f t="array" ref="BH23">INDEX(Appendix!$G$4:$L$8,_xlfn.IFS(BF23&lt;56,1,BF23&lt;61,2,BF23&lt;66,3,BF23&lt;71,4,TRUE,5),MATCH(YEAR($C$17),Appendix!$G$3:$L$3,0))</f>
        <v>0</v>
      </c>
      <c r="BI23" s="92">
        <f t="shared" si="21"/>
        <v>0</v>
      </c>
      <c r="BJ23" s="89">
        <f t="shared" si="22"/>
        <v>127</v>
      </c>
      <c r="BK23" s="90" cm="1">
        <f t="array" ref="BK23">_xlfn.IFS(SUM($S23,$W23,$AA23,$AE23,$AI23,$AM23,$AQ23,$AU23,$AY23,$BC23,$BG23)&gt;='Wage Ceilings '!$C$3,0,SUM($N23,$S23,$W23,$AA23,$AE23,$AI23,$AM23,$AQ23,$AU23,$AY23,$BC23,$BG23)&gt;'Wage Ceilings '!$C$3,'Wage Ceilings '!$C$3-SUM($S23,$W23,$AA23,$AE23,$AI23,$AM23,$AQ23,$AU23,$AY23,$BC23,$BG23),SUM($N23,$S23,$W23,$AA23,$AE23,$AI23,$AM23,$AQ23,$AU23,$AY23,$BC23,$BG23)&lt;='Wage Ceilings '!$C$3,$N23)</f>
        <v>0</v>
      </c>
      <c r="BL23" s="91" cm="1">
        <f t="array" ref="BL23">INDEX(Appendix!$G$4:$L$8,_xlfn.IFS(BJ23&lt;56,1,BJ23&lt;61,2,BJ23&lt;66,3,BJ23&lt;71,4,TRUE,5),MATCH(YEAR($C$17),Appendix!$G$3:$L$3,0))</f>
        <v>0</v>
      </c>
      <c r="BM23" s="92">
        <f t="shared" si="23"/>
        <v>0</v>
      </c>
      <c r="BN23" s="99"/>
    </row>
    <row r="24" spans="1:67" x14ac:dyDescent="0.3">
      <c r="A24" s="64" t="s">
        <v>22</v>
      </c>
      <c r="B24" s="63"/>
      <c r="C24" s="67"/>
      <c r="D24" s="67"/>
      <c r="E24" s="67"/>
      <c r="F24" s="67"/>
      <c r="G24" s="67"/>
      <c r="H24" s="67"/>
      <c r="I24" s="67"/>
      <c r="J24" s="67"/>
      <c r="K24" s="67"/>
      <c r="L24" s="67"/>
      <c r="M24" s="67"/>
      <c r="N24" s="67"/>
      <c r="O24" s="57">
        <f t="shared" si="25"/>
        <v>0</v>
      </c>
      <c r="P24" s="57">
        <f t="shared" si="26"/>
        <v>0</v>
      </c>
      <c r="Q24" s="58">
        <f t="shared" si="0"/>
        <v>0</v>
      </c>
      <c r="R24" s="89">
        <f t="shared" si="1"/>
        <v>126</v>
      </c>
      <c r="S24" s="90">
        <f>IF($C24&gt;'Wage Ceilings '!$C$3,'Wage Ceilings '!$C$3,$C24)</f>
        <v>0</v>
      </c>
      <c r="T24" s="91" cm="1">
        <f t="array" ref="T24">INDEX(Appendix!$G$4:$L$8,_xlfn.IFS(R24&lt;56,1,R24&lt;61,2,R24&lt;66,3,R24&lt;71,4,TRUE,5),MATCH(YEAR($C$17),Appendix!$G$3:$L$3,0))</f>
        <v>0</v>
      </c>
      <c r="U24" s="92">
        <f t="shared" si="2"/>
        <v>0</v>
      </c>
      <c r="V24" s="89">
        <f t="shared" si="3"/>
        <v>127</v>
      </c>
      <c r="W24" s="90">
        <f>IF($D24&gt;'Wage Ceilings '!$C$3-$S24,'Wage Ceilings '!$C$3-$S24,$D24)</f>
        <v>0</v>
      </c>
      <c r="X24" s="91" cm="1">
        <f t="array" ref="X24">INDEX(Appendix!$G$4:$L$8,_xlfn.IFS(V24&lt;56,1,V24&lt;61,2,V24&lt;66,3,V24&lt;71,4,TRUE,5),MATCH(YEAR($C$17),Appendix!$G$3:$L$3,0))</f>
        <v>0</v>
      </c>
      <c r="Y24" s="92">
        <f t="shared" si="4"/>
        <v>0</v>
      </c>
      <c r="Z24" s="89">
        <f t="shared" si="5"/>
        <v>127</v>
      </c>
      <c r="AA24" s="90">
        <f>IF($E24&gt;'Wage Ceilings '!$C$3-SUM($S24,$W24),'Wage Ceilings '!$C$3-SUM($S24,$W24),$E24)</f>
        <v>0</v>
      </c>
      <c r="AB24" s="91" cm="1">
        <f t="array" ref="AB24">INDEX(Appendix!$G$4:$L$8,_xlfn.IFS(Z24&lt;56,1,Z24&lt;61,2,Z24&lt;66,3,Z24&lt;71,4,TRUE,5),MATCH(YEAR($C$17),Appendix!$G$3:$L$3,0))</f>
        <v>0</v>
      </c>
      <c r="AC24" s="92">
        <f t="shared" si="6"/>
        <v>0</v>
      </c>
      <c r="AD24" s="89">
        <f t="shared" si="7"/>
        <v>127</v>
      </c>
      <c r="AE24" s="90">
        <f>IF($F24&gt;'Wage Ceilings '!$C$3-SUM($S24,$W24,$AA24),'Wage Ceilings '!$C$3-SUM($S24,$W24,$AA24),$F24)</f>
        <v>0</v>
      </c>
      <c r="AF24" s="91" cm="1">
        <f t="array" ref="AF24">INDEX(Appendix!$G$4:$L$8,_xlfn.IFS(AD24&lt;56,1,AD24&lt;61,2,AD24&lt;66,3,AD24&lt;71,4,TRUE,5),MATCH(YEAR($C$17),Appendix!$G$3:$L$3,0))</f>
        <v>0</v>
      </c>
      <c r="AG24" s="92">
        <f t="shared" si="8"/>
        <v>0</v>
      </c>
      <c r="AH24" s="89">
        <f t="shared" si="9"/>
        <v>127</v>
      </c>
      <c r="AI24" s="90">
        <f>IF($G24&gt;'Wage Ceilings '!$C$3-SUM($S24,$W24,$AA24,$AE24),'Wage Ceilings '!$C$3-SUM($S24,$W24,$AA24,$AE24),$G24)</f>
        <v>0</v>
      </c>
      <c r="AJ24" s="91" cm="1">
        <f t="array" ref="AJ24">INDEX(Appendix!$G$4:$L$8,_xlfn.IFS(AH24&lt;56,1,AH24&lt;61,2,AH24&lt;66,3,AH24&lt;71,4,TRUE,5),MATCH(YEAR($C$17),Appendix!$G$3:$L$3,0))</f>
        <v>0</v>
      </c>
      <c r="AK24" s="92">
        <f t="shared" si="10"/>
        <v>0</v>
      </c>
      <c r="AL24" s="89">
        <f t="shared" si="11"/>
        <v>127</v>
      </c>
      <c r="AM24" s="90">
        <f>IF($H24&gt;'Wage Ceilings '!$C$3-SUM($S24,$W24,$AA24,$AE24,$AI24),'Wage Ceilings '!$C$3-SUM($S24,$W24,$AA24,$AE24,$AI24),$H24)</f>
        <v>0</v>
      </c>
      <c r="AN24" s="91" cm="1">
        <f t="array" ref="AN24">INDEX(Appendix!$G$4:$L$8,_xlfn.IFS(AL24&lt;56,1,AL24&lt;61,2,AL24&lt;66,3,AL24&lt;71,4,TRUE,5),MATCH(YEAR($C$17),Appendix!$G$3:$L$3,0))</f>
        <v>0</v>
      </c>
      <c r="AO24" s="92">
        <f t="shared" si="12"/>
        <v>0</v>
      </c>
      <c r="AP24" s="89">
        <f t="shared" si="13"/>
        <v>127</v>
      </c>
      <c r="AQ24" s="90" cm="1">
        <f t="array" ref="AQ24">_xlfn.IFS(SUM($S24,$W24,$AA24,$AE24,$AI24,$AM24)&gt;='Wage Ceilings '!$C$3,0,SUM($I24,$S24,$W24,$AA24,$AE24,$AI24,$AM24)&gt;'Wage Ceilings '!$C$3,'Wage Ceilings '!$C$3-SUM($S24,$W24,$AA24,$AE24,$AI24,$AM24),SUM($I24,$S24,$W24,$AA24,$AE24,$AI24,$AM24)&lt;='Wage Ceilings '!$C$3,$I24)</f>
        <v>0</v>
      </c>
      <c r="AR24" s="91" cm="1">
        <f t="array" ref="AR24">INDEX(Appendix!$G$4:$L$8,_xlfn.IFS(AP24&lt;56,1,AP24&lt;61,2,AP24&lt;66,3,AP24&lt;71,4,TRUE,5),MATCH(YEAR($C$17),Appendix!$G$3:$L$3,0))</f>
        <v>0</v>
      </c>
      <c r="AS24" s="92">
        <f t="shared" si="24"/>
        <v>0</v>
      </c>
      <c r="AT24" s="89">
        <f t="shared" si="14"/>
        <v>127</v>
      </c>
      <c r="AU24" s="90" cm="1">
        <f t="array" ref="AU24">_xlfn.IFS(SUM($S24,$W24,$AA24,$AE24,$AI24,$AM24,$AQ24)&gt;='Wage Ceilings '!$C$3,0,SUM($J24,$S24,$W24,$AA24,$AE24,$AI24,$AM24,$AQ24)&gt;'Wage Ceilings '!$C$3,'Wage Ceilings '!$C$3-SUM($S24,$W24,$AA24,$AE24,$AI24,$AM24,$AQ24),SUM($J24,$S24,$W24,$AA24,$AE24,$AI24,$AM24,$AQ24)&lt;='Wage Ceilings '!$C$3,$J24)</f>
        <v>0</v>
      </c>
      <c r="AV24" s="91" cm="1">
        <f t="array" ref="AV24">INDEX(Appendix!$G$4:$L$8,_xlfn.IFS(AT24&lt;56,1,AT24&lt;61,2,AT24&lt;66,3,AT24&lt;71,4,TRUE,5),MATCH(YEAR($C$17),Appendix!$G$3:$L$3,0))</f>
        <v>0</v>
      </c>
      <c r="AW24" s="92">
        <f t="shared" si="15"/>
        <v>0</v>
      </c>
      <c r="AX24" s="89">
        <f t="shared" si="16"/>
        <v>127</v>
      </c>
      <c r="AY24" s="90" cm="1">
        <f t="array" ref="AY24">_xlfn.IFS(SUM($S24,$W24,$AA24,$AE24,$AI24,$AM24,$AQ24,$AU24)&gt;='Wage Ceilings '!$C$3,0,SUM($K24,$S24,$W24,$AA24,$AE24,$AI24,$AM24,$AQ24,$AU24)&gt;'Wage Ceilings '!$C$3,'Wage Ceilings '!$C$3-SUM($S24,$W24,$AA24,$AE24,$AI24,$AM24,$AQ24,$AU24),SUM($K24,$S24,$W24,$AA24,$AE24,$AI24,$AM24,$AQ24,$AU24)&lt;='Wage Ceilings '!$C$3,$K24)</f>
        <v>0</v>
      </c>
      <c r="AZ24" s="91" cm="1">
        <f t="array" ref="AZ24">INDEX(Appendix!$G$4:$L$8,_xlfn.IFS(AX24&lt;56,1,AX24&lt;61,2,AX24&lt;66,3,AX24&lt;71,4,TRUE,5),MATCH(YEAR($C$17),Appendix!$G$3:$L$3,0))</f>
        <v>0</v>
      </c>
      <c r="BA24" s="92">
        <f t="shared" si="17"/>
        <v>0</v>
      </c>
      <c r="BB24" s="89">
        <f t="shared" si="18"/>
        <v>127</v>
      </c>
      <c r="BC24" s="90" cm="1">
        <f t="array" ref="BC24">_xlfn.IFS(SUM($S24,$W24,$AA24,$AE24,$AI24,$AM24,$AQ24,$AU24,$AY24)&gt;='Wage Ceilings '!$C$3,0,SUM($L24,$S24,$W24,$AA24,$AE24,$AI24,$AM24,$AQ24,$AU24,$AY24)&gt;'Wage Ceilings '!$C$3,'Wage Ceilings '!$C$3-SUM($S24,$W24,$AA24,$AE24,$AI24,$AM24,$AQ24,$AU24,$AY24),SUM($L24,$S24,$W24,$AA24,$AE24,$AI24,$AM24,$AQ24,$AU24,$AY24)&lt;='Wage Ceilings '!$C$3,$L24)</f>
        <v>0</v>
      </c>
      <c r="BD24" s="91" cm="1">
        <f t="array" ref="BD24">INDEX(Appendix!$G$4:$L$8,_xlfn.IFS(BB24&lt;56,1,BB24&lt;61,2,BB24&lt;66,3,BB24&lt;71,4,TRUE,5),MATCH(YEAR($C$17),Appendix!$G$3:$L$3,0))</f>
        <v>0</v>
      </c>
      <c r="BE24" s="92">
        <f t="shared" si="19"/>
        <v>0</v>
      </c>
      <c r="BF24" s="89">
        <f t="shared" si="20"/>
        <v>127</v>
      </c>
      <c r="BG24" s="90" cm="1">
        <f t="array" ref="BG24">_xlfn.IFS(SUM($S24,$W24,$AA24,$AE24,$AI24,$AM24,$AQ24,$AU24,$AY24,$BC24)&gt;='Wage Ceilings '!$C$3,0,SUM($M24,$S24,$W24,$AA24,$AE24,$AI24,$AM24,$AQ24,$AU24,$AY24,$BC24)&gt;'Wage Ceilings '!$C$3,'Wage Ceilings '!$C$3-SUM($S24,$W24,$AA24,$AE24,$AI24,$AM24,$AQ24,$AU24,$AY24,$BC24),SUM($M24,$S24,$W24,$AA24,$AE24,$AI24,$AM24,$AQ24,$AU24,$AY24,$BC24)&lt;='Wage Ceilings '!$C$3,$M24)</f>
        <v>0</v>
      </c>
      <c r="BH24" s="91" cm="1">
        <f t="array" ref="BH24">INDEX(Appendix!$G$4:$L$8,_xlfn.IFS(BF24&lt;56,1,BF24&lt;61,2,BF24&lt;66,3,BF24&lt;71,4,TRUE,5),MATCH(YEAR($C$17),Appendix!$G$3:$L$3,0))</f>
        <v>0</v>
      </c>
      <c r="BI24" s="92">
        <f t="shared" si="21"/>
        <v>0</v>
      </c>
      <c r="BJ24" s="89">
        <f t="shared" si="22"/>
        <v>127</v>
      </c>
      <c r="BK24" s="90" cm="1">
        <f t="array" ref="BK24">_xlfn.IFS(SUM($S24,$W24,$AA24,$AE24,$AI24,$AM24,$AQ24,$AU24,$AY24,$BC24,$BG24)&gt;='Wage Ceilings '!$C$3,0,SUM($N24,$S24,$W24,$AA24,$AE24,$AI24,$AM24,$AQ24,$AU24,$AY24,$BC24,$BG24)&gt;'Wage Ceilings '!$C$3,'Wage Ceilings '!$C$3-SUM($S24,$W24,$AA24,$AE24,$AI24,$AM24,$AQ24,$AU24,$AY24,$BC24,$BG24),SUM($N24,$S24,$W24,$AA24,$AE24,$AI24,$AM24,$AQ24,$AU24,$AY24,$BC24,$BG24)&lt;='Wage Ceilings '!$C$3,$N24)</f>
        <v>0</v>
      </c>
      <c r="BL24" s="91" cm="1">
        <f t="array" ref="BL24">INDEX(Appendix!$G$4:$L$8,_xlfn.IFS(BJ24&lt;56,1,BJ24&lt;61,2,BJ24&lt;66,3,BJ24&lt;71,4,TRUE,5),MATCH(YEAR($C$17),Appendix!$G$3:$L$3,0))</f>
        <v>0</v>
      </c>
      <c r="BM24" s="92">
        <f t="shared" si="23"/>
        <v>0</v>
      </c>
      <c r="BN24" s="99"/>
    </row>
    <row r="25" spans="1:67" x14ac:dyDescent="0.3">
      <c r="A25" s="64" t="s">
        <v>23</v>
      </c>
      <c r="B25" s="63"/>
      <c r="C25" s="67"/>
      <c r="D25" s="67"/>
      <c r="E25" s="67"/>
      <c r="F25" s="67"/>
      <c r="G25" s="67"/>
      <c r="H25" s="67"/>
      <c r="I25" s="67"/>
      <c r="J25" s="67"/>
      <c r="K25" s="67"/>
      <c r="L25" s="67"/>
      <c r="M25" s="67"/>
      <c r="N25" s="67"/>
      <c r="O25" s="57">
        <f t="shared" si="25"/>
        <v>0</v>
      </c>
      <c r="P25" s="57">
        <f t="shared" si="26"/>
        <v>0</v>
      </c>
      <c r="Q25" s="58">
        <f t="shared" si="0"/>
        <v>0</v>
      </c>
      <c r="R25" s="89">
        <f t="shared" si="1"/>
        <v>126</v>
      </c>
      <c r="S25" s="90">
        <f>IF($C25&gt;'Wage Ceilings '!$C$3,'Wage Ceilings '!$C$3,$C25)</f>
        <v>0</v>
      </c>
      <c r="T25" s="91" cm="1">
        <f t="array" ref="T25">INDEX(Appendix!$G$4:$L$8,_xlfn.IFS(R25&lt;56,1,R25&lt;61,2,R25&lt;66,3,R25&lt;71,4,TRUE,5),MATCH(YEAR($C$17),Appendix!$G$3:$L$3,0))</f>
        <v>0</v>
      </c>
      <c r="U25" s="92">
        <f t="shared" si="2"/>
        <v>0</v>
      </c>
      <c r="V25" s="89">
        <f t="shared" si="3"/>
        <v>127</v>
      </c>
      <c r="W25" s="90">
        <f>IF($D25&gt;'Wage Ceilings '!$C$3-$S25,'Wage Ceilings '!$C$3-$S25,$D25)</f>
        <v>0</v>
      </c>
      <c r="X25" s="91" cm="1">
        <f t="array" ref="X25">INDEX(Appendix!$G$4:$L$8,_xlfn.IFS(V25&lt;56,1,V25&lt;61,2,V25&lt;66,3,V25&lt;71,4,TRUE,5),MATCH(YEAR($C$17),Appendix!$G$3:$L$3,0))</f>
        <v>0</v>
      </c>
      <c r="Y25" s="92">
        <f t="shared" si="4"/>
        <v>0</v>
      </c>
      <c r="Z25" s="89">
        <f t="shared" si="5"/>
        <v>127</v>
      </c>
      <c r="AA25" s="90">
        <f>IF($E25&gt;'Wage Ceilings '!$C$3-SUM($S25,$W25),'Wage Ceilings '!$C$3-SUM($S25,$W25),$E25)</f>
        <v>0</v>
      </c>
      <c r="AB25" s="91" cm="1">
        <f t="array" ref="AB25">INDEX(Appendix!$G$4:$L$8,_xlfn.IFS(Z25&lt;56,1,Z25&lt;61,2,Z25&lt;66,3,Z25&lt;71,4,TRUE,5),MATCH(YEAR($C$17),Appendix!$G$3:$L$3,0))</f>
        <v>0</v>
      </c>
      <c r="AC25" s="92">
        <f t="shared" si="6"/>
        <v>0</v>
      </c>
      <c r="AD25" s="89">
        <f t="shared" si="7"/>
        <v>127</v>
      </c>
      <c r="AE25" s="90">
        <f>IF($F25&gt;'Wage Ceilings '!$C$3-SUM($S25,$W25,$AA25),'Wage Ceilings '!$C$3-SUM($S25,$W25,$AA25),$F25)</f>
        <v>0</v>
      </c>
      <c r="AF25" s="91" cm="1">
        <f t="array" ref="AF25">INDEX(Appendix!$G$4:$L$8,_xlfn.IFS(AD25&lt;56,1,AD25&lt;61,2,AD25&lt;66,3,AD25&lt;71,4,TRUE,5),MATCH(YEAR($C$17),Appendix!$G$3:$L$3,0))</f>
        <v>0</v>
      </c>
      <c r="AG25" s="92">
        <f t="shared" si="8"/>
        <v>0</v>
      </c>
      <c r="AH25" s="89">
        <f t="shared" si="9"/>
        <v>127</v>
      </c>
      <c r="AI25" s="90">
        <f>IF($G25&gt;'Wage Ceilings '!$C$3-SUM($S25,$W25,$AA25,$AE25),'Wage Ceilings '!$C$3-SUM($S25,$W25,$AA25,$AE25),$G25)</f>
        <v>0</v>
      </c>
      <c r="AJ25" s="91" cm="1">
        <f t="array" ref="AJ25">INDEX(Appendix!$G$4:$L$8,_xlfn.IFS(AH25&lt;56,1,AH25&lt;61,2,AH25&lt;66,3,AH25&lt;71,4,TRUE,5),MATCH(YEAR($C$17),Appendix!$G$3:$L$3,0))</f>
        <v>0</v>
      </c>
      <c r="AK25" s="92">
        <f t="shared" si="10"/>
        <v>0</v>
      </c>
      <c r="AL25" s="89">
        <f t="shared" si="11"/>
        <v>127</v>
      </c>
      <c r="AM25" s="90">
        <f>IF($H25&gt;'Wage Ceilings '!$C$3-SUM($S25,$W25,$AA25,$AE25,$AI25),'Wage Ceilings '!$C$3-SUM($S25,$W25,$AA25,$AE25,$AI25),$H25)</f>
        <v>0</v>
      </c>
      <c r="AN25" s="91" cm="1">
        <f t="array" ref="AN25">INDEX(Appendix!$G$4:$L$8,_xlfn.IFS(AL25&lt;56,1,AL25&lt;61,2,AL25&lt;66,3,AL25&lt;71,4,TRUE,5),MATCH(YEAR($C$17),Appendix!$G$3:$L$3,0))</f>
        <v>0</v>
      </c>
      <c r="AO25" s="92">
        <f t="shared" si="12"/>
        <v>0</v>
      </c>
      <c r="AP25" s="89">
        <f t="shared" si="13"/>
        <v>127</v>
      </c>
      <c r="AQ25" s="90" cm="1">
        <f t="array" ref="AQ25">_xlfn.IFS(SUM($S25,$W25,$AA25,$AE25,$AI25,$AM25)&gt;='Wage Ceilings '!$C$3,0,SUM($I25,$S25,$W25,$AA25,$AE25,$AI25,$AM25)&gt;'Wage Ceilings '!$C$3,'Wage Ceilings '!$C$3-SUM($S25,$W25,$AA25,$AE25,$AI25,$AM25),SUM($I25,$S25,$W25,$AA25,$AE25,$AI25,$AM25)&lt;='Wage Ceilings '!$C$3,$I25)</f>
        <v>0</v>
      </c>
      <c r="AR25" s="91" cm="1">
        <f t="array" ref="AR25">INDEX(Appendix!$G$4:$L$8,_xlfn.IFS(AP25&lt;56,1,AP25&lt;61,2,AP25&lt;66,3,AP25&lt;71,4,TRUE,5),MATCH(YEAR($C$17),Appendix!$G$3:$L$3,0))</f>
        <v>0</v>
      </c>
      <c r="AS25" s="92">
        <f t="shared" si="24"/>
        <v>0</v>
      </c>
      <c r="AT25" s="89">
        <f t="shared" si="14"/>
        <v>127</v>
      </c>
      <c r="AU25" s="90" cm="1">
        <f t="array" ref="AU25">_xlfn.IFS(SUM($S25,$W25,$AA25,$AE25,$AI25,$AM25,$AQ25)&gt;='Wage Ceilings '!$C$3,0,SUM($J25,$S25,$W25,$AA25,$AE25,$AI25,$AM25,$AQ25)&gt;'Wage Ceilings '!$C$3,'Wage Ceilings '!$C$3-SUM($S25,$W25,$AA25,$AE25,$AI25,$AM25,$AQ25),SUM($J25,$S25,$W25,$AA25,$AE25,$AI25,$AM25,$AQ25)&lt;='Wage Ceilings '!$C$3,$J25)</f>
        <v>0</v>
      </c>
      <c r="AV25" s="91" cm="1">
        <f t="array" ref="AV25">INDEX(Appendix!$G$4:$L$8,_xlfn.IFS(AT25&lt;56,1,AT25&lt;61,2,AT25&lt;66,3,AT25&lt;71,4,TRUE,5),MATCH(YEAR($C$17),Appendix!$G$3:$L$3,0))</f>
        <v>0</v>
      </c>
      <c r="AW25" s="92">
        <f t="shared" si="15"/>
        <v>0</v>
      </c>
      <c r="AX25" s="89">
        <f t="shared" si="16"/>
        <v>127</v>
      </c>
      <c r="AY25" s="90" cm="1">
        <f t="array" ref="AY25">_xlfn.IFS(SUM($S25,$W25,$AA25,$AE25,$AI25,$AM25,$AQ25,$AU25)&gt;='Wage Ceilings '!$C$3,0,SUM($K25,$S25,$W25,$AA25,$AE25,$AI25,$AM25,$AQ25,$AU25)&gt;'Wage Ceilings '!$C$3,'Wage Ceilings '!$C$3-SUM($S25,$W25,$AA25,$AE25,$AI25,$AM25,$AQ25,$AU25),SUM($K25,$S25,$W25,$AA25,$AE25,$AI25,$AM25,$AQ25,$AU25)&lt;='Wage Ceilings '!$C$3,$K25)</f>
        <v>0</v>
      </c>
      <c r="AZ25" s="91" cm="1">
        <f t="array" ref="AZ25">INDEX(Appendix!$G$4:$L$8,_xlfn.IFS(AX25&lt;56,1,AX25&lt;61,2,AX25&lt;66,3,AX25&lt;71,4,TRUE,5),MATCH(YEAR($C$17),Appendix!$G$3:$L$3,0))</f>
        <v>0</v>
      </c>
      <c r="BA25" s="92">
        <f t="shared" si="17"/>
        <v>0</v>
      </c>
      <c r="BB25" s="89">
        <f t="shared" si="18"/>
        <v>127</v>
      </c>
      <c r="BC25" s="90" cm="1">
        <f t="array" ref="BC25">_xlfn.IFS(SUM($S25,$W25,$AA25,$AE25,$AI25,$AM25,$AQ25,$AU25,$AY25)&gt;='Wage Ceilings '!$C$3,0,SUM($L25,$S25,$W25,$AA25,$AE25,$AI25,$AM25,$AQ25,$AU25,$AY25)&gt;'Wage Ceilings '!$C$3,'Wage Ceilings '!$C$3-SUM($S25,$W25,$AA25,$AE25,$AI25,$AM25,$AQ25,$AU25,$AY25),SUM($L25,$S25,$W25,$AA25,$AE25,$AI25,$AM25,$AQ25,$AU25,$AY25)&lt;='Wage Ceilings '!$C$3,$L25)</f>
        <v>0</v>
      </c>
      <c r="BD25" s="91" cm="1">
        <f t="array" ref="BD25">INDEX(Appendix!$G$4:$L$8,_xlfn.IFS(BB25&lt;56,1,BB25&lt;61,2,BB25&lt;66,3,BB25&lt;71,4,TRUE,5),MATCH(YEAR($C$17),Appendix!$G$3:$L$3,0))</f>
        <v>0</v>
      </c>
      <c r="BE25" s="92">
        <f t="shared" si="19"/>
        <v>0</v>
      </c>
      <c r="BF25" s="89">
        <f t="shared" si="20"/>
        <v>127</v>
      </c>
      <c r="BG25" s="90" cm="1">
        <f t="array" ref="BG25">_xlfn.IFS(SUM($S25,$W25,$AA25,$AE25,$AI25,$AM25,$AQ25,$AU25,$AY25,$BC25)&gt;='Wage Ceilings '!$C$3,0,SUM($M25,$S25,$W25,$AA25,$AE25,$AI25,$AM25,$AQ25,$AU25,$AY25,$BC25)&gt;'Wage Ceilings '!$C$3,'Wage Ceilings '!$C$3-SUM($S25,$W25,$AA25,$AE25,$AI25,$AM25,$AQ25,$AU25,$AY25,$BC25),SUM($M25,$S25,$W25,$AA25,$AE25,$AI25,$AM25,$AQ25,$AU25,$AY25,$BC25)&lt;='Wage Ceilings '!$C$3,$M25)</f>
        <v>0</v>
      </c>
      <c r="BH25" s="91" cm="1">
        <f t="array" ref="BH25">INDEX(Appendix!$G$4:$L$8,_xlfn.IFS(BF25&lt;56,1,BF25&lt;61,2,BF25&lt;66,3,BF25&lt;71,4,TRUE,5),MATCH(YEAR($C$17),Appendix!$G$3:$L$3,0))</f>
        <v>0</v>
      </c>
      <c r="BI25" s="92">
        <f t="shared" si="21"/>
        <v>0</v>
      </c>
      <c r="BJ25" s="89">
        <f t="shared" si="22"/>
        <v>127</v>
      </c>
      <c r="BK25" s="90" cm="1">
        <f t="array" ref="BK25">_xlfn.IFS(SUM($S25,$W25,$AA25,$AE25,$AI25,$AM25,$AQ25,$AU25,$AY25,$BC25,$BG25)&gt;='Wage Ceilings '!$C$3,0,SUM($N25,$S25,$W25,$AA25,$AE25,$AI25,$AM25,$AQ25,$AU25,$AY25,$BC25,$BG25)&gt;'Wage Ceilings '!$C$3,'Wage Ceilings '!$C$3-SUM($S25,$W25,$AA25,$AE25,$AI25,$AM25,$AQ25,$AU25,$AY25,$BC25,$BG25),SUM($N25,$S25,$W25,$AA25,$AE25,$AI25,$AM25,$AQ25,$AU25,$AY25,$BC25,$BG25)&lt;='Wage Ceilings '!$C$3,$N25)</f>
        <v>0</v>
      </c>
      <c r="BL25" s="91" cm="1">
        <f t="array" ref="BL25">INDEX(Appendix!$G$4:$L$8,_xlfn.IFS(BJ25&lt;56,1,BJ25&lt;61,2,BJ25&lt;66,3,BJ25&lt;71,4,TRUE,5),MATCH(YEAR($C$17),Appendix!$G$3:$L$3,0))</f>
        <v>0</v>
      </c>
      <c r="BM25" s="92">
        <f t="shared" si="23"/>
        <v>0</v>
      </c>
      <c r="BN25" s="99"/>
    </row>
    <row r="26" spans="1:67" x14ac:dyDescent="0.3">
      <c r="A26" s="64" t="s">
        <v>24</v>
      </c>
      <c r="B26" s="63"/>
      <c r="C26" s="67"/>
      <c r="D26" s="67"/>
      <c r="E26" s="67"/>
      <c r="F26" s="67"/>
      <c r="G26" s="67"/>
      <c r="H26" s="67"/>
      <c r="I26" s="67"/>
      <c r="J26" s="67"/>
      <c r="K26" s="67"/>
      <c r="L26" s="67"/>
      <c r="M26" s="67"/>
      <c r="N26" s="67"/>
      <c r="O26" s="57">
        <f t="shared" si="25"/>
        <v>0</v>
      </c>
      <c r="P26" s="57">
        <f t="shared" si="26"/>
        <v>0</v>
      </c>
      <c r="Q26" s="58">
        <f t="shared" si="0"/>
        <v>0</v>
      </c>
      <c r="R26" s="89">
        <f t="shared" si="1"/>
        <v>126</v>
      </c>
      <c r="S26" s="90">
        <f>IF($C26&gt;'Wage Ceilings '!$C$3,'Wage Ceilings '!$C$3,$C26)</f>
        <v>0</v>
      </c>
      <c r="T26" s="91" cm="1">
        <f t="array" ref="T26">INDEX(Appendix!$G$4:$L$8,_xlfn.IFS(R26&lt;56,1,R26&lt;61,2,R26&lt;66,3,R26&lt;71,4,TRUE,5),MATCH(YEAR($C$17),Appendix!$G$3:$L$3,0))</f>
        <v>0</v>
      </c>
      <c r="U26" s="92">
        <f t="shared" si="2"/>
        <v>0</v>
      </c>
      <c r="V26" s="89">
        <f t="shared" si="3"/>
        <v>127</v>
      </c>
      <c r="W26" s="90">
        <f>IF($D26&gt;'Wage Ceilings '!$C$3-$S26,'Wage Ceilings '!$C$3-$S26,$D26)</f>
        <v>0</v>
      </c>
      <c r="X26" s="91" cm="1">
        <f t="array" ref="X26">INDEX(Appendix!$G$4:$L$8,_xlfn.IFS(V26&lt;56,1,V26&lt;61,2,V26&lt;66,3,V26&lt;71,4,TRUE,5),MATCH(YEAR($C$17),Appendix!$G$3:$L$3,0))</f>
        <v>0</v>
      </c>
      <c r="Y26" s="92">
        <f t="shared" si="4"/>
        <v>0</v>
      </c>
      <c r="Z26" s="89">
        <f t="shared" si="5"/>
        <v>127</v>
      </c>
      <c r="AA26" s="90">
        <f>IF($E26&gt;'Wage Ceilings '!$C$3-SUM($S26,$W26),'Wage Ceilings '!$C$3-SUM($S26,$W26),$E26)</f>
        <v>0</v>
      </c>
      <c r="AB26" s="91" cm="1">
        <f t="array" ref="AB26">INDEX(Appendix!$G$4:$L$8,_xlfn.IFS(Z26&lt;56,1,Z26&lt;61,2,Z26&lt;66,3,Z26&lt;71,4,TRUE,5),MATCH(YEAR($C$17),Appendix!$G$3:$L$3,0))</f>
        <v>0</v>
      </c>
      <c r="AC26" s="92">
        <f t="shared" si="6"/>
        <v>0</v>
      </c>
      <c r="AD26" s="89">
        <f t="shared" si="7"/>
        <v>127</v>
      </c>
      <c r="AE26" s="90">
        <f>IF($F26&gt;'Wage Ceilings '!$C$3-SUM($S26,$W26,$AA26),'Wage Ceilings '!$C$3-SUM($S26,$W26,$AA26),$F26)</f>
        <v>0</v>
      </c>
      <c r="AF26" s="91" cm="1">
        <f t="array" ref="AF26">INDEX(Appendix!$G$4:$L$8,_xlfn.IFS(AD26&lt;56,1,AD26&lt;61,2,AD26&lt;66,3,AD26&lt;71,4,TRUE,5),MATCH(YEAR($C$17),Appendix!$G$3:$L$3,0))</f>
        <v>0</v>
      </c>
      <c r="AG26" s="92">
        <f t="shared" si="8"/>
        <v>0</v>
      </c>
      <c r="AH26" s="89">
        <f t="shared" si="9"/>
        <v>127</v>
      </c>
      <c r="AI26" s="90">
        <f>IF($G26&gt;'Wage Ceilings '!$C$3-SUM($S26,$W26,$AA26,$AE26),'Wage Ceilings '!$C$3-SUM($S26,$W26,$AA26,$AE26),$G26)</f>
        <v>0</v>
      </c>
      <c r="AJ26" s="91" cm="1">
        <f t="array" ref="AJ26">INDEX(Appendix!$G$4:$L$8,_xlfn.IFS(AH26&lt;56,1,AH26&lt;61,2,AH26&lt;66,3,AH26&lt;71,4,TRUE,5),MATCH(YEAR($C$17),Appendix!$G$3:$L$3,0))</f>
        <v>0</v>
      </c>
      <c r="AK26" s="92">
        <f t="shared" si="10"/>
        <v>0</v>
      </c>
      <c r="AL26" s="89">
        <f t="shared" si="11"/>
        <v>127</v>
      </c>
      <c r="AM26" s="90">
        <f>IF($H26&gt;'Wage Ceilings '!$C$3-SUM($S26,$W26,$AA26,$AE26,$AI26),'Wage Ceilings '!$C$3-SUM($S26,$W26,$AA26,$AE26,$AI26),$H26)</f>
        <v>0</v>
      </c>
      <c r="AN26" s="91" cm="1">
        <f t="array" ref="AN26">INDEX(Appendix!$G$4:$L$8,_xlfn.IFS(AL26&lt;56,1,AL26&lt;61,2,AL26&lt;66,3,AL26&lt;71,4,TRUE,5),MATCH(YEAR($C$17),Appendix!$G$3:$L$3,0))</f>
        <v>0</v>
      </c>
      <c r="AO26" s="92">
        <f t="shared" si="12"/>
        <v>0</v>
      </c>
      <c r="AP26" s="89">
        <f t="shared" si="13"/>
        <v>127</v>
      </c>
      <c r="AQ26" s="90" cm="1">
        <f t="array" ref="AQ26">_xlfn.IFS(SUM($S26,$W26,$AA26,$AE26,$AI26,$AM26)&gt;='Wage Ceilings '!$C$3,0,SUM($I26,$S26,$W26,$AA26,$AE26,$AI26,$AM26)&gt;'Wage Ceilings '!$C$3,'Wage Ceilings '!$C$3-SUM($S26,$W26,$AA26,$AE26,$AI26,$AM26),SUM($I26,$S26,$W26,$AA26,$AE26,$AI26,$AM26)&lt;='Wage Ceilings '!$C$3,$I26)</f>
        <v>0</v>
      </c>
      <c r="AR26" s="91" cm="1">
        <f t="array" ref="AR26">INDEX(Appendix!$G$4:$L$8,_xlfn.IFS(AP26&lt;56,1,AP26&lt;61,2,AP26&lt;66,3,AP26&lt;71,4,TRUE,5),MATCH(YEAR($C$17),Appendix!$G$3:$L$3,0))</f>
        <v>0</v>
      </c>
      <c r="AS26" s="92">
        <f t="shared" si="24"/>
        <v>0</v>
      </c>
      <c r="AT26" s="89">
        <f t="shared" si="14"/>
        <v>127</v>
      </c>
      <c r="AU26" s="90" cm="1">
        <f t="array" ref="AU26">_xlfn.IFS(SUM($S26,$W26,$AA26,$AE26,$AI26,$AM26,$AQ26)&gt;='Wage Ceilings '!$C$3,0,SUM($J26,$S26,$W26,$AA26,$AE26,$AI26,$AM26,$AQ26)&gt;'Wage Ceilings '!$C$3,'Wage Ceilings '!$C$3-SUM($S26,$W26,$AA26,$AE26,$AI26,$AM26,$AQ26),SUM($J26,$S26,$W26,$AA26,$AE26,$AI26,$AM26,$AQ26)&lt;='Wage Ceilings '!$C$3,$J26)</f>
        <v>0</v>
      </c>
      <c r="AV26" s="91" cm="1">
        <f t="array" ref="AV26">INDEX(Appendix!$G$4:$L$8,_xlfn.IFS(AT26&lt;56,1,AT26&lt;61,2,AT26&lt;66,3,AT26&lt;71,4,TRUE,5),MATCH(YEAR($C$17),Appendix!$G$3:$L$3,0))</f>
        <v>0</v>
      </c>
      <c r="AW26" s="92">
        <f t="shared" si="15"/>
        <v>0</v>
      </c>
      <c r="AX26" s="89">
        <f t="shared" si="16"/>
        <v>127</v>
      </c>
      <c r="AY26" s="90" cm="1">
        <f t="array" ref="AY26">_xlfn.IFS(SUM($S26,$W26,$AA26,$AE26,$AI26,$AM26,$AQ26,$AU26)&gt;='Wage Ceilings '!$C$3,0,SUM($K26,$S26,$W26,$AA26,$AE26,$AI26,$AM26,$AQ26,$AU26)&gt;'Wage Ceilings '!$C$3,'Wage Ceilings '!$C$3-SUM($S26,$W26,$AA26,$AE26,$AI26,$AM26,$AQ26,$AU26),SUM($K26,$S26,$W26,$AA26,$AE26,$AI26,$AM26,$AQ26,$AU26)&lt;='Wage Ceilings '!$C$3,$K26)</f>
        <v>0</v>
      </c>
      <c r="AZ26" s="91" cm="1">
        <f t="array" ref="AZ26">INDEX(Appendix!$G$4:$L$8,_xlfn.IFS(AX26&lt;56,1,AX26&lt;61,2,AX26&lt;66,3,AX26&lt;71,4,TRUE,5),MATCH(YEAR($C$17),Appendix!$G$3:$L$3,0))</f>
        <v>0</v>
      </c>
      <c r="BA26" s="92">
        <f t="shared" si="17"/>
        <v>0</v>
      </c>
      <c r="BB26" s="89">
        <f t="shared" si="18"/>
        <v>127</v>
      </c>
      <c r="BC26" s="90" cm="1">
        <f t="array" ref="BC26">_xlfn.IFS(SUM($S26,$W26,$AA26,$AE26,$AI26,$AM26,$AQ26,$AU26,$AY26)&gt;='Wage Ceilings '!$C$3,0,SUM($L26,$S26,$W26,$AA26,$AE26,$AI26,$AM26,$AQ26,$AU26,$AY26)&gt;'Wage Ceilings '!$C$3,'Wage Ceilings '!$C$3-SUM($S26,$W26,$AA26,$AE26,$AI26,$AM26,$AQ26,$AU26,$AY26),SUM($L26,$S26,$W26,$AA26,$AE26,$AI26,$AM26,$AQ26,$AU26,$AY26)&lt;='Wage Ceilings '!$C$3,$L26)</f>
        <v>0</v>
      </c>
      <c r="BD26" s="91" cm="1">
        <f t="array" ref="BD26">INDEX(Appendix!$G$4:$L$8,_xlfn.IFS(BB26&lt;56,1,BB26&lt;61,2,BB26&lt;66,3,BB26&lt;71,4,TRUE,5),MATCH(YEAR($C$17),Appendix!$G$3:$L$3,0))</f>
        <v>0</v>
      </c>
      <c r="BE26" s="92">
        <f t="shared" si="19"/>
        <v>0</v>
      </c>
      <c r="BF26" s="89">
        <f t="shared" si="20"/>
        <v>127</v>
      </c>
      <c r="BG26" s="90" cm="1">
        <f t="array" ref="BG26">_xlfn.IFS(SUM($S26,$W26,$AA26,$AE26,$AI26,$AM26,$AQ26,$AU26,$AY26,$BC26)&gt;='Wage Ceilings '!$C$3,0,SUM($M26,$S26,$W26,$AA26,$AE26,$AI26,$AM26,$AQ26,$AU26,$AY26,$BC26)&gt;'Wage Ceilings '!$C$3,'Wage Ceilings '!$C$3-SUM($S26,$W26,$AA26,$AE26,$AI26,$AM26,$AQ26,$AU26,$AY26,$BC26),SUM($M26,$S26,$W26,$AA26,$AE26,$AI26,$AM26,$AQ26,$AU26,$AY26,$BC26)&lt;='Wage Ceilings '!$C$3,$M26)</f>
        <v>0</v>
      </c>
      <c r="BH26" s="91" cm="1">
        <f t="array" ref="BH26">INDEX(Appendix!$G$4:$L$8,_xlfn.IFS(BF26&lt;56,1,BF26&lt;61,2,BF26&lt;66,3,BF26&lt;71,4,TRUE,5),MATCH(YEAR($C$17),Appendix!$G$3:$L$3,0))</f>
        <v>0</v>
      </c>
      <c r="BI26" s="92">
        <f t="shared" si="21"/>
        <v>0</v>
      </c>
      <c r="BJ26" s="89">
        <f t="shared" si="22"/>
        <v>127</v>
      </c>
      <c r="BK26" s="90" cm="1">
        <f t="array" ref="BK26">_xlfn.IFS(SUM($S26,$W26,$AA26,$AE26,$AI26,$AM26,$AQ26,$AU26,$AY26,$BC26,$BG26)&gt;='Wage Ceilings '!$C$3,0,SUM($N26,$S26,$W26,$AA26,$AE26,$AI26,$AM26,$AQ26,$AU26,$AY26,$BC26,$BG26)&gt;'Wage Ceilings '!$C$3,'Wage Ceilings '!$C$3-SUM($S26,$W26,$AA26,$AE26,$AI26,$AM26,$AQ26,$AU26,$AY26,$BC26,$BG26),SUM($N26,$S26,$W26,$AA26,$AE26,$AI26,$AM26,$AQ26,$AU26,$AY26,$BC26,$BG26)&lt;='Wage Ceilings '!$C$3,$N26)</f>
        <v>0</v>
      </c>
      <c r="BL26" s="91" cm="1">
        <f t="array" ref="BL26">INDEX(Appendix!$G$4:$L$8,_xlfn.IFS(BJ26&lt;56,1,BJ26&lt;61,2,BJ26&lt;66,3,BJ26&lt;71,4,TRUE,5),MATCH(YEAR($C$17),Appendix!$G$3:$L$3,0))</f>
        <v>0</v>
      </c>
      <c r="BM26" s="92">
        <f t="shared" si="23"/>
        <v>0</v>
      </c>
      <c r="BN26" s="99"/>
    </row>
    <row r="27" spans="1:67" x14ac:dyDescent="0.3">
      <c r="A27" s="64" t="s">
        <v>25</v>
      </c>
      <c r="B27" s="63"/>
      <c r="C27" s="67"/>
      <c r="D27" s="67"/>
      <c r="E27" s="67"/>
      <c r="F27" s="67"/>
      <c r="G27" s="67"/>
      <c r="H27" s="67"/>
      <c r="I27" s="67"/>
      <c r="J27" s="67"/>
      <c r="K27" s="67"/>
      <c r="L27" s="67"/>
      <c r="M27" s="67"/>
      <c r="N27" s="67"/>
      <c r="O27" s="57">
        <f t="shared" si="25"/>
        <v>0</v>
      </c>
      <c r="P27" s="57">
        <f t="shared" si="26"/>
        <v>0</v>
      </c>
      <c r="Q27" s="58">
        <f t="shared" si="0"/>
        <v>0</v>
      </c>
      <c r="R27" s="89">
        <f t="shared" si="1"/>
        <v>126</v>
      </c>
      <c r="S27" s="90">
        <f>IF($C27&gt;'Wage Ceilings '!$C$3,'Wage Ceilings '!$C$3,$C27)</f>
        <v>0</v>
      </c>
      <c r="T27" s="91" cm="1">
        <f t="array" ref="T27">INDEX(Appendix!$G$4:$L$8,_xlfn.IFS(R27&lt;56,1,R27&lt;61,2,R27&lt;66,3,R27&lt;71,4,TRUE,5),MATCH(YEAR($C$17),Appendix!$G$3:$L$3,0))</f>
        <v>0</v>
      </c>
      <c r="U27" s="92">
        <f t="shared" si="2"/>
        <v>0</v>
      </c>
      <c r="V27" s="89">
        <f t="shared" si="3"/>
        <v>127</v>
      </c>
      <c r="W27" s="90">
        <f>IF($D27&gt;'Wage Ceilings '!$C$3-$S27,'Wage Ceilings '!$C$3-$S27,$D27)</f>
        <v>0</v>
      </c>
      <c r="X27" s="91" cm="1">
        <f t="array" ref="X27">INDEX(Appendix!$G$4:$L$8,_xlfn.IFS(V27&lt;56,1,V27&lt;61,2,V27&lt;66,3,V27&lt;71,4,TRUE,5),MATCH(YEAR($C$17),Appendix!$G$3:$L$3,0))</f>
        <v>0</v>
      </c>
      <c r="Y27" s="92">
        <f t="shared" si="4"/>
        <v>0</v>
      </c>
      <c r="Z27" s="89">
        <f t="shared" si="5"/>
        <v>127</v>
      </c>
      <c r="AA27" s="90">
        <f>IF($E27&gt;'Wage Ceilings '!$C$3-SUM($S27,$W27),'Wage Ceilings '!$C$3-SUM($S27,$W27),$E27)</f>
        <v>0</v>
      </c>
      <c r="AB27" s="91" cm="1">
        <f t="array" ref="AB27">INDEX(Appendix!$G$4:$L$8,_xlfn.IFS(Z27&lt;56,1,Z27&lt;61,2,Z27&lt;66,3,Z27&lt;71,4,TRUE,5),MATCH(YEAR($C$17),Appendix!$G$3:$L$3,0))</f>
        <v>0</v>
      </c>
      <c r="AC27" s="92">
        <f t="shared" si="6"/>
        <v>0</v>
      </c>
      <c r="AD27" s="89">
        <f t="shared" si="7"/>
        <v>127</v>
      </c>
      <c r="AE27" s="90">
        <f>IF($F27&gt;'Wage Ceilings '!$C$3-SUM($S27,$W27,$AA27),'Wage Ceilings '!$C$3-SUM($S27,$W27,$AA27),$F27)</f>
        <v>0</v>
      </c>
      <c r="AF27" s="91" cm="1">
        <f t="array" ref="AF27">INDEX(Appendix!$G$4:$L$8,_xlfn.IFS(AD27&lt;56,1,AD27&lt;61,2,AD27&lt;66,3,AD27&lt;71,4,TRUE,5),MATCH(YEAR($C$17),Appendix!$G$3:$L$3,0))</f>
        <v>0</v>
      </c>
      <c r="AG27" s="92">
        <f t="shared" si="8"/>
        <v>0</v>
      </c>
      <c r="AH27" s="89">
        <f t="shared" si="9"/>
        <v>127</v>
      </c>
      <c r="AI27" s="90">
        <f>IF($G27&gt;'Wage Ceilings '!$C$3-SUM($S27,$W27,$AA27,$AE27),'Wage Ceilings '!$C$3-SUM($S27,$W27,$AA27,$AE27),$G27)</f>
        <v>0</v>
      </c>
      <c r="AJ27" s="91" cm="1">
        <f t="array" ref="AJ27">INDEX(Appendix!$G$4:$L$8,_xlfn.IFS(AH27&lt;56,1,AH27&lt;61,2,AH27&lt;66,3,AH27&lt;71,4,TRUE,5),MATCH(YEAR($C$17),Appendix!$G$3:$L$3,0))</f>
        <v>0</v>
      </c>
      <c r="AK27" s="92">
        <f t="shared" si="10"/>
        <v>0</v>
      </c>
      <c r="AL27" s="89">
        <f t="shared" si="11"/>
        <v>127</v>
      </c>
      <c r="AM27" s="90">
        <f>IF($H27&gt;'Wage Ceilings '!$C$3-SUM($S27,$W27,$AA27,$AE27,$AI27),'Wage Ceilings '!$C$3-SUM($S27,$W27,$AA27,$AE27,$AI27),$H27)</f>
        <v>0</v>
      </c>
      <c r="AN27" s="91" cm="1">
        <f t="array" ref="AN27">INDEX(Appendix!$G$4:$L$8,_xlfn.IFS(AL27&lt;56,1,AL27&lt;61,2,AL27&lt;66,3,AL27&lt;71,4,TRUE,5),MATCH(YEAR($C$17),Appendix!$G$3:$L$3,0))</f>
        <v>0</v>
      </c>
      <c r="AO27" s="92">
        <f t="shared" si="12"/>
        <v>0</v>
      </c>
      <c r="AP27" s="89">
        <f t="shared" si="13"/>
        <v>127</v>
      </c>
      <c r="AQ27" s="90" cm="1">
        <f t="array" ref="AQ27">_xlfn.IFS(SUM($S27,$W27,$AA27,$AE27,$AI27,$AM27)&gt;='Wage Ceilings '!$C$3,0,SUM($I27,$S27,$W27,$AA27,$AE27,$AI27,$AM27)&gt;'Wage Ceilings '!$C$3,'Wage Ceilings '!$C$3-SUM($S27,$W27,$AA27,$AE27,$AI27,$AM27),SUM($I27,$S27,$W27,$AA27,$AE27,$AI27,$AM27)&lt;='Wage Ceilings '!$C$3,$I27)</f>
        <v>0</v>
      </c>
      <c r="AR27" s="91" cm="1">
        <f t="array" ref="AR27">INDEX(Appendix!$G$4:$L$8,_xlfn.IFS(AP27&lt;56,1,AP27&lt;61,2,AP27&lt;66,3,AP27&lt;71,4,TRUE,5),MATCH(YEAR($C$17),Appendix!$G$3:$L$3,0))</f>
        <v>0</v>
      </c>
      <c r="AS27" s="92">
        <f t="shared" si="24"/>
        <v>0</v>
      </c>
      <c r="AT27" s="89">
        <f t="shared" si="14"/>
        <v>127</v>
      </c>
      <c r="AU27" s="90" cm="1">
        <f t="array" ref="AU27">_xlfn.IFS(SUM($S27,$W27,$AA27,$AE27,$AI27,$AM27,$AQ27)&gt;='Wage Ceilings '!$C$3,0,SUM($J27,$S27,$W27,$AA27,$AE27,$AI27,$AM27,$AQ27)&gt;'Wage Ceilings '!$C$3,'Wage Ceilings '!$C$3-SUM($S27,$W27,$AA27,$AE27,$AI27,$AM27,$AQ27),SUM($J27,$S27,$W27,$AA27,$AE27,$AI27,$AM27,$AQ27)&lt;='Wage Ceilings '!$C$3,$J27)</f>
        <v>0</v>
      </c>
      <c r="AV27" s="91" cm="1">
        <f t="array" ref="AV27">INDEX(Appendix!$G$4:$L$8,_xlfn.IFS(AT27&lt;56,1,AT27&lt;61,2,AT27&lt;66,3,AT27&lt;71,4,TRUE,5),MATCH(YEAR($C$17),Appendix!$G$3:$L$3,0))</f>
        <v>0</v>
      </c>
      <c r="AW27" s="92">
        <f t="shared" si="15"/>
        <v>0</v>
      </c>
      <c r="AX27" s="89">
        <f t="shared" si="16"/>
        <v>127</v>
      </c>
      <c r="AY27" s="90" cm="1">
        <f t="array" ref="AY27">_xlfn.IFS(SUM($S27,$W27,$AA27,$AE27,$AI27,$AM27,$AQ27,$AU27)&gt;='Wage Ceilings '!$C$3,0,SUM($K27,$S27,$W27,$AA27,$AE27,$AI27,$AM27,$AQ27,$AU27)&gt;'Wage Ceilings '!$C$3,'Wage Ceilings '!$C$3-SUM($S27,$W27,$AA27,$AE27,$AI27,$AM27,$AQ27,$AU27),SUM($K27,$S27,$W27,$AA27,$AE27,$AI27,$AM27,$AQ27,$AU27)&lt;='Wage Ceilings '!$C$3,$K27)</f>
        <v>0</v>
      </c>
      <c r="AZ27" s="91" cm="1">
        <f t="array" ref="AZ27">INDEX(Appendix!$G$4:$L$8,_xlfn.IFS(AX27&lt;56,1,AX27&lt;61,2,AX27&lt;66,3,AX27&lt;71,4,TRUE,5),MATCH(YEAR($C$17),Appendix!$G$3:$L$3,0))</f>
        <v>0</v>
      </c>
      <c r="BA27" s="92">
        <f t="shared" si="17"/>
        <v>0</v>
      </c>
      <c r="BB27" s="89">
        <f t="shared" si="18"/>
        <v>127</v>
      </c>
      <c r="BC27" s="90" cm="1">
        <f t="array" ref="BC27">_xlfn.IFS(SUM($S27,$W27,$AA27,$AE27,$AI27,$AM27,$AQ27,$AU27,$AY27)&gt;='Wage Ceilings '!$C$3,0,SUM($L27,$S27,$W27,$AA27,$AE27,$AI27,$AM27,$AQ27,$AU27,$AY27)&gt;'Wage Ceilings '!$C$3,'Wage Ceilings '!$C$3-SUM($S27,$W27,$AA27,$AE27,$AI27,$AM27,$AQ27,$AU27,$AY27),SUM($L27,$S27,$W27,$AA27,$AE27,$AI27,$AM27,$AQ27,$AU27,$AY27)&lt;='Wage Ceilings '!$C$3,$L27)</f>
        <v>0</v>
      </c>
      <c r="BD27" s="91" cm="1">
        <f t="array" ref="BD27">INDEX(Appendix!$G$4:$L$8,_xlfn.IFS(BB27&lt;56,1,BB27&lt;61,2,BB27&lt;66,3,BB27&lt;71,4,TRUE,5),MATCH(YEAR($C$17),Appendix!$G$3:$L$3,0))</f>
        <v>0</v>
      </c>
      <c r="BE27" s="92">
        <f t="shared" si="19"/>
        <v>0</v>
      </c>
      <c r="BF27" s="89">
        <f t="shared" si="20"/>
        <v>127</v>
      </c>
      <c r="BG27" s="90" cm="1">
        <f t="array" ref="BG27">_xlfn.IFS(SUM($S27,$W27,$AA27,$AE27,$AI27,$AM27,$AQ27,$AU27,$AY27,$BC27)&gt;='Wage Ceilings '!$C$3,0,SUM($M27,$S27,$W27,$AA27,$AE27,$AI27,$AM27,$AQ27,$AU27,$AY27,$BC27)&gt;'Wage Ceilings '!$C$3,'Wage Ceilings '!$C$3-SUM($S27,$W27,$AA27,$AE27,$AI27,$AM27,$AQ27,$AU27,$AY27,$BC27),SUM($M27,$S27,$W27,$AA27,$AE27,$AI27,$AM27,$AQ27,$AU27,$AY27,$BC27)&lt;='Wage Ceilings '!$C$3,$M27)</f>
        <v>0</v>
      </c>
      <c r="BH27" s="91" cm="1">
        <f t="array" ref="BH27">INDEX(Appendix!$G$4:$L$8,_xlfn.IFS(BF27&lt;56,1,BF27&lt;61,2,BF27&lt;66,3,BF27&lt;71,4,TRUE,5),MATCH(YEAR($C$17),Appendix!$G$3:$L$3,0))</f>
        <v>0</v>
      </c>
      <c r="BI27" s="92">
        <f t="shared" si="21"/>
        <v>0</v>
      </c>
      <c r="BJ27" s="89">
        <f t="shared" si="22"/>
        <v>127</v>
      </c>
      <c r="BK27" s="90" cm="1">
        <f t="array" ref="BK27">_xlfn.IFS(SUM($S27,$W27,$AA27,$AE27,$AI27,$AM27,$AQ27,$AU27,$AY27,$BC27,$BG27)&gt;='Wage Ceilings '!$C$3,0,SUM($N27,$S27,$W27,$AA27,$AE27,$AI27,$AM27,$AQ27,$AU27,$AY27,$BC27,$BG27)&gt;'Wage Ceilings '!$C$3,'Wage Ceilings '!$C$3-SUM($S27,$W27,$AA27,$AE27,$AI27,$AM27,$AQ27,$AU27,$AY27,$BC27,$BG27),SUM($N27,$S27,$W27,$AA27,$AE27,$AI27,$AM27,$AQ27,$AU27,$AY27,$BC27,$BG27)&lt;='Wage Ceilings '!$C$3,$N27)</f>
        <v>0</v>
      </c>
      <c r="BL27" s="91" cm="1">
        <f t="array" ref="BL27">INDEX(Appendix!$G$4:$L$8,_xlfn.IFS(BJ27&lt;56,1,BJ27&lt;61,2,BJ27&lt;66,3,BJ27&lt;71,4,TRUE,5),MATCH(YEAR($C$17),Appendix!$G$3:$L$3,0))</f>
        <v>0</v>
      </c>
      <c r="BM27" s="92">
        <f t="shared" si="23"/>
        <v>0</v>
      </c>
      <c r="BN27" s="99"/>
    </row>
    <row r="28" spans="1:67" x14ac:dyDescent="0.3">
      <c r="A28" s="64" t="s">
        <v>26</v>
      </c>
      <c r="B28" s="63"/>
      <c r="C28" s="67"/>
      <c r="D28" s="67"/>
      <c r="E28" s="67"/>
      <c r="F28" s="67"/>
      <c r="G28" s="67"/>
      <c r="H28" s="67"/>
      <c r="I28" s="67"/>
      <c r="J28" s="67"/>
      <c r="K28" s="67"/>
      <c r="L28" s="67"/>
      <c r="M28" s="67"/>
      <c r="N28" s="67"/>
      <c r="O28" s="57">
        <f t="shared" si="25"/>
        <v>0</v>
      </c>
      <c r="P28" s="57">
        <f t="shared" si="26"/>
        <v>0</v>
      </c>
      <c r="Q28" s="58">
        <f t="shared" si="0"/>
        <v>0</v>
      </c>
      <c r="R28" s="89">
        <f t="shared" si="1"/>
        <v>126</v>
      </c>
      <c r="S28" s="90">
        <f>IF($C28&gt;'Wage Ceilings '!$C$3,'Wage Ceilings '!$C$3,$C28)</f>
        <v>0</v>
      </c>
      <c r="T28" s="91" cm="1">
        <f t="array" ref="T28">INDEX(Appendix!$G$4:$L$8,_xlfn.IFS(R28&lt;56,1,R28&lt;61,2,R28&lt;66,3,R28&lt;71,4,TRUE,5),MATCH(YEAR($C$17),Appendix!$G$3:$L$3,0))</f>
        <v>0</v>
      </c>
      <c r="U28" s="92">
        <f t="shared" si="2"/>
        <v>0</v>
      </c>
      <c r="V28" s="89">
        <f t="shared" si="3"/>
        <v>127</v>
      </c>
      <c r="W28" s="90">
        <f>IF($D28&gt;'Wage Ceilings '!$C$3-$S28,'Wage Ceilings '!$C$3-$S28,$D28)</f>
        <v>0</v>
      </c>
      <c r="X28" s="91" cm="1">
        <f t="array" ref="X28">INDEX(Appendix!$G$4:$L$8,_xlfn.IFS(V28&lt;56,1,V28&lt;61,2,V28&lt;66,3,V28&lt;71,4,TRUE,5),MATCH(YEAR($C$17),Appendix!$G$3:$L$3,0))</f>
        <v>0</v>
      </c>
      <c r="Y28" s="92">
        <f t="shared" si="4"/>
        <v>0</v>
      </c>
      <c r="Z28" s="89">
        <f t="shared" si="5"/>
        <v>127</v>
      </c>
      <c r="AA28" s="90">
        <f>IF($E28&gt;'Wage Ceilings '!$C$3-SUM($S28,$W28),'Wage Ceilings '!$C$3-SUM($S28,$W28),$E28)</f>
        <v>0</v>
      </c>
      <c r="AB28" s="91" cm="1">
        <f t="array" ref="AB28">INDEX(Appendix!$G$4:$L$8,_xlfn.IFS(Z28&lt;56,1,Z28&lt;61,2,Z28&lt;66,3,Z28&lt;71,4,TRUE,5),MATCH(YEAR($C$17),Appendix!$G$3:$L$3,0))</f>
        <v>0</v>
      </c>
      <c r="AC28" s="92">
        <f t="shared" si="6"/>
        <v>0</v>
      </c>
      <c r="AD28" s="89">
        <f t="shared" si="7"/>
        <v>127</v>
      </c>
      <c r="AE28" s="90">
        <f>IF($F28&gt;'Wage Ceilings '!$C$3-SUM($S28,$W28,$AA28),'Wage Ceilings '!$C$3-SUM($S28,$W28,$AA28),$F28)</f>
        <v>0</v>
      </c>
      <c r="AF28" s="91" cm="1">
        <f t="array" ref="AF28">INDEX(Appendix!$G$4:$L$8,_xlfn.IFS(AD28&lt;56,1,AD28&lt;61,2,AD28&lt;66,3,AD28&lt;71,4,TRUE,5),MATCH(YEAR($C$17),Appendix!$G$3:$L$3,0))</f>
        <v>0</v>
      </c>
      <c r="AG28" s="92">
        <f t="shared" si="8"/>
        <v>0</v>
      </c>
      <c r="AH28" s="89">
        <f t="shared" si="9"/>
        <v>127</v>
      </c>
      <c r="AI28" s="90">
        <f>IF($G28&gt;'Wage Ceilings '!$C$3-SUM($S28,$W28,$AA28,$AE28),'Wage Ceilings '!$C$3-SUM($S28,$W28,$AA28,$AE28),$G28)</f>
        <v>0</v>
      </c>
      <c r="AJ28" s="91" cm="1">
        <f t="array" ref="AJ28">INDEX(Appendix!$G$4:$L$8,_xlfn.IFS(AH28&lt;56,1,AH28&lt;61,2,AH28&lt;66,3,AH28&lt;71,4,TRUE,5),MATCH(YEAR($C$17),Appendix!$G$3:$L$3,0))</f>
        <v>0</v>
      </c>
      <c r="AK28" s="92">
        <f t="shared" si="10"/>
        <v>0</v>
      </c>
      <c r="AL28" s="89">
        <f t="shared" si="11"/>
        <v>127</v>
      </c>
      <c r="AM28" s="90">
        <f>IF($H28&gt;'Wage Ceilings '!$C$3-SUM($S28,$W28,$AA28,$AE28,$AI28),'Wage Ceilings '!$C$3-SUM($S28,$W28,$AA28,$AE28,$AI28),$H28)</f>
        <v>0</v>
      </c>
      <c r="AN28" s="91" cm="1">
        <f t="array" ref="AN28">INDEX(Appendix!$G$4:$L$8,_xlfn.IFS(AL28&lt;56,1,AL28&lt;61,2,AL28&lt;66,3,AL28&lt;71,4,TRUE,5),MATCH(YEAR($C$17),Appendix!$G$3:$L$3,0))</f>
        <v>0</v>
      </c>
      <c r="AO28" s="92">
        <f t="shared" si="12"/>
        <v>0</v>
      </c>
      <c r="AP28" s="89">
        <f t="shared" si="13"/>
        <v>127</v>
      </c>
      <c r="AQ28" s="90" cm="1">
        <f t="array" ref="AQ28">_xlfn.IFS(SUM($S28,$W28,$AA28,$AE28,$AI28,$AM28)&gt;='Wage Ceilings '!$C$3,0,SUM($I28,$S28,$W28,$AA28,$AE28,$AI28,$AM28)&gt;'Wage Ceilings '!$C$3,'Wage Ceilings '!$C$3-SUM($S28,$W28,$AA28,$AE28,$AI28,$AM28),SUM($I28,$S28,$W28,$AA28,$AE28,$AI28,$AM28)&lt;='Wage Ceilings '!$C$3,$I28)</f>
        <v>0</v>
      </c>
      <c r="AR28" s="91" cm="1">
        <f t="array" ref="AR28">INDEX(Appendix!$G$4:$L$8,_xlfn.IFS(AP28&lt;56,1,AP28&lt;61,2,AP28&lt;66,3,AP28&lt;71,4,TRUE,5),MATCH(YEAR($C$17),Appendix!$G$3:$L$3,0))</f>
        <v>0</v>
      </c>
      <c r="AS28" s="92">
        <f t="shared" si="24"/>
        <v>0</v>
      </c>
      <c r="AT28" s="89">
        <f t="shared" si="14"/>
        <v>127</v>
      </c>
      <c r="AU28" s="90" cm="1">
        <f t="array" ref="AU28">_xlfn.IFS(SUM($S28,$W28,$AA28,$AE28,$AI28,$AM28,$AQ28)&gt;='Wage Ceilings '!$C$3,0,SUM($J28,$S28,$W28,$AA28,$AE28,$AI28,$AM28,$AQ28)&gt;'Wage Ceilings '!$C$3,'Wage Ceilings '!$C$3-SUM($S28,$W28,$AA28,$AE28,$AI28,$AM28,$AQ28),SUM($J28,$S28,$W28,$AA28,$AE28,$AI28,$AM28,$AQ28)&lt;='Wage Ceilings '!$C$3,$J28)</f>
        <v>0</v>
      </c>
      <c r="AV28" s="91" cm="1">
        <f t="array" ref="AV28">INDEX(Appendix!$G$4:$L$8,_xlfn.IFS(AT28&lt;56,1,AT28&lt;61,2,AT28&lt;66,3,AT28&lt;71,4,TRUE,5),MATCH(YEAR($C$17),Appendix!$G$3:$L$3,0))</f>
        <v>0</v>
      </c>
      <c r="AW28" s="92">
        <f t="shared" si="15"/>
        <v>0</v>
      </c>
      <c r="AX28" s="89">
        <f t="shared" si="16"/>
        <v>127</v>
      </c>
      <c r="AY28" s="90" cm="1">
        <f t="array" ref="AY28">_xlfn.IFS(SUM($S28,$W28,$AA28,$AE28,$AI28,$AM28,$AQ28,$AU28)&gt;='Wage Ceilings '!$C$3,0,SUM($K28,$S28,$W28,$AA28,$AE28,$AI28,$AM28,$AQ28,$AU28)&gt;'Wage Ceilings '!$C$3,'Wage Ceilings '!$C$3-SUM($S28,$W28,$AA28,$AE28,$AI28,$AM28,$AQ28,$AU28),SUM($K28,$S28,$W28,$AA28,$AE28,$AI28,$AM28,$AQ28,$AU28)&lt;='Wage Ceilings '!$C$3,$K28)</f>
        <v>0</v>
      </c>
      <c r="AZ28" s="91" cm="1">
        <f t="array" ref="AZ28">INDEX(Appendix!$G$4:$L$8,_xlfn.IFS(AX28&lt;56,1,AX28&lt;61,2,AX28&lt;66,3,AX28&lt;71,4,TRUE,5),MATCH(YEAR($C$17),Appendix!$G$3:$L$3,0))</f>
        <v>0</v>
      </c>
      <c r="BA28" s="92">
        <f t="shared" si="17"/>
        <v>0</v>
      </c>
      <c r="BB28" s="89">
        <f t="shared" si="18"/>
        <v>127</v>
      </c>
      <c r="BC28" s="90" cm="1">
        <f t="array" ref="BC28">_xlfn.IFS(SUM($S28,$W28,$AA28,$AE28,$AI28,$AM28,$AQ28,$AU28,$AY28)&gt;='Wage Ceilings '!$C$3,0,SUM($L28,$S28,$W28,$AA28,$AE28,$AI28,$AM28,$AQ28,$AU28,$AY28)&gt;'Wage Ceilings '!$C$3,'Wage Ceilings '!$C$3-SUM($S28,$W28,$AA28,$AE28,$AI28,$AM28,$AQ28,$AU28,$AY28),SUM($L28,$S28,$W28,$AA28,$AE28,$AI28,$AM28,$AQ28,$AU28,$AY28)&lt;='Wage Ceilings '!$C$3,$L28)</f>
        <v>0</v>
      </c>
      <c r="BD28" s="91" cm="1">
        <f t="array" ref="BD28">INDEX(Appendix!$G$4:$L$8,_xlfn.IFS(BB28&lt;56,1,BB28&lt;61,2,BB28&lt;66,3,BB28&lt;71,4,TRUE,5),MATCH(YEAR($C$17),Appendix!$G$3:$L$3,0))</f>
        <v>0</v>
      </c>
      <c r="BE28" s="92">
        <f t="shared" si="19"/>
        <v>0</v>
      </c>
      <c r="BF28" s="89">
        <f t="shared" si="20"/>
        <v>127</v>
      </c>
      <c r="BG28" s="90" cm="1">
        <f t="array" ref="BG28">_xlfn.IFS(SUM($S28,$W28,$AA28,$AE28,$AI28,$AM28,$AQ28,$AU28,$AY28,$BC28)&gt;='Wage Ceilings '!$C$3,0,SUM($M28,$S28,$W28,$AA28,$AE28,$AI28,$AM28,$AQ28,$AU28,$AY28,$BC28)&gt;'Wage Ceilings '!$C$3,'Wage Ceilings '!$C$3-SUM($S28,$W28,$AA28,$AE28,$AI28,$AM28,$AQ28,$AU28,$AY28,$BC28),SUM($M28,$S28,$W28,$AA28,$AE28,$AI28,$AM28,$AQ28,$AU28,$AY28,$BC28)&lt;='Wage Ceilings '!$C$3,$M28)</f>
        <v>0</v>
      </c>
      <c r="BH28" s="91" cm="1">
        <f t="array" ref="BH28">INDEX(Appendix!$G$4:$L$8,_xlfn.IFS(BF28&lt;56,1,BF28&lt;61,2,BF28&lt;66,3,BF28&lt;71,4,TRUE,5),MATCH(YEAR($C$17),Appendix!$G$3:$L$3,0))</f>
        <v>0</v>
      </c>
      <c r="BI28" s="92">
        <f t="shared" si="21"/>
        <v>0</v>
      </c>
      <c r="BJ28" s="89">
        <f t="shared" si="22"/>
        <v>127</v>
      </c>
      <c r="BK28" s="90" cm="1">
        <f t="array" ref="BK28">_xlfn.IFS(SUM($S28,$W28,$AA28,$AE28,$AI28,$AM28,$AQ28,$AU28,$AY28,$BC28,$BG28)&gt;='Wage Ceilings '!$C$3,0,SUM($N28,$S28,$W28,$AA28,$AE28,$AI28,$AM28,$AQ28,$AU28,$AY28,$BC28,$BG28)&gt;'Wage Ceilings '!$C$3,'Wage Ceilings '!$C$3-SUM($S28,$W28,$AA28,$AE28,$AI28,$AM28,$AQ28,$AU28,$AY28,$BC28,$BG28),SUM($N28,$S28,$W28,$AA28,$AE28,$AI28,$AM28,$AQ28,$AU28,$AY28,$BC28,$BG28)&lt;='Wage Ceilings '!$C$3,$N28)</f>
        <v>0</v>
      </c>
      <c r="BL28" s="91" cm="1">
        <f t="array" ref="BL28">INDEX(Appendix!$G$4:$L$8,_xlfn.IFS(BJ28&lt;56,1,BJ28&lt;61,2,BJ28&lt;66,3,BJ28&lt;71,4,TRUE,5),MATCH(YEAR($C$17),Appendix!$G$3:$L$3,0))</f>
        <v>0</v>
      </c>
      <c r="BM28" s="92">
        <f t="shared" si="23"/>
        <v>0</v>
      </c>
      <c r="BN28" s="99"/>
    </row>
    <row r="29" spans="1:67" x14ac:dyDescent="0.3">
      <c r="A29" s="64" t="s">
        <v>27</v>
      </c>
      <c r="B29" s="63"/>
      <c r="C29" s="67"/>
      <c r="D29" s="67"/>
      <c r="E29" s="67"/>
      <c r="F29" s="67"/>
      <c r="G29" s="67"/>
      <c r="H29" s="67"/>
      <c r="I29" s="67"/>
      <c r="J29" s="67"/>
      <c r="K29" s="67"/>
      <c r="L29" s="67"/>
      <c r="M29" s="67"/>
      <c r="N29" s="67"/>
      <c r="O29" s="57">
        <f t="shared" si="25"/>
        <v>0</v>
      </c>
      <c r="P29" s="57">
        <f t="shared" si="26"/>
        <v>0</v>
      </c>
      <c r="Q29" s="58">
        <f t="shared" si="0"/>
        <v>0</v>
      </c>
      <c r="R29" s="89">
        <f t="shared" si="1"/>
        <v>126</v>
      </c>
      <c r="S29" s="90">
        <f>IF($C29&gt;'Wage Ceilings '!$C$3,'Wage Ceilings '!$C$3,$C29)</f>
        <v>0</v>
      </c>
      <c r="T29" s="91" cm="1">
        <f t="array" ref="T29">INDEX(Appendix!$G$4:$L$8,_xlfn.IFS(R29&lt;56,1,R29&lt;61,2,R29&lt;66,3,R29&lt;71,4,TRUE,5),MATCH(YEAR($C$17),Appendix!$G$3:$L$3,0))</f>
        <v>0</v>
      </c>
      <c r="U29" s="92">
        <f t="shared" si="2"/>
        <v>0</v>
      </c>
      <c r="V29" s="89">
        <f t="shared" si="3"/>
        <v>127</v>
      </c>
      <c r="W29" s="90">
        <f>IF($D29&gt;'Wage Ceilings '!$C$3-$S29,'Wage Ceilings '!$C$3-$S29,$D29)</f>
        <v>0</v>
      </c>
      <c r="X29" s="91" cm="1">
        <f t="array" ref="X29">INDEX(Appendix!$G$4:$L$8,_xlfn.IFS(V29&lt;56,1,V29&lt;61,2,V29&lt;66,3,V29&lt;71,4,TRUE,5),MATCH(YEAR($C$17),Appendix!$G$3:$L$3,0))</f>
        <v>0</v>
      </c>
      <c r="Y29" s="92">
        <f t="shared" si="4"/>
        <v>0</v>
      </c>
      <c r="Z29" s="89">
        <f t="shared" si="5"/>
        <v>127</v>
      </c>
      <c r="AA29" s="90">
        <f>IF($E29&gt;'Wage Ceilings '!$C$3-SUM($S29,$W29),'Wage Ceilings '!$C$3-SUM($S29,$W29),$E29)</f>
        <v>0</v>
      </c>
      <c r="AB29" s="91" cm="1">
        <f t="array" ref="AB29">INDEX(Appendix!$G$4:$L$8,_xlfn.IFS(Z29&lt;56,1,Z29&lt;61,2,Z29&lt;66,3,Z29&lt;71,4,TRUE,5),MATCH(YEAR($C$17),Appendix!$G$3:$L$3,0))</f>
        <v>0</v>
      </c>
      <c r="AC29" s="92">
        <f t="shared" si="6"/>
        <v>0</v>
      </c>
      <c r="AD29" s="89">
        <f t="shared" si="7"/>
        <v>127</v>
      </c>
      <c r="AE29" s="90">
        <f>IF($F29&gt;'Wage Ceilings '!$C$3-SUM($S29,$W29,$AA29),'Wage Ceilings '!$C$3-SUM($S29,$W29,$AA29),$F29)</f>
        <v>0</v>
      </c>
      <c r="AF29" s="91" cm="1">
        <f t="array" ref="AF29">INDEX(Appendix!$G$4:$L$8,_xlfn.IFS(AD29&lt;56,1,AD29&lt;61,2,AD29&lt;66,3,AD29&lt;71,4,TRUE,5),MATCH(YEAR($C$17),Appendix!$G$3:$L$3,0))</f>
        <v>0</v>
      </c>
      <c r="AG29" s="92">
        <f t="shared" si="8"/>
        <v>0</v>
      </c>
      <c r="AH29" s="89">
        <f t="shared" si="9"/>
        <v>127</v>
      </c>
      <c r="AI29" s="90">
        <f>IF($G29&gt;'Wage Ceilings '!$C$3-SUM($S29,$W29,$AA29,$AE29),'Wage Ceilings '!$C$3-SUM($S29,$W29,$AA29,$AE29),$G29)</f>
        <v>0</v>
      </c>
      <c r="AJ29" s="91" cm="1">
        <f t="array" ref="AJ29">INDEX(Appendix!$G$4:$L$8,_xlfn.IFS(AH29&lt;56,1,AH29&lt;61,2,AH29&lt;66,3,AH29&lt;71,4,TRUE,5),MATCH(YEAR($C$17),Appendix!$G$3:$L$3,0))</f>
        <v>0</v>
      </c>
      <c r="AK29" s="92">
        <f t="shared" si="10"/>
        <v>0</v>
      </c>
      <c r="AL29" s="89">
        <f t="shared" si="11"/>
        <v>127</v>
      </c>
      <c r="AM29" s="90">
        <f>IF($H29&gt;'Wage Ceilings '!$C$3-SUM($S29,$W29,$AA29,$AE29,$AI29),'Wage Ceilings '!$C$3-SUM($S29,$W29,$AA29,$AE29,$AI29),$H29)</f>
        <v>0</v>
      </c>
      <c r="AN29" s="91" cm="1">
        <f t="array" ref="AN29">INDEX(Appendix!$G$4:$L$8,_xlfn.IFS(AL29&lt;56,1,AL29&lt;61,2,AL29&lt;66,3,AL29&lt;71,4,TRUE,5),MATCH(YEAR($C$17),Appendix!$G$3:$L$3,0))</f>
        <v>0</v>
      </c>
      <c r="AO29" s="92">
        <f t="shared" si="12"/>
        <v>0</v>
      </c>
      <c r="AP29" s="89">
        <f t="shared" si="13"/>
        <v>127</v>
      </c>
      <c r="AQ29" s="90" cm="1">
        <f t="array" ref="AQ29">_xlfn.IFS(SUM($S29,$W29,$AA29,$AE29,$AI29,$AM29)&gt;='Wage Ceilings '!$C$3,0,SUM($I29,$S29,$W29,$AA29,$AE29,$AI29,$AM29)&gt;'Wage Ceilings '!$C$3,'Wage Ceilings '!$C$3-SUM($S29,$W29,$AA29,$AE29,$AI29,$AM29),SUM($I29,$S29,$W29,$AA29,$AE29,$AI29,$AM29)&lt;='Wage Ceilings '!$C$3,$I29)</f>
        <v>0</v>
      </c>
      <c r="AR29" s="91" cm="1">
        <f t="array" ref="AR29">INDEX(Appendix!$G$4:$L$8,_xlfn.IFS(AP29&lt;56,1,AP29&lt;61,2,AP29&lt;66,3,AP29&lt;71,4,TRUE,5),MATCH(YEAR($C$17),Appendix!$G$3:$L$3,0))</f>
        <v>0</v>
      </c>
      <c r="AS29" s="92">
        <f t="shared" si="24"/>
        <v>0</v>
      </c>
      <c r="AT29" s="89">
        <f t="shared" si="14"/>
        <v>127</v>
      </c>
      <c r="AU29" s="90" cm="1">
        <f t="array" ref="AU29">_xlfn.IFS(SUM($S29,$W29,$AA29,$AE29,$AI29,$AM29,$AQ29)&gt;='Wage Ceilings '!$C$3,0,SUM($J29,$S29,$W29,$AA29,$AE29,$AI29,$AM29,$AQ29)&gt;'Wage Ceilings '!$C$3,'Wage Ceilings '!$C$3-SUM($S29,$W29,$AA29,$AE29,$AI29,$AM29,$AQ29),SUM($J29,$S29,$W29,$AA29,$AE29,$AI29,$AM29,$AQ29)&lt;='Wage Ceilings '!$C$3,$J29)</f>
        <v>0</v>
      </c>
      <c r="AV29" s="91" cm="1">
        <f t="array" ref="AV29">INDEX(Appendix!$G$4:$L$8,_xlfn.IFS(AT29&lt;56,1,AT29&lt;61,2,AT29&lt;66,3,AT29&lt;71,4,TRUE,5),MATCH(YEAR($C$17),Appendix!$G$3:$L$3,0))</f>
        <v>0</v>
      </c>
      <c r="AW29" s="92">
        <f t="shared" si="15"/>
        <v>0</v>
      </c>
      <c r="AX29" s="89">
        <f t="shared" si="16"/>
        <v>127</v>
      </c>
      <c r="AY29" s="90" cm="1">
        <f t="array" ref="AY29">_xlfn.IFS(SUM($S29,$W29,$AA29,$AE29,$AI29,$AM29,$AQ29,$AU29)&gt;='Wage Ceilings '!$C$3,0,SUM($K29,$S29,$W29,$AA29,$AE29,$AI29,$AM29,$AQ29,$AU29)&gt;'Wage Ceilings '!$C$3,'Wage Ceilings '!$C$3-SUM($S29,$W29,$AA29,$AE29,$AI29,$AM29,$AQ29,$AU29),SUM($K29,$S29,$W29,$AA29,$AE29,$AI29,$AM29,$AQ29,$AU29)&lt;='Wage Ceilings '!$C$3,$K29)</f>
        <v>0</v>
      </c>
      <c r="AZ29" s="91" cm="1">
        <f t="array" ref="AZ29">INDEX(Appendix!$G$4:$L$8,_xlfn.IFS(AX29&lt;56,1,AX29&lt;61,2,AX29&lt;66,3,AX29&lt;71,4,TRUE,5),MATCH(YEAR($C$17),Appendix!$G$3:$L$3,0))</f>
        <v>0</v>
      </c>
      <c r="BA29" s="92">
        <f t="shared" si="17"/>
        <v>0</v>
      </c>
      <c r="BB29" s="89">
        <f t="shared" si="18"/>
        <v>127</v>
      </c>
      <c r="BC29" s="90" cm="1">
        <f t="array" ref="BC29">_xlfn.IFS(SUM($S29,$W29,$AA29,$AE29,$AI29,$AM29,$AQ29,$AU29,$AY29)&gt;='Wage Ceilings '!$C$3,0,SUM($L29,$S29,$W29,$AA29,$AE29,$AI29,$AM29,$AQ29,$AU29,$AY29)&gt;'Wage Ceilings '!$C$3,'Wage Ceilings '!$C$3-SUM($S29,$W29,$AA29,$AE29,$AI29,$AM29,$AQ29,$AU29,$AY29),SUM($L29,$S29,$W29,$AA29,$AE29,$AI29,$AM29,$AQ29,$AU29,$AY29)&lt;='Wage Ceilings '!$C$3,$L29)</f>
        <v>0</v>
      </c>
      <c r="BD29" s="91" cm="1">
        <f t="array" ref="BD29">INDEX(Appendix!$G$4:$L$8,_xlfn.IFS(BB29&lt;56,1,BB29&lt;61,2,BB29&lt;66,3,BB29&lt;71,4,TRUE,5),MATCH(YEAR($C$17),Appendix!$G$3:$L$3,0))</f>
        <v>0</v>
      </c>
      <c r="BE29" s="92">
        <f t="shared" si="19"/>
        <v>0</v>
      </c>
      <c r="BF29" s="89">
        <f t="shared" si="20"/>
        <v>127</v>
      </c>
      <c r="BG29" s="90" cm="1">
        <f t="array" ref="BG29">_xlfn.IFS(SUM($S29,$W29,$AA29,$AE29,$AI29,$AM29,$AQ29,$AU29,$AY29,$BC29)&gt;='Wage Ceilings '!$C$3,0,SUM($M29,$S29,$W29,$AA29,$AE29,$AI29,$AM29,$AQ29,$AU29,$AY29,$BC29)&gt;'Wage Ceilings '!$C$3,'Wage Ceilings '!$C$3-SUM($S29,$W29,$AA29,$AE29,$AI29,$AM29,$AQ29,$AU29,$AY29,$BC29),SUM($M29,$S29,$W29,$AA29,$AE29,$AI29,$AM29,$AQ29,$AU29,$AY29,$BC29)&lt;='Wage Ceilings '!$C$3,$M29)</f>
        <v>0</v>
      </c>
      <c r="BH29" s="91" cm="1">
        <f t="array" ref="BH29">INDEX(Appendix!$G$4:$L$8,_xlfn.IFS(BF29&lt;56,1,BF29&lt;61,2,BF29&lt;66,3,BF29&lt;71,4,TRUE,5),MATCH(YEAR($C$17),Appendix!$G$3:$L$3,0))</f>
        <v>0</v>
      </c>
      <c r="BI29" s="92">
        <f t="shared" si="21"/>
        <v>0</v>
      </c>
      <c r="BJ29" s="89">
        <f t="shared" si="22"/>
        <v>127</v>
      </c>
      <c r="BK29" s="90" cm="1">
        <f t="array" ref="BK29">_xlfn.IFS(SUM($S29,$W29,$AA29,$AE29,$AI29,$AM29,$AQ29,$AU29,$AY29,$BC29,$BG29)&gt;='Wage Ceilings '!$C$3,0,SUM($N29,$S29,$W29,$AA29,$AE29,$AI29,$AM29,$AQ29,$AU29,$AY29,$BC29,$BG29)&gt;'Wage Ceilings '!$C$3,'Wage Ceilings '!$C$3-SUM($S29,$W29,$AA29,$AE29,$AI29,$AM29,$AQ29,$AU29,$AY29,$BC29,$BG29),SUM($N29,$S29,$W29,$AA29,$AE29,$AI29,$AM29,$AQ29,$AU29,$AY29,$BC29,$BG29)&lt;='Wage Ceilings '!$C$3,$N29)</f>
        <v>0</v>
      </c>
      <c r="BL29" s="91" cm="1">
        <f t="array" ref="BL29">INDEX(Appendix!$G$4:$L$8,_xlfn.IFS(BJ29&lt;56,1,BJ29&lt;61,2,BJ29&lt;66,3,BJ29&lt;71,4,TRUE,5),MATCH(YEAR($C$17),Appendix!$G$3:$L$3,0))</f>
        <v>0</v>
      </c>
      <c r="BM29" s="92">
        <f t="shared" si="23"/>
        <v>0</v>
      </c>
      <c r="BN29" s="99"/>
    </row>
    <row r="30" spans="1:67" x14ac:dyDescent="0.3">
      <c r="A30" s="64" t="s">
        <v>28</v>
      </c>
      <c r="B30" s="63"/>
      <c r="C30" s="67"/>
      <c r="D30" s="67"/>
      <c r="E30" s="67"/>
      <c r="F30" s="67"/>
      <c r="G30" s="67"/>
      <c r="H30" s="67"/>
      <c r="I30" s="67"/>
      <c r="J30" s="67"/>
      <c r="K30" s="67"/>
      <c r="L30" s="67"/>
      <c r="M30" s="67"/>
      <c r="N30" s="67"/>
      <c r="O30" s="57">
        <f t="shared" si="25"/>
        <v>0</v>
      </c>
      <c r="P30" s="57">
        <f t="shared" si="26"/>
        <v>0</v>
      </c>
      <c r="Q30" s="58">
        <f t="shared" si="0"/>
        <v>0</v>
      </c>
      <c r="R30" s="89">
        <f t="shared" si="1"/>
        <v>126</v>
      </c>
      <c r="S30" s="90">
        <f>IF($C30&gt;'Wage Ceilings '!$C$3,'Wage Ceilings '!$C$3,$C30)</f>
        <v>0</v>
      </c>
      <c r="T30" s="91" cm="1">
        <f t="array" ref="T30">INDEX(Appendix!$G$4:$L$8,_xlfn.IFS(R30&lt;56,1,R30&lt;61,2,R30&lt;66,3,R30&lt;71,4,TRUE,5),MATCH(YEAR($C$17),Appendix!$G$3:$L$3,0))</f>
        <v>0</v>
      </c>
      <c r="U30" s="92">
        <f t="shared" si="2"/>
        <v>0</v>
      </c>
      <c r="V30" s="89">
        <f t="shared" si="3"/>
        <v>127</v>
      </c>
      <c r="W30" s="90">
        <f>IF($D30&gt;'Wage Ceilings '!$C$3-$S30,'Wage Ceilings '!$C$3-$S30,$D30)</f>
        <v>0</v>
      </c>
      <c r="X30" s="91" cm="1">
        <f t="array" ref="X30">INDEX(Appendix!$G$4:$L$8,_xlfn.IFS(V30&lt;56,1,V30&lt;61,2,V30&lt;66,3,V30&lt;71,4,TRUE,5),MATCH(YEAR($C$17),Appendix!$G$3:$L$3,0))</f>
        <v>0</v>
      </c>
      <c r="Y30" s="92">
        <f t="shared" si="4"/>
        <v>0</v>
      </c>
      <c r="Z30" s="89">
        <f t="shared" si="5"/>
        <v>127</v>
      </c>
      <c r="AA30" s="90">
        <f>IF($E30&gt;'Wage Ceilings '!$C$3-SUM($S30,$W30),'Wage Ceilings '!$C$3-SUM($S30,$W30),$E30)</f>
        <v>0</v>
      </c>
      <c r="AB30" s="91" cm="1">
        <f t="array" ref="AB30">INDEX(Appendix!$G$4:$L$8,_xlfn.IFS(Z30&lt;56,1,Z30&lt;61,2,Z30&lt;66,3,Z30&lt;71,4,TRUE,5),MATCH(YEAR($C$17),Appendix!$G$3:$L$3,0))</f>
        <v>0</v>
      </c>
      <c r="AC30" s="92">
        <f t="shared" si="6"/>
        <v>0</v>
      </c>
      <c r="AD30" s="89">
        <f t="shared" si="7"/>
        <v>127</v>
      </c>
      <c r="AE30" s="90">
        <f>IF($F30&gt;'Wage Ceilings '!$C$3-SUM($S30,$W30,$AA30),'Wage Ceilings '!$C$3-SUM($S30,$W30,$AA30),$F30)</f>
        <v>0</v>
      </c>
      <c r="AF30" s="91" cm="1">
        <f t="array" ref="AF30">INDEX(Appendix!$G$4:$L$8,_xlfn.IFS(AD30&lt;56,1,AD30&lt;61,2,AD30&lt;66,3,AD30&lt;71,4,TRUE,5),MATCH(YEAR($C$17),Appendix!$G$3:$L$3,0))</f>
        <v>0</v>
      </c>
      <c r="AG30" s="92">
        <f t="shared" si="8"/>
        <v>0</v>
      </c>
      <c r="AH30" s="89">
        <f t="shared" si="9"/>
        <v>127</v>
      </c>
      <c r="AI30" s="90">
        <f>IF($G30&gt;'Wage Ceilings '!$C$3-SUM($S30,$W30,$AA30,$AE30),'Wage Ceilings '!$C$3-SUM($S30,$W30,$AA30,$AE30),$G30)</f>
        <v>0</v>
      </c>
      <c r="AJ30" s="91" cm="1">
        <f t="array" ref="AJ30">INDEX(Appendix!$G$4:$L$8,_xlfn.IFS(AH30&lt;56,1,AH30&lt;61,2,AH30&lt;66,3,AH30&lt;71,4,TRUE,5),MATCH(YEAR($C$17),Appendix!$G$3:$L$3,0))</f>
        <v>0</v>
      </c>
      <c r="AK30" s="92">
        <f t="shared" si="10"/>
        <v>0</v>
      </c>
      <c r="AL30" s="89">
        <f t="shared" si="11"/>
        <v>127</v>
      </c>
      <c r="AM30" s="90">
        <f>IF($H30&gt;'Wage Ceilings '!$C$3-SUM($S30,$W30,$AA30,$AE30,$AI30),'Wage Ceilings '!$C$3-SUM($S30,$W30,$AA30,$AE30,$AI30),$H30)</f>
        <v>0</v>
      </c>
      <c r="AN30" s="91" cm="1">
        <f t="array" ref="AN30">INDEX(Appendix!$G$4:$L$8,_xlfn.IFS(AL30&lt;56,1,AL30&lt;61,2,AL30&lt;66,3,AL30&lt;71,4,TRUE,5),MATCH(YEAR($C$17),Appendix!$G$3:$L$3,0))</f>
        <v>0</v>
      </c>
      <c r="AO30" s="92">
        <f t="shared" si="12"/>
        <v>0</v>
      </c>
      <c r="AP30" s="89">
        <f t="shared" si="13"/>
        <v>127</v>
      </c>
      <c r="AQ30" s="90" cm="1">
        <f t="array" ref="AQ30">_xlfn.IFS(SUM($S30,$W30,$AA30,$AE30,$AI30,$AM30)&gt;='Wage Ceilings '!$C$3,0,SUM($I30,$S30,$W30,$AA30,$AE30,$AI30,$AM30)&gt;'Wage Ceilings '!$C$3,'Wage Ceilings '!$C$3-SUM($S30,$W30,$AA30,$AE30,$AI30,$AM30),SUM($I30,$S30,$W30,$AA30,$AE30,$AI30,$AM30)&lt;='Wage Ceilings '!$C$3,$I30)</f>
        <v>0</v>
      </c>
      <c r="AR30" s="91" cm="1">
        <f t="array" ref="AR30">INDEX(Appendix!$G$4:$L$8,_xlfn.IFS(AP30&lt;56,1,AP30&lt;61,2,AP30&lt;66,3,AP30&lt;71,4,TRUE,5),MATCH(YEAR($C$17),Appendix!$G$3:$L$3,0))</f>
        <v>0</v>
      </c>
      <c r="AS30" s="92">
        <f t="shared" si="24"/>
        <v>0</v>
      </c>
      <c r="AT30" s="89">
        <f t="shared" si="14"/>
        <v>127</v>
      </c>
      <c r="AU30" s="90" cm="1">
        <f t="array" ref="AU30">_xlfn.IFS(SUM($S30,$W30,$AA30,$AE30,$AI30,$AM30,$AQ30)&gt;='Wage Ceilings '!$C$3,0,SUM($J30,$S30,$W30,$AA30,$AE30,$AI30,$AM30,$AQ30)&gt;'Wage Ceilings '!$C$3,'Wage Ceilings '!$C$3-SUM($S30,$W30,$AA30,$AE30,$AI30,$AM30,$AQ30),SUM($J30,$S30,$W30,$AA30,$AE30,$AI30,$AM30,$AQ30)&lt;='Wage Ceilings '!$C$3,$J30)</f>
        <v>0</v>
      </c>
      <c r="AV30" s="91" cm="1">
        <f t="array" ref="AV30">INDEX(Appendix!$G$4:$L$8,_xlfn.IFS(AT30&lt;56,1,AT30&lt;61,2,AT30&lt;66,3,AT30&lt;71,4,TRUE,5),MATCH(YEAR($C$17),Appendix!$G$3:$L$3,0))</f>
        <v>0</v>
      </c>
      <c r="AW30" s="92">
        <f t="shared" si="15"/>
        <v>0</v>
      </c>
      <c r="AX30" s="89">
        <f t="shared" si="16"/>
        <v>127</v>
      </c>
      <c r="AY30" s="90" cm="1">
        <f t="array" ref="AY30">_xlfn.IFS(SUM($S30,$W30,$AA30,$AE30,$AI30,$AM30,$AQ30,$AU30)&gt;='Wage Ceilings '!$C$3,0,SUM($K30,$S30,$W30,$AA30,$AE30,$AI30,$AM30,$AQ30,$AU30)&gt;'Wage Ceilings '!$C$3,'Wage Ceilings '!$C$3-SUM($S30,$W30,$AA30,$AE30,$AI30,$AM30,$AQ30,$AU30),SUM($K30,$S30,$W30,$AA30,$AE30,$AI30,$AM30,$AQ30,$AU30)&lt;='Wage Ceilings '!$C$3,$K30)</f>
        <v>0</v>
      </c>
      <c r="AZ30" s="91" cm="1">
        <f t="array" ref="AZ30">INDEX(Appendix!$G$4:$L$8,_xlfn.IFS(AX30&lt;56,1,AX30&lt;61,2,AX30&lt;66,3,AX30&lt;71,4,TRUE,5),MATCH(YEAR($C$17),Appendix!$G$3:$L$3,0))</f>
        <v>0</v>
      </c>
      <c r="BA30" s="92">
        <f t="shared" si="17"/>
        <v>0</v>
      </c>
      <c r="BB30" s="89">
        <f t="shared" si="18"/>
        <v>127</v>
      </c>
      <c r="BC30" s="90" cm="1">
        <f t="array" ref="BC30">_xlfn.IFS(SUM($S30,$W30,$AA30,$AE30,$AI30,$AM30,$AQ30,$AU30,$AY30)&gt;='Wage Ceilings '!$C$3,0,SUM($L30,$S30,$W30,$AA30,$AE30,$AI30,$AM30,$AQ30,$AU30,$AY30)&gt;'Wage Ceilings '!$C$3,'Wage Ceilings '!$C$3-SUM($S30,$W30,$AA30,$AE30,$AI30,$AM30,$AQ30,$AU30,$AY30),SUM($L30,$S30,$W30,$AA30,$AE30,$AI30,$AM30,$AQ30,$AU30,$AY30)&lt;='Wage Ceilings '!$C$3,$L30)</f>
        <v>0</v>
      </c>
      <c r="BD30" s="91" cm="1">
        <f t="array" ref="BD30">INDEX(Appendix!$G$4:$L$8,_xlfn.IFS(BB30&lt;56,1,BB30&lt;61,2,BB30&lt;66,3,BB30&lt;71,4,TRUE,5),MATCH(YEAR($C$17),Appendix!$G$3:$L$3,0))</f>
        <v>0</v>
      </c>
      <c r="BE30" s="92">
        <f t="shared" si="19"/>
        <v>0</v>
      </c>
      <c r="BF30" s="89">
        <f t="shared" si="20"/>
        <v>127</v>
      </c>
      <c r="BG30" s="90" cm="1">
        <f t="array" ref="BG30">_xlfn.IFS(SUM($S30,$W30,$AA30,$AE30,$AI30,$AM30,$AQ30,$AU30,$AY30,$BC30)&gt;='Wage Ceilings '!$C$3,0,SUM($M30,$S30,$W30,$AA30,$AE30,$AI30,$AM30,$AQ30,$AU30,$AY30,$BC30)&gt;'Wage Ceilings '!$C$3,'Wage Ceilings '!$C$3-SUM($S30,$W30,$AA30,$AE30,$AI30,$AM30,$AQ30,$AU30,$AY30,$BC30),SUM($M30,$S30,$W30,$AA30,$AE30,$AI30,$AM30,$AQ30,$AU30,$AY30,$BC30)&lt;='Wage Ceilings '!$C$3,$M30)</f>
        <v>0</v>
      </c>
      <c r="BH30" s="91" cm="1">
        <f t="array" ref="BH30">INDEX(Appendix!$G$4:$L$8,_xlfn.IFS(BF30&lt;56,1,BF30&lt;61,2,BF30&lt;66,3,BF30&lt;71,4,TRUE,5),MATCH(YEAR($C$17),Appendix!$G$3:$L$3,0))</f>
        <v>0</v>
      </c>
      <c r="BI30" s="92">
        <f t="shared" si="21"/>
        <v>0</v>
      </c>
      <c r="BJ30" s="89">
        <f t="shared" si="22"/>
        <v>127</v>
      </c>
      <c r="BK30" s="90" cm="1">
        <f t="array" ref="BK30">_xlfn.IFS(SUM($S30,$W30,$AA30,$AE30,$AI30,$AM30,$AQ30,$AU30,$AY30,$BC30,$BG30)&gt;='Wage Ceilings '!$C$3,0,SUM($N30,$S30,$W30,$AA30,$AE30,$AI30,$AM30,$AQ30,$AU30,$AY30,$BC30,$BG30)&gt;'Wage Ceilings '!$C$3,'Wage Ceilings '!$C$3-SUM($S30,$W30,$AA30,$AE30,$AI30,$AM30,$AQ30,$AU30,$AY30,$BC30,$BG30),SUM($N30,$S30,$W30,$AA30,$AE30,$AI30,$AM30,$AQ30,$AU30,$AY30,$BC30,$BG30)&lt;='Wage Ceilings '!$C$3,$N30)</f>
        <v>0</v>
      </c>
      <c r="BL30" s="91" cm="1">
        <f t="array" ref="BL30">INDEX(Appendix!$G$4:$L$8,_xlfn.IFS(BJ30&lt;56,1,BJ30&lt;61,2,BJ30&lt;66,3,BJ30&lt;71,4,TRUE,5),MATCH(YEAR($C$17),Appendix!$G$3:$L$3,0))</f>
        <v>0</v>
      </c>
      <c r="BM30" s="92">
        <f t="shared" si="23"/>
        <v>0</v>
      </c>
      <c r="BN30" s="99"/>
    </row>
    <row r="31" spans="1:67" x14ac:dyDescent="0.3">
      <c r="A31" s="64" t="s">
        <v>29</v>
      </c>
      <c r="B31" s="63"/>
      <c r="C31" s="67"/>
      <c r="D31" s="67"/>
      <c r="E31" s="67"/>
      <c r="F31" s="67"/>
      <c r="G31" s="67"/>
      <c r="H31" s="67"/>
      <c r="I31" s="67"/>
      <c r="J31" s="67"/>
      <c r="K31" s="67"/>
      <c r="L31" s="67"/>
      <c r="M31" s="67"/>
      <c r="N31" s="67"/>
      <c r="O31" s="57">
        <f t="shared" si="25"/>
        <v>0</v>
      </c>
      <c r="P31" s="57">
        <f t="shared" si="26"/>
        <v>0</v>
      </c>
      <c r="Q31" s="58">
        <f t="shared" si="0"/>
        <v>0</v>
      </c>
      <c r="R31" s="89">
        <f t="shared" si="1"/>
        <v>126</v>
      </c>
      <c r="S31" s="90">
        <f>IF($C31&gt;'Wage Ceilings '!$C$3,'Wage Ceilings '!$C$3,$C31)</f>
        <v>0</v>
      </c>
      <c r="T31" s="91" cm="1">
        <f t="array" ref="T31">INDEX(Appendix!$G$4:$L$8,_xlfn.IFS(R31&lt;56,1,R31&lt;61,2,R31&lt;66,3,R31&lt;71,4,TRUE,5),MATCH(YEAR($C$17),Appendix!$G$3:$L$3,0))</f>
        <v>0</v>
      </c>
      <c r="U31" s="92">
        <f t="shared" si="2"/>
        <v>0</v>
      </c>
      <c r="V31" s="89">
        <f t="shared" si="3"/>
        <v>127</v>
      </c>
      <c r="W31" s="90">
        <f>IF($D31&gt;'Wage Ceilings '!$C$3-$S31,'Wage Ceilings '!$C$3-$S31,$D31)</f>
        <v>0</v>
      </c>
      <c r="X31" s="91" cm="1">
        <f t="array" ref="X31">INDEX(Appendix!$G$4:$L$8,_xlfn.IFS(V31&lt;56,1,V31&lt;61,2,V31&lt;66,3,V31&lt;71,4,TRUE,5),MATCH(YEAR($C$17),Appendix!$G$3:$L$3,0))</f>
        <v>0</v>
      </c>
      <c r="Y31" s="92">
        <f t="shared" si="4"/>
        <v>0</v>
      </c>
      <c r="Z31" s="89">
        <f t="shared" si="5"/>
        <v>127</v>
      </c>
      <c r="AA31" s="90">
        <f>IF($E31&gt;'Wage Ceilings '!$C$3-SUM($S31,$W31),'Wage Ceilings '!$C$3-SUM($S31,$W31),$E31)</f>
        <v>0</v>
      </c>
      <c r="AB31" s="91" cm="1">
        <f t="array" ref="AB31">INDEX(Appendix!$G$4:$L$8,_xlfn.IFS(Z31&lt;56,1,Z31&lt;61,2,Z31&lt;66,3,Z31&lt;71,4,TRUE,5),MATCH(YEAR($C$17),Appendix!$G$3:$L$3,0))</f>
        <v>0</v>
      </c>
      <c r="AC31" s="92">
        <f t="shared" si="6"/>
        <v>0</v>
      </c>
      <c r="AD31" s="89">
        <f t="shared" si="7"/>
        <v>127</v>
      </c>
      <c r="AE31" s="90">
        <f>IF($F31&gt;'Wage Ceilings '!$C$3-SUM($S31,$W31,$AA31),'Wage Ceilings '!$C$3-SUM($S31,$W31,$AA31),$F31)</f>
        <v>0</v>
      </c>
      <c r="AF31" s="91" cm="1">
        <f t="array" ref="AF31">INDEX(Appendix!$G$4:$L$8,_xlfn.IFS(AD31&lt;56,1,AD31&lt;61,2,AD31&lt;66,3,AD31&lt;71,4,TRUE,5),MATCH(YEAR($C$17),Appendix!$G$3:$L$3,0))</f>
        <v>0</v>
      </c>
      <c r="AG31" s="92">
        <f t="shared" si="8"/>
        <v>0</v>
      </c>
      <c r="AH31" s="89">
        <f t="shared" si="9"/>
        <v>127</v>
      </c>
      <c r="AI31" s="90">
        <f>IF($G31&gt;'Wage Ceilings '!$C$3-SUM($S31,$W31,$AA31,$AE31),'Wage Ceilings '!$C$3-SUM($S31,$W31,$AA31,$AE31),$G31)</f>
        <v>0</v>
      </c>
      <c r="AJ31" s="91" cm="1">
        <f t="array" ref="AJ31">INDEX(Appendix!$G$4:$L$8,_xlfn.IFS(AH31&lt;56,1,AH31&lt;61,2,AH31&lt;66,3,AH31&lt;71,4,TRUE,5),MATCH(YEAR($C$17),Appendix!$G$3:$L$3,0))</f>
        <v>0</v>
      </c>
      <c r="AK31" s="92">
        <f t="shared" si="10"/>
        <v>0</v>
      </c>
      <c r="AL31" s="89">
        <f t="shared" si="11"/>
        <v>127</v>
      </c>
      <c r="AM31" s="90">
        <f>IF($H31&gt;'Wage Ceilings '!$C$3-SUM($S31,$W31,$AA31,$AE31,$AI31),'Wage Ceilings '!$C$3-SUM($S31,$W31,$AA31,$AE31,$AI31),$H31)</f>
        <v>0</v>
      </c>
      <c r="AN31" s="91" cm="1">
        <f t="array" ref="AN31">INDEX(Appendix!$G$4:$L$8,_xlfn.IFS(AL31&lt;56,1,AL31&lt;61,2,AL31&lt;66,3,AL31&lt;71,4,TRUE,5),MATCH(YEAR($C$17),Appendix!$G$3:$L$3,0))</f>
        <v>0</v>
      </c>
      <c r="AO31" s="92">
        <f t="shared" si="12"/>
        <v>0</v>
      </c>
      <c r="AP31" s="89">
        <f t="shared" si="13"/>
        <v>127</v>
      </c>
      <c r="AQ31" s="90" cm="1">
        <f t="array" ref="AQ31">_xlfn.IFS(SUM($S31,$W31,$AA31,$AE31,$AI31,$AM31)&gt;='Wage Ceilings '!$C$3,0,SUM($I31,$S31,$W31,$AA31,$AE31,$AI31,$AM31)&gt;'Wage Ceilings '!$C$3,'Wage Ceilings '!$C$3-SUM($S31,$W31,$AA31,$AE31,$AI31,$AM31),SUM($I31,$S31,$W31,$AA31,$AE31,$AI31,$AM31)&lt;='Wage Ceilings '!$C$3,$I31)</f>
        <v>0</v>
      </c>
      <c r="AR31" s="91" cm="1">
        <f t="array" ref="AR31">INDEX(Appendix!$G$4:$L$8,_xlfn.IFS(AP31&lt;56,1,AP31&lt;61,2,AP31&lt;66,3,AP31&lt;71,4,TRUE,5),MATCH(YEAR($C$17),Appendix!$G$3:$L$3,0))</f>
        <v>0</v>
      </c>
      <c r="AS31" s="92">
        <f t="shared" si="24"/>
        <v>0</v>
      </c>
      <c r="AT31" s="89">
        <f t="shared" si="14"/>
        <v>127</v>
      </c>
      <c r="AU31" s="90" cm="1">
        <f t="array" ref="AU31">_xlfn.IFS(SUM($S31,$W31,$AA31,$AE31,$AI31,$AM31,$AQ31)&gt;='Wage Ceilings '!$C$3,0,SUM($J31,$S31,$W31,$AA31,$AE31,$AI31,$AM31,$AQ31)&gt;'Wage Ceilings '!$C$3,'Wage Ceilings '!$C$3-SUM($S31,$W31,$AA31,$AE31,$AI31,$AM31,$AQ31),SUM($J31,$S31,$W31,$AA31,$AE31,$AI31,$AM31,$AQ31)&lt;='Wage Ceilings '!$C$3,$J31)</f>
        <v>0</v>
      </c>
      <c r="AV31" s="91" cm="1">
        <f t="array" ref="AV31">INDEX(Appendix!$G$4:$L$8,_xlfn.IFS(AT31&lt;56,1,AT31&lt;61,2,AT31&lt;66,3,AT31&lt;71,4,TRUE,5),MATCH(YEAR($C$17),Appendix!$G$3:$L$3,0))</f>
        <v>0</v>
      </c>
      <c r="AW31" s="92">
        <f t="shared" si="15"/>
        <v>0</v>
      </c>
      <c r="AX31" s="89">
        <f t="shared" si="16"/>
        <v>127</v>
      </c>
      <c r="AY31" s="90" cm="1">
        <f t="array" ref="AY31">_xlfn.IFS(SUM($S31,$W31,$AA31,$AE31,$AI31,$AM31,$AQ31,$AU31)&gt;='Wage Ceilings '!$C$3,0,SUM($K31,$S31,$W31,$AA31,$AE31,$AI31,$AM31,$AQ31,$AU31)&gt;'Wage Ceilings '!$C$3,'Wage Ceilings '!$C$3-SUM($S31,$W31,$AA31,$AE31,$AI31,$AM31,$AQ31,$AU31),SUM($K31,$S31,$W31,$AA31,$AE31,$AI31,$AM31,$AQ31,$AU31)&lt;='Wage Ceilings '!$C$3,$K31)</f>
        <v>0</v>
      </c>
      <c r="AZ31" s="91" cm="1">
        <f t="array" ref="AZ31">INDEX(Appendix!$G$4:$L$8,_xlfn.IFS(AX31&lt;56,1,AX31&lt;61,2,AX31&lt;66,3,AX31&lt;71,4,TRUE,5),MATCH(YEAR($C$17),Appendix!$G$3:$L$3,0))</f>
        <v>0</v>
      </c>
      <c r="BA31" s="92">
        <f t="shared" si="17"/>
        <v>0</v>
      </c>
      <c r="BB31" s="89">
        <f t="shared" si="18"/>
        <v>127</v>
      </c>
      <c r="BC31" s="90" cm="1">
        <f t="array" ref="BC31">_xlfn.IFS(SUM($S31,$W31,$AA31,$AE31,$AI31,$AM31,$AQ31,$AU31,$AY31)&gt;='Wage Ceilings '!$C$3,0,SUM($L31,$S31,$W31,$AA31,$AE31,$AI31,$AM31,$AQ31,$AU31,$AY31)&gt;'Wage Ceilings '!$C$3,'Wage Ceilings '!$C$3-SUM($S31,$W31,$AA31,$AE31,$AI31,$AM31,$AQ31,$AU31,$AY31),SUM($L31,$S31,$W31,$AA31,$AE31,$AI31,$AM31,$AQ31,$AU31,$AY31)&lt;='Wage Ceilings '!$C$3,$L31)</f>
        <v>0</v>
      </c>
      <c r="BD31" s="91" cm="1">
        <f t="array" ref="BD31">INDEX(Appendix!$G$4:$L$8,_xlfn.IFS(BB31&lt;56,1,BB31&lt;61,2,BB31&lt;66,3,BB31&lt;71,4,TRUE,5),MATCH(YEAR($C$17),Appendix!$G$3:$L$3,0))</f>
        <v>0</v>
      </c>
      <c r="BE31" s="92">
        <f t="shared" si="19"/>
        <v>0</v>
      </c>
      <c r="BF31" s="89">
        <f t="shared" si="20"/>
        <v>127</v>
      </c>
      <c r="BG31" s="90" cm="1">
        <f t="array" ref="BG31">_xlfn.IFS(SUM($S31,$W31,$AA31,$AE31,$AI31,$AM31,$AQ31,$AU31,$AY31,$BC31)&gt;='Wage Ceilings '!$C$3,0,SUM($M31,$S31,$W31,$AA31,$AE31,$AI31,$AM31,$AQ31,$AU31,$AY31,$BC31)&gt;'Wage Ceilings '!$C$3,'Wage Ceilings '!$C$3-SUM($S31,$W31,$AA31,$AE31,$AI31,$AM31,$AQ31,$AU31,$AY31,$BC31),SUM($M31,$S31,$W31,$AA31,$AE31,$AI31,$AM31,$AQ31,$AU31,$AY31,$BC31)&lt;='Wage Ceilings '!$C$3,$M31)</f>
        <v>0</v>
      </c>
      <c r="BH31" s="91" cm="1">
        <f t="array" ref="BH31">INDEX(Appendix!$G$4:$L$8,_xlfn.IFS(BF31&lt;56,1,BF31&lt;61,2,BF31&lt;66,3,BF31&lt;71,4,TRUE,5),MATCH(YEAR($C$17),Appendix!$G$3:$L$3,0))</f>
        <v>0</v>
      </c>
      <c r="BI31" s="92">
        <f t="shared" si="21"/>
        <v>0</v>
      </c>
      <c r="BJ31" s="89">
        <f t="shared" si="22"/>
        <v>127</v>
      </c>
      <c r="BK31" s="90" cm="1">
        <f t="array" ref="BK31">_xlfn.IFS(SUM($S31,$W31,$AA31,$AE31,$AI31,$AM31,$AQ31,$AU31,$AY31,$BC31,$BG31)&gt;='Wage Ceilings '!$C$3,0,SUM($N31,$S31,$W31,$AA31,$AE31,$AI31,$AM31,$AQ31,$AU31,$AY31,$BC31,$BG31)&gt;'Wage Ceilings '!$C$3,'Wage Ceilings '!$C$3-SUM($S31,$W31,$AA31,$AE31,$AI31,$AM31,$AQ31,$AU31,$AY31,$BC31,$BG31),SUM($N31,$S31,$W31,$AA31,$AE31,$AI31,$AM31,$AQ31,$AU31,$AY31,$BC31,$BG31)&lt;='Wage Ceilings '!$C$3,$N31)</f>
        <v>0</v>
      </c>
      <c r="BL31" s="91" cm="1">
        <f t="array" ref="BL31">INDEX(Appendix!$G$4:$L$8,_xlfn.IFS(BJ31&lt;56,1,BJ31&lt;61,2,BJ31&lt;66,3,BJ31&lt;71,4,TRUE,5),MATCH(YEAR($C$17),Appendix!$G$3:$L$3,0))</f>
        <v>0</v>
      </c>
      <c r="BM31" s="92">
        <f t="shared" si="23"/>
        <v>0</v>
      </c>
      <c r="BN31" s="99"/>
    </row>
    <row r="32" spans="1:67" x14ac:dyDescent="0.3">
      <c r="A32" s="64" t="s">
        <v>30</v>
      </c>
      <c r="B32" s="63"/>
      <c r="C32" s="67"/>
      <c r="D32" s="67"/>
      <c r="E32" s="67"/>
      <c r="F32" s="67"/>
      <c r="G32" s="67"/>
      <c r="H32" s="67"/>
      <c r="I32" s="67"/>
      <c r="J32" s="67"/>
      <c r="K32" s="67"/>
      <c r="L32" s="67"/>
      <c r="M32" s="67"/>
      <c r="N32" s="67"/>
      <c r="O32" s="57">
        <f t="shared" si="25"/>
        <v>0</v>
      </c>
      <c r="P32" s="57">
        <f t="shared" si="26"/>
        <v>0</v>
      </c>
      <c r="Q32" s="58">
        <f t="shared" si="0"/>
        <v>0</v>
      </c>
      <c r="R32" s="89">
        <f t="shared" si="1"/>
        <v>126</v>
      </c>
      <c r="S32" s="90">
        <f>IF($C32&gt;'Wage Ceilings '!$C$3,'Wage Ceilings '!$C$3,$C32)</f>
        <v>0</v>
      </c>
      <c r="T32" s="91" cm="1">
        <f t="array" ref="T32">INDEX(Appendix!$G$4:$L$8,_xlfn.IFS(R32&lt;56,1,R32&lt;61,2,R32&lt;66,3,R32&lt;71,4,TRUE,5),MATCH(YEAR($C$17),Appendix!$G$3:$L$3,0))</f>
        <v>0</v>
      </c>
      <c r="U32" s="92">
        <f t="shared" si="2"/>
        <v>0</v>
      </c>
      <c r="V32" s="89">
        <f t="shared" si="3"/>
        <v>127</v>
      </c>
      <c r="W32" s="90">
        <f>IF($D32&gt;'Wage Ceilings '!$C$3-$S32,'Wage Ceilings '!$C$3-$S32,$D32)</f>
        <v>0</v>
      </c>
      <c r="X32" s="91" cm="1">
        <f t="array" ref="X32">INDEX(Appendix!$G$4:$L$8,_xlfn.IFS(V32&lt;56,1,V32&lt;61,2,V32&lt;66,3,V32&lt;71,4,TRUE,5),MATCH(YEAR($C$17),Appendix!$G$3:$L$3,0))</f>
        <v>0</v>
      </c>
      <c r="Y32" s="92">
        <f t="shared" si="4"/>
        <v>0</v>
      </c>
      <c r="Z32" s="89">
        <f t="shared" si="5"/>
        <v>127</v>
      </c>
      <c r="AA32" s="90">
        <f>IF($E32&gt;'Wage Ceilings '!$C$3-SUM($S32,$W32),'Wage Ceilings '!$C$3-SUM($S32,$W32),$E32)</f>
        <v>0</v>
      </c>
      <c r="AB32" s="91" cm="1">
        <f t="array" ref="AB32">INDEX(Appendix!$G$4:$L$8,_xlfn.IFS(Z32&lt;56,1,Z32&lt;61,2,Z32&lt;66,3,Z32&lt;71,4,TRUE,5),MATCH(YEAR($C$17),Appendix!$G$3:$L$3,0))</f>
        <v>0</v>
      </c>
      <c r="AC32" s="92">
        <f t="shared" si="6"/>
        <v>0</v>
      </c>
      <c r="AD32" s="89">
        <f t="shared" si="7"/>
        <v>127</v>
      </c>
      <c r="AE32" s="90">
        <f>IF($F32&gt;'Wage Ceilings '!$C$3-SUM($S32,$W32,$AA32),'Wage Ceilings '!$C$3-SUM($S32,$W32,$AA32),$F32)</f>
        <v>0</v>
      </c>
      <c r="AF32" s="91" cm="1">
        <f t="array" ref="AF32">INDEX(Appendix!$G$4:$L$8,_xlfn.IFS(AD32&lt;56,1,AD32&lt;61,2,AD32&lt;66,3,AD32&lt;71,4,TRUE,5),MATCH(YEAR($C$17),Appendix!$G$3:$L$3,0))</f>
        <v>0</v>
      </c>
      <c r="AG32" s="92">
        <f t="shared" si="8"/>
        <v>0</v>
      </c>
      <c r="AH32" s="89">
        <f t="shared" si="9"/>
        <v>127</v>
      </c>
      <c r="AI32" s="90">
        <f>IF($G32&gt;'Wage Ceilings '!$C$3-SUM($S32,$W32,$AA32,$AE32),'Wage Ceilings '!$C$3-SUM($S32,$W32,$AA32,$AE32),$G32)</f>
        <v>0</v>
      </c>
      <c r="AJ32" s="91" cm="1">
        <f t="array" ref="AJ32">INDEX(Appendix!$G$4:$L$8,_xlfn.IFS(AH32&lt;56,1,AH32&lt;61,2,AH32&lt;66,3,AH32&lt;71,4,TRUE,5),MATCH(YEAR($C$17),Appendix!$G$3:$L$3,0))</f>
        <v>0</v>
      </c>
      <c r="AK32" s="92">
        <f t="shared" si="10"/>
        <v>0</v>
      </c>
      <c r="AL32" s="89">
        <f t="shared" si="11"/>
        <v>127</v>
      </c>
      <c r="AM32" s="90">
        <f>IF($H32&gt;'Wage Ceilings '!$C$3-SUM($S32,$W32,$AA32,$AE32,$AI32),'Wage Ceilings '!$C$3-SUM($S32,$W32,$AA32,$AE32,$AI32),$H32)</f>
        <v>0</v>
      </c>
      <c r="AN32" s="91" cm="1">
        <f t="array" ref="AN32">INDEX(Appendix!$G$4:$L$8,_xlfn.IFS(AL32&lt;56,1,AL32&lt;61,2,AL32&lt;66,3,AL32&lt;71,4,TRUE,5),MATCH(YEAR($C$17),Appendix!$G$3:$L$3,0))</f>
        <v>0</v>
      </c>
      <c r="AO32" s="92">
        <f t="shared" si="12"/>
        <v>0</v>
      </c>
      <c r="AP32" s="89">
        <f t="shared" si="13"/>
        <v>127</v>
      </c>
      <c r="AQ32" s="90" cm="1">
        <f t="array" ref="AQ32">_xlfn.IFS(SUM($S32,$W32,$AA32,$AE32,$AI32,$AM32)&gt;='Wage Ceilings '!$C$3,0,SUM($I32,$S32,$W32,$AA32,$AE32,$AI32,$AM32)&gt;'Wage Ceilings '!$C$3,'Wage Ceilings '!$C$3-SUM($S32,$W32,$AA32,$AE32,$AI32,$AM32),SUM($I32,$S32,$W32,$AA32,$AE32,$AI32,$AM32)&lt;='Wage Ceilings '!$C$3,$I32)</f>
        <v>0</v>
      </c>
      <c r="AR32" s="91" cm="1">
        <f t="array" ref="AR32">INDEX(Appendix!$G$4:$L$8,_xlfn.IFS(AP32&lt;56,1,AP32&lt;61,2,AP32&lt;66,3,AP32&lt;71,4,TRUE,5),MATCH(YEAR($C$17),Appendix!$G$3:$L$3,0))</f>
        <v>0</v>
      </c>
      <c r="AS32" s="92">
        <f t="shared" si="24"/>
        <v>0</v>
      </c>
      <c r="AT32" s="89">
        <f t="shared" si="14"/>
        <v>127</v>
      </c>
      <c r="AU32" s="90" cm="1">
        <f t="array" ref="AU32">_xlfn.IFS(SUM($S32,$W32,$AA32,$AE32,$AI32,$AM32,$AQ32)&gt;='Wage Ceilings '!$C$3,0,SUM($J32,$S32,$W32,$AA32,$AE32,$AI32,$AM32,$AQ32)&gt;'Wage Ceilings '!$C$3,'Wage Ceilings '!$C$3-SUM($S32,$W32,$AA32,$AE32,$AI32,$AM32,$AQ32),SUM($J32,$S32,$W32,$AA32,$AE32,$AI32,$AM32,$AQ32)&lt;='Wage Ceilings '!$C$3,$J32)</f>
        <v>0</v>
      </c>
      <c r="AV32" s="91" cm="1">
        <f t="array" ref="AV32">INDEX(Appendix!$G$4:$L$8,_xlfn.IFS(AT32&lt;56,1,AT32&lt;61,2,AT32&lt;66,3,AT32&lt;71,4,TRUE,5),MATCH(YEAR($C$17),Appendix!$G$3:$L$3,0))</f>
        <v>0</v>
      </c>
      <c r="AW32" s="92">
        <f t="shared" si="15"/>
        <v>0</v>
      </c>
      <c r="AX32" s="89">
        <f t="shared" si="16"/>
        <v>127</v>
      </c>
      <c r="AY32" s="90" cm="1">
        <f t="array" ref="AY32">_xlfn.IFS(SUM($S32,$W32,$AA32,$AE32,$AI32,$AM32,$AQ32,$AU32)&gt;='Wage Ceilings '!$C$3,0,SUM($K32,$S32,$W32,$AA32,$AE32,$AI32,$AM32,$AQ32,$AU32)&gt;'Wage Ceilings '!$C$3,'Wage Ceilings '!$C$3-SUM($S32,$W32,$AA32,$AE32,$AI32,$AM32,$AQ32,$AU32),SUM($K32,$S32,$W32,$AA32,$AE32,$AI32,$AM32,$AQ32,$AU32)&lt;='Wage Ceilings '!$C$3,$K32)</f>
        <v>0</v>
      </c>
      <c r="AZ32" s="91" cm="1">
        <f t="array" ref="AZ32">INDEX(Appendix!$G$4:$L$8,_xlfn.IFS(AX32&lt;56,1,AX32&lt;61,2,AX32&lt;66,3,AX32&lt;71,4,TRUE,5),MATCH(YEAR($C$17),Appendix!$G$3:$L$3,0))</f>
        <v>0</v>
      </c>
      <c r="BA32" s="92">
        <f t="shared" si="17"/>
        <v>0</v>
      </c>
      <c r="BB32" s="89">
        <f t="shared" si="18"/>
        <v>127</v>
      </c>
      <c r="BC32" s="90" cm="1">
        <f t="array" ref="BC32">_xlfn.IFS(SUM($S32,$W32,$AA32,$AE32,$AI32,$AM32,$AQ32,$AU32,$AY32)&gt;='Wage Ceilings '!$C$3,0,SUM($L32,$S32,$W32,$AA32,$AE32,$AI32,$AM32,$AQ32,$AU32,$AY32)&gt;'Wage Ceilings '!$C$3,'Wage Ceilings '!$C$3-SUM($S32,$W32,$AA32,$AE32,$AI32,$AM32,$AQ32,$AU32,$AY32),SUM($L32,$S32,$W32,$AA32,$AE32,$AI32,$AM32,$AQ32,$AU32,$AY32)&lt;='Wage Ceilings '!$C$3,$L32)</f>
        <v>0</v>
      </c>
      <c r="BD32" s="91" cm="1">
        <f t="array" ref="BD32">INDEX(Appendix!$G$4:$L$8,_xlfn.IFS(BB32&lt;56,1,BB32&lt;61,2,BB32&lt;66,3,BB32&lt;71,4,TRUE,5),MATCH(YEAR($C$17),Appendix!$G$3:$L$3,0))</f>
        <v>0</v>
      </c>
      <c r="BE32" s="92">
        <f t="shared" si="19"/>
        <v>0</v>
      </c>
      <c r="BF32" s="89">
        <f t="shared" si="20"/>
        <v>127</v>
      </c>
      <c r="BG32" s="90" cm="1">
        <f t="array" ref="BG32">_xlfn.IFS(SUM($S32,$W32,$AA32,$AE32,$AI32,$AM32,$AQ32,$AU32,$AY32,$BC32)&gt;='Wage Ceilings '!$C$3,0,SUM($M32,$S32,$W32,$AA32,$AE32,$AI32,$AM32,$AQ32,$AU32,$AY32,$BC32)&gt;'Wage Ceilings '!$C$3,'Wage Ceilings '!$C$3-SUM($S32,$W32,$AA32,$AE32,$AI32,$AM32,$AQ32,$AU32,$AY32,$BC32),SUM($M32,$S32,$W32,$AA32,$AE32,$AI32,$AM32,$AQ32,$AU32,$AY32,$BC32)&lt;='Wage Ceilings '!$C$3,$M32)</f>
        <v>0</v>
      </c>
      <c r="BH32" s="91" cm="1">
        <f t="array" ref="BH32">INDEX(Appendix!$G$4:$L$8,_xlfn.IFS(BF32&lt;56,1,BF32&lt;61,2,BF32&lt;66,3,BF32&lt;71,4,TRUE,5),MATCH(YEAR($C$17),Appendix!$G$3:$L$3,0))</f>
        <v>0</v>
      </c>
      <c r="BI32" s="92">
        <f t="shared" si="21"/>
        <v>0</v>
      </c>
      <c r="BJ32" s="89">
        <f t="shared" si="22"/>
        <v>127</v>
      </c>
      <c r="BK32" s="90" cm="1">
        <f t="array" ref="BK32">_xlfn.IFS(SUM($S32,$W32,$AA32,$AE32,$AI32,$AM32,$AQ32,$AU32,$AY32,$BC32,$BG32)&gt;='Wage Ceilings '!$C$3,0,SUM($N32,$S32,$W32,$AA32,$AE32,$AI32,$AM32,$AQ32,$AU32,$AY32,$BC32,$BG32)&gt;'Wage Ceilings '!$C$3,'Wage Ceilings '!$C$3-SUM($S32,$W32,$AA32,$AE32,$AI32,$AM32,$AQ32,$AU32,$AY32,$BC32,$BG32),SUM($N32,$S32,$W32,$AA32,$AE32,$AI32,$AM32,$AQ32,$AU32,$AY32,$BC32,$BG32)&lt;='Wage Ceilings '!$C$3,$N32)</f>
        <v>0</v>
      </c>
      <c r="BL32" s="91" cm="1">
        <f t="array" ref="BL32">INDEX(Appendix!$G$4:$L$8,_xlfn.IFS(BJ32&lt;56,1,BJ32&lt;61,2,BJ32&lt;66,3,BJ32&lt;71,4,TRUE,5),MATCH(YEAR($C$17),Appendix!$G$3:$L$3,0))</f>
        <v>0</v>
      </c>
      <c r="BM32" s="92">
        <f t="shared" si="23"/>
        <v>0</v>
      </c>
      <c r="BN32" s="99"/>
    </row>
    <row r="33" spans="1:66" x14ac:dyDescent="0.3">
      <c r="A33" s="64" t="s">
        <v>31</v>
      </c>
      <c r="B33" s="63"/>
      <c r="C33" s="67"/>
      <c r="D33" s="67"/>
      <c r="E33" s="67"/>
      <c r="F33" s="67"/>
      <c r="G33" s="67"/>
      <c r="H33" s="67"/>
      <c r="I33" s="67"/>
      <c r="J33" s="67"/>
      <c r="K33" s="67"/>
      <c r="L33" s="67"/>
      <c r="M33" s="67"/>
      <c r="N33" s="67"/>
      <c r="O33" s="57">
        <f t="shared" si="25"/>
        <v>0</v>
      </c>
      <c r="P33" s="57">
        <f t="shared" si="26"/>
        <v>0</v>
      </c>
      <c r="Q33" s="58">
        <f t="shared" si="0"/>
        <v>0</v>
      </c>
      <c r="R33" s="89">
        <f t="shared" si="1"/>
        <v>126</v>
      </c>
      <c r="S33" s="90">
        <f>IF($C33&gt;'Wage Ceilings '!$C$3,'Wage Ceilings '!$C$3,$C33)</f>
        <v>0</v>
      </c>
      <c r="T33" s="91" cm="1">
        <f t="array" ref="T33">INDEX(Appendix!$G$4:$L$8,_xlfn.IFS(R33&lt;56,1,R33&lt;61,2,R33&lt;66,3,R33&lt;71,4,TRUE,5),MATCH(YEAR($C$17),Appendix!$G$3:$L$3,0))</f>
        <v>0</v>
      </c>
      <c r="U33" s="92">
        <f t="shared" si="2"/>
        <v>0</v>
      </c>
      <c r="V33" s="89">
        <f t="shared" si="3"/>
        <v>127</v>
      </c>
      <c r="W33" s="90">
        <f>IF($D33&gt;'Wage Ceilings '!$C$3-$S33,'Wage Ceilings '!$C$3-$S33,$D33)</f>
        <v>0</v>
      </c>
      <c r="X33" s="91" cm="1">
        <f t="array" ref="X33">INDEX(Appendix!$G$4:$L$8,_xlfn.IFS(V33&lt;56,1,V33&lt;61,2,V33&lt;66,3,V33&lt;71,4,TRUE,5),MATCH(YEAR($C$17),Appendix!$G$3:$L$3,0))</f>
        <v>0</v>
      </c>
      <c r="Y33" s="92">
        <f t="shared" si="4"/>
        <v>0</v>
      </c>
      <c r="Z33" s="89">
        <f t="shared" si="5"/>
        <v>127</v>
      </c>
      <c r="AA33" s="90">
        <f>IF($E33&gt;'Wage Ceilings '!$C$3-SUM($S33,$W33),'Wage Ceilings '!$C$3-SUM($S33,$W33),$E33)</f>
        <v>0</v>
      </c>
      <c r="AB33" s="91" cm="1">
        <f t="array" ref="AB33">INDEX(Appendix!$G$4:$L$8,_xlfn.IFS(Z33&lt;56,1,Z33&lt;61,2,Z33&lt;66,3,Z33&lt;71,4,TRUE,5),MATCH(YEAR($C$17),Appendix!$G$3:$L$3,0))</f>
        <v>0</v>
      </c>
      <c r="AC33" s="92">
        <f t="shared" si="6"/>
        <v>0</v>
      </c>
      <c r="AD33" s="89">
        <f t="shared" si="7"/>
        <v>127</v>
      </c>
      <c r="AE33" s="90">
        <f>IF($F33&gt;'Wage Ceilings '!$C$3-SUM($S33,$W33,$AA33),'Wage Ceilings '!$C$3-SUM($S33,$W33,$AA33),$F33)</f>
        <v>0</v>
      </c>
      <c r="AF33" s="91" cm="1">
        <f t="array" ref="AF33">INDEX(Appendix!$G$4:$L$8,_xlfn.IFS(AD33&lt;56,1,AD33&lt;61,2,AD33&lt;66,3,AD33&lt;71,4,TRUE,5),MATCH(YEAR($C$17),Appendix!$G$3:$L$3,0))</f>
        <v>0</v>
      </c>
      <c r="AG33" s="92">
        <f t="shared" si="8"/>
        <v>0</v>
      </c>
      <c r="AH33" s="89">
        <f t="shared" si="9"/>
        <v>127</v>
      </c>
      <c r="AI33" s="90">
        <f>IF($G33&gt;'Wage Ceilings '!$C$3-SUM($S33,$W33,$AA33,$AE33),'Wage Ceilings '!$C$3-SUM($S33,$W33,$AA33,$AE33),$G33)</f>
        <v>0</v>
      </c>
      <c r="AJ33" s="91" cm="1">
        <f t="array" ref="AJ33">INDEX(Appendix!$G$4:$L$8,_xlfn.IFS(AH33&lt;56,1,AH33&lt;61,2,AH33&lt;66,3,AH33&lt;71,4,TRUE,5),MATCH(YEAR($C$17),Appendix!$G$3:$L$3,0))</f>
        <v>0</v>
      </c>
      <c r="AK33" s="92">
        <f t="shared" si="10"/>
        <v>0</v>
      </c>
      <c r="AL33" s="89">
        <f t="shared" si="11"/>
        <v>127</v>
      </c>
      <c r="AM33" s="90">
        <f>IF($H33&gt;'Wage Ceilings '!$C$3-SUM($S33,$W33,$AA33,$AE33,$AI33),'Wage Ceilings '!$C$3-SUM($S33,$W33,$AA33,$AE33,$AI33),$H33)</f>
        <v>0</v>
      </c>
      <c r="AN33" s="91" cm="1">
        <f t="array" ref="AN33">INDEX(Appendix!$G$4:$L$8,_xlfn.IFS(AL33&lt;56,1,AL33&lt;61,2,AL33&lt;66,3,AL33&lt;71,4,TRUE,5),MATCH(YEAR($C$17),Appendix!$G$3:$L$3,0))</f>
        <v>0</v>
      </c>
      <c r="AO33" s="92">
        <f t="shared" si="12"/>
        <v>0</v>
      </c>
      <c r="AP33" s="89">
        <f t="shared" si="13"/>
        <v>127</v>
      </c>
      <c r="AQ33" s="90" cm="1">
        <f t="array" ref="AQ33">_xlfn.IFS(SUM($S33,$W33,$AA33,$AE33,$AI33,$AM33)&gt;='Wage Ceilings '!$C$3,0,SUM($I33,$S33,$W33,$AA33,$AE33,$AI33,$AM33)&gt;'Wage Ceilings '!$C$3,'Wage Ceilings '!$C$3-SUM($S33,$W33,$AA33,$AE33,$AI33,$AM33),SUM($I33,$S33,$W33,$AA33,$AE33,$AI33,$AM33)&lt;='Wage Ceilings '!$C$3,$I33)</f>
        <v>0</v>
      </c>
      <c r="AR33" s="91" cm="1">
        <f t="array" ref="AR33">INDEX(Appendix!$G$4:$L$8,_xlfn.IFS(AP33&lt;56,1,AP33&lt;61,2,AP33&lt;66,3,AP33&lt;71,4,TRUE,5),MATCH(YEAR($C$17),Appendix!$G$3:$L$3,0))</f>
        <v>0</v>
      </c>
      <c r="AS33" s="92">
        <f t="shared" si="24"/>
        <v>0</v>
      </c>
      <c r="AT33" s="89">
        <f t="shared" si="14"/>
        <v>127</v>
      </c>
      <c r="AU33" s="90" cm="1">
        <f t="array" ref="AU33">_xlfn.IFS(SUM($S33,$W33,$AA33,$AE33,$AI33,$AM33,$AQ33)&gt;='Wage Ceilings '!$C$3,0,SUM($J33,$S33,$W33,$AA33,$AE33,$AI33,$AM33,$AQ33)&gt;'Wage Ceilings '!$C$3,'Wage Ceilings '!$C$3-SUM($S33,$W33,$AA33,$AE33,$AI33,$AM33,$AQ33),SUM($J33,$S33,$W33,$AA33,$AE33,$AI33,$AM33,$AQ33)&lt;='Wage Ceilings '!$C$3,$J33)</f>
        <v>0</v>
      </c>
      <c r="AV33" s="91" cm="1">
        <f t="array" ref="AV33">INDEX(Appendix!$G$4:$L$8,_xlfn.IFS(AT33&lt;56,1,AT33&lt;61,2,AT33&lt;66,3,AT33&lt;71,4,TRUE,5),MATCH(YEAR($C$17),Appendix!$G$3:$L$3,0))</f>
        <v>0</v>
      </c>
      <c r="AW33" s="92">
        <f t="shared" si="15"/>
        <v>0</v>
      </c>
      <c r="AX33" s="89">
        <f t="shared" si="16"/>
        <v>127</v>
      </c>
      <c r="AY33" s="90" cm="1">
        <f t="array" ref="AY33">_xlfn.IFS(SUM($S33,$W33,$AA33,$AE33,$AI33,$AM33,$AQ33,$AU33)&gt;='Wage Ceilings '!$C$3,0,SUM($K33,$S33,$W33,$AA33,$AE33,$AI33,$AM33,$AQ33,$AU33)&gt;'Wage Ceilings '!$C$3,'Wage Ceilings '!$C$3-SUM($S33,$W33,$AA33,$AE33,$AI33,$AM33,$AQ33,$AU33),SUM($K33,$S33,$W33,$AA33,$AE33,$AI33,$AM33,$AQ33,$AU33)&lt;='Wage Ceilings '!$C$3,$K33)</f>
        <v>0</v>
      </c>
      <c r="AZ33" s="91" cm="1">
        <f t="array" ref="AZ33">INDEX(Appendix!$G$4:$L$8,_xlfn.IFS(AX33&lt;56,1,AX33&lt;61,2,AX33&lt;66,3,AX33&lt;71,4,TRUE,5),MATCH(YEAR($C$17),Appendix!$G$3:$L$3,0))</f>
        <v>0</v>
      </c>
      <c r="BA33" s="92">
        <f t="shared" si="17"/>
        <v>0</v>
      </c>
      <c r="BB33" s="89">
        <f t="shared" si="18"/>
        <v>127</v>
      </c>
      <c r="BC33" s="90" cm="1">
        <f t="array" ref="BC33">_xlfn.IFS(SUM($S33,$W33,$AA33,$AE33,$AI33,$AM33,$AQ33,$AU33,$AY33)&gt;='Wage Ceilings '!$C$3,0,SUM($L33,$S33,$W33,$AA33,$AE33,$AI33,$AM33,$AQ33,$AU33,$AY33)&gt;'Wage Ceilings '!$C$3,'Wage Ceilings '!$C$3-SUM($S33,$W33,$AA33,$AE33,$AI33,$AM33,$AQ33,$AU33,$AY33),SUM($L33,$S33,$W33,$AA33,$AE33,$AI33,$AM33,$AQ33,$AU33,$AY33)&lt;='Wage Ceilings '!$C$3,$L33)</f>
        <v>0</v>
      </c>
      <c r="BD33" s="91" cm="1">
        <f t="array" ref="BD33">INDEX(Appendix!$G$4:$L$8,_xlfn.IFS(BB33&lt;56,1,BB33&lt;61,2,BB33&lt;66,3,BB33&lt;71,4,TRUE,5),MATCH(YEAR($C$17),Appendix!$G$3:$L$3,0))</f>
        <v>0</v>
      </c>
      <c r="BE33" s="92">
        <f t="shared" si="19"/>
        <v>0</v>
      </c>
      <c r="BF33" s="89">
        <f t="shared" si="20"/>
        <v>127</v>
      </c>
      <c r="BG33" s="90" cm="1">
        <f t="array" ref="BG33">_xlfn.IFS(SUM($S33,$W33,$AA33,$AE33,$AI33,$AM33,$AQ33,$AU33,$AY33,$BC33)&gt;='Wage Ceilings '!$C$3,0,SUM($M33,$S33,$W33,$AA33,$AE33,$AI33,$AM33,$AQ33,$AU33,$AY33,$BC33)&gt;'Wage Ceilings '!$C$3,'Wage Ceilings '!$C$3-SUM($S33,$W33,$AA33,$AE33,$AI33,$AM33,$AQ33,$AU33,$AY33,$BC33),SUM($M33,$S33,$W33,$AA33,$AE33,$AI33,$AM33,$AQ33,$AU33,$AY33,$BC33)&lt;='Wage Ceilings '!$C$3,$M33)</f>
        <v>0</v>
      </c>
      <c r="BH33" s="91" cm="1">
        <f t="array" ref="BH33">INDEX(Appendix!$G$4:$L$8,_xlfn.IFS(BF33&lt;56,1,BF33&lt;61,2,BF33&lt;66,3,BF33&lt;71,4,TRUE,5),MATCH(YEAR($C$17),Appendix!$G$3:$L$3,0))</f>
        <v>0</v>
      </c>
      <c r="BI33" s="92">
        <f t="shared" si="21"/>
        <v>0</v>
      </c>
      <c r="BJ33" s="89">
        <f t="shared" si="22"/>
        <v>127</v>
      </c>
      <c r="BK33" s="90" cm="1">
        <f t="array" ref="BK33">_xlfn.IFS(SUM($S33,$W33,$AA33,$AE33,$AI33,$AM33,$AQ33,$AU33,$AY33,$BC33,$BG33)&gt;='Wage Ceilings '!$C$3,0,SUM($N33,$S33,$W33,$AA33,$AE33,$AI33,$AM33,$AQ33,$AU33,$AY33,$BC33,$BG33)&gt;'Wage Ceilings '!$C$3,'Wage Ceilings '!$C$3-SUM($S33,$W33,$AA33,$AE33,$AI33,$AM33,$AQ33,$AU33,$AY33,$BC33,$BG33),SUM($N33,$S33,$W33,$AA33,$AE33,$AI33,$AM33,$AQ33,$AU33,$AY33,$BC33,$BG33)&lt;='Wage Ceilings '!$C$3,$N33)</f>
        <v>0</v>
      </c>
      <c r="BL33" s="91" cm="1">
        <f t="array" ref="BL33">INDEX(Appendix!$G$4:$L$8,_xlfn.IFS(BJ33&lt;56,1,BJ33&lt;61,2,BJ33&lt;66,3,BJ33&lt;71,4,TRUE,5),MATCH(YEAR($C$17),Appendix!$G$3:$L$3,0))</f>
        <v>0</v>
      </c>
      <c r="BM33" s="92">
        <f t="shared" si="23"/>
        <v>0</v>
      </c>
      <c r="BN33" s="99"/>
    </row>
    <row r="34" spans="1:66" x14ac:dyDescent="0.3">
      <c r="A34" s="64" t="s">
        <v>32</v>
      </c>
      <c r="B34" s="63"/>
      <c r="C34" s="67"/>
      <c r="D34" s="67"/>
      <c r="E34" s="67"/>
      <c r="F34" s="67"/>
      <c r="G34" s="67"/>
      <c r="H34" s="67"/>
      <c r="I34" s="67"/>
      <c r="J34" s="67"/>
      <c r="K34" s="67"/>
      <c r="L34" s="67"/>
      <c r="M34" s="67"/>
      <c r="N34" s="67"/>
      <c r="O34" s="57">
        <f t="shared" si="25"/>
        <v>0</v>
      </c>
      <c r="P34" s="57">
        <f t="shared" si="26"/>
        <v>0</v>
      </c>
      <c r="Q34" s="58">
        <f t="shared" si="0"/>
        <v>0</v>
      </c>
      <c r="R34" s="89">
        <f t="shared" si="1"/>
        <v>126</v>
      </c>
      <c r="S34" s="90">
        <f>IF($C34&gt;'Wage Ceilings '!$C$3,'Wage Ceilings '!$C$3,$C34)</f>
        <v>0</v>
      </c>
      <c r="T34" s="91" cm="1">
        <f t="array" ref="T34">INDEX(Appendix!$G$4:$L$8,_xlfn.IFS(R34&lt;56,1,R34&lt;61,2,R34&lt;66,3,R34&lt;71,4,TRUE,5),MATCH(YEAR($C$17),Appendix!$G$3:$L$3,0))</f>
        <v>0</v>
      </c>
      <c r="U34" s="92">
        <f t="shared" si="2"/>
        <v>0</v>
      </c>
      <c r="V34" s="89">
        <f t="shared" si="3"/>
        <v>127</v>
      </c>
      <c r="W34" s="90">
        <f>IF($D34&gt;'Wage Ceilings '!$C$3-$S34,'Wage Ceilings '!$C$3-$S34,$D34)</f>
        <v>0</v>
      </c>
      <c r="X34" s="91" cm="1">
        <f t="array" ref="X34">INDEX(Appendix!$G$4:$L$8,_xlfn.IFS(V34&lt;56,1,V34&lt;61,2,V34&lt;66,3,V34&lt;71,4,TRUE,5),MATCH(YEAR($C$17),Appendix!$G$3:$L$3,0))</f>
        <v>0</v>
      </c>
      <c r="Y34" s="92">
        <f t="shared" si="4"/>
        <v>0</v>
      </c>
      <c r="Z34" s="89">
        <f t="shared" si="5"/>
        <v>127</v>
      </c>
      <c r="AA34" s="90">
        <f>IF($E34&gt;'Wage Ceilings '!$C$3-SUM($S34,$W34),'Wage Ceilings '!$C$3-SUM($S34,$W34),$E34)</f>
        <v>0</v>
      </c>
      <c r="AB34" s="91" cm="1">
        <f t="array" ref="AB34">INDEX(Appendix!$G$4:$L$8,_xlfn.IFS(Z34&lt;56,1,Z34&lt;61,2,Z34&lt;66,3,Z34&lt;71,4,TRUE,5),MATCH(YEAR($C$17),Appendix!$G$3:$L$3,0))</f>
        <v>0</v>
      </c>
      <c r="AC34" s="92">
        <f t="shared" si="6"/>
        <v>0</v>
      </c>
      <c r="AD34" s="89">
        <f t="shared" si="7"/>
        <v>127</v>
      </c>
      <c r="AE34" s="90">
        <f>IF($F34&gt;'Wage Ceilings '!$C$3-SUM($S34,$W34,$AA34),'Wage Ceilings '!$C$3-SUM($S34,$W34,$AA34),$F34)</f>
        <v>0</v>
      </c>
      <c r="AF34" s="91" cm="1">
        <f t="array" ref="AF34">INDEX(Appendix!$G$4:$L$8,_xlfn.IFS(AD34&lt;56,1,AD34&lt;61,2,AD34&lt;66,3,AD34&lt;71,4,TRUE,5),MATCH(YEAR($C$17),Appendix!$G$3:$L$3,0))</f>
        <v>0</v>
      </c>
      <c r="AG34" s="92">
        <f t="shared" si="8"/>
        <v>0</v>
      </c>
      <c r="AH34" s="89">
        <f t="shared" si="9"/>
        <v>127</v>
      </c>
      <c r="AI34" s="90">
        <f>IF($G34&gt;'Wage Ceilings '!$C$3-SUM($S34,$W34,$AA34,$AE34),'Wage Ceilings '!$C$3-SUM($S34,$W34,$AA34,$AE34),$G34)</f>
        <v>0</v>
      </c>
      <c r="AJ34" s="91" cm="1">
        <f t="array" ref="AJ34">INDEX(Appendix!$G$4:$L$8,_xlfn.IFS(AH34&lt;56,1,AH34&lt;61,2,AH34&lt;66,3,AH34&lt;71,4,TRUE,5),MATCH(YEAR($C$17),Appendix!$G$3:$L$3,0))</f>
        <v>0</v>
      </c>
      <c r="AK34" s="92">
        <f t="shared" si="10"/>
        <v>0</v>
      </c>
      <c r="AL34" s="89">
        <f t="shared" si="11"/>
        <v>127</v>
      </c>
      <c r="AM34" s="90">
        <f>IF($H34&gt;'Wage Ceilings '!$C$3-SUM($S34,$W34,$AA34,$AE34,$AI34),'Wage Ceilings '!$C$3-SUM($S34,$W34,$AA34,$AE34,$AI34),$H34)</f>
        <v>0</v>
      </c>
      <c r="AN34" s="91" cm="1">
        <f t="array" ref="AN34">INDEX(Appendix!$G$4:$L$8,_xlfn.IFS(AL34&lt;56,1,AL34&lt;61,2,AL34&lt;66,3,AL34&lt;71,4,TRUE,5),MATCH(YEAR($C$17),Appendix!$G$3:$L$3,0))</f>
        <v>0</v>
      </c>
      <c r="AO34" s="92">
        <f t="shared" si="12"/>
        <v>0</v>
      </c>
      <c r="AP34" s="89">
        <f t="shared" si="13"/>
        <v>127</v>
      </c>
      <c r="AQ34" s="90" cm="1">
        <f t="array" ref="AQ34">_xlfn.IFS(SUM($S34,$W34,$AA34,$AE34,$AI34,$AM34)&gt;='Wage Ceilings '!$C$3,0,SUM($I34,$S34,$W34,$AA34,$AE34,$AI34,$AM34)&gt;'Wage Ceilings '!$C$3,'Wage Ceilings '!$C$3-SUM($S34,$W34,$AA34,$AE34,$AI34,$AM34),SUM($I34,$S34,$W34,$AA34,$AE34,$AI34,$AM34)&lt;='Wage Ceilings '!$C$3,$I34)</f>
        <v>0</v>
      </c>
      <c r="AR34" s="91" cm="1">
        <f t="array" ref="AR34">INDEX(Appendix!$G$4:$L$8,_xlfn.IFS(AP34&lt;56,1,AP34&lt;61,2,AP34&lt;66,3,AP34&lt;71,4,TRUE,5),MATCH(YEAR($C$17),Appendix!$G$3:$L$3,0))</f>
        <v>0</v>
      </c>
      <c r="AS34" s="92">
        <f t="shared" si="24"/>
        <v>0</v>
      </c>
      <c r="AT34" s="89">
        <f t="shared" si="14"/>
        <v>127</v>
      </c>
      <c r="AU34" s="90" cm="1">
        <f t="array" ref="AU34">_xlfn.IFS(SUM($S34,$W34,$AA34,$AE34,$AI34,$AM34,$AQ34)&gt;='Wage Ceilings '!$C$3,0,SUM($J34,$S34,$W34,$AA34,$AE34,$AI34,$AM34,$AQ34)&gt;'Wage Ceilings '!$C$3,'Wage Ceilings '!$C$3-SUM($S34,$W34,$AA34,$AE34,$AI34,$AM34,$AQ34),SUM($J34,$S34,$W34,$AA34,$AE34,$AI34,$AM34,$AQ34)&lt;='Wage Ceilings '!$C$3,$J34)</f>
        <v>0</v>
      </c>
      <c r="AV34" s="91" cm="1">
        <f t="array" ref="AV34">INDEX(Appendix!$G$4:$L$8,_xlfn.IFS(AT34&lt;56,1,AT34&lt;61,2,AT34&lt;66,3,AT34&lt;71,4,TRUE,5),MATCH(YEAR($C$17),Appendix!$G$3:$L$3,0))</f>
        <v>0</v>
      </c>
      <c r="AW34" s="92">
        <f t="shared" si="15"/>
        <v>0</v>
      </c>
      <c r="AX34" s="89">
        <f t="shared" si="16"/>
        <v>127</v>
      </c>
      <c r="AY34" s="90" cm="1">
        <f t="array" ref="AY34">_xlfn.IFS(SUM($S34,$W34,$AA34,$AE34,$AI34,$AM34,$AQ34,$AU34)&gt;='Wage Ceilings '!$C$3,0,SUM($K34,$S34,$W34,$AA34,$AE34,$AI34,$AM34,$AQ34,$AU34)&gt;'Wage Ceilings '!$C$3,'Wage Ceilings '!$C$3-SUM($S34,$W34,$AA34,$AE34,$AI34,$AM34,$AQ34,$AU34),SUM($K34,$S34,$W34,$AA34,$AE34,$AI34,$AM34,$AQ34,$AU34)&lt;='Wage Ceilings '!$C$3,$K34)</f>
        <v>0</v>
      </c>
      <c r="AZ34" s="91" cm="1">
        <f t="array" ref="AZ34">INDEX(Appendix!$G$4:$L$8,_xlfn.IFS(AX34&lt;56,1,AX34&lt;61,2,AX34&lt;66,3,AX34&lt;71,4,TRUE,5),MATCH(YEAR($C$17),Appendix!$G$3:$L$3,0))</f>
        <v>0</v>
      </c>
      <c r="BA34" s="92">
        <f t="shared" si="17"/>
        <v>0</v>
      </c>
      <c r="BB34" s="89">
        <f t="shared" si="18"/>
        <v>127</v>
      </c>
      <c r="BC34" s="90" cm="1">
        <f t="array" ref="BC34">_xlfn.IFS(SUM($S34,$W34,$AA34,$AE34,$AI34,$AM34,$AQ34,$AU34,$AY34)&gt;='Wage Ceilings '!$C$3,0,SUM($L34,$S34,$W34,$AA34,$AE34,$AI34,$AM34,$AQ34,$AU34,$AY34)&gt;'Wage Ceilings '!$C$3,'Wage Ceilings '!$C$3-SUM($S34,$W34,$AA34,$AE34,$AI34,$AM34,$AQ34,$AU34,$AY34),SUM($L34,$S34,$W34,$AA34,$AE34,$AI34,$AM34,$AQ34,$AU34,$AY34)&lt;='Wage Ceilings '!$C$3,$L34)</f>
        <v>0</v>
      </c>
      <c r="BD34" s="91" cm="1">
        <f t="array" ref="BD34">INDEX(Appendix!$G$4:$L$8,_xlfn.IFS(BB34&lt;56,1,BB34&lt;61,2,BB34&lt;66,3,BB34&lt;71,4,TRUE,5),MATCH(YEAR($C$17),Appendix!$G$3:$L$3,0))</f>
        <v>0</v>
      </c>
      <c r="BE34" s="92">
        <f t="shared" si="19"/>
        <v>0</v>
      </c>
      <c r="BF34" s="89">
        <f t="shared" si="20"/>
        <v>127</v>
      </c>
      <c r="BG34" s="90" cm="1">
        <f t="array" ref="BG34">_xlfn.IFS(SUM($S34,$W34,$AA34,$AE34,$AI34,$AM34,$AQ34,$AU34,$AY34,$BC34)&gt;='Wage Ceilings '!$C$3,0,SUM($M34,$S34,$W34,$AA34,$AE34,$AI34,$AM34,$AQ34,$AU34,$AY34,$BC34)&gt;'Wage Ceilings '!$C$3,'Wage Ceilings '!$C$3-SUM($S34,$W34,$AA34,$AE34,$AI34,$AM34,$AQ34,$AU34,$AY34,$BC34),SUM($M34,$S34,$W34,$AA34,$AE34,$AI34,$AM34,$AQ34,$AU34,$AY34,$BC34)&lt;='Wage Ceilings '!$C$3,$M34)</f>
        <v>0</v>
      </c>
      <c r="BH34" s="91" cm="1">
        <f t="array" ref="BH34">INDEX(Appendix!$G$4:$L$8,_xlfn.IFS(BF34&lt;56,1,BF34&lt;61,2,BF34&lt;66,3,BF34&lt;71,4,TRUE,5),MATCH(YEAR($C$17),Appendix!$G$3:$L$3,0))</f>
        <v>0</v>
      </c>
      <c r="BI34" s="92">
        <f t="shared" si="21"/>
        <v>0</v>
      </c>
      <c r="BJ34" s="89">
        <f t="shared" si="22"/>
        <v>127</v>
      </c>
      <c r="BK34" s="90" cm="1">
        <f t="array" ref="BK34">_xlfn.IFS(SUM($S34,$W34,$AA34,$AE34,$AI34,$AM34,$AQ34,$AU34,$AY34,$BC34,$BG34)&gt;='Wage Ceilings '!$C$3,0,SUM($N34,$S34,$W34,$AA34,$AE34,$AI34,$AM34,$AQ34,$AU34,$AY34,$BC34,$BG34)&gt;'Wage Ceilings '!$C$3,'Wage Ceilings '!$C$3-SUM($S34,$W34,$AA34,$AE34,$AI34,$AM34,$AQ34,$AU34,$AY34,$BC34,$BG34),SUM($N34,$S34,$W34,$AA34,$AE34,$AI34,$AM34,$AQ34,$AU34,$AY34,$BC34,$BG34)&lt;='Wage Ceilings '!$C$3,$N34)</f>
        <v>0</v>
      </c>
      <c r="BL34" s="91" cm="1">
        <f t="array" ref="BL34">INDEX(Appendix!$G$4:$L$8,_xlfn.IFS(BJ34&lt;56,1,BJ34&lt;61,2,BJ34&lt;66,3,BJ34&lt;71,4,TRUE,5),MATCH(YEAR($C$17),Appendix!$G$3:$L$3,0))</f>
        <v>0</v>
      </c>
      <c r="BM34" s="92">
        <f t="shared" si="23"/>
        <v>0</v>
      </c>
      <c r="BN34" s="99"/>
    </row>
    <row r="35" spans="1:66" x14ac:dyDescent="0.3">
      <c r="A35" s="64" t="s">
        <v>33</v>
      </c>
      <c r="B35" s="63"/>
      <c r="C35" s="67"/>
      <c r="D35" s="67"/>
      <c r="E35" s="67"/>
      <c r="F35" s="67"/>
      <c r="G35" s="67"/>
      <c r="H35" s="67"/>
      <c r="I35" s="67"/>
      <c r="J35" s="67"/>
      <c r="K35" s="67"/>
      <c r="L35" s="67"/>
      <c r="M35" s="67"/>
      <c r="N35" s="67"/>
      <c r="O35" s="57">
        <f t="shared" si="25"/>
        <v>0</v>
      </c>
      <c r="P35" s="57">
        <f t="shared" si="26"/>
        <v>0</v>
      </c>
      <c r="Q35" s="58">
        <f t="shared" si="0"/>
        <v>0</v>
      </c>
      <c r="R35" s="89">
        <f t="shared" si="1"/>
        <v>126</v>
      </c>
      <c r="S35" s="90">
        <f>IF($C35&gt;'Wage Ceilings '!$C$3,'Wage Ceilings '!$C$3,$C35)</f>
        <v>0</v>
      </c>
      <c r="T35" s="91" cm="1">
        <f t="array" ref="T35">INDEX(Appendix!$G$4:$L$8,_xlfn.IFS(R35&lt;56,1,R35&lt;61,2,R35&lt;66,3,R35&lt;71,4,TRUE,5),MATCH(YEAR($C$17),Appendix!$G$3:$L$3,0))</f>
        <v>0</v>
      </c>
      <c r="U35" s="92">
        <f t="shared" si="2"/>
        <v>0</v>
      </c>
      <c r="V35" s="89">
        <f t="shared" si="3"/>
        <v>127</v>
      </c>
      <c r="W35" s="90">
        <f>IF($D35&gt;'Wage Ceilings '!$C$3-$S35,'Wage Ceilings '!$C$3-$S35,$D35)</f>
        <v>0</v>
      </c>
      <c r="X35" s="91" cm="1">
        <f t="array" ref="X35">INDEX(Appendix!$G$4:$L$8,_xlfn.IFS(V35&lt;56,1,V35&lt;61,2,V35&lt;66,3,V35&lt;71,4,TRUE,5),MATCH(YEAR($C$17),Appendix!$G$3:$L$3,0))</f>
        <v>0</v>
      </c>
      <c r="Y35" s="92">
        <f t="shared" si="4"/>
        <v>0</v>
      </c>
      <c r="Z35" s="89">
        <f t="shared" si="5"/>
        <v>127</v>
      </c>
      <c r="AA35" s="90">
        <f>IF($E35&gt;'Wage Ceilings '!$C$3-SUM($S35,$W35),'Wage Ceilings '!$C$3-SUM($S35,$W35),$E35)</f>
        <v>0</v>
      </c>
      <c r="AB35" s="91" cm="1">
        <f t="array" ref="AB35">INDEX(Appendix!$G$4:$L$8,_xlfn.IFS(Z35&lt;56,1,Z35&lt;61,2,Z35&lt;66,3,Z35&lt;71,4,TRUE,5),MATCH(YEAR($C$17),Appendix!$G$3:$L$3,0))</f>
        <v>0</v>
      </c>
      <c r="AC35" s="92">
        <f t="shared" si="6"/>
        <v>0</v>
      </c>
      <c r="AD35" s="89">
        <f t="shared" si="7"/>
        <v>127</v>
      </c>
      <c r="AE35" s="90">
        <f>IF($F35&gt;'Wage Ceilings '!$C$3-SUM($S35,$W35,$AA35),'Wage Ceilings '!$C$3-SUM($S35,$W35,$AA35),$F35)</f>
        <v>0</v>
      </c>
      <c r="AF35" s="91" cm="1">
        <f t="array" ref="AF35">INDEX(Appendix!$G$4:$L$8,_xlfn.IFS(AD35&lt;56,1,AD35&lt;61,2,AD35&lt;66,3,AD35&lt;71,4,TRUE,5),MATCH(YEAR($C$17),Appendix!$G$3:$L$3,0))</f>
        <v>0</v>
      </c>
      <c r="AG35" s="92">
        <f t="shared" si="8"/>
        <v>0</v>
      </c>
      <c r="AH35" s="89">
        <f t="shared" si="9"/>
        <v>127</v>
      </c>
      <c r="AI35" s="90">
        <f>IF($G35&gt;'Wage Ceilings '!$C$3-SUM($S35,$W35,$AA35,$AE35),'Wage Ceilings '!$C$3-SUM($S35,$W35,$AA35,$AE35),$G35)</f>
        <v>0</v>
      </c>
      <c r="AJ35" s="91" cm="1">
        <f t="array" ref="AJ35">INDEX(Appendix!$G$4:$L$8,_xlfn.IFS(AH35&lt;56,1,AH35&lt;61,2,AH35&lt;66,3,AH35&lt;71,4,TRUE,5),MATCH(YEAR($C$17),Appendix!$G$3:$L$3,0))</f>
        <v>0</v>
      </c>
      <c r="AK35" s="92">
        <f t="shared" si="10"/>
        <v>0</v>
      </c>
      <c r="AL35" s="89">
        <f t="shared" si="11"/>
        <v>127</v>
      </c>
      <c r="AM35" s="90">
        <f>IF($H35&gt;'Wage Ceilings '!$C$3-SUM($S35,$W35,$AA35,$AE35,$AI35),'Wage Ceilings '!$C$3-SUM($S35,$W35,$AA35,$AE35,$AI35),$H35)</f>
        <v>0</v>
      </c>
      <c r="AN35" s="91" cm="1">
        <f t="array" ref="AN35">INDEX(Appendix!$G$4:$L$8,_xlfn.IFS(AL35&lt;56,1,AL35&lt;61,2,AL35&lt;66,3,AL35&lt;71,4,TRUE,5),MATCH(YEAR($C$17),Appendix!$G$3:$L$3,0))</f>
        <v>0</v>
      </c>
      <c r="AO35" s="92">
        <f t="shared" si="12"/>
        <v>0</v>
      </c>
      <c r="AP35" s="89">
        <f t="shared" si="13"/>
        <v>127</v>
      </c>
      <c r="AQ35" s="90" cm="1">
        <f t="array" ref="AQ35">_xlfn.IFS(SUM($S35,$W35,$AA35,$AE35,$AI35,$AM35)&gt;='Wage Ceilings '!$C$3,0,SUM($I35,$S35,$W35,$AA35,$AE35,$AI35,$AM35)&gt;'Wage Ceilings '!$C$3,'Wage Ceilings '!$C$3-SUM($S35,$W35,$AA35,$AE35,$AI35,$AM35),SUM($I35,$S35,$W35,$AA35,$AE35,$AI35,$AM35)&lt;='Wage Ceilings '!$C$3,$I35)</f>
        <v>0</v>
      </c>
      <c r="AR35" s="91" cm="1">
        <f t="array" ref="AR35">INDEX(Appendix!$G$4:$L$8,_xlfn.IFS(AP35&lt;56,1,AP35&lt;61,2,AP35&lt;66,3,AP35&lt;71,4,TRUE,5),MATCH(YEAR($C$17),Appendix!$G$3:$L$3,0))</f>
        <v>0</v>
      </c>
      <c r="AS35" s="92">
        <f t="shared" si="24"/>
        <v>0</v>
      </c>
      <c r="AT35" s="89">
        <f t="shared" si="14"/>
        <v>127</v>
      </c>
      <c r="AU35" s="90" cm="1">
        <f t="array" ref="AU35">_xlfn.IFS(SUM($S35,$W35,$AA35,$AE35,$AI35,$AM35,$AQ35)&gt;='Wage Ceilings '!$C$3,0,SUM($J35,$S35,$W35,$AA35,$AE35,$AI35,$AM35,$AQ35)&gt;'Wage Ceilings '!$C$3,'Wage Ceilings '!$C$3-SUM($S35,$W35,$AA35,$AE35,$AI35,$AM35,$AQ35),SUM($J35,$S35,$W35,$AA35,$AE35,$AI35,$AM35,$AQ35)&lt;='Wage Ceilings '!$C$3,$J35)</f>
        <v>0</v>
      </c>
      <c r="AV35" s="91" cm="1">
        <f t="array" ref="AV35">INDEX(Appendix!$G$4:$L$8,_xlfn.IFS(AT35&lt;56,1,AT35&lt;61,2,AT35&lt;66,3,AT35&lt;71,4,TRUE,5),MATCH(YEAR($C$17),Appendix!$G$3:$L$3,0))</f>
        <v>0</v>
      </c>
      <c r="AW35" s="92">
        <f t="shared" si="15"/>
        <v>0</v>
      </c>
      <c r="AX35" s="89">
        <f t="shared" si="16"/>
        <v>127</v>
      </c>
      <c r="AY35" s="90" cm="1">
        <f t="array" ref="AY35">_xlfn.IFS(SUM($S35,$W35,$AA35,$AE35,$AI35,$AM35,$AQ35,$AU35)&gt;='Wage Ceilings '!$C$3,0,SUM($K35,$S35,$W35,$AA35,$AE35,$AI35,$AM35,$AQ35,$AU35)&gt;'Wage Ceilings '!$C$3,'Wage Ceilings '!$C$3-SUM($S35,$W35,$AA35,$AE35,$AI35,$AM35,$AQ35,$AU35),SUM($K35,$S35,$W35,$AA35,$AE35,$AI35,$AM35,$AQ35,$AU35)&lt;='Wage Ceilings '!$C$3,$K35)</f>
        <v>0</v>
      </c>
      <c r="AZ35" s="91" cm="1">
        <f t="array" ref="AZ35">INDEX(Appendix!$G$4:$L$8,_xlfn.IFS(AX35&lt;56,1,AX35&lt;61,2,AX35&lt;66,3,AX35&lt;71,4,TRUE,5),MATCH(YEAR($C$17),Appendix!$G$3:$L$3,0))</f>
        <v>0</v>
      </c>
      <c r="BA35" s="92">
        <f t="shared" si="17"/>
        <v>0</v>
      </c>
      <c r="BB35" s="89">
        <f t="shared" si="18"/>
        <v>127</v>
      </c>
      <c r="BC35" s="90" cm="1">
        <f t="array" ref="BC35">_xlfn.IFS(SUM($S35,$W35,$AA35,$AE35,$AI35,$AM35,$AQ35,$AU35,$AY35)&gt;='Wage Ceilings '!$C$3,0,SUM($L35,$S35,$W35,$AA35,$AE35,$AI35,$AM35,$AQ35,$AU35,$AY35)&gt;'Wage Ceilings '!$C$3,'Wage Ceilings '!$C$3-SUM($S35,$W35,$AA35,$AE35,$AI35,$AM35,$AQ35,$AU35,$AY35),SUM($L35,$S35,$W35,$AA35,$AE35,$AI35,$AM35,$AQ35,$AU35,$AY35)&lt;='Wage Ceilings '!$C$3,$L35)</f>
        <v>0</v>
      </c>
      <c r="BD35" s="91" cm="1">
        <f t="array" ref="BD35">INDEX(Appendix!$G$4:$L$8,_xlfn.IFS(BB35&lt;56,1,BB35&lt;61,2,BB35&lt;66,3,BB35&lt;71,4,TRUE,5),MATCH(YEAR($C$17),Appendix!$G$3:$L$3,0))</f>
        <v>0</v>
      </c>
      <c r="BE35" s="92">
        <f t="shared" si="19"/>
        <v>0</v>
      </c>
      <c r="BF35" s="89">
        <f t="shared" si="20"/>
        <v>127</v>
      </c>
      <c r="BG35" s="90" cm="1">
        <f t="array" ref="BG35">_xlfn.IFS(SUM($S35,$W35,$AA35,$AE35,$AI35,$AM35,$AQ35,$AU35,$AY35,$BC35)&gt;='Wage Ceilings '!$C$3,0,SUM($M35,$S35,$W35,$AA35,$AE35,$AI35,$AM35,$AQ35,$AU35,$AY35,$BC35)&gt;'Wage Ceilings '!$C$3,'Wage Ceilings '!$C$3-SUM($S35,$W35,$AA35,$AE35,$AI35,$AM35,$AQ35,$AU35,$AY35,$BC35),SUM($M35,$S35,$W35,$AA35,$AE35,$AI35,$AM35,$AQ35,$AU35,$AY35,$BC35)&lt;='Wage Ceilings '!$C$3,$M35)</f>
        <v>0</v>
      </c>
      <c r="BH35" s="91" cm="1">
        <f t="array" ref="BH35">INDEX(Appendix!$G$4:$L$8,_xlfn.IFS(BF35&lt;56,1,BF35&lt;61,2,BF35&lt;66,3,BF35&lt;71,4,TRUE,5),MATCH(YEAR($C$17),Appendix!$G$3:$L$3,0))</f>
        <v>0</v>
      </c>
      <c r="BI35" s="92">
        <f t="shared" si="21"/>
        <v>0</v>
      </c>
      <c r="BJ35" s="89">
        <f t="shared" si="22"/>
        <v>127</v>
      </c>
      <c r="BK35" s="90" cm="1">
        <f t="array" ref="BK35">_xlfn.IFS(SUM($S35,$W35,$AA35,$AE35,$AI35,$AM35,$AQ35,$AU35,$AY35,$BC35,$BG35)&gt;='Wage Ceilings '!$C$3,0,SUM($N35,$S35,$W35,$AA35,$AE35,$AI35,$AM35,$AQ35,$AU35,$AY35,$BC35,$BG35)&gt;'Wage Ceilings '!$C$3,'Wage Ceilings '!$C$3-SUM($S35,$W35,$AA35,$AE35,$AI35,$AM35,$AQ35,$AU35,$AY35,$BC35,$BG35),SUM($N35,$S35,$W35,$AA35,$AE35,$AI35,$AM35,$AQ35,$AU35,$AY35,$BC35,$BG35)&lt;='Wage Ceilings '!$C$3,$N35)</f>
        <v>0</v>
      </c>
      <c r="BL35" s="91" cm="1">
        <f t="array" ref="BL35">INDEX(Appendix!$G$4:$L$8,_xlfn.IFS(BJ35&lt;56,1,BJ35&lt;61,2,BJ35&lt;66,3,BJ35&lt;71,4,TRUE,5),MATCH(YEAR($C$17),Appendix!$G$3:$L$3,0))</f>
        <v>0</v>
      </c>
      <c r="BM35" s="92">
        <f t="shared" si="23"/>
        <v>0</v>
      </c>
      <c r="BN35" s="99"/>
    </row>
    <row r="36" spans="1:66" x14ac:dyDescent="0.3">
      <c r="A36" s="64" t="s">
        <v>34</v>
      </c>
      <c r="B36" s="63"/>
      <c r="C36" s="67"/>
      <c r="D36" s="67"/>
      <c r="E36" s="67"/>
      <c r="F36" s="67"/>
      <c r="G36" s="67"/>
      <c r="H36" s="67"/>
      <c r="I36" s="67"/>
      <c r="J36" s="67"/>
      <c r="K36" s="67"/>
      <c r="L36" s="67"/>
      <c r="M36" s="67"/>
      <c r="N36" s="67"/>
      <c r="O36" s="57">
        <f t="shared" si="25"/>
        <v>0</v>
      </c>
      <c r="P36" s="57">
        <f t="shared" si="26"/>
        <v>0</v>
      </c>
      <c r="Q36" s="58">
        <f t="shared" si="0"/>
        <v>0</v>
      </c>
      <c r="R36" s="89">
        <f t="shared" si="1"/>
        <v>126</v>
      </c>
      <c r="S36" s="90">
        <f>IF($C36&gt;'Wage Ceilings '!$C$3,'Wage Ceilings '!$C$3,$C36)</f>
        <v>0</v>
      </c>
      <c r="T36" s="91" cm="1">
        <f t="array" ref="T36">INDEX(Appendix!$G$4:$L$8,_xlfn.IFS(R36&lt;56,1,R36&lt;61,2,R36&lt;66,3,R36&lt;71,4,TRUE,5),MATCH(YEAR($C$17),Appendix!$G$3:$L$3,0))</f>
        <v>0</v>
      </c>
      <c r="U36" s="92">
        <f t="shared" si="2"/>
        <v>0</v>
      </c>
      <c r="V36" s="89">
        <f t="shared" si="3"/>
        <v>127</v>
      </c>
      <c r="W36" s="90">
        <f>IF($D36&gt;'Wage Ceilings '!$C$3-$S36,'Wage Ceilings '!$C$3-$S36,$D36)</f>
        <v>0</v>
      </c>
      <c r="X36" s="91" cm="1">
        <f t="array" ref="X36">INDEX(Appendix!$G$4:$L$8,_xlfn.IFS(V36&lt;56,1,V36&lt;61,2,V36&lt;66,3,V36&lt;71,4,TRUE,5),MATCH(YEAR($C$17),Appendix!$G$3:$L$3,0))</f>
        <v>0</v>
      </c>
      <c r="Y36" s="92">
        <f t="shared" si="4"/>
        <v>0</v>
      </c>
      <c r="Z36" s="89">
        <f t="shared" si="5"/>
        <v>127</v>
      </c>
      <c r="AA36" s="90">
        <f>IF($E36&gt;'Wage Ceilings '!$C$3-SUM($S36,$W36),'Wage Ceilings '!$C$3-SUM($S36,$W36),$E36)</f>
        <v>0</v>
      </c>
      <c r="AB36" s="91" cm="1">
        <f t="array" ref="AB36">INDEX(Appendix!$G$4:$L$8,_xlfn.IFS(Z36&lt;56,1,Z36&lt;61,2,Z36&lt;66,3,Z36&lt;71,4,TRUE,5),MATCH(YEAR($C$17),Appendix!$G$3:$L$3,0))</f>
        <v>0</v>
      </c>
      <c r="AC36" s="92">
        <f t="shared" si="6"/>
        <v>0</v>
      </c>
      <c r="AD36" s="89">
        <f t="shared" si="7"/>
        <v>127</v>
      </c>
      <c r="AE36" s="90">
        <f>IF($F36&gt;'Wage Ceilings '!$C$3-SUM($S36,$W36,$AA36),'Wage Ceilings '!$C$3-SUM($S36,$W36,$AA36),$F36)</f>
        <v>0</v>
      </c>
      <c r="AF36" s="91" cm="1">
        <f t="array" ref="AF36">INDEX(Appendix!$G$4:$L$8,_xlfn.IFS(AD36&lt;56,1,AD36&lt;61,2,AD36&lt;66,3,AD36&lt;71,4,TRUE,5),MATCH(YEAR($C$17),Appendix!$G$3:$L$3,0))</f>
        <v>0</v>
      </c>
      <c r="AG36" s="92">
        <f t="shared" si="8"/>
        <v>0</v>
      </c>
      <c r="AH36" s="89">
        <f t="shared" si="9"/>
        <v>127</v>
      </c>
      <c r="AI36" s="90">
        <f>IF($G36&gt;'Wage Ceilings '!$C$3-SUM($S36,$W36,$AA36,$AE36),'Wage Ceilings '!$C$3-SUM($S36,$W36,$AA36,$AE36),$G36)</f>
        <v>0</v>
      </c>
      <c r="AJ36" s="91" cm="1">
        <f t="array" ref="AJ36">INDEX(Appendix!$G$4:$L$8,_xlfn.IFS(AH36&lt;56,1,AH36&lt;61,2,AH36&lt;66,3,AH36&lt;71,4,TRUE,5),MATCH(YEAR($C$17),Appendix!$G$3:$L$3,0))</f>
        <v>0</v>
      </c>
      <c r="AK36" s="92">
        <f t="shared" si="10"/>
        <v>0</v>
      </c>
      <c r="AL36" s="89">
        <f t="shared" si="11"/>
        <v>127</v>
      </c>
      <c r="AM36" s="90">
        <f>IF($H36&gt;'Wage Ceilings '!$C$3-SUM($S36,$W36,$AA36,$AE36,$AI36),'Wage Ceilings '!$C$3-SUM($S36,$W36,$AA36,$AE36,$AI36),$H36)</f>
        <v>0</v>
      </c>
      <c r="AN36" s="91" cm="1">
        <f t="array" ref="AN36">INDEX(Appendix!$G$4:$L$8,_xlfn.IFS(AL36&lt;56,1,AL36&lt;61,2,AL36&lt;66,3,AL36&lt;71,4,TRUE,5),MATCH(YEAR($C$17),Appendix!$G$3:$L$3,0))</f>
        <v>0</v>
      </c>
      <c r="AO36" s="92">
        <f t="shared" si="12"/>
        <v>0</v>
      </c>
      <c r="AP36" s="89">
        <f t="shared" si="13"/>
        <v>127</v>
      </c>
      <c r="AQ36" s="90" cm="1">
        <f t="array" ref="AQ36">_xlfn.IFS(SUM($S36,$W36,$AA36,$AE36,$AI36,$AM36)&gt;='Wage Ceilings '!$C$3,0,SUM($I36,$S36,$W36,$AA36,$AE36,$AI36,$AM36)&gt;'Wage Ceilings '!$C$3,'Wage Ceilings '!$C$3-SUM($S36,$W36,$AA36,$AE36,$AI36,$AM36),SUM($I36,$S36,$W36,$AA36,$AE36,$AI36,$AM36)&lt;='Wage Ceilings '!$C$3,$I36)</f>
        <v>0</v>
      </c>
      <c r="AR36" s="91" cm="1">
        <f t="array" ref="AR36">INDEX(Appendix!$G$4:$L$8,_xlfn.IFS(AP36&lt;56,1,AP36&lt;61,2,AP36&lt;66,3,AP36&lt;71,4,TRUE,5),MATCH(YEAR($C$17),Appendix!$G$3:$L$3,0))</f>
        <v>0</v>
      </c>
      <c r="AS36" s="92">
        <f t="shared" si="24"/>
        <v>0</v>
      </c>
      <c r="AT36" s="89">
        <f t="shared" si="14"/>
        <v>127</v>
      </c>
      <c r="AU36" s="90" cm="1">
        <f t="array" ref="AU36">_xlfn.IFS(SUM($S36,$W36,$AA36,$AE36,$AI36,$AM36,$AQ36)&gt;='Wage Ceilings '!$C$3,0,SUM($J36,$S36,$W36,$AA36,$AE36,$AI36,$AM36,$AQ36)&gt;'Wage Ceilings '!$C$3,'Wage Ceilings '!$C$3-SUM($S36,$W36,$AA36,$AE36,$AI36,$AM36,$AQ36),SUM($J36,$S36,$W36,$AA36,$AE36,$AI36,$AM36,$AQ36)&lt;='Wage Ceilings '!$C$3,$J36)</f>
        <v>0</v>
      </c>
      <c r="AV36" s="91" cm="1">
        <f t="array" ref="AV36">INDEX(Appendix!$G$4:$L$8,_xlfn.IFS(AT36&lt;56,1,AT36&lt;61,2,AT36&lt;66,3,AT36&lt;71,4,TRUE,5),MATCH(YEAR($C$17),Appendix!$G$3:$L$3,0))</f>
        <v>0</v>
      </c>
      <c r="AW36" s="92">
        <f t="shared" si="15"/>
        <v>0</v>
      </c>
      <c r="AX36" s="89">
        <f t="shared" si="16"/>
        <v>127</v>
      </c>
      <c r="AY36" s="90" cm="1">
        <f t="array" ref="AY36">_xlfn.IFS(SUM($S36,$W36,$AA36,$AE36,$AI36,$AM36,$AQ36,$AU36)&gt;='Wage Ceilings '!$C$3,0,SUM($K36,$S36,$W36,$AA36,$AE36,$AI36,$AM36,$AQ36,$AU36)&gt;'Wage Ceilings '!$C$3,'Wage Ceilings '!$C$3-SUM($S36,$W36,$AA36,$AE36,$AI36,$AM36,$AQ36,$AU36),SUM($K36,$S36,$W36,$AA36,$AE36,$AI36,$AM36,$AQ36,$AU36)&lt;='Wage Ceilings '!$C$3,$K36)</f>
        <v>0</v>
      </c>
      <c r="AZ36" s="91" cm="1">
        <f t="array" ref="AZ36">INDEX(Appendix!$G$4:$L$8,_xlfn.IFS(AX36&lt;56,1,AX36&lt;61,2,AX36&lt;66,3,AX36&lt;71,4,TRUE,5),MATCH(YEAR($C$17),Appendix!$G$3:$L$3,0))</f>
        <v>0</v>
      </c>
      <c r="BA36" s="92">
        <f t="shared" si="17"/>
        <v>0</v>
      </c>
      <c r="BB36" s="89">
        <f t="shared" si="18"/>
        <v>127</v>
      </c>
      <c r="BC36" s="90" cm="1">
        <f t="array" ref="BC36">_xlfn.IFS(SUM($S36,$W36,$AA36,$AE36,$AI36,$AM36,$AQ36,$AU36,$AY36)&gt;='Wage Ceilings '!$C$3,0,SUM($L36,$S36,$W36,$AA36,$AE36,$AI36,$AM36,$AQ36,$AU36,$AY36)&gt;'Wage Ceilings '!$C$3,'Wage Ceilings '!$C$3-SUM($S36,$W36,$AA36,$AE36,$AI36,$AM36,$AQ36,$AU36,$AY36),SUM($L36,$S36,$W36,$AA36,$AE36,$AI36,$AM36,$AQ36,$AU36,$AY36)&lt;='Wage Ceilings '!$C$3,$L36)</f>
        <v>0</v>
      </c>
      <c r="BD36" s="91" cm="1">
        <f t="array" ref="BD36">INDEX(Appendix!$G$4:$L$8,_xlfn.IFS(BB36&lt;56,1,BB36&lt;61,2,BB36&lt;66,3,BB36&lt;71,4,TRUE,5),MATCH(YEAR($C$17),Appendix!$G$3:$L$3,0))</f>
        <v>0</v>
      </c>
      <c r="BE36" s="92">
        <f t="shared" si="19"/>
        <v>0</v>
      </c>
      <c r="BF36" s="89">
        <f t="shared" si="20"/>
        <v>127</v>
      </c>
      <c r="BG36" s="90" cm="1">
        <f t="array" ref="BG36">_xlfn.IFS(SUM($S36,$W36,$AA36,$AE36,$AI36,$AM36,$AQ36,$AU36,$AY36,$BC36)&gt;='Wage Ceilings '!$C$3,0,SUM($M36,$S36,$W36,$AA36,$AE36,$AI36,$AM36,$AQ36,$AU36,$AY36,$BC36)&gt;'Wage Ceilings '!$C$3,'Wage Ceilings '!$C$3-SUM($S36,$W36,$AA36,$AE36,$AI36,$AM36,$AQ36,$AU36,$AY36,$BC36),SUM($M36,$S36,$W36,$AA36,$AE36,$AI36,$AM36,$AQ36,$AU36,$AY36,$BC36)&lt;='Wage Ceilings '!$C$3,$M36)</f>
        <v>0</v>
      </c>
      <c r="BH36" s="91" cm="1">
        <f t="array" ref="BH36">INDEX(Appendix!$G$4:$L$8,_xlfn.IFS(BF36&lt;56,1,BF36&lt;61,2,BF36&lt;66,3,BF36&lt;71,4,TRUE,5),MATCH(YEAR($C$17),Appendix!$G$3:$L$3,0))</f>
        <v>0</v>
      </c>
      <c r="BI36" s="92">
        <f t="shared" si="21"/>
        <v>0</v>
      </c>
      <c r="BJ36" s="89">
        <f t="shared" si="22"/>
        <v>127</v>
      </c>
      <c r="BK36" s="90" cm="1">
        <f t="array" ref="BK36">_xlfn.IFS(SUM($S36,$W36,$AA36,$AE36,$AI36,$AM36,$AQ36,$AU36,$AY36,$BC36,$BG36)&gt;='Wage Ceilings '!$C$3,0,SUM($N36,$S36,$W36,$AA36,$AE36,$AI36,$AM36,$AQ36,$AU36,$AY36,$BC36,$BG36)&gt;'Wage Ceilings '!$C$3,'Wage Ceilings '!$C$3-SUM($S36,$W36,$AA36,$AE36,$AI36,$AM36,$AQ36,$AU36,$AY36,$BC36,$BG36),SUM($N36,$S36,$W36,$AA36,$AE36,$AI36,$AM36,$AQ36,$AU36,$AY36,$BC36,$BG36)&lt;='Wage Ceilings '!$C$3,$N36)</f>
        <v>0</v>
      </c>
      <c r="BL36" s="91" cm="1">
        <f t="array" ref="BL36">INDEX(Appendix!$G$4:$L$8,_xlfn.IFS(BJ36&lt;56,1,BJ36&lt;61,2,BJ36&lt;66,3,BJ36&lt;71,4,TRUE,5),MATCH(YEAR($C$17),Appendix!$G$3:$L$3,0))</f>
        <v>0</v>
      </c>
      <c r="BM36" s="92">
        <f t="shared" si="23"/>
        <v>0</v>
      </c>
      <c r="BN36" s="99"/>
    </row>
    <row r="37" spans="1:66" x14ac:dyDescent="0.3">
      <c r="A37" s="64" t="s">
        <v>35</v>
      </c>
      <c r="B37" s="63"/>
      <c r="C37" s="67"/>
      <c r="D37" s="67"/>
      <c r="E37" s="67"/>
      <c r="F37" s="67"/>
      <c r="G37" s="67"/>
      <c r="H37" s="67"/>
      <c r="I37" s="67"/>
      <c r="J37" s="67"/>
      <c r="K37" s="67"/>
      <c r="L37" s="67"/>
      <c r="M37" s="67"/>
      <c r="N37" s="67"/>
      <c r="O37" s="57">
        <f t="shared" si="25"/>
        <v>0</v>
      </c>
      <c r="P37" s="57">
        <f t="shared" si="26"/>
        <v>0</v>
      </c>
      <c r="Q37" s="58">
        <f t="shared" si="0"/>
        <v>0</v>
      </c>
      <c r="R37" s="89">
        <f t="shared" si="1"/>
        <v>126</v>
      </c>
      <c r="S37" s="90">
        <f>IF($C37&gt;'Wage Ceilings '!$C$3,'Wage Ceilings '!$C$3,$C37)</f>
        <v>0</v>
      </c>
      <c r="T37" s="91" cm="1">
        <f t="array" ref="T37">INDEX(Appendix!$G$4:$L$8,_xlfn.IFS(R37&lt;56,1,R37&lt;61,2,R37&lt;66,3,R37&lt;71,4,TRUE,5),MATCH(YEAR($C$17),Appendix!$G$3:$L$3,0))</f>
        <v>0</v>
      </c>
      <c r="U37" s="92">
        <f t="shared" si="2"/>
        <v>0</v>
      </c>
      <c r="V37" s="89">
        <f t="shared" si="3"/>
        <v>127</v>
      </c>
      <c r="W37" s="90">
        <f>IF($D37&gt;'Wage Ceilings '!$C$3-$S37,'Wage Ceilings '!$C$3-$S37,$D37)</f>
        <v>0</v>
      </c>
      <c r="X37" s="91" cm="1">
        <f t="array" ref="X37">INDEX(Appendix!$G$4:$L$8,_xlfn.IFS(V37&lt;56,1,V37&lt;61,2,V37&lt;66,3,V37&lt;71,4,TRUE,5),MATCH(YEAR($C$17),Appendix!$G$3:$L$3,0))</f>
        <v>0</v>
      </c>
      <c r="Y37" s="92">
        <f t="shared" si="4"/>
        <v>0</v>
      </c>
      <c r="Z37" s="89">
        <f t="shared" si="5"/>
        <v>127</v>
      </c>
      <c r="AA37" s="90">
        <f>IF($E37&gt;'Wage Ceilings '!$C$3-SUM($S37,$W37),'Wage Ceilings '!$C$3-SUM($S37,$W37),$E37)</f>
        <v>0</v>
      </c>
      <c r="AB37" s="91" cm="1">
        <f t="array" ref="AB37">INDEX(Appendix!$G$4:$L$8,_xlfn.IFS(Z37&lt;56,1,Z37&lt;61,2,Z37&lt;66,3,Z37&lt;71,4,TRUE,5),MATCH(YEAR($C$17),Appendix!$G$3:$L$3,0))</f>
        <v>0</v>
      </c>
      <c r="AC37" s="92">
        <f t="shared" si="6"/>
        <v>0</v>
      </c>
      <c r="AD37" s="89">
        <f t="shared" si="7"/>
        <v>127</v>
      </c>
      <c r="AE37" s="90">
        <f>IF($F37&gt;'Wage Ceilings '!$C$3-SUM($S37,$W37,$AA37),'Wage Ceilings '!$C$3-SUM($S37,$W37,$AA37),$F37)</f>
        <v>0</v>
      </c>
      <c r="AF37" s="91" cm="1">
        <f t="array" ref="AF37">INDEX(Appendix!$G$4:$L$8,_xlfn.IFS(AD37&lt;56,1,AD37&lt;61,2,AD37&lt;66,3,AD37&lt;71,4,TRUE,5),MATCH(YEAR($C$17),Appendix!$G$3:$L$3,0))</f>
        <v>0</v>
      </c>
      <c r="AG37" s="92">
        <f t="shared" si="8"/>
        <v>0</v>
      </c>
      <c r="AH37" s="89">
        <f t="shared" si="9"/>
        <v>127</v>
      </c>
      <c r="AI37" s="90">
        <f>IF($G37&gt;'Wage Ceilings '!$C$3-SUM($S37,$W37,$AA37,$AE37),'Wage Ceilings '!$C$3-SUM($S37,$W37,$AA37,$AE37),$G37)</f>
        <v>0</v>
      </c>
      <c r="AJ37" s="91" cm="1">
        <f t="array" ref="AJ37">INDEX(Appendix!$G$4:$L$8,_xlfn.IFS(AH37&lt;56,1,AH37&lt;61,2,AH37&lt;66,3,AH37&lt;71,4,TRUE,5),MATCH(YEAR($C$17),Appendix!$G$3:$L$3,0))</f>
        <v>0</v>
      </c>
      <c r="AK37" s="92">
        <f t="shared" si="10"/>
        <v>0</v>
      </c>
      <c r="AL37" s="89">
        <f t="shared" si="11"/>
        <v>127</v>
      </c>
      <c r="AM37" s="90">
        <f>IF($H37&gt;'Wage Ceilings '!$C$3-SUM($S37,$W37,$AA37,$AE37,$AI37),'Wage Ceilings '!$C$3-SUM($S37,$W37,$AA37,$AE37,$AI37),$H37)</f>
        <v>0</v>
      </c>
      <c r="AN37" s="91" cm="1">
        <f t="array" ref="AN37">INDEX(Appendix!$G$4:$L$8,_xlfn.IFS(AL37&lt;56,1,AL37&lt;61,2,AL37&lt;66,3,AL37&lt;71,4,TRUE,5),MATCH(YEAR($C$17),Appendix!$G$3:$L$3,0))</f>
        <v>0</v>
      </c>
      <c r="AO37" s="92">
        <f t="shared" si="12"/>
        <v>0</v>
      </c>
      <c r="AP37" s="89">
        <f t="shared" si="13"/>
        <v>127</v>
      </c>
      <c r="AQ37" s="90" cm="1">
        <f t="array" ref="AQ37">_xlfn.IFS(SUM($S37,$W37,$AA37,$AE37,$AI37,$AM37)&gt;='Wage Ceilings '!$C$3,0,SUM($I37,$S37,$W37,$AA37,$AE37,$AI37,$AM37)&gt;'Wage Ceilings '!$C$3,'Wage Ceilings '!$C$3-SUM($S37,$W37,$AA37,$AE37,$AI37,$AM37),SUM($I37,$S37,$W37,$AA37,$AE37,$AI37,$AM37)&lt;='Wage Ceilings '!$C$3,$I37)</f>
        <v>0</v>
      </c>
      <c r="AR37" s="91" cm="1">
        <f t="array" ref="AR37">INDEX(Appendix!$G$4:$L$8,_xlfn.IFS(AP37&lt;56,1,AP37&lt;61,2,AP37&lt;66,3,AP37&lt;71,4,TRUE,5),MATCH(YEAR($C$17),Appendix!$G$3:$L$3,0))</f>
        <v>0</v>
      </c>
      <c r="AS37" s="92">
        <f t="shared" si="24"/>
        <v>0</v>
      </c>
      <c r="AT37" s="89">
        <f t="shared" si="14"/>
        <v>127</v>
      </c>
      <c r="AU37" s="90" cm="1">
        <f t="array" ref="AU37">_xlfn.IFS(SUM($S37,$W37,$AA37,$AE37,$AI37,$AM37,$AQ37)&gt;='Wage Ceilings '!$C$3,0,SUM($J37,$S37,$W37,$AA37,$AE37,$AI37,$AM37,$AQ37)&gt;'Wage Ceilings '!$C$3,'Wage Ceilings '!$C$3-SUM($S37,$W37,$AA37,$AE37,$AI37,$AM37,$AQ37),SUM($J37,$S37,$W37,$AA37,$AE37,$AI37,$AM37,$AQ37)&lt;='Wage Ceilings '!$C$3,$J37)</f>
        <v>0</v>
      </c>
      <c r="AV37" s="91" cm="1">
        <f t="array" ref="AV37">INDEX(Appendix!$G$4:$L$8,_xlfn.IFS(AT37&lt;56,1,AT37&lt;61,2,AT37&lt;66,3,AT37&lt;71,4,TRUE,5),MATCH(YEAR($C$17),Appendix!$G$3:$L$3,0))</f>
        <v>0</v>
      </c>
      <c r="AW37" s="92">
        <f t="shared" si="15"/>
        <v>0</v>
      </c>
      <c r="AX37" s="89">
        <f t="shared" si="16"/>
        <v>127</v>
      </c>
      <c r="AY37" s="90" cm="1">
        <f t="array" ref="AY37">_xlfn.IFS(SUM($S37,$W37,$AA37,$AE37,$AI37,$AM37,$AQ37,$AU37)&gt;='Wage Ceilings '!$C$3,0,SUM($K37,$S37,$W37,$AA37,$AE37,$AI37,$AM37,$AQ37,$AU37)&gt;'Wage Ceilings '!$C$3,'Wage Ceilings '!$C$3-SUM($S37,$W37,$AA37,$AE37,$AI37,$AM37,$AQ37,$AU37),SUM($K37,$S37,$W37,$AA37,$AE37,$AI37,$AM37,$AQ37,$AU37)&lt;='Wage Ceilings '!$C$3,$K37)</f>
        <v>0</v>
      </c>
      <c r="AZ37" s="91" cm="1">
        <f t="array" ref="AZ37">INDEX(Appendix!$G$4:$L$8,_xlfn.IFS(AX37&lt;56,1,AX37&lt;61,2,AX37&lt;66,3,AX37&lt;71,4,TRUE,5),MATCH(YEAR($C$17),Appendix!$G$3:$L$3,0))</f>
        <v>0</v>
      </c>
      <c r="BA37" s="92">
        <f t="shared" si="17"/>
        <v>0</v>
      </c>
      <c r="BB37" s="89">
        <f t="shared" si="18"/>
        <v>127</v>
      </c>
      <c r="BC37" s="90" cm="1">
        <f t="array" ref="BC37">_xlfn.IFS(SUM($S37,$W37,$AA37,$AE37,$AI37,$AM37,$AQ37,$AU37,$AY37)&gt;='Wage Ceilings '!$C$3,0,SUM($L37,$S37,$W37,$AA37,$AE37,$AI37,$AM37,$AQ37,$AU37,$AY37)&gt;'Wage Ceilings '!$C$3,'Wage Ceilings '!$C$3-SUM($S37,$W37,$AA37,$AE37,$AI37,$AM37,$AQ37,$AU37,$AY37),SUM($L37,$S37,$W37,$AA37,$AE37,$AI37,$AM37,$AQ37,$AU37,$AY37)&lt;='Wage Ceilings '!$C$3,$L37)</f>
        <v>0</v>
      </c>
      <c r="BD37" s="91" cm="1">
        <f t="array" ref="BD37">INDEX(Appendix!$G$4:$L$8,_xlfn.IFS(BB37&lt;56,1,BB37&lt;61,2,BB37&lt;66,3,BB37&lt;71,4,TRUE,5),MATCH(YEAR($C$17),Appendix!$G$3:$L$3,0))</f>
        <v>0</v>
      </c>
      <c r="BE37" s="92">
        <f t="shared" si="19"/>
        <v>0</v>
      </c>
      <c r="BF37" s="89">
        <f t="shared" si="20"/>
        <v>127</v>
      </c>
      <c r="BG37" s="90" cm="1">
        <f t="array" ref="BG37">_xlfn.IFS(SUM($S37,$W37,$AA37,$AE37,$AI37,$AM37,$AQ37,$AU37,$AY37,$BC37)&gt;='Wage Ceilings '!$C$3,0,SUM($M37,$S37,$W37,$AA37,$AE37,$AI37,$AM37,$AQ37,$AU37,$AY37,$BC37)&gt;'Wage Ceilings '!$C$3,'Wage Ceilings '!$C$3-SUM($S37,$W37,$AA37,$AE37,$AI37,$AM37,$AQ37,$AU37,$AY37,$BC37),SUM($M37,$S37,$W37,$AA37,$AE37,$AI37,$AM37,$AQ37,$AU37,$AY37,$BC37)&lt;='Wage Ceilings '!$C$3,$M37)</f>
        <v>0</v>
      </c>
      <c r="BH37" s="91" cm="1">
        <f t="array" ref="BH37">INDEX(Appendix!$G$4:$L$8,_xlfn.IFS(BF37&lt;56,1,BF37&lt;61,2,BF37&lt;66,3,BF37&lt;71,4,TRUE,5),MATCH(YEAR($C$17),Appendix!$G$3:$L$3,0))</f>
        <v>0</v>
      </c>
      <c r="BI37" s="92">
        <f t="shared" si="21"/>
        <v>0</v>
      </c>
      <c r="BJ37" s="89">
        <f t="shared" si="22"/>
        <v>127</v>
      </c>
      <c r="BK37" s="90" cm="1">
        <f t="array" ref="BK37">_xlfn.IFS(SUM($S37,$W37,$AA37,$AE37,$AI37,$AM37,$AQ37,$AU37,$AY37,$BC37,$BG37)&gt;='Wage Ceilings '!$C$3,0,SUM($N37,$S37,$W37,$AA37,$AE37,$AI37,$AM37,$AQ37,$AU37,$AY37,$BC37,$BG37)&gt;'Wage Ceilings '!$C$3,'Wage Ceilings '!$C$3-SUM($S37,$W37,$AA37,$AE37,$AI37,$AM37,$AQ37,$AU37,$AY37,$BC37,$BG37),SUM($N37,$S37,$W37,$AA37,$AE37,$AI37,$AM37,$AQ37,$AU37,$AY37,$BC37,$BG37)&lt;='Wage Ceilings '!$C$3,$N37)</f>
        <v>0</v>
      </c>
      <c r="BL37" s="91" cm="1">
        <f t="array" ref="BL37">INDEX(Appendix!$G$4:$L$8,_xlfn.IFS(BJ37&lt;56,1,BJ37&lt;61,2,BJ37&lt;66,3,BJ37&lt;71,4,TRUE,5),MATCH(YEAR($C$17),Appendix!$G$3:$L$3,0))</f>
        <v>0</v>
      </c>
      <c r="BM37" s="92">
        <f t="shared" si="23"/>
        <v>0</v>
      </c>
      <c r="BN37" s="99"/>
    </row>
    <row r="38" spans="1:66" x14ac:dyDescent="0.3">
      <c r="A38" s="64" t="s">
        <v>36</v>
      </c>
      <c r="B38" s="63"/>
      <c r="C38" s="67"/>
      <c r="D38" s="67"/>
      <c r="E38" s="67"/>
      <c r="F38" s="67"/>
      <c r="G38" s="67"/>
      <c r="H38" s="67"/>
      <c r="I38" s="67"/>
      <c r="J38" s="67"/>
      <c r="K38" s="67"/>
      <c r="L38" s="67"/>
      <c r="M38" s="67"/>
      <c r="N38" s="67"/>
      <c r="O38" s="57">
        <f t="shared" si="25"/>
        <v>0</v>
      </c>
      <c r="P38" s="57">
        <f t="shared" si="26"/>
        <v>0</v>
      </c>
      <c r="Q38" s="58">
        <f t="shared" si="0"/>
        <v>0</v>
      </c>
      <c r="R38" s="89">
        <f t="shared" si="1"/>
        <v>126</v>
      </c>
      <c r="S38" s="90">
        <f>IF($C38&gt;'Wage Ceilings '!$C$3,'Wage Ceilings '!$C$3,$C38)</f>
        <v>0</v>
      </c>
      <c r="T38" s="91" cm="1">
        <f t="array" ref="T38">INDEX(Appendix!$G$4:$L$8,_xlfn.IFS(R38&lt;56,1,R38&lt;61,2,R38&lt;66,3,R38&lt;71,4,TRUE,5),MATCH(YEAR($C$17),Appendix!$G$3:$L$3,0))</f>
        <v>0</v>
      </c>
      <c r="U38" s="92">
        <f t="shared" si="2"/>
        <v>0</v>
      </c>
      <c r="V38" s="89">
        <f t="shared" si="3"/>
        <v>127</v>
      </c>
      <c r="W38" s="90">
        <f>IF($D38&gt;'Wage Ceilings '!$C$3-$S38,'Wage Ceilings '!$C$3-$S38,$D38)</f>
        <v>0</v>
      </c>
      <c r="X38" s="91" cm="1">
        <f t="array" ref="X38">INDEX(Appendix!$G$4:$L$8,_xlfn.IFS(V38&lt;56,1,V38&lt;61,2,V38&lt;66,3,V38&lt;71,4,TRUE,5),MATCH(YEAR($C$17),Appendix!$G$3:$L$3,0))</f>
        <v>0</v>
      </c>
      <c r="Y38" s="92">
        <f t="shared" si="4"/>
        <v>0</v>
      </c>
      <c r="Z38" s="89">
        <f t="shared" si="5"/>
        <v>127</v>
      </c>
      <c r="AA38" s="90">
        <f>IF($E38&gt;'Wage Ceilings '!$C$3-SUM($S38,$W38),'Wage Ceilings '!$C$3-SUM($S38,$W38),$E38)</f>
        <v>0</v>
      </c>
      <c r="AB38" s="91" cm="1">
        <f t="array" ref="AB38">INDEX(Appendix!$G$4:$L$8,_xlfn.IFS(Z38&lt;56,1,Z38&lt;61,2,Z38&lt;66,3,Z38&lt;71,4,TRUE,5),MATCH(YEAR($C$17),Appendix!$G$3:$L$3,0))</f>
        <v>0</v>
      </c>
      <c r="AC38" s="92">
        <f t="shared" si="6"/>
        <v>0</v>
      </c>
      <c r="AD38" s="89">
        <f t="shared" si="7"/>
        <v>127</v>
      </c>
      <c r="AE38" s="90">
        <f>IF($F38&gt;'Wage Ceilings '!$C$3-SUM($S38,$W38,$AA38),'Wage Ceilings '!$C$3-SUM($S38,$W38,$AA38),$F38)</f>
        <v>0</v>
      </c>
      <c r="AF38" s="91" cm="1">
        <f t="array" ref="AF38">INDEX(Appendix!$G$4:$L$8,_xlfn.IFS(AD38&lt;56,1,AD38&lt;61,2,AD38&lt;66,3,AD38&lt;71,4,TRUE,5),MATCH(YEAR($C$17),Appendix!$G$3:$L$3,0))</f>
        <v>0</v>
      </c>
      <c r="AG38" s="92">
        <f t="shared" si="8"/>
        <v>0</v>
      </c>
      <c r="AH38" s="89">
        <f t="shared" si="9"/>
        <v>127</v>
      </c>
      <c r="AI38" s="90">
        <f>IF($G38&gt;'Wage Ceilings '!$C$3-SUM($S38,$W38,$AA38,$AE38),'Wage Ceilings '!$C$3-SUM($S38,$W38,$AA38,$AE38),$G38)</f>
        <v>0</v>
      </c>
      <c r="AJ38" s="91" cm="1">
        <f t="array" ref="AJ38">INDEX(Appendix!$G$4:$L$8,_xlfn.IFS(AH38&lt;56,1,AH38&lt;61,2,AH38&lt;66,3,AH38&lt;71,4,TRUE,5),MATCH(YEAR($C$17),Appendix!$G$3:$L$3,0))</f>
        <v>0</v>
      </c>
      <c r="AK38" s="92">
        <f t="shared" si="10"/>
        <v>0</v>
      </c>
      <c r="AL38" s="89">
        <f t="shared" si="11"/>
        <v>127</v>
      </c>
      <c r="AM38" s="90">
        <f>IF($H38&gt;'Wage Ceilings '!$C$3-SUM($S38,$W38,$AA38,$AE38,$AI38),'Wage Ceilings '!$C$3-SUM($S38,$W38,$AA38,$AE38,$AI38),$H38)</f>
        <v>0</v>
      </c>
      <c r="AN38" s="91" cm="1">
        <f t="array" ref="AN38">INDEX(Appendix!$G$4:$L$8,_xlfn.IFS(AL38&lt;56,1,AL38&lt;61,2,AL38&lt;66,3,AL38&lt;71,4,TRUE,5),MATCH(YEAR($C$17),Appendix!$G$3:$L$3,0))</f>
        <v>0</v>
      </c>
      <c r="AO38" s="92">
        <f t="shared" si="12"/>
        <v>0</v>
      </c>
      <c r="AP38" s="89">
        <f t="shared" si="13"/>
        <v>127</v>
      </c>
      <c r="AQ38" s="90" cm="1">
        <f t="array" ref="AQ38">_xlfn.IFS(SUM($S38,$W38,$AA38,$AE38,$AI38,$AM38)&gt;='Wage Ceilings '!$C$3,0,SUM($I38,$S38,$W38,$AA38,$AE38,$AI38,$AM38)&gt;'Wage Ceilings '!$C$3,'Wage Ceilings '!$C$3-SUM($S38,$W38,$AA38,$AE38,$AI38,$AM38),SUM($I38,$S38,$W38,$AA38,$AE38,$AI38,$AM38)&lt;='Wage Ceilings '!$C$3,$I38)</f>
        <v>0</v>
      </c>
      <c r="AR38" s="91" cm="1">
        <f t="array" ref="AR38">INDEX(Appendix!$G$4:$L$8,_xlfn.IFS(AP38&lt;56,1,AP38&lt;61,2,AP38&lt;66,3,AP38&lt;71,4,TRUE,5),MATCH(YEAR($C$17),Appendix!$G$3:$L$3,0))</f>
        <v>0</v>
      </c>
      <c r="AS38" s="92">
        <f t="shared" si="24"/>
        <v>0</v>
      </c>
      <c r="AT38" s="89">
        <f t="shared" si="14"/>
        <v>127</v>
      </c>
      <c r="AU38" s="90" cm="1">
        <f t="array" ref="AU38">_xlfn.IFS(SUM($S38,$W38,$AA38,$AE38,$AI38,$AM38,$AQ38)&gt;='Wage Ceilings '!$C$3,0,SUM($J38,$S38,$W38,$AA38,$AE38,$AI38,$AM38,$AQ38)&gt;'Wage Ceilings '!$C$3,'Wage Ceilings '!$C$3-SUM($S38,$W38,$AA38,$AE38,$AI38,$AM38,$AQ38),SUM($J38,$S38,$W38,$AA38,$AE38,$AI38,$AM38,$AQ38)&lt;='Wage Ceilings '!$C$3,$J38)</f>
        <v>0</v>
      </c>
      <c r="AV38" s="91" cm="1">
        <f t="array" ref="AV38">INDEX(Appendix!$G$4:$L$8,_xlfn.IFS(AT38&lt;56,1,AT38&lt;61,2,AT38&lt;66,3,AT38&lt;71,4,TRUE,5),MATCH(YEAR($C$17),Appendix!$G$3:$L$3,0))</f>
        <v>0</v>
      </c>
      <c r="AW38" s="92">
        <f t="shared" si="15"/>
        <v>0</v>
      </c>
      <c r="AX38" s="89">
        <f t="shared" si="16"/>
        <v>127</v>
      </c>
      <c r="AY38" s="90" cm="1">
        <f t="array" ref="AY38">_xlfn.IFS(SUM($S38,$W38,$AA38,$AE38,$AI38,$AM38,$AQ38,$AU38)&gt;='Wage Ceilings '!$C$3,0,SUM($K38,$S38,$W38,$AA38,$AE38,$AI38,$AM38,$AQ38,$AU38)&gt;'Wage Ceilings '!$C$3,'Wage Ceilings '!$C$3-SUM($S38,$W38,$AA38,$AE38,$AI38,$AM38,$AQ38,$AU38),SUM($K38,$S38,$W38,$AA38,$AE38,$AI38,$AM38,$AQ38,$AU38)&lt;='Wage Ceilings '!$C$3,$K38)</f>
        <v>0</v>
      </c>
      <c r="AZ38" s="91" cm="1">
        <f t="array" ref="AZ38">INDEX(Appendix!$G$4:$L$8,_xlfn.IFS(AX38&lt;56,1,AX38&lt;61,2,AX38&lt;66,3,AX38&lt;71,4,TRUE,5),MATCH(YEAR($C$17),Appendix!$G$3:$L$3,0))</f>
        <v>0</v>
      </c>
      <c r="BA38" s="92">
        <f t="shared" si="17"/>
        <v>0</v>
      </c>
      <c r="BB38" s="89">
        <f t="shared" si="18"/>
        <v>127</v>
      </c>
      <c r="BC38" s="90" cm="1">
        <f t="array" ref="BC38">_xlfn.IFS(SUM($S38,$W38,$AA38,$AE38,$AI38,$AM38,$AQ38,$AU38,$AY38)&gt;='Wage Ceilings '!$C$3,0,SUM($L38,$S38,$W38,$AA38,$AE38,$AI38,$AM38,$AQ38,$AU38,$AY38)&gt;'Wage Ceilings '!$C$3,'Wage Ceilings '!$C$3-SUM($S38,$W38,$AA38,$AE38,$AI38,$AM38,$AQ38,$AU38,$AY38),SUM($L38,$S38,$W38,$AA38,$AE38,$AI38,$AM38,$AQ38,$AU38,$AY38)&lt;='Wage Ceilings '!$C$3,$L38)</f>
        <v>0</v>
      </c>
      <c r="BD38" s="91" cm="1">
        <f t="array" ref="BD38">INDEX(Appendix!$G$4:$L$8,_xlfn.IFS(BB38&lt;56,1,BB38&lt;61,2,BB38&lt;66,3,BB38&lt;71,4,TRUE,5),MATCH(YEAR($C$17),Appendix!$G$3:$L$3,0))</f>
        <v>0</v>
      </c>
      <c r="BE38" s="92">
        <f t="shared" si="19"/>
        <v>0</v>
      </c>
      <c r="BF38" s="89">
        <f t="shared" si="20"/>
        <v>127</v>
      </c>
      <c r="BG38" s="90" cm="1">
        <f t="array" ref="BG38">_xlfn.IFS(SUM($S38,$W38,$AA38,$AE38,$AI38,$AM38,$AQ38,$AU38,$AY38,$BC38)&gt;='Wage Ceilings '!$C$3,0,SUM($M38,$S38,$W38,$AA38,$AE38,$AI38,$AM38,$AQ38,$AU38,$AY38,$BC38)&gt;'Wage Ceilings '!$C$3,'Wage Ceilings '!$C$3-SUM($S38,$W38,$AA38,$AE38,$AI38,$AM38,$AQ38,$AU38,$AY38,$BC38),SUM($M38,$S38,$W38,$AA38,$AE38,$AI38,$AM38,$AQ38,$AU38,$AY38,$BC38)&lt;='Wage Ceilings '!$C$3,$M38)</f>
        <v>0</v>
      </c>
      <c r="BH38" s="91" cm="1">
        <f t="array" ref="BH38">INDEX(Appendix!$G$4:$L$8,_xlfn.IFS(BF38&lt;56,1,BF38&lt;61,2,BF38&lt;66,3,BF38&lt;71,4,TRUE,5),MATCH(YEAR($C$17),Appendix!$G$3:$L$3,0))</f>
        <v>0</v>
      </c>
      <c r="BI38" s="92">
        <f t="shared" si="21"/>
        <v>0</v>
      </c>
      <c r="BJ38" s="89">
        <f t="shared" si="22"/>
        <v>127</v>
      </c>
      <c r="BK38" s="90" cm="1">
        <f t="array" ref="BK38">_xlfn.IFS(SUM($S38,$W38,$AA38,$AE38,$AI38,$AM38,$AQ38,$AU38,$AY38,$BC38,$BG38)&gt;='Wage Ceilings '!$C$3,0,SUM($N38,$S38,$W38,$AA38,$AE38,$AI38,$AM38,$AQ38,$AU38,$AY38,$BC38,$BG38)&gt;'Wage Ceilings '!$C$3,'Wage Ceilings '!$C$3-SUM($S38,$W38,$AA38,$AE38,$AI38,$AM38,$AQ38,$AU38,$AY38,$BC38,$BG38),SUM($N38,$S38,$W38,$AA38,$AE38,$AI38,$AM38,$AQ38,$AU38,$AY38,$BC38,$BG38)&lt;='Wage Ceilings '!$C$3,$N38)</f>
        <v>0</v>
      </c>
      <c r="BL38" s="91" cm="1">
        <f t="array" ref="BL38">INDEX(Appendix!$G$4:$L$8,_xlfn.IFS(BJ38&lt;56,1,BJ38&lt;61,2,BJ38&lt;66,3,BJ38&lt;71,4,TRUE,5),MATCH(YEAR($C$17),Appendix!$G$3:$L$3,0))</f>
        <v>0</v>
      </c>
      <c r="BM38" s="92">
        <f t="shared" si="23"/>
        <v>0</v>
      </c>
      <c r="BN38" s="99"/>
    </row>
    <row r="39" spans="1:66" x14ac:dyDescent="0.3">
      <c r="A39" s="64" t="s">
        <v>37</v>
      </c>
      <c r="B39" s="63"/>
      <c r="C39" s="67"/>
      <c r="D39" s="67"/>
      <c r="E39" s="67"/>
      <c r="F39" s="67"/>
      <c r="G39" s="67"/>
      <c r="H39" s="67"/>
      <c r="I39" s="67"/>
      <c r="J39" s="67"/>
      <c r="K39" s="67"/>
      <c r="L39" s="67"/>
      <c r="M39" s="67"/>
      <c r="N39" s="67"/>
      <c r="O39" s="57">
        <f t="shared" si="25"/>
        <v>0</v>
      </c>
      <c r="P39" s="57">
        <f t="shared" si="26"/>
        <v>0</v>
      </c>
      <c r="Q39" s="58">
        <f t="shared" si="0"/>
        <v>0</v>
      </c>
      <c r="R39" s="89">
        <f t="shared" si="1"/>
        <v>126</v>
      </c>
      <c r="S39" s="90">
        <f>IF($C39&gt;'Wage Ceilings '!$C$3,'Wage Ceilings '!$C$3,$C39)</f>
        <v>0</v>
      </c>
      <c r="T39" s="91" cm="1">
        <f t="array" ref="T39">INDEX(Appendix!$G$4:$L$8,_xlfn.IFS(R39&lt;56,1,R39&lt;61,2,R39&lt;66,3,R39&lt;71,4,TRUE,5),MATCH(YEAR($C$17),Appendix!$G$3:$L$3,0))</f>
        <v>0</v>
      </c>
      <c r="U39" s="92">
        <f t="shared" si="2"/>
        <v>0</v>
      </c>
      <c r="V39" s="89">
        <f t="shared" si="3"/>
        <v>127</v>
      </c>
      <c r="W39" s="90">
        <f>IF($D39&gt;'Wage Ceilings '!$C$3-$S39,'Wage Ceilings '!$C$3-$S39,$D39)</f>
        <v>0</v>
      </c>
      <c r="X39" s="91" cm="1">
        <f t="array" ref="X39">INDEX(Appendix!$G$4:$L$8,_xlfn.IFS(V39&lt;56,1,V39&lt;61,2,V39&lt;66,3,V39&lt;71,4,TRUE,5),MATCH(YEAR($C$17),Appendix!$G$3:$L$3,0))</f>
        <v>0</v>
      </c>
      <c r="Y39" s="92">
        <f t="shared" si="4"/>
        <v>0</v>
      </c>
      <c r="Z39" s="89">
        <f t="shared" si="5"/>
        <v>127</v>
      </c>
      <c r="AA39" s="90">
        <f>IF($E39&gt;'Wage Ceilings '!$C$3-SUM($S39,$W39),'Wage Ceilings '!$C$3-SUM($S39,$W39),$E39)</f>
        <v>0</v>
      </c>
      <c r="AB39" s="91" cm="1">
        <f t="array" ref="AB39">INDEX(Appendix!$G$4:$L$8,_xlfn.IFS(Z39&lt;56,1,Z39&lt;61,2,Z39&lt;66,3,Z39&lt;71,4,TRUE,5),MATCH(YEAR($C$17),Appendix!$G$3:$L$3,0))</f>
        <v>0</v>
      </c>
      <c r="AC39" s="92">
        <f t="shared" si="6"/>
        <v>0</v>
      </c>
      <c r="AD39" s="89">
        <f t="shared" si="7"/>
        <v>127</v>
      </c>
      <c r="AE39" s="90">
        <f>IF($F39&gt;'Wage Ceilings '!$C$3-SUM($S39,$W39,$AA39),'Wage Ceilings '!$C$3-SUM($S39,$W39,$AA39),$F39)</f>
        <v>0</v>
      </c>
      <c r="AF39" s="91" cm="1">
        <f t="array" ref="AF39">INDEX(Appendix!$G$4:$L$8,_xlfn.IFS(AD39&lt;56,1,AD39&lt;61,2,AD39&lt;66,3,AD39&lt;71,4,TRUE,5),MATCH(YEAR($C$17),Appendix!$G$3:$L$3,0))</f>
        <v>0</v>
      </c>
      <c r="AG39" s="92">
        <f t="shared" si="8"/>
        <v>0</v>
      </c>
      <c r="AH39" s="89">
        <f t="shared" si="9"/>
        <v>127</v>
      </c>
      <c r="AI39" s="90">
        <f>IF($G39&gt;'Wage Ceilings '!$C$3-SUM($S39,$W39,$AA39,$AE39),'Wage Ceilings '!$C$3-SUM($S39,$W39,$AA39,$AE39),$G39)</f>
        <v>0</v>
      </c>
      <c r="AJ39" s="91" cm="1">
        <f t="array" ref="AJ39">INDEX(Appendix!$G$4:$L$8,_xlfn.IFS(AH39&lt;56,1,AH39&lt;61,2,AH39&lt;66,3,AH39&lt;71,4,TRUE,5),MATCH(YEAR($C$17),Appendix!$G$3:$L$3,0))</f>
        <v>0</v>
      </c>
      <c r="AK39" s="92">
        <f t="shared" si="10"/>
        <v>0</v>
      </c>
      <c r="AL39" s="89">
        <f t="shared" si="11"/>
        <v>127</v>
      </c>
      <c r="AM39" s="90">
        <f>IF($H39&gt;'Wage Ceilings '!$C$3-SUM($S39,$W39,$AA39,$AE39,$AI39),'Wage Ceilings '!$C$3-SUM($S39,$W39,$AA39,$AE39,$AI39),$H39)</f>
        <v>0</v>
      </c>
      <c r="AN39" s="91" cm="1">
        <f t="array" ref="AN39">INDEX(Appendix!$G$4:$L$8,_xlfn.IFS(AL39&lt;56,1,AL39&lt;61,2,AL39&lt;66,3,AL39&lt;71,4,TRUE,5),MATCH(YEAR($C$17),Appendix!$G$3:$L$3,0))</f>
        <v>0</v>
      </c>
      <c r="AO39" s="92">
        <f t="shared" si="12"/>
        <v>0</v>
      </c>
      <c r="AP39" s="89">
        <f t="shared" si="13"/>
        <v>127</v>
      </c>
      <c r="AQ39" s="90" cm="1">
        <f t="array" ref="AQ39">_xlfn.IFS(SUM($S39,$W39,$AA39,$AE39,$AI39,$AM39)&gt;='Wage Ceilings '!$C$3,0,SUM($I39,$S39,$W39,$AA39,$AE39,$AI39,$AM39)&gt;'Wage Ceilings '!$C$3,'Wage Ceilings '!$C$3-SUM($S39,$W39,$AA39,$AE39,$AI39,$AM39),SUM($I39,$S39,$W39,$AA39,$AE39,$AI39,$AM39)&lt;='Wage Ceilings '!$C$3,$I39)</f>
        <v>0</v>
      </c>
      <c r="AR39" s="91" cm="1">
        <f t="array" ref="AR39">INDEX(Appendix!$G$4:$L$8,_xlfn.IFS(AP39&lt;56,1,AP39&lt;61,2,AP39&lt;66,3,AP39&lt;71,4,TRUE,5),MATCH(YEAR($C$17),Appendix!$G$3:$L$3,0))</f>
        <v>0</v>
      </c>
      <c r="AS39" s="92">
        <f t="shared" si="24"/>
        <v>0</v>
      </c>
      <c r="AT39" s="89">
        <f t="shared" si="14"/>
        <v>127</v>
      </c>
      <c r="AU39" s="90" cm="1">
        <f t="array" ref="AU39">_xlfn.IFS(SUM($S39,$W39,$AA39,$AE39,$AI39,$AM39,$AQ39)&gt;='Wage Ceilings '!$C$3,0,SUM($J39,$S39,$W39,$AA39,$AE39,$AI39,$AM39,$AQ39)&gt;'Wage Ceilings '!$C$3,'Wage Ceilings '!$C$3-SUM($S39,$W39,$AA39,$AE39,$AI39,$AM39,$AQ39),SUM($J39,$S39,$W39,$AA39,$AE39,$AI39,$AM39,$AQ39)&lt;='Wage Ceilings '!$C$3,$J39)</f>
        <v>0</v>
      </c>
      <c r="AV39" s="91" cm="1">
        <f t="array" ref="AV39">INDEX(Appendix!$G$4:$L$8,_xlfn.IFS(AT39&lt;56,1,AT39&lt;61,2,AT39&lt;66,3,AT39&lt;71,4,TRUE,5),MATCH(YEAR($C$17),Appendix!$G$3:$L$3,0))</f>
        <v>0</v>
      </c>
      <c r="AW39" s="92">
        <f t="shared" si="15"/>
        <v>0</v>
      </c>
      <c r="AX39" s="89">
        <f t="shared" si="16"/>
        <v>127</v>
      </c>
      <c r="AY39" s="90" cm="1">
        <f t="array" ref="AY39">_xlfn.IFS(SUM($S39,$W39,$AA39,$AE39,$AI39,$AM39,$AQ39,$AU39)&gt;='Wage Ceilings '!$C$3,0,SUM($K39,$S39,$W39,$AA39,$AE39,$AI39,$AM39,$AQ39,$AU39)&gt;'Wage Ceilings '!$C$3,'Wage Ceilings '!$C$3-SUM($S39,$W39,$AA39,$AE39,$AI39,$AM39,$AQ39,$AU39),SUM($K39,$S39,$W39,$AA39,$AE39,$AI39,$AM39,$AQ39,$AU39)&lt;='Wage Ceilings '!$C$3,$K39)</f>
        <v>0</v>
      </c>
      <c r="AZ39" s="91" cm="1">
        <f t="array" ref="AZ39">INDEX(Appendix!$G$4:$L$8,_xlfn.IFS(AX39&lt;56,1,AX39&lt;61,2,AX39&lt;66,3,AX39&lt;71,4,TRUE,5),MATCH(YEAR($C$17),Appendix!$G$3:$L$3,0))</f>
        <v>0</v>
      </c>
      <c r="BA39" s="92">
        <f t="shared" si="17"/>
        <v>0</v>
      </c>
      <c r="BB39" s="89">
        <f t="shared" si="18"/>
        <v>127</v>
      </c>
      <c r="BC39" s="90" cm="1">
        <f t="array" ref="BC39">_xlfn.IFS(SUM($S39,$W39,$AA39,$AE39,$AI39,$AM39,$AQ39,$AU39,$AY39)&gt;='Wage Ceilings '!$C$3,0,SUM($L39,$S39,$W39,$AA39,$AE39,$AI39,$AM39,$AQ39,$AU39,$AY39)&gt;'Wage Ceilings '!$C$3,'Wage Ceilings '!$C$3-SUM($S39,$W39,$AA39,$AE39,$AI39,$AM39,$AQ39,$AU39,$AY39),SUM($L39,$S39,$W39,$AA39,$AE39,$AI39,$AM39,$AQ39,$AU39,$AY39)&lt;='Wage Ceilings '!$C$3,$L39)</f>
        <v>0</v>
      </c>
      <c r="BD39" s="91" cm="1">
        <f t="array" ref="BD39">INDEX(Appendix!$G$4:$L$8,_xlfn.IFS(BB39&lt;56,1,BB39&lt;61,2,BB39&lt;66,3,BB39&lt;71,4,TRUE,5),MATCH(YEAR($C$17),Appendix!$G$3:$L$3,0))</f>
        <v>0</v>
      </c>
      <c r="BE39" s="92">
        <f t="shared" si="19"/>
        <v>0</v>
      </c>
      <c r="BF39" s="89">
        <f t="shared" si="20"/>
        <v>127</v>
      </c>
      <c r="BG39" s="90" cm="1">
        <f t="array" ref="BG39">_xlfn.IFS(SUM($S39,$W39,$AA39,$AE39,$AI39,$AM39,$AQ39,$AU39,$AY39,$BC39)&gt;='Wage Ceilings '!$C$3,0,SUM($M39,$S39,$W39,$AA39,$AE39,$AI39,$AM39,$AQ39,$AU39,$AY39,$BC39)&gt;'Wage Ceilings '!$C$3,'Wage Ceilings '!$C$3-SUM($S39,$W39,$AA39,$AE39,$AI39,$AM39,$AQ39,$AU39,$AY39,$BC39),SUM($M39,$S39,$W39,$AA39,$AE39,$AI39,$AM39,$AQ39,$AU39,$AY39,$BC39)&lt;='Wage Ceilings '!$C$3,$M39)</f>
        <v>0</v>
      </c>
      <c r="BH39" s="91" cm="1">
        <f t="array" ref="BH39">INDEX(Appendix!$G$4:$L$8,_xlfn.IFS(BF39&lt;56,1,BF39&lt;61,2,BF39&lt;66,3,BF39&lt;71,4,TRUE,5),MATCH(YEAR($C$17),Appendix!$G$3:$L$3,0))</f>
        <v>0</v>
      </c>
      <c r="BI39" s="92">
        <f t="shared" si="21"/>
        <v>0</v>
      </c>
      <c r="BJ39" s="89">
        <f t="shared" si="22"/>
        <v>127</v>
      </c>
      <c r="BK39" s="90" cm="1">
        <f t="array" ref="BK39">_xlfn.IFS(SUM($S39,$W39,$AA39,$AE39,$AI39,$AM39,$AQ39,$AU39,$AY39,$BC39,$BG39)&gt;='Wage Ceilings '!$C$3,0,SUM($N39,$S39,$W39,$AA39,$AE39,$AI39,$AM39,$AQ39,$AU39,$AY39,$BC39,$BG39)&gt;'Wage Ceilings '!$C$3,'Wage Ceilings '!$C$3-SUM($S39,$W39,$AA39,$AE39,$AI39,$AM39,$AQ39,$AU39,$AY39,$BC39,$BG39),SUM($N39,$S39,$W39,$AA39,$AE39,$AI39,$AM39,$AQ39,$AU39,$AY39,$BC39,$BG39)&lt;='Wage Ceilings '!$C$3,$N39)</f>
        <v>0</v>
      </c>
      <c r="BL39" s="91" cm="1">
        <f t="array" ref="BL39">INDEX(Appendix!$G$4:$L$8,_xlfn.IFS(BJ39&lt;56,1,BJ39&lt;61,2,BJ39&lt;66,3,BJ39&lt;71,4,TRUE,5),MATCH(YEAR($C$17),Appendix!$G$3:$L$3,0))</f>
        <v>0</v>
      </c>
      <c r="BM39" s="92">
        <f t="shared" si="23"/>
        <v>0</v>
      </c>
      <c r="BN39" s="99"/>
    </row>
    <row r="40" spans="1:66" x14ac:dyDescent="0.3">
      <c r="A40" s="64" t="s">
        <v>38</v>
      </c>
      <c r="B40" s="63"/>
      <c r="C40" s="67"/>
      <c r="D40" s="67"/>
      <c r="E40" s="67"/>
      <c r="F40" s="67"/>
      <c r="G40" s="67"/>
      <c r="H40" s="67"/>
      <c r="I40" s="67"/>
      <c r="J40" s="67"/>
      <c r="K40" s="67"/>
      <c r="L40" s="67"/>
      <c r="M40" s="67"/>
      <c r="N40" s="67"/>
      <c r="O40" s="57">
        <f t="shared" si="25"/>
        <v>0</v>
      </c>
      <c r="P40" s="57">
        <f t="shared" si="26"/>
        <v>0</v>
      </c>
      <c r="Q40" s="58">
        <f t="shared" si="0"/>
        <v>0</v>
      </c>
      <c r="R40" s="89">
        <f t="shared" si="1"/>
        <v>126</v>
      </c>
      <c r="S40" s="90">
        <f>IF($C40&gt;'Wage Ceilings '!$C$3,'Wage Ceilings '!$C$3,$C40)</f>
        <v>0</v>
      </c>
      <c r="T40" s="91" cm="1">
        <f t="array" ref="T40">INDEX(Appendix!$G$4:$L$8,_xlfn.IFS(R40&lt;56,1,R40&lt;61,2,R40&lt;66,3,R40&lt;71,4,TRUE,5),MATCH(YEAR($C$17),Appendix!$G$3:$L$3,0))</f>
        <v>0</v>
      </c>
      <c r="U40" s="92">
        <f t="shared" si="2"/>
        <v>0</v>
      </c>
      <c r="V40" s="89">
        <f t="shared" si="3"/>
        <v>127</v>
      </c>
      <c r="W40" s="90">
        <f>IF($D40&gt;'Wage Ceilings '!$C$3-$S40,'Wage Ceilings '!$C$3-$S40,$D40)</f>
        <v>0</v>
      </c>
      <c r="X40" s="91" cm="1">
        <f t="array" ref="X40">INDEX(Appendix!$G$4:$L$8,_xlfn.IFS(V40&lt;56,1,V40&lt;61,2,V40&lt;66,3,V40&lt;71,4,TRUE,5),MATCH(YEAR($C$17),Appendix!$G$3:$L$3,0))</f>
        <v>0</v>
      </c>
      <c r="Y40" s="92">
        <f t="shared" si="4"/>
        <v>0</v>
      </c>
      <c r="Z40" s="89">
        <f t="shared" si="5"/>
        <v>127</v>
      </c>
      <c r="AA40" s="90">
        <f>IF($E40&gt;'Wage Ceilings '!$C$3-SUM($S40,$W40),'Wage Ceilings '!$C$3-SUM($S40,$W40),$E40)</f>
        <v>0</v>
      </c>
      <c r="AB40" s="91" cm="1">
        <f t="array" ref="AB40">INDEX(Appendix!$G$4:$L$8,_xlfn.IFS(Z40&lt;56,1,Z40&lt;61,2,Z40&lt;66,3,Z40&lt;71,4,TRUE,5),MATCH(YEAR($C$17),Appendix!$G$3:$L$3,0))</f>
        <v>0</v>
      </c>
      <c r="AC40" s="92">
        <f t="shared" si="6"/>
        <v>0</v>
      </c>
      <c r="AD40" s="89">
        <f t="shared" si="7"/>
        <v>127</v>
      </c>
      <c r="AE40" s="90">
        <f>IF($F40&gt;'Wage Ceilings '!$C$3-SUM($S40,$W40,$AA40),'Wage Ceilings '!$C$3-SUM($S40,$W40,$AA40),$F40)</f>
        <v>0</v>
      </c>
      <c r="AF40" s="91" cm="1">
        <f t="array" ref="AF40">INDEX(Appendix!$G$4:$L$8,_xlfn.IFS(AD40&lt;56,1,AD40&lt;61,2,AD40&lt;66,3,AD40&lt;71,4,TRUE,5),MATCH(YEAR($C$17),Appendix!$G$3:$L$3,0))</f>
        <v>0</v>
      </c>
      <c r="AG40" s="92">
        <f t="shared" si="8"/>
        <v>0</v>
      </c>
      <c r="AH40" s="89">
        <f t="shared" si="9"/>
        <v>127</v>
      </c>
      <c r="AI40" s="90">
        <f>IF($G40&gt;'Wage Ceilings '!$C$3-SUM($S40,$W40,$AA40,$AE40),'Wage Ceilings '!$C$3-SUM($S40,$W40,$AA40,$AE40),$G40)</f>
        <v>0</v>
      </c>
      <c r="AJ40" s="91" cm="1">
        <f t="array" ref="AJ40">INDEX(Appendix!$G$4:$L$8,_xlfn.IFS(AH40&lt;56,1,AH40&lt;61,2,AH40&lt;66,3,AH40&lt;71,4,TRUE,5),MATCH(YEAR($C$17),Appendix!$G$3:$L$3,0))</f>
        <v>0</v>
      </c>
      <c r="AK40" s="92">
        <f t="shared" si="10"/>
        <v>0</v>
      </c>
      <c r="AL40" s="89">
        <f t="shared" si="11"/>
        <v>127</v>
      </c>
      <c r="AM40" s="90">
        <f>IF($H40&gt;'Wage Ceilings '!$C$3-SUM($S40,$W40,$AA40,$AE40,$AI40),'Wage Ceilings '!$C$3-SUM($S40,$W40,$AA40,$AE40,$AI40),$H40)</f>
        <v>0</v>
      </c>
      <c r="AN40" s="91" cm="1">
        <f t="array" ref="AN40">INDEX(Appendix!$G$4:$L$8,_xlfn.IFS(AL40&lt;56,1,AL40&lt;61,2,AL40&lt;66,3,AL40&lt;71,4,TRUE,5),MATCH(YEAR($C$17),Appendix!$G$3:$L$3,0))</f>
        <v>0</v>
      </c>
      <c r="AO40" s="92">
        <f t="shared" si="12"/>
        <v>0</v>
      </c>
      <c r="AP40" s="89">
        <f t="shared" si="13"/>
        <v>127</v>
      </c>
      <c r="AQ40" s="90" cm="1">
        <f t="array" ref="AQ40">_xlfn.IFS(SUM($S40,$W40,$AA40,$AE40,$AI40,$AM40)&gt;='Wage Ceilings '!$C$3,0,SUM($I40,$S40,$W40,$AA40,$AE40,$AI40,$AM40)&gt;'Wage Ceilings '!$C$3,'Wage Ceilings '!$C$3-SUM($S40,$W40,$AA40,$AE40,$AI40,$AM40),SUM($I40,$S40,$W40,$AA40,$AE40,$AI40,$AM40)&lt;='Wage Ceilings '!$C$3,$I40)</f>
        <v>0</v>
      </c>
      <c r="AR40" s="91" cm="1">
        <f t="array" ref="AR40">INDEX(Appendix!$G$4:$L$8,_xlfn.IFS(AP40&lt;56,1,AP40&lt;61,2,AP40&lt;66,3,AP40&lt;71,4,TRUE,5),MATCH(YEAR($C$17),Appendix!$G$3:$L$3,0))</f>
        <v>0</v>
      </c>
      <c r="AS40" s="92">
        <f t="shared" si="24"/>
        <v>0</v>
      </c>
      <c r="AT40" s="89">
        <f t="shared" si="14"/>
        <v>127</v>
      </c>
      <c r="AU40" s="90" cm="1">
        <f t="array" ref="AU40">_xlfn.IFS(SUM($S40,$W40,$AA40,$AE40,$AI40,$AM40,$AQ40)&gt;='Wage Ceilings '!$C$3,0,SUM($J40,$S40,$W40,$AA40,$AE40,$AI40,$AM40,$AQ40)&gt;'Wage Ceilings '!$C$3,'Wage Ceilings '!$C$3-SUM($S40,$W40,$AA40,$AE40,$AI40,$AM40,$AQ40),SUM($J40,$S40,$W40,$AA40,$AE40,$AI40,$AM40,$AQ40)&lt;='Wage Ceilings '!$C$3,$J40)</f>
        <v>0</v>
      </c>
      <c r="AV40" s="91" cm="1">
        <f t="array" ref="AV40">INDEX(Appendix!$G$4:$L$8,_xlfn.IFS(AT40&lt;56,1,AT40&lt;61,2,AT40&lt;66,3,AT40&lt;71,4,TRUE,5),MATCH(YEAR($C$17),Appendix!$G$3:$L$3,0))</f>
        <v>0</v>
      </c>
      <c r="AW40" s="92">
        <f t="shared" si="15"/>
        <v>0</v>
      </c>
      <c r="AX40" s="89">
        <f t="shared" si="16"/>
        <v>127</v>
      </c>
      <c r="AY40" s="90" cm="1">
        <f t="array" ref="AY40">_xlfn.IFS(SUM($S40,$W40,$AA40,$AE40,$AI40,$AM40,$AQ40,$AU40)&gt;='Wage Ceilings '!$C$3,0,SUM($K40,$S40,$W40,$AA40,$AE40,$AI40,$AM40,$AQ40,$AU40)&gt;'Wage Ceilings '!$C$3,'Wage Ceilings '!$C$3-SUM($S40,$W40,$AA40,$AE40,$AI40,$AM40,$AQ40,$AU40),SUM($K40,$S40,$W40,$AA40,$AE40,$AI40,$AM40,$AQ40,$AU40)&lt;='Wage Ceilings '!$C$3,$K40)</f>
        <v>0</v>
      </c>
      <c r="AZ40" s="91" cm="1">
        <f t="array" ref="AZ40">INDEX(Appendix!$G$4:$L$8,_xlfn.IFS(AX40&lt;56,1,AX40&lt;61,2,AX40&lt;66,3,AX40&lt;71,4,TRUE,5),MATCH(YEAR($C$17),Appendix!$G$3:$L$3,0))</f>
        <v>0</v>
      </c>
      <c r="BA40" s="92">
        <f t="shared" si="17"/>
        <v>0</v>
      </c>
      <c r="BB40" s="89">
        <f t="shared" si="18"/>
        <v>127</v>
      </c>
      <c r="BC40" s="90" cm="1">
        <f t="array" ref="BC40">_xlfn.IFS(SUM($S40,$W40,$AA40,$AE40,$AI40,$AM40,$AQ40,$AU40,$AY40)&gt;='Wage Ceilings '!$C$3,0,SUM($L40,$S40,$W40,$AA40,$AE40,$AI40,$AM40,$AQ40,$AU40,$AY40)&gt;'Wage Ceilings '!$C$3,'Wage Ceilings '!$C$3-SUM($S40,$W40,$AA40,$AE40,$AI40,$AM40,$AQ40,$AU40,$AY40),SUM($L40,$S40,$W40,$AA40,$AE40,$AI40,$AM40,$AQ40,$AU40,$AY40)&lt;='Wage Ceilings '!$C$3,$L40)</f>
        <v>0</v>
      </c>
      <c r="BD40" s="91" cm="1">
        <f t="array" ref="BD40">INDEX(Appendix!$G$4:$L$8,_xlfn.IFS(BB40&lt;56,1,BB40&lt;61,2,BB40&lt;66,3,BB40&lt;71,4,TRUE,5),MATCH(YEAR($C$17),Appendix!$G$3:$L$3,0))</f>
        <v>0</v>
      </c>
      <c r="BE40" s="92">
        <f t="shared" si="19"/>
        <v>0</v>
      </c>
      <c r="BF40" s="89">
        <f t="shared" si="20"/>
        <v>127</v>
      </c>
      <c r="BG40" s="90" cm="1">
        <f t="array" ref="BG40">_xlfn.IFS(SUM($S40,$W40,$AA40,$AE40,$AI40,$AM40,$AQ40,$AU40,$AY40,$BC40)&gt;='Wage Ceilings '!$C$3,0,SUM($M40,$S40,$W40,$AA40,$AE40,$AI40,$AM40,$AQ40,$AU40,$AY40,$BC40)&gt;'Wage Ceilings '!$C$3,'Wage Ceilings '!$C$3-SUM($S40,$W40,$AA40,$AE40,$AI40,$AM40,$AQ40,$AU40,$AY40,$BC40),SUM($M40,$S40,$W40,$AA40,$AE40,$AI40,$AM40,$AQ40,$AU40,$AY40,$BC40)&lt;='Wage Ceilings '!$C$3,$M40)</f>
        <v>0</v>
      </c>
      <c r="BH40" s="91" cm="1">
        <f t="array" ref="BH40">INDEX(Appendix!$G$4:$L$8,_xlfn.IFS(BF40&lt;56,1,BF40&lt;61,2,BF40&lt;66,3,BF40&lt;71,4,TRUE,5),MATCH(YEAR($C$17),Appendix!$G$3:$L$3,0))</f>
        <v>0</v>
      </c>
      <c r="BI40" s="92">
        <f t="shared" si="21"/>
        <v>0</v>
      </c>
      <c r="BJ40" s="89">
        <f t="shared" si="22"/>
        <v>127</v>
      </c>
      <c r="BK40" s="90" cm="1">
        <f t="array" ref="BK40">_xlfn.IFS(SUM($S40,$W40,$AA40,$AE40,$AI40,$AM40,$AQ40,$AU40,$AY40,$BC40,$BG40)&gt;='Wage Ceilings '!$C$3,0,SUM($N40,$S40,$W40,$AA40,$AE40,$AI40,$AM40,$AQ40,$AU40,$AY40,$BC40,$BG40)&gt;'Wage Ceilings '!$C$3,'Wage Ceilings '!$C$3-SUM($S40,$W40,$AA40,$AE40,$AI40,$AM40,$AQ40,$AU40,$AY40,$BC40,$BG40),SUM($N40,$S40,$W40,$AA40,$AE40,$AI40,$AM40,$AQ40,$AU40,$AY40,$BC40,$BG40)&lt;='Wage Ceilings '!$C$3,$N40)</f>
        <v>0</v>
      </c>
      <c r="BL40" s="91" cm="1">
        <f t="array" ref="BL40">INDEX(Appendix!$G$4:$L$8,_xlfn.IFS(BJ40&lt;56,1,BJ40&lt;61,2,BJ40&lt;66,3,BJ40&lt;71,4,TRUE,5),MATCH(YEAR($C$17),Appendix!$G$3:$L$3,0))</f>
        <v>0</v>
      </c>
      <c r="BM40" s="92">
        <f t="shared" si="23"/>
        <v>0</v>
      </c>
      <c r="BN40" s="99"/>
    </row>
    <row r="41" spans="1:66" x14ac:dyDescent="0.3">
      <c r="A41" s="64" t="s">
        <v>39</v>
      </c>
      <c r="B41" s="63"/>
      <c r="C41" s="67"/>
      <c r="D41" s="67"/>
      <c r="E41" s="67"/>
      <c r="F41" s="67"/>
      <c r="G41" s="67"/>
      <c r="H41" s="67"/>
      <c r="I41" s="67"/>
      <c r="J41" s="67"/>
      <c r="K41" s="67"/>
      <c r="L41" s="67"/>
      <c r="M41" s="67"/>
      <c r="N41" s="67"/>
      <c r="O41" s="57">
        <f t="shared" si="25"/>
        <v>0</v>
      </c>
      <c r="P41" s="57">
        <f t="shared" si="26"/>
        <v>0</v>
      </c>
      <c r="Q41" s="58">
        <f t="shared" si="0"/>
        <v>0</v>
      </c>
      <c r="R41" s="89">
        <f t="shared" si="1"/>
        <v>126</v>
      </c>
      <c r="S41" s="90">
        <f>IF($C41&gt;'Wage Ceilings '!$C$3,'Wage Ceilings '!$C$3,$C41)</f>
        <v>0</v>
      </c>
      <c r="T41" s="91" cm="1">
        <f t="array" ref="T41">INDEX(Appendix!$G$4:$L$8,_xlfn.IFS(R41&lt;56,1,R41&lt;61,2,R41&lt;66,3,R41&lt;71,4,TRUE,5),MATCH(YEAR($C$17),Appendix!$G$3:$L$3,0))</f>
        <v>0</v>
      </c>
      <c r="U41" s="92">
        <f t="shared" si="2"/>
        <v>0</v>
      </c>
      <c r="V41" s="89">
        <f t="shared" si="3"/>
        <v>127</v>
      </c>
      <c r="W41" s="90">
        <f>IF($D41&gt;'Wage Ceilings '!$C$3-$S41,'Wage Ceilings '!$C$3-$S41,$D41)</f>
        <v>0</v>
      </c>
      <c r="X41" s="91" cm="1">
        <f t="array" ref="X41">INDEX(Appendix!$G$4:$L$8,_xlfn.IFS(V41&lt;56,1,V41&lt;61,2,V41&lt;66,3,V41&lt;71,4,TRUE,5),MATCH(YEAR($C$17),Appendix!$G$3:$L$3,0))</f>
        <v>0</v>
      </c>
      <c r="Y41" s="92">
        <f t="shared" si="4"/>
        <v>0</v>
      </c>
      <c r="Z41" s="89">
        <f t="shared" si="5"/>
        <v>127</v>
      </c>
      <c r="AA41" s="90">
        <f>IF($E41&gt;'Wage Ceilings '!$C$3-SUM($S41,$W41),'Wage Ceilings '!$C$3-SUM($S41,$W41),$E41)</f>
        <v>0</v>
      </c>
      <c r="AB41" s="91" cm="1">
        <f t="array" ref="AB41">INDEX(Appendix!$G$4:$L$8,_xlfn.IFS(Z41&lt;56,1,Z41&lt;61,2,Z41&lt;66,3,Z41&lt;71,4,TRUE,5),MATCH(YEAR($C$17),Appendix!$G$3:$L$3,0))</f>
        <v>0</v>
      </c>
      <c r="AC41" s="92">
        <f t="shared" si="6"/>
        <v>0</v>
      </c>
      <c r="AD41" s="89">
        <f t="shared" si="7"/>
        <v>127</v>
      </c>
      <c r="AE41" s="90">
        <f>IF($F41&gt;'Wage Ceilings '!$C$3-SUM($S41,$W41,$AA41),'Wage Ceilings '!$C$3-SUM($S41,$W41,$AA41),$F41)</f>
        <v>0</v>
      </c>
      <c r="AF41" s="91" cm="1">
        <f t="array" ref="AF41">INDEX(Appendix!$G$4:$L$8,_xlfn.IFS(AD41&lt;56,1,AD41&lt;61,2,AD41&lt;66,3,AD41&lt;71,4,TRUE,5),MATCH(YEAR($C$17),Appendix!$G$3:$L$3,0))</f>
        <v>0</v>
      </c>
      <c r="AG41" s="92">
        <f t="shared" si="8"/>
        <v>0</v>
      </c>
      <c r="AH41" s="89">
        <f t="shared" si="9"/>
        <v>127</v>
      </c>
      <c r="AI41" s="90">
        <f>IF($G41&gt;'Wage Ceilings '!$C$3-SUM($S41,$W41,$AA41,$AE41),'Wage Ceilings '!$C$3-SUM($S41,$W41,$AA41,$AE41),$G41)</f>
        <v>0</v>
      </c>
      <c r="AJ41" s="91" cm="1">
        <f t="array" ref="AJ41">INDEX(Appendix!$G$4:$L$8,_xlfn.IFS(AH41&lt;56,1,AH41&lt;61,2,AH41&lt;66,3,AH41&lt;71,4,TRUE,5),MATCH(YEAR($C$17),Appendix!$G$3:$L$3,0))</f>
        <v>0</v>
      </c>
      <c r="AK41" s="92">
        <f t="shared" si="10"/>
        <v>0</v>
      </c>
      <c r="AL41" s="89">
        <f t="shared" si="11"/>
        <v>127</v>
      </c>
      <c r="AM41" s="90">
        <f>IF($H41&gt;'Wage Ceilings '!$C$3-SUM($S41,$W41,$AA41,$AE41,$AI41),'Wage Ceilings '!$C$3-SUM($S41,$W41,$AA41,$AE41,$AI41),$H41)</f>
        <v>0</v>
      </c>
      <c r="AN41" s="91" cm="1">
        <f t="array" ref="AN41">INDEX(Appendix!$G$4:$L$8,_xlfn.IFS(AL41&lt;56,1,AL41&lt;61,2,AL41&lt;66,3,AL41&lt;71,4,TRUE,5),MATCH(YEAR($C$17),Appendix!$G$3:$L$3,0))</f>
        <v>0</v>
      </c>
      <c r="AO41" s="92">
        <f t="shared" si="12"/>
        <v>0</v>
      </c>
      <c r="AP41" s="89">
        <f t="shared" si="13"/>
        <v>127</v>
      </c>
      <c r="AQ41" s="90" cm="1">
        <f t="array" ref="AQ41">_xlfn.IFS(SUM($S41,$W41,$AA41,$AE41,$AI41,$AM41)&gt;='Wage Ceilings '!$C$3,0,SUM($I41,$S41,$W41,$AA41,$AE41,$AI41,$AM41)&gt;'Wage Ceilings '!$C$3,'Wage Ceilings '!$C$3-SUM($S41,$W41,$AA41,$AE41,$AI41,$AM41),SUM($I41,$S41,$W41,$AA41,$AE41,$AI41,$AM41)&lt;='Wage Ceilings '!$C$3,$I41)</f>
        <v>0</v>
      </c>
      <c r="AR41" s="91" cm="1">
        <f t="array" ref="AR41">INDEX(Appendix!$G$4:$L$8,_xlfn.IFS(AP41&lt;56,1,AP41&lt;61,2,AP41&lt;66,3,AP41&lt;71,4,TRUE,5),MATCH(YEAR($C$17),Appendix!$G$3:$L$3,0))</f>
        <v>0</v>
      </c>
      <c r="AS41" s="92">
        <f t="shared" si="24"/>
        <v>0</v>
      </c>
      <c r="AT41" s="89">
        <f t="shared" si="14"/>
        <v>127</v>
      </c>
      <c r="AU41" s="90" cm="1">
        <f t="array" ref="AU41">_xlfn.IFS(SUM($S41,$W41,$AA41,$AE41,$AI41,$AM41,$AQ41)&gt;='Wage Ceilings '!$C$3,0,SUM($J41,$S41,$W41,$AA41,$AE41,$AI41,$AM41,$AQ41)&gt;'Wage Ceilings '!$C$3,'Wage Ceilings '!$C$3-SUM($S41,$W41,$AA41,$AE41,$AI41,$AM41,$AQ41),SUM($J41,$S41,$W41,$AA41,$AE41,$AI41,$AM41,$AQ41)&lt;='Wage Ceilings '!$C$3,$J41)</f>
        <v>0</v>
      </c>
      <c r="AV41" s="91" cm="1">
        <f t="array" ref="AV41">INDEX(Appendix!$G$4:$L$8,_xlfn.IFS(AT41&lt;56,1,AT41&lt;61,2,AT41&lt;66,3,AT41&lt;71,4,TRUE,5),MATCH(YEAR($C$17),Appendix!$G$3:$L$3,0))</f>
        <v>0</v>
      </c>
      <c r="AW41" s="92">
        <f t="shared" si="15"/>
        <v>0</v>
      </c>
      <c r="AX41" s="89">
        <f t="shared" si="16"/>
        <v>127</v>
      </c>
      <c r="AY41" s="90" cm="1">
        <f t="array" ref="AY41">_xlfn.IFS(SUM($S41,$W41,$AA41,$AE41,$AI41,$AM41,$AQ41,$AU41)&gt;='Wage Ceilings '!$C$3,0,SUM($K41,$S41,$W41,$AA41,$AE41,$AI41,$AM41,$AQ41,$AU41)&gt;'Wage Ceilings '!$C$3,'Wage Ceilings '!$C$3-SUM($S41,$W41,$AA41,$AE41,$AI41,$AM41,$AQ41,$AU41),SUM($K41,$S41,$W41,$AA41,$AE41,$AI41,$AM41,$AQ41,$AU41)&lt;='Wage Ceilings '!$C$3,$K41)</f>
        <v>0</v>
      </c>
      <c r="AZ41" s="91" cm="1">
        <f t="array" ref="AZ41">INDEX(Appendix!$G$4:$L$8,_xlfn.IFS(AX41&lt;56,1,AX41&lt;61,2,AX41&lt;66,3,AX41&lt;71,4,TRUE,5),MATCH(YEAR($C$17),Appendix!$G$3:$L$3,0))</f>
        <v>0</v>
      </c>
      <c r="BA41" s="92">
        <f t="shared" si="17"/>
        <v>0</v>
      </c>
      <c r="BB41" s="89">
        <f t="shared" si="18"/>
        <v>127</v>
      </c>
      <c r="BC41" s="90" cm="1">
        <f t="array" ref="BC41">_xlfn.IFS(SUM($S41,$W41,$AA41,$AE41,$AI41,$AM41,$AQ41,$AU41,$AY41)&gt;='Wage Ceilings '!$C$3,0,SUM($L41,$S41,$W41,$AA41,$AE41,$AI41,$AM41,$AQ41,$AU41,$AY41)&gt;'Wage Ceilings '!$C$3,'Wage Ceilings '!$C$3-SUM($S41,$W41,$AA41,$AE41,$AI41,$AM41,$AQ41,$AU41,$AY41),SUM($L41,$S41,$W41,$AA41,$AE41,$AI41,$AM41,$AQ41,$AU41,$AY41)&lt;='Wage Ceilings '!$C$3,$L41)</f>
        <v>0</v>
      </c>
      <c r="BD41" s="91" cm="1">
        <f t="array" ref="BD41">INDEX(Appendix!$G$4:$L$8,_xlfn.IFS(BB41&lt;56,1,BB41&lt;61,2,BB41&lt;66,3,BB41&lt;71,4,TRUE,5),MATCH(YEAR($C$17),Appendix!$G$3:$L$3,0))</f>
        <v>0</v>
      </c>
      <c r="BE41" s="92">
        <f t="shared" si="19"/>
        <v>0</v>
      </c>
      <c r="BF41" s="89">
        <f t="shared" si="20"/>
        <v>127</v>
      </c>
      <c r="BG41" s="90" cm="1">
        <f t="array" ref="BG41">_xlfn.IFS(SUM($S41,$W41,$AA41,$AE41,$AI41,$AM41,$AQ41,$AU41,$AY41,$BC41)&gt;='Wage Ceilings '!$C$3,0,SUM($M41,$S41,$W41,$AA41,$AE41,$AI41,$AM41,$AQ41,$AU41,$AY41,$BC41)&gt;'Wage Ceilings '!$C$3,'Wage Ceilings '!$C$3-SUM($S41,$W41,$AA41,$AE41,$AI41,$AM41,$AQ41,$AU41,$AY41,$BC41),SUM($M41,$S41,$W41,$AA41,$AE41,$AI41,$AM41,$AQ41,$AU41,$AY41,$BC41)&lt;='Wage Ceilings '!$C$3,$M41)</f>
        <v>0</v>
      </c>
      <c r="BH41" s="91" cm="1">
        <f t="array" ref="BH41">INDEX(Appendix!$G$4:$L$8,_xlfn.IFS(BF41&lt;56,1,BF41&lt;61,2,BF41&lt;66,3,BF41&lt;71,4,TRUE,5),MATCH(YEAR($C$17),Appendix!$G$3:$L$3,0))</f>
        <v>0</v>
      </c>
      <c r="BI41" s="92">
        <f t="shared" si="21"/>
        <v>0</v>
      </c>
      <c r="BJ41" s="89">
        <f t="shared" si="22"/>
        <v>127</v>
      </c>
      <c r="BK41" s="90" cm="1">
        <f t="array" ref="BK41">_xlfn.IFS(SUM($S41,$W41,$AA41,$AE41,$AI41,$AM41,$AQ41,$AU41,$AY41,$BC41,$BG41)&gt;='Wage Ceilings '!$C$3,0,SUM($N41,$S41,$W41,$AA41,$AE41,$AI41,$AM41,$AQ41,$AU41,$AY41,$BC41,$BG41)&gt;'Wage Ceilings '!$C$3,'Wage Ceilings '!$C$3-SUM($S41,$W41,$AA41,$AE41,$AI41,$AM41,$AQ41,$AU41,$AY41,$BC41,$BG41),SUM($N41,$S41,$W41,$AA41,$AE41,$AI41,$AM41,$AQ41,$AU41,$AY41,$BC41,$BG41)&lt;='Wage Ceilings '!$C$3,$N41)</f>
        <v>0</v>
      </c>
      <c r="BL41" s="91" cm="1">
        <f t="array" ref="BL41">INDEX(Appendix!$G$4:$L$8,_xlfn.IFS(BJ41&lt;56,1,BJ41&lt;61,2,BJ41&lt;66,3,BJ41&lt;71,4,TRUE,5),MATCH(YEAR($C$17),Appendix!$G$3:$L$3,0))</f>
        <v>0</v>
      </c>
      <c r="BM41" s="92">
        <f t="shared" si="23"/>
        <v>0</v>
      </c>
      <c r="BN41" s="99"/>
    </row>
    <row r="42" spans="1:66" x14ac:dyDescent="0.3">
      <c r="A42" s="64" t="s">
        <v>40</v>
      </c>
      <c r="B42" s="63"/>
      <c r="C42" s="67"/>
      <c r="D42" s="67"/>
      <c r="E42" s="67"/>
      <c r="F42" s="67"/>
      <c r="G42" s="67"/>
      <c r="H42" s="67"/>
      <c r="I42" s="67"/>
      <c r="J42" s="67"/>
      <c r="K42" s="67"/>
      <c r="L42" s="67"/>
      <c r="M42" s="67"/>
      <c r="N42" s="67"/>
      <c r="O42" s="57">
        <f t="shared" si="25"/>
        <v>0</v>
      </c>
      <c r="P42" s="57">
        <f t="shared" si="26"/>
        <v>0</v>
      </c>
      <c r="Q42" s="58">
        <f t="shared" si="0"/>
        <v>0</v>
      </c>
      <c r="R42" s="89">
        <f t="shared" si="1"/>
        <v>126</v>
      </c>
      <c r="S42" s="90">
        <f>IF($C42&gt;'Wage Ceilings '!$C$3,'Wage Ceilings '!$C$3,$C42)</f>
        <v>0</v>
      </c>
      <c r="T42" s="91" cm="1">
        <f t="array" ref="T42">INDEX(Appendix!$G$4:$L$8,_xlfn.IFS(R42&lt;56,1,R42&lt;61,2,R42&lt;66,3,R42&lt;71,4,TRUE,5),MATCH(YEAR($C$17),Appendix!$G$3:$L$3,0))</f>
        <v>0</v>
      </c>
      <c r="U42" s="92">
        <f t="shared" si="2"/>
        <v>0</v>
      </c>
      <c r="V42" s="89">
        <f t="shared" si="3"/>
        <v>127</v>
      </c>
      <c r="W42" s="90">
        <f>IF($D42&gt;'Wage Ceilings '!$C$3-$S42,'Wage Ceilings '!$C$3-$S42,$D42)</f>
        <v>0</v>
      </c>
      <c r="X42" s="91" cm="1">
        <f t="array" ref="X42">INDEX(Appendix!$G$4:$L$8,_xlfn.IFS(V42&lt;56,1,V42&lt;61,2,V42&lt;66,3,V42&lt;71,4,TRUE,5),MATCH(YEAR($C$17),Appendix!$G$3:$L$3,0))</f>
        <v>0</v>
      </c>
      <c r="Y42" s="92">
        <f t="shared" si="4"/>
        <v>0</v>
      </c>
      <c r="Z42" s="89">
        <f t="shared" si="5"/>
        <v>127</v>
      </c>
      <c r="AA42" s="90">
        <f>IF($E42&gt;'Wage Ceilings '!$C$3-SUM($S42,$W42),'Wage Ceilings '!$C$3-SUM($S42,$W42),$E42)</f>
        <v>0</v>
      </c>
      <c r="AB42" s="91" cm="1">
        <f t="array" ref="AB42">INDEX(Appendix!$G$4:$L$8,_xlfn.IFS(Z42&lt;56,1,Z42&lt;61,2,Z42&lt;66,3,Z42&lt;71,4,TRUE,5),MATCH(YEAR($C$17),Appendix!$G$3:$L$3,0))</f>
        <v>0</v>
      </c>
      <c r="AC42" s="92">
        <f t="shared" si="6"/>
        <v>0</v>
      </c>
      <c r="AD42" s="89">
        <f t="shared" si="7"/>
        <v>127</v>
      </c>
      <c r="AE42" s="90">
        <f>IF($F42&gt;'Wage Ceilings '!$C$3-SUM($S42,$W42,$AA42),'Wage Ceilings '!$C$3-SUM($S42,$W42,$AA42),$F42)</f>
        <v>0</v>
      </c>
      <c r="AF42" s="91" cm="1">
        <f t="array" ref="AF42">INDEX(Appendix!$G$4:$L$8,_xlfn.IFS(AD42&lt;56,1,AD42&lt;61,2,AD42&lt;66,3,AD42&lt;71,4,TRUE,5),MATCH(YEAR($C$17),Appendix!$G$3:$L$3,0))</f>
        <v>0</v>
      </c>
      <c r="AG42" s="92">
        <f t="shared" si="8"/>
        <v>0</v>
      </c>
      <c r="AH42" s="89">
        <f t="shared" si="9"/>
        <v>127</v>
      </c>
      <c r="AI42" s="90">
        <f>IF($G42&gt;'Wage Ceilings '!$C$3-SUM($S42,$W42,$AA42,$AE42),'Wage Ceilings '!$C$3-SUM($S42,$W42,$AA42,$AE42),$G42)</f>
        <v>0</v>
      </c>
      <c r="AJ42" s="91" cm="1">
        <f t="array" ref="AJ42">INDEX(Appendix!$G$4:$L$8,_xlfn.IFS(AH42&lt;56,1,AH42&lt;61,2,AH42&lt;66,3,AH42&lt;71,4,TRUE,5),MATCH(YEAR($C$17),Appendix!$G$3:$L$3,0))</f>
        <v>0</v>
      </c>
      <c r="AK42" s="92">
        <f t="shared" si="10"/>
        <v>0</v>
      </c>
      <c r="AL42" s="89">
        <f t="shared" si="11"/>
        <v>127</v>
      </c>
      <c r="AM42" s="90">
        <f>IF($H42&gt;'Wage Ceilings '!$C$3-SUM($S42,$W42,$AA42,$AE42,$AI42),'Wage Ceilings '!$C$3-SUM($S42,$W42,$AA42,$AE42,$AI42),$H42)</f>
        <v>0</v>
      </c>
      <c r="AN42" s="91" cm="1">
        <f t="array" ref="AN42">INDEX(Appendix!$G$4:$L$8,_xlfn.IFS(AL42&lt;56,1,AL42&lt;61,2,AL42&lt;66,3,AL42&lt;71,4,TRUE,5),MATCH(YEAR($C$17),Appendix!$G$3:$L$3,0))</f>
        <v>0</v>
      </c>
      <c r="AO42" s="92">
        <f t="shared" si="12"/>
        <v>0</v>
      </c>
      <c r="AP42" s="89">
        <f t="shared" si="13"/>
        <v>127</v>
      </c>
      <c r="AQ42" s="90" cm="1">
        <f t="array" ref="AQ42">_xlfn.IFS(SUM($S42,$W42,$AA42,$AE42,$AI42,$AM42)&gt;='Wage Ceilings '!$C$3,0,SUM($I42,$S42,$W42,$AA42,$AE42,$AI42,$AM42)&gt;'Wage Ceilings '!$C$3,'Wage Ceilings '!$C$3-SUM($S42,$W42,$AA42,$AE42,$AI42,$AM42),SUM($I42,$S42,$W42,$AA42,$AE42,$AI42,$AM42)&lt;='Wage Ceilings '!$C$3,$I42)</f>
        <v>0</v>
      </c>
      <c r="AR42" s="91" cm="1">
        <f t="array" ref="AR42">INDEX(Appendix!$G$4:$L$8,_xlfn.IFS(AP42&lt;56,1,AP42&lt;61,2,AP42&lt;66,3,AP42&lt;71,4,TRUE,5),MATCH(YEAR($C$17),Appendix!$G$3:$L$3,0))</f>
        <v>0</v>
      </c>
      <c r="AS42" s="92">
        <f t="shared" si="24"/>
        <v>0</v>
      </c>
      <c r="AT42" s="89">
        <f t="shared" si="14"/>
        <v>127</v>
      </c>
      <c r="AU42" s="90" cm="1">
        <f t="array" ref="AU42">_xlfn.IFS(SUM($S42,$W42,$AA42,$AE42,$AI42,$AM42,$AQ42)&gt;='Wage Ceilings '!$C$3,0,SUM($J42,$S42,$W42,$AA42,$AE42,$AI42,$AM42,$AQ42)&gt;'Wage Ceilings '!$C$3,'Wage Ceilings '!$C$3-SUM($S42,$W42,$AA42,$AE42,$AI42,$AM42,$AQ42),SUM($J42,$S42,$W42,$AA42,$AE42,$AI42,$AM42,$AQ42)&lt;='Wage Ceilings '!$C$3,$J42)</f>
        <v>0</v>
      </c>
      <c r="AV42" s="91" cm="1">
        <f t="array" ref="AV42">INDEX(Appendix!$G$4:$L$8,_xlfn.IFS(AT42&lt;56,1,AT42&lt;61,2,AT42&lt;66,3,AT42&lt;71,4,TRUE,5),MATCH(YEAR($C$17),Appendix!$G$3:$L$3,0))</f>
        <v>0</v>
      </c>
      <c r="AW42" s="92">
        <f t="shared" si="15"/>
        <v>0</v>
      </c>
      <c r="AX42" s="89">
        <f t="shared" si="16"/>
        <v>127</v>
      </c>
      <c r="AY42" s="90" cm="1">
        <f t="array" ref="AY42">_xlfn.IFS(SUM($S42,$W42,$AA42,$AE42,$AI42,$AM42,$AQ42,$AU42)&gt;='Wage Ceilings '!$C$3,0,SUM($K42,$S42,$W42,$AA42,$AE42,$AI42,$AM42,$AQ42,$AU42)&gt;'Wage Ceilings '!$C$3,'Wage Ceilings '!$C$3-SUM($S42,$W42,$AA42,$AE42,$AI42,$AM42,$AQ42,$AU42),SUM($K42,$S42,$W42,$AA42,$AE42,$AI42,$AM42,$AQ42,$AU42)&lt;='Wage Ceilings '!$C$3,$K42)</f>
        <v>0</v>
      </c>
      <c r="AZ42" s="91" cm="1">
        <f t="array" ref="AZ42">INDEX(Appendix!$G$4:$L$8,_xlfn.IFS(AX42&lt;56,1,AX42&lt;61,2,AX42&lt;66,3,AX42&lt;71,4,TRUE,5),MATCH(YEAR($C$17),Appendix!$G$3:$L$3,0))</f>
        <v>0</v>
      </c>
      <c r="BA42" s="92">
        <f t="shared" si="17"/>
        <v>0</v>
      </c>
      <c r="BB42" s="89">
        <f t="shared" si="18"/>
        <v>127</v>
      </c>
      <c r="BC42" s="90" cm="1">
        <f t="array" ref="BC42">_xlfn.IFS(SUM($S42,$W42,$AA42,$AE42,$AI42,$AM42,$AQ42,$AU42,$AY42)&gt;='Wage Ceilings '!$C$3,0,SUM($L42,$S42,$W42,$AA42,$AE42,$AI42,$AM42,$AQ42,$AU42,$AY42)&gt;'Wage Ceilings '!$C$3,'Wage Ceilings '!$C$3-SUM($S42,$W42,$AA42,$AE42,$AI42,$AM42,$AQ42,$AU42,$AY42),SUM($L42,$S42,$W42,$AA42,$AE42,$AI42,$AM42,$AQ42,$AU42,$AY42)&lt;='Wage Ceilings '!$C$3,$L42)</f>
        <v>0</v>
      </c>
      <c r="BD42" s="91" cm="1">
        <f t="array" ref="BD42">INDEX(Appendix!$G$4:$L$8,_xlfn.IFS(BB42&lt;56,1,BB42&lt;61,2,BB42&lt;66,3,BB42&lt;71,4,TRUE,5),MATCH(YEAR($C$17),Appendix!$G$3:$L$3,0))</f>
        <v>0</v>
      </c>
      <c r="BE42" s="92">
        <f t="shared" si="19"/>
        <v>0</v>
      </c>
      <c r="BF42" s="89">
        <f t="shared" si="20"/>
        <v>127</v>
      </c>
      <c r="BG42" s="90" cm="1">
        <f t="array" ref="BG42">_xlfn.IFS(SUM($S42,$W42,$AA42,$AE42,$AI42,$AM42,$AQ42,$AU42,$AY42,$BC42)&gt;='Wage Ceilings '!$C$3,0,SUM($M42,$S42,$W42,$AA42,$AE42,$AI42,$AM42,$AQ42,$AU42,$AY42,$BC42)&gt;'Wage Ceilings '!$C$3,'Wage Ceilings '!$C$3-SUM($S42,$W42,$AA42,$AE42,$AI42,$AM42,$AQ42,$AU42,$AY42,$BC42),SUM($M42,$S42,$W42,$AA42,$AE42,$AI42,$AM42,$AQ42,$AU42,$AY42,$BC42)&lt;='Wage Ceilings '!$C$3,$M42)</f>
        <v>0</v>
      </c>
      <c r="BH42" s="91" cm="1">
        <f t="array" ref="BH42">INDEX(Appendix!$G$4:$L$8,_xlfn.IFS(BF42&lt;56,1,BF42&lt;61,2,BF42&lt;66,3,BF42&lt;71,4,TRUE,5),MATCH(YEAR($C$17),Appendix!$G$3:$L$3,0))</f>
        <v>0</v>
      </c>
      <c r="BI42" s="92">
        <f t="shared" si="21"/>
        <v>0</v>
      </c>
      <c r="BJ42" s="89">
        <f t="shared" si="22"/>
        <v>127</v>
      </c>
      <c r="BK42" s="90" cm="1">
        <f t="array" ref="BK42">_xlfn.IFS(SUM($S42,$W42,$AA42,$AE42,$AI42,$AM42,$AQ42,$AU42,$AY42,$BC42,$BG42)&gt;='Wage Ceilings '!$C$3,0,SUM($N42,$S42,$W42,$AA42,$AE42,$AI42,$AM42,$AQ42,$AU42,$AY42,$BC42,$BG42)&gt;'Wage Ceilings '!$C$3,'Wage Ceilings '!$C$3-SUM($S42,$W42,$AA42,$AE42,$AI42,$AM42,$AQ42,$AU42,$AY42,$BC42,$BG42),SUM($N42,$S42,$W42,$AA42,$AE42,$AI42,$AM42,$AQ42,$AU42,$AY42,$BC42,$BG42)&lt;='Wage Ceilings '!$C$3,$N42)</f>
        <v>0</v>
      </c>
      <c r="BL42" s="91" cm="1">
        <f t="array" ref="BL42">INDEX(Appendix!$G$4:$L$8,_xlfn.IFS(BJ42&lt;56,1,BJ42&lt;61,2,BJ42&lt;66,3,BJ42&lt;71,4,TRUE,5),MATCH(YEAR($C$17),Appendix!$G$3:$L$3,0))</f>
        <v>0</v>
      </c>
      <c r="BM42" s="92">
        <f t="shared" si="23"/>
        <v>0</v>
      </c>
      <c r="BN42" s="99"/>
    </row>
    <row r="43" spans="1:66" x14ac:dyDescent="0.3">
      <c r="A43" s="64" t="s">
        <v>41</v>
      </c>
      <c r="B43" s="63"/>
      <c r="C43" s="67"/>
      <c r="D43" s="67"/>
      <c r="E43" s="67"/>
      <c r="F43" s="67"/>
      <c r="G43" s="67"/>
      <c r="H43" s="67"/>
      <c r="I43" s="67"/>
      <c r="J43" s="67"/>
      <c r="K43" s="67"/>
      <c r="L43" s="67"/>
      <c r="M43" s="67"/>
      <c r="N43" s="67"/>
      <c r="O43" s="57">
        <f t="shared" si="25"/>
        <v>0</v>
      </c>
      <c r="P43" s="57">
        <f t="shared" si="26"/>
        <v>0</v>
      </c>
      <c r="Q43" s="58">
        <f t="shared" si="0"/>
        <v>0</v>
      </c>
      <c r="R43" s="89">
        <f t="shared" si="1"/>
        <v>126</v>
      </c>
      <c r="S43" s="90">
        <f>IF($C43&gt;'Wage Ceilings '!$C$3,'Wage Ceilings '!$C$3,$C43)</f>
        <v>0</v>
      </c>
      <c r="T43" s="91" cm="1">
        <f t="array" ref="T43">INDEX(Appendix!$G$4:$L$8,_xlfn.IFS(R43&lt;56,1,R43&lt;61,2,R43&lt;66,3,R43&lt;71,4,TRUE,5),MATCH(YEAR($C$17),Appendix!$G$3:$L$3,0))</f>
        <v>0</v>
      </c>
      <c r="U43" s="92">
        <f t="shared" si="2"/>
        <v>0</v>
      </c>
      <c r="V43" s="89">
        <f t="shared" si="3"/>
        <v>127</v>
      </c>
      <c r="W43" s="90">
        <f>IF($D43&gt;'Wage Ceilings '!$C$3-$S43,'Wage Ceilings '!$C$3-$S43,$D43)</f>
        <v>0</v>
      </c>
      <c r="X43" s="91" cm="1">
        <f t="array" ref="X43">INDEX(Appendix!$G$4:$L$8,_xlfn.IFS(V43&lt;56,1,V43&lt;61,2,V43&lt;66,3,V43&lt;71,4,TRUE,5),MATCH(YEAR($C$17),Appendix!$G$3:$L$3,0))</f>
        <v>0</v>
      </c>
      <c r="Y43" s="92">
        <f t="shared" si="4"/>
        <v>0</v>
      </c>
      <c r="Z43" s="89">
        <f t="shared" si="5"/>
        <v>127</v>
      </c>
      <c r="AA43" s="90">
        <f>IF($E43&gt;'Wage Ceilings '!$C$3-SUM($S43,$W43),'Wage Ceilings '!$C$3-SUM($S43,$W43),$E43)</f>
        <v>0</v>
      </c>
      <c r="AB43" s="91" cm="1">
        <f t="array" ref="AB43">INDEX(Appendix!$G$4:$L$8,_xlfn.IFS(Z43&lt;56,1,Z43&lt;61,2,Z43&lt;66,3,Z43&lt;71,4,TRUE,5),MATCH(YEAR($C$17),Appendix!$G$3:$L$3,0))</f>
        <v>0</v>
      </c>
      <c r="AC43" s="92">
        <f t="shared" si="6"/>
        <v>0</v>
      </c>
      <c r="AD43" s="89">
        <f t="shared" si="7"/>
        <v>127</v>
      </c>
      <c r="AE43" s="90">
        <f>IF($F43&gt;'Wage Ceilings '!$C$3-SUM($S43,$W43,$AA43),'Wage Ceilings '!$C$3-SUM($S43,$W43,$AA43),$F43)</f>
        <v>0</v>
      </c>
      <c r="AF43" s="91" cm="1">
        <f t="array" ref="AF43">INDEX(Appendix!$G$4:$L$8,_xlfn.IFS(AD43&lt;56,1,AD43&lt;61,2,AD43&lt;66,3,AD43&lt;71,4,TRUE,5),MATCH(YEAR($C$17),Appendix!$G$3:$L$3,0))</f>
        <v>0</v>
      </c>
      <c r="AG43" s="92">
        <f t="shared" si="8"/>
        <v>0</v>
      </c>
      <c r="AH43" s="89">
        <f t="shared" si="9"/>
        <v>127</v>
      </c>
      <c r="AI43" s="90">
        <f>IF($G43&gt;'Wage Ceilings '!$C$3-SUM($S43,$W43,$AA43,$AE43),'Wage Ceilings '!$C$3-SUM($S43,$W43,$AA43,$AE43),$G43)</f>
        <v>0</v>
      </c>
      <c r="AJ43" s="91" cm="1">
        <f t="array" ref="AJ43">INDEX(Appendix!$G$4:$L$8,_xlfn.IFS(AH43&lt;56,1,AH43&lt;61,2,AH43&lt;66,3,AH43&lt;71,4,TRUE,5),MATCH(YEAR($C$17),Appendix!$G$3:$L$3,0))</f>
        <v>0</v>
      </c>
      <c r="AK43" s="92">
        <f t="shared" si="10"/>
        <v>0</v>
      </c>
      <c r="AL43" s="89">
        <f t="shared" si="11"/>
        <v>127</v>
      </c>
      <c r="AM43" s="90">
        <f>IF($H43&gt;'Wage Ceilings '!$C$3-SUM($S43,$W43,$AA43,$AE43,$AI43),'Wage Ceilings '!$C$3-SUM($S43,$W43,$AA43,$AE43,$AI43),$H43)</f>
        <v>0</v>
      </c>
      <c r="AN43" s="91" cm="1">
        <f t="array" ref="AN43">INDEX(Appendix!$G$4:$L$8,_xlfn.IFS(AL43&lt;56,1,AL43&lt;61,2,AL43&lt;66,3,AL43&lt;71,4,TRUE,5),MATCH(YEAR($C$17),Appendix!$G$3:$L$3,0))</f>
        <v>0</v>
      </c>
      <c r="AO43" s="92">
        <f t="shared" si="12"/>
        <v>0</v>
      </c>
      <c r="AP43" s="89">
        <f t="shared" si="13"/>
        <v>127</v>
      </c>
      <c r="AQ43" s="90" cm="1">
        <f t="array" ref="AQ43">_xlfn.IFS(SUM($S43,$W43,$AA43,$AE43,$AI43,$AM43)&gt;='Wage Ceilings '!$C$3,0,SUM($I43,$S43,$W43,$AA43,$AE43,$AI43,$AM43)&gt;'Wage Ceilings '!$C$3,'Wage Ceilings '!$C$3-SUM($S43,$W43,$AA43,$AE43,$AI43,$AM43),SUM($I43,$S43,$W43,$AA43,$AE43,$AI43,$AM43)&lt;='Wage Ceilings '!$C$3,$I43)</f>
        <v>0</v>
      </c>
      <c r="AR43" s="91" cm="1">
        <f t="array" ref="AR43">INDEX(Appendix!$G$4:$L$8,_xlfn.IFS(AP43&lt;56,1,AP43&lt;61,2,AP43&lt;66,3,AP43&lt;71,4,TRUE,5),MATCH(YEAR($C$17),Appendix!$G$3:$L$3,0))</f>
        <v>0</v>
      </c>
      <c r="AS43" s="92">
        <f t="shared" si="24"/>
        <v>0</v>
      </c>
      <c r="AT43" s="89">
        <f t="shared" si="14"/>
        <v>127</v>
      </c>
      <c r="AU43" s="90" cm="1">
        <f t="array" ref="AU43">_xlfn.IFS(SUM($S43,$W43,$AA43,$AE43,$AI43,$AM43,$AQ43)&gt;='Wage Ceilings '!$C$3,0,SUM($J43,$S43,$W43,$AA43,$AE43,$AI43,$AM43,$AQ43)&gt;'Wage Ceilings '!$C$3,'Wage Ceilings '!$C$3-SUM($S43,$W43,$AA43,$AE43,$AI43,$AM43,$AQ43),SUM($J43,$S43,$W43,$AA43,$AE43,$AI43,$AM43,$AQ43)&lt;='Wage Ceilings '!$C$3,$J43)</f>
        <v>0</v>
      </c>
      <c r="AV43" s="91" cm="1">
        <f t="array" ref="AV43">INDEX(Appendix!$G$4:$L$8,_xlfn.IFS(AT43&lt;56,1,AT43&lt;61,2,AT43&lt;66,3,AT43&lt;71,4,TRUE,5),MATCH(YEAR($C$17),Appendix!$G$3:$L$3,0))</f>
        <v>0</v>
      </c>
      <c r="AW43" s="92">
        <f t="shared" si="15"/>
        <v>0</v>
      </c>
      <c r="AX43" s="89">
        <f t="shared" si="16"/>
        <v>127</v>
      </c>
      <c r="AY43" s="90" cm="1">
        <f t="array" ref="AY43">_xlfn.IFS(SUM($S43,$W43,$AA43,$AE43,$AI43,$AM43,$AQ43,$AU43)&gt;='Wage Ceilings '!$C$3,0,SUM($K43,$S43,$W43,$AA43,$AE43,$AI43,$AM43,$AQ43,$AU43)&gt;'Wage Ceilings '!$C$3,'Wage Ceilings '!$C$3-SUM($S43,$W43,$AA43,$AE43,$AI43,$AM43,$AQ43,$AU43),SUM($K43,$S43,$W43,$AA43,$AE43,$AI43,$AM43,$AQ43,$AU43)&lt;='Wage Ceilings '!$C$3,$K43)</f>
        <v>0</v>
      </c>
      <c r="AZ43" s="91" cm="1">
        <f t="array" ref="AZ43">INDEX(Appendix!$G$4:$L$8,_xlfn.IFS(AX43&lt;56,1,AX43&lt;61,2,AX43&lt;66,3,AX43&lt;71,4,TRUE,5),MATCH(YEAR($C$17),Appendix!$G$3:$L$3,0))</f>
        <v>0</v>
      </c>
      <c r="BA43" s="92">
        <f t="shared" si="17"/>
        <v>0</v>
      </c>
      <c r="BB43" s="89">
        <f t="shared" si="18"/>
        <v>127</v>
      </c>
      <c r="BC43" s="90" cm="1">
        <f t="array" ref="BC43">_xlfn.IFS(SUM($S43,$W43,$AA43,$AE43,$AI43,$AM43,$AQ43,$AU43,$AY43)&gt;='Wage Ceilings '!$C$3,0,SUM($L43,$S43,$W43,$AA43,$AE43,$AI43,$AM43,$AQ43,$AU43,$AY43)&gt;'Wage Ceilings '!$C$3,'Wage Ceilings '!$C$3-SUM($S43,$W43,$AA43,$AE43,$AI43,$AM43,$AQ43,$AU43,$AY43),SUM($L43,$S43,$W43,$AA43,$AE43,$AI43,$AM43,$AQ43,$AU43,$AY43)&lt;='Wage Ceilings '!$C$3,$L43)</f>
        <v>0</v>
      </c>
      <c r="BD43" s="91" cm="1">
        <f t="array" ref="BD43">INDEX(Appendix!$G$4:$L$8,_xlfn.IFS(BB43&lt;56,1,BB43&lt;61,2,BB43&lt;66,3,BB43&lt;71,4,TRUE,5),MATCH(YEAR($C$17),Appendix!$G$3:$L$3,0))</f>
        <v>0</v>
      </c>
      <c r="BE43" s="92">
        <f t="shared" si="19"/>
        <v>0</v>
      </c>
      <c r="BF43" s="89">
        <f t="shared" si="20"/>
        <v>127</v>
      </c>
      <c r="BG43" s="90" cm="1">
        <f t="array" ref="BG43">_xlfn.IFS(SUM($S43,$W43,$AA43,$AE43,$AI43,$AM43,$AQ43,$AU43,$AY43,$BC43)&gt;='Wage Ceilings '!$C$3,0,SUM($M43,$S43,$W43,$AA43,$AE43,$AI43,$AM43,$AQ43,$AU43,$AY43,$BC43)&gt;'Wage Ceilings '!$C$3,'Wage Ceilings '!$C$3-SUM($S43,$W43,$AA43,$AE43,$AI43,$AM43,$AQ43,$AU43,$AY43,$BC43),SUM($M43,$S43,$W43,$AA43,$AE43,$AI43,$AM43,$AQ43,$AU43,$AY43,$BC43)&lt;='Wage Ceilings '!$C$3,$M43)</f>
        <v>0</v>
      </c>
      <c r="BH43" s="91" cm="1">
        <f t="array" ref="BH43">INDEX(Appendix!$G$4:$L$8,_xlfn.IFS(BF43&lt;56,1,BF43&lt;61,2,BF43&lt;66,3,BF43&lt;71,4,TRUE,5),MATCH(YEAR($C$17),Appendix!$G$3:$L$3,0))</f>
        <v>0</v>
      </c>
      <c r="BI43" s="92">
        <f t="shared" si="21"/>
        <v>0</v>
      </c>
      <c r="BJ43" s="89">
        <f t="shared" si="22"/>
        <v>127</v>
      </c>
      <c r="BK43" s="90" cm="1">
        <f t="array" ref="BK43">_xlfn.IFS(SUM($S43,$W43,$AA43,$AE43,$AI43,$AM43,$AQ43,$AU43,$AY43,$BC43,$BG43)&gt;='Wage Ceilings '!$C$3,0,SUM($N43,$S43,$W43,$AA43,$AE43,$AI43,$AM43,$AQ43,$AU43,$AY43,$BC43,$BG43)&gt;'Wage Ceilings '!$C$3,'Wage Ceilings '!$C$3-SUM($S43,$W43,$AA43,$AE43,$AI43,$AM43,$AQ43,$AU43,$AY43,$BC43,$BG43),SUM($N43,$S43,$W43,$AA43,$AE43,$AI43,$AM43,$AQ43,$AU43,$AY43,$BC43,$BG43)&lt;='Wage Ceilings '!$C$3,$N43)</f>
        <v>0</v>
      </c>
      <c r="BL43" s="91" cm="1">
        <f t="array" ref="BL43">INDEX(Appendix!$G$4:$L$8,_xlfn.IFS(BJ43&lt;56,1,BJ43&lt;61,2,BJ43&lt;66,3,BJ43&lt;71,4,TRUE,5),MATCH(YEAR($C$17),Appendix!$G$3:$L$3,0))</f>
        <v>0</v>
      </c>
      <c r="BM43" s="92">
        <f t="shared" si="23"/>
        <v>0</v>
      </c>
      <c r="BN43" s="99"/>
    </row>
    <row r="44" spans="1:66" x14ac:dyDescent="0.3">
      <c r="A44" s="64" t="s">
        <v>42</v>
      </c>
      <c r="B44" s="63"/>
      <c r="C44" s="67"/>
      <c r="D44" s="67"/>
      <c r="E44" s="67"/>
      <c r="F44" s="67"/>
      <c r="G44" s="67"/>
      <c r="H44" s="67"/>
      <c r="I44" s="67"/>
      <c r="J44" s="67"/>
      <c r="K44" s="67"/>
      <c r="L44" s="67"/>
      <c r="M44" s="67"/>
      <c r="N44" s="67"/>
      <c r="O44" s="57">
        <f t="shared" si="25"/>
        <v>0</v>
      </c>
      <c r="P44" s="57">
        <f t="shared" si="26"/>
        <v>0</v>
      </c>
      <c r="Q44" s="58">
        <f t="shared" si="0"/>
        <v>0</v>
      </c>
      <c r="R44" s="89">
        <f t="shared" si="1"/>
        <v>126</v>
      </c>
      <c r="S44" s="90">
        <f>IF($C44&gt;'Wage Ceilings '!$C$3,'Wage Ceilings '!$C$3,$C44)</f>
        <v>0</v>
      </c>
      <c r="T44" s="91" cm="1">
        <f t="array" ref="T44">INDEX(Appendix!$G$4:$L$8,_xlfn.IFS(R44&lt;56,1,R44&lt;61,2,R44&lt;66,3,R44&lt;71,4,TRUE,5),MATCH(YEAR($C$17),Appendix!$G$3:$L$3,0))</f>
        <v>0</v>
      </c>
      <c r="U44" s="92">
        <f t="shared" si="2"/>
        <v>0</v>
      </c>
      <c r="V44" s="89">
        <f t="shared" si="3"/>
        <v>127</v>
      </c>
      <c r="W44" s="90">
        <f>IF($D44&gt;'Wage Ceilings '!$C$3-$S44,'Wage Ceilings '!$C$3-$S44,$D44)</f>
        <v>0</v>
      </c>
      <c r="X44" s="91" cm="1">
        <f t="array" ref="X44">INDEX(Appendix!$G$4:$L$8,_xlfn.IFS(V44&lt;56,1,V44&lt;61,2,V44&lt;66,3,V44&lt;71,4,TRUE,5),MATCH(YEAR($C$17),Appendix!$G$3:$L$3,0))</f>
        <v>0</v>
      </c>
      <c r="Y44" s="92">
        <f t="shared" si="4"/>
        <v>0</v>
      </c>
      <c r="Z44" s="89">
        <f t="shared" si="5"/>
        <v>127</v>
      </c>
      <c r="AA44" s="90">
        <f>IF($E44&gt;'Wage Ceilings '!$C$3-SUM($S44,$W44),'Wage Ceilings '!$C$3-SUM($S44,$W44),$E44)</f>
        <v>0</v>
      </c>
      <c r="AB44" s="91" cm="1">
        <f t="array" ref="AB44">INDEX(Appendix!$G$4:$L$8,_xlfn.IFS(Z44&lt;56,1,Z44&lt;61,2,Z44&lt;66,3,Z44&lt;71,4,TRUE,5),MATCH(YEAR($C$17),Appendix!$G$3:$L$3,0))</f>
        <v>0</v>
      </c>
      <c r="AC44" s="92">
        <f t="shared" si="6"/>
        <v>0</v>
      </c>
      <c r="AD44" s="89">
        <f t="shared" si="7"/>
        <v>127</v>
      </c>
      <c r="AE44" s="90">
        <f>IF($F44&gt;'Wage Ceilings '!$C$3-SUM($S44,$W44,$AA44),'Wage Ceilings '!$C$3-SUM($S44,$W44,$AA44),$F44)</f>
        <v>0</v>
      </c>
      <c r="AF44" s="91" cm="1">
        <f t="array" ref="AF44">INDEX(Appendix!$G$4:$L$8,_xlfn.IFS(AD44&lt;56,1,AD44&lt;61,2,AD44&lt;66,3,AD44&lt;71,4,TRUE,5),MATCH(YEAR($C$17),Appendix!$G$3:$L$3,0))</f>
        <v>0</v>
      </c>
      <c r="AG44" s="92">
        <f t="shared" si="8"/>
        <v>0</v>
      </c>
      <c r="AH44" s="89">
        <f t="shared" si="9"/>
        <v>127</v>
      </c>
      <c r="AI44" s="90">
        <f>IF($G44&gt;'Wage Ceilings '!$C$3-SUM($S44,$W44,$AA44,$AE44),'Wage Ceilings '!$C$3-SUM($S44,$W44,$AA44,$AE44),$G44)</f>
        <v>0</v>
      </c>
      <c r="AJ44" s="91" cm="1">
        <f t="array" ref="AJ44">INDEX(Appendix!$G$4:$L$8,_xlfn.IFS(AH44&lt;56,1,AH44&lt;61,2,AH44&lt;66,3,AH44&lt;71,4,TRUE,5),MATCH(YEAR($C$17),Appendix!$G$3:$L$3,0))</f>
        <v>0</v>
      </c>
      <c r="AK44" s="92">
        <f t="shared" si="10"/>
        <v>0</v>
      </c>
      <c r="AL44" s="89">
        <f t="shared" si="11"/>
        <v>127</v>
      </c>
      <c r="AM44" s="90">
        <f>IF($H44&gt;'Wage Ceilings '!$C$3-SUM($S44,$W44,$AA44,$AE44,$AI44),'Wage Ceilings '!$C$3-SUM($S44,$W44,$AA44,$AE44,$AI44),$H44)</f>
        <v>0</v>
      </c>
      <c r="AN44" s="91" cm="1">
        <f t="array" ref="AN44">INDEX(Appendix!$G$4:$L$8,_xlfn.IFS(AL44&lt;56,1,AL44&lt;61,2,AL44&lt;66,3,AL44&lt;71,4,TRUE,5),MATCH(YEAR($C$17),Appendix!$G$3:$L$3,0))</f>
        <v>0</v>
      </c>
      <c r="AO44" s="92">
        <f t="shared" si="12"/>
        <v>0</v>
      </c>
      <c r="AP44" s="89">
        <f t="shared" si="13"/>
        <v>127</v>
      </c>
      <c r="AQ44" s="90" cm="1">
        <f t="array" ref="AQ44">_xlfn.IFS(SUM($S44,$W44,$AA44,$AE44,$AI44,$AM44)&gt;='Wage Ceilings '!$C$3,0,SUM($I44,$S44,$W44,$AA44,$AE44,$AI44,$AM44)&gt;'Wage Ceilings '!$C$3,'Wage Ceilings '!$C$3-SUM($S44,$W44,$AA44,$AE44,$AI44,$AM44),SUM($I44,$S44,$W44,$AA44,$AE44,$AI44,$AM44)&lt;='Wage Ceilings '!$C$3,$I44)</f>
        <v>0</v>
      </c>
      <c r="AR44" s="91" cm="1">
        <f t="array" ref="AR44">INDEX(Appendix!$G$4:$L$8,_xlfn.IFS(AP44&lt;56,1,AP44&lt;61,2,AP44&lt;66,3,AP44&lt;71,4,TRUE,5),MATCH(YEAR($C$17),Appendix!$G$3:$L$3,0))</f>
        <v>0</v>
      </c>
      <c r="AS44" s="92">
        <f t="shared" si="24"/>
        <v>0</v>
      </c>
      <c r="AT44" s="89">
        <f t="shared" si="14"/>
        <v>127</v>
      </c>
      <c r="AU44" s="90" cm="1">
        <f t="array" ref="AU44">_xlfn.IFS(SUM($S44,$W44,$AA44,$AE44,$AI44,$AM44,$AQ44)&gt;='Wage Ceilings '!$C$3,0,SUM($J44,$S44,$W44,$AA44,$AE44,$AI44,$AM44,$AQ44)&gt;'Wage Ceilings '!$C$3,'Wage Ceilings '!$C$3-SUM($S44,$W44,$AA44,$AE44,$AI44,$AM44,$AQ44),SUM($J44,$S44,$W44,$AA44,$AE44,$AI44,$AM44,$AQ44)&lt;='Wage Ceilings '!$C$3,$J44)</f>
        <v>0</v>
      </c>
      <c r="AV44" s="91" cm="1">
        <f t="array" ref="AV44">INDEX(Appendix!$G$4:$L$8,_xlfn.IFS(AT44&lt;56,1,AT44&lt;61,2,AT44&lt;66,3,AT44&lt;71,4,TRUE,5),MATCH(YEAR($C$17),Appendix!$G$3:$L$3,0))</f>
        <v>0</v>
      </c>
      <c r="AW44" s="92">
        <f t="shared" si="15"/>
        <v>0</v>
      </c>
      <c r="AX44" s="89">
        <f t="shared" si="16"/>
        <v>127</v>
      </c>
      <c r="AY44" s="90" cm="1">
        <f t="array" ref="AY44">_xlfn.IFS(SUM($S44,$W44,$AA44,$AE44,$AI44,$AM44,$AQ44,$AU44)&gt;='Wage Ceilings '!$C$3,0,SUM($K44,$S44,$W44,$AA44,$AE44,$AI44,$AM44,$AQ44,$AU44)&gt;'Wage Ceilings '!$C$3,'Wage Ceilings '!$C$3-SUM($S44,$W44,$AA44,$AE44,$AI44,$AM44,$AQ44,$AU44),SUM($K44,$S44,$W44,$AA44,$AE44,$AI44,$AM44,$AQ44,$AU44)&lt;='Wage Ceilings '!$C$3,$K44)</f>
        <v>0</v>
      </c>
      <c r="AZ44" s="91" cm="1">
        <f t="array" ref="AZ44">INDEX(Appendix!$G$4:$L$8,_xlfn.IFS(AX44&lt;56,1,AX44&lt;61,2,AX44&lt;66,3,AX44&lt;71,4,TRUE,5),MATCH(YEAR($C$17),Appendix!$G$3:$L$3,0))</f>
        <v>0</v>
      </c>
      <c r="BA44" s="92">
        <f t="shared" si="17"/>
        <v>0</v>
      </c>
      <c r="BB44" s="89">
        <f t="shared" si="18"/>
        <v>127</v>
      </c>
      <c r="BC44" s="90" cm="1">
        <f t="array" ref="BC44">_xlfn.IFS(SUM($S44,$W44,$AA44,$AE44,$AI44,$AM44,$AQ44,$AU44,$AY44)&gt;='Wage Ceilings '!$C$3,0,SUM($L44,$S44,$W44,$AA44,$AE44,$AI44,$AM44,$AQ44,$AU44,$AY44)&gt;'Wage Ceilings '!$C$3,'Wage Ceilings '!$C$3-SUM($S44,$W44,$AA44,$AE44,$AI44,$AM44,$AQ44,$AU44,$AY44),SUM($L44,$S44,$W44,$AA44,$AE44,$AI44,$AM44,$AQ44,$AU44,$AY44)&lt;='Wage Ceilings '!$C$3,$L44)</f>
        <v>0</v>
      </c>
      <c r="BD44" s="91" cm="1">
        <f t="array" ref="BD44">INDEX(Appendix!$G$4:$L$8,_xlfn.IFS(BB44&lt;56,1,BB44&lt;61,2,BB44&lt;66,3,BB44&lt;71,4,TRUE,5),MATCH(YEAR($C$17),Appendix!$G$3:$L$3,0))</f>
        <v>0</v>
      </c>
      <c r="BE44" s="92">
        <f t="shared" si="19"/>
        <v>0</v>
      </c>
      <c r="BF44" s="89">
        <f t="shared" si="20"/>
        <v>127</v>
      </c>
      <c r="BG44" s="90" cm="1">
        <f t="array" ref="BG44">_xlfn.IFS(SUM($S44,$W44,$AA44,$AE44,$AI44,$AM44,$AQ44,$AU44,$AY44,$BC44)&gt;='Wage Ceilings '!$C$3,0,SUM($M44,$S44,$W44,$AA44,$AE44,$AI44,$AM44,$AQ44,$AU44,$AY44,$BC44)&gt;'Wage Ceilings '!$C$3,'Wage Ceilings '!$C$3-SUM($S44,$W44,$AA44,$AE44,$AI44,$AM44,$AQ44,$AU44,$AY44,$BC44),SUM($M44,$S44,$W44,$AA44,$AE44,$AI44,$AM44,$AQ44,$AU44,$AY44,$BC44)&lt;='Wage Ceilings '!$C$3,$M44)</f>
        <v>0</v>
      </c>
      <c r="BH44" s="91" cm="1">
        <f t="array" ref="BH44">INDEX(Appendix!$G$4:$L$8,_xlfn.IFS(BF44&lt;56,1,BF44&lt;61,2,BF44&lt;66,3,BF44&lt;71,4,TRUE,5),MATCH(YEAR($C$17),Appendix!$G$3:$L$3,0))</f>
        <v>0</v>
      </c>
      <c r="BI44" s="92">
        <f t="shared" si="21"/>
        <v>0</v>
      </c>
      <c r="BJ44" s="89">
        <f t="shared" si="22"/>
        <v>127</v>
      </c>
      <c r="BK44" s="90" cm="1">
        <f t="array" ref="BK44">_xlfn.IFS(SUM($S44,$W44,$AA44,$AE44,$AI44,$AM44,$AQ44,$AU44,$AY44,$BC44,$BG44)&gt;='Wage Ceilings '!$C$3,0,SUM($N44,$S44,$W44,$AA44,$AE44,$AI44,$AM44,$AQ44,$AU44,$AY44,$BC44,$BG44)&gt;'Wage Ceilings '!$C$3,'Wage Ceilings '!$C$3-SUM($S44,$W44,$AA44,$AE44,$AI44,$AM44,$AQ44,$AU44,$AY44,$BC44,$BG44),SUM($N44,$S44,$W44,$AA44,$AE44,$AI44,$AM44,$AQ44,$AU44,$AY44,$BC44,$BG44)&lt;='Wage Ceilings '!$C$3,$N44)</f>
        <v>0</v>
      </c>
      <c r="BL44" s="91" cm="1">
        <f t="array" ref="BL44">INDEX(Appendix!$G$4:$L$8,_xlfn.IFS(BJ44&lt;56,1,BJ44&lt;61,2,BJ44&lt;66,3,BJ44&lt;71,4,TRUE,5),MATCH(YEAR($C$17),Appendix!$G$3:$L$3,0))</f>
        <v>0</v>
      </c>
      <c r="BM44" s="92">
        <f t="shared" si="23"/>
        <v>0</v>
      </c>
      <c r="BN44" s="99"/>
    </row>
    <row r="45" spans="1:66" x14ac:dyDescent="0.3">
      <c r="A45" s="64" t="s">
        <v>43</v>
      </c>
      <c r="B45" s="63"/>
      <c r="C45" s="67"/>
      <c r="D45" s="67"/>
      <c r="E45" s="67"/>
      <c r="F45" s="67"/>
      <c r="G45" s="67"/>
      <c r="H45" s="67"/>
      <c r="I45" s="67"/>
      <c r="J45" s="67"/>
      <c r="K45" s="67"/>
      <c r="L45" s="67"/>
      <c r="M45" s="67"/>
      <c r="N45" s="67"/>
      <c r="O45" s="57">
        <f t="shared" si="25"/>
        <v>0</v>
      </c>
      <c r="P45" s="57">
        <f t="shared" si="26"/>
        <v>0</v>
      </c>
      <c r="Q45" s="58">
        <f t="shared" si="0"/>
        <v>0</v>
      </c>
      <c r="R45" s="89">
        <f t="shared" si="1"/>
        <v>126</v>
      </c>
      <c r="S45" s="90">
        <f>IF($C45&gt;'Wage Ceilings '!$C$3,'Wage Ceilings '!$C$3,$C45)</f>
        <v>0</v>
      </c>
      <c r="T45" s="91" cm="1">
        <f t="array" ref="T45">INDEX(Appendix!$G$4:$L$8,_xlfn.IFS(R45&lt;56,1,R45&lt;61,2,R45&lt;66,3,R45&lt;71,4,TRUE,5),MATCH(YEAR($C$17),Appendix!$G$3:$L$3,0))</f>
        <v>0</v>
      </c>
      <c r="U45" s="92">
        <f t="shared" si="2"/>
        <v>0</v>
      </c>
      <c r="V45" s="89">
        <f t="shared" si="3"/>
        <v>127</v>
      </c>
      <c r="W45" s="90">
        <f>IF($D45&gt;'Wage Ceilings '!$C$3-$S45,'Wage Ceilings '!$C$3-$S45,$D45)</f>
        <v>0</v>
      </c>
      <c r="X45" s="91" cm="1">
        <f t="array" ref="X45">INDEX(Appendix!$G$4:$L$8,_xlfn.IFS(V45&lt;56,1,V45&lt;61,2,V45&lt;66,3,V45&lt;71,4,TRUE,5),MATCH(YEAR($C$17),Appendix!$G$3:$L$3,0))</f>
        <v>0</v>
      </c>
      <c r="Y45" s="92">
        <f t="shared" si="4"/>
        <v>0</v>
      </c>
      <c r="Z45" s="89">
        <f t="shared" si="5"/>
        <v>127</v>
      </c>
      <c r="AA45" s="90">
        <f>IF($E45&gt;'Wage Ceilings '!$C$3-SUM($S45,$W45),'Wage Ceilings '!$C$3-SUM($S45,$W45),$E45)</f>
        <v>0</v>
      </c>
      <c r="AB45" s="91" cm="1">
        <f t="array" ref="AB45">INDEX(Appendix!$G$4:$L$8,_xlfn.IFS(Z45&lt;56,1,Z45&lt;61,2,Z45&lt;66,3,Z45&lt;71,4,TRUE,5),MATCH(YEAR($C$17),Appendix!$G$3:$L$3,0))</f>
        <v>0</v>
      </c>
      <c r="AC45" s="92">
        <f t="shared" si="6"/>
        <v>0</v>
      </c>
      <c r="AD45" s="89">
        <f t="shared" si="7"/>
        <v>127</v>
      </c>
      <c r="AE45" s="90">
        <f>IF($F45&gt;'Wage Ceilings '!$C$3-SUM($S45,$W45,$AA45),'Wage Ceilings '!$C$3-SUM($S45,$W45,$AA45),$F45)</f>
        <v>0</v>
      </c>
      <c r="AF45" s="91" cm="1">
        <f t="array" ref="AF45">INDEX(Appendix!$G$4:$L$8,_xlfn.IFS(AD45&lt;56,1,AD45&lt;61,2,AD45&lt;66,3,AD45&lt;71,4,TRUE,5),MATCH(YEAR($C$17),Appendix!$G$3:$L$3,0))</f>
        <v>0</v>
      </c>
      <c r="AG45" s="92">
        <f t="shared" si="8"/>
        <v>0</v>
      </c>
      <c r="AH45" s="89">
        <f t="shared" si="9"/>
        <v>127</v>
      </c>
      <c r="AI45" s="90">
        <f>IF($G45&gt;'Wage Ceilings '!$C$3-SUM($S45,$W45,$AA45,$AE45),'Wage Ceilings '!$C$3-SUM($S45,$W45,$AA45,$AE45),$G45)</f>
        <v>0</v>
      </c>
      <c r="AJ45" s="91" cm="1">
        <f t="array" ref="AJ45">INDEX(Appendix!$G$4:$L$8,_xlfn.IFS(AH45&lt;56,1,AH45&lt;61,2,AH45&lt;66,3,AH45&lt;71,4,TRUE,5),MATCH(YEAR($C$17),Appendix!$G$3:$L$3,0))</f>
        <v>0</v>
      </c>
      <c r="AK45" s="92">
        <f t="shared" si="10"/>
        <v>0</v>
      </c>
      <c r="AL45" s="89">
        <f t="shared" si="11"/>
        <v>127</v>
      </c>
      <c r="AM45" s="90">
        <f>IF($H45&gt;'Wage Ceilings '!$C$3-SUM($S45,$W45,$AA45,$AE45,$AI45),'Wage Ceilings '!$C$3-SUM($S45,$W45,$AA45,$AE45,$AI45),$H45)</f>
        <v>0</v>
      </c>
      <c r="AN45" s="91" cm="1">
        <f t="array" ref="AN45">INDEX(Appendix!$G$4:$L$8,_xlfn.IFS(AL45&lt;56,1,AL45&lt;61,2,AL45&lt;66,3,AL45&lt;71,4,TRUE,5),MATCH(YEAR($C$17),Appendix!$G$3:$L$3,0))</f>
        <v>0</v>
      </c>
      <c r="AO45" s="92">
        <f t="shared" si="12"/>
        <v>0</v>
      </c>
      <c r="AP45" s="89">
        <f t="shared" si="13"/>
        <v>127</v>
      </c>
      <c r="AQ45" s="90" cm="1">
        <f t="array" ref="AQ45">_xlfn.IFS(SUM($S45,$W45,$AA45,$AE45,$AI45,$AM45)&gt;='Wage Ceilings '!$C$3,0,SUM($I45,$S45,$W45,$AA45,$AE45,$AI45,$AM45)&gt;'Wage Ceilings '!$C$3,'Wage Ceilings '!$C$3-SUM($S45,$W45,$AA45,$AE45,$AI45,$AM45),SUM($I45,$S45,$W45,$AA45,$AE45,$AI45,$AM45)&lt;='Wage Ceilings '!$C$3,$I45)</f>
        <v>0</v>
      </c>
      <c r="AR45" s="91" cm="1">
        <f t="array" ref="AR45">INDEX(Appendix!$G$4:$L$8,_xlfn.IFS(AP45&lt;56,1,AP45&lt;61,2,AP45&lt;66,3,AP45&lt;71,4,TRUE,5),MATCH(YEAR($C$17),Appendix!$G$3:$L$3,0))</f>
        <v>0</v>
      </c>
      <c r="AS45" s="92">
        <f t="shared" si="24"/>
        <v>0</v>
      </c>
      <c r="AT45" s="89">
        <f t="shared" si="14"/>
        <v>127</v>
      </c>
      <c r="AU45" s="90" cm="1">
        <f t="array" ref="AU45">_xlfn.IFS(SUM($S45,$W45,$AA45,$AE45,$AI45,$AM45,$AQ45)&gt;='Wage Ceilings '!$C$3,0,SUM($J45,$S45,$W45,$AA45,$AE45,$AI45,$AM45,$AQ45)&gt;'Wage Ceilings '!$C$3,'Wage Ceilings '!$C$3-SUM($S45,$W45,$AA45,$AE45,$AI45,$AM45,$AQ45),SUM($J45,$S45,$W45,$AA45,$AE45,$AI45,$AM45,$AQ45)&lt;='Wage Ceilings '!$C$3,$J45)</f>
        <v>0</v>
      </c>
      <c r="AV45" s="91" cm="1">
        <f t="array" ref="AV45">INDEX(Appendix!$G$4:$L$8,_xlfn.IFS(AT45&lt;56,1,AT45&lt;61,2,AT45&lt;66,3,AT45&lt;71,4,TRUE,5),MATCH(YEAR($C$17),Appendix!$G$3:$L$3,0))</f>
        <v>0</v>
      </c>
      <c r="AW45" s="92">
        <f t="shared" si="15"/>
        <v>0</v>
      </c>
      <c r="AX45" s="89">
        <f t="shared" si="16"/>
        <v>127</v>
      </c>
      <c r="AY45" s="90" cm="1">
        <f t="array" ref="AY45">_xlfn.IFS(SUM($S45,$W45,$AA45,$AE45,$AI45,$AM45,$AQ45,$AU45)&gt;='Wage Ceilings '!$C$3,0,SUM($K45,$S45,$W45,$AA45,$AE45,$AI45,$AM45,$AQ45,$AU45)&gt;'Wage Ceilings '!$C$3,'Wage Ceilings '!$C$3-SUM($S45,$W45,$AA45,$AE45,$AI45,$AM45,$AQ45,$AU45),SUM($K45,$S45,$W45,$AA45,$AE45,$AI45,$AM45,$AQ45,$AU45)&lt;='Wage Ceilings '!$C$3,$K45)</f>
        <v>0</v>
      </c>
      <c r="AZ45" s="91" cm="1">
        <f t="array" ref="AZ45">INDEX(Appendix!$G$4:$L$8,_xlfn.IFS(AX45&lt;56,1,AX45&lt;61,2,AX45&lt;66,3,AX45&lt;71,4,TRUE,5),MATCH(YEAR($C$17),Appendix!$G$3:$L$3,0))</f>
        <v>0</v>
      </c>
      <c r="BA45" s="92">
        <f t="shared" si="17"/>
        <v>0</v>
      </c>
      <c r="BB45" s="89">
        <f t="shared" si="18"/>
        <v>127</v>
      </c>
      <c r="BC45" s="90" cm="1">
        <f t="array" ref="BC45">_xlfn.IFS(SUM($S45,$W45,$AA45,$AE45,$AI45,$AM45,$AQ45,$AU45,$AY45)&gt;='Wage Ceilings '!$C$3,0,SUM($L45,$S45,$W45,$AA45,$AE45,$AI45,$AM45,$AQ45,$AU45,$AY45)&gt;'Wage Ceilings '!$C$3,'Wage Ceilings '!$C$3-SUM($S45,$W45,$AA45,$AE45,$AI45,$AM45,$AQ45,$AU45,$AY45),SUM($L45,$S45,$W45,$AA45,$AE45,$AI45,$AM45,$AQ45,$AU45,$AY45)&lt;='Wage Ceilings '!$C$3,$L45)</f>
        <v>0</v>
      </c>
      <c r="BD45" s="91" cm="1">
        <f t="array" ref="BD45">INDEX(Appendix!$G$4:$L$8,_xlfn.IFS(BB45&lt;56,1,BB45&lt;61,2,BB45&lt;66,3,BB45&lt;71,4,TRUE,5),MATCH(YEAR($C$17),Appendix!$G$3:$L$3,0))</f>
        <v>0</v>
      </c>
      <c r="BE45" s="92">
        <f t="shared" si="19"/>
        <v>0</v>
      </c>
      <c r="BF45" s="89">
        <f t="shared" si="20"/>
        <v>127</v>
      </c>
      <c r="BG45" s="90" cm="1">
        <f t="array" ref="BG45">_xlfn.IFS(SUM($S45,$W45,$AA45,$AE45,$AI45,$AM45,$AQ45,$AU45,$AY45,$BC45)&gt;='Wage Ceilings '!$C$3,0,SUM($M45,$S45,$W45,$AA45,$AE45,$AI45,$AM45,$AQ45,$AU45,$AY45,$BC45)&gt;'Wage Ceilings '!$C$3,'Wage Ceilings '!$C$3-SUM($S45,$W45,$AA45,$AE45,$AI45,$AM45,$AQ45,$AU45,$AY45,$BC45),SUM($M45,$S45,$W45,$AA45,$AE45,$AI45,$AM45,$AQ45,$AU45,$AY45,$BC45)&lt;='Wage Ceilings '!$C$3,$M45)</f>
        <v>0</v>
      </c>
      <c r="BH45" s="91" cm="1">
        <f t="array" ref="BH45">INDEX(Appendix!$G$4:$L$8,_xlfn.IFS(BF45&lt;56,1,BF45&lt;61,2,BF45&lt;66,3,BF45&lt;71,4,TRUE,5),MATCH(YEAR($C$17),Appendix!$G$3:$L$3,0))</f>
        <v>0</v>
      </c>
      <c r="BI45" s="92">
        <f t="shared" si="21"/>
        <v>0</v>
      </c>
      <c r="BJ45" s="89">
        <f t="shared" si="22"/>
        <v>127</v>
      </c>
      <c r="BK45" s="90" cm="1">
        <f t="array" ref="BK45">_xlfn.IFS(SUM($S45,$W45,$AA45,$AE45,$AI45,$AM45,$AQ45,$AU45,$AY45,$BC45,$BG45)&gt;='Wage Ceilings '!$C$3,0,SUM($N45,$S45,$W45,$AA45,$AE45,$AI45,$AM45,$AQ45,$AU45,$AY45,$BC45,$BG45)&gt;'Wage Ceilings '!$C$3,'Wage Ceilings '!$C$3-SUM($S45,$W45,$AA45,$AE45,$AI45,$AM45,$AQ45,$AU45,$AY45,$BC45,$BG45),SUM($N45,$S45,$W45,$AA45,$AE45,$AI45,$AM45,$AQ45,$AU45,$AY45,$BC45,$BG45)&lt;='Wage Ceilings '!$C$3,$N45)</f>
        <v>0</v>
      </c>
      <c r="BL45" s="91" cm="1">
        <f t="array" ref="BL45">INDEX(Appendix!$G$4:$L$8,_xlfn.IFS(BJ45&lt;56,1,BJ45&lt;61,2,BJ45&lt;66,3,BJ45&lt;71,4,TRUE,5),MATCH(YEAR($C$17),Appendix!$G$3:$L$3,0))</f>
        <v>0</v>
      </c>
      <c r="BM45" s="92">
        <f t="shared" si="23"/>
        <v>0</v>
      </c>
      <c r="BN45" s="99"/>
    </row>
    <row r="46" spans="1:66" x14ac:dyDescent="0.3">
      <c r="A46" s="64" t="s">
        <v>44</v>
      </c>
      <c r="B46" s="63"/>
      <c r="C46" s="67"/>
      <c r="D46" s="67"/>
      <c r="E46" s="67"/>
      <c r="F46" s="67"/>
      <c r="G46" s="67"/>
      <c r="H46" s="67"/>
      <c r="I46" s="67"/>
      <c r="J46" s="67"/>
      <c r="K46" s="67"/>
      <c r="L46" s="67"/>
      <c r="M46" s="67"/>
      <c r="N46" s="67"/>
      <c r="O46" s="57">
        <f t="shared" si="25"/>
        <v>0</v>
      </c>
      <c r="P46" s="57">
        <f t="shared" si="26"/>
        <v>0</v>
      </c>
      <c r="Q46" s="58">
        <f t="shared" si="0"/>
        <v>0</v>
      </c>
      <c r="R46" s="89">
        <f t="shared" si="1"/>
        <v>126</v>
      </c>
      <c r="S46" s="90">
        <f>IF($C46&gt;'Wage Ceilings '!$C$3,'Wage Ceilings '!$C$3,$C46)</f>
        <v>0</v>
      </c>
      <c r="T46" s="91" cm="1">
        <f t="array" ref="T46">INDEX(Appendix!$G$4:$L$8,_xlfn.IFS(R46&lt;56,1,R46&lt;61,2,R46&lt;66,3,R46&lt;71,4,TRUE,5),MATCH(YEAR($C$17),Appendix!$G$3:$L$3,0))</f>
        <v>0</v>
      </c>
      <c r="U46" s="92">
        <f t="shared" si="2"/>
        <v>0</v>
      </c>
      <c r="V46" s="89">
        <f t="shared" si="3"/>
        <v>127</v>
      </c>
      <c r="W46" s="90">
        <f>IF($D46&gt;'Wage Ceilings '!$C$3-$S46,'Wage Ceilings '!$C$3-$S46,$D46)</f>
        <v>0</v>
      </c>
      <c r="X46" s="91" cm="1">
        <f t="array" ref="X46">INDEX(Appendix!$G$4:$L$8,_xlfn.IFS(V46&lt;56,1,V46&lt;61,2,V46&lt;66,3,V46&lt;71,4,TRUE,5),MATCH(YEAR($C$17),Appendix!$G$3:$L$3,0))</f>
        <v>0</v>
      </c>
      <c r="Y46" s="92">
        <f t="shared" si="4"/>
        <v>0</v>
      </c>
      <c r="Z46" s="89">
        <f t="shared" si="5"/>
        <v>127</v>
      </c>
      <c r="AA46" s="90">
        <f>IF($E46&gt;'Wage Ceilings '!$C$3-SUM($S46,$W46),'Wage Ceilings '!$C$3-SUM($S46,$W46),$E46)</f>
        <v>0</v>
      </c>
      <c r="AB46" s="91" cm="1">
        <f t="array" ref="AB46">INDEX(Appendix!$G$4:$L$8,_xlfn.IFS(Z46&lt;56,1,Z46&lt;61,2,Z46&lt;66,3,Z46&lt;71,4,TRUE,5),MATCH(YEAR($C$17),Appendix!$G$3:$L$3,0))</f>
        <v>0</v>
      </c>
      <c r="AC46" s="92">
        <f t="shared" si="6"/>
        <v>0</v>
      </c>
      <c r="AD46" s="89">
        <f t="shared" si="7"/>
        <v>127</v>
      </c>
      <c r="AE46" s="90">
        <f>IF($F46&gt;'Wage Ceilings '!$C$3-SUM($S46,$W46,$AA46),'Wage Ceilings '!$C$3-SUM($S46,$W46,$AA46),$F46)</f>
        <v>0</v>
      </c>
      <c r="AF46" s="91" cm="1">
        <f t="array" ref="AF46">INDEX(Appendix!$G$4:$L$8,_xlfn.IFS(AD46&lt;56,1,AD46&lt;61,2,AD46&lt;66,3,AD46&lt;71,4,TRUE,5),MATCH(YEAR($C$17),Appendix!$G$3:$L$3,0))</f>
        <v>0</v>
      </c>
      <c r="AG46" s="92">
        <f t="shared" si="8"/>
        <v>0</v>
      </c>
      <c r="AH46" s="89">
        <f t="shared" si="9"/>
        <v>127</v>
      </c>
      <c r="AI46" s="90">
        <f>IF($G46&gt;'Wage Ceilings '!$C$3-SUM($S46,$W46,$AA46,$AE46),'Wage Ceilings '!$C$3-SUM($S46,$W46,$AA46,$AE46),$G46)</f>
        <v>0</v>
      </c>
      <c r="AJ46" s="91" cm="1">
        <f t="array" ref="AJ46">INDEX(Appendix!$G$4:$L$8,_xlfn.IFS(AH46&lt;56,1,AH46&lt;61,2,AH46&lt;66,3,AH46&lt;71,4,TRUE,5),MATCH(YEAR($C$17),Appendix!$G$3:$L$3,0))</f>
        <v>0</v>
      </c>
      <c r="AK46" s="92">
        <f t="shared" si="10"/>
        <v>0</v>
      </c>
      <c r="AL46" s="89">
        <f t="shared" si="11"/>
        <v>127</v>
      </c>
      <c r="AM46" s="90">
        <f>IF($H46&gt;'Wage Ceilings '!$C$3-SUM($S46,$W46,$AA46,$AE46,$AI46),'Wage Ceilings '!$C$3-SUM($S46,$W46,$AA46,$AE46,$AI46),$H46)</f>
        <v>0</v>
      </c>
      <c r="AN46" s="91" cm="1">
        <f t="array" ref="AN46">INDEX(Appendix!$G$4:$L$8,_xlfn.IFS(AL46&lt;56,1,AL46&lt;61,2,AL46&lt;66,3,AL46&lt;71,4,TRUE,5),MATCH(YEAR($C$17),Appendix!$G$3:$L$3,0))</f>
        <v>0</v>
      </c>
      <c r="AO46" s="92">
        <f t="shared" si="12"/>
        <v>0</v>
      </c>
      <c r="AP46" s="89">
        <f t="shared" si="13"/>
        <v>127</v>
      </c>
      <c r="AQ46" s="90" cm="1">
        <f t="array" ref="AQ46">_xlfn.IFS(SUM($S46,$W46,$AA46,$AE46,$AI46,$AM46)&gt;='Wage Ceilings '!$C$3,0,SUM($I46,$S46,$W46,$AA46,$AE46,$AI46,$AM46)&gt;'Wage Ceilings '!$C$3,'Wage Ceilings '!$C$3-SUM($S46,$W46,$AA46,$AE46,$AI46,$AM46),SUM($I46,$S46,$W46,$AA46,$AE46,$AI46,$AM46)&lt;='Wage Ceilings '!$C$3,$I46)</f>
        <v>0</v>
      </c>
      <c r="AR46" s="91" cm="1">
        <f t="array" ref="AR46">INDEX(Appendix!$G$4:$L$8,_xlfn.IFS(AP46&lt;56,1,AP46&lt;61,2,AP46&lt;66,3,AP46&lt;71,4,TRUE,5),MATCH(YEAR($C$17),Appendix!$G$3:$L$3,0))</f>
        <v>0</v>
      </c>
      <c r="AS46" s="92">
        <f t="shared" si="24"/>
        <v>0</v>
      </c>
      <c r="AT46" s="89">
        <f t="shared" si="14"/>
        <v>127</v>
      </c>
      <c r="AU46" s="90" cm="1">
        <f t="array" ref="AU46">_xlfn.IFS(SUM($S46,$W46,$AA46,$AE46,$AI46,$AM46,$AQ46)&gt;='Wage Ceilings '!$C$3,0,SUM($J46,$S46,$W46,$AA46,$AE46,$AI46,$AM46,$AQ46)&gt;'Wage Ceilings '!$C$3,'Wage Ceilings '!$C$3-SUM($S46,$W46,$AA46,$AE46,$AI46,$AM46,$AQ46),SUM($J46,$S46,$W46,$AA46,$AE46,$AI46,$AM46,$AQ46)&lt;='Wage Ceilings '!$C$3,$J46)</f>
        <v>0</v>
      </c>
      <c r="AV46" s="91" cm="1">
        <f t="array" ref="AV46">INDEX(Appendix!$G$4:$L$8,_xlfn.IFS(AT46&lt;56,1,AT46&lt;61,2,AT46&lt;66,3,AT46&lt;71,4,TRUE,5),MATCH(YEAR($C$17),Appendix!$G$3:$L$3,0))</f>
        <v>0</v>
      </c>
      <c r="AW46" s="92">
        <f t="shared" si="15"/>
        <v>0</v>
      </c>
      <c r="AX46" s="89">
        <f t="shared" si="16"/>
        <v>127</v>
      </c>
      <c r="AY46" s="90" cm="1">
        <f t="array" ref="AY46">_xlfn.IFS(SUM($S46,$W46,$AA46,$AE46,$AI46,$AM46,$AQ46,$AU46)&gt;='Wage Ceilings '!$C$3,0,SUM($K46,$S46,$W46,$AA46,$AE46,$AI46,$AM46,$AQ46,$AU46)&gt;'Wage Ceilings '!$C$3,'Wage Ceilings '!$C$3-SUM($S46,$W46,$AA46,$AE46,$AI46,$AM46,$AQ46,$AU46),SUM($K46,$S46,$W46,$AA46,$AE46,$AI46,$AM46,$AQ46,$AU46)&lt;='Wage Ceilings '!$C$3,$K46)</f>
        <v>0</v>
      </c>
      <c r="AZ46" s="91" cm="1">
        <f t="array" ref="AZ46">INDEX(Appendix!$G$4:$L$8,_xlfn.IFS(AX46&lt;56,1,AX46&lt;61,2,AX46&lt;66,3,AX46&lt;71,4,TRUE,5),MATCH(YEAR($C$17),Appendix!$G$3:$L$3,0))</f>
        <v>0</v>
      </c>
      <c r="BA46" s="92">
        <f t="shared" si="17"/>
        <v>0</v>
      </c>
      <c r="BB46" s="89">
        <f t="shared" si="18"/>
        <v>127</v>
      </c>
      <c r="BC46" s="90" cm="1">
        <f t="array" ref="BC46">_xlfn.IFS(SUM($S46,$W46,$AA46,$AE46,$AI46,$AM46,$AQ46,$AU46,$AY46)&gt;='Wage Ceilings '!$C$3,0,SUM($L46,$S46,$W46,$AA46,$AE46,$AI46,$AM46,$AQ46,$AU46,$AY46)&gt;'Wage Ceilings '!$C$3,'Wage Ceilings '!$C$3-SUM($S46,$W46,$AA46,$AE46,$AI46,$AM46,$AQ46,$AU46,$AY46),SUM($L46,$S46,$W46,$AA46,$AE46,$AI46,$AM46,$AQ46,$AU46,$AY46)&lt;='Wage Ceilings '!$C$3,$L46)</f>
        <v>0</v>
      </c>
      <c r="BD46" s="91" cm="1">
        <f t="array" ref="BD46">INDEX(Appendix!$G$4:$L$8,_xlfn.IFS(BB46&lt;56,1,BB46&lt;61,2,BB46&lt;66,3,BB46&lt;71,4,TRUE,5),MATCH(YEAR($C$17),Appendix!$G$3:$L$3,0))</f>
        <v>0</v>
      </c>
      <c r="BE46" s="92">
        <f t="shared" si="19"/>
        <v>0</v>
      </c>
      <c r="BF46" s="89">
        <f t="shared" si="20"/>
        <v>127</v>
      </c>
      <c r="BG46" s="90" cm="1">
        <f t="array" ref="BG46">_xlfn.IFS(SUM($S46,$W46,$AA46,$AE46,$AI46,$AM46,$AQ46,$AU46,$AY46,$BC46)&gt;='Wage Ceilings '!$C$3,0,SUM($M46,$S46,$W46,$AA46,$AE46,$AI46,$AM46,$AQ46,$AU46,$AY46,$BC46)&gt;'Wage Ceilings '!$C$3,'Wage Ceilings '!$C$3-SUM($S46,$W46,$AA46,$AE46,$AI46,$AM46,$AQ46,$AU46,$AY46,$BC46),SUM($M46,$S46,$W46,$AA46,$AE46,$AI46,$AM46,$AQ46,$AU46,$AY46,$BC46)&lt;='Wage Ceilings '!$C$3,$M46)</f>
        <v>0</v>
      </c>
      <c r="BH46" s="91" cm="1">
        <f t="array" ref="BH46">INDEX(Appendix!$G$4:$L$8,_xlfn.IFS(BF46&lt;56,1,BF46&lt;61,2,BF46&lt;66,3,BF46&lt;71,4,TRUE,5),MATCH(YEAR($C$17),Appendix!$G$3:$L$3,0))</f>
        <v>0</v>
      </c>
      <c r="BI46" s="92">
        <f t="shared" si="21"/>
        <v>0</v>
      </c>
      <c r="BJ46" s="89">
        <f t="shared" si="22"/>
        <v>127</v>
      </c>
      <c r="BK46" s="90" cm="1">
        <f t="array" ref="BK46">_xlfn.IFS(SUM($S46,$W46,$AA46,$AE46,$AI46,$AM46,$AQ46,$AU46,$AY46,$BC46,$BG46)&gt;='Wage Ceilings '!$C$3,0,SUM($N46,$S46,$W46,$AA46,$AE46,$AI46,$AM46,$AQ46,$AU46,$AY46,$BC46,$BG46)&gt;'Wage Ceilings '!$C$3,'Wage Ceilings '!$C$3-SUM($S46,$W46,$AA46,$AE46,$AI46,$AM46,$AQ46,$AU46,$AY46,$BC46,$BG46),SUM($N46,$S46,$W46,$AA46,$AE46,$AI46,$AM46,$AQ46,$AU46,$AY46,$BC46,$BG46)&lt;='Wage Ceilings '!$C$3,$N46)</f>
        <v>0</v>
      </c>
      <c r="BL46" s="91" cm="1">
        <f t="array" ref="BL46">INDEX(Appendix!$G$4:$L$8,_xlfn.IFS(BJ46&lt;56,1,BJ46&lt;61,2,BJ46&lt;66,3,BJ46&lt;71,4,TRUE,5),MATCH(YEAR($C$17),Appendix!$G$3:$L$3,0))</f>
        <v>0</v>
      </c>
      <c r="BM46" s="92">
        <f t="shared" si="23"/>
        <v>0</v>
      </c>
      <c r="BN46" s="99"/>
    </row>
    <row r="47" spans="1:66" x14ac:dyDescent="0.3">
      <c r="A47" s="64" t="s">
        <v>45</v>
      </c>
      <c r="B47" s="63"/>
      <c r="C47" s="67"/>
      <c r="D47" s="67"/>
      <c r="E47" s="67"/>
      <c r="F47" s="67"/>
      <c r="G47" s="67"/>
      <c r="H47" s="67"/>
      <c r="I47" s="67"/>
      <c r="J47" s="67"/>
      <c r="K47" s="67"/>
      <c r="L47" s="67"/>
      <c r="M47" s="67"/>
      <c r="N47" s="67"/>
      <c r="O47" s="57">
        <f t="shared" si="25"/>
        <v>0</v>
      </c>
      <c r="P47" s="57">
        <f t="shared" si="26"/>
        <v>0</v>
      </c>
      <c r="Q47" s="58">
        <f t="shared" si="0"/>
        <v>0</v>
      </c>
      <c r="R47" s="89">
        <f t="shared" si="1"/>
        <v>126</v>
      </c>
      <c r="S47" s="90">
        <f>IF($C47&gt;'Wage Ceilings '!$C$3,'Wage Ceilings '!$C$3,$C47)</f>
        <v>0</v>
      </c>
      <c r="T47" s="91" cm="1">
        <f t="array" ref="T47">INDEX(Appendix!$G$4:$L$8,_xlfn.IFS(R47&lt;56,1,R47&lt;61,2,R47&lt;66,3,R47&lt;71,4,TRUE,5),MATCH(YEAR($C$17),Appendix!$G$3:$L$3,0))</f>
        <v>0</v>
      </c>
      <c r="U47" s="92">
        <f t="shared" si="2"/>
        <v>0</v>
      </c>
      <c r="V47" s="89">
        <f t="shared" si="3"/>
        <v>127</v>
      </c>
      <c r="W47" s="90">
        <f>IF($D47&gt;'Wage Ceilings '!$C$3-$S47,'Wage Ceilings '!$C$3-$S47,$D47)</f>
        <v>0</v>
      </c>
      <c r="X47" s="91" cm="1">
        <f t="array" ref="X47">INDEX(Appendix!$G$4:$L$8,_xlfn.IFS(V47&lt;56,1,V47&lt;61,2,V47&lt;66,3,V47&lt;71,4,TRUE,5),MATCH(YEAR($C$17),Appendix!$G$3:$L$3,0))</f>
        <v>0</v>
      </c>
      <c r="Y47" s="92">
        <f t="shared" si="4"/>
        <v>0</v>
      </c>
      <c r="Z47" s="89">
        <f t="shared" si="5"/>
        <v>127</v>
      </c>
      <c r="AA47" s="90">
        <f>IF($E47&gt;'Wage Ceilings '!$C$3-SUM($S47,$W47),'Wage Ceilings '!$C$3-SUM($S47,$W47),$E47)</f>
        <v>0</v>
      </c>
      <c r="AB47" s="91" cm="1">
        <f t="array" ref="AB47">INDEX(Appendix!$G$4:$L$8,_xlfn.IFS(Z47&lt;56,1,Z47&lt;61,2,Z47&lt;66,3,Z47&lt;71,4,TRUE,5),MATCH(YEAR($C$17),Appendix!$G$3:$L$3,0))</f>
        <v>0</v>
      </c>
      <c r="AC47" s="92">
        <f t="shared" si="6"/>
        <v>0</v>
      </c>
      <c r="AD47" s="89">
        <f t="shared" si="7"/>
        <v>127</v>
      </c>
      <c r="AE47" s="90">
        <f>IF($F47&gt;'Wage Ceilings '!$C$3-SUM($S47,$W47,$AA47),'Wage Ceilings '!$C$3-SUM($S47,$W47,$AA47),$F47)</f>
        <v>0</v>
      </c>
      <c r="AF47" s="91" cm="1">
        <f t="array" ref="AF47">INDEX(Appendix!$G$4:$L$8,_xlfn.IFS(AD47&lt;56,1,AD47&lt;61,2,AD47&lt;66,3,AD47&lt;71,4,TRUE,5),MATCH(YEAR($C$17),Appendix!$G$3:$L$3,0))</f>
        <v>0</v>
      </c>
      <c r="AG47" s="92">
        <f t="shared" si="8"/>
        <v>0</v>
      </c>
      <c r="AH47" s="89">
        <f t="shared" si="9"/>
        <v>127</v>
      </c>
      <c r="AI47" s="90">
        <f>IF($G47&gt;'Wage Ceilings '!$C$3-SUM($S47,$W47,$AA47,$AE47),'Wage Ceilings '!$C$3-SUM($S47,$W47,$AA47,$AE47),$G47)</f>
        <v>0</v>
      </c>
      <c r="AJ47" s="91" cm="1">
        <f t="array" ref="AJ47">INDEX(Appendix!$G$4:$L$8,_xlfn.IFS(AH47&lt;56,1,AH47&lt;61,2,AH47&lt;66,3,AH47&lt;71,4,TRUE,5),MATCH(YEAR($C$17),Appendix!$G$3:$L$3,0))</f>
        <v>0</v>
      </c>
      <c r="AK47" s="92">
        <f t="shared" si="10"/>
        <v>0</v>
      </c>
      <c r="AL47" s="89">
        <f t="shared" si="11"/>
        <v>127</v>
      </c>
      <c r="AM47" s="90">
        <f>IF($H47&gt;'Wage Ceilings '!$C$3-SUM($S47,$W47,$AA47,$AE47,$AI47),'Wage Ceilings '!$C$3-SUM($S47,$W47,$AA47,$AE47,$AI47),$H47)</f>
        <v>0</v>
      </c>
      <c r="AN47" s="91" cm="1">
        <f t="array" ref="AN47">INDEX(Appendix!$G$4:$L$8,_xlfn.IFS(AL47&lt;56,1,AL47&lt;61,2,AL47&lt;66,3,AL47&lt;71,4,TRUE,5),MATCH(YEAR($C$17),Appendix!$G$3:$L$3,0))</f>
        <v>0</v>
      </c>
      <c r="AO47" s="92">
        <f t="shared" si="12"/>
        <v>0</v>
      </c>
      <c r="AP47" s="89">
        <f t="shared" si="13"/>
        <v>127</v>
      </c>
      <c r="AQ47" s="90" cm="1">
        <f t="array" ref="AQ47">_xlfn.IFS(SUM($S47,$W47,$AA47,$AE47,$AI47,$AM47)&gt;='Wage Ceilings '!$C$3,0,SUM($I47,$S47,$W47,$AA47,$AE47,$AI47,$AM47)&gt;'Wage Ceilings '!$C$3,'Wage Ceilings '!$C$3-SUM($S47,$W47,$AA47,$AE47,$AI47,$AM47),SUM($I47,$S47,$W47,$AA47,$AE47,$AI47,$AM47)&lt;='Wage Ceilings '!$C$3,$I47)</f>
        <v>0</v>
      </c>
      <c r="AR47" s="91" cm="1">
        <f t="array" ref="AR47">INDEX(Appendix!$G$4:$L$8,_xlfn.IFS(AP47&lt;56,1,AP47&lt;61,2,AP47&lt;66,3,AP47&lt;71,4,TRUE,5),MATCH(YEAR($C$17),Appendix!$G$3:$L$3,0))</f>
        <v>0</v>
      </c>
      <c r="AS47" s="92">
        <f t="shared" si="24"/>
        <v>0</v>
      </c>
      <c r="AT47" s="89">
        <f t="shared" si="14"/>
        <v>127</v>
      </c>
      <c r="AU47" s="90" cm="1">
        <f t="array" ref="AU47">_xlfn.IFS(SUM($S47,$W47,$AA47,$AE47,$AI47,$AM47,$AQ47)&gt;='Wage Ceilings '!$C$3,0,SUM($J47,$S47,$W47,$AA47,$AE47,$AI47,$AM47,$AQ47)&gt;'Wage Ceilings '!$C$3,'Wage Ceilings '!$C$3-SUM($S47,$W47,$AA47,$AE47,$AI47,$AM47,$AQ47),SUM($J47,$S47,$W47,$AA47,$AE47,$AI47,$AM47,$AQ47)&lt;='Wage Ceilings '!$C$3,$J47)</f>
        <v>0</v>
      </c>
      <c r="AV47" s="91" cm="1">
        <f t="array" ref="AV47">INDEX(Appendix!$G$4:$L$8,_xlfn.IFS(AT47&lt;56,1,AT47&lt;61,2,AT47&lt;66,3,AT47&lt;71,4,TRUE,5),MATCH(YEAR($C$17),Appendix!$G$3:$L$3,0))</f>
        <v>0</v>
      </c>
      <c r="AW47" s="92">
        <f t="shared" si="15"/>
        <v>0</v>
      </c>
      <c r="AX47" s="89">
        <f t="shared" si="16"/>
        <v>127</v>
      </c>
      <c r="AY47" s="90" cm="1">
        <f t="array" ref="AY47">_xlfn.IFS(SUM($S47,$W47,$AA47,$AE47,$AI47,$AM47,$AQ47,$AU47)&gt;='Wage Ceilings '!$C$3,0,SUM($K47,$S47,$W47,$AA47,$AE47,$AI47,$AM47,$AQ47,$AU47)&gt;'Wage Ceilings '!$C$3,'Wage Ceilings '!$C$3-SUM($S47,$W47,$AA47,$AE47,$AI47,$AM47,$AQ47,$AU47),SUM($K47,$S47,$W47,$AA47,$AE47,$AI47,$AM47,$AQ47,$AU47)&lt;='Wage Ceilings '!$C$3,$K47)</f>
        <v>0</v>
      </c>
      <c r="AZ47" s="91" cm="1">
        <f t="array" ref="AZ47">INDEX(Appendix!$G$4:$L$8,_xlfn.IFS(AX47&lt;56,1,AX47&lt;61,2,AX47&lt;66,3,AX47&lt;71,4,TRUE,5),MATCH(YEAR($C$17),Appendix!$G$3:$L$3,0))</f>
        <v>0</v>
      </c>
      <c r="BA47" s="92">
        <f t="shared" si="17"/>
        <v>0</v>
      </c>
      <c r="BB47" s="89">
        <f t="shared" si="18"/>
        <v>127</v>
      </c>
      <c r="BC47" s="90" cm="1">
        <f t="array" ref="BC47">_xlfn.IFS(SUM($S47,$W47,$AA47,$AE47,$AI47,$AM47,$AQ47,$AU47,$AY47)&gt;='Wage Ceilings '!$C$3,0,SUM($L47,$S47,$W47,$AA47,$AE47,$AI47,$AM47,$AQ47,$AU47,$AY47)&gt;'Wage Ceilings '!$C$3,'Wage Ceilings '!$C$3-SUM($S47,$W47,$AA47,$AE47,$AI47,$AM47,$AQ47,$AU47,$AY47),SUM($L47,$S47,$W47,$AA47,$AE47,$AI47,$AM47,$AQ47,$AU47,$AY47)&lt;='Wage Ceilings '!$C$3,$L47)</f>
        <v>0</v>
      </c>
      <c r="BD47" s="91" cm="1">
        <f t="array" ref="BD47">INDEX(Appendix!$G$4:$L$8,_xlfn.IFS(BB47&lt;56,1,BB47&lt;61,2,BB47&lt;66,3,BB47&lt;71,4,TRUE,5),MATCH(YEAR($C$17),Appendix!$G$3:$L$3,0))</f>
        <v>0</v>
      </c>
      <c r="BE47" s="92">
        <f t="shared" si="19"/>
        <v>0</v>
      </c>
      <c r="BF47" s="89">
        <f t="shared" si="20"/>
        <v>127</v>
      </c>
      <c r="BG47" s="90" cm="1">
        <f t="array" ref="BG47">_xlfn.IFS(SUM($S47,$W47,$AA47,$AE47,$AI47,$AM47,$AQ47,$AU47,$AY47,$BC47)&gt;='Wage Ceilings '!$C$3,0,SUM($M47,$S47,$W47,$AA47,$AE47,$AI47,$AM47,$AQ47,$AU47,$AY47,$BC47)&gt;'Wage Ceilings '!$C$3,'Wage Ceilings '!$C$3-SUM($S47,$W47,$AA47,$AE47,$AI47,$AM47,$AQ47,$AU47,$AY47,$BC47),SUM($M47,$S47,$W47,$AA47,$AE47,$AI47,$AM47,$AQ47,$AU47,$AY47,$BC47)&lt;='Wage Ceilings '!$C$3,$M47)</f>
        <v>0</v>
      </c>
      <c r="BH47" s="91" cm="1">
        <f t="array" ref="BH47">INDEX(Appendix!$G$4:$L$8,_xlfn.IFS(BF47&lt;56,1,BF47&lt;61,2,BF47&lt;66,3,BF47&lt;71,4,TRUE,5),MATCH(YEAR($C$17),Appendix!$G$3:$L$3,0))</f>
        <v>0</v>
      </c>
      <c r="BI47" s="92">
        <f t="shared" si="21"/>
        <v>0</v>
      </c>
      <c r="BJ47" s="89">
        <f t="shared" si="22"/>
        <v>127</v>
      </c>
      <c r="BK47" s="90" cm="1">
        <f t="array" ref="BK47">_xlfn.IFS(SUM($S47,$W47,$AA47,$AE47,$AI47,$AM47,$AQ47,$AU47,$AY47,$BC47,$BG47)&gt;='Wage Ceilings '!$C$3,0,SUM($N47,$S47,$W47,$AA47,$AE47,$AI47,$AM47,$AQ47,$AU47,$AY47,$BC47,$BG47)&gt;'Wage Ceilings '!$C$3,'Wage Ceilings '!$C$3-SUM($S47,$W47,$AA47,$AE47,$AI47,$AM47,$AQ47,$AU47,$AY47,$BC47,$BG47),SUM($N47,$S47,$W47,$AA47,$AE47,$AI47,$AM47,$AQ47,$AU47,$AY47,$BC47,$BG47)&lt;='Wage Ceilings '!$C$3,$N47)</f>
        <v>0</v>
      </c>
      <c r="BL47" s="91" cm="1">
        <f t="array" ref="BL47">INDEX(Appendix!$G$4:$L$8,_xlfn.IFS(BJ47&lt;56,1,BJ47&lt;61,2,BJ47&lt;66,3,BJ47&lt;71,4,TRUE,5),MATCH(YEAR($C$17),Appendix!$G$3:$L$3,0))</f>
        <v>0</v>
      </c>
      <c r="BM47" s="92">
        <f t="shared" si="23"/>
        <v>0</v>
      </c>
      <c r="BN47" s="99"/>
    </row>
    <row r="48" spans="1:66" x14ac:dyDescent="0.3">
      <c r="A48" s="64" t="s">
        <v>46</v>
      </c>
      <c r="B48" s="63"/>
      <c r="C48" s="67"/>
      <c r="D48" s="67"/>
      <c r="E48" s="67"/>
      <c r="F48" s="67"/>
      <c r="G48" s="67"/>
      <c r="H48" s="67"/>
      <c r="I48" s="67"/>
      <c r="J48" s="67"/>
      <c r="K48" s="67"/>
      <c r="L48" s="67"/>
      <c r="M48" s="67"/>
      <c r="N48" s="67"/>
      <c r="O48" s="57">
        <f t="shared" si="25"/>
        <v>0</v>
      </c>
      <c r="P48" s="57">
        <f t="shared" si="26"/>
        <v>0</v>
      </c>
      <c r="Q48" s="58">
        <f t="shared" si="0"/>
        <v>0</v>
      </c>
      <c r="R48" s="89">
        <f t="shared" si="1"/>
        <v>126</v>
      </c>
      <c r="S48" s="90">
        <f>IF($C48&gt;'Wage Ceilings '!$C$3,'Wage Ceilings '!$C$3,$C48)</f>
        <v>0</v>
      </c>
      <c r="T48" s="91" cm="1">
        <f t="array" ref="T48">INDEX(Appendix!$G$4:$L$8,_xlfn.IFS(R48&lt;56,1,R48&lt;61,2,R48&lt;66,3,R48&lt;71,4,TRUE,5),MATCH(YEAR($C$17),Appendix!$G$3:$L$3,0))</f>
        <v>0</v>
      </c>
      <c r="U48" s="92">
        <f t="shared" si="2"/>
        <v>0</v>
      </c>
      <c r="V48" s="89">
        <f t="shared" si="3"/>
        <v>127</v>
      </c>
      <c r="W48" s="90">
        <f>IF($D48&gt;'Wage Ceilings '!$C$3-$S48,'Wage Ceilings '!$C$3-$S48,$D48)</f>
        <v>0</v>
      </c>
      <c r="X48" s="91" cm="1">
        <f t="array" ref="X48">INDEX(Appendix!$G$4:$L$8,_xlfn.IFS(V48&lt;56,1,V48&lt;61,2,V48&lt;66,3,V48&lt;71,4,TRUE,5),MATCH(YEAR($C$17),Appendix!$G$3:$L$3,0))</f>
        <v>0</v>
      </c>
      <c r="Y48" s="92">
        <f t="shared" si="4"/>
        <v>0</v>
      </c>
      <c r="Z48" s="89">
        <f t="shared" si="5"/>
        <v>127</v>
      </c>
      <c r="AA48" s="90">
        <f>IF($E48&gt;'Wage Ceilings '!$C$3-SUM($S48,$W48),'Wage Ceilings '!$C$3-SUM($S48,$W48),$E48)</f>
        <v>0</v>
      </c>
      <c r="AB48" s="91" cm="1">
        <f t="array" ref="AB48">INDEX(Appendix!$G$4:$L$8,_xlfn.IFS(Z48&lt;56,1,Z48&lt;61,2,Z48&lt;66,3,Z48&lt;71,4,TRUE,5),MATCH(YEAR($C$17),Appendix!$G$3:$L$3,0))</f>
        <v>0</v>
      </c>
      <c r="AC48" s="92">
        <f t="shared" si="6"/>
        <v>0</v>
      </c>
      <c r="AD48" s="89">
        <f t="shared" si="7"/>
        <v>127</v>
      </c>
      <c r="AE48" s="90">
        <f>IF($F48&gt;'Wage Ceilings '!$C$3-SUM($S48,$W48,$AA48),'Wage Ceilings '!$C$3-SUM($S48,$W48,$AA48),$F48)</f>
        <v>0</v>
      </c>
      <c r="AF48" s="91" cm="1">
        <f t="array" ref="AF48">INDEX(Appendix!$G$4:$L$8,_xlfn.IFS(AD48&lt;56,1,AD48&lt;61,2,AD48&lt;66,3,AD48&lt;71,4,TRUE,5),MATCH(YEAR($C$17),Appendix!$G$3:$L$3,0))</f>
        <v>0</v>
      </c>
      <c r="AG48" s="92">
        <f t="shared" si="8"/>
        <v>0</v>
      </c>
      <c r="AH48" s="89">
        <f t="shared" si="9"/>
        <v>127</v>
      </c>
      <c r="AI48" s="90">
        <f>IF($G48&gt;'Wage Ceilings '!$C$3-SUM($S48,$W48,$AA48,$AE48),'Wage Ceilings '!$C$3-SUM($S48,$W48,$AA48,$AE48),$G48)</f>
        <v>0</v>
      </c>
      <c r="AJ48" s="91" cm="1">
        <f t="array" ref="AJ48">INDEX(Appendix!$G$4:$L$8,_xlfn.IFS(AH48&lt;56,1,AH48&lt;61,2,AH48&lt;66,3,AH48&lt;71,4,TRUE,5),MATCH(YEAR($C$17),Appendix!$G$3:$L$3,0))</f>
        <v>0</v>
      </c>
      <c r="AK48" s="92">
        <f t="shared" si="10"/>
        <v>0</v>
      </c>
      <c r="AL48" s="89">
        <f t="shared" si="11"/>
        <v>127</v>
      </c>
      <c r="AM48" s="90">
        <f>IF($H48&gt;'Wage Ceilings '!$C$3-SUM($S48,$W48,$AA48,$AE48,$AI48),'Wage Ceilings '!$C$3-SUM($S48,$W48,$AA48,$AE48,$AI48),$H48)</f>
        <v>0</v>
      </c>
      <c r="AN48" s="91" cm="1">
        <f t="array" ref="AN48">INDEX(Appendix!$G$4:$L$8,_xlfn.IFS(AL48&lt;56,1,AL48&lt;61,2,AL48&lt;66,3,AL48&lt;71,4,TRUE,5),MATCH(YEAR($C$17),Appendix!$G$3:$L$3,0))</f>
        <v>0</v>
      </c>
      <c r="AO48" s="92">
        <f t="shared" si="12"/>
        <v>0</v>
      </c>
      <c r="AP48" s="89">
        <f t="shared" si="13"/>
        <v>127</v>
      </c>
      <c r="AQ48" s="90" cm="1">
        <f t="array" ref="AQ48">_xlfn.IFS(SUM($S48,$W48,$AA48,$AE48,$AI48,$AM48)&gt;='Wage Ceilings '!$C$3,0,SUM($I48,$S48,$W48,$AA48,$AE48,$AI48,$AM48)&gt;'Wage Ceilings '!$C$3,'Wage Ceilings '!$C$3-SUM($S48,$W48,$AA48,$AE48,$AI48,$AM48),SUM($I48,$S48,$W48,$AA48,$AE48,$AI48,$AM48)&lt;='Wage Ceilings '!$C$3,$I48)</f>
        <v>0</v>
      </c>
      <c r="AR48" s="91" cm="1">
        <f t="array" ref="AR48">INDEX(Appendix!$G$4:$L$8,_xlfn.IFS(AP48&lt;56,1,AP48&lt;61,2,AP48&lt;66,3,AP48&lt;71,4,TRUE,5),MATCH(YEAR($C$17),Appendix!$G$3:$L$3,0))</f>
        <v>0</v>
      </c>
      <c r="AS48" s="92">
        <f t="shared" si="24"/>
        <v>0</v>
      </c>
      <c r="AT48" s="89">
        <f t="shared" si="14"/>
        <v>127</v>
      </c>
      <c r="AU48" s="90" cm="1">
        <f t="array" ref="AU48">_xlfn.IFS(SUM($S48,$W48,$AA48,$AE48,$AI48,$AM48,$AQ48)&gt;='Wage Ceilings '!$C$3,0,SUM($J48,$S48,$W48,$AA48,$AE48,$AI48,$AM48,$AQ48)&gt;'Wage Ceilings '!$C$3,'Wage Ceilings '!$C$3-SUM($S48,$W48,$AA48,$AE48,$AI48,$AM48,$AQ48),SUM($J48,$S48,$W48,$AA48,$AE48,$AI48,$AM48,$AQ48)&lt;='Wage Ceilings '!$C$3,$J48)</f>
        <v>0</v>
      </c>
      <c r="AV48" s="91" cm="1">
        <f t="array" ref="AV48">INDEX(Appendix!$G$4:$L$8,_xlfn.IFS(AT48&lt;56,1,AT48&lt;61,2,AT48&lt;66,3,AT48&lt;71,4,TRUE,5),MATCH(YEAR($C$17),Appendix!$G$3:$L$3,0))</f>
        <v>0</v>
      </c>
      <c r="AW48" s="92">
        <f t="shared" si="15"/>
        <v>0</v>
      </c>
      <c r="AX48" s="89">
        <f t="shared" si="16"/>
        <v>127</v>
      </c>
      <c r="AY48" s="90" cm="1">
        <f t="array" ref="AY48">_xlfn.IFS(SUM($S48,$W48,$AA48,$AE48,$AI48,$AM48,$AQ48,$AU48)&gt;='Wage Ceilings '!$C$3,0,SUM($K48,$S48,$W48,$AA48,$AE48,$AI48,$AM48,$AQ48,$AU48)&gt;'Wage Ceilings '!$C$3,'Wage Ceilings '!$C$3-SUM($S48,$W48,$AA48,$AE48,$AI48,$AM48,$AQ48,$AU48),SUM($K48,$S48,$W48,$AA48,$AE48,$AI48,$AM48,$AQ48,$AU48)&lt;='Wage Ceilings '!$C$3,$K48)</f>
        <v>0</v>
      </c>
      <c r="AZ48" s="91" cm="1">
        <f t="array" ref="AZ48">INDEX(Appendix!$G$4:$L$8,_xlfn.IFS(AX48&lt;56,1,AX48&lt;61,2,AX48&lt;66,3,AX48&lt;71,4,TRUE,5),MATCH(YEAR($C$17),Appendix!$G$3:$L$3,0))</f>
        <v>0</v>
      </c>
      <c r="BA48" s="92">
        <f t="shared" si="17"/>
        <v>0</v>
      </c>
      <c r="BB48" s="89">
        <f t="shared" si="18"/>
        <v>127</v>
      </c>
      <c r="BC48" s="90" cm="1">
        <f t="array" ref="BC48">_xlfn.IFS(SUM($S48,$W48,$AA48,$AE48,$AI48,$AM48,$AQ48,$AU48,$AY48)&gt;='Wage Ceilings '!$C$3,0,SUM($L48,$S48,$W48,$AA48,$AE48,$AI48,$AM48,$AQ48,$AU48,$AY48)&gt;'Wage Ceilings '!$C$3,'Wage Ceilings '!$C$3-SUM($S48,$W48,$AA48,$AE48,$AI48,$AM48,$AQ48,$AU48,$AY48),SUM($L48,$S48,$W48,$AA48,$AE48,$AI48,$AM48,$AQ48,$AU48,$AY48)&lt;='Wage Ceilings '!$C$3,$L48)</f>
        <v>0</v>
      </c>
      <c r="BD48" s="91" cm="1">
        <f t="array" ref="BD48">INDEX(Appendix!$G$4:$L$8,_xlfn.IFS(BB48&lt;56,1,BB48&lt;61,2,BB48&lt;66,3,BB48&lt;71,4,TRUE,5),MATCH(YEAR($C$17),Appendix!$G$3:$L$3,0))</f>
        <v>0</v>
      </c>
      <c r="BE48" s="92">
        <f t="shared" si="19"/>
        <v>0</v>
      </c>
      <c r="BF48" s="89">
        <f t="shared" si="20"/>
        <v>127</v>
      </c>
      <c r="BG48" s="90" cm="1">
        <f t="array" ref="BG48">_xlfn.IFS(SUM($S48,$W48,$AA48,$AE48,$AI48,$AM48,$AQ48,$AU48,$AY48,$BC48)&gt;='Wage Ceilings '!$C$3,0,SUM($M48,$S48,$W48,$AA48,$AE48,$AI48,$AM48,$AQ48,$AU48,$AY48,$BC48)&gt;'Wage Ceilings '!$C$3,'Wage Ceilings '!$C$3-SUM($S48,$W48,$AA48,$AE48,$AI48,$AM48,$AQ48,$AU48,$AY48,$BC48),SUM($M48,$S48,$W48,$AA48,$AE48,$AI48,$AM48,$AQ48,$AU48,$AY48,$BC48)&lt;='Wage Ceilings '!$C$3,$M48)</f>
        <v>0</v>
      </c>
      <c r="BH48" s="91" cm="1">
        <f t="array" ref="BH48">INDEX(Appendix!$G$4:$L$8,_xlfn.IFS(BF48&lt;56,1,BF48&lt;61,2,BF48&lt;66,3,BF48&lt;71,4,TRUE,5),MATCH(YEAR($C$17),Appendix!$G$3:$L$3,0))</f>
        <v>0</v>
      </c>
      <c r="BI48" s="92">
        <f t="shared" si="21"/>
        <v>0</v>
      </c>
      <c r="BJ48" s="89">
        <f t="shared" si="22"/>
        <v>127</v>
      </c>
      <c r="BK48" s="90" cm="1">
        <f t="array" ref="BK48">_xlfn.IFS(SUM($S48,$W48,$AA48,$AE48,$AI48,$AM48,$AQ48,$AU48,$AY48,$BC48,$BG48)&gt;='Wage Ceilings '!$C$3,0,SUM($N48,$S48,$W48,$AA48,$AE48,$AI48,$AM48,$AQ48,$AU48,$AY48,$BC48,$BG48)&gt;'Wage Ceilings '!$C$3,'Wage Ceilings '!$C$3-SUM($S48,$W48,$AA48,$AE48,$AI48,$AM48,$AQ48,$AU48,$AY48,$BC48,$BG48),SUM($N48,$S48,$W48,$AA48,$AE48,$AI48,$AM48,$AQ48,$AU48,$AY48,$BC48,$BG48)&lt;='Wage Ceilings '!$C$3,$N48)</f>
        <v>0</v>
      </c>
      <c r="BL48" s="91" cm="1">
        <f t="array" ref="BL48">INDEX(Appendix!$G$4:$L$8,_xlfn.IFS(BJ48&lt;56,1,BJ48&lt;61,2,BJ48&lt;66,3,BJ48&lt;71,4,TRUE,5),MATCH(YEAR($C$17),Appendix!$G$3:$L$3,0))</f>
        <v>0</v>
      </c>
      <c r="BM48" s="92">
        <f t="shared" si="23"/>
        <v>0</v>
      </c>
      <c r="BN48" s="99"/>
    </row>
    <row r="49" spans="1:66" x14ac:dyDescent="0.3">
      <c r="A49" s="64" t="s">
        <v>47</v>
      </c>
      <c r="B49" s="63"/>
      <c r="C49" s="67"/>
      <c r="D49" s="67"/>
      <c r="E49" s="67"/>
      <c r="F49" s="67"/>
      <c r="G49" s="67"/>
      <c r="H49" s="67"/>
      <c r="I49" s="67"/>
      <c r="J49" s="67"/>
      <c r="K49" s="67"/>
      <c r="L49" s="67"/>
      <c r="M49" s="67"/>
      <c r="N49" s="67"/>
      <c r="O49" s="57">
        <f t="shared" si="25"/>
        <v>0</v>
      </c>
      <c r="P49" s="57">
        <f t="shared" si="26"/>
        <v>0</v>
      </c>
      <c r="Q49" s="58">
        <f t="shared" si="0"/>
        <v>0</v>
      </c>
      <c r="R49" s="89">
        <f t="shared" si="1"/>
        <v>126</v>
      </c>
      <c r="S49" s="90">
        <f>IF($C49&gt;'Wage Ceilings '!$C$3,'Wage Ceilings '!$C$3,$C49)</f>
        <v>0</v>
      </c>
      <c r="T49" s="91" cm="1">
        <f t="array" ref="T49">INDEX(Appendix!$G$4:$L$8,_xlfn.IFS(R49&lt;56,1,R49&lt;61,2,R49&lt;66,3,R49&lt;71,4,TRUE,5),MATCH(YEAR($C$17),Appendix!$G$3:$L$3,0))</f>
        <v>0</v>
      </c>
      <c r="U49" s="92">
        <f t="shared" si="2"/>
        <v>0</v>
      </c>
      <c r="V49" s="89">
        <f t="shared" si="3"/>
        <v>127</v>
      </c>
      <c r="W49" s="90">
        <f>IF($D49&gt;'Wage Ceilings '!$C$3-$S49,'Wage Ceilings '!$C$3-$S49,$D49)</f>
        <v>0</v>
      </c>
      <c r="X49" s="91" cm="1">
        <f t="array" ref="X49">INDEX(Appendix!$G$4:$L$8,_xlfn.IFS(V49&lt;56,1,V49&lt;61,2,V49&lt;66,3,V49&lt;71,4,TRUE,5),MATCH(YEAR($C$17),Appendix!$G$3:$L$3,0))</f>
        <v>0</v>
      </c>
      <c r="Y49" s="92">
        <f t="shared" si="4"/>
        <v>0</v>
      </c>
      <c r="Z49" s="89">
        <f t="shared" si="5"/>
        <v>127</v>
      </c>
      <c r="AA49" s="90">
        <f>IF($E49&gt;'Wage Ceilings '!$C$3-SUM($S49,$W49),'Wage Ceilings '!$C$3-SUM($S49,$W49),$E49)</f>
        <v>0</v>
      </c>
      <c r="AB49" s="91" cm="1">
        <f t="array" ref="AB49">INDEX(Appendix!$G$4:$L$8,_xlfn.IFS(Z49&lt;56,1,Z49&lt;61,2,Z49&lt;66,3,Z49&lt;71,4,TRUE,5),MATCH(YEAR($C$17),Appendix!$G$3:$L$3,0))</f>
        <v>0</v>
      </c>
      <c r="AC49" s="92">
        <f t="shared" si="6"/>
        <v>0</v>
      </c>
      <c r="AD49" s="89">
        <f t="shared" si="7"/>
        <v>127</v>
      </c>
      <c r="AE49" s="90">
        <f>IF($F49&gt;'Wage Ceilings '!$C$3-SUM($S49,$W49,$AA49),'Wage Ceilings '!$C$3-SUM($S49,$W49,$AA49),$F49)</f>
        <v>0</v>
      </c>
      <c r="AF49" s="91" cm="1">
        <f t="array" ref="AF49">INDEX(Appendix!$G$4:$L$8,_xlfn.IFS(AD49&lt;56,1,AD49&lt;61,2,AD49&lt;66,3,AD49&lt;71,4,TRUE,5),MATCH(YEAR($C$17),Appendix!$G$3:$L$3,0))</f>
        <v>0</v>
      </c>
      <c r="AG49" s="92">
        <f t="shared" si="8"/>
        <v>0</v>
      </c>
      <c r="AH49" s="89">
        <f t="shared" si="9"/>
        <v>127</v>
      </c>
      <c r="AI49" s="90">
        <f>IF($G49&gt;'Wage Ceilings '!$C$3-SUM($S49,$W49,$AA49,$AE49),'Wage Ceilings '!$C$3-SUM($S49,$W49,$AA49,$AE49),$G49)</f>
        <v>0</v>
      </c>
      <c r="AJ49" s="91" cm="1">
        <f t="array" ref="AJ49">INDEX(Appendix!$G$4:$L$8,_xlfn.IFS(AH49&lt;56,1,AH49&lt;61,2,AH49&lt;66,3,AH49&lt;71,4,TRUE,5),MATCH(YEAR($C$17),Appendix!$G$3:$L$3,0))</f>
        <v>0</v>
      </c>
      <c r="AK49" s="92">
        <f t="shared" si="10"/>
        <v>0</v>
      </c>
      <c r="AL49" s="89">
        <f t="shared" si="11"/>
        <v>127</v>
      </c>
      <c r="AM49" s="90">
        <f>IF($H49&gt;'Wage Ceilings '!$C$3-SUM($S49,$W49,$AA49,$AE49,$AI49),'Wage Ceilings '!$C$3-SUM($S49,$W49,$AA49,$AE49,$AI49),$H49)</f>
        <v>0</v>
      </c>
      <c r="AN49" s="91" cm="1">
        <f t="array" ref="AN49">INDEX(Appendix!$G$4:$L$8,_xlfn.IFS(AL49&lt;56,1,AL49&lt;61,2,AL49&lt;66,3,AL49&lt;71,4,TRUE,5),MATCH(YEAR($C$17),Appendix!$G$3:$L$3,0))</f>
        <v>0</v>
      </c>
      <c r="AO49" s="92">
        <f t="shared" si="12"/>
        <v>0</v>
      </c>
      <c r="AP49" s="89">
        <f t="shared" si="13"/>
        <v>127</v>
      </c>
      <c r="AQ49" s="90" cm="1">
        <f t="array" ref="AQ49">_xlfn.IFS(SUM($S49,$W49,$AA49,$AE49,$AI49,$AM49)&gt;='Wage Ceilings '!$C$3,0,SUM($I49,$S49,$W49,$AA49,$AE49,$AI49,$AM49)&gt;'Wage Ceilings '!$C$3,'Wage Ceilings '!$C$3-SUM($S49,$W49,$AA49,$AE49,$AI49,$AM49),SUM($I49,$S49,$W49,$AA49,$AE49,$AI49,$AM49)&lt;='Wage Ceilings '!$C$3,$I49)</f>
        <v>0</v>
      </c>
      <c r="AR49" s="91" cm="1">
        <f t="array" ref="AR49">INDEX(Appendix!$G$4:$L$8,_xlfn.IFS(AP49&lt;56,1,AP49&lt;61,2,AP49&lt;66,3,AP49&lt;71,4,TRUE,5),MATCH(YEAR($C$17),Appendix!$G$3:$L$3,0))</f>
        <v>0</v>
      </c>
      <c r="AS49" s="92">
        <f t="shared" si="24"/>
        <v>0</v>
      </c>
      <c r="AT49" s="89">
        <f t="shared" si="14"/>
        <v>127</v>
      </c>
      <c r="AU49" s="90" cm="1">
        <f t="array" ref="AU49">_xlfn.IFS(SUM($S49,$W49,$AA49,$AE49,$AI49,$AM49,$AQ49)&gt;='Wage Ceilings '!$C$3,0,SUM($J49,$S49,$W49,$AA49,$AE49,$AI49,$AM49,$AQ49)&gt;'Wage Ceilings '!$C$3,'Wage Ceilings '!$C$3-SUM($S49,$W49,$AA49,$AE49,$AI49,$AM49,$AQ49),SUM($J49,$S49,$W49,$AA49,$AE49,$AI49,$AM49,$AQ49)&lt;='Wage Ceilings '!$C$3,$J49)</f>
        <v>0</v>
      </c>
      <c r="AV49" s="91" cm="1">
        <f t="array" ref="AV49">INDEX(Appendix!$G$4:$L$8,_xlfn.IFS(AT49&lt;56,1,AT49&lt;61,2,AT49&lt;66,3,AT49&lt;71,4,TRUE,5),MATCH(YEAR($C$17),Appendix!$G$3:$L$3,0))</f>
        <v>0</v>
      </c>
      <c r="AW49" s="92">
        <f t="shared" si="15"/>
        <v>0</v>
      </c>
      <c r="AX49" s="89">
        <f t="shared" si="16"/>
        <v>127</v>
      </c>
      <c r="AY49" s="90" cm="1">
        <f t="array" ref="AY49">_xlfn.IFS(SUM($S49,$W49,$AA49,$AE49,$AI49,$AM49,$AQ49,$AU49)&gt;='Wage Ceilings '!$C$3,0,SUM($K49,$S49,$W49,$AA49,$AE49,$AI49,$AM49,$AQ49,$AU49)&gt;'Wage Ceilings '!$C$3,'Wage Ceilings '!$C$3-SUM($S49,$W49,$AA49,$AE49,$AI49,$AM49,$AQ49,$AU49),SUM($K49,$S49,$W49,$AA49,$AE49,$AI49,$AM49,$AQ49,$AU49)&lt;='Wage Ceilings '!$C$3,$K49)</f>
        <v>0</v>
      </c>
      <c r="AZ49" s="91" cm="1">
        <f t="array" ref="AZ49">INDEX(Appendix!$G$4:$L$8,_xlfn.IFS(AX49&lt;56,1,AX49&lt;61,2,AX49&lt;66,3,AX49&lt;71,4,TRUE,5),MATCH(YEAR($C$17),Appendix!$G$3:$L$3,0))</f>
        <v>0</v>
      </c>
      <c r="BA49" s="92">
        <f t="shared" si="17"/>
        <v>0</v>
      </c>
      <c r="BB49" s="89">
        <f t="shared" si="18"/>
        <v>127</v>
      </c>
      <c r="BC49" s="90" cm="1">
        <f t="array" ref="BC49">_xlfn.IFS(SUM($S49,$W49,$AA49,$AE49,$AI49,$AM49,$AQ49,$AU49,$AY49)&gt;='Wage Ceilings '!$C$3,0,SUM($L49,$S49,$W49,$AA49,$AE49,$AI49,$AM49,$AQ49,$AU49,$AY49)&gt;'Wage Ceilings '!$C$3,'Wage Ceilings '!$C$3-SUM($S49,$W49,$AA49,$AE49,$AI49,$AM49,$AQ49,$AU49,$AY49),SUM($L49,$S49,$W49,$AA49,$AE49,$AI49,$AM49,$AQ49,$AU49,$AY49)&lt;='Wage Ceilings '!$C$3,$L49)</f>
        <v>0</v>
      </c>
      <c r="BD49" s="91" cm="1">
        <f t="array" ref="BD49">INDEX(Appendix!$G$4:$L$8,_xlfn.IFS(BB49&lt;56,1,BB49&lt;61,2,BB49&lt;66,3,BB49&lt;71,4,TRUE,5),MATCH(YEAR($C$17),Appendix!$G$3:$L$3,0))</f>
        <v>0</v>
      </c>
      <c r="BE49" s="92">
        <f t="shared" si="19"/>
        <v>0</v>
      </c>
      <c r="BF49" s="89">
        <f t="shared" si="20"/>
        <v>127</v>
      </c>
      <c r="BG49" s="90" cm="1">
        <f t="array" ref="BG49">_xlfn.IFS(SUM($S49,$W49,$AA49,$AE49,$AI49,$AM49,$AQ49,$AU49,$AY49,$BC49)&gt;='Wage Ceilings '!$C$3,0,SUM($M49,$S49,$W49,$AA49,$AE49,$AI49,$AM49,$AQ49,$AU49,$AY49,$BC49)&gt;'Wage Ceilings '!$C$3,'Wage Ceilings '!$C$3-SUM($S49,$W49,$AA49,$AE49,$AI49,$AM49,$AQ49,$AU49,$AY49,$BC49),SUM($M49,$S49,$W49,$AA49,$AE49,$AI49,$AM49,$AQ49,$AU49,$AY49,$BC49)&lt;='Wage Ceilings '!$C$3,$M49)</f>
        <v>0</v>
      </c>
      <c r="BH49" s="91" cm="1">
        <f t="array" ref="BH49">INDEX(Appendix!$G$4:$L$8,_xlfn.IFS(BF49&lt;56,1,BF49&lt;61,2,BF49&lt;66,3,BF49&lt;71,4,TRUE,5),MATCH(YEAR($C$17),Appendix!$G$3:$L$3,0))</f>
        <v>0</v>
      </c>
      <c r="BI49" s="92">
        <f t="shared" si="21"/>
        <v>0</v>
      </c>
      <c r="BJ49" s="89">
        <f t="shared" si="22"/>
        <v>127</v>
      </c>
      <c r="BK49" s="90" cm="1">
        <f t="array" ref="BK49">_xlfn.IFS(SUM($S49,$W49,$AA49,$AE49,$AI49,$AM49,$AQ49,$AU49,$AY49,$BC49,$BG49)&gt;='Wage Ceilings '!$C$3,0,SUM($N49,$S49,$W49,$AA49,$AE49,$AI49,$AM49,$AQ49,$AU49,$AY49,$BC49,$BG49)&gt;'Wage Ceilings '!$C$3,'Wage Ceilings '!$C$3-SUM($S49,$W49,$AA49,$AE49,$AI49,$AM49,$AQ49,$AU49,$AY49,$BC49,$BG49),SUM($N49,$S49,$W49,$AA49,$AE49,$AI49,$AM49,$AQ49,$AU49,$AY49,$BC49,$BG49)&lt;='Wage Ceilings '!$C$3,$N49)</f>
        <v>0</v>
      </c>
      <c r="BL49" s="91" cm="1">
        <f t="array" ref="BL49">INDEX(Appendix!$G$4:$L$8,_xlfn.IFS(BJ49&lt;56,1,BJ49&lt;61,2,BJ49&lt;66,3,BJ49&lt;71,4,TRUE,5),MATCH(YEAR($C$17),Appendix!$G$3:$L$3,0))</f>
        <v>0</v>
      </c>
      <c r="BM49" s="92">
        <f t="shared" si="23"/>
        <v>0</v>
      </c>
      <c r="BN49" s="99"/>
    </row>
    <row r="50" spans="1:66" x14ac:dyDescent="0.3">
      <c r="A50" s="64" t="s">
        <v>48</v>
      </c>
      <c r="B50" s="63"/>
      <c r="C50" s="67"/>
      <c r="D50" s="67"/>
      <c r="E50" s="67"/>
      <c r="F50" s="67"/>
      <c r="G50" s="67"/>
      <c r="H50" s="67"/>
      <c r="I50" s="67"/>
      <c r="J50" s="67"/>
      <c r="K50" s="67"/>
      <c r="L50" s="67"/>
      <c r="M50" s="67"/>
      <c r="N50" s="67"/>
      <c r="O50" s="57">
        <f t="shared" si="25"/>
        <v>0</v>
      </c>
      <c r="P50" s="57">
        <f t="shared" si="26"/>
        <v>0</v>
      </c>
      <c r="Q50" s="58">
        <f t="shared" si="0"/>
        <v>0</v>
      </c>
      <c r="R50" s="89">
        <f t="shared" si="1"/>
        <v>126</v>
      </c>
      <c r="S50" s="90">
        <f>IF($C50&gt;'Wage Ceilings '!$C$3,'Wage Ceilings '!$C$3,$C50)</f>
        <v>0</v>
      </c>
      <c r="T50" s="91" cm="1">
        <f t="array" ref="T50">INDEX(Appendix!$G$4:$L$8,_xlfn.IFS(R50&lt;56,1,R50&lt;61,2,R50&lt;66,3,R50&lt;71,4,TRUE,5),MATCH(YEAR($C$17),Appendix!$G$3:$L$3,0))</f>
        <v>0</v>
      </c>
      <c r="U50" s="92">
        <f t="shared" si="2"/>
        <v>0</v>
      </c>
      <c r="V50" s="89">
        <f t="shared" si="3"/>
        <v>127</v>
      </c>
      <c r="W50" s="90">
        <f>IF($D50&gt;'Wage Ceilings '!$C$3-$S50,'Wage Ceilings '!$C$3-$S50,$D50)</f>
        <v>0</v>
      </c>
      <c r="X50" s="91" cm="1">
        <f t="array" ref="X50">INDEX(Appendix!$G$4:$L$8,_xlfn.IFS(V50&lt;56,1,V50&lt;61,2,V50&lt;66,3,V50&lt;71,4,TRUE,5),MATCH(YEAR($C$17),Appendix!$G$3:$L$3,0))</f>
        <v>0</v>
      </c>
      <c r="Y50" s="92">
        <f t="shared" si="4"/>
        <v>0</v>
      </c>
      <c r="Z50" s="89">
        <f t="shared" si="5"/>
        <v>127</v>
      </c>
      <c r="AA50" s="90">
        <f>IF($E50&gt;'Wage Ceilings '!$C$3-SUM($S50,$W50),'Wage Ceilings '!$C$3-SUM($S50,$W50),$E50)</f>
        <v>0</v>
      </c>
      <c r="AB50" s="91" cm="1">
        <f t="array" ref="AB50">INDEX(Appendix!$G$4:$L$8,_xlfn.IFS(Z50&lt;56,1,Z50&lt;61,2,Z50&lt;66,3,Z50&lt;71,4,TRUE,5),MATCH(YEAR($C$17),Appendix!$G$3:$L$3,0))</f>
        <v>0</v>
      </c>
      <c r="AC50" s="92">
        <f t="shared" si="6"/>
        <v>0</v>
      </c>
      <c r="AD50" s="89">
        <f t="shared" si="7"/>
        <v>127</v>
      </c>
      <c r="AE50" s="90">
        <f>IF($F50&gt;'Wage Ceilings '!$C$3-SUM($S50,$W50,$AA50),'Wage Ceilings '!$C$3-SUM($S50,$W50,$AA50),$F50)</f>
        <v>0</v>
      </c>
      <c r="AF50" s="91" cm="1">
        <f t="array" ref="AF50">INDEX(Appendix!$G$4:$L$8,_xlfn.IFS(AD50&lt;56,1,AD50&lt;61,2,AD50&lt;66,3,AD50&lt;71,4,TRUE,5),MATCH(YEAR($C$17),Appendix!$G$3:$L$3,0))</f>
        <v>0</v>
      </c>
      <c r="AG50" s="92">
        <f t="shared" si="8"/>
        <v>0</v>
      </c>
      <c r="AH50" s="89">
        <f t="shared" si="9"/>
        <v>127</v>
      </c>
      <c r="AI50" s="90">
        <f>IF($G50&gt;'Wage Ceilings '!$C$3-SUM($S50,$W50,$AA50,$AE50),'Wage Ceilings '!$C$3-SUM($S50,$W50,$AA50,$AE50),$G50)</f>
        <v>0</v>
      </c>
      <c r="AJ50" s="91" cm="1">
        <f t="array" ref="AJ50">INDEX(Appendix!$G$4:$L$8,_xlfn.IFS(AH50&lt;56,1,AH50&lt;61,2,AH50&lt;66,3,AH50&lt;71,4,TRUE,5),MATCH(YEAR($C$17),Appendix!$G$3:$L$3,0))</f>
        <v>0</v>
      </c>
      <c r="AK50" s="92">
        <f t="shared" si="10"/>
        <v>0</v>
      </c>
      <c r="AL50" s="89">
        <f t="shared" si="11"/>
        <v>127</v>
      </c>
      <c r="AM50" s="90">
        <f>IF($H50&gt;'Wage Ceilings '!$C$3-SUM($S50,$W50,$AA50,$AE50,$AI50),'Wage Ceilings '!$C$3-SUM($S50,$W50,$AA50,$AE50,$AI50),$H50)</f>
        <v>0</v>
      </c>
      <c r="AN50" s="91" cm="1">
        <f t="array" ref="AN50">INDEX(Appendix!$G$4:$L$8,_xlfn.IFS(AL50&lt;56,1,AL50&lt;61,2,AL50&lt;66,3,AL50&lt;71,4,TRUE,5),MATCH(YEAR($C$17),Appendix!$G$3:$L$3,0))</f>
        <v>0</v>
      </c>
      <c r="AO50" s="92">
        <f t="shared" si="12"/>
        <v>0</v>
      </c>
      <c r="AP50" s="89">
        <f t="shared" si="13"/>
        <v>127</v>
      </c>
      <c r="AQ50" s="90" cm="1">
        <f t="array" ref="AQ50">_xlfn.IFS(SUM($S50,$W50,$AA50,$AE50,$AI50,$AM50)&gt;='Wage Ceilings '!$C$3,0,SUM($I50,$S50,$W50,$AA50,$AE50,$AI50,$AM50)&gt;'Wage Ceilings '!$C$3,'Wage Ceilings '!$C$3-SUM($S50,$W50,$AA50,$AE50,$AI50,$AM50),SUM($I50,$S50,$W50,$AA50,$AE50,$AI50,$AM50)&lt;='Wage Ceilings '!$C$3,$I50)</f>
        <v>0</v>
      </c>
      <c r="AR50" s="91" cm="1">
        <f t="array" ref="AR50">INDEX(Appendix!$G$4:$L$8,_xlfn.IFS(AP50&lt;56,1,AP50&lt;61,2,AP50&lt;66,3,AP50&lt;71,4,TRUE,5),MATCH(YEAR($C$17),Appendix!$G$3:$L$3,0))</f>
        <v>0</v>
      </c>
      <c r="AS50" s="92">
        <f t="shared" si="24"/>
        <v>0</v>
      </c>
      <c r="AT50" s="89">
        <f t="shared" si="14"/>
        <v>127</v>
      </c>
      <c r="AU50" s="90" cm="1">
        <f t="array" ref="AU50">_xlfn.IFS(SUM($S50,$W50,$AA50,$AE50,$AI50,$AM50,$AQ50)&gt;='Wage Ceilings '!$C$3,0,SUM($J50,$S50,$W50,$AA50,$AE50,$AI50,$AM50,$AQ50)&gt;'Wage Ceilings '!$C$3,'Wage Ceilings '!$C$3-SUM($S50,$W50,$AA50,$AE50,$AI50,$AM50,$AQ50),SUM($J50,$S50,$W50,$AA50,$AE50,$AI50,$AM50,$AQ50)&lt;='Wage Ceilings '!$C$3,$J50)</f>
        <v>0</v>
      </c>
      <c r="AV50" s="91" cm="1">
        <f t="array" ref="AV50">INDEX(Appendix!$G$4:$L$8,_xlfn.IFS(AT50&lt;56,1,AT50&lt;61,2,AT50&lt;66,3,AT50&lt;71,4,TRUE,5),MATCH(YEAR($C$17),Appendix!$G$3:$L$3,0))</f>
        <v>0</v>
      </c>
      <c r="AW50" s="92">
        <f t="shared" si="15"/>
        <v>0</v>
      </c>
      <c r="AX50" s="89">
        <f t="shared" si="16"/>
        <v>127</v>
      </c>
      <c r="AY50" s="90" cm="1">
        <f t="array" ref="AY50">_xlfn.IFS(SUM($S50,$W50,$AA50,$AE50,$AI50,$AM50,$AQ50,$AU50)&gt;='Wage Ceilings '!$C$3,0,SUM($K50,$S50,$W50,$AA50,$AE50,$AI50,$AM50,$AQ50,$AU50)&gt;'Wage Ceilings '!$C$3,'Wage Ceilings '!$C$3-SUM($S50,$W50,$AA50,$AE50,$AI50,$AM50,$AQ50,$AU50),SUM($K50,$S50,$W50,$AA50,$AE50,$AI50,$AM50,$AQ50,$AU50)&lt;='Wage Ceilings '!$C$3,$K50)</f>
        <v>0</v>
      </c>
      <c r="AZ50" s="91" cm="1">
        <f t="array" ref="AZ50">INDEX(Appendix!$G$4:$L$8,_xlfn.IFS(AX50&lt;56,1,AX50&lt;61,2,AX50&lt;66,3,AX50&lt;71,4,TRUE,5),MATCH(YEAR($C$17),Appendix!$G$3:$L$3,0))</f>
        <v>0</v>
      </c>
      <c r="BA50" s="92">
        <f t="shared" si="17"/>
        <v>0</v>
      </c>
      <c r="BB50" s="89">
        <f t="shared" si="18"/>
        <v>127</v>
      </c>
      <c r="BC50" s="90" cm="1">
        <f t="array" ref="BC50">_xlfn.IFS(SUM($S50,$W50,$AA50,$AE50,$AI50,$AM50,$AQ50,$AU50,$AY50)&gt;='Wage Ceilings '!$C$3,0,SUM($L50,$S50,$W50,$AA50,$AE50,$AI50,$AM50,$AQ50,$AU50,$AY50)&gt;'Wage Ceilings '!$C$3,'Wage Ceilings '!$C$3-SUM($S50,$W50,$AA50,$AE50,$AI50,$AM50,$AQ50,$AU50,$AY50),SUM($L50,$S50,$W50,$AA50,$AE50,$AI50,$AM50,$AQ50,$AU50,$AY50)&lt;='Wage Ceilings '!$C$3,$L50)</f>
        <v>0</v>
      </c>
      <c r="BD50" s="91" cm="1">
        <f t="array" ref="BD50">INDEX(Appendix!$G$4:$L$8,_xlfn.IFS(BB50&lt;56,1,BB50&lt;61,2,BB50&lt;66,3,BB50&lt;71,4,TRUE,5),MATCH(YEAR($C$17),Appendix!$G$3:$L$3,0))</f>
        <v>0</v>
      </c>
      <c r="BE50" s="92">
        <f t="shared" si="19"/>
        <v>0</v>
      </c>
      <c r="BF50" s="89">
        <f t="shared" si="20"/>
        <v>127</v>
      </c>
      <c r="BG50" s="90" cm="1">
        <f t="array" ref="BG50">_xlfn.IFS(SUM($S50,$W50,$AA50,$AE50,$AI50,$AM50,$AQ50,$AU50,$AY50,$BC50)&gt;='Wage Ceilings '!$C$3,0,SUM($M50,$S50,$W50,$AA50,$AE50,$AI50,$AM50,$AQ50,$AU50,$AY50,$BC50)&gt;'Wage Ceilings '!$C$3,'Wage Ceilings '!$C$3-SUM($S50,$W50,$AA50,$AE50,$AI50,$AM50,$AQ50,$AU50,$AY50,$BC50),SUM($M50,$S50,$W50,$AA50,$AE50,$AI50,$AM50,$AQ50,$AU50,$AY50,$BC50)&lt;='Wage Ceilings '!$C$3,$M50)</f>
        <v>0</v>
      </c>
      <c r="BH50" s="91" cm="1">
        <f t="array" ref="BH50">INDEX(Appendix!$G$4:$L$8,_xlfn.IFS(BF50&lt;56,1,BF50&lt;61,2,BF50&lt;66,3,BF50&lt;71,4,TRUE,5),MATCH(YEAR($C$17),Appendix!$G$3:$L$3,0))</f>
        <v>0</v>
      </c>
      <c r="BI50" s="92">
        <f t="shared" si="21"/>
        <v>0</v>
      </c>
      <c r="BJ50" s="89">
        <f t="shared" si="22"/>
        <v>127</v>
      </c>
      <c r="BK50" s="90" cm="1">
        <f t="array" ref="BK50">_xlfn.IFS(SUM($S50,$W50,$AA50,$AE50,$AI50,$AM50,$AQ50,$AU50,$AY50,$BC50,$BG50)&gt;='Wage Ceilings '!$C$3,0,SUM($N50,$S50,$W50,$AA50,$AE50,$AI50,$AM50,$AQ50,$AU50,$AY50,$BC50,$BG50)&gt;'Wage Ceilings '!$C$3,'Wage Ceilings '!$C$3-SUM($S50,$W50,$AA50,$AE50,$AI50,$AM50,$AQ50,$AU50,$AY50,$BC50,$BG50),SUM($N50,$S50,$W50,$AA50,$AE50,$AI50,$AM50,$AQ50,$AU50,$AY50,$BC50,$BG50)&lt;='Wage Ceilings '!$C$3,$N50)</f>
        <v>0</v>
      </c>
      <c r="BL50" s="91" cm="1">
        <f t="array" ref="BL50">INDEX(Appendix!$G$4:$L$8,_xlfn.IFS(BJ50&lt;56,1,BJ50&lt;61,2,BJ50&lt;66,3,BJ50&lt;71,4,TRUE,5),MATCH(YEAR($C$17),Appendix!$G$3:$L$3,0))</f>
        <v>0</v>
      </c>
      <c r="BM50" s="92">
        <f t="shared" si="23"/>
        <v>0</v>
      </c>
      <c r="BN50" s="99"/>
    </row>
    <row r="51" spans="1:66" x14ac:dyDescent="0.3">
      <c r="A51" s="64" t="s">
        <v>49</v>
      </c>
      <c r="B51" s="63"/>
      <c r="C51" s="67"/>
      <c r="D51" s="67"/>
      <c r="E51" s="67"/>
      <c r="F51" s="67"/>
      <c r="G51" s="67"/>
      <c r="H51" s="67"/>
      <c r="I51" s="67"/>
      <c r="J51" s="67"/>
      <c r="K51" s="67"/>
      <c r="L51" s="67"/>
      <c r="M51" s="67"/>
      <c r="N51" s="67"/>
      <c r="O51" s="57">
        <f t="shared" si="25"/>
        <v>0</v>
      </c>
      <c r="P51" s="57">
        <f t="shared" si="26"/>
        <v>0</v>
      </c>
      <c r="Q51" s="58">
        <f t="shared" si="0"/>
        <v>0</v>
      </c>
      <c r="R51" s="89">
        <f t="shared" si="1"/>
        <v>126</v>
      </c>
      <c r="S51" s="90">
        <f>IF($C51&gt;'Wage Ceilings '!$C$3,'Wage Ceilings '!$C$3,$C51)</f>
        <v>0</v>
      </c>
      <c r="T51" s="91" cm="1">
        <f t="array" ref="T51">INDEX(Appendix!$G$4:$L$8,_xlfn.IFS(R51&lt;56,1,R51&lt;61,2,R51&lt;66,3,R51&lt;71,4,TRUE,5),MATCH(YEAR($C$17),Appendix!$G$3:$L$3,0))</f>
        <v>0</v>
      </c>
      <c r="U51" s="92">
        <f t="shared" si="2"/>
        <v>0</v>
      </c>
      <c r="V51" s="89">
        <f t="shared" si="3"/>
        <v>127</v>
      </c>
      <c r="W51" s="90">
        <f>IF($D51&gt;'Wage Ceilings '!$C$3-$S51,'Wage Ceilings '!$C$3-$S51,$D51)</f>
        <v>0</v>
      </c>
      <c r="X51" s="91" cm="1">
        <f t="array" ref="X51">INDEX(Appendix!$G$4:$L$8,_xlfn.IFS(V51&lt;56,1,V51&lt;61,2,V51&lt;66,3,V51&lt;71,4,TRUE,5),MATCH(YEAR($C$17),Appendix!$G$3:$L$3,0))</f>
        <v>0</v>
      </c>
      <c r="Y51" s="92">
        <f t="shared" si="4"/>
        <v>0</v>
      </c>
      <c r="Z51" s="89">
        <f t="shared" si="5"/>
        <v>127</v>
      </c>
      <c r="AA51" s="90">
        <f>IF($E51&gt;'Wage Ceilings '!$C$3-SUM($S51,$W51),'Wage Ceilings '!$C$3-SUM($S51,$W51),$E51)</f>
        <v>0</v>
      </c>
      <c r="AB51" s="91" cm="1">
        <f t="array" ref="AB51">INDEX(Appendix!$G$4:$L$8,_xlfn.IFS(Z51&lt;56,1,Z51&lt;61,2,Z51&lt;66,3,Z51&lt;71,4,TRUE,5),MATCH(YEAR($C$17),Appendix!$G$3:$L$3,0))</f>
        <v>0</v>
      </c>
      <c r="AC51" s="92">
        <f t="shared" si="6"/>
        <v>0</v>
      </c>
      <c r="AD51" s="89">
        <f t="shared" si="7"/>
        <v>127</v>
      </c>
      <c r="AE51" s="90">
        <f>IF($F51&gt;'Wage Ceilings '!$C$3-SUM($S51,$W51,$AA51),'Wage Ceilings '!$C$3-SUM($S51,$W51,$AA51),$F51)</f>
        <v>0</v>
      </c>
      <c r="AF51" s="91" cm="1">
        <f t="array" ref="AF51">INDEX(Appendix!$G$4:$L$8,_xlfn.IFS(AD51&lt;56,1,AD51&lt;61,2,AD51&lt;66,3,AD51&lt;71,4,TRUE,5),MATCH(YEAR($C$17),Appendix!$G$3:$L$3,0))</f>
        <v>0</v>
      </c>
      <c r="AG51" s="92">
        <f t="shared" si="8"/>
        <v>0</v>
      </c>
      <c r="AH51" s="89">
        <f t="shared" si="9"/>
        <v>127</v>
      </c>
      <c r="AI51" s="90">
        <f>IF($G51&gt;'Wage Ceilings '!$C$3-SUM($S51,$W51,$AA51,$AE51),'Wage Ceilings '!$C$3-SUM($S51,$W51,$AA51,$AE51),$G51)</f>
        <v>0</v>
      </c>
      <c r="AJ51" s="91" cm="1">
        <f t="array" ref="AJ51">INDEX(Appendix!$G$4:$L$8,_xlfn.IFS(AH51&lt;56,1,AH51&lt;61,2,AH51&lt;66,3,AH51&lt;71,4,TRUE,5),MATCH(YEAR($C$17),Appendix!$G$3:$L$3,0))</f>
        <v>0</v>
      </c>
      <c r="AK51" s="92">
        <f t="shared" si="10"/>
        <v>0</v>
      </c>
      <c r="AL51" s="89">
        <f t="shared" si="11"/>
        <v>127</v>
      </c>
      <c r="AM51" s="90">
        <f>IF($H51&gt;'Wage Ceilings '!$C$3-SUM($S51,$W51,$AA51,$AE51,$AI51),'Wage Ceilings '!$C$3-SUM($S51,$W51,$AA51,$AE51,$AI51),$H51)</f>
        <v>0</v>
      </c>
      <c r="AN51" s="91" cm="1">
        <f t="array" ref="AN51">INDEX(Appendix!$G$4:$L$8,_xlfn.IFS(AL51&lt;56,1,AL51&lt;61,2,AL51&lt;66,3,AL51&lt;71,4,TRUE,5),MATCH(YEAR($C$17),Appendix!$G$3:$L$3,0))</f>
        <v>0</v>
      </c>
      <c r="AO51" s="92">
        <f t="shared" si="12"/>
        <v>0</v>
      </c>
      <c r="AP51" s="89">
        <f t="shared" si="13"/>
        <v>127</v>
      </c>
      <c r="AQ51" s="90" cm="1">
        <f t="array" ref="AQ51">_xlfn.IFS(SUM($S51,$W51,$AA51,$AE51,$AI51,$AM51)&gt;='Wage Ceilings '!$C$3,0,SUM($I51,$S51,$W51,$AA51,$AE51,$AI51,$AM51)&gt;'Wage Ceilings '!$C$3,'Wage Ceilings '!$C$3-SUM($S51,$W51,$AA51,$AE51,$AI51,$AM51),SUM($I51,$S51,$W51,$AA51,$AE51,$AI51,$AM51)&lt;='Wage Ceilings '!$C$3,$I51)</f>
        <v>0</v>
      </c>
      <c r="AR51" s="91" cm="1">
        <f t="array" ref="AR51">INDEX(Appendix!$G$4:$L$8,_xlfn.IFS(AP51&lt;56,1,AP51&lt;61,2,AP51&lt;66,3,AP51&lt;71,4,TRUE,5),MATCH(YEAR($C$17),Appendix!$G$3:$L$3,0))</f>
        <v>0</v>
      </c>
      <c r="AS51" s="92">
        <f t="shared" si="24"/>
        <v>0</v>
      </c>
      <c r="AT51" s="89">
        <f t="shared" si="14"/>
        <v>127</v>
      </c>
      <c r="AU51" s="90" cm="1">
        <f t="array" ref="AU51">_xlfn.IFS(SUM($S51,$W51,$AA51,$AE51,$AI51,$AM51,$AQ51)&gt;='Wage Ceilings '!$C$3,0,SUM($J51,$S51,$W51,$AA51,$AE51,$AI51,$AM51,$AQ51)&gt;'Wage Ceilings '!$C$3,'Wage Ceilings '!$C$3-SUM($S51,$W51,$AA51,$AE51,$AI51,$AM51,$AQ51),SUM($J51,$S51,$W51,$AA51,$AE51,$AI51,$AM51,$AQ51)&lt;='Wage Ceilings '!$C$3,$J51)</f>
        <v>0</v>
      </c>
      <c r="AV51" s="91" cm="1">
        <f t="array" ref="AV51">INDEX(Appendix!$G$4:$L$8,_xlfn.IFS(AT51&lt;56,1,AT51&lt;61,2,AT51&lt;66,3,AT51&lt;71,4,TRUE,5),MATCH(YEAR($C$17),Appendix!$G$3:$L$3,0))</f>
        <v>0</v>
      </c>
      <c r="AW51" s="92">
        <f t="shared" si="15"/>
        <v>0</v>
      </c>
      <c r="AX51" s="89">
        <f t="shared" si="16"/>
        <v>127</v>
      </c>
      <c r="AY51" s="90" cm="1">
        <f t="array" ref="AY51">_xlfn.IFS(SUM($S51,$W51,$AA51,$AE51,$AI51,$AM51,$AQ51,$AU51)&gt;='Wage Ceilings '!$C$3,0,SUM($K51,$S51,$W51,$AA51,$AE51,$AI51,$AM51,$AQ51,$AU51)&gt;'Wage Ceilings '!$C$3,'Wage Ceilings '!$C$3-SUM($S51,$W51,$AA51,$AE51,$AI51,$AM51,$AQ51,$AU51),SUM($K51,$S51,$W51,$AA51,$AE51,$AI51,$AM51,$AQ51,$AU51)&lt;='Wage Ceilings '!$C$3,$K51)</f>
        <v>0</v>
      </c>
      <c r="AZ51" s="91" cm="1">
        <f t="array" ref="AZ51">INDEX(Appendix!$G$4:$L$8,_xlfn.IFS(AX51&lt;56,1,AX51&lt;61,2,AX51&lt;66,3,AX51&lt;71,4,TRUE,5),MATCH(YEAR($C$17),Appendix!$G$3:$L$3,0))</f>
        <v>0</v>
      </c>
      <c r="BA51" s="92">
        <f t="shared" si="17"/>
        <v>0</v>
      </c>
      <c r="BB51" s="89">
        <f t="shared" si="18"/>
        <v>127</v>
      </c>
      <c r="BC51" s="90" cm="1">
        <f t="array" ref="BC51">_xlfn.IFS(SUM($S51,$W51,$AA51,$AE51,$AI51,$AM51,$AQ51,$AU51,$AY51)&gt;='Wage Ceilings '!$C$3,0,SUM($L51,$S51,$W51,$AA51,$AE51,$AI51,$AM51,$AQ51,$AU51,$AY51)&gt;'Wage Ceilings '!$C$3,'Wage Ceilings '!$C$3-SUM($S51,$W51,$AA51,$AE51,$AI51,$AM51,$AQ51,$AU51,$AY51),SUM($L51,$S51,$W51,$AA51,$AE51,$AI51,$AM51,$AQ51,$AU51,$AY51)&lt;='Wage Ceilings '!$C$3,$L51)</f>
        <v>0</v>
      </c>
      <c r="BD51" s="91" cm="1">
        <f t="array" ref="BD51">INDEX(Appendix!$G$4:$L$8,_xlfn.IFS(BB51&lt;56,1,BB51&lt;61,2,BB51&lt;66,3,BB51&lt;71,4,TRUE,5),MATCH(YEAR($C$17),Appendix!$G$3:$L$3,0))</f>
        <v>0</v>
      </c>
      <c r="BE51" s="92">
        <f t="shared" si="19"/>
        <v>0</v>
      </c>
      <c r="BF51" s="89">
        <f t="shared" si="20"/>
        <v>127</v>
      </c>
      <c r="BG51" s="90" cm="1">
        <f t="array" ref="BG51">_xlfn.IFS(SUM($S51,$W51,$AA51,$AE51,$AI51,$AM51,$AQ51,$AU51,$AY51,$BC51)&gt;='Wage Ceilings '!$C$3,0,SUM($M51,$S51,$W51,$AA51,$AE51,$AI51,$AM51,$AQ51,$AU51,$AY51,$BC51)&gt;'Wage Ceilings '!$C$3,'Wage Ceilings '!$C$3-SUM($S51,$W51,$AA51,$AE51,$AI51,$AM51,$AQ51,$AU51,$AY51,$BC51),SUM($M51,$S51,$W51,$AA51,$AE51,$AI51,$AM51,$AQ51,$AU51,$AY51,$BC51)&lt;='Wage Ceilings '!$C$3,$M51)</f>
        <v>0</v>
      </c>
      <c r="BH51" s="91" cm="1">
        <f t="array" ref="BH51">INDEX(Appendix!$G$4:$L$8,_xlfn.IFS(BF51&lt;56,1,BF51&lt;61,2,BF51&lt;66,3,BF51&lt;71,4,TRUE,5),MATCH(YEAR($C$17),Appendix!$G$3:$L$3,0))</f>
        <v>0</v>
      </c>
      <c r="BI51" s="92">
        <f t="shared" si="21"/>
        <v>0</v>
      </c>
      <c r="BJ51" s="89">
        <f t="shared" si="22"/>
        <v>127</v>
      </c>
      <c r="BK51" s="90" cm="1">
        <f t="array" ref="BK51">_xlfn.IFS(SUM($S51,$W51,$AA51,$AE51,$AI51,$AM51,$AQ51,$AU51,$AY51,$BC51,$BG51)&gt;='Wage Ceilings '!$C$3,0,SUM($N51,$S51,$W51,$AA51,$AE51,$AI51,$AM51,$AQ51,$AU51,$AY51,$BC51,$BG51)&gt;'Wage Ceilings '!$C$3,'Wage Ceilings '!$C$3-SUM($S51,$W51,$AA51,$AE51,$AI51,$AM51,$AQ51,$AU51,$AY51,$BC51,$BG51),SUM($N51,$S51,$W51,$AA51,$AE51,$AI51,$AM51,$AQ51,$AU51,$AY51,$BC51,$BG51)&lt;='Wage Ceilings '!$C$3,$N51)</f>
        <v>0</v>
      </c>
      <c r="BL51" s="91" cm="1">
        <f t="array" ref="BL51">INDEX(Appendix!$G$4:$L$8,_xlfn.IFS(BJ51&lt;56,1,BJ51&lt;61,2,BJ51&lt;66,3,BJ51&lt;71,4,TRUE,5),MATCH(YEAR($C$17),Appendix!$G$3:$L$3,0))</f>
        <v>0</v>
      </c>
      <c r="BM51" s="92">
        <f t="shared" si="23"/>
        <v>0</v>
      </c>
      <c r="BN51" s="99"/>
    </row>
    <row r="52" spans="1:66" x14ac:dyDescent="0.3">
      <c r="A52" s="64" t="s">
        <v>50</v>
      </c>
      <c r="B52" s="63"/>
      <c r="C52" s="67"/>
      <c r="D52" s="67"/>
      <c r="E52" s="67"/>
      <c r="F52" s="67"/>
      <c r="G52" s="67"/>
      <c r="H52" s="67"/>
      <c r="I52" s="67"/>
      <c r="J52" s="67"/>
      <c r="K52" s="67"/>
      <c r="L52" s="67"/>
      <c r="M52" s="67"/>
      <c r="N52" s="67"/>
      <c r="O52" s="57">
        <f t="shared" si="25"/>
        <v>0</v>
      </c>
      <c r="P52" s="57">
        <f t="shared" si="26"/>
        <v>0</v>
      </c>
      <c r="Q52" s="58">
        <f t="shared" si="0"/>
        <v>0</v>
      </c>
      <c r="R52" s="89">
        <f t="shared" si="1"/>
        <v>126</v>
      </c>
      <c r="S52" s="90">
        <f>IF($C52&gt;'Wage Ceilings '!$C$3,'Wage Ceilings '!$C$3,$C52)</f>
        <v>0</v>
      </c>
      <c r="T52" s="91" cm="1">
        <f t="array" ref="T52">INDEX(Appendix!$G$4:$L$8,_xlfn.IFS(R52&lt;56,1,R52&lt;61,2,R52&lt;66,3,R52&lt;71,4,TRUE,5),MATCH(YEAR($C$17),Appendix!$G$3:$L$3,0))</f>
        <v>0</v>
      </c>
      <c r="U52" s="92">
        <f t="shared" si="2"/>
        <v>0</v>
      </c>
      <c r="V52" s="89">
        <f t="shared" si="3"/>
        <v>127</v>
      </c>
      <c r="W52" s="90">
        <f>IF($D52&gt;'Wage Ceilings '!$C$3-$S52,'Wage Ceilings '!$C$3-$S52,$D52)</f>
        <v>0</v>
      </c>
      <c r="X52" s="91" cm="1">
        <f t="array" ref="X52">INDEX(Appendix!$G$4:$L$8,_xlfn.IFS(V52&lt;56,1,V52&lt;61,2,V52&lt;66,3,V52&lt;71,4,TRUE,5),MATCH(YEAR($C$17),Appendix!$G$3:$L$3,0))</f>
        <v>0</v>
      </c>
      <c r="Y52" s="92">
        <f t="shared" si="4"/>
        <v>0</v>
      </c>
      <c r="Z52" s="89">
        <f t="shared" si="5"/>
        <v>127</v>
      </c>
      <c r="AA52" s="90">
        <f>IF($E52&gt;'Wage Ceilings '!$C$3-SUM($S52,$W52),'Wage Ceilings '!$C$3-SUM($S52,$W52),$E52)</f>
        <v>0</v>
      </c>
      <c r="AB52" s="91" cm="1">
        <f t="array" ref="AB52">INDEX(Appendix!$G$4:$L$8,_xlfn.IFS(Z52&lt;56,1,Z52&lt;61,2,Z52&lt;66,3,Z52&lt;71,4,TRUE,5),MATCH(YEAR($C$17),Appendix!$G$3:$L$3,0))</f>
        <v>0</v>
      </c>
      <c r="AC52" s="92">
        <f t="shared" si="6"/>
        <v>0</v>
      </c>
      <c r="AD52" s="89">
        <f t="shared" si="7"/>
        <v>127</v>
      </c>
      <c r="AE52" s="90">
        <f>IF($F52&gt;'Wage Ceilings '!$C$3-SUM($S52,$W52,$AA52),'Wage Ceilings '!$C$3-SUM($S52,$W52,$AA52),$F52)</f>
        <v>0</v>
      </c>
      <c r="AF52" s="91" cm="1">
        <f t="array" ref="AF52">INDEX(Appendix!$G$4:$L$8,_xlfn.IFS(AD52&lt;56,1,AD52&lt;61,2,AD52&lt;66,3,AD52&lt;71,4,TRUE,5),MATCH(YEAR($C$17),Appendix!$G$3:$L$3,0))</f>
        <v>0</v>
      </c>
      <c r="AG52" s="92">
        <f t="shared" si="8"/>
        <v>0</v>
      </c>
      <c r="AH52" s="89">
        <f t="shared" si="9"/>
        <v>127</v>
      </c>
      <c r="AI52" s="90">
        <f>IF($G52&gt;'Wage Ceilings '!$C$3-SUM($S52,$W52,$AA52,$AE52),'Wage Ceilings '!$C$3-SUM($S52,$W52,$AA52,$AE52),$G52)</f>
        <v>0</v>
      </c>
      <c r="AJ52" s="91" cm="1">
        <f t="array" ref="AJ52">INDEX(Appendix!$G$4:$L$8,_xlfn.IFS(AH52&lt;56,1,AH52&lt;61,2,AH52&lt;66,3,AH52&lt;71,4,TRUE,5),MATCH(YEAR($C$17),Appendix!$G$3:$L$3,0))</f>
        <v>0</v>
      </c>
      <c r="AK52" s="92">
        <f t="shared" si="10"/>
        <v>0</v>
      </c>
      <c r="AL52" s="89">
        <f t="shared" si="11"/>
        <v>127</v>
      </c>
      <c r="AM52" s="90">
        <f>IF($H52&gt;'Wage Ceilings '!$C$3-SUM($S52,$W52,$AA52,$AE52,$AI52),'Wage Ceilings '!$C$3-SUM($S52,$W52,$AA52,$AE52,$AI52),$H52)</f>
        <v>0</v>
      </c>
      <c r="AN52" s="91" cm="1">
        <f t="array" ref="AN52">INDEX(Appendix!$G$4:$L$8,_xlfn.IFS(AL52&lt;56,1,AL52&lt;61,2,AL52&lt;66,3,AL52&lt;71,4,TRUE,5),MATCH(YEAR($C$17),Appendix!$G$3:$L$3,0))</f>
        <v>0</v>
      </c>
      <c r="AO52" s="92">
        <f t="shared" si="12"/>
        <v>0</v>
      </c>
      <c r="AP52" s="89">
        <f t="shared" si="13"/>
        <v>127</v>
      </c>
      <c r="AQ52" s="90" cm="1">
        <f t="array" ref="AQ52">_xlfn.IFS(SUM($S52,$W52,$AA52,$AE52,$AI52,$AM52)&gt;='Wage Ceilings '!$C$3,0,SUM($I52,$S52,$W52,$AA52,$AE52,$AI52,$AM52)&gt;'Wage Ceilings '!$C$3,'Wage Ceilings '!$C$3-SUM($S52,$W52,$AA52,$AE52,$AI52,$AM52),SUM($I52,$S52,$W52,$AA52,$AE52,$AI52,$AM52)&lt;='Wage Ceilings '!$C$3,$I52)</f>
        <v>0</v>
      </c>
      <c r="AR52" s="91" cm="1">
        <f t="array" ref="AR52">INDEX(Appendix!$G$4:$L$8,_xlfn.IFS(AP52&lt;56,1,AP52&lt;61,2,AP52&lt;66,3,AP52&lt;71,4,TRUE,5),MATCH(YEAR($C$17),Appendix!$G$3:$L$3,0))</f>
        <v>0</v>
      </c>
      <c r="AS52" s="92">
        <f t="shared" si="24"/>
        <v>0</v>
      </c>
      <c r="AT52" s="89">
        <f t="shared" si="14"/>
        <v>127</v>
      </c>
      <c r="AU52" s="90" cm="1">
        <f t="array" ref="AU52">_xlfn.IFS(SUM($S52,$W52,$AA52,$AE52,$AI52,$AM52,$AQ52)&gt;='Wage Ceilings '!$C$3,0,SUM($J52,$S52,$W52,$AA52,$AE52,$AI52,$AM52,$AQ52)&gt;'Wage Ceilings '!$C$3,'Wage Ceilings '!$C$3-SUM($S52,$W52,$AA52,$AE52,$AI52,$AM52,$AQ52),SUM($J52,$S52,$W52,$AA52,$AE52,$AI52,$AM52,$AQ52)&lt;='Wage Ceilings '!$C$3,$J52)</f>
        <v>0</v>
      </c>
      <c r="AV52" s="91" cm="1">
        <f t="array" ref="AV52">INDEX(Appendix!$G$4:$L$8,_xlfn.IFS(AT52&lt;56,1,AT52&lt;61,2,AT52&lt;66,3,AT52&lt;71,4,TRUE,5),MATCH(YEAR($C$17),Appendix!$G$3:$L$3,0))</f>
        <v>0</v>
      </c>
      <c r="AW52" s="92">
        <f t="shared" si="15"/>
        <v>0</v>
      </c>
      <c r="AX52" s="89">
        <f t="shared" si="16"/>
        <v>127</v>
      </c>
      <c r="AY52" s="90" cm="1">
        <f t="array" ref="AY52">_xlfn.IFS(SUM($S52,$W52,$AA52,$AE52,$AI52,$AM52,$AQ52,$AU52)&gt;='Wage Ceilings '!$C$3,0,SUM($K52,$S52,$W52,$AA52,$AE52,$AI52,$AM52,$AQ52,$AU52)&gt;'Wage Ceilings '!$C$3,'Wage Ceilings '!$C$3-SUM($S52,$W52,$AA52,$AE52,$AI52,$AM52,$AQ52,$AU52),SUM($K52,$S52,$W52,$AA52,$AE52,$AI52,$AM52,$AQ52,$AU52)&lt;='Wage Ceilings '!$C$3,$K52)</f>
        <v>0</v>
      </c>
      <c r="AZ52" s="91" cm="1">
        <f t="array" ref="AZ52">INDEX(Appendix!$G$4:$L$8,_xlfn.IFS(AX52&lt;56,1,AX52&lt;61,2,AX52&lt;66,3,AX52&lt;71,4,TRUE,5),MATCH(YEAR($C$17),Appendix!$G$3:$L$3,0))</f>
        <v>0</v>
      </c>
      <c r="BA52" s="92">
        <f t="shared" si="17"/>
        <v>0</v>
      </c>
      <c r="BB52" s="89">
        <f t="shared" si="18"/>
        <v>127</v>
      </c>
      <c r="BC52" s="90" cm="1">
        <f t="array" ref="BC52">_xlfn.IFS(SUM($S52,$W52,$AA52,$AE52,$AI52,$AM52,$AQ52,$AU52,$AY52)&gt;='Wage Ceilings '!$C$3,0,SUM($L52,$S52,$W52,$AA52,$AE52,$AI52,$AM52,$AQ52,$AU52,$AY52)&gt;'Wage Ceilings '!$C$3,'Wage Ceilings '!$C$3-SUM($S52,$W52,$AA52,$AE52,$AI52,$AM52,$AQ52,$AU52,$AY52),SUM($L52,$S52,$W52,$AA52,$AE52,$AI52,$AM52,$AQ52,$AU52,$AY52)&lt;='Wage Ceilings '!$C$3,$L52)</f>
        <v>0</v>
      </c>
      <c r="BD52" s="91" cm="1">
        <f t="array" ref="BD52">INDEX(Appendix!$G$4:$L$8,_xlfn.IFS(BB52&lt;56,1,BB52&lt;61,2,BB52&lt;66,3,BB52&lt;71,4,TRUE,5),MATCH(YEAR($C$17),Appendix!$G$3:$L$3,0))</f>
        <v>0</v>
      </c>
      <c r="BE52" s="92">
        <f t="shared" si="19"/>
        <v>0</v>
      </c>
      <c r="BF52" s="89">
        <f t="shared" si="20"/>
        <v>127</v>
      </c>
      <c r="BG52" s="90" cm="1">
        <f t="array" ref="BG52">_xlfn.IFS(SUM($S52,$W52,$AA52,$AE52,$AI52,$AM52,$AQ52,$AU52,$AY52,$BC52)&gt;='Wage Ceilings '!$C$3,0,SUM($M52,$S52,$W52,$AA52,$AE52,$AI52,$AM52,$AQ52,$AU52,$AY52,$BC52)&gt;'Wage Ceilings '!$C$3,'Wage Ceilings '!$C$3-SUM($S52,$W52,$AA52,$AE52,$AI52,$AM52,$AQ52,$AU52,$AY52,$BC52),SUM($M52,$S52,$W52,$AA52,$AE52,$AI52,$AM52,$AQ52,$AU52,$AY52,$BC52)&lt;='Wage Ceilings '!$C$3,$M52)</f>
        <v>0</v>
      </c>
      <c r="BH52" s="91" cm="1">
        <f t="array" ref="BH52">INDEX(Appendix!$G$4:$L$8,_xlfn.IFS(BF52&lt;56,1,BF52&lt;61,2,BF52&lt;66,3,BF52&lt;71,4,TRUE,5),MATCH(YEAR($C$17),Appendix!$G$3:$L$3,0))</f>
        <v>0</v>
      </c>
      <c r="BI52" s="92">
        <f t="shared" si="21"/>
        <v>0</v>
      </c>
      <c r="BJ52" s="89">
        <f t="shared" si="22"/>
        <v>127</v>
      </c>
      <c r="BK52" s="90" cm="1">
        <f t="array" ref="BK52">_xlfn.IFS(SUM($S52,$W52,$AA52,$AE52,$AI52,$AM52,$AQ52,$AU52,$AY52,$BC52,$BG52)&gt;='Wage Ceilings '!$C$3,0,SUM($N52,$S52,$W52,$AA52,$AE52,$AI52,$AM52,$AQ52,$AU52,$AY52,$BC52,$BG52)&gt;'Wage Ceilings '!$C$3,'Wage Ceilings '!$C$3-SUM($S52,$W52,$AA52,$AE52,$AI52,$AM52,$AQ52,$AU52,$AY52,$BC52,$BG52),SUM($N52,$S52,$W52,$AA52,$AE52,$AI52,$AM52,$AQ52,$AU52,$AY52,$BC52,$BG52)&lt;='Wage Ceilings '!$C$3,$N52)</f>
        <v>0</v>
      </c>
      <c r="BL52" s="91" cm="1">
        <f t="array" ref="BL52">INDEX(Appendix!$G$4:$L$8,_xlfn.IFS(BJ52&lt;56,1,BJ52&lt;61,2,BJ52&lt;66,3,BJ52&lt;71,4,TRUE,5),MATCH(YEAR($C$17),Appendix!$G$3:$L$3,0))</f>
        <v>0</v>
      </c>
      <c r="BM52" s="92">
        <f t="shared" si="23"/>
        <v>0</v>
      </c>
      <c r="BN52" s="99"/>
    </row>
    <row r="53" spans="1:66" x14ac:dyDescent="0.3">
      <c r="A53" s="64" t="s">
        <v>51</v>
      </c>
      <c r="B53" s="63"/>
      <c r="C53" s="67"/>
      <c r="D53" s="67"/>
      <c r="E53" s="67"/>
      <c r="F53" s="67"/>
      <c r="G53" s="67"/>
      <c r="H53" s="67"/>
      <c r="I53" s="67"/>
      <c r="J53" s="67"/>
      <c r="K53" s="67"/>
      <c r="L53" s="67"/>
      <c r="M53" s="67"/>
      <c r="N53" s="67"/>
      <c r="O53" s="57">
        <f t="shared" si="25"/>
        <v>0</v>
      </c>
      <c r="P53" s="57">
        <f t="shared" si="26"/>
        <v>0</v>
      </c>
      <c r="Q53" s="58">
        <f t="shared" si="0"/>
        <v>0</v>
      </c>
      <c r="R53" s="89">
        <f t="shared" si="1"/>
        <v>126</v>
      </c>
      <c r="S53" s="90">
        <f>IF($C53&gt;'Wage Ceilings '!$C$3,'Wage Ceilings '!$C$3,$C53)</f>
        <v>0</v>
      </c>
      <c r="T53" s="91" cm="1">
        <f t="array" ref="T53">INDEX(Appendix!$G$4:$L$8,_xlfn.IFS(R53&lt;56,1,R53&lt;61,2,R53&lt;66,3,R53&lt;71,4,TRUE,5),MATCH(YEAR($C$17),Appendix!$G$3:$L$3,0))</f>
        <v>0</v>
      </c>
      <c r="U53" s="92">
        <f t="shared" si="2"/>
        <v>0</v>
      </c>
      <c r="V53" s="89">
        <f t="shared" si="3"/>
        <v>127</v>
      </c>
      <c r="W53" s="90">
        <f>IF($D53&gt;'Wage Ceilings '!$C$3-$S53,'Wage Ceilings '!$C$3-$S53,$D53)</f>
        <v>0</v>
      </c>
      <c r="X53" s="91" cm="1">
        <f t="array" ref="X53">INDEX(Appendix!$G$4:$L$8,_xlfn.IFS(V53&lt;56,1,V53&lt;61,2,V53&lt;66,3,V53&lt;71,4,TRUE,5),MATCH(YEAR($C$17),Appendix!$G$3:$L$3,0))</f>
        <v>0</v>
      </c>
      <c r="Y53" s="92">
        <f t="shared" si="4"/>
        <v>0</v>
      </c>
      <c r="Z53" s="89">
        <f t="shared" si="5"/>
        <v>127</v>
      </c>
      <c r="AA53" s="90">
        <f>IF($E53&gt;'Wage Ceilings '!$C$3-SUM($S53,$W53),'Wage Ceilings '!$C$3-SUM($S53,$W53),$E53)</f>
        <v>0</v>
      </c>
      <c r="AB53" s="91" cm="1">
        <f t="array" ref="AB53">INDEX(Appendix!$G$4:$L$8,_xlfn.IFS(Z53&lt;56,1,Z53&lt;61,2,Z53&lt;66,3,Z53&lt;71,4,TRUE,5),MATCH(YEAR($C$17),Appendix!$G$3:$L$3,0))</f>
        <v>0</v>
      </c>
      <c r="AC53" s="92">
        <f t="shared" si="6"/>
        <v>0</v>
      </c>
      <c r="AD53" s="89">
        <f t="shared" si="7"/>
        <v>127</v>
      </c>
      <c r="AE53" s="90">
        <f>IF($F53&gt;'Wage Ceilings '!$C$3-SUM($S53,$W53,$AA53),'Wage Ceilings '!$C$3-SUM($S53,$W53,$AA53),$F53)</f>
        <v>0</v>
      </c>
      <c r="AF53" s="91" cm="1">
        <f t="array" ref="AF53">INDEX(Appendix!$G$4:$L$8,_xlfn.IFS(AD53&lt;56,1,AD53&lt;61,2,AD53&lt;66,3,AD53&lt;71,4,TRUE,5),MATCH(YEAR($C$17),Appendix!$G$3:$L$3,0))</f>
        <v>0</v>
      </c>
      <c r="AG53" s="92">
        <f t="shared" si="8"/>
        <v>0</v>
      </c>
      <c r="AH53" s="89">
        <f t="shared" si="9"/>
        <v>127</v>
      </c>
      <c r="AI53" s="90">
        <f>IF($G53&gt;'Wage Ceilings '!$C$3-SUM($S53,$W53,$AA53,$AE53),'Wage Ceilings '!$C$3-SUM($S53,$W53,$AA53,$AE53),$G53)</f>
        <v>0</v>
      </c>
      <c r="AJ53" s="91" cm="1">
        <f t="array" ref="AJ53">INDEX(Appendix!$G$4:$L$8,_xlfn.IFS(AH53&lt;56,1,AH53&lt;61,2,AH53&lt;66,3,AH53&lt;71,4,TRUE,5),MATCH(YEAR($C$17),Appendix!$G$3:$L$3,0))</f>
        <v>0</v>
      </c>
      <c r="AK53" s="92">
        <f t="shared" si="10"/>
        <v>0</v>
      </c>
      <c r="AL53" s="89">
        <f t="shared" si="11"/>
        <v>127</v>
      </c>
      <c r="AM53" s="90">
        <f>IF($H53&gt;'Wage Ceilings '!$C$3-SUM($S53,$W53,$AA53,$AE53,$AI53),'Wage Ceilings '!$C$3-SUM($S53,$W53,$AA53,$AE53,$AI53),$H53)</f>
        <v>0</v>
      </c>
      <c r="AN53" s="91" cm="1">
        <f t="array" ref="AN53">INDEX(Appendix!$G$4:$L$8,_xlfn.IFS(AL53&lt;56,1,AL53&lt;61,2,AL53&lt;66,3,AL53&lt;71,4,TRUE,5),MATCH(YEAR($C$17),Appendix!$G$3:$L$3,0))</f>
        <v>0</v>
      </c>
      <c r="AO53" s="92">
        <f t="shared" si="12"/>
        <v>0</v>
      </c>
      <c r="AP53" s="89">
        <f t="shared" si="13"/>
        <v>127</v>
      </c>
      <c r="AQ53" s="90" cm="1">
        <f t="array" ref="AQ53">_xlfn.IFS(SUM($S53,$W53,$AA53,$AE53,$AI53,$AM53)&gt;='Wage Ceilings '!$C$3,0,SUM($I53,$S53,$W53,$AA53,$AE53,$AI53,$AM53)&gt;'Wage Ceilings '!$C$3,'Wage Ceilings '!$C$3-SUM($S53,$W53,$AA53,$AE53,$AI53,$AM53),SUM($I53,$S53,$W53,$AA53,$AE53,$AI53,$AM53)&lt;='Wage Ceilings '!$C$3,$I53)</f>
        <v>0</v>
      </c>
      <c r="AR53" s="91" cm="1">
        <f t="array" ref="AR53">INDEX(Appendix!$G$4:$L$8,_xlfn.IFS(AP53&lt;56,1,AP53&lt;61,2,AP53&lt;66,3,AP53&lt;71,4,TRUE,5),MATCH(YEAR($C$17),Appendix!$G$3:$L$3,0))</f>
        <v>0</v>
      </c>
      <c r="AS53" s="92">
        <f t="shared" si="24"/>
        <v>0</v>
      </c>
      <c r="AT53" s="89">
        <f t="shared" si="14"/>
        <v>127</v>
      </c>
      <c r="AU53" s="90" cm="1">
        <f t="array" ref="AU53">_xlfn.IFS(SUM($S53,$W53,$AA53,$AE53,$AI53,$AM53,$AQ53)&gt;='Wage Ceilings '!$C$3,0,SUM($J53,$S53,$W53,$AA53,$AE53,$AI53,$AM53,$AQ53)&gt;'Wage Ceilings '!$C$3,'Wage Ceilings '!$C$3-SUM($S53,$W53,$AA53,$AE53,$AI53,$AM53,$AQ53),SUM($J53,$S53,$W53,$AA53,$AE53,$AI53,$AM53,$AQ53)&lt;='Wage Ceilings '!$C$3,$J53)</f>
        <v>0</v>
      </c>
      <c r="AV53" s="91" cm="1">
        <f t="array" ref="AV53">INDEX(Appendix!$G$4:$L$8,_xlfn.IFS(AT53&lt;56,1,AT53&lt;61,2,AT53&lt;66,3,AT53&lt;71,4,TRUE,5),MATCH(YEAR($C$17),Appendix!$G$3:$L$3,0))</f>
        <v>0</v>
      </c>
      <c r="AW53" s="92">
        <f t="shared" si="15"/>
        <v>0</v>
      </c>
      <c r="AX53" s="89">
        <f t="shared" si="16"/>
        <v>127</v>
      </c>
      <c r="AY53" s="90" cm="1">
        <f t="array" ref="AY53">_xlfn.IFS(SUM($S53,$W53,$AA53,$AE53,$AI53,$AM53,$AQ53,$AU53)&gt;='Wage Ceilings '!$C$3,0,SUM($K53,$S53,$W53,$AA53,$AE53,$AI53,$AM53,$AQ53,$AU53)&gt;'Wage Ceilings '!$C$3,'Wage Ceilings '!$C$3-SUM($S53,$W53,$AA53,$AE53,$AI53,$AM53,$AQ53,$AU53),SUM($K53,$S53,$W53,$AA53,$AE53,$AI53,$AM53,$AQ53,$AU53)&lt;='Wage Ceilings '!$C$3,$K53)</f>
        <v>0</v>
      </c>
      <c r="AZ53" s="91" cm="1">
        <f t="array" ref="AZ53">INDEX(Appendix!$G$4:$L$8,_xlfn.IFS(AX53&lt;56,1,AX53&lt;61,2,AX53&lt;66,3,AX53&lt;71,4,TRUE,5),MATCH(YEAR($C$17),Appendix!$G$3:$L$3,0))</f>
        <v>0</v>
      </c>
      <c r="BA53" s="92">
        <f t="shared" si="17"/>
        <v>0</v>
      </c>
      <c r="BB53" s="89">
        <f t="shared" si="18"/>
        <v>127</v>
      </c>
      <c r="BC53" s="90" cm="1">
        <f t="array" ref="BC53">_xlfn.IFS(SUM($S53,$W53,$AA53,$AE53,$AI53,$AM53,$AQ53,$AU53,$AY53)&gt;='Wage Ceilings '!$C$3,0,SUM($L53,$S53,$W53,$AA53,$AE53,$AI53,$AM53,$AQ53,$AU53,$AY53)&gt;'Wage Ceilings '!$C$3,'Wage Ceilings '!$C$3-SUM($S53,$W53,$AA53,$AE53,$AI53,$AM53,$AQ53,$AU53,$AY53),SUM($L53,$S53,$W53,$AA53,$AE53,$AI53,$AM53,$AQ53,$AU53,$AY53)&lt;='Wage Ceilings '!$C$3,$L53)</f>
        <v>0</v>
      </c>
      <c r="BD53" s="91" cm="1">
        <f t="array" ref="BD53">INDEX(Appendix!$G$4:$L$8,_xlfn.IFS(BB53&lt;56,1,BB53&lt;61,2,BB53&lt;66,3,BB53&lt;71,4,TRUE,5),MATCH(YEAR($C$17),Appendix!$G$3:$L$3,0))</f>
        <v>0</v>
      </c>
      <c r="BE53" s="92">
        <f t="shared" si="19"/>
        <v>0</v>
      </c>
      <c r="BF53" s="89">
        <f t="shared" si="20"/>
        <v>127</v>
      </c>
      <c r="BG53" s="90" cm="1">
        <f t="array" ref="BG53">_xlfn.IFS(SUM($S53,$W53,$AA53,$AE53,$AI53,$AM53,$AQ53,$AU53,$AY53,$BC53)&gt;='Wage Ceilings '!$C$3,0,SUM($M53,$S53,$W53,$AA53,$AE53,$AI53,$AM53,$AQ53,$AU53,$AY53,$BC53)&gt;'Wage Ceilings '!$C$3,'Wage Ceilings '!$C$3-SUM($S53,$W53,$AA53,$AE53,$AI53,$AM53,$AQ53,$AU53,$AY53,$BC53),SUM($M53,$S53,$W53,$AA53,$AE53,$AI53,$AM53,$AQ53,$AU53,$AY53,$BC53)&lt;='Wage Ceilings '!$C$3,$M53)</f>
        <v>0</v>
      </c>
      <c r="BH53" s="91" cm="1">
        <f t="array" ref="BH53">INDEX(Appendix!$G$4:$L$8,_xlfn.IFS(BF53&lt;56,1,BF53&lt;61,2,BF53&lt;66,3,BF53&lt;71,4,TRUE,5),MATCH(YEAR($C$17),Appendix!$G$3:$L$3,0))</f>
        <v>0</v>
      </c>
      <c r="BI53" s="92">
        <f t="shared" si="21"/>
        <v>0</v>
      </c>
      <c r="BJ53" s="89">
        <f t="shared" si="22"/>
        <v>127</v>
      </c>
      <c r="BK53" s="90" cm="1">
        <f t="array" ref="BK53">_xlfn.IFS(SUM($S53,$W53,$AA53,$AE53,$AI53,$AM53,$AQ53,$AU53,$AY53,$BC53,$BG53)&gt;='Wage Ceilings '!$C$3,0,SUM($N53,$S53,$W53,$AA53,$AE53,$AI53,$AM53,$AQ53,$AU53,$AY53,$BC53,$BG53)&gt;'Wage Ceilings '!$C$3,'Wage Ceilings '!$C$3-SUM($S53,$W53,$AA53,$AE53,$AI53,$AM53,$AQ53,$AU53,$AY53,$BC53,$BG53),SUM($N53,$S53,$W53,$AA53,$AE53,$AI53,$AM53,$AQ53,$AU53,$AY53,$BC53,$BG53)&lt;='Wage Ceilings '!$C$3,$N53)</f>
        <v>0</v>
      </c>
      <c r="BL53" s="91" cm="1">
        <f t="array" ref="BL53">INDEX(Appendix!$G$4:$L$8,_xlfn.IFS(BJ53&lt;56,1,BJ53&lt;61,2,BJ53&lt;66,3,BJ53&lt;71,4,TRUE,5),MATCH(YEAR($C$17),Appendix!$G$3:$L$3,0))</f>
        <v>0</v>
      </c>
      <c r="BM53" s="92">
        <f t="shared" si="23"/>
        <v>0</v>
      </c>
      <c r="BN53" s="99"/>
    </row>
    <row r="54" spans="1:66" x14ac:dyDescent="0.3">
      <c r="A54" s="64" t="s">
        <v>52</v>
      </c>
      <c r="B54" s="63"/>
      <c r="C54" s="67"/>
      <c r="D54" s="67"/>
      <c r="E54" s="67"/>
      <c r="F54" s="67"/>
      <c r="G54" s="67"/>
      <c r="H54" s="67"/>
      <c r="I54" s="67"/>
      <c r="J54" s="67"/>
      <c r="K54" s="67"/>
      <c r="L54" s="67"/>
      <c r="M54" s="67"/>
      <c r="N54" s="67"/>
      <c r="O54" s="57">
        <f t="shared" si="25"/>
        <v>0</v>
      </c>
      <c r="P54" s="57">
        <f t="shared" si="26"/>
        <v>0</v>
      </c>
      <c r="Q54" s="58">
        <f t="shared" si="0"/>
        <v>0</v>
      </c>
      <c r="R54" s="89">
        <f t="shared" si="1"/>
        <v>126</v>
      </c>
      <c r="S54" s="90">
        <f>IF($C54&gt;'Wage Ceilings '!$C$3,'Wage Ceilings '!$C$3,$C54)</f>
        <v>0</v>
      </c>
      <c r="T54" s="91" cm="1">
        <f t="array" ref="T54">INDEX(Appendix!$G$4:$L$8,_xlfn.IFS(R54&lt;56,1,R54&lt;61,2,R54&lt;66,3,R54&lt;71,4,TRUE,5),MATCH(YEAR($C$17),Appendix!$G$3:$L$3,0))</f>
        <v>0</v>
      </c>
      <c r="U54" s="92">
        <f t="shared" si="2"/>
        <v>0</v>
      </c>
      <c r="V54" s="89">
        <f t="shared" si="3"/>
        <v>127</v>
      </c>
      <c r="W54" s="90">
        <f>IF($D54&gt;'Wage Ceilings '!$C$3-$S54,'Wage Ceilings '!$C$3-$S54,$D54)</f>
        <v>0</v>
      </c>
      <c r="X54" s="91" cm="1">
        <f t="array" ref="X54">INDEX(Appendix!$G$4:$L$8,_xlfn.IFS(V54&lt;56,1,V54&lt;61,2,V54&lt;66,3,V54&lt;71,4,TRUE,5),MATCH(YEAR($C$17),Appendix!$G$3:$L$3,0))</f>
        <v>0</v>
      </c>
      <c r="Y54" s="92">
        <f t="shared" si="4"/>
        <v>0</v>
      </c>
      <c r="Z54" s="89">
        <f t="shared" si="5"/>
        <v>127</v>
      </c>
      <c r="AA54" s="90">
        <f>IF($E54&gt;'Wage Ceilings '!$C$3-SUM($S54,$W54),'Wage Ceilings '!$C$3-SUM($S54,$W54),$E54)</f>
        <v>0</v>
      </c>
      <c r="AB54" s="91" cm="1">
        <f t="array" ref="AB54">INDEX(Appendix!$G$4:$L$8,_xlfn.IFS(Z54&lt;56,1,Z54&lt;61,2,Z54&lt;66,3,Z54&lt;71,4,TRUE,5),MATCH(YEAR($C$17),Appendix!$G$3:$L$3,0))</f>
        <v>0</v>
      </c>
      <c r="AC54" s="92">
        <f t="shared" si="6"/>
        <v>0</v>
      </c>
      <c r="AD54" s="89">
        <f t="shared" si="7"/>
        <v>127</v>
      </c>
      <c r="AE54" s="90">
        <f>IF($F54&gt;'Wage Ceilings '!$C$3-SUM($S54,$W54,$AA54),'Wage Ceilings '!$C$3-SUM($S54,$W54,$AA54),$F54)</f>
        <v>0</v>
      </c>
      <c r="AF54" s="91" cm="1">
        <f t="array" ref="AF54">INDEX(Appendix!$G$4:$L$8,_xlfn.IFS(AD54&lt;56,1,AD54&lt;61,2,AD54&lt;66,3,AD54&lt;71,4,TRUE,5),MATCH(YEAR($C$17),Appendix!$G$3:$L$3,0))</f>
        <v>0</v>
      </c>
      <c r="AG54" s="92">
        <f t="shared" si="8"/>
        <v>0</v>
      </c>
      <c r="AH54" s="89">
        <f t="shared" si="9"/>
        <v>127</v>
      </c>
      <c r="AI54" s="90">
        <f>IF($G54&gt;'Wage Ceilings '!$C$3-SUM($S54,$W54,$AA54,$AE54),'Wage Ceilings '!$C$3-SUM($S54,$W54,$AA54,$AE54),$G54)</f>
        <v>0</v>
      </c>
      <c r="AJ54" s="91" cm="1">
        <f t="array" ref="AJ54">INDEX(Appendix!$G$4:$L$8,_xlfn.IFS(AH54&lt;56,1,AH54&lt;61,2,AH54&lt;66,3,AH54&lt;71,4,TRUE,5),MATCH(YEAR($C$17),Appendix!$G$3:$L$3,0))</f>
        <v>0</v>
      </c>
      <c r="AK54" s="92">
        <f t="shared" si="10"/>
        <v>0</v>
      </c>
      <c r="AL54" s="89">
        <f t="shared" si="11"/>
        <v>127</v>
      </c>
      <c r="AM54" s="90">
        <f>IF($H54&gt;'Wage Ceilings '!$C$3-SUM($S54,$W54,$AA54,$AE54,$AI54),'Wage Ceilings '!$C$3-SUM($S54,$W54,$AA54,$AE54,$AI54),$H54)</f>
        <v>0</v>
      </c>
      <c r="AN54" s="91" cm="1">
        <f t="array" ref="AN54">INDEX(Appendix!$G$4:$L$8,_xlfn.IFS(AL54&lt;56,1,AL54&lt;61,2,AL54&lt;66,3,AL54&lt;71,4,TRUE,5),MATCH(YEAR($C$17),Appendix!$G$3:$L$3,0))</f>
        <v>0</v>
      </c>
      <c r="AO54" s="92">
        <f t="shared" si="12"/>
        <v>0</v>
      </c>
      <c r="AP54" s="89">
        <f t="shared" si="13"/>
        <v>127</v>
      </c>
      <c r="AQ54" s="90" cm="1">
        <f t="array" ref="AQ54">_xlfn.IFS(SUM($S54,$W54,$AA54,$AE54,$AI54,$AM54)&gt;='Wage Ceilings '!$C$3,0,SUM($I54,$S54,$W54,$AA54,$AE54,$AI54,$AM54)&gt;'Wage Ceilings '!$C$3,'Wage Ceilings '!$C$3-SUM($S54,$W54,$AA54,$AE54,$AI54,$AM54),SUM($I54,$S54,$W54,$AA54,$AE54,$AI54,$AM54)&lt;='Wage Ceilings '!$C$3,$I54)</f>
        <v>0</v>
      </c>
      <c r="AR54" s="91" cm="1">
        <f t="array" ref="AR54">INDEX(Appendix!$G$4:$L$8,_xlfn.IFS(AP54&lt;56,1,AP54&lt;61,2,AP54&lt;66,3,AP54&lt;71,4,TRUE,5),MATCH(YEAR($C$17),Appendix!$G$3:$L$3,0))</f>
        <v>0</v>
      </c>
      <c r="AS54" s="92">
        <f t="shared" si="24"/>
        <v>0</v>
      </c>
      <c r="AT54" s="89">
        <f t="shared" si="14"/>
        <v>127</v>
      </c>
      <c r="AU54" s="90" cm="1">
        <f t="array" ref="AU54">_xlfn.IFS(SUM($S54,$W54,$AA54,$AE54,$AI54,$AM54,$AQ54)&gt;='Wage Ceilings '!$C$3,0,SUM($J54,$S54,$W54,$AA54,$AE54,$AI54,$AM54,$AQ54)&gt;'Wage Ceilings '!$C$3,'Wage Ceilings '!$C$3-SUM($S54,$W54,$AA54,$AE54,$AI54,$AM54,$AQ54),SUM($J54,$S54,$W54,$AA54,$AE54,$AI54,$AM54,$AQ54)&lt;='Wage Ceilings '!$C$3,$J54)</f>
        <v>0</v>
      </c>
      <c r="AV54" s="91" cm="1">
        <f t="array" ref="AV54">INDEX(Appendix!$G$4:$L$8,_xlfn.IFS(AT54&lt;56,1,AT54&lt;61,2,AT54&lt;66,3,AT54&lt;71,4,TRUE,5),MATCH(YEAR($C$17),Appendix!$G$3:$L$3,0))</f>
        <v>0</v>
      </c>
      <c r="AW54" s="92">
        <f t="shared" si="15"/>
        <v>0</v>
      </c>
      <c r="AX54" s="89">
        <f t="shared" si="16"/>
        <v>127</v>
      </c>
      <c r="AY54" s="90" cm="1">
        <f t="array" ref="AY54">_xlfn.IFS(SUM($S54,$W54,$AA54,$AE54,$AI54,$AM54,$AQ54,$AU54)&gt;='Wage Ceilings '!$C$3,0,SUM($K54,$S54,$W54,$AA54,$AE54,$AI54,$AM54,$AQ54,$AU54)&gt;'Wage Ceilings '!$C$3,'Wage Ceilings '!$C$3-SUM($S54,$W54,$AA54,$AE54,$AI54,$AM54,$AQ54,$AU54),SUM($K54,$S54,$W54,$AA54,$AE54,$AI54,$AM54,$AQ54,$AU54)&lt;='Wage Ceilings '!$C$3,$K54)</f>
        <v>0</v>
      </c>
      <c r="AZ54" s="91" cm="1">
        <f t="array" ref="AZ54">INDEX(Appendix!$G$4:$L$8,_xlfn.IFS(AX54&lt;56,1,AX54&lt;61,2,AX54&lt;66,3,AX54&lt;71,4,TRUE,5),MATCH(YEAR($C$17),Appendix!$G$3:$L$3,0))</f>
        <v>0</v>
      </c>
      <c r="BA54" s="92">
        <f t="shared" si="17"/>
        <v>0</v>
      </c>
      <c r="BB54" s="89">
        <f t="shared" si="18"/>
        <v>127</v>
      </c>
      <c r="BC54" s="90" cm="1">
        <f t="array" ref="BC54">_xlfn.IFS(SUM($S54,$W54,$AA54,$AE54,$AI54,$AM54,$AQ54,$AU54,$AY54)&gt;='Wage Ceilings '!$C$3,0,SUM($L54,$S54,$W54,$AA54,$AE54,$AI54,$AM54,$AQ54,$AU54,$AY54)&gt;'Wage Ceilings '!$C$3,'Wage Ceilings '!$C$3-SUM($S54,$W54,$AA54,$AE54,$AI54,$AM54,$AQ54,$AU54,$AY54),SUM($L54,$S54,$W54,$AA54,$AE54,$AI54,$AM54,$AQ54,$AU54,$AY54)&lt;='Wage Ceilings '!$C$3,$L54)</f>
        <v>0</v>
      </c>
      <c r="BD54" s="91" cm="1">
        <f t="array" ref="BD54">INDEX(Appendix!$G$4:$L$8,_xlfn.IFS(BB54&lt;56,1,BB54&lt;61,2,BB54&lt;66,3,BB54&lt;71,4,TRUE,5),MATCH(YEAR($C$17),Appendix!$G$3:$L$3,0))</f>
        <v>0</v>
      </c>
      <c r="BE54" s="92">
        <f t="shared" si="19"/>
        <v>0</v>
      </c>
      <c r="BF54" s="89">
        <f t="shared" si="20"/>
        <v>127</v>
      </c>
      <c r="BG54" s="90" cm="1">
        <f t="array" ref="BG54">_xlfn.IFS(SUM($S54,$W54,$AA54,$AE54,$AI54,$AM54,$AQ54,$AU54,$AY54,$BC54)&gt;='Wage Ceilings '!$C$3,0,SUM($M54,$S54,$W54,$AA54,$AE54,$AI54,$AM54,$AQ54,$AU54,$AY54,$BC54)&gt;'Wage Ceilings '!$C$3,'Wage Ceilings '!$C$3-SUM($S54,$W54,$AA54,$AE54,$AI54,$AM54,$AQ54,$AU54,$AY54,$BC54),SUM($M54,$S54,$W54,$AA54,$AE54,$AI54,$AM54,$AQ54,$AU54,$AY54,$BC54)&lt;='Wage Ceilings '!$C$3,$M54)</f>
        <v>0</v>
      </c>
      <c r="BH54" s="91" cm="1">
        <f t="array" ref="BH54">INDEX(Appendix!$G$4:$L$8,_xlfn.IFS(BF54&lt;56,1,BF54&lt;61,2,BF54&lt;66,3,BF54&lt;71,4,TRUE,5),MATCH(YEAR($C$17),Appendix!$G$3:$L$3,0))</f>
        <v>0</v>
      </c>
      <c r="BI54" s="92">
        <f t="shared" si="21"/>
        <v>0</v>
      </c>
      <c r="BJ54" s="89">
        <f t="shared" si="22"/>
        <v>127</v>
      </c>
      <c r="BK54" s="90" cm="1">
        <f t="array" ref="BK54">_xlfn.IFS(SUM($S54,$W54,$AA54,$AE54,$AI54,$AM54,$AQ54,$AU54,$AY54,$BC54,$BG54)&gt;='Wage Ceilings '!$C$3,0,SUM($N54,$S54,$W54,$AA54,$AE54,$AI54,$AM54,$AQ54,$AU54,$AY54,$BC54,$BG54)&gt;'Wage Ceilings '!$C$3,'Wage Ceilings '!$C$3-SUM($S54,$W54,$AA54,$AE54,$AI54,$AM54,$AQ54,$AU54,$AY54,$BC54,$BG54),SUM($N54,$S54,$W54,$AA54,$AE54,$AI54,$AM54,$AQ54,$AU54,$AY54,$BC54,$BG54)&lt;='Wage Ceilings '!$C$3,$N54)</f>
        <v>0</v>
      </c>
      <c r="BL54" s="91" cm="1">
        <f t="array" ref="BL54">INDEX(Appendix!$G$4:$L$8,_xlfn.IFS(BJ54&lt;56,1,BJ54&lt;61,2,BJ54&lt;66,3,BJ54&lt;71,4,TRUE,5),MATCH(YEAR($C$17),Appendix!$G$3:$L$3,0))</f>
        <v>0</v>
      </c>
      <c r="BM54" s="92">
        <f t="shared" si="23"/>
        <v>0</v>
      </c>
      <c r="BN54" s="99"/>
    </row>
    <row r="55" spans="1:66" x14ac:dyDescent="0.3">
      <c r="A55" s="64" t="s">
        <v>53</v>
      </c>
      <c r="B55" s="63"/>
      <c r="C55" s="67"/>
      <c r="D55" s="67"/>
      <c r="E55" s="67"/>
      <c r="F55" s="67"/>
      <c r="G55" s="67"/>
      <c r="H55" s="67"/>
      <c r="I55" s="67"/>
      <c r="J55" s="67"/>
      <c r="K55" s="67"/>
      <c r="L55" s="67"/>
      <c r="M55" s="67"/>
      <c r="N55" s="67"/>
      <c r="O55" s="57">
        <f t="shared" si="25"/>
        <v>0</v>
      </c>
      <c r="P55" s="57">
        <f t="shared" si="26"/>
        <v>0</v>
      </c>
      <c r="Q55" s="58">
        <f t="shared" si="0"/>
        <v>0</v>
      </c>
      <c r="R55" s="89">
        <f t="shared" si="1"/>
        <v>126</v>
      </c>
      <c r="S55" s="90">
        <f>IF($C55&gt;'Wage Ceilings '!$C$3,'Wage Ceilings '!$C$3,$C55)</f>
        <v>0</v>
      </c>
      <c r="T55" s="91" cm="1">
        <f t="array" ref="T55">INDEX(Appendix!$G$4:$L$8,_xlfn.IFS(R55&lt;56,1,R55&lt;61,2,R55&lt;66,3,R55&lt;71,4,TRUE,5),MATCH(YEAR($C$17),Appendix!$G$3:$L$3,0))</f>
        <v>0</v>
      </c>
      <c r="U55" s="92">
        <f t="shared" si="2"/>
        <v>0</v>
      </c>
      <c r="V55" s="89">
        <f t="shared" si="3"/>
        <v>127</v>
      </c>
      <c r="W55" s="90">
        <f>IF($D55&gt;'Wage Ceilings '!$C$3-$S55,'Wage Ceilings '!$C$3-$S55,$D55)</f>
        <v>0</v>
      </c>
      <c r="X55" s="91" cm="1">
        <f t="array" ref="X55">INDEX(Appendix!$G$4:$L$8,_xlfn.IFS(V55&lt;56,1,V55&lt;61,2,V55&lt;66,3,V55&lt;71,4,TRUE,5),MATCH(YEAR($C$17),Appendix!$G$3:$L$3,0))</f>
        <v>0</v>
      </c>
      <c r="Y55" s="92">
        <f t="shared" si="4"/>
        <v>0</v>
      </c>
      <c r="Z55" s="89">
        <f t="shared" si="5"/>
        <v>127</v>
      </c>
      <c r="AA55" s="90">
        <f>IF($E55&gt;'Wage Ceilings '!$C$3-SUM($S55,$W55),'Wage Ceilings '!$C$3-SUM($S55,$W55),$E55)</f>
        <v>0</v>
      </c>
      <c r="AB55" s="91" cm="1">
        <f t="array" ref="AB55">INDEX(Appendix!$G$4:$L$8,_xlfn.IFS(Z55&lt;56,1,Z55&lt;61,2,Z55&lt;66,3,Z55&lt;71,4,TRUE,5),MATCH(YEAR($C$17),Appendix!$G$3:$L$3,0))</f>
        <v>0</v>
      </c>
      <c r="AC55" s="92">
        <f t="shared" si="6"/>
        <v>0</v>
      </c>
      <c r="AD55" s="89">
        <f t="shared" si="7"/>
        <v>127</v>
      </c>
      <c r="AE55" s="90">
        <f>IF($F55&gt;'Wage Ceilings '!$C$3-SUM($S55,$W55,$AA55),'Wage Ceilings '!$C$3-SUM($S55,$W55,$AA55),$F55)</f>
        <v>0</v>
      </c>
      <c r="AF55" s="91" cm="1">
        <f t="array" ref="AF55">INDEX(Appendix!$G$4:$L$8,_xlfn.IFS(AD55&lt;56,1,AD55&lt;61,2,AD55&lt;66,3,AD55&lt;71,4,TRUE,5),MATCH(YEAR($C$17),Appendix!$G$3:$L$3,0))</f>
        <v>0</v>
      </c>
      <c r="AG55" s="92">
        <f t="shared" si="8"/>
        <v>0</v>
      </c>
      <c r="AH55" s="89">
        <f t="shared" si="9"/>
        <v>127</v>
      </c>
      <c r="AI55" s="90">
        <f>IF($G55&gt;'Wage Ceilings '!$C$3-SUM($S55,$W55,$AA55,$AE55),'Wage Ceilings '!$C$3-SUM($S55,$W55,$AA55,$AE55),$G55)</f>
        <v>0</v>
      </c>
      <c r="AJ55" s="91" cm="1">
        <f t="array" ref="AJ55">INDEX(Appendix!$G$4:$L$8,_xlfn.IFS(AH55&lt;56,1,AH55&lt;61,2,AH55&lt;66,3,AH55&lt;71,4,TRUE,5),MATCH(YEAR($C$17),Appendix!$G$3:$L$3,0))</f>
        <v>0</v>
      </c>
      <c r="AK55" s="92">
        <f t="shared" si="10"/>
        <v>0</v>
      </c>
      <c r="AL55" s="89">
        <f t="shared" si="11"/>
        <v>127</v>
      </c>
      <c r="AM55" s="90">
        <f>IF($H55&gt;'Wage Ceilings '!$C$3-SUM($S55,$W55,$AA55,$AE55,$AI55),'Wage Ceilings '!$C$3-SUM($S55,$W55,$AA55,$AE55,$AI55),$H55)</f>
        <v>0</v>
      </c>
      <c r="AN55" s="91" cm="1">
        <f t="array" ref="AN55">INDEX(Appendix!$G$4:$L$8,_xlfn.IFS(AL55&lt;56,1,AL55&lt;61,2,AL55&lt;66,3,AL55&lt;71,4,TRUE,5),MATCH(YEAR($C$17),Appendix!$G$3:$L$3,0))</f>
        <v>0</v>
      </c>
      <c r="AO55" s="92">
        <f t="shared" si="12"/>
        <v>0</v>
      </c>
      <c r="AP55" s="89">
        <f t="shared" si="13"/>
        <v>127</v>
      </c>
      <c r="AQ55" s="90" cm="1">
        <f t="array" ref="AQ55">_xlfn.IFS(SUM($S55,$W55,$AA55,$AE55,$AI55,$AM55)&gt;='Wage Ceilings '!$C$3,0,SUM($I55,$S55,$W55,$AA55,$AE55,$AI55,$AM55)&gt;'Wage Ceilings '!$C$3,'Wage Ceilings '!$C$3-SUM($S55,$W55,$AA55,$AE55,$AI55,$AM55),SUM($I55,$S55,$W55,$AA55,$AE55,$AI55,$AM55)&lt;='Wage Ceilings '!$C$3,$I55)</f>
        <v>0</v>
      </c>
      <c r="AR55" s="91" cm="1">
        <f t="array" ref="AR55">INDEX(Appendix!$G$4:$L$8,_xlfn.IFS(AP55&lt;56,1,AP55&lt;61,2,AP55&lt;66,3,AP55&lt;71,4,TRUE,5),MATCH(YEAR($C$17),Appendix!$G$3:$L$3,0))</f>
        <v>0</v>
      </c>
      <c r="AS55" s="92">
        <f t="shared" si="24"/>
        <v>0</v>
      </c>
      <c r="AT55" s="89">
        <f t="shared" si="14"/>
        <v>127</v>
      </c>
      <c r="AU55" s="90" cm="1">
        <f t="array" ref="AU55">_xlfn.IFS(SUM($S55,$W55,$AA55,$AE55,$AI55,$AM55,$AQ55)&gt;='Wage Ceilings '!$C$3,0,SUM($J55,$S55,$W55,$AA55,$AE55,$AI55,$AM55,$AQ55)&gt;'Wage Ceilings '!$C$3,'Wage Ceilings '!$C$3-SUM($S55,$W55,$AA55,$AE55,$AI55,$AM55,$AQ55),SUM($J55,$S55,$W55,$AA55,$AE55,$AI55,$AM55,$AQ55)&lt;='Wage Ceilings '!$C$3,$J55)</f>
        <v>0</v>
      </c>
      <c r="AV55" s="91" cm="1">
        <f t="array" ref="AV55">INDEX(Appendix!$G$4:$L$8,_xlfn.IFS(AT55&lt;56,1,AT55&lt;61,2,AT55&lt;66,3,AT55&lt;71,4,TRUE,5),MATCH(YEAR($C$17),Appendix!$G$3:$L$3,0))</f>
        <v>0</v>
      </c>
      <c r="AW55" s="92">
        <f t="shared" si="15"/>
        <v>0</v>
      </c>
      <c r="AX55" s="89">
        <f t="shared" si="16"/>
        <v>127</v>
      </c>
      <c r="AY55" s="90" cm="1">
        <f t="array" ref="AY55">_xlfn.IFS(SUM($S55,$W55,$AA55,$AE55,$AI55,$AM55,$AQ55,$AU55)&gt;='Wage Ceilings '!$C$3,0,SUM($K55,$S55,$W55,$AA55,$AE55,$AI55,$AM55,$AQ55,$AU55)&gt;'Wage Ceilings '!$C$3,'Wage Ceilings '!$C$3-SUM($S55,$W55,$AA55,$AE55,$AI55,$AM55,$AQ55,$AU55),SUM($K55,$S55,$W55,$AA55,$AE55,$AI55,$AM55,$AQ55,$AU55)&lt;='Wage Ceilings '!$C$3,$K55)</f>
        <v>0</v>
      </c>
      <c r="AZ55" s="91" cm="1">
        <f t="array" ref="AZ55">INDEX(Appendix!$G$4:$L$8,_xlfn.IFS(AX55&lt;56,1,AX55&lt;61,2,AX55&lt;66,3,AX55&lt;71,4,TRUE,5),MATCH(YEAR($C$17),Appendix!$G$3:$L$3,0))</f>
        <v>0</v>
      </c>
      <c r="BA55" s="92">
        <f t="shared" si="17"/>
        <v>0</v>
      </c>
      <c r="BB55" s="89">
        <f t="shared" si="18"/>
        <v>127</v>
      </c>
      <c r="BC55" s="90" cm="1">
        <f t="array" ref="BC55">_xlfn.IFS(SUM($S55,$W55,$AA55,$AE55,$AI55,$AM55,$AQ55,$AU55,$AY55)&gt;='Wage Ceilings '!$C$3,0,SUM($L55,$S55,$W55,$AA55,$AE55,$AI55,$AM55,$AQ55,$AU55,$AY55)&gt;'Wage Ceilings '!$C$3,'Wage Ceilings '!$C$3-SUM($S55,$W55,$AA55,$AE55,$AI55,$AM55,$AQ55,$AU55,$AY55),SUM($L55,$S55,$W55,$AA55,$AE55,$AI55,$AM55,$AQ55,$AU55,$AY55)&lt;='Wage Ceilings '!$C$3,$L55)</f>
        <v>0</v>
      </c>
      <c r="BD55" s="91" cm="1">
        <f t="array" ref="BD55">INDEX(Appendix!$G$4:$L$8,_xlfn.IFS(BB55&lt;56,1,BB55&lt;61,2,BB55&lt;66,3,BB55&lt;71,4,TRUE,5),MATCH(YEAR($C$17),Appendix!$G$3:$L$3,0))</f>
        <v>0</v>
      </c>
      <c r="BE55" s="92">
        <f t="shared" si="19"/>
        <v>0</v>
      </c>
      <c r="BF55" s="89">
        <f t="shared" si="20"/>
        <v>127</v>
      </c>
      <c r="BG55" s="90" cm="1">
        <f t="array" ref="BG55">_xlfn.IFS(SUM($S55,$W55,$AA55,$AE55,$AI55,$AM55,$AQ55,$AU55,$AY55,$BC55)&gt;='Wage Ceilings '!$C$3,0,SUM($M55,$S55,$W55,$AA55,$AE55,$AI55,$AM55,$AQ55,$AU55,$AY55,$BC55)&gt;'Wage Ceilings '!$C$3,'Wage Ceilings '!$C$3-SUM($S55,$W55,$AA55,$AE55,$AI55,$AM55,$AQ55,$AU55,$AY55,$BC55),SUM($M55,$S55,$W55,$AA55,$AE55,$AI55,$AM55,$AQ55,$AU55,$AY55,$BC55)&lt;='Wage Ceilings '!$C$3,$M55)</f>
        <v>0</v>
      </c>
      <c r="BH55" s="91" cm="1">
        <f t="array" ref="BH55">INDEX(Appendix!$G$4:$L$8,_xlfn.IFS(BF55&lt;56,1,BF55&lt;61,2,BF55&lt;66,3,BF55&lt;71,4,TRUE,5),MATCH(YEAR($C$17),Appendix!$G$3:$L$3,0))</f>
        <v>0</v>
      </c>
      <c r="BI55" s="92">
        <f t="shared" si="21"/>
        <v>0</v>
      </c>
      <c r="BJ55" s="89">
        <f t="shared" si="22"/>
        <v>127</v>
      </c>
      <c r="BK55" s="90" cm="1">
        <f t="array" ref="BK55">_xlfn.IFS(SUM($S55,$W55,$AA55,$AE55,$AI55,$AM55,$AQ55,$AU55,$AY55,$BC55,$BG55)&gt;='Wage Ceilings '!$C$3,0,SUM($N55,$S55,$W55,$AA55,$AE55,$AI55,$AM55,$AQ55,$AU55,$AY55,$BC55,$BG55)&gt;'Wage Ceilings '!$C$3,'Wage Ceilings '!$C$3-SUM($S55,$W55,$AA55,$AE55,$AI55,$AM55,$AQ55,$AU55,$AY55,$BC55,$BG55),SUM($N55,$S55,$W55,$AA55,$AE55,$AI55,$AM55,$AQ55,$AU55,$AY55,$BC55,$BG55)&lt;='Wage Ceilings '!$C$3,$N55)</f>
        <v>0</v>
      </c>
      <c r="BL55" s="91" cm="1">
        <f t="array" ref="BL55">INDEX(Appendix!$G$4:$L$8,_xlfn.IFS(BJ55&lt;56,1,BJ55&lt;61,2,BJ55&lt;66,3,BJ55&lt;71,4,TRUE,5),MATCH(YEAR($C$17),Appendix!$G$3:$L$3,0))</f>
        <v>0</v>
      </c>
      <c r="BM55" s="92">
        <f t="shared" si="23"/>
        <v>0</v>
      </c>
      <c r="BN55" s="99"/>
    </row>
    <row r="56" spans="1:66" x14ac:dyDescent="0.3">
      <c r="A56" s="64" t="s">
        <v>54</v>
      </c>
      <c r="B56" s="63"/>
      <c r="C56" s="67"/>
      <c r="D56" s="67"/>
      <c r="E56" s="67"/>
      <c r="F56" s="67"/>
      <c r="G56" s="67"/>
      <c r="H56" s="67"/>
      <c r="I56" s="67"/>
      <c r="J56" s="67"/>
      <c r="K56" s="67"/>
      <c r="L56" s="67"/>
      <c r="M56" s="67"/>
      <c r="N56" s="67"/>
      <c r="O56" s="57">
        <f t="shared" si="25"/>
        <v>0</v>
      </c>
      <c r="P56" s="57">
        <f t="shared" si="26"/>
        <v>0</v>
      </c>
      <c r="Q56" s="58">
        <f t="shared" si="0"/>
        <v>0</v>
      </c>
      <c r="R56" s="89">
        <f t="shared" si="1"/>
        <v>126</v>
      </c>
      <c r="S56" s="90">
        <f>IF($C56&gt;'Wage Ceilings '!$C$3,'Wage Ceilings '!$C$3,$C56)</f>
        <v>0</v>
      </c>
      <c r="T56" s="91" cm="1">
        <f t="array" ref="T56">INDEX(Appendix!$G$4:$L$8,_xlfn.IFS(R56&lt;56,1,R56&lt;61,2,R56&lt;66,3,R56&lt;71,4,TRUE,5),MATCH(YEAR($C$17),Appendix!$G$3:$L$3,0))</f>
        <v>0</v>
      </c>
      <c r="U56" s="92">
        <f t="shared" si="2"/>
        <v>0</v>
      </c>
      <c r="V56" s="89">
        <f t="shared" si="3"/>
        <v>127</v>
      </c>
      <c r="W56" s="90">
        <f>IF($D56&gt;'Wage Ceilings '!$C$3-$S56,'Wage Ceilings '!$C$3-$S56,$D56)</f>
        <v>0</v>
      </c>
      <c r="X56" s="91" cm="1">
        <f t="array" ref="X56">INDEX(Appendix!$G$4:$L$8,_xlfn.IFS(V56&lt;56,1,V56&lt;61,2,V56&lt;66,3,V56&lt;71,4,TRUE,5),MATCH(YEAR($C$17),Appendix!$G$3:$L$3,0))</f>
        <v>0</v>
      </c>
      <c r="Y56" s="92">
        <f t="shared" si="4"/>
        <v>0</v>
      </c>
      <c r="Z56" s="89">
        <f t="shared" si="5"/>
        <v>127</v>
      </c>
      <c r="AA56" s="90">
        <f>IF($E56&gt;'Wage Ceilings '!$C$3-SUM($S56,$W56),'Wage Ceilings '!$C$3-SUM($S56,$W56),$E56)</f>
        <v>0</v>
      </c>
      <c r="AB56" s="91" cm="1">
        <f t="array" ref="AB56">INDEX(Appendix!$G$4:$L$8,_xlfn.IFS(Z56&lt;56,1,Z56&lt;61,2,Z56&lt;66,3,Z56&lt;71,4,TRUE,5),MATCH(YEAR($C$17),Appendix!$G$3:$L$3,0))</f>
        <v>0</v>
      </c>
      <c r="AC56" s="92">
        <f t="shared" si="6"/>
        <v>0</v>
      </c>
      <c r="AD56" s="89">
        <f t="shared" si="7"/>
        <v>127</v>
      </c>
      <c r="AE56" s="90">
        <f>IF($F56&gt;'Wage Ceilings '!$C$3-SUM($S56,$W56,$AA56),'Wage Ceilings '!$C$3-SUM($S56,$W56,$AA56),$F56)</f>
        <v>0</v>
      </c>
      <c r="AF56" s="91" cm="1">
        <f t="array" ref="AF56">INDEX(Appendix!$G$4:$L$8,_xlfn.IFS(AD56&lt;56,1,AD56&lt;61,2,AD56&lt;66,3,AD56&lt;71,4,TRUE,5),MATCH(YEAR($C$17),Appendix!$G$3:$L$3,0))</f>
        <v>0</v>
      </c>
      <c r="AG56" s="92">
        <f t="shared" si="8"/>
        <v>0</v>
      </c>
      <c r="AH56" s="89">
        <f t="shared" si="9"/>
        <v>127</v>
      </c>
      <c r="AI56" s="90">
        <f>IF($G56&gt;'Wage Ceilings '!$C$3-SUM($S56,$W56,$AA56,$AE56),'Wage Ceilings '!$C$3-SUM($S56,$W56,$AA56,$AE56),$G56)</f>
        <v>0</v>
      </c>
      <c r="AJ56" s="91" cm="1">
        <f t="array" ref="AJ56">INDEX(Appendix!$G$4:$L$8,_xlfn.IFS(AH56&lt;56,1,AH56&lt;61,2,AH56&lt;66,3,AH56&lt;71,4,TRUE,5),MATCH(YEAR($C$17),Appendix!$G$3:$L$3,0))</f>
        <v>0</v>
      </c>
      <c r="AK56" s="92">
        <f t="shared" si="10"/>
        <v>0</v>
      </c>
      <c r="AL56" s="89">
        <f t="shared" si="11"/>
        <v>127</v>
      </c>
      <c r="AM56" s="90">
        <f>IF($H56&gt;'Wage Ceilings '!$C$3-SUM($S56,$W56,$AA56,$AE56,$AI56),'Wage Ceilings '!$C$3-SUM($S56,$W56,$AA56,$AE56,$AI56),$H56)</f>
        <v>0</v>
      </c>
      <c r="AN56" s="91" cm="1">
        <f t="array" ref="AN56">INDEX(Appendix!$G$4:$L$8,_xlfn.IFS(AL56&lt;56,1,AL56&lt;61,2,AL56&lt;66,3,AL56&lt;71,4,TRUE,5),MATCH(YEAR($C$17),Appendix!$G$3:$L$3,0))</f>
        <v>0</v>
      </c>
      <c r="AO56" s="92">
        <f t="shared" si="12"/>
        <v>0</v>
      </c>
      <c r="AP56" s="89">
        <f t="shared" si="13"/>
        <v>127</v>
      </c>
      <c r="AQ56" s="90" cm="1">
        <f t="array" ref="AQ56">_xlfn.IFS(SUM($S56,$W56,$AA56,$AE56,$AI56,$AM56)&gt;='Wage Ceilings '!$C$3,0,SUM($I56,$S56,$W56,$AA56,$AE56,$AI56,$AM56)&gt;'Wage Ceilings '!$C$3,'Wage Ceilings '!$C$3-SUM($S56,$W56,$AA56,$AE56,$AI56,$AM56),SUM($I56,$S56,$W56,$AA56,$AE56,$AI56,$AM56)&lt;='Wage Ceilings '!$C$3,$I56)</f>
        <v>0</v>
      </c>
      <c r="AR56" s="91" cm="1">
        <f t="array" ref="AR56">INDEX(Appendix!$G$4:$L$8,_xlfn.IFS(AP56&lt;56,1,AP56&lt;61,2,AP56&lt;66,3,AP56&lt;71,4,TRUE,5),MATCH(YEAR($C$17),Appendix!$G$3:$L$3,0))</f>
        <v>0</v>
      </c>
      <c r="AS56" s="92">
        <f t="shared" si="24"/>
        <v>0</v>
      </c>
      <c r="AT56" s="89">
        <f t="shared" si="14"/>
        <v>127</v>
      </c>
      <c r="AU56" s="90" cm="1">
        <f t="array" ref="AU56">_xlfn.IFS(SUM($S56,$W56,$AA56,$AE56,$AI56,$AM56,$AQ56)&gt;='Wage Ceilings '!$C$3,0,SUM($J56,$S56,$W56,$AA56,$AE56,$AI56,$AM56,$AQ56)&gt;'Wage Ceilings '!$C$3,'Wage Ceilings '!$C$3-SUM($S56,$W56,$AA56,$AE56,$AI56,$AM56,$AQ56),SUM($J56,$S56,$W56,$AA56,$AE56,$AI56,$AM56,$AQ56)&lt;='Wage Ceilings '!$C$3,$J56)</f>
        <v>0</v>
      </c>
      <c r="AV56" s="91" cm="1">
        <f t="array" ref="AV56">INDEX(Appendix!$G$4:$L$8,_xlfn.IFS(AT56&lt;56,1,AT56&lt;61,2,AT56&lt;66,3,AT56&lt;71,4,TRUE,5),MATCH(YEAR($C$17),Appendix!$G$3:$L$3,0))</f>
        <v>0</v>
      </c>
      <c r="AW56" s="92">
        <f t="shared" si="15"/>
        <v>0</v>
      </c>
      <c r="AX56" s="89">
        <f t="shared" si="16"/>
        <v>127</v>
      </c>
      <c r="AY56" s="90" cm="1">
        <f t="array" ref="AY56">_xlfn.IFS(SUM($S56,$W56,$AA56,$AE56,$AI56,$AM56,$AQ56,$AU56)&gt;='Wage Ceilings '!$C$3,0,SUM($K56,$S56,$W56,$AA56,$AE56,$AI56,$AM56,$AQ56,$AU56)&gt;'Wage Ceilings '!$C$3,'Wage Ceilings '!$C$3-SUM($S56,$W56,$AA56,$AE56,$AI56,$AM56,$AQ56,$AU56),SUM($K56,$S56,$W56,$AA56,$AE56,$AI56,$AM56,$AQ56,$AU56)&lt;='Wage Ceilings '!$C$3,$K56)</f>
        <v>0</v>
      </c>
      <c r="AZ56" s="91" cm="1">
        <f t="array" ref="AZ56">INDEX(Appendix!$G$4:$L$8,_xlfn.IFS(AX56&lt;56,1,AX56&lt;61,2,AX56&lt;66,3,AX56&lt;71,4,TRUE,5),MATCH(YEAR($C$17),Appendix!$G$3:$L$3,0))</f>
        <v>0</v>
      </c>
      <c r="BA56" s="92">
        <f t="shared" si="17"/>
        <v>0</v>
      </c>
      <c r="BB56" s="89">
        <f t="shared" si="18"/>
        <v>127</v>
      </c>
      <c r="BC56" s="90" cm="1">
        <f t="array" ref="BC56">_xlfn.IFS(SUM($S56,$W56,$AA56,$AE56,$AI56,$AM56,$AQ56,$AU56,$AY56)&gt;='Wage Ceilings '!$C$3,0,SUM($L56,$S56,$W56,$AA56,$AE56,$AI56,$AM56,$AQ56,$AU56,$AY56)&gt;'Wage Ceilings '!$C$3,'Wage Ceilings '!$C$3-SUM($S56,$W56,$AA56,$AE56,$AI56,$AM56,$AQ56,$AU56,$AY56),SUM($L56,$S56,$W56,$AA56,$AE56,$AI56,$AM56,$AQ56,$AU56,$AY56)&lt;='Wage Ceilings '!$C$3,$L56)</f>
        <v>0</v>
      </c>
      <c r="BD56" s="91" cm="1">
        <f t="array" ref="BD56">INDEX(Appendix!$G$4:$L$8,_xlfn.IFS(BB56&lt;56,1,BB56&lt;61,2,BB56&lt;66,3,BB56&lt;71,4,TRUE,5),MATCH(YEAR($C$17),Appendix!$G$3:$L$3,0))</f>
        <v>0</v>
      </c>
      <c r="BE56" s="92">
        <f t="shared" si="19"/>
        <v>0</v>
      </c>
      <c r="BF56" s="89">
        <f t="shared" si="20"/>
        <v>127</v>
      </c>
      <c r="BG56" s="90" cm="1">
        <f t="array" ref="BG56">_xlfn.IFS(SUM($S56,$W56,$AA56,$AE56,$AI56,$AM56,$AQ56,$AU56,$AY56,$BC56)&gt;='Wage Ceilings '!$C$3,0,SUM($M56,$S56,$W56,$AA56,$AE56,$AI56,$AM56,$AQ56,$AU56,$AY56,$BC56)&gt;'Wage Ceilings '!$C$3,'Wage Ceilings '!$C$3-SUM($S56,$W56,$AA56,$AE56,$AI56,$AM56,$AQ56,$AU56,$AY56,$BC56),SUM($M56,$S56,$W56,$AA56,$AE56,$AI56,$AM56,$AQ56,$AU56,$AY56,$BC56)&lt;='Wage Ceilings '!$C$3,$M56)</f>
        <v>0</v>
      </c>
      <c r="BH56" s="91" cm="1">
        <f t="array" ref="BH56">INDEX(Appendix!$G$4:$L$8,_xlfn.IFS(BF56&lt;56,1,BF56&lt;61,2,BF56&lt;66,3,BF56&lt;71,4,TRUE,5),MATCH(YEAR($C$17),Appendix!$G$3:$L$3,0))</f>
        <v>0</v>
      </c>
      <c r="BI56" s="92">
        <f t="shared" si="21"/>
        <v>0</v>
      </c>
      <c r="BJ56" s="89">
        <f t="shared" si="22"/>
        <v>127</v>
      </c>
      <c r="BK56" s="90" cm="1">
        <f t="array" ref="BK56">_xlfn.IFS(SUM($S56,$W56,$AA56,$AE56,$AI56,$AM56,$AQ56,$AU56,$AY56,$BC56,$BG56)&gt;='Wage Ceilings '!$C$3,0,SUM($N56,$S56,$W56,$AA56,$AE56,$AI56,$AM56,$AQ56,$AU56,$AY56,$BC56,$BG56)&gt;'Wage Ceilings '!$C$3,'Wage Ceilings '!$C$3-SUM($S56,$W56,$AA56,$AE56,$AI56,$AM56,$AQ56,$AU56,$AY56,$BC56,$BG56),SUM($N56,$S56,$W56,$AA56,$AE56,$AI56,$AM56,$AQ56,$AU56,$AY56,$BC56,$BG56)&lt;='Wage Ceilings '!$C$3,$N56)</f>
        <v>0</v>
      </c>
      <c r="BL56" s="91" cm="1">
        <f t="array" ref="BL56">INDEX(Appendix!$G$4:$L$8,_xlfn.IFS(BJ56&lt;56,1,BJ56&lt;61,2,BJ56&lt;66,3,BJ56&lt;71,4,TRUE,5),MATCH(YEAR($C$17),Appendix!$G$3:$L$3,0))</f>
        <v>0</v>
      </c>
      <c r="BM56" s="92">
        <f t="shared" si="23"/>
        <v>0</v>
      </c>
      <c r="BN56" s="99"/>
    </row>
    <row r="57" spans="1:66" x14ac:dyDescent="0.3">
      <c r="A57" s="64" t="s">
        <v>55</v>
      </c>
      <c r="B57" s="63"/>
      <c r="C57" s="67"/>
      <c r="D57" s="67"/>
      <c r="E57" s="67"/>
      <c r="F57" s="67"/>
      <c r="G57" s="67"/>
      <c r="H57" s="67"/>
      <c r="I57" s="67"/>
      <c r="J57" s="67"/>
      <c r="K57" s="67"/>
      <c r="L57" s="67"/>
      <c r="M57" s="67"/>
      <c r="N57" s="67"/>
      <c r="O57" s="57">
        <f t="shared" si="25"/>
        <v>0</v>
      </c>
      <c r="P57" s="57">
        <f t="shared" si="26"/>
        <v>0</v>
      </c>
      <c r="Q57" s="58">
        <f t="shared" si="0"/>
        <v>0</v>
      </c>
      <c r="R57" s="89">
        <f t="shared" si="1"/>
        <v>126</v>
      </c>
      <c r="S57" s="90">
        <f>IF($C57&gt;'Wage Ceilings '!$C$3,'Wage Ceilings '!$C$3,$C57)</f>
        <v>0</v>
      </c>
      <c r="T57" s="91" cm="1">
        <f t="array" ref="T57">INDEX(Appendix!$G$4:$L$8,_xlfn.IFS(R57&lt;56,1,R57&lt;61,2,R57&lt;66,3,R57&lt;71,4,TRUE,5),MATCH(YEAR($C$17),Appendix!$G$3:$L$3,0))</f>
        <v>0</v>
      </c>
      <c r="U57" s="92">
        <f t="shared" si="2"/>
        <v>0</v>
      </c>
      <c r="V57" s="89">
        <f t="shared" si="3"/>
        <v>127</v>
      </c>
      <c r="W57" s="90">
        <f>IF($D57&gt;'Wage Ceilings '!$C$3-$S57,'Wage Ceilings '!$C$3-$S57,$D57)</f>
        <v>0</v>
      </c>
      <c r="X57" s="91" cm="1">
        <f t="array" ref="X57">INDEX(Appendix!$G$4:$L$8,_xlfn.IFS(V57&lt;56,1,V57&lt;61,2,V57&lt;66,3,V57&lt;71,4,TRUE,5),MATCH(YEAR($C$17),Appendix!$G$3:$L$3,0))</f>
        <v>0</v>
      </c>
      <c r="Y57" s="92">
        <f t="shared" si="4"/>
        <v>0</v>
      </c>
      <c r="Z57" s="89">
        <f t="shared" si="5"/>
        <v>127</v>
      </c>
      <c r="AA57" s="90">
        <f>IF($E57&gt;'Wage Ceilings '!$C$3-SUM($S57,$W57),'Wage Ceilings '!$C$3-SUM($S57,$W57),$E57)</f>
        <v>0</v>
      </c>
      <c r="AB57" s="91" cm="1">
        <f t="array" ref="AB57">INDEX(Appendix!$G$4:$L$8,_xlfn.IFS(Z57&lt;56,1,Z57&lt;61,2,Z57&lt;66,3,Z57&lt;71,4,TRUE,5),MATCH(YEAR($C$17),Appendix!$G$3:$L$3,0))</f>
        <v>0</v>
      </c>
      <c r="AC57" s="92">
        <f t="shared" si="6"/>
        <v>0</v>
      </c>
      <c r="AD57" s="89">
        <f t="shared" si="7"/>
        <v>127</v>
      </c>
      <c r="AE57" s="90">
        <f>IF($F57&gt;'Wage Ceilings '!$C$3-SUM($S57,$W57,$AA57),'Wage Ceilings '!$C$3-SUM($S57,$W57,$AA57),$F57)</f>
        <v>0</v>
      </c>
      <c r="AF57" s="91" cm="1">
        <f t="array" ref="AF57">INDEX(Appendix!$G$4:$L$8,_xlfn.IFS(AD57&lt;56,1,AD57&lt;61,2,AD57&lt;66,3,AD57&lt;71,4,TRUE,5),MATCH(YEAR($C$17),Appendix!$G$3:$L$3,0))</f>
        <v>0</v>
      </c>
      <c r="AG57" s="92">
        <f t="shared" si="8"/>
        <v>0</v>
      </c>
      <c r="AH57" s="89">
        <f t="shared" si="9"/>
        <v>127</v>
      </c>
      <c r="AI57" s="90">
        <f>IF($G57&gt;'Wage Ceilings '!$C$3-SUM($S57,$W57,$AA57,$AE57),'Wage Ceilings '!$C$3-SUM($S57,$W57,$AA57,$AE57),$G57)</f>
        <v>0</v>
      </c>
      <c r="AJ57" s="91" cm="1">
        <f t="array" ref="AJ57">INDEX(Appendix!$G$4:$L$8,_xlfn.IFS(AH57&lt;56,1,AH57&lt;61,2,AH57&lt;66,3,AH57&lt;71,4,TRUE,5),MATCH(YEAR($C$17),Appendix!$G$3:$L$3,0))</f>
        <v>0</v>
      </c>
      <c r="AK57" s="92">
        <f t="shared" si="10"/>
        <v>0</v>
      </c>
      <c r="AL57" s="89">
        <f t="shared" si="11"/>
        <v>127</v>
      </c>
      <c r="AM57" s="90">
        <f>IF($H57&gt;'Wage Ceilings '!$C$3-SUM($S57,$W57,$AA57,$AE57,$AI57),'Wage Ceilings '!$C$3-SUM($S57,$W57,$AA57,$AE57,$AI57),$H57)</f>
        <v>0</v>
      </c>
      <c r="AN57" s="91" cm="1">
        <f t="array" ref="AN57">INDEX(Appendix!$G$4:$L$8,_xlfn.IFS(AL57&lt;56,1,AL57&lt;61,2,AL57&lt;66,3,AL57&lt;71,4,TRUE,5),MATCH(YEAR($C$17),Appendix!$G$3:$L$3,0))</f>
        <v>0</v>
      </c>
      <c r="AO57" s="92">
        <f t="shared" si="12"/>
        <v>0</v>
      </c>
      <c r="AP57" s="89">
        <f t="shared" si="13"/>
        <v>127</v>
      </c>
      <c r="AQ57" s="90" cm="1">
        <f t="array" ref="AQ57">_xlfn.IFS(SUM($S57,$W57,$AA57,$AE57,$AI57,$AM57)&gt;='Wage Ceilings '!$C$3,0,SUM($I57,$S57,$W57,$AA57,$AE57,$AI57,$AM57)&gt;'Wage Ceilings '!$C$3,'Wage Ceilings '!$C$3-SUM($S57,$W57,$AA57,$AE57,$AI57,$AM57),SUM($I57,$S57,$W57,$AA57,$AE57,$AI57,$AM57)&lt;='Wage Ceilings '!$C$3,$I57)</f>
        <v>0</v>
      </c>
      <c r="AR57" s="91" cm="1">
        <f t="array" ref="AR57">INDEX(Appendix!$G$4:$L$8,_xlfn.IFS(AP57&lt;56,1,AP57&lt;61,2,AP57&lt;66,3,AP57&lt;71,4,TRUE,5),MATCH(YEAR($C$17),Appendix!$G$3:$L$3,0))</f>
        <v>0</v>
      </c>
      <c r="AS57" s="92">
        <f t="shared" si="24"/>
        <v>0</v>
      </c>
      <c r="AT57" s="89">
        <f t="shared" si="14"/>
        <v>127</v>
      </c>
      <c r="AU57" s="90" cm="1">
        <f t="array" ref="AU57">_xlfn.IFS(SUM($S57,$W57,$AA57,$AE57,$AI57,$AM57,$AQ57)&gt;='Wage Ceilings '!$C$3,0,SUM($J57,$S57,$W57,$AA57,$AE57,$AI57,$AM57,$AQ57)&gt;'Wage Ceilings '!$C$3,'Wage Ceilings '!$C$3-SUM($S57,$W57,$AA57,$AE57,$AI57,$AM57,$AQ57),SUM($J57,$S57,$W57,$AA57,$AE57,$AI57,$AM57,$AQ57)&lt;='Wage Ceilings '!$C$3,$J57)</f>
        <v>0</v>
      </c>
      <c r="AV57" s="91" cm="1">
        <f t="array" ref="AV57">INDEX(Appendix!$G$4:$L$8,_xlfn.IFS(AT57&lt;56,1,AT57&lt;61,2,AT57&lt;66,3,AT57&lt;71,4,TRUE,5),MATCH(YEAR($C$17),Appendix!$G$3:$L$3,0))</f>
        <v>0</v>
      </c>
      <c r="AW57" s="92">
        <f t="shared" si="15"/>
        <v>0</v>
      </c>
      <c r="AX57" s="89">
        <f t="shared" si="16"/>
        <v>127</v>
      </c>
      <c r="AY57" s="90" cm="1">
        <f t="array" ref="AY57">_xlfn.IFS(SUM($S57,$W57,$AA57,$AE57,$AI57,$AM57,$AQ57,$AU57)&gt;='Wage Ceilings '!$C$3,0,SUM($K57,$S57,$W57,$AA57,$AE57,$AI57,$AM57,$AQ57,$AU57)&gt;'Wage Ceilings '!$C$3,'Wage Ceilings '!$C$3-SUM($S57,$W57,$AA57,$AE57,$AI57,$AM57,$AQ57,$AU57),SUM($K57,$S57,$W57,$AA57,$AE57,$AI57,$AM57,$AQ57,$AU57)&lt;='Wage Ceilings '!$C$3,$K57)</f>
        <v>0</v>
      </c>
      <c r="AZ57" s="91" cm="1">
        <f t="array" ref="AZ57">INDEX(Appendix!$G$4:$L$8,_xlfn.IFS(AX57&lt;56,1,AX57&lt;61,2,AX57&lt;66,3,AX57&lt;71,4,TRUE,5),MATCH(YEAR($C$17),Appendix!$G$3:$L$3,0))</f>
        <v>0</v>
      </c>
      <c r="BA57" s="92">
        <f t="shared" si="17"/>
        <v>0</v>
      </c>
      <c r="BB57" s="89">
        <f t="shared" si="18"/>
        <v>127</v>
      </c>
      <c r="BC57" s="90" cm="1">
        <f t="array" ref="BC57">_xlfn.IFS(SUM($S57,$W57,$AA57,$AE57,$AI57,$AM57,$AQ57,$AU57,$AY57)&gt;='Wage Ceilings '!$C$3,0,SUM($L57,$S57,$W57,$AA57,$AE57,$AI57,$AM57,$AQ57,$AU57,$AY57)&gt;'Wage Ceilings '!$C$3,'Wage Ceilings '!$C$3-SUM($S57,$W57,$AA57,$AE57,$AI57,$AM57,$AQ57,$AU57,$AY57),SUM($L57,$S57,$W57,$AA57,$AE57,$AI57,$AM57,$AQ57,$AU57,$AY57)&lt;='Wage Ceilings '!$C$3,$L57)</f>
        <v>0</v>
      </c>
      <c r="BD57" s="91" cm="1">
        <f t="array" ref="BD57">INDEX(Appendix!$G$4:$L$8,_xlfn.IFS(BB57&lt;56,1,BB57&lt;61,2,BB57&lt;66,3,BB57&lt;71,4,TRUE,5),MATCH(YEAR($C$17),Appendix!$G$3:$L$3,0))</f>
        <v>0</v>
      </c>
      <c r="BE57" s="92">
        <f t="shared" si="19"/>
        <v>0</v>
      </c>
      <c r="BF57" s="89">
        <f t="shared" si="20"/>
        <v>127</v>
      </c>
      <c r="BG57" s="90" cm="1">
        <f t="array" ref="BG57">_xlfn.IFS(SUM($S57,$W57,$AA57,$AE57,$AI57,$AM57,$AQ57,$AU57,$AY57,$BC57)&gt;='Wage Ceilings '!$C$3,0,SUM($M57,$S57,$W57,$AA57,$AE57,$AI57,$AM57,$AQ57,$AU57,$AY57,$BC57)&gt;'Wage Ceilings '!$C$3,'Wage Ceilings '!$C$3-SUM($S57,$W57,$AA57,$AE57,$AI57,$AM57,$AQ57,$AU57,$AY57,$BC57),SUM($M57,$S57,$W57,$AA57,$AE57,$AI57,$AM57,$AQ57,$AU57,$AY57,$BC57)&lt;='Wage Ceilings '!$C$3,$M57)</f>
        <v>0</v>
      </c>
      <c r="BH57" s="91" cm="1">
        <f t="array" ref="BH57">INDEX(Appendix!$G$4:$L$8,_xlfn.IFS(BF57&lt;56,1,BF57&lt;61,2,BF57&lt;66,3,BF57&lt;71,4,TRUE,5),MATCH(YEAR($C$17),Appendix!$G$3:$L$3,0))</f>
        <v>0</v>
      </c>
      <c r="BI57" s="92">
        <f t="shared" si="21"/>
        <v>0</v>
      </c>
      <c r="BJ57" s="89">
        <f t="shared" si="22"/>
        <v>127</v>
      </c>
      <c r="BK57" s="90" cm="1">
        <f t="array" ref="BK57">_xlfn.IFS(SUM($S57,$W57,$AA57,$AE57,$AI57,$AM57,$AQ57,$AU57,$AY57,$BC57,$BG57)&gt;='Wage Ceilings '!$C$3,0,SUM($N57,$S57,$W57,$AA57,$AE57,$AI57,$AM57,$AQ57,$AU57,$AY57,$BC57,$BG57)&gt;'Wage Ceilings '!$C$3,'Wage Ceilings '!$C$3-SUM($S57,$W57,$AA57,$AE57,$AI57,$AM57,$AQ57,$AU57,$AY57,$BC57,$BG57),SUM($N57,$S57,$W57,$AA57,$AE57,$AI57,$AM57,$AQ57,$AU57,$AY57,$BC57,$BG57)&lt;='Wage Ceilings '!$C$3,$N57)</f>
        <v>0</v>
      </c>
      <c r="BL57" s="91" cm="1">
        <f t="array" ref="BL57">INDEX(Appendix!$G$4:$L$8,_xlfn.IFS(BJ57&lt;56,1,BJ57&lt;61,2,BJ57&lt;66,3,BJ57&lt;71,4,TRUE,5),MATCH(YEAR($C$17),Appendix!$G$3:$L$3,0))</f>
        <v>0</v>
      </c>
      <c r="BM57" s="92">
        <f t="shared" si="23"/>
        <v>0</v>
      </c>
      <c r="BN57" s="99"/>
    </row>
    <row r="58" spans="1:66" x14ac:dyDescent="0.3">
      <c r="A58" s="64" t="s">
        <v>56</v>
      </c>
      <c r="B58" s="63"/>
      <c r="C58" s="67"/>
      <c r="D58" s="67"/>
      <c r="E58" s="67"/>
      <c r="F58" s="67"/>
      <c r="G58" s="67"/>
      <c r="H58" s="67"/>
      <c r="I58" s="67"/>
      <c r="J58" s="67"/>
      <c r="K58" s="67"/>
      <c r="L58" s="67"/>
      <c r="M58" s="67"/>
      <c r="N58" s="67"/>
      <c r="O58" s="57">
        <f t="shared" si="25"/>
        <v>0</v>
      </c>
      <c r="P58" s="57">
        <f t="shared" si="26"/>
        <v>0</v>
      </c>
      <c r="Q58" s="58">
        <f t="shared" si="0"/>
        <v>0</v>
      </c>
      <c r="R58" s="89">
        <f t="shared" si="1"/>
        <v>126</v>
      </c>
      <c r="S58" s="90">
        <f>IF($C58&gt;'Wage Ceilings '!$C$3,'Wage Ceilings '!$C$3,$C58)</f>
        <v>0</v>
      </c>
      <c r="T58" s="91" cm="1">
        <f t="array" ref="T58">INDEX(Appendix!$G$4:$L$8,_xlfn.IFS(R58&lt;56,1,R58&lt;61,2,R58&lt;66,3,R58&lt;71,4,TRUE,5),MATCH(YEAR($C$17),Appendix!$G$3:$L$3,0))</f>
        <v>0</v>
      </c>
      <c r="U58" s="92">
        <f t="shared" si="2"/>
        <v>0</v>
      </c>
      <c r="V58" s="89">
        <f t="shared" si="3"/>
        <v>127</v>
      </c>
      <c r="W58" s="90">
        <f>IF($D58&gt;'Wage Ceilings '!$C$3-$S58,'Wage Ceilings '!$C$3-$S58,$D58)</f>
        <v>0</v>
      </c>
      <c r="X58" s="91" cm="1">
        <f t="array" ref="X58">INDEX(Appendix!$G$4:$L$8,_xlfn.IFS(V58&lt;56,1,V58&lt;61,2,V58&lt;66,3,V58&lt;71,4,TRUE,5),MATCH(YEAR($C$17),Appendix!$G$3:$L$3,0))</f>
        <v>0</v>
      </c>
      <c r="Y58" s="92">
        <f t="shared" si="4"/>
        <v>0</v>
      </c>
      <c r="Z58" s="89">
        <f t="shared" si="5"/>
        <v>127</v>
      </c>
      <c r="AA58" s="90">
        <f>IF($E58&gt;'Wage Ceilings '!$C$3-SUM($S58,$W58),'Wage Ceilings '!$C$3-SUM($S58,$W58),$E58)</f>
        <v>0</v>
      </c>
      <c r="AB58" s="91" cm="1">
        <f t="array" ref="AB58">INDEX(Appendix!$G$4:$L$8,_xlfn.IFS(Z58&lt;56,1,Z58&lt;61,2,Z58&lt;66,3,Z58&lt;71,4,TRUE,5),MATCH(YEAR($C$17),Appendix!$G$3:$L$3,0))</f>
        <v>0</v>
      </c>
      <c r="AC58" s="92">
        <f t="shared" si="6"/>
        <v>0</v>
      </c>
      <c r="AD58" s="89">
        <f t="shared" si="7"/>
        <v>127</v>
      </c>
      <c r="AE58" s="90">
        <f>IF($F58&gt;'Wage Ceilings '!$C$3-SUM($S58,$W58,$AA58),'Wage Ceilings '!$C$3-SUM($S58,$W58,$AA58),$F58)</f>
        <v>0</v>
      </c>
      <c r="AF58" s="91" cm="1">
        <f t="array" ref="AF58">INDEX(Appendix!$G$4:$L$8,_xlfn.IFS(AD58&lt;56,1,AD58&lt;61,2,AD58&lt;66,3,AD58&lt;71,4,TRUE,5),MATCH(YEAR($C$17),Appendix!$G$3:$L$3,0))</f>
        <v>0</v>
      </c>
      <c r="AG58" s="92">
        <f t="shared" si="8"/>
        <v>0</v>
      </c>
      <c r="AH58" s="89">
        <f t="shared" si="9"/>
        <v>127</v>
      </c>
      <c r="AI58" s="90">
        <f>IF($G58&gt;'Wage Ceilings '!$C$3-SUM($S58,$W58,$AA58,$AE58),'Wage Ceilings '!$C$3-SUM($S58,$W58,$AA58,$AE58),$G58)</f>
        <v>0</v>
      </c>
      <c r="AJ58" s="91" cm="1">
        <f t="array" ref="AJ58">INDEX(Appendix!$G$4:$L$8,_xlfn.IFS(AH58&lt;56,1,AH58&lt;61,2,AH58&lt;66,3,AH58&lt;71,4,TRUE,5),MATCH(YEAR($C$17),Appendix!$G$3:$L$3,0))</f>
        <v>0</v>
      </c>
      <c r="AK58" s="92">
        <f t="shared" si="10"/>
        <v>0</v>
      </c>
      <c r="AL58" s="89">
        <f t="shared" si="11"/>
        <v>127</v>
      </c>
      <c r="AM58" s="90">
        <f>IF($H58&gt;'Wage Ceilings '!$C$3-SUM($S58,$W58,$AA58,$AE58,$AI58),'Wage Ceilings '!$C$3-SUM($S58,$W58,$AA58,$AE58,$AI58),$H58)</f>
        <v>0</v>
      </c>
      <c r="AN58" s="91" cm="1">
        <f t="array" ref="AN58">INDEX(Appendix!$G$4:$L$8,_xlfn.IFS(AL58&lt;56,1,AL58&lt;61,2,AL58&lt;66,3,AL58&lt;71,4,TRUE,5),MATCH(YEAR($C$17),Appendix!$G$3:$L$3,0))</f>
        <v>0</v>
      </c>
      <c r="AO58" s="92">
        <f t="shared" si="12"/>
        <v>0</v>
      </c>
      <c r="AP58" s="89">
        <f t="shared" si="13"/>
        <v>127</v>
      </c>
      <c r="AQ58" s="90" cm="1">
        <f t="array" ref="AQ58">_xlfn.IFS(SUM($S58,$W58,$AA58,$AE58,$AI58,$AM58)&gt;='Wage Ceilings '!$C$3,0,SUM($I58,$S58,$W58,$AA58,$AE58,$AI58,$AM58)&gt;'Wage Ceilings '!$C$3,'Wage Ceilings '!$C$3-SUM($S58,$W58,$AA58,$AE58,$AI58,$AM58),SUM($I58,$S58,$W58,$AA58,$AE58,$AI58,$AM58)&lt;='Wage Ceilings '!$C$3,$I58)</f>
        <v>0</v>
      </c>
      <c r="AR58" s="91" cm="1">
        <f t="array" ref="AR58">INDEX(Appendix!$G$4:$L$8,_xlfn.IFS(AP58&lt;56,1,AP58&lt;61,2,AP58&lt;66,3,AP58&lt;71,4,TRUE,5),MATCH(YEAR($C$17),Appendix!$G$3:$L$3,0))</f>
        <v>0</v>
      </c>
      <c r="AS58" s="92">
        <f t="shared" si="24"/>
        <v>0</v>
      </c>
      <c r="AT58" s="89">
        <f t="shared" si="14"/>
        <v>127</v>
      </c>
      <c r="AU58" s="90" cm="1">
        <f t="array" ref="AU58">_xlfn.IFS(SUM($S58,$W58,$AA58,$AE58,$AI58,$AM58,$AQ58)&gt;='Wage Ceilings '!$C$3,0,SUM($J58,$S58,$W58,$AA58,$AE58,$AI58,$AM58,$AQ58)&gt;'Wage Ceilings '!$C$3,'Wage Ceilings '!$C$3-SUM($S58,$W58,$AA58,$AE58,$AI58,$AM58,$AQ58),SUM($J58,$S58,$W58,$AA58,$AE58,$AI58,$AM58,$AQ58)&lt;='Wage Ceilings '!$C$3,$J58)</f>
        <v>0</v>
      </c>
      <c r="AV58" s="91" cm="1">
        <f t="array" ref="AV58">INDEX(Appendix!$G$4:$L$8,_xlfn.IFS(AT58&lt;56,1,AT58&lt;61,2,AT58&lt;66,3,AT58&lt;71,4,TRUE,5),MATCH(YEAR($C$17),Appendix!$G$3:$L$3,0))</f>
        <v>0</v>
      </c>
      <c r="AW58" s="92">
        <f t="shared" si="15"/>
        <v>0</v>
      </c>
      <c r="AX58" s="89">
        <f t="shared" si="16"/>
        <v>127</v>
      </c>
      <c r="AY58" s="90" cm="1">
        <f t="array" ref="AY58">_xlfn.IFS(SUM($S58,$W58,$AA58,$AE58,$AI58,$AM58,$AQ58,$AU58)&gt;='Wage Ceilings '!$C$3,0,SUM($K58,$S58,$W58,$AA58,$AE58,$AI58,$AM58,$AQ58,$AU58)&gt;'Wage Ceilings '!$C$3,'Wage Ceilings '!$C$3-SUM($S58,$W58,$AA58,$AE58,$AI58,$AM58,$AQ58,$AU58),SUM($K58,$S58,$W58,$AA58,$AE58,$AI58,$AM58,$AQ58,$AU58)&lt;='Wage Ceilings '!$C$3,$K58)</f>
        <v>0</v>
      </c>
      <c r="AZ58" s="91" cm="1">
        <f t="array" ref="AZ58">INDEX(Appendix!$G$4:$L$8,_xlfn.IFS(AX58&lt;56,1,AX58&lt;61,2,AX58&lt;66,3,AX58&lt;71,4,TRUE,5),MATCH(YEAR($C$17),Appendix!$G$3:$L$3,0))</f>
        <v>0</v>
      </c>
      <c r="BA58" s="92">
        <f t="shared" si="17"/>
        <v>0</v>
      </c>
      <c r="BB58" s="89">
        <f t="shared" si="18"/>
        <v>127</v>
      </c>
      <c r="BC58" s="90" cm="1">
        <f t="array" ref="BC58">_xlfn.IFS(SUM($S58,$W58,$AA58,$AE58,$AI58,$AM58,$AQ58,$AU58,$AY58)&gt;='Wage Ceilings '!$C$3,0,SUM($L58,$S58,$W58,$AA58,$AE58,$AI58,$AM58,$AQ58,$AU58,$AY58)&gt;'Wage Ceilings '!$C$3,'Wage Ceilings '!$C$3-SUM($S58,$W58,$AA58,$AE58,$AI58,$AM58,$AQ58,$AU58,$AY58),SUM($L58,$S58,$W58,$AA58,$AE58,$AI58,$AM58,$AQ58,$AU58,$AY58)&lt;='Wage Ceilings '!$C$3,$L58)</f>
        <v>0</v>
      </c>
      <c r="BD58" s="91" cm="1">
        <f t="array" ref="BD58">INDEX(Appendix!$G$4:$L$8,_xlfn.IFS(BB58&lt;56,1,BB58&lt;61,2,BB58&lt;66,3,BB58&lt;71,4,TRUE,5),MATCH(YEAR($C$17),Appendix!$G$3:$L$3,0))</f>
        <v>0</v>
      </c>
      <c r="BE58" s="92">
        <f t="shared" si="19"/>
        <v>0</v>
      </c>
      <c r="BF58" s="89">
        <f t="shared" si="20"/>
        <v>127</v>
      </c>
      <c r="BG58" s="90" cm="1">
        <f t="array" ref="BG58">_xlfn.IFS(SUM($S58,$W58,$AA58,$AE58,$AI58,$AM58,$AQ58,$AU58,$AY58,$BC58)&gt;='Wage Ceilings '!$C$3,0,SUM($M58,$S58,$W58,$AA58,$AE58,$AI58,$AM58,$AQ58,$AU58,$AY58,$BC58)&gt;'Wage Ceilings '!$C$3,'Wage Ceilings '!$C$3-SUM($S58,$W58,$AA58,$AE58,$AI58,$AM58,$AQ58,$AU58,$AY58,$BC58),SUM($M58,$S58,$W58,$AA58,$AE58,$AI58,$AM58,$AQ58,$AU58,$AY58,$BC58)&lt;='Wage Ceilings '!$C$3,$M58)</f>
        <v>0</v>
      </c>
      <c r="BH58" s="91" cm="1">
        <f t="array" ref="BH58">INDEX(Appendix!$G$4:$L$8,_xlfn.IFS(BF58&lt;56,1,BF58&lt;61,2,BF58&lt;66,3,BF58&lt;71,4,TRUE,5),MATCH(YEAR($C$17),Appendix!$G$3:$L$3,0))</f>
        <v>0</v>
      </c>
      <c r="BI58" s="92">
        <f t="shared" si="21"/>
        <v>0</v>
      </c>
      <c r="BJ58" s="89">
        <f t="shared" si="22"/>
        <v>127</v>
      </c>
      <c r="BK58" s="90" cm="1">
        <f t="array" ref="BK58">_xlfn.IFS(SUM($S58,$W58,$AA58,$AE58,$AI58,$AM58,$AQ58,$AU58,$AY58,$BC58,$BG58)&gt;='Wage Ceilings '!$C$3,0,SUM($N58,$S58,$W58,$AA58,$AE58,$AI58,$AM58,$AQ58,$AU58,$AY58,$BC58,$BG58)&gt;'Wage Ceilings '!$C$3,'Wage Ceilings '!$C$3-SUM($S58,$W58,$AA58,$AE58,$AI58,$AM58,$AQ58,$AU58,$AY58,$BC58,$BG58),SUM($N58,$S58,$W58,$AA58,$AE58,$AI58,$AM58,$AQ58,$AU58,$AY58,$BC58,$BG58)&lt;='Wage Ceilings '!$C$3,$N58)</f>
        <v>0</v>
      </c>
      <c r="BL58" s="91" cm="1">
        <f t="array" ref="BL58">INDEX(Appendix!$G$4:$L$8,_xlfn.IFS(BJ58&lt;56,1,BJ58&lt;61,2,BJ58&lt;66,3,BJ58&lt;71,4,TRUE,5),MATCH(YEAR($C$17),Appendix!$G$3:$L$3,0))</f>
        <v>0</v>
      </c>
      <c r="BM58" s="92">
        <f t="shared" si="23"/>
        <v>0</v>
      </c>
      <c r="BN58" s="99"/>
    </row>
    <row r="59" spans="1:66" x14ac:dyDescent="0.3">
      <c r="A59" s="64" t="s">
        <v>57</v>
      </c>
      <c r="B59" s="63"/>
      <c r="C59" s="67"/>
      <c r="D59" s="67"/>
      <c r="E59" s="67"/>
      <c r="F59" s="67"/>
      <c r="G59" s="67"/>
      <c r="H59" s="67"/>
      <c r="I59" s="67"/>
      <c r="J59" s="67"/>
      <c r="K59" s="67"/>
      <c r="L59" s="67"/>
      <c r="M59" s="67"/>
      <c r="N59" s="67"/>
      <c r="O59" s="57">
        <f t="shared" si="25"/>
        <v>0</v>
      </c>
      <c r="P59" s="57">
        <f t="shared" si="26"/>
        <v>0</v>
      </c>
      <c r="Q59" s="58">
        <f t="shared" si="0"/>
        <v>0</v>
      </c>
      <c r="R59" s="89">
        <f t="shared" si="1"/>
        <v>126</v>
      </c>
      <c r="S59" s="90">
        <f>IF($C59&gt;'Wage Ceilings '!$C$3,'Wage Ceilings '!$C$3,$C59)</f>
        <v>0</v>
      </c>
      <c r="T59" s="91" cm="1">
        <f t="array" ref="T59">INDEX(Appendix!$G$4:$L$8,_xlfn.IFS(R59&lt;56,1,R59&lt;61,2,R59&lt;66,3,R59&lt;71,4,TRUE,5),MATCH(YEAR($C$17),Appendix!$G$3:$L$3,0))</f>
        <v>0</v>
      </c>
      <c r="U59" s="92">
        <f t="shared" si="2"/>
        <v>0</v>
      </c>
      <c r="V59" s="89">
        <f t="shared" si="3"/>
        <v>127</v>
      </c>
      <c r="W59" s="90">
        <f>IF($D59&gt;'Wage Ceilings '!$C$3-$S59,'Wage Ceilings '!$C$3-$S59,$D59)</f>
        <v>0</v>
      </c>
      <c r="X59" s="91" cm="1">
        <f t="array" ref="X59">INDEX(Appendix!$G$4:$L$8,_xlfn.IFS(V59&lt;56,1,V59&lt;61,2,V59&lt;66,3,V59&lt;71,4,TRUE,5),MATCH(YEAR($C$17),Appendix!$G$3:$L$3,0))</f>
        <v>0</v>
      </c>
      <c r="Y59" s="92">
        <f t="shared" si="4"/>
        <v>0</v>
      </c>
      <c r="Z59" s="89">
        <f t="shared" si="5"/>
        <v>127</v>
      </c>
      <c r="AA59" s="90">
        <f>IF($E59&gt;'Wage Ceilings '!$C$3-SUM($S59,$W59),'Wage Ceilings '!$C$3-SUM($S59,$W59),$E59)</f>
        <v>0</v>
      </c>
      <c r="AB59" s="91" cm="1">
        <f t="array" ref="AB59">INDEX(Appendix!$G$4:$L$8,_xlfn.IFS(Z59&lt;56,1,Z59&lt;61,2,Z59&lt;66,3,Z59&lt;71,4,TRUE,5),MATCH(YEAR($C$17),Appendix!$G$3:$L$3,0))</f>
        <v>0</v>
      </c>
      <c r="AC59" s="92">
        <f t="shared" si="6"/>
        <v>0</v>
      </c>
      <c r="AD59" s="89">
        <f t="shared" si="7"/>
        <v>127</v>
      </c>
      <c r="AE59" s="90">
        <f>IF($F59&gt;'Wage Ceilings '!$C$3-SUM($S59,$W59,$AA59),'Wage Ceilings '!$C$3-SUM($S59,$W59,$AA59),$F59)</f>
        <v>0</v>
      </c>
      <c r="AF59" s="91" cm="1">
        <f t="array" ref="AF59">INDEX(Appendix!$G$4:$L$8,_xlfn.IFS(AD59&lt;56,1,AD59&lt;61,2,AD59&lt;66,3,AD59&lt;71,4,TRUE,5),MATCH(YEAR($C$17),Appendix!$G$3:$L$3,0))</f>
        <v>0</v>
      </c>
      <c r="AG59" s="92">
        <f t="shared" si="8"/>
        <v>0</v>
      </c>
      <c r="AH59" s="89">
        <f t="shared" si="9"/>
        <v>127</v>
      </c>
      <c r="AI59" s="90">
        <f>IF($G59&gt;'Wage Ceilings '!$C$3-SUM($S59,$W59,$AA59,$AE59),'Wage Ceilings '!$C$3-SUM($S59,$W59,$AA59,$AE59),$G59)</f>
        <v>0</v>
      </c>
      <c r="AJ59" s="91" cm="1">
        <f t="array" ref="AJ59">INDEX(Appendix!$G$4:$L$8,_xlfn.IFS(AH59&lt;56,1,AH59&lt;61,2,AH59&lt;66,3,AH59&lt;71,4,TRUE,5),MATCH(YEAR($C$17),Appendix!$G$3:$L$3,0))</f>
        <v>0</v>
      </c>
      <c r="AK59" s="92">
        <f t="shared" si="10"/>
        <v>0</v>
      </c>
      <c r="AL59" s="89">
        <f t="shared" si="11"/>
        <v>127</v>
      </c>
      <c r="AM59" s="90">
        <f>IF($H59&gt;'Wage Ceilings '!$C$3-SUM($S59,$W59,$AA59,$AE59,$AI59),'Wage Ceilings '!$C$3-SUM($S59,$W59,$AA59,$AE59,$AI59),$H59)</f>
        <v>0</v>
      </c>
      <c r="AN59" s="91" cm="1">
        <f t="array" ref="AN59">INDEX(Appendix!$G$4:$L$8,_xlfn.IFS(AL59&lt;56,1,AL59&lt;61,2,AL59&lt;66,3,AL59&lt;71,4,TRUE,5),MATCH(YEAR($C$17),Appendix!$G$3:$L$3,0))</f>
        <v>0</v>
      </c>
      <c r="AO59" s="92">
        <f t="shared" si="12"/>
        <v>0</v>
      </c>
      <c r="AP59" s="89">
        <f t="shared" si="13"/>
        <v>127</v>
      </c>
      <c r="AQ59" s="90" cm="1">
        <f t="array" ref="AQ59">_xlfn.IFS(SUM($S59,$W59,$AA59,$AE59,$AI59,$AM59)&gt;='Wage Ceilings '!$C$3,0,SUM($I59,$S59,$W59,$AA59,$AE59,$AI59,$AM59)&gt;'Wage Ceilings '!$C$3,'Wage Ceilings '!$C$3-SUM($S59,$W59,$AA59,$AE59,$AI59,$AM59),SUM($I59,$S59,$W59,$AA59,$AE59,$AI59,$AM59)&lt;='Wage Ceilings '!$C$3,$I59)</f>
        <v>0</v>
      </c>
      <c r="AR59" s="91" cm="1">
        <f t="array" ref="AR59">INDEX(Appendix!$G$4:$L$8,_xlfn.IFS(AP59&lt;56,1,AP59&lt;61,2,AP59&lt;66,3,AP59&lt;71,4,TRUE,5),MATCH(YEAR($C$17),Appendix!$G$3:$L$3,0))</f>
        <v>0</v>
      </c>
      <c r="AS59" s="92">
        <f t="shared" si="24"/>
        <v>0</v>
      </c>
      <c r="AT59" s="89">
        <f t="shared" si="14"/>
        <v>127</v>
      </c>
      <c r="AU59" s="90" cm="1">
        <f t="array" ref="AU59">_xlfn.IFS(SUM($S59,$W59,$AA59,$AE59,$AI59,$AM59,$AQ59)&gt;='Wage Ceilings '!$C$3,0,SUM($J59,$S59,$W59,$AA59,$AE59,$AI59,$AM59,$AQ59)&gt;'Wage Ceilings '!$C$3,'Wage Ceilings '!$C$3-SUM($S59,$W59,$AA59,$AE59,$AI59,$AM59,$AQ59),SUM($J59,$S59,$W59,$AA59,$AE59,$AI59,$AM59,$AQ59)&lt;='Wage Ceilings '!$C$3,$J59)</f>
        <v>0</v>
      </c>
      <c r="AV59" s="91" cm="1">
        <f t="array" ref="AV59">INDEX(Appendix!$G$4:$L$8,_xlfn.IFS(AT59&lt;56,1,AT59&lt;61,2,AT59&lt;66,3,AT59&lt;71,4,TRUE,5),MATCH(YEAR($C$17),Appendix!$G$3:$L$3,0))</f>
        <v>0</v>
      </c>
      <c r="AW59" s="92">
        <f t="shared" si="15"/>
        <v>0</v>
      </c>
      <c r="AX59" s="89">
        <f t="shared" si="16"/>
        <v>127</v>
      </c>
      <c r="AY59" s="90" cm="1">
        <f t="array" ref="AY59">_xlfn.IFS(SUM($S59,$W59,$AA59,$AE59,$AI59,$AM59,$AQ59,$AU59)&gt;='Wage Ceilings '!$C$3,0,SUM($K59,$S59,$W59,$AA59,$AE59,$AI59,$AM59,$AQ59,$AU59)&gt;'Wage Ceilings '!$C$3,'Wage Ceilings '!$C$3-SUM($S59,$W59,$AA59,$AE59,$AI59,$AM59,$AQ59,$AU59),SUM($K59,$S59,$W59,$AA59,$AE59,$AI59,$AM59,$AQ59,$AU59)&lt;='Wage Ceilings '!$C$3,$K59)</f>
        <v>0</v>
      </c>
      <c r="AZ59" s="91" cm="1">
        <f t="array" ref="AZ59">INDEX(Appendix!$G$4:$L$8,_xlfn.IFS(AX59&lt;56,1,AX59&lt;61,2,AX59&lt;66,3,AX59&lt;71,4,TRUE,5),MATCH(YEAR($C$17),Appendix!$G$3:$L$3,0))</f>
        <v>0</v>
      </c>
      <c r="BA59" s="92">
        <f t="shared" si="17"/>
        <v>0</v>
      </c>
      <c r="BB59" s="89">
        <f t="shared" si="18"/>
        <v>127</v>
      </c>
      <c r="BC59" s="90" cm="1">
        <f t="array" ref="BC59">_xlfn.IFS(SUM($S59,$W59,$AA59,$AE59,$AI59,$AM59,$AQ59,$AU59,$AY59)&gt;='Wage Ceilings '!$C$3,0,SUM($L59,$S59,$W59,$AA59,$AE59,$AI59,$AM59,$AQ59,$AU59,$AY59)&gt;'Wage Ceilings '!$C$3,'Wage Ceilings '!$C$3-SUM($S59,$W59,$AA59,$AE59,$AI59,$AM59,$AQ59,$AU59,$AY59),SUM($L59,$S59,$W59,$AA59,$AE59,$AI59,$AM59,$AQ59,$AU59,$AY59)&lt;='Wage Ceilings '!$C$3,$L59)</f>
        <v>0</v>
      </c>
      <c r="BD59" s="91" cm="1">
        <f t="array" ref="BD59">INDEX(Appendix!$G$4:$L$8,_xlfn.IFS(BB59&lt;56,1,BB59&lt;61,2,BB59&lt;66,3,BB59&lt;71,4,TRUE,5),MATCH(YEAR($C$17),Appendix!$G$3:$L$3,0))</f>
        <v>0</v>
      </c>
      <c r="BE59" s="92">
        <f t="shared" si="19"/>
        <v>0</v>
      </c>
      <c r="BF59" s="89">
        <f t="shared" si="20"/>
        <v>127</v>
      </c>
      <c r="BG59" s="90" cm="1">
        <f t="array" ref="BG59">_xlfn.IFS(SUM($S59,$W59,$AA59,$AE59,$AI59,$AM59,$AQ59,$AU59,$AY59,$BC59)&gt;='Wage Ceilings '!$C$3,0,SUM($M59,$S59,$W59,$AA59,$AE59,$AI59,$AM59,$AQ59,$AU59,$AY59,$BC59)&gt;'Wage Ceilings '!$C$3,'Wage Ceilings '!$C$3-SUM($S59,$W59,$AA59,$AE59,$AI59,$AM59,$AQ59,$AU59,$AY59,$BC59),SUM($M59,$S59,$W59,$AA59,$AE59,$AI59,$AM59,$AQ59,$AU59,$AY59,$BC59)&lt;='Wage Ceilings '!$C$3,$M59)</f>
        <v>0</v>
      </c>
      <c r="BH59" s="91" cm="1">
        <f t="array" ref="BH59">INDEX(Appendix!$G$4:$L$8,_xlfn.IFS(BF59&lt;56,1,BF59&lt;61,2,BF59&lt;66,3,BF59&lt;71,4,TRUE,5),MATCH(YEAR($C$17),Appendix!$G$3:$L$3,0))</f>
        <v>0</v>
      </c>
      <c r="BI59" s="92">
        <f t="shared" si="21"/>
        <v>0</v>
      </c>
      <c r="BJ59" s="89">
        <f t="shared" si="22"/>
        <v>127</v>
      </c>
      <c r="BK59" s="90" cm="1">
        <f t="array" ref="BK59">_xlfn.IFS(SUM($S59,$W59,$AA59,$AE59,$AI59,$AM59,$AQ59,$AU59,$AY59,$BC59,$BG59)&gt;='Wage Ceilings '!$C$3,0,SUM($N59,$S59,$W59,$AA59,$AE59,$AI59,$AM59,$AQ59,$AU59,$AY59,$BC59,$BG59)&gt;'Wage Ceilings '!$C$3,'Wage Ceilings '!$C$3-SUM($S59,$W59,$AA59,$AE59,$AI59,$AM59,$AQ59,$AU59,$AY59,$BC59,$BG59),SUM($N59,$S59,$W59,$AA59,$AE59,$AI59,$AM59,$AQ59,$AU59,$AY59,$BC59,$BG59)&lt;='Wage Ceilings '!$C$3,$N59)</f>
        <v>0</v>
      </c>
      <c r="BL59" s="91" cm="1">
        <f t="array" ref="BL59">INDEX(Appendix!$G$4:$L$8,_xlfn.IFS(BJ59&lt;56,1,BJ59&lt;61,2,BJ59&lt;66,3,BJ59&lt;71,4,TRUE,5),MATCH(YEAR($C$17),Appendix!$G$3:$L$3,0))</f>
        <v>0</v>
      </c>
      <c r="BM59" s="92">
        <f t="shared" si="23"/>
        <v>0</v>
      </c>
      <c r="BN59" s="99"/>
    </row>
    <row r="60" spans="1:66" x14ac:dyDescent="0.3">
      <c r="A60" s="64" t="s">
        <v>58</v>
      </c>
      <c r="B60" s="63"/>
      <c r="C60" s="67"/>
      <c r="D60" s="67"/>
      <c r="E60" s="67"/>
      <c r="F60" s="67"/>
      <c r="G60" s="67"/>
      <c r="H60" s="67"/>
      <c r="I60" s="67"/>
      <c r="J60" s="67"/>
      <c r="K60" s="67"/>
      <c r="L60" s="67"/>
      <c r="M60" s="67"/>
      <c r="N60" s="67"/>
      <c r="O60" s="57">
        <f t="shared" si="25"/>
        <v>0</v>
      </c>
      <c r="P60" s="57">
        <f t="shared" si="26"/>
        <v>0</v>
      </c>
      <c r="Q60" s="58">
        <f t="shared" si="0"/>
        <v>0</v>
      </c>
      <c r="R60" s="89">
        <f t="shared" si="1"/>
        <v>126</v>
      </c>
      <c r="S60" s="90">
        <f>IF($C60&gt;'Wage Ceilings '!$C$3,'Wage Ceilings '!$C$3,$C60)</f>
        <v>0</v>
      </c>
      <c r="T60" s="91" cm="1">
        <f t="array" ref="T60">INDEX(Appendix!$G$4:$L$8,_xlfn.IFS(R60&lt;56,1,R60&lt;61,2,R60&lt;66,3,R60&lt;71,4,TRUE,5),MATCH(YEAR($C$17),Appendix!$G$3:$L$3,0))</f>
        <v>0</v>
      </c>
      <c r="U60" s="92">
        <f t="shared" si="2"/>
        <v>0</v>
      </c>
      <c r="V60" s="89">
        <f t="shared" si="3"/>
        <v>127</v>
      </c>
      <c r="W60" s="90">
        <f>IF($D60&gt;'Wage Ceilings '!$C$3-$S60,'Wage Ceilings '!$C$3-$S60,$D60)</f>
        <v>0</v>
      </c>
      <c r="X60" s="91" cm="1">
        <f t="array" ref="X60">INDEX(Appendix!$G$4:$L$8,_xlfn.IFS(V60&lt;56,1,V60&lt;61,2,V60&lt;66,3,V60&lt;71,4,TRUE,5),MATCH(YEAR($C$17),Appendix!$G$3:$L$3,0))</f>
        <v>0</v>
      </c>
      <c r="Y60" s="92">
        <f t="shared" si="4"/>
        <v>0</v>
      </c>
      <c r="Z60" s="89">
        <f t="shared" si="5"/>
        <v>127</v>
      </c>
      <c r="AA60" s="90">
        <f>IF($E60&gt;'Wage Ceilings '!$C$3-SUM($S60,$W60),'Wage Ceilings '!$C$3-SUM($S60,$W60),$E60)</f>
        <v>0</v>
      </c>
      <c r="AB60" s="91" cm="1">
        <f t="array" ref="AB60">INDEX(Appendix!$G$4:$L$8,_xlfn.IFS(Z60&lt;56,1,Z60&lt;61,2,Z60&lt;66,3,Z60&lt;71,4,TRUE,5),MATCH(YEAR($C$17),Appendix!$G$3:$L$3,0))</f>
        <v>0</v>
      </c>
      <c r="AC60" s="92">
        <f t="shared" si="6"/>
        <v>0</v>
      </c>
      <c r="AD60" s="89">
        <f t="shared" si="7"/>
        <v>127</v>
      </c>
      <c r="AE60" s="90">
        <f>IF($F60&gt;'Wage Ceilings '!$C$3-SUM($S60,$W60,$AA60),'Wage Ceilings '!$C$3-SUM($S60,$W60,$AA60),$F60)</f>
        <v>0</v>
      </c>
      <c r="AF60" s="91" cm="1">
        <f t="array" ref="AF60">INDEX(Appendix!$G$4:$L$8,_xlfn.IFS(AD60&lt;56,1,AD60&lt;61,2,AD60&lt;66,3,AD60&lt;71,4,TRUE,5),MATCH(YEAR($C$17),Appendix!$G$3:$L$3,0))</f>
        <v>0</v>
      </c>
      <c r="AG60" s="92">
        <f t="shared" si="8"/>
        <v>0</v>
      </c>
      <c r="AH60" s="89">
        <f t="shared" si="9"/>
        <v>127</v>
      </c>
      <c r="AI60" s="90">
        <f>IF($G60&gt;'Wage Ceilings '!$C$3-SUM($S60,$W60,$AA60,$AE60),'Wage Ceilings '!$C$3-SUM($S60,$W60,$AA60,$AE60),$G60)</f>
        <v>0</v>
      </c>
      <c r="AJ60" s="91" cm="1">
        <f t="array" ref="AJ60">INDEX(Appendix!$G$4:$L$8,_xlfn.IFS(AH60&lt;56,1,AH60&lt;61,2,AH60&lt;66,3,AH60&lt;71,4,TRUE,5),MATCH(YEAR($C$17),Appendix!$G$3:$L$3,0))</f>
        <v>0</v>
      </c>
      <c r="AK60" s="92">
        <f t="shared" si="10"/>
        <v>0</v>
      </c>
      <c r="AL60" s="89">
        <f t="shared" si="11"/>
        <v>127</v>
      </c>
      <c r="AM60" s="90">
        <f>IF($H60&gt;'Wage Ceilings '!$C$3-SUM($S60,$W60,$AA60,$AE60,$AI60),'Wage Ceilings '!$C$3-SUM($S60,$W60,$AA60,$AE60,$AI60),$H60)</f>
        <v>0</v>
      </c>
      <c r="AN60" s="91" cm="1">
        <f t="array" ref="AN60">INDEX(Appendix!$G$4:$L$8,_xlfn.IFS(AL60&lt;56,1,AL60&lt;61,2,AL60&lt;66,3,AL60&lt;71,4,TRUE,5),MATCH(YEAR($C$17),Appendix!$G$3:$L$3,0))</f>
        <v>0</v>
      </c>
      <c r="AO60" s="92">
        <f t="shared" si="12"/>
        <v>0</v>
      </c>
      <c r="AP60" s="89">
        <f t="shared" si="13"/>
        <v>127</v>
      </c>
      <c r="AQ60" s="90" cm="1">
        <f t="array" ref="AQ60">_xlfn.IFS(SUM($S60,$W60,$AA60,$AE60,$AI60,$AM60)&gt;='Wage Ceilings '!$C$3,0,SUM($I60,$S60,$W60,$AA60,$AE60,$AI60,$AM60)&gt;'Wage Ceilings '!$C$3,'Wage Ceilings '!$C$3-SUM($S60,$W60,$AA60,$AE60,$AI60,$AM60),SUM($I60,$S60,$W60,$AA60,$AE60,$AI60,$AM60)&lt;='Wage Ceilings '!$C$3,$I60)</f>
        <v>0</v>
      </c>
      <c r="AR60" s="91" cm="1">
        <f t="array" ref="AR60">INDEX(Appendix!$G$4:$L$8,_xlfn.IFS(AP60&lt;56,1,AP60&lt;61,2,AP60&lt;66,3,AP60&lt;71,4,TRUE,5),MATCH(YEAR($C$17),Appendix!$G$3:$L$3,0))</f>
        <v>0</v>
      </c>
      <c r="AS60" s="92">
        <f t="shared" si="24"/>
        <v>0</v>
      </c>
      <c r="AT60" s="89">
        <f t="shared" si="14"/>
        <v>127</v>
      </c>
      <c r="AU60" s="90" cm="1">
        <f t="array" ref="AU60">_xlfn.IFS(SUM($S60,$W60,$AA60,$AE60,$AI60,$AM60,$AQ60)&gt;='Wage Ceilings '!$C$3,0,SUM($J60,$S60,$W60,$AA60,$AE60,$AI60,$AM60,$AQ60)&gt;'Wage Ceilings '!$C$3,'Wage Ceilings '!$C$3-SUM($S60,$W60,$AA60,$AE60,$AI60,$AM60,$AQ60),SUM($J60,$S60,$W60,$AA60,$AE60,$AI60,$AM60,$AQ60)&lt;='Wage Ceilings '!$C$3,$J60)</f>
        <v>0</v>
      </c>
      <c r="AV60" s="91" cm="1">
        <f t="array" ref="AV60">INDEX(Appendix!$G$4:$L$8,_xlfn.IFS(AT60&lt;56,1,AT60&lt;61,2,AT60&lt;66,3,AT60&lt;71,4,TRUE,5),MATCH(YEAR($C$17),Appendix!$G$3:$L$3,0))</f>
        <v>0</v>
      </c>
      <c r="AW60" s="92">
        <f t="shared" si="15"/>
        <v>0</v>
      </c>
      <c r="AX60" s="89">
        <f t="shared" si="16"/>
        <v>127</v>
      </c>
      <c r="AY60" s="90" cm="1">
        <f t="array" ref="AY60">_xlfn.IFS(SUM($S60,$W60,$AA60,$AE60,$AI60,$AM60,$AQ60,$AU60)&gt;='Wage Ceilings '!$C$3,0,SUM($K60,$S60,$W60,$AA60,$AE60,$AI60,$AM60,$AQ60,$AU60)&gt;'Wage Ceilings '!$C$3,'Wage Ceilings '!$C$3-SUM($S60,$W60,$AA60,$AE60,$AI60,$AM60,$AQ60,$AU60),SUM($K60,$S60,$W60,$AA60,$AE60,$AI60,$AM60,$AQ60,$AU60)&lt;='Wage Ceilings '!$C$3,$K60)</f>
        <v>0</v>
      </c>
      <c r="AZ60" s="91" cm="1">
        <f t="array" ref="AZ60">INDEX(Appendix!$G$4:$L$8,_xlfn.IFS(AX60&lt;56,1,AX60&lt;61,2,AX60&lt;66,3,AX60&lt;71,4,TRUE,5),MATCH(YEAR($C$17),Appendix!$G$3:$L$3,0))</f>
        <v>0</v>
      </c>
      <c r="BA60" s="92">
        <f t="shared" si="17"/>
        <v>0</v>
      </c>
      <c r="BB60" s="89">
        <f t="shared" si="18"/>
        <v>127</v>
      </c>
      <c r="BC60" s="90" cm="1">
        <f t="array" ref="BC60">_xlfn.IFS(SUM($S60,$W60,$AA60,$AE60,$AI60,$AM60,$AQ60,$AU60,$AY60)&gt;='Wage Ceilings '!$C$3,0,SUM($L60,$S60,$W60,$AA60,$AE60,$AI60,$AM60,$AQ60,$AU60,$AY60)&gt;'Wage Ceilings '!$C$3,'Wage Ceilings '!$C$3-SUM($S60,$W60,$AA60,$AE60,$AI60,$AM60,$AQ60,$AU60,$AY60),SUM($L60,$S60,$W60,$AA60,$AE60,$AI60,$AM60,$AQ60,$AU60,$AY60)&lt;='Wage Ceilings '!$C$3,$L60)</f>
        <v>0</v>
      </c>
      <c r="BD60" s="91" cm="1">
        <f t="array" ref="BD60">INDEX(Appendix!$G$4:$L$8,_xlfn.IFS(BB60&lt;56,1,BB60&lt;61,2,BB60&lt;66,3,BB60&lt;71,4,TRUE,5),MATCH(YEAR($C$17),Appendix!$G$3:$L$3,0))</f>
        <v>0</v>
      </c>
      <c r="BE60" s="92">
        <f t="shared" si="19"/>
        <v>0</v>
      </c>
      <c r="BF60" s="89">
        <f t="shared" si="20"/>
        <v>127</v>
      </c>
      <c r="BG60" s="90" cm="1">
        <f t="array" ref="BG60">_xlfn.IFS(SUM($S60,$W60,$AA60,$AE60,$AI60,$AM60,$AQ60,$AU60,$AY60,$BC60)&gt;='Wage Ceilings '!$C$3,0,SUM($M60,$S60,$W60,$AA60,$AE60,$AI60,$AM60,$AQ60,$AU60,$AY60,$BC60)&gt;'Wage Ceilings '!$C$3,'Wage Ceilings '!$C$3-SUM($S60,$W60,$AA60,$AE60,$AI60,$AM60,$AQ60,$AU60,$AY60,$BC60),SUM($M60,$S60,$W60,$AA60,$AE60,$AI60,$AM60,$AQ60,$AU60,$AY60,$BC60)&lt;='Wage Ceilings '!$C$3,$M60)</f>
        <v>0</v>
      </c>
      <c r="BH60" s="91" cm="1">
        <f t="array" ref="BH60">INDEX(Appendix!$G$4:$L$8,_xlfn.IFS(BF60&lt;56,1,BF60&lt;61,2,BF60&lt;66,3,BF60&lt;71,4,TRUE,5),MATCH(YEAR($C$17),Appendix!$G$3:$L$3,0))</f>
        <v>0</v>
      </c>
      <c r="BI60" s="92">
        <f t="shared" si="21"/>
        <v>0</v>
      </c>
      <c r="BJ60" s="89">
        <f t="shared" si="22"/>
        <v>127</v>
      </c>
      <c r="BK60" s="90" cm="1">
        <f t="array" ref="BK60">_xlfn.IFS(SUM($S60,$W60,$AA60,$AE60,$AI60,$AM60,$AQ60,$AU60,$AY60,$BC60,$BG60)&gt;='Wage Ceilings '!$C$3,0,SUM($N60,$S60,$W60,$AA60,$AE60,$AI60,$AM60,$AQ60,$AU60,$AY60,$BC60,$BG60)&gt;'Wage Ceilings '!$C$3,'Wage Ceilings '!$C$3-SUM($S60,$W60,$AA60,$AE60,$AI60,$AM60,$AQ60,$AU60,$AY60,$BC60,$BG60),SUM($N60,$S60,$W60,$AA60,$AE60,$AI60,$AM60,$AQ60,$AU60,$AY60,$BC60,$BG60)&lt;='Wage Ceilings '!$C$3,$N60)</f>
        <v>0</v>
      </c>
      <c r="BL60" s="91" cm="1">
        <f t="array" ref="BL60">INDEX(Appendix!$G$4:$L$8,_xlfn.IFS(BJ60&lt;56,1,BJ60&lt;61,2,BJ60&lt;66,3,BJ60&lt;71,4,TRUE,5),MATCH(YEAR($C$17),Appendix!$G$3:$L$3,0))</f>
        <v>0</v>
      </c>
      <c r="BM60" s="92">
        <f t="shared" si="23"/>
        <v>0</v>
      </c>
      <c r="BN60" s="99"/>
    </row>
    <row r="61" spans="1:66" x14ac:dyDescent="0.3">
      <c r="A61" s="64" t="s">
        <v>59</v>
      </c>
      <c r="B61" s="63"/>
      <c r="C61" s="67"/>
      <c r="D61" s="67"/>
      <c r="E61" s="67"/>
      <c r="F61" s="67"/>
      <c r="G61" s="67"/>
      <c r="H61" s="67"/>
      <c r="I61" s="67"/>
      <c r="J61" s="67"/>
      <c r="K61" s="67"/>
      <c r="L61" s="67"/>
      <c r="M61" s="67"/>
      <c r="N61" s="67"/>
      <c r="O61" s="57">
        <f t="shared" si="25"/>
        <v>0</v>
      </c>
      <c r="P61" s="57">
        <f t="shared" si="26"/>
        <v>0</v>
      </c>
      <c r="Q61" s="58">
        <f t="shared" si="0"/>
        <v>0</v>
      </c>
      <c r="R61" s="89">
        <f t="shared" si="1"/>
        <v>126</v>
      </c>
      <c r="S61" s="90">
        <f>IF($C61&gt;'Wage Ceilings '!$C$3,'Wage Ceilings '!$C$3,$C61)</f>
        <v>0</v>
      </c>
      <c r="T61" s="91" cm="1">
        <f t="array" ref="T61">INDEX(Appendix!$G$4:$L$8,_xlfn.IFS(R61&lt;56,1,R61&lt;61,2,R61&lt;66,3,R61&lt;71,4,TRUE,5),MATCH(YEAR($C$17),Appendix!$G$3:$L$3,0))</f>
        <v>0</v>
      </c>
      <c r="U61" s="92">
        <f t="shared" si="2"/>
        <v>0</v>
      </c>
      <c r="V61" s="89">
        <f t="shared" si="3"/>
        <v>127</v>
      </c>
      <c r="W61" s="90">
        <f>IF($D61&gt;'Wage Ceilings '!$C$3-$S61,'Wage Ceilings '!$C$3-$S61,$D61)</f>
        <v>0</v>
      </c>
      <c r="X61" s="91" cm="1">
        <f t="array" ref="X61">INDEX(Appendix!$G$4:$L$8,_xlfn.IFS(V61&lt;56,1,V61&lt;61,2,V61&lt;66,3,V61&lt;71,4,TRUE,5),MATCH(YEAR($C$17),Appendix!$G$3:$L$3,0))</f>
        <v>0</v>
      </c>
      <c r="Y61" s="92">
        <f t="shared" si="4"/>
        <v>0</v>
      </c>
      <c r="Z61" s="89">
        <f t="shared" si="5"/>
        <v>127</v>
      </c>
      <c r="AA61" s="90">
        <f>IF($E61&gt;'Wage Ceilings '!$C$3-SUM($S61,$W61),'Wage Ceilings '!$C$3-SUM($S61,$W61),$E61)</f>
        <v>0</v>
      </c>
      <c r="AB61" s="91" cm="1">
        <f t="array" ref="AB61">INDEX(Appendix!$G$4:$L$8,_xlfn.IFS(Z61&lt;56,1,Z61&lt;61,2,Z61&lt;66,3,Z61&lt;71,4,TRUE,5),MATCH(YEAR($C$17),Appendix!$G$3:$L$3,0))</f>
        <v>0</v>
      </c>
      <c r="AC61" s="92">
        <f t="shared" si="6"/>
        <v>0</v>
      </c>
      <c r="AD61" s="89">
        <f t="shared" si="7"/>
        <v>127</v>
      </c>
      <c r="AE61" s="90">
        <f>IF($F61&gt;'Wage Ceilings '!$C$3-SUM($S61,$W61,$AA61),'Wage Ceilings '!$C$3-SUM($S61,$W61,$AA61),$F61)</f>
        <v>0</v>
      </c>
      <c r="AF61" s="91" cm="1">
        <f t="array" ref="AF61">INDEX(Appendix!$G$4:$L$8,_xlfn.IFS(AD61&lt;56,1,AD61&lt;61,2,AD61&lt;66,3,AD61&lt;71,4,TRUE,5),MATCH(YEAR($C$17),Appendix!$G$3:$L$3,0))</f>
        <v>0</v>
      </c>
      <c r="AG61" s="92">
        <f t="shared" si="8"/>
        <v>0</v>
      </c>
      <c r="AH61" s="89">
        <f t="shared" si="9"/>
        <v>127</v>
      </c>
      <c r="AI61" s="90">
        <f>IF($G61&gt;'Wage Ceilings '!$C$3-SUM($S61,$W61,$AA61,$AE61),'Wage Ceilings '!$C$3-SUM($S61,$W61,$AA61,$AE61),$G61)</f>
        <v>0</v>
      </c>
      <c r="AJ61" s="91" cm="1">
        <f t="array" ref="AJ61">INDEX(Appendix!$G$4:$L$8,_xlfn.IFS(AH61&lt;56,1,AH61&lt;61,2,AH61&lt;66,3,AH61&lt;71,4,TRUE,5),MATCH(YEAR($C$17),Appendix!$G$3:$L$3,0))</f>
        <v>0</v>
      </c>
      <c r="AK61" s="92">
        <f t="shared" si="10"/>
        <v>0</v>
      </c>
      <c r="AL61" s="89">
        <f t="shared" si="11"/>
        <v>127</v>
      </c>
      <c r="AM61" s="90">
        <f>IF($H61&gt;'Wage Ceilings '!$C$3-SUM($S61,$W61,$AA61,$AE61,$AI61),'Wage Ceilings '!$C$3-SUM($S61,$W61,$AA61,$AE61,$AI61),$H61)</f>
        <v>0</v>
      </c>
      <c r="AN61" s="91" cm="1">
        <f t="array" ref="AN61">INDEX(Appendix!$G$4:$L$8,_xlfn.IFS(AL61&lt;56,1,AL61&lt;61,2,AL61&lt;66,3,AL61&lt;71,4,TRUE,5),MATCH(YEAR($C$17),Appendix!$G$3:$L$3,0))</f>
        <v>0</v>
      </c>
      <c r="AO61" s="92">
        <f t="shared" si="12"/>
        <v>0</v>
      </c>
      <c r="AP61" s="89">
        <f t="shared" si="13"/>
        <v>127</v>
      </c>
      <c r="AQ61" s="90" cm="1">
        <f t="array" ref="AQ61">_xlfn.IFS(SUM($S61,$W61,$AA61,$AE61,$AI61,$AM61)&gt;='Wage Ceilings '!$C$3,0,SUM($I61,$S61,$W61,$AA61,$AE61,$AI61,$AM61)&gt;'Wage Ceilings '!$C$3,'Wage Ceilings '!$C$3-SUM($S61,$W61,$AA61,$AE61,$AI61,$AM61),SUM($I61,$S61,$W61,$AA61,$AE61,$AI61,$AM61)&lt;='Wage Ceilings '!$C$3,$I61)</f>
        <v>0</v>
      </c>
      <c r="AR61" s="91" cm="1">
        <f t="array" ref="AR61">INDEX(Appendix!$G$4:$L$8,_xlfn.IFS(AP61&lt;56,1,AP61&lt;61,2,AP61&lt;66,3,AP61&lt;71,4,TRUE,5),MATCH(YEAR($C$17),Appendix!$G$3:$L$3,0))</f>
        <v>0</v>
      </c>
      <c r="AS61" s="92">
        <f t="shared" si="24"/>
        <v>0</v>
      </c>
      <c r="AT61" s="89">
        <f t="shared" si="14"/>
        <v>127</v>
      </c>
      <c r="AU61" s="90" cm="1">
        <f t="array" ref="AU61">_xlfn.IFS(SUM($S61,$W61,$AA61,$AE61,$AI61,$AM61,$AQ61)&gt;='Wage Ceilings '!$C$3,0,SUM($J61,$S61,$W61,$AA61,$AE61,$AI61,$AM61,$AQ61)&gt;'Wage Ceilings '!$C$3,'Wage Ceilings '!$C$3-SUM($S61,$W61,$AA61,$AE61,$AI61,$AM61,$AQ61),SUM($J61,$S61,$W61,$AA61,$AE61,$AI61,$AM61,$AQ61)&lt;='Wage Ceilings '!$C$3,$J61)</f>
        <v>0</v>
      </c>
      <c r="AV61" s="91" cm="1">
        <f t="array" ref="AV61">INDEX(Appendix!$G$4:$L$8,_xlfn.IFS(AT61&lt;56,1,AT61&lt;61,2,AT61&lt;66,3,AT61&lt;71,4,TRUE,5),MATCH(YEAR($C$17),Appendix!$G$3:$L$3,0))</f>
        <v>0</v>
      </c>
      <c r="AW61" s="92">
        <f t="shared" si="15"/>
        <v>0</v>
      </c>
      <c r="AX61" s="89">
        <f t="shared" si="16"/>
        <v>127</v>
      </c>
      <c r="AY61" s="90" cm="1">
        <f t="array" ref="AY61">_xlfn.IFS(SUM($S61,$W61,$AA61,$AE61,$AI61,$AM61,$AQ61,$AU61)&gt;='Wage Ceilings '!$C$3,0,SUM($K61,$S61,$W61,$AA61,$AE61,$AI61,$AM61,$AQ61,$AU61)&gt;'Wage Ceilings '!$C$3,'Wage Ceilings '!$C$3-SUM($S61,$W61,$AA61,$AE61,$AI61,$AM61,$AQ61,$AU61),SUM($K61,$S61,$W61,$AA61,$AE61,$AI61,$AM61,$AQ61,$AU61)&lt;='Wage Ceilings '!$C$3,$K61)</f>
        <v>0</v>
      </c>
      <c r="AZ61" s="91" cm="1">
        <f t="array" ref="AZ61">INDEX(Appendix!$G$4:$L$8,_xlfn.IFS(AX61&lt;56,1,AX61&lt;61,2,AX61&lt;66,3,AX61&lt;71,4,TRUE,5),MATCH(YEAR($C$17),Appendix!$G$3:$L$3,0))</f>
        <v>0</v>
      </c>
      <c r="BA61" s="92">
        <f t="shared" si="17"/>
        <v>0</v>
      </c>
      <c r="BB61" s="89">
        <f t="shared" si="18"/>
        <v>127</v>
      </c>
      <c r="BC61" s="90" cm="1">
        <f t="array" ref="BC61">_xlfn.IFS(SUM($S61,$W61,$AA61,$AE61,$AI61,$AM61,$AQ61,$AU61,$AY61)&gt;='Wage Ceilings '!$C$3,0,SUM($L61,$S61,$W61,$AA61,$AE61,$AI61,$AM61,$AQ61,$AU61,$AY61)&gt;'Wage Ceilings '!$C$3,'Wage Ceilings '!$C$3-SUM($S61,$W61,$AA61,$AE61,$AI61,$AM61,$AQ61,$AU61,$AY61),SUM($L61,$S61,$W61,$AA61,$AE61,$AI61,$AM61,$AQ61,$AU61,$AY61)&lt;='Wage Ceilings '!$C$3,$L61)</f>
        <v>0</v>
      </c>
      <c r="BD61" s="91" cm="1">
        <f t="array" ref="BD61">INDEX(Appendix!$G$4:$L$8,_xlfn.IFS(BB61&lt;56,1,BB61&lt;61,2,BB61&lt;66,3,BB61&lt;71,4,TRUE,5),MATCH(YEAR($C$17),Appendix!$G$3:$L$3,0))</f>
        <v>0</v>
      </c>
      <c r="BE61" s="92">
        <f t="shared" si="19"/>
        <v>0</v>
      </c>
      <c r="BF61" s="89">
        <f t="shared" si="20"/>
        <v>127</v>
      </c>
      <c r="BG61" s="90" cm="1">
        <f t="array" ref="BG61">_xlfn.IFS(SUM($S61,$W61,$AA61,$AE61,$AI61,$AM61,$AQ61,$AU61,$AY61,$BC61)&gt;='Wage Ceilings '!$C$3,0,SUM($M61,$S61,$W61,$AA61,$AE61,$AI61,$AM61,$AQ61,$AU61,$AY61,$BC61)&gt;'Wage Ceilings '!$C$3,'Wage Ceilings '!$C$3-SUM($S61,$W61,$AA61,$AE61,$AI61,$AM61,$AQ61,$AU61,$AY61,$BC61),SUM($M61,$S61,$W61,$AA61,$AE61,$AI61,$AM61,$AQ61,$AU61,$AY61,$BC61)&lt;='Wage Ceilings '!$C$3,$M61)</f>
        <v>0</v>
      </c>
      <c r="BH61" s="91" cm="1">
        <f t="array" ref="BH61">INDEX(Appendix!$G$4:$L$8,_xlfn.IFS(BF61&lt;56,1,BF61&lt;61,2,BF61&lt;66,3,BF61&lt;71,4,TRUE,5),MATCH(YEAR($C$17),Appendix!$G$3:$L$3,0))</f>
        <v>0</v>
      </c>
      <c r="BI61" s="92">
        <f t="shared" si="21"/>
        <v>0</v>
      </c>
      <c r="BJ61" s="89">
        <f t="shared" si="22"/>
        <v>127</v>
      </c>
      <c r="BK61" s="90" cm="1">
        <f t="array" ref="BK61">_xlfn.IFS(SUM($S61,$W61,$AA61,$AE61,$AI61,$AM61,$AQ61,$AU61,$AY61,$BC61,$BG61)&gt;='Wage Ceilings '!$C$3,0,SUM($N61,$S61,$W61,$AA61,$AE61,$AI61,$AM61,$AQ61,$AU61,$AY61,$BC61,$BG61)&gt;'Wage Ceilings '!$C$3,'Wage Ceilings '!$C$3-SUM($S61,$W61,$AA61,$AE61,$AI61,$AM61,$AQ61,$AU61,$AY61,$BC61,$BG61),SUM($N61,$S61,$W61,$AA61,$AE61,$AI61,$AM61,$AQ61,$AU61,$AY61,$BC61,$BG61)&lt;='Wage Ceilings '!$C$3,$N61)</f>
        <v>0</v>
      </c>
      <c r="BL61" s="91" cm="1">
        <f t="array" ref="BL61">INDEX(Appendix!$G$4:$L$8,_xlfn.IFS(BJ61&lt;56,1,BJ61&lt;61,2,BJ61&lt;66,3,BJ61&lt;71,4,TRUE,5),MATCH(YEAR($C$17),Appendix!$G$3:$L$3,0))</f>
        <v>0</v>
      </c>
      <c r="BM61" s="92">
        <f t="shared" si="23"/>
        <v>0</v>
      </c>
      <c r="BN61" s="99"/>
    </row>
    <row r="62" spans="1:66" x14ac:dyDescent="0.3">
      <c r="A62" s="64" t="s">
        <v>60</v>
      </c>
      <c r="B62" s="63"/>
      <c r="C62" s="67"/>
      <c r="D62" s="67"/>
      <c r="E62" s="67"/>
      <c r="F62" s="67"/>
      <c r="G62" s="67"/>
      <c r="H62" s="67"/>
      <c r="I62" s="67"/>
      <c r="J62" s="67"/>
      <c r="K62" s="67"/>
      <c r="L62" s="67"/>
      <c r="M62" s="67"/>
      <c r="N62" s="67"/>
      <c r="O62" s="57">
        <f t="shared" si="25"/>
        <v>0</v>
      </c>
      <c r="P62" s="57">
        <f t="shared" si="26"/>
        <v>0</v>
      </c>
      <c r="Q62" s="58">
        <f t="shared" si="0"/>
        <v>0</v>
      </c>
      <c r="R62" s="89">
        <f t="shared" si="1"/>
        <v>126</v>
      </c>
      <c r="S62" s="90">
        <f>IF($C62&gt;'Wage Ceilings '!$C$3,'Wage Ceilings '!$C$3,$C62)</f>
        <v>0</v>
      </c>
      <c r="T62" s="91" cm="1">
        <f t="array" ref="T62">INDEX(Appendix!$G$4:$L$8,_xlfn.IFS(R62&lt;56,1,R62&lt;61,2,R62&lt;66,3,R62&lt;71,4,TRUE,5),MATCH(YEAR($C$17),Appendix!$G$3:$L$3,0))</f>
        <v>0</v>
      </c>
      <c r="U62" s="92">
        <f t="shared" si="2"/>
        <v>0</v>
      </c>
      <c r="V62" s="89">
        <f t="shared" si="3"/>
        <v>127</v>
      </c>
      <c r="W62" s="90">
        <f>IF($D62&gt;'Wage Ceilings '!$C$3-$S62,'Wage Ceilings '!$C$3-$S62,$D62)</f>
        <v>0</v>
      </c>
      <c r="X62" s="91" cm="1">
        <f t="array" ref="X62">INDEX(Appendix!$G$4:$L$8,_xlfn.IFS(V62&lt;56,1,V62&lt;61,2,V62&lt;66,3,V62&lt;71,4,TRUE,5),MATCH(YEAR($C$17),Appendix!$G$3:$L$3,0))</f>
        <v>0</v>
      </c>
      <c r="Y62" s="92">
        <f t="shared" si="4"/>
        <v>0</v>
      </c>
      <c r="Z62" s="89">
        <f t="shared" si="5"/>
        <v>127</v>
      </c>
      <c r="AA62" s="90">
        <f>IF($E62&gt;'Wage Ceilings '!$C$3-SUM($S62,$W62),'Wage Ceilings '!$C$3-SUM($S62,$W62),$E62)</f>
        <v>0</v>
      </c>
      <c r="AB62" s="91" cm="1">
        <f t="array" ref="AB62">INDEX(Appendix!$G$4:$L$8,_xlfn.IFS(Z62&lt;56,1,Z62&lt;61,2,Z62&lt;66,3,Z62&lt;71,4,TRUE,5),MATCH(YEAR($C$17),Appendix!$G$3:$L$3,0))</f>
        <v>0</v>
      </c>
      <c r="AC62" s="92">
        <f t="shared" si="6"/>
        <v>0</v>
      </c>
      <c r="AD62" s="89">
        <f t="shared" si="7"/>
        <v>127</v>
      </c>
      <c r="AE62" s="90">
        <f>IF($F62&gt;'Wage Ceilings '!$C$3-SUM($S62,$W62,$AA62),'Wage Ceilings '!$C$3-SUM($S62,$W62,$AA62),$F62)</f>
        <v>0</v>
      </c>
      <c r="AF62" s="91" cm="1">
        <f t="array" ref="AF62">INDEX(Appendix!$G$4:$L$8,_xlfn.IFS(AD62&lt;56,1,AD62&lt;61,2,AD62&lt;66,3,AD62&lt;71,4,TRUE,5),MATCH(YEAR($C$17),Appendix!$G$3:$L$3,0))</f>
        <v>0</v>
      </c>
      <c r="AG62" s="92">
        <f t="shared" si="8"/>
        <v>0</v>
      </c>
      <c r="AH62" s="89">
        <f t="shared" si="9"/>
        <v>127</v>
      </c>
      <c r="AI62" s="90">
        <f>IF($G62&gt;'Wage Ceilings '!$C$3-SUM($S62,$W62,$AA62,$AE62),'Wage Ceilings '!$C$3-SUM($S62,$W62,$AA62,$AE62),$G62)</f>
        <v>0</v>
      </c>
      <c r="AJ62" s="91" cm="1">
        <f t="array" ref="AJ62">INDEX(Appendix!$G$4:$L$8,_xlfn.IFS(AH62&lt;56,1,AH62&lt;61,2,AH62&lt;66,3,AH62&lt;71,4,TRUE,5),MATCH(YEAR($C$17),Appendix!$G$3:$L$3,0))</f>
        <v>0</v>
      </c>
      <c r="AK62" s="92">
        <f t="shared" si="10"/>
        <v>0</v>
      </c>
      <c r="AL62" s="89">
        <f t="shared" si="11"/>
        <v>127</v>
      </c>
      <c r="AM62" s="90">
        <f>IF($H62&gt;'Wage Ceilings '!$C$3-SUM($S62,$W62,$AA62,$AE62,$AI62),'Wage Ceilings '!$C$3-SUM($S62,$W62,$AA62,$AE62,$AI62),$H62)</f>
        <v>0</v>
      </c>
      <c r="AN62" s="91" cm="1">
        <f t="array" ref="AN62">INDEX(Appendix!$G$4:$L$8,_xlfn.IFS(AL62&lt;56,1,AL62&lt;61,2,AL62&lt;66,3,AL62&lt;71,4,TRUE,5),MATCH(YEAR($C$17),Appendix!$G$3:$L$3,0))</f>
        <v>0</v>
      </c>
      <c r="AO62" s="92">
        <f t="shared" si="12"/>
        <v>0</v>
      </c>
      <c r="AP62" s="89">
        <f t="shared" si="13"/>
        <v>127</v>
      </c>
      <c r="AQ62" s="90" cm="1">
        <f t="array" ref="AQ62">_xlfn.IFS(SUM($S62,$W62,$AA62,$AE62,$AI62,$AM62)&gt;='Wage Ceilings '!$C$3,0,SUM($I62,$S62,$W62,$AA62,$AE62,$AI62,$AM62)&gt;'Wage Ceilings '!$C$3,'Wage Ceilings '!$C$3-SUM($S62,$W62,$AA62,$AE62,$AI62,$AM62),SUM($I62,$S62,$W62,$AA62,$AE62,$AI62,$AM62)&lt;='Wage Ceilings '!$C$3,$I62)</f>
        <v>0</v>
      </c>
      <c r="AR62" s="91" cm="1">
        <f t="array" ref="AR62">INDEX(Appendix!$G$4:$L$8,_xlfn.IFS(AP62&lt;56,1,AP62&lt;61,2,AP62&lt;66,3,AP62&lt;71,4,TRUE,5),MATCH(YEAR($C$17),Appendix!$G$3:$L$3,0))</f>
        <v>0</v>
      </c>
      <c r="AS62" s="92">
        <f t="shared" si="24"/>
        <v>0</v>
      </c>
      <c r="AT62" s="89">
        <f t="shared" si="14"/>
        <v>127</v>
      </c>
      <c r="AU62" s="90" cm="1">
        <f t="array" ref="AU62">_xlfn.IFS(SUM($S62,$W62,$AA62,$AE62,$AI62,$AM62,$AQ62)&gt;='Wage Ceilings '!$C$3,0,SUM($J62,$S62,$W62,$AA62,$AE62,$AI62,$AM62,$AQ62)&gt;'Wage Ceilings '!$C$3,'Wage Ceilings '!$C$3-SUM($S62,$W62,$AA62,$AE62,$AI62,$AM62,$AQ62),SUM($J62,$S62,$W62,$AA62,$AE62,$AI62,$AM62,$AQ62)&lt;='Wage Ceilings '!$C$3,$J62)</f>
        <v>0</v>
      </c>
      <c r="AV62" s="91" cm="1">
        <f t="array" ref="AV62">INDEX(Appendix!$G$4:$L$8,_xlfn.IFS(AT62&lt;56,1,AT62&lt;61,2,AT62&lt;66,3,AT62&lt;71,4,TRUE,5),MATCH(YEAR($C$17),Appendix!$G$3:$L$3,0))</f>
        <v>0</v>
      </c>
      <c r="AW62" s="92">
        <f t="shared" si="15"/>
        <v>0</v>
      </c>
      <c r="AX62" s="89">
        <f t="shared" si="16"/>
        <v>127</v>
      </c>
      <c r="AY62" s="90" cm="1">
        <f t="array" ref="AY62">_xlfn.IFS(SUM($S62,$W62,$AA62,$AE62,$AI62,$AM62,$AQ62,$AU62)&gt;='Wage Ceilings '!$C$3,0,SUM($K62,$S62,$W62,$AA62,$AE62,$AI62,$AM62,$AQ62,$AU62)&gt;'Wage Ceilings '!$C$3,'Wage Ceilings '!$C$3-SUM($S62,$W62,$AA62,$AE62,$AI62,$AM62,$AQ62,$AU62),SUM($K62,$S62,$W62,$AA62,$AE62,$AI62,$AM62,$AQ62,$AU62)&lt;='Wage Ceilings '!$C$3,$K62)</f>
        <v>0</v>
      </c>
      <c r="AZ62" s="91" cm="1">
        <f t="array" ref="AZ62">INDEX(Appendix!$G$4:$L$8,_xlfn.IFS(AX62&lt;56,1,AX62&lt;61,2,AX62&lt;66,3,AX62&lt;71,4,TRUE,5),MATCH(YEAR($C$17),Appendix!$G$3:$L$3,0))</f>
        <v>0</v>
      </c>
      <c r="BA62" s="92">
        <f t="shared" si="17"/>
        <v>0</v>
      </c>
      <c r="BB62" s="89">
        <f t="shared" si="18"/>
        <v>127</v>
      </c>
      <c r="BC62" s="90" cm="1">
        <f t="array" ref="BC62">_xlfn.IFS(SUM($S62,$W62,$AA62,$AE62,$AI62,$AM62,$AQ62,$AU62,$AY62)&gt;='Wage Ceilings '!$C$3,0,SUM($L62,$S62,$W62,$AA62,$AE62,$AI62,$AM62,$AQ62,$AU62,$AY62)&gt;'Wage Ceilings '!$C$3,'Wage Ceilings '!$C$3-SUM($S62,$W62,$AA62,$AE62,$AI62,$AM62,$AQ62,$AU62,$AY62),SUM($L62,$S62,$W62,$AA62,$AE62,$AI62,$AM62,$AQ62,$AU62,$AY62)&lt;='Wage Ceilings '!$C$3,$L62)</f>
        <v>0</v>
      </c>
      <c r="BD62" s="91" cm="1">
        <f t="array" ref="BD62">INDEX(Appendix!$G$4:$L$8,_xlfn.IFS(BB62&lt;56,1,BB62&lt;61,2,BB62&lt;66,3,BB62&lt;71,4,TRUE,5),MATCH(YEAR($C$17),Appendix!$G$3:$L$3,0))</f>
        <v>0</v>
      </c>
      <c r="BE62" s="92">
        <f t="shared" si="19"/>
        <v>0</v>
      </c>
      <c r="BF62" s="89">
        <f t="shared" si="20"/>
        <v>127</v>
      </c>
      <c r="BG62" s="90" cm="1">
        <f t="array" ref="BG62">_xlfn.IFS(SUM($S62,$W62,$AA62,$AE62,$AI62,$AM62,$AQ62,$AU62,$AY62,$BC62)&gt;='Wage Ceilings '!$C$3,0,SUM($M62,$S62,$W62,$AA62,$AE62,$AI62,$AM62,$AQ62,$AU62,$AY62,$BC62)&gt;'Wage Ceilings '!$C$3,'Wage Ceilings '!$C$3-SUM($S62,$W62,$AA62,$AE62,$AI62,$AM62,$AQ62,$AU62,$AY62,$BC62),SUM($M62,$S62,$W62,$AA62,$AE62,$AI62,$AM62,$AQ62,$AU62,$AY62,$BC62)&lt;='Wage Ceilings '!$C$3,$M62)</f>
        <v>0</v>
      </c>
      <c r="BH62" s="91" cm="1">
        <f t="array" ref="BH62">INDEX(Appendix!$G$4:$L$8,_xlfn.IFS(BF62&lt;56,1,BF62&lt;61,2,BF62&lt;66,3,BF62&lt;71,4,TRUE,5),MATCH(YEAR($C$17),Appendix!$G$3:$L$3,0))</f>
        <v>0</v>
      </c>
      <c r="BI62" s="92">
        <f t="shared" si="21"/>
        <v>0</v>
      </c>
      <c r="BJ62" s="89">
        <f t="shared" si="22"/>
        <v>127</v>
      </c>
      <c r="BK62" s="90" cm="1">
        <f t="array" ref="BK62">_xlfn.IFS(SUM($S62,$W62,$AA62,$AE62,$AI62,$AM62,$AQ62,$AU62,$AY62,$BC62,$BG62)&gt;='Wage Ceilings '!$C$3,0,SUM($N62,$S62,$W62,$AA62,$AE62,$AI62,$AM62,$AQ62,$AU62,$AY62,$BC62,$BG62)&gt;'Wage Ceilings '!$C$3,'Wage Ceilings '!$C$3-SUM($S62,$W62,$AA62,$AE62,$AI62,$AM62,$AQ62,$AU62,$AY62,$BC62,$BG62),SUM($N62,$S62,$W62,$AA62,$AE62,$AI62,$AM62,$AQ62,$AU62,$AY62,$BC62,$BG62)&lt;='Wage Ceilings '!$C$3,$N62)</f>
        <v>0</v>
      </c>
      <c r="BL62" s="91" cm="1">
        <f t="array" ref="BL62">INDEX(Appendix!$G$4:$L$8,_xlfn.IFS(BJ62&lt;56,1,BJ62&lt;61,2,BJ62&lt;66,3,BJ62&lt;71,4,TRUE,5),MATCH(YEAR($C$17),Appendix!$G$3:$L$3,0))</f>
        <v>0</v>
      </c>
      <c r="BM62" s="92">
        <f t="shared" si="23"/>
        <v>0</v>
      </c>
      <c r="BN62" s="99"/>
    </row>
    <row r="63" spans="1:66" x14ac:dyDescent="0.3">
      <c r="A63" s="64" t="s">
        <v>61</v>
      </c>
      <c r="B63" s="63"/>
      <c r="C63" s="67"/>
      <c r="D63" s="67"/>
      <c r="E63" s="67"/>
      <c r="F63" s="67"/>
      <c r="G63" s="67"/>
      <c r="H63" s="67"/>
      <c r="I63" s="67"/>
      <c r="J63" s="67"/>
      <c r="K63" s="67"/>
      <c r="L63" s="67"/>
      <c r="M63" s="67"/>
      <c r="N63" s="67"/>
      <c r="O63" s="57">
        <f t="shared" si="25"/>
        <v>0</v>
      </c>
      <c r="P63" s="57">
        <f t="shared" si="26"/>
        <v>0</v>
      </c>
      <c r="Q63" s="58">
        <f t="shared" si="0"/>
        <v>0</v>
      </c>
      <c r="R63" s="89">
        <f t="shared" si="1"/>
        <v>126</v>
      </c>
      <c r="S63" s="90">
        <f>IF($C63&gt;'Wage Ceilings '!$C$3,'Wage Ceilings '!$C$3,$C63)</f>
        <v>0</v>
      </c>
      <c r="T63" s="91" cm="1">
        <f t="array" ref="T63">INDEX(Appendix!$G$4:$L$8,_xlfn.IFS(R63&lt;56,1,R63&lt;61,2,R63&lt;66,3,R63&lt;71,4,TRUE,5),MATCH(YEAR($C$17),Appendix!$G$3:$L$3,0))</f>
        <v>0</v>
      </c>
      <c r="U63" s="92">
        <f t="shared" si="2"/>
        <v>0</v>
      </c>
      <c r="V63" s="89">
        <f t="shared" si="3"/>
        <v>127</v>
      </c>
      <c r="W63" s="90">
        <f>IF($D63&gt;'Wage Ceilings '!$C$3-$S63,'Wage Ceilings '!$C$3-$S63,$D63)</f>
        <v>0</v>
      </c>
      <c r="X63" s="91" cm="1">
        <f t="array" ref="X63">INDEX(Appendix!$G$4:$L$8,_xlfn.IFS(V63&lt;56,1,V63&lt;61,2,V63&lt;66,3,V63&lt;71,4,TRUE,5),MATCH(YEAR($C$17),Appendix!$G$3:$L$3,0))</f>
        <v>0</v>
      </c>
      <c r="Y63" s="92">
        <f t="shared" si="4"/>
        <v>0</v>
      </c>
      <c r="Z63" s="89">
        <f t="shared" si="5"/>
        <v>127</v>
      </c>
      <c r="AA63" s="90">
        <f>IF($E63&gt;'Wage Ceilings '!$C$3-SUM($S63,$W63),'Wage Ceilings '!$C$3-SUM($S63,$W63),$E63)</f>
        <v>0</v>
      </c>
      <c r="AB63" s="91" cm="1">
        <f t="array" ref="AB63">INDEX(Appendix!$G$4:$L$8,_xlfn.IFS(Z63&lt;56,1,Z63&lt;61,2,Z63&lt;66,3,Z63&lt;71,4,TRUE,5),MATCH(YEAR($C$17),Appendix!$G$3:$L$3,0))</f>
        <v>0</v>
      </c>
      <c r="AC63" s="92">
        <f t="shared" si="6"/>
        <v>0</v>
      </c>
      <c r="AD63" s="89">
        <f t="shared" si="7"/>
        <v>127</v>
      </c>
      <c r="AE63" s="90">
        <f>IF($F63&gt;'Wage Ceilings '!$C$3-SUM($S63,$W63,$AA63),'Wage Ceilings '!$C$3-SUM($S63,$W63,$AA63),$F63)</f>
        <v>0</v>
      </c>
      <c r="AF63" s="91" cm="1">
        <f t="array" ref="AF63">INDEX(Appendix!$G$4:$L$8,_xlfn.IFS(AD63&lt;56,1,AD63&lt;61,2,AD63&lt;66,3,AD63&lt;71,4,TRUE,5),MATCH(YEAR($C$17),Appendix!$G$3:$L$3,0))</f>
        <v>0</v>
      </c>
      <c r="AG63" s="92">
        <f t="shared" si="8"/>
        <v>0</v>
      </c>
      <c r="AH63" s="89">
        <f t="shared" si="9"/>
        <v>127</v>
      </c>
      <c r="AI63" s="90">
        <f>IF($G63&gt;'Wage Ceilings '!$C$3-SUM($S63,$W63,$AA63,$AE63),'Wage Ceilings '!$C$3-SUM($S63,$W63,$AA63,$AE63),$G63)</f>
        <v>0</v>
      </c>
      <c r="AJ63" s="91" cm="1">
        <f t="array" ref="AJ63">INDEX(Appendix!$G$4:$L$8,_xlfn.IFS(AH63&lt;56,1,AH63&lt;61,2,AH63&lt;66,3,AH63&lt;71,4,TRUE,5),MATCH(YEAR($C$17),Appendix!$G$3:$L$3,0))</f>
        <v>0</v>
      </c>
      <c r="AK63" s="92">
        <f t="shared" si="10"/>
        <v>0</v>
      </c>
      <c r="AL63" s="89">
        <f t="shared" si="11"/>
        <v>127</v>
      </c>
      <c r="AM63" s="90">
        <f>IF($H63&gt;'Wage Ceilings '!$C$3-SUM($S63,$W63,$AA63,$AE63,$AI63),'Wage Ceilings '!$C$3-SUM($S63,$W63,$AA63,$AE63,$AI63),$H63)</f>
        <v>0</v>
      </c>
      <c r="AN63" s="91" cm="1">
        <f t="array" ref="AN63">INDEX(Appendix!$G$4:$L$8,_xlfn.IFS(AL63&lt;56,1,AL63&lt;61,2,AL63&lt;66,3,AL63&lt;71,4,TRUE,5),MATCH(YEAR($C$17),Appendix!$G$3:$L$3,0))</f>
        <v>0</v>
      </c>
      <c r="AO63" s="92">
        <f t="shared" si="12"/>
        <v>0</v>
      </c>
      <c r="AP63" s="89">
        <f t="shared" si="13"/>
        <v>127</v>
      </c>
      <c r="AQ63" s="90" cm="1">
        <f t="array" ref="AQ63">_xlfn.IFS(SUM($S63,$W63,$AA63,$AE63,$AI63,$AM63)&gt;='Wage Ceilings '!$C$3,0,SUM($I63,$S63,$W63,$AA63,$AE63,$AI63,$AM63)&gt;'Wage Ceilings '!$C$3,'Wage Ceilings '!$C$3-SUM($S63,$W63,$AA63,$AE63,$AI63,$AM63),SUM($I63,$S63,$W63,$AA63,$AE63,$AI63,$AM63)&lt;='Wage Ceilings '!$C$3,$I63)</f>
        <v>0</v>
      </c>
      <c r="AR63" s="91" cm="1">
        <f t="array" ref="AR63">INDEX(Appendix!$G$4:$L$8,_xlfn.IFS(AP63&lt;56,1,AP63&lt;61,2,AP63&lt;66,3,AP63&lt;71,4,TRUE,5),MATCH(YEAR($C$17),Appendix!$G$3:$L$3,0))</f>
        <v>0</v>
      </c>
      <c r="AS63" s="92">
        <f t="shared" si="24"/>
        <v>0</v>
      </c>
      <c r="AT63" s="89">
        <f t="shared" si="14"/>
        <v>127</v>
      </c>
      <c r="AU63" s="90" cm="1">
        <f t="array" ref="AU63">_xlfn.IFS(SUM($S63,$W63,$AA63,$AE63,$AI63,$AM63,$AQ63)&gt;='Wage Ceilings '!$C$3,0,SUM($J63,$S63,$W63,$AA63,$AE63,$AI63,$AM63,$AQ63)&gt;'Wage Ceilings '!$C$3,'Wage Ceilings '!$C$3-SUM($S63,$W63,$AA63,$AE63,$AI63,$AM63,$AQ63),SUM($J63,$S63,$W63,$AA63,$AE63,$AI63,$AM63,$AQ63)&lt;='Wage Ceilings '!$C$3,$J63)</f>
        <v>0</v>
      </c>
      <c r="AV63" s="91" cm="1">
        <f t="array" ref="AV63">INDEX(Appendix!$G$4:$L$8,_xlfn.IFS(AT63&lt;56,1,AT63&lt;61,2,AT63&lt;66,3,AT63&lt;71,4,TRUE,5),MATCH(YEAR($C$17),Appendix!$G$3:$L$3,0))</f>
        <v>0</v>
      </c>
      <c r="AW63" s="92">
        <f t="shared" si="15"/>
        <v>0</v>
      </c>
      <c r="AX63" s="89">
        <f t="shared" si="16"/>
        <v>127</v>
      </c>
      <c r="AY63" s="90" cm="1">
        <f t="array" ref="AY63">_xlfn.IFS(SUM($S63,$W63,$AA63,$AE63,$AI63,$AM63,$AQ63,$AU63)&gt;='Wage Ceilings '!$C$3,0,SUM($K63,$S63,$W63,$AA63,$AE63,$AI63,$AM63,$AQ63,$AU63)&gt;'Wage Ceilings '!$C$3,'Wage Ceilings '!$C$3-SUM($S63,$W63,$AA63,$AE63,$AI63,$AM63,$AQ63,$AU63),SUM($K63,$S63,$W63,$AA63,$AE63,$AI63,$AM63,$AQ63,$AU63)&lt;='Wage Ceilings '!$C$3,$K63)</f>
        <v>0</v>
      </c>
      <c r="AZ63" s="91" cm="1">
        <f t="array" ref="AZ63">INDEX(Appendix!$G$4:$L$8,_xlfn.IFS(AX63&lt;56,1,AX63&lt;61,2,AX63&lt;66,3,AX63&lt;71,4,TRUE,5),MATCH(YEAR($C$17),Appendix!$G$3:$L$3,0))</f>
        <v>0</v>
      </c>
      <c r="BA63" s="92">
        <f t="shared" si="17"/>
        <v>0</v>
      </c>
      <c r="BB63" s="89">
        <f t="shared" si="18"/>
        <v>127</v>
      </c>
      <c r="BC63" s="90" cm="1">
        <f t="array" ref="BC63">_xlfn.IFS(SUM($S63,$W63,$AA63,$AE63,$AI63,$AM63,$AQ63,$AU63,$AY63)&gt;='Wage Ceilings '!$C$3,0,SUM($L63,$S63,$W63,$AA63,$AE63,$AI63,$AM63,$AQ63,$AU63,$AY63)&gt;'Wage Ceilings '!$C$3,'Wage Ceilings '!$C$3-SUM($S63,$W63,$AA63,$AE63,$AI63,$AM63,$AQ63,$AU63,$AY63),SUM($L63,$S63,$W63,$AA63,$AE63,$AI63,$AM63,$AQ63,$AU63,$AY63)&lt;='Wage Ceilings '!$C$3,$L63)</f>
        <v>0</v>
      </c>
      <c r="BD63" s="91" cm="1">
        <f t="array" ref="BD63">INDEX(Appendix!$G$4:$L$8,_xlfn.IFS(BB63&lt;56,1,BB63&lt;61,2,BB63&lt;66,3,BB63&lt;71,4,TRUE,5),MATCH(YEAR($C$17),Appendix!$G$3:$L$3,0))</f>
        <v>0</v>
      </c>
      <c r="BE63" s="92">
        <f t="shared" si="19"/>
        <v>0</v>
      </c>
      <c r="BF63" s="89">
        <f t="shared" si="20"/>
        <v>127</v>
      </c>
      <c r="BG63" s="90" cm="1">
        <f t="array" ref="BG63">_xlfn.IFS(SUM($S63,$W63,$AA63,$AE63,$AI63,$AM63,$AQ63,$AU63,$AY63,$BC63)&gt;='Wage Ceilings '!$C$3,0,SUM($M63,$S63,$W63,$AA63,$AE63,$AI63,$AM63,$AQ63,$AU63,$AY63,$BC63)&gt;'Wage Ceilings '!$C$3,'Wage Ceilings '!$C$3-SUM($S63,$W63,$AA63,$AE63,$AI63,$AM63,$AQ63,$AU63,$AY63,$BC63),SUM($M63,$S63,$W63,$AA63,$AE63,$AI63,$AM63,$AQ63,$AU63,$AY63,$BC63)&lt;='Wage Ceilings '!$C$3,$M63)</f>
        <v>0</v>
      </c>
      <c r="BH63" s="91" cm="1">
        <f t="array" ref="BH63">INDEX(Appendix!$G$4:$L$8,_xlfn.IFS(BF63&lt;56,1,BF63&lt;61,2,BF63&lt;66,3,BF63&lt;71,4,TRUE,5),MATCH(YEAR($C$17),Appendix!$G$3:$L$3,0))</f>
        <v>0</v>
      </c>
      <c r="BI63" s="92">
        <f t="shared" si="21"/>
        <v>0</v>
      </c>
      <c r="BJ63" s="89">
        <f t="shared" si="22"/>
        <v>127</v>
      </c>
      <c r="BK63" s="90" cm="1">
        <f t="array" ref="BK63">_xlfn.IFS(SUM($S63,$W63,$AA63,$AE63,$AI63,$AM63,$AQ63,$AU63,$AY63,$BC63,$BG63)&gt;='Wage Ceilings '!$C$3,0,SUM($N63,$S63,$W63,$AA63,$AE63,$AI63,$AM63,$AQ63,$AU63,$AY63,$BC63,$BG63)&gt;'Wage Ceilings '!$C$3,'Wage Ceilings '!$C$3-SUM($S63,$W63,$AA63,$AE63,$AI63,$AM63,$AQ63,$AU63,$AY63,$BC63,$BG63),SUM($N63,$S63,$W63,$AA63,$AE63,$AI63,$AM63,$AQ63,$AU63,$AY63,$BC63,$BG63)&lt;='Wage Ceilings '!$C$3,$N63)</f>
        <v>0</v>
      </c>
      <c r="BL63" s="91" cm="1">
        <f t="array" ref="BL63">INDEX(Appendix!$G$4:$L$8,_xlfn.IFS(BJ63&lt;56,1,BJ63&lt;61,2,BJ63&lt;66,3,BJ63&lt;71,4,TRUE,5),MATCH(YEAR($C$17),Appendix!$G$3:$L$3,0))</f>
        <v>0</v>
      </c>
      <c r="BM63" s="92">
        <f t="shared" si="23"/>
        <v>0</v>
      </c>
      <c r="BN63" s="99"/>
    </row>
    <row r="64" spans="1:66" x14ac:dyDescent="0.3">
      <c r="A64" s="64" t="s">
        <v>62</v>
      </c>
      <c r="B64" s="63"/>
      <c r="C64" s="67"/>
      <c r="D64" s="67"/>
      <c r="E64" s="67"/>
      <c r="F64" s="67"/>
      <c r="G64" s="67"/>
      <c r="H64" s="67"/>
      <c r="I64" s="67"/>
      <c r="J64" s="67"/>
      <c r="K64" s="67"/>
      <c r="L64" s="67"/>
      <c r="M64" s="67"/>
      <c r="N64" s="67"/>
      <c r="O64" s="57">
        <f t="shared" si="25"/>
        <v>0</v>
      </c>
      <c r="P64" s="57">
        <f t="shared" si="26"/>
        <v>0</v>
      </c>
      <c r="Q64" s="58">
        <f t="shared" si="0"/>
        <v>0</v>
      </c>
      <c r="R64" s="89">
        <f t="shared" si="1"/>
        <v>126</v>
      </c>
      <c r="S64" s="90">
        <f>IF($C64&gt;'Wage Ceilings '!$C$3,'Wage Ceilings '!$C$3,$C64)</f>
        <v>0</v>
      </c>
      <c r="T64" s="91" cm="1">
        <f t="array" ref="T64">INDEX(Appendix!$G$4:$L$8,_xlfn.IFS(R64&lt;56,1,R64&lt;61,2,R64&lt;66,3,R64&lt;71,4,TRUE,5),MATCH(YEAR($C$17),Appendix!$G$3:$L$3,0))</f>
        <v>0</v>
      </c>
      <c r="U64" s="92">
        <f t="shared" si="2"/>
        <v>0</v>
      </c>
      <c r="V64" s="89">
        <f t="shared" si="3"/>
        <v>127</v>
      </c>
      <c r="W64" s="90">
        <f>IF($D64&gt;'Wage Ceilings '!$C$3-$S64,'Wage Ceilings '!$C$3-$S64,$D64)</f>
        <v>0</v>
      </c>
      <c r="X64" s="91" cm="1">
        <f t="array" ref="X64">INDEX(Appendix!$G$4:$L$8,_xlfn.IFS(V64&lt;56,1,V64&lt;61,2,V64&lt;66,3,V64&lt;71,4,TRUE,5),MATCH(YEAR($C$17),Appendix!$G$3:$L$3,0))</f>
        <v>0</v>
      </c>
      <c r="Y64" s="92">
        <f t="shared" si="4"/>
        <v>0</v>
      </c>
      <c r="Z64" s="89">
        <f t="shared" si="5"/>
        <v>127</v>
      </c>
      <c r="AA64" s="90">
        <f>IF($E64&gt;'Wage Ceilings '!$C$3-SUM($S64,$W64),'Wage Ceilings '!$C$3-SUM($S64,$W64),$E64)</f>
        <v>0</v>
      </c>
      <c r="AB64" s="91" cm="1">
        <f t="array" ref="AB64">INDEX(Appendix!$G$4:$L$8,_xlfn.IFS(Z64&lt;56,1,Z64&lt;61,2,Z64&lt;66,3,Z64&lt;71,4,TRUE,5),MATCH(YEAR($C$17),Appendix!$G$3:$L$3,0))</f>
        <v>0</v>
      </c>
      <c r="AC64" s="92">
        <f t="shared" si="6"/>
        <v>0</v>
      </c>
      <c r="AD64" s="89">
        <f t="shared" si="7"/>
        <v>127</v>
      </c>
      <c r="AE64" s="90">
        <f>IF($F64&gt;'Wage Ceilings '!$C$3-SUM($S64,$W64,$AA64),'Wage Ceilings '!$C$3-SUM($S64,$W64,$AA64),$F64)</f>
        <v>0</v>
      </c>
      <c r="AF64" s="91" cm="1">
        <f t="array" ref="AF64">INDEX(Appendix!$G$4:$L$8,_xlfn.IFS(AD64&lt;56,1,AD64&lt;61,2,AD64&lt;66,3,AD64&lt;71,4,TRUE,5),MATCH(YEAR($C$17),Appendix!$G$3:$L$3,0))</f>
        <v>0</v>
      </c>
      <c r="AG64" s="92">
        <f t="shared" si="8"/>
        <v>0</v>
      </c>
      <c r="AH64" s="89">
        <f t="shared" si="9"/>
        <v>127</v>
      </c>
      <c r="AI64" s="90">
        <f>IF($G64&gt;'Wage Ceilings '!$C$3-SUM($S64,$W64,$AA64,$AE64),'Wage Ceilings '!$C$3-SUM($S64,$W64,$AA64,$AE64),$G64)</f>
        <v>0</v>
      </c>
      <c r="AJ64" s="91" cm="1">
        <f t="array" ref="AJ64">INDEX(Appendix!$G$4:$L$8,_xlfn.IFS(AH64&lt;56,1,AH64&lt;61,2,AH64&lt;66,3,AH64&lt;71,4,TRUE,5),MATCH(YEAR($C$17),Appendix!$G$3:$L$3,0))</f>
        <v>0</v>
      </c>
      <c r="AK64" s="92">
        <f t="shared" si="10"/>
        <v>0</v>
      </c>
      <c r="AL64" s="89">
        <f t="shared" si="11"/>
        <v>127</v>
      </c>
      <c r="AM64" s="90">
        <f>IF($H64&gt;'Wage Ceilings '!$C$3-SUM($S64,$W64,$AA64,$AE64,$AI64),'Wage Ceilings '!$C$3-SUM($S64,$W64,$AA64,$AE64,$AI64),$H64)</f>
        <v>0</v>
      </c>
      <c r="AN64" s="91" cm="1">
        <f t="array" ref="AN64">INDEX(Appendix!$G$4:$L$8,_xlfn.IFS(AL64&lt;56,1,AL64&lt;61,2,AL64&lt;66,3,AL64&lt;71,4,TRUE,5),MATCH(YEAR($C$17),Appendix!$G$3:$L$3,0))</f>
        <v>0</v>
      </c>
      <c r="AO64" s="92">
        <f t="shared" si="12"/>
        <v>0</v>
      </c>
      <c r="AP64" s="89">
        <f t="shared" si="13"/>
        <v>127</v>
      </c>
      <c r="AQ64" s="90" cm="1">
        <f t="array" ref="AQ64">_xlfn.IFS(SUM($S64,$W64,$AA64,$AE64,$AI64,$AM64)&gt;='Wage Ceilings '!$C$3,0,SUM($I64,$S64,$W64,$AA64,$AE64,$AI64,$AM64)&gt;'Wage Ceilings '!$C$3,'Wage Ceilings '!$C$3-SUM($S64,$W64,$AA64,$AE64,$AI64,$AM64),SUM($I64,$S64,$W64,$AA64,$AE64,$AI64,$AM64)&lt;='Wage Ceilings '!$C$3,$I64)</f>
        <v>0</v>
      </c>
      <c r="AR64" s="91" cm="1">
        <f t="array" ref="AR64">INDEX(Appendix!$G$4:$L$8,_xlfn.IFS(AP64&lt;56,1,AP64&lt;61,2,AP64&lt;66,3,AP64&lt;71,4,TRUE,5),MATCH(YEAR($C$17),Appendix!$G$3:$L$3,0))</f>
        <v>0</v>
      </c>
      <c r="AS64" s="92">
        <f t="shared" si="24"/>
        <v>0</v>
      </c>
      <c r="AT64" s="89">
        <f t="shared" si="14"/>
        <v>127</v>
      </c>
      <c r="AU64" s="90" cm="1">
        <f t="array" ref="AU64">_xlfn.IFS(SUM($S64,$W64,$AA64,$AE64,$AI64,$AM64,$AQ64)&gt;='Wage Ceilings '!$C$3,0,SUM($J64,$S64,$W64,$AA64,$AE64,$AI64,$AM64,$AQ64)&gt;'Wage Ceilings '!$C$3,'Wage Ceilings '!$C$3-SUM($S64,$W64,$AA64,$AE64,$AI64,$AM64,$AQ64),SUM($J64,$S64,$W64,$AA64,$AE64,$AI64,$AM64,$AQ64)&lt;='Wage Ceilings '!$C$3,$J64)</f>
        <v>0</v>
      </c>
      <c r="AV64" s="91" cm="1">
        <f t="array" ref="AV64">INDEX(Appendix!$G$4:$L$8,_xlfn.IFS(AT64&lt;56,1,AT64&lt;61,2,AT64&lt;66,3,AT64&lt;71,4,TRUE,5),MATCH(YEAR($C$17),Appendix!$G$3:$L$3,0))</f>
        <v>0</v>
      </c>
      <c r="AW64" s="92">
        <f t="shared" si="15"/>
        <v>0</v>
      </c>
      <c r="AX64" s="89">
        <f t="shared" si="16"/>
        <v>127</v>
      </c>
      <c r="AY64" s="90" cm="1">
        <f t="array" ref="AY64">_xlfn.IFS(SUM($S64,$W64,$AA64,$AE64,$AI64,$AM64,$AQ64,$AU64)&gt;='Wage Ceilings '!$C$3,0,SUM($K64,$S64,$W64,$AA64,$AE64,$AI64,$AM64,$AQ64,$AU64)&gt;'Wage Ceilings '!$C$3,'Wage Ceilings '!$C$3-SUM($S64,$W64,$AA64,$AE64,$AI64,$AM64,$AQ64,$AU64),SUM($K64,$S64,$W64,$AA64,$AE64,$AI64,$AM64,$AQ64,$AU64)&lt;='Wage Ceilings '!$C$3,$K64)</f>
        <v>0</v>
      </c>
      <c r="AZ64" s="91" cm="1">
        <f t="array" ref="AZ64">INDEX(Appendix!$G$4:$L$8,_xlfn.IFS(AX64&lt;56,1,AX64&lt;61,2,AX64&lt;66,3,AX64&lt;71,4,TRUE,5),MATCH(YEAR($C$17),Appendix!$G$3:$L$3,0))</f>
        <v>0</v>
      </c>
      <c r="BA64" s="92">
        <f t="shared" si="17"/>
        <v>0</v>
      </c>
      <c r="BB64" s="89">
        <f t="shared" si="18"/>
        <v>127</v>
      </c>
      <c r="BC64" s="90" cm="1">
        <f t="array" ref="BC64">_xlfn.IFS(SUM($S64,$W64,$AA64,$AE64,$AI64,$AM64,$AQ64,$AU64,$AY64)&gt;='Wage Ceilings '!$C$3,0,SUM($L64,$S64,$W64,$AA64,$AE64,$AI64,$AM64,$AQ64,$AU64,$AY64)&gt;'Wage Ceilings '!$C$3,'Wage Ceilings '!$C$3-SUM($S64,$W64,$AA64,$AE64,$AI64,$AM64,$AQ64,$AU64,$AY64),SUM($L64,$S64,$W64,$AA64,$AE64,$AI64,$AM64,$AQ64,$AU64,$AY64)&lt;='Wage Ceilings '!$C$3,$L64)</f>
        <v>0</v>
      </c>
      <c r="BD64" s="91" cm="1">
        <f t="array" ref="BD64">INDEX(Appendix!$G$4:$L$8,_xlfn.IFS(BB64&lt;56,1,BB64&lt;61,2,BB64&lt;66,3,BB64&lt;71,4,TRUE,5),MATCH(YEAR($C$17),Appendix!$G$3:$L$3,0))</f>
        <v>0</v>
      </c>
      <c r="BE64" s="92">
        <f t="shared" si="19"/>
        <v>0</v>
      </c>
      <c r="BF64" s="89">
        <f t="shared" si="20"/>
        <v>127</v>
      </c>
      <c r="BG64" s="90" cm="1">
        <f t="array" ref="BG64">_xlfn.IFS(SUM($S64,$W64,$AA64,$AE64,$AI64,$AM64,$AQ64,$AU64,$AY64,$BC64)&gt;='Wage Ceilings '!$C$3,0,SUM($M64,$S64,$W64,$AA64,$AE64,$AI64,$AM64,$AQ64,$AU64,$AY64,$BC64)&gt;'Wage Ceilings '!$C$3,'Wage Ceilings '!$C$3-SUM($S64,$W64,$AA64,$AE64,$AI64,$AM64,$AQ64,$AU64,$AY64,$BC64),SUM($M64,$S64,$W64,$AA64,$AE64,$AI64,$AM64,$AQ64,$AU64,$AY64,$BC64)&lt;='Wage Ceilings '!$C$3,$M64)</f>
        <v>0</v>
      </c>
      <c r="BH64" s="91" cm="1">
        <f t="array" ref="BH64">INDEX(Appendix!$G$4:$L$8,_xlfn.IFS(BF64&lt;56,1,BF64&lt;61,2,BF64&lt;66,3,BF64&lt;71,4,TRUE,5),MATCH(YEAR($C$17),Appendix!$G$3:$L$3,0))</f>
        <v>0</v>
      </c>
      <c r="BI64" s="92">
        <f t="shared" si="21"/>
        <v>0</v>
      </c>
      <c r="BJ64" s="89">
        <f t="shared" si="22"/>
        <v>127</v>
      </c>
      <c r="BK64" s="90" cm="1">
        <f t="array" ref="BK64">_xlfn.IFS(SUM($S64,$W64,$AA64,$AE64,$AI64,$AM64,$AQ64,$AU64,$AY64,$BC64,$BG64)&gt;='Wage Ceilings '!$C$3,0,SUM($N64,$S64,$W64,$AA64,$AE64,$AI64,$AM64,$AQ64,$AU64,$AY64,$BC64,$BG64)&gt;'Wage Ceilings '!$C$3,'Wage Ceilings '!$C$3-SUM($S64,$W64,$AA64,$AE64,$AI64,$AM64,$AQ64,$AU64,$AY64,$BC64,$BG64),SUM($N64,$S64,$W64,$AA64,$AE64,$AI64,$AM64,$AQ64,$AU64,$AY64,$BC64,$BG64)&lt;='Wage Ceilings '!$C$3,$N64)</f>
        <v>0</v>
      </c>
      <c r="BL64" s="91" cm="1">
        <f t="array" ref="BL64">INDEX(Appendix!$G$4:$L$8,_xlfn.IFS(BJ64&lt;56,1,BJ64&lt;61,2,BJ64&lt;66,3,BJ64&lt;71,4,TRUE,5),MATCH(YEAR($C$17),Appendix!$G$3:$L$3,0))</f>
        <v>0</v>
      </c>
      <c r="BM64" s="92">
        <f t="shared" si="23"/>
        <v>0</v>
      </c>
      <c r="BN64" s="99"/>
    </row>
    <row r="65" spans="1:66" x14ac:dyDescent="0.3">
      <c r="A65" s="64" t="s">
        <v>63</v>
      </c>
      <c r="B65" s="63"/>
      <c r="C65" s="67"/>
      <c r="D65" s="67"/>
      <c r="E65" s="67"/>
      <c r="F65" s="67"/>
      <c r="G65" s="67"/>
      <c r="H65" s="67"/>
      <c r="I65" s="67"/>
      <c r="J65" s="67"/>
      <c r="K65" s="67"/>
      <c r="L65" s="67"/>
      <c r="M65" s="67"/>
      <c r="N65" s="67"/>
      <c r="O65" s="57">
        <f t="shared" si="25"/>
        <v>0</v>
      </c>
      <c r="P65" s="57">
        <f t="shared" si="26"/>
        <v>0</v>
      </c>
      <c r="Q65" s="58">
        <f t="shared" si="0"/>
        <v>0</v>
      </c>
      <c r="R65" s="89">
        <f t="shared" si="1"/>
        <v>126</v>
      </c>
      <c r="S65" s="90">
        <f>IF($C65&gt;'Wage Ceilings '!$C$3,'Wage Ceilings '!$C$3,$C65)</f>
        <v>0</v>
      </c>
      <c r="T65" s="91" cm="1">
        <f t="array" ref="T65">INDEX(Appendix!$G$4:$L$8,_xlfn.IFS(R65&lt;56,1,R65&lt;61,2,R65&lt;66,3,R65&lt;71,4,TRUE,5),MATCH(YEAR($C$17),Appendix!$G$3:$L$3,0))</f>
        <v>0</v>
      </c>
      <c r="U65" s="92">
        <f t="shared" si="2"/>
        <v>0</v>
      </c>
      <c r="V65" s="89">
        <f t="shared" si="3"/>
        <v>127</v>
      </c>
      <c r="W65" s="90">
        <f>IF($D65&gt;'Wage Ceilings '!$C$3-$S65,'Wage Ceilings '!$C$3-$S65,$D65)</f>
        <v>0</v>
      </c>
      <c r="X65" s="91" cm="1">
        <f t="array" ref="X65">INDEX(Appendix!$G$4:$L$8,_xlfn.IFS(V65&lt;56,1,V65&lt;61,2,V65&lt;66,3,V65&lt;71,4,TRUE,5),MATCH(YEAR($C$17),Appendix!$G$3:$L$3,0))</f>
        <v>0</v>
      </c>
      <c r="Y65" s="92">
        <f t="shared" si="4"/>
        <v>0</v>
      </c>
      <c r="Z65" s="89">
        <f t="shared" si="5"/>
        <v>127</v>
      </c>
      <c r="AA65" s="90">
        <f>IF($E65&gt;'Wage Ceilings '!$C$3-SUM($S65,$W65),'Wage Ceilings '!$C$3-SUM($S65,$W65),$E65)</f>
        <v>0</v>
      </c>
      <c r="AB65" s="91" cm="1">
        <f t="array" ref="AB65">INDEX(Appendix!$G$4:$L$8,_xlfn.IFS(Z65&lt;56,1,Z65&lt;61,2,Z65&lt;66,3,Z65&lt;71,4,TRUE,5),MATCH(YEAR($C$17),Appendix!$G$3:$L$3,0))</f>
        <v>0</v>
      </c>
      <c r="AC65" s="92">
        <f t="shared" si="6"/>
        <v>0</v>
      </c>
      <c r="AD65" s="89">
        <f t="shared" si="7"/>
        <v>127</v>
      </c>
      <c r="AE65" s="90">
        <f>IF($F65&gt;'Wage Ceilings '!$C$3-SUM($S65,$W65,$AA65),'Wage Ceilings '!$C$3-SUM($S65,$W65,$AA65),$F65)</f>
        <v>0</v>
      </c>
      <c r="AF65" s="91" cm="1">
        <f t="array" ref="AF65">INDEX(Appendix!$G$4:$L$8,_xlfn.IFS(AD65&lt;56,1,AD65&lt;61,2,AD65&lt;66,3,AD65&lt;71,4,TRUE,5),MATCH(YEAR($C$17),Appendix!$G$3:$L$3,0))</f>
        <v>0</v>
      </c>
      <c r="AG65" s="92">
        <f t="shared" si="8"/>
        <v>0</v>
      </c>
      <c r="AH65" s="89">
        <f t="shared" si="9"/>
        <v>127</v>
      </c>
      <c r="AI65" s="90">
        <f>IF($G65&gt;'Wage Ceilings '!$C$3-SUM($S65,$W65,$AA65,$AE65),'Wage Ceilings '!$C$3-SUM($S65,$W65,$AA65,$AE65),$G65)</f>
        <v>0</v>
      </c>
      <c r="AJ65" s="91" cm="1">
        <f t="array" ref="AJ65">INDEX(Appendix!$G$4:$L$8,_xlfn.IFS(AH65&lt;56,1,AH65&lt;61,2,AH65&lt;66,3,AH65&lt;71,4,TRUE,5),MATCH(YEAR($C$17),Appendix!$G$3:$L$3,0))</f>
        <v>0</v>
      </c>
      <c r="AK65" s="92">
        <f t="shared" si="10"/>
        <v>0</v>
      </c>
      <c r="AL65" s="89">
        <f t="shared" si="11"/>
        <v>127</v>
      </c>
      <c r="AM65" s="90">
        <f>IF($H65&gt;'Wage Ceilings '!$C$3-SUM($S65,$W65,$AA65,$AE65,$AI65),'Wage Ceilings '!$C$3-SUM($S65,$W65,$AA65,$AE65,$AI65),$H65)</f>
        <v>0</v>
      </c>
      <c r="AN65" s="91" cm="1">
        <f t="array" ref="AN65">INDEX(Appendix!$G$4:$L$8,_xlfn.IFS(AL65&lt;56,1,AL65&lt;61,2,AL65&lt;66,3,AL65&lt;71,4,TRUE,5),MATCH(YEAR($C$17),Appendix!$G$3:$L$3,0))</f>
        <v>0</v>
      </c>
      <c r="AO65" s="92">
        <f t="shared" si="12"/>
        <v>0</v>
      </c>
      <c r="AP65" s="89">
        <f t="shared" si="13"/>
        <v>127</v>
      </c>
      <c r="AQ65" s="90" cm="1">
        <f t="array" ref="AQ65">_xlfn.IFS(SUM($S65,$W65,$AA65,$AE65,$AI65,$AM65)&gt;='Wage Ceilings '!$C$3,0,SUM($I65,$S65,$W65,$AA65,$AE65,$AI65,$AM65)&gt;'Wage Ceilings '!$C$3,'Wage Ceilings '!$C$3-SUM($S65,$W65,$AA65,$AE65,$AI65,$AM65),SUM($I65,$S65,$W65,$AA65,$AE65,$AI65,$AM65)&lt;='Wage Ceilings '!$C$3,$I65)</f>
        <v>0</v>
      </c>
      <c r="AR65" s="91" cm="1">
        <f t="array" ref="AR65">INDEX(Appendix!$G$4:$L$8,_xlfn.IFS(AP65&lt;56,1,AP65&lt;61,2,AP65&lt;66,3,AP65&lt;71,4,TRUE,5),MATCH(YEAR($C$17),Appendix!$G$3:$L$3,0))</f>
        <v>0</v>
      </c>
      <c r="AS65" s="92">
        <f t="shared" si="24"/>
        <v>0</v>
      </c>
      <c r="AT65" s="89">
        <f t="shared" si="14"/>
        <v>127</v>
      </c>
      <c r="AU65" s="90" cm="1">
        <f t="array" ref="AU65">_xlfn.IFS(SUM($S65,$W65,$AA65,$AE65,$AI65,$AM65,$AQ65)&gt;='Wage Ceilings '!$C$3,0,SUM($J65,$S65,$W65,$AA65,$AE65,$AI65,$AM65,$AQ65)&gt;'Wage Ceilings '!$C$3,'Wage Ceilings '!$C$3-SUM($S65,$W65,$AA65,$AE65,$AI65,$AM65,$AQ65),SUM($J65,$S65,$W65,$AA65,$AE65,$AI65,$AM65,$AQ65)&lt;='Wage Ceilings '!$C$3,$J65)</f>
        <v>0</v>
      </c>
      <c r="AV65" s="91" cm="1">
        <f t="array" ref="AV65">INDEX(Appendix!$G$4:$L$8,_xlfn.IFS(AT65&lt;56,1,AT65&lt;61,2,AT65&lt;66,3,AT65&lt;71,4,TRUE,5),MATCH(YEAR($C$17),Appendix!$G$3:$L$3,0))</f>
        <v>0</v>
      </c>
      <c r="AW65" s="92">
        <f t="shared" si="15"/>
        <v>0</v>
      </c>
      <c r="AX65" s="89">
        <f t="shared" si="16"/>
        <v>127</v>
      </c>
      <c r="AY65" s="90" cm="1">
        <f t="array" ref="AY65">_xlfn.IFS(SUM($S65,$W65,$AA65,$AE65,$AI65,$AM65,$AQ65,$AU65)&gt;='Wage Ceilings '!$C$3,0,SUM($K65,$S65,$W65,$AA65,$AE65,$AI65,$AM65,$AQ65,$AU65)&gt;'Wage Ceilings '!$C$3,'Wage Ceilings '!$C$3-SUM($S65,$W65,$AA65,$AE65,$AI65,$AM65,$AQ65,$AU65),SUM($K65,$S65,$W65,$AA65,$AE65,$AI65,$AM65,$AQ65,$AU65)&lt;='Wage Ceilings '!$C$3,$K65)</f>
        <v>0</v>
      </c>
      <c r="AZ65" s="91" cm="1">
        <f t="array" ref="AZ65">INDEX(Appendix!$G$4:$L$8,_xlfn.IFS(AX65&lt;56,1,AX65&lt;61,2,AX65&lt;66,3,AX65&lt;71,4,TRUE,5),MATCH(YEAR($C$17),Appendix!$G$3:$L$3,0))</f>
        <v>0</v>
      </c>
      <c r="BA65" s="92">
        <f t="shared" si="17"/>
        <v>0</v>
      </c>
      <c r="BB65" s="89">
        <f t="shared" si="18"/>
        <v>127</v>
      </c>
      <c r="BC65" s="90" cm="1">
        <f t="array" ref="BC65">_xlfn.IFS(SUM($S65,$W65,$AA65,$AE65,$AI65,$AM65,$AQ65,$AU65,$AY65)&gt;='Wage Ceilings '!$C$3,0,SUM($L65,$S65,$W65,$AA65,$AE65,$AI65,$AM65,$AQ65,$AU65,$AY65)&gt;'Wage Ceilings '!$C$3,'Wage Ceilings '!$C$3-SUM($S65,$W65,$AA65,$AE65,$AI65,$AM65,$AQ65,$AU65,$AY65),SUM($L65,$S65,$W65,$AA65,$AE65,$AI65,$AM65,$AQ65,$AU65,$AY65)&lt;='Wage Ceilings '!$C$3,$L65)</f>
        <v>0</v>
      </c>
      <c r="BD65" s="91" cm="1">
        <f t="array" ref="BD65">INDEX(Appendix!$G$4:$L$8,_xlfn.IFS(BB65&lt;56,1,BB65&lt;61,2,BB65&lt;66,3,BB65&lt;71,4,TRUE,5),MATCH(YEAR($C$17),Appendix!$G$3:$L$3,0))</f>
        <v>0</v>
      </c>
      <c r="BE65" s="92">
        <f t="shared" si="19"/>
        <v>0</v>
      </c>
      <c r="BF65" s="89">
        <f t="shared" si="20"/>
        <v>127</v>
      </c>
      <c r="BG65" s="90" cm="1">
        <f t="array" ref="BG65">_xlfn.IFS(SUM($S65,$W65,$AA65,$AE65,$AI65,$AM65,$AQ65,$AU65,$AY65,$BC65)&gt;='Wage Ceilings '!$C$3,0,SUM($M65,$S65,$W65,$AA65,$AE65,$AI65,$AM65,$AQ65,$AU65,$AY65,$BC65)&gt;'Wage Ceilings '!$C$3,'Wage Ceilings '!$C$3-SUM($S65,$W65,$AA65,$AE65,$AI65,$AM65,$AQ65,$AU65,$AY65,$BC65),SUM($M65,$S65,$W65,$AA65,$AE65,$AI65,$AM65,$AQ65,$AU65,$AY65,$BC65)&lt;='Wage Ceilings '!$C$3,$M65)</f>
        <v>0</v>
      </c>
      <c r="BH65" s="91" cm="1">
        <f t="array" ref="BH65">INDEX(Appendix!$G$4:$L$8,_xlfn.IFS(BF65&lt;56,1,BF65&lt;61,2,BF65&lt;66,3,BF65&lt;71,4,TRUE,5),MATCH(YEAR($C$17),Appendix!$G$3:$L$3,0))</f>
        <v>0</v>
      </c>
      <c r="BI65" s="92">
        <f t="shared" si="21"/>
        <v>0</v>
      </c>
      <c r="BJ65" s="89">
        <f t="shared" si="22"/>
        <v>127</v>
      </c>
      <c r="BK65" s="90" cm="1">
        <f t="array" ref="BK65">_xlfn.IFS(SUM($S65,$W65,$AA65,$AE65,$AI65,$AM65,$AQ65,$AU65,$AY65,$BC65,$BG65)&gt;='Wage Ceilings '!$C$3,0,SUM($N65,$S65,$W65,$AA65,$AE65,$AI65,$AM65,$AQ65,$AU65,$AY65,$BC65,$BG65)&gt;'Wage Ceilings '!$C$3,'Wage Ceilings '!$C$3-SUM($S65,$W65,$AA65,$AE65,$AI65,$AM65,$AQ65,$AU65,$AY65,$BC65,$BG65),SUM($N65,$S65,$W65,$AA65,$AE65,$AI65,$AM65,$AQ65,$AU65,$AY65,$BC65,$BG65)&lt;='Wage Ceilings '!$C$3,$N65)</f>
        <v>0</v>
      </c>
      <c r="BL65" s="91" cm="1">
        <f t="array" ref="BL65">INDEX(Appendix!$G$4:$L$8,_xlfn.IFS(BJ65&lt;56,1,BJ65&lt;61,2,BJ65&lt;66,3,BJ65&lt;71,4,TRUE,5),MATCH(YEAR($C$17),Appendix!$G$3:$L$3,0))</f>
        <v>0</v>
      </c>
      <c r="BM65" s="92">
        <f t="shared" si="23"/>
        <v>0</v>
      </c>
      <c r="BN65" s="99"/>
    </row>
    <row r="66" spans="1:66" x14ac:dyDescent="0.3">
      <c r="A66" s="64" t="s">
        <v>64</v>
      </c>
      <c r="B66" s="63"/>
      <c r="C66" s="67"/>
      <c r="D66" s="67"/>
      <c r="E66" s="67"/>
      <c r="F66" s="67"/>
      <c r="G66" s="67"/>
      <c r="H66" s="67"/>
      <c r="I66" s="67"/>
      <c r="J66" s="67"/>
      <c r="K66" s="67"/>
      <c r="L66" s="67"/>
      <c r="M66" s="67"/>
      <c r="N66" s="67"/>
      <c r="O66" s="57">
        <f t="shared" si="25"/>
        <v>0</v>
      </c>
      <c r="P66" s="57">
        <f t="shared" si="26"/>
        <v>0</v>
      </c>
      <c r="Q66" s="58">
        <f t="shared" si="0"/>
        <v>0</v>
      </c>
      <c r="R66" s="89">
        <f t="shared" si="1"/>
        <v>126</v>
      </c>
      <c r="S66" s="90">
        <f>IF($C66&gt;'Wage Ceilings '!$C$3,'Wage Ceilings '!$C$3,$C66)</f>
        <v>0</v>
      </c>
      <c r="T66" s="91" cm="1">
        <f t="array" ref="T66">INDEX(Appendix!$G$4:$L$8,_xlfn.IFS(R66&lt;56,1,R66&lt;61,2,R66&lt;66,3,R66&lt;71,4,TRUE,5),MATCH(YEAR($C$17),Appendix!$G$3:$L$3,0))</f>
        <v>0</v>
      </c>
      <c r="U66" s="92">
        <f t="shared" si="2"/>
        <v>0</v>
      </c>
      <c r="V66" s="89">
        <f t="shared" si="3"/>
        <v>127</v>
      </c>
      <c r="W66" s="90">
        <f>IF($D66&gt;'Wage Ceilings '!$C$3-$S66,'Wage Ceilings '!$C$3-$S66,$D66)</f>
        <v>0</v>
      </c>
      <c r="X66" s="91" cm="1">
        <f t="array" ref="X66">INDEX(Appendix!$G$4:$L$8,_xlfn.IFS(V66&lt;56,1,V66&lt;61,2,V66&lt;66,3,V66&lt;71,4,TRUE,5),MATCH(YEAR($C$17),Appendix!$G$3:$L$3,0))</f>
        <v>0</v>
      </c>
      <c r="Y66" s="92">
        <f t="shared" si="4"/>
        <v>0</v>
      </c>
      <c r="Z66" s="89">
        <f t="shared" si="5"/>
        <v>127</v>
      </c>
      <c r="AA66" s="90">
        <f>IF($E66&gt;'Wage Ceilings '!$C$3-SUM($S66,$W66),'Wage Ceilings '!$C$3-SUM($S66,$W66),$E66)</f>
        <v>0</v>
      </c>
      <c r="AB66" s="91" cm="1">
        <f t="array" ref="AB66">INDEX(Appendix!$G$4:$L$8,_xlfn.IFS(Z66&lt;56,1,Z66&lt;61,2,Z66&lt;66,3,Z66&lt;71,4,TRUE,5),MATCH(YEAR($C$17),Appendix!$G$3:$L$3,0))</f>
        <v>0</v>
      </c>
      <c r="AC66" s="92">
        <f t="shared" si="6"/>
        <v>0</v>
      </c>
      <c r="AD66" s="89">
        <f t="shared" si="7"/>
        <v>127</v>
      </c>
      <c r="AE66" s="90">
        <f>IF($F66&gt;'Wage Ceilings '!$C$3-SUM($S66,$W66,$AA66),'Wage Ceilings '!$C$3-SUM($S66,$W66,$AA66),$F66)</f>
        <v>0</v>
      </c>
      <c r="AF66" s="91" cm="1">
        <f t="array" ref="AF66">INDEX(Appendix!$G$4:$L$8,_xlfn.IFS(AD66&lt;56,1,AD66&lt;61,2,AD66&lt;66,3,AD66&lt;71,4,TRUE,5),MATCH(YEAR($C$17),Appendix!$G$3:$L$3,0))</f>
        <v>0</v>
      </c>
      <c r="AG66" s="92">
        <f t="shared" si="8"/>
        <v>0</v>
      </c>
      <c r="AH66" s="89">
        <f t="shared" si="9"/>
        <v>127</v>
      </c>
      <c r="AI66" s="90">
        <f>IF($G66&gt;'Wage Ceilings '!$C$3-SUM($S66,$W66,$AA66,$AE66),'Wage Ceilings '!$C$3-SUM($S66,$W66,$AA66,$AE66),$G66)</f>
        <v>0</v>
      </c>
      <c r="AJ66" s="91" cm="1">
        <f t="array" ref="AJ66">INDEX(Appendix!$G$4:$L$8,_xlfn.IFS(AH66&lt;56,1,AH66&lt;61,2,AH66&lt;66,3,AH66&lt;71,4,TRUE,5),MATCH(YEAR($C$17),Appendix!$G$3:$L$3,0))</f>
        <v>0</v>
      </c>
      <c r="AK66" s="92">
        <f t="shared" si="10"/>
        <v>0</v>
      </c>
      <c r="AL66" s="89">
        <f t="shared" si="11"/>
        <v>127</v>
      </c>
      <c r="AM66" s="90">
        <f>IF($H66&gt;'Wage Ceilings '!$C$3-SUM($S66,$W66,$AA66,$AE66,$AI66),'Wage Ceilings '!$C$3-SUM($S66,$W66,$AA66,$AE66,$AI66),$H66)</f>
        <v>0</v>
      </c>
      <c r="AN66" s="91" cm="1">
        <f t="array" ref="AN66">INDEX(Appendix!$G$4:$L$8,_xlfn.IFS(AL66&lt;56,1,AL66&lt;61,2,AL66&lt;66,3,AL66&lt;71,4,TRUE,5),MATCH(YEAR($C$17),Appendix!$G$3:$L$3,0))</f>
        <v>0</v>
      </c>
      <c r="AO66" s="92">
        <f t="shared" si="12"/>
        <v>0</v>
      </c>
      <c r="AP66" s="89">
        <f t="shared" si="13"/>
        <v>127</v>
      </c>
      <c r="AQ66" s="90" cm="1">
        <f t="array" ref="AQ66">_xlfn.IFS(SUM($S66,$W66,$AA66,$AE66,$AI66,$AM66)&gt;='Wage Ceilings '!$C$3,0,SUM($I66,$S66,$W66,$AA66,$AE66,$AI66,$AM66)&gt;'Wage Ceilings '!$C$3,'Wage Ceilings '!$C$3-SUM($S66,$W66,$AA66,$AE66,$AI66,$AM66),SUM($I66,$S66,$W66,$AA66,$AE66,$AI66,$AM66)&lt;='Wage Ceilings '!$C$3,$I66)</f>
        <v>0</v>
      </c>
      <c r="AR66" s="91" cm="1">
        <f t="array" ref="AR66">INDEX(Appendix!$G$4:$L$8,_xlfn.IFS(AP66&lt;56,1,AP66&lt;61,2,AP66&lt;66,3,AP66&lt;71,4,TRUE,5),MATCH(YEAR($C$17),Appendix!$G$3:$L$3,0))</f>
        <v>0</v>
      </c>
      <c r="AS66" s="92">
        <f t="shared" si="24"/>
        <v>0</v>
      </c>
      <c r="AT66" s="89">
        <f t="shared" si="14"/>
        <v>127</v>
      </c>
      <c r="AU66" s="90" cm="1">
        <f t="array" ref="AU66">_xlfn.IFS(SUM($S66,$W66,$AA66,$AE66,$AI66,$AM66,$AQ66)&gt;='Wage Ceilings '!$C$3,0,SUM($J66,$S66,$W66,$AA66,$AE66,$AI66,$AM66,$AQ66)&gt;'Wage Ceilings '!$C$3,'Wage Ceilings '!$C$3-SUM($S66,$W66,$AA66,$AE66,$AI66,$AM66,$AQ66),SUM($J66,$S66,$W66,$AA66,$AE66,$AI66,$AM66,$AQ66)&lt;='Wage Ceilings '!$C$3,$J66)</f>
        <v>0</v>
      </c>
      <c r="AV66" s="91" cm="1">
        <f t="array" ref="AV66">INDEX(Appendix!$G$4:$L$8,_xlfn.IFS(AT66&lt;56,1,AT66&lt;61,2,AT66&lt;66,3,AT66&lt;71,4,TRUE,5),MATCH(YEAR($C$17),Appendix!$G$3:$L$3,0))</f>
        <v>0</v>
      </c>
      <c r="AW66" s="92">
        <f t="shared" si="15"/>
        <v>0</v>
      </c>
      <c r="AX66" s="89">
        <f t="shared" si="16"/>
        <v>127</v>
      </c>
      <c r="AY66" s="90" cm="1">
        <f t="array" ref="AY66">_xlfn.IFS(SUM($S66,$W66,$AA66,$AE66,$AI66,$AM66,$AQ66,$AU66)&gt;='Wage Ceilings '!$C$3,0,SUM($K66,$S66,$W66,$AA66,$AE66,$AI66,$AM66,$AQ66,$AU66)&gt;'Wage Ceilings '!$C$3,'Wage Ceilings '!$C$3-SUM($S66,$W66,$AA66,$AE66,$AI66,$AM66,$AQ66,$AU66),SUM($K66,$S66,$W66,$AA66,$AE66,$AI66,$AM66,$AQ66,$AU66)&lt;='Wage Ceilings '!$C$3,$K66)</f>
        <v>0</v>
      </c>
      <c r="AZ66" s="91" cm="1">
        <f t="array" ref="AZ66">INDEX(Appendix!$G$4:$L$8,_xlfn.IFS(AX66&lt;56,1,AX66&lt;61,2,AX66&lt;66,3,AX66&lt;71,4,TRUE,5),MATCH(YEAR($C$17),Appendix!$G$3:$L$3,0))</f>
        <v>0</v>
      </c>
      <c r="BA66" s="92">
        <f t="shared" si="17"/>
        <v>0</v>
      </c>
      <c r="BB66" s="89">
        <f t="shared" si="18"/>
        <v>127</v>
      </c>
      <c r="BC66" s="90" cm="1">
        <f t="array" ref="BC66">_xlfn.IFS(SUM($S66,$W66,$AA66,$AE66,$AI66,$AM66,$AQ66,$AU66,$AY66)&gt;='Wage Ceilings '!$C$3,0,SUM($L66,$S66,$W66,$AA66,$AE66,$AI66,$AM66,$AQ66,$AU66,$AY66)&gt;'Wage Ceilings '!$C$3,'Wage Ceilings '!$C$3-SUM($S66,$W66,$AA66,$AE66,$AI66,$AM66,$AQ66,$AU66,$AY66),SUM($L66,$S66,$W66,$AA66,$AE66,$AI66,$AM66,$AQ66,$AU66,$AY66)&lt;='Wage Ceilings '!$C$3,$L66)</f>
        <v>0</v>
      </c>
      <c r="BD66" s="91" cm="1">
        <f t="array" ref="BD66">INDEX(Appendix!$G$4:$L$8,_xlfn.IFS(BB66&lt;56,1,BB66&lt;61,2,BB66&lt;66,3,BB66&lt;71,4,TRUE,5),MATCH(YEAR($C$17),Appendix!$G$3:$L$3,0))</f>
        <v>0</v>
      </c>
      <c r="BE66" s="92">
        <f t="shared" si="19"/>
        <v>0</v>
      </c>
      <c r="BF66" s="89">
        <f t="shared" si="20"/>
        <v>127</v>
      </c>
      <c r="BG66" s="90" cm="1">
        <f t="array" ref="BG66">_xlfn.IFS(SUM($S66,$W66,$AA66,$AE66,$AI66,$AM66,$AQ66,$AU66,$AY66,$BC66)&gt;='Wage Ceilings '!$C$3,0,SUM($M66,$S66,$W66,$AA66,$AE66,$AI66,$AM66,$AQ66,$AU66,$AY66,$BC66)&gt;'Wage Ceilings '!$C$3,'Wage Ceilings '!$C$3-SUM($S66,$W66,$AA66,$AE66,$AI66,$AM66,$AQ66,$AU66,$AY66,$BC66),SUM($M66,$S66,$W66,$AA66,$AE66,$AI66,$AM66,$AQ66,$AU66,$AY66,$BC66)&lt;='Wage Ceilings '!$C$3,$M66)</f>
        <v>0</v>
      </c>
      <c r="BH66" s="91" cm="1">
        <f t="array" ref="BH66">INDEX(Appendix!$G$4:$L$8,_xlfn.IFS(BF66&lt;56,1,BF66&lt;61,2,BF66&lt;66,3,BF66&lt;71,4,TRUE,5),MATCH(YEAR($C$17),Appendix!$G$3:$L$3,0))</f>
        <v>0</v>
      </c>
      <c r="BI66" s="92">
        <f t="shared" si="21"/>
        <v>0</v>
      </c>
      <c r="BJ66" s="89">
        <f t="shared" si="22"/>
        <v>127</v>
      </c>
      <c r="BK66" s="90" cm="1">
        <f t="array" ref="BK66">_xlfn.IFS(SUM($S66,$W66,$AA66,$AE66,$AI66,$AM66,$AQ66,$AU66,$AY66,$BC66,$BG66)&gt;='Wage Ceilings '!$C$3,0,SUM($N66,$S66,$W66,$AA66,$AE66,$AI66,$AM66,$AQ66,$AU66,$AY66,$BC66,$BG66)&gt;'Wage Ceilings '!$C$3,'Wage Ceilings '!$C$3-SUM($S66,$W66,$AA66,$AE66,$AI66,$AM66,$AQ66,$AU66,$AY66,$BC66,$BG66),SUM($N66,$S66,$W66,$AA66,$AE66,$AI66,$AM66,$AQ66,$AU66,$AY66,$BC66,$BG66)&lt;='Wage Ceilings '!$C$3,$N66)</f>
        <v>0</v>
      </c>
      <c r="BL66" s="91" cm="1">
        <f t="array" ref="BL66">INDEX(Appendix!$G$4:$L$8,_xlfn.IFS(BJ66&lt;56,1,BJ66&lt;61,2,BJ66&lt;66,3,BJ66&lt;71,4,TRUE,5),MATCH(YEAR($C$17),Appendix!$G$3:$L$3,0))</f>
        <v>0</v>
      </c>
      <c r="BM66" s="92">
        <f t="shared" si="23"/>
        <v>0</v>
      </c>
      <c r="BN66" s="99"/>
    </row>
    <row r="67" spans="1:66" x14ac:dyDescent="0.3">
      <c r="A67" s="64" t="s">
        <v>65</v>
      </c>
      <c r="B67" s="63"/>
      <c r="C67" s="67"/>
      <c r="D67" s="67"/>
      <c r="E67" s="67"/>
      <c r="F67" s="67"/>
      <c r="G67" s="67"/>
      <c r="H67" s="67"/>
      <c r="I67" s="67"/>
      <c r="J67" s="67"/>
      <c r="K67" s="67"/>
      <c r="L67" s="67"/>
      <c r="M67" s="67"/>
      <c r="N67" s="67"/>
      <c r="O67" s="57">
        <f t="shared" si="25"/>
        <v>0</v>
      </c>
      <c r="P67" s="57">
        <f t="shared" si="26"/>
        <v>0</v>
      </c>
      <c r="Q67" s="58">
        <f t="shared" si="0"/>
        <v>0</v>
      </c>
      <c r="R67" s="89">
        <f t="shared" si="1"/>
        <v>126</v>
      </c>
      <c r="S67" s="90">
        <f>IF($C67&gt;'Wage Ceilings '!$C$3,'Wage Ceilings '!$C$3,$C67)</f>
        <v>0</v>
      </c>
      <c r="T67" s="91" cm="1">
        <f t="array" ref="T67">INDEX(Appendix!$G$4:$L$8,_xlfn.IFS(R67&lt;56,1,R67&lt;61,2,R67&lt;66,3,R67&lt;71,4,TRUE,5),MATCH(YEAR($C$17),Appendix!$G$3:$L$3,0))</f>
        <v>0</v>
      </c>
      <c r="U67" s="92">
        <f t="shared" si="2"/>
        <v>0</v>
      </c>
      <c r="V67" s="89">
        <f t="shared" si="3"/>
        <v>127</v>
      </c>
      <c r="W67" s="90">
        <f>IF($D67&gt;'Wage Ceilings '!$C$3-$S67,'Wage Ceilings '!$C$3-$S67,$D67)</f>
        <v>0</v>
      </c>
      <c r="X67" s="91" cm="1">
        <f t="array" ref="X67">INDEX(Appendix!$G$4:$L$8,_xlfn.IFS(V67&lt;56,1,V67&lt;61,2,V67&lt;66,3,V67&lt;71,4,TRUE,5),MATCH(YEAR($C$17),Appendix!$G$3:$L$3,0))</f>
        <v>0</v>
      </c>
      <c r="Y67" s="92">
        <f t="shared" si="4"/>
        <v>0</v>
      </c>
      <c r="Z67" s="89">
        <f t="shared" si="5"/>
        <v>127</v>
      </c>
      <c r="AA67" s="90">
        <f>IF($E67&gt;'Wage Ceilings '!$C$3-SUM($S67,$W67),'Wage Ceilings '!$C$3-SUM($S67,$W67),$E67)</f>
        <v>0</v>
      </c>
      <c r="AB67" s="91" cm="1">
        <f t="array" ref="AB67">INDEX(Appendix!$G$4:$L$8,_xlfn.IFS(Z67&lt;56,1,Z67&lt;61,2,Z67&lt;66,3,Z67&lt;71,4,TRUE,5),MATCH(YEAR($C$17),Appendix!$G$3:$L$3,0))</f>
        <v>0</v>
      </c>
      <c r="AC67" s="92">
        <f t="shared" si="6"/>
        <v>0</v>
      </c>
      <c r="AD67" s="89">
        <f t="shared" si="7"/>
        <v>127</v>
      </c>
      <c r="AE67" s="90">
        <f>IF($F67&gt;'Wage Ceilings '!$C$3-SUM($S67,$W67,$AA67),'Wage Ceilings '!$C$3-SUM($S67,$W67,$AA67),$F67)</f>
        <v>0</v>
      </c>
      <c r="AF67" s="91" cm="1">
        <f t="array" ref="AF67">INDEX(Appendix!$G$4:$L$8,_xlfn.IFS(AD67&lt;56,1,AD67&lt;61,2,AD67&lt;66,3,AD67&lt;71,4,TRUE,5),MATCH(YEAR($C$17),Appendix!$G$3:$L$3,0))</f>
        <v>0</v>
      </c>
      <c r="AG67" s="92">
        <f t="shared" si="8"/>
        <v>0</v>
      </c>
      <c r="AH67" s="89">
        <f t="shared" si="9"/>
        <v>127</v>
      </c>
      <c r="AI67" s="90">
        <f>IF($G67&gt;'Wage Ceilings '!$C$3-SUM($S67,$W67,$AA67,$AE67),'Wage Ceilings '!$C$3-SUM($S67,$W67,$AA67,$AE67),$G67)</f>
        <v>0</v>
      </c>
      <c r="AJ67" s="91" cm="1">
        <f t="array" ref="AJ67">INDEX(Appendix!$G$4:$L$8,_xlfn.IFS(AH67&lt;56,1,AH67&lt;61,2,AH67&lt;66,3,AH67&lt;71,4,TRUE,5),MATCH(YEAR($C$17),Appendix!$G$3:$L$3,0))</f>
        <v>0</v>
      </c>
      <c r="AK67" s="92">
        <f t="shared" si="10"/>
        <v>0</v>
      </c>
      <c r="AL67" s="89">
        <f t="shared" si="11"/>
        <v>127</v>
      </c>
      <c r="AM67" s="90">
        <f>IF($H67&gt;'Wage Ceilings '!$C$3-SUM($S67,$W67,$AA67,$AE67,$AI67),'Wage Ceilings '!$C$3-SUM($S67,$W67,$AA67,$AE67,$AI67),$H67)</f>
        <v>0</v>
      </c>
      <c r="AN67" s="91" cm="1">
        <f t="array" ref="AN67">INDEX(Appendix!$G$4:$L$8,_xlfn.IFS(AL67&lt;56,1,AL67&lt;61,2,AL67&lt;66,3,AL67&lt;71,4,TRUE,5),MATCH(YEAR($C$17),Appendix!$G$3:$L$3,0))</f>
        <v>0</v>
      </c>
      <c r="AO67" s="92">
        <f t="shared" si="12"/>
        <v>0</v>
      </c>
      <c r="AP67" s="89">
        <f t="shared" si="13"/>
        <v>127</v>
      </c>
      <c r="AQ67" s="90" cm="1">
        <f t="array" ref="AQ67">_xlfn.IFS(SUM($S67,$W67,$AA67,$AE67,$AI67,$AM67)&gt;='Wage Ceilings '!$C$3,0,SUM($I67,$S67,$W67,$AA67,$AE67,$AI67,$AM67)&gt;'Wage Ceilings '!$C$3,'Wage Ceilings '!$C$3-SUM($S67,$W67,$AA67,$AE67,$AI67,$AM67),SUM($I67,$S67,$W67,$AA67,$AE67,$AI67,$AM67)&lt;='Wage Ceilings '!$C$3,$I67)</f>
        <v>0</v>
      </c>
      <c r="AR67" s="91" cm="1">
        <f t="array" ref="AR67">INDEX(Appendix!$G$4:$L$8,_xlfn.IFS(AP67&lt;56,1,AP67&lt;61,2,AP67&lt;66,3,AP67&lt;71,4,TRUE,5),MATCH(YEAR($C$17),Appendix!$G$3:$L$3,0))</f>
        <v>0</v>
      </c>
      <c r="AS67" s="92">
        <f t="shared" si="24"/>
        <v>0</v>
      </c>
      <c r="AT67" s="89">
        <f t="shared" si="14"/>
        <v>127</v>
      </c>
      <c r="AU67" s="90" cm="1">
        <f t="array" ref="AU67">_xlfn.IFS(SUM($S67,$W67,$AA67,$AE67,$AI67,$AM67,$AQ67)&gt;='Wage Ceilings '!$C$3,0,SUM($J67,$S67,$W67,$AA67,$AE67,$AI67,$AM67,$AQ67)&gt;'Wage Ceilings '!$C$3,'Wage Ceilings '!$C$3-SUM($S67,$W67,$AA67,$AE67,$AI67,$AM67,$AQ67),SUM($J67,$S67,$W67,$AA67,$AE67,$AI67,$AM67,$AQ67)&lt;='Wage Ceilings '!$C$3,$J67)</f>
        <v>0</v>
      </c>
      <c r="AV67" s="91" cm="1">
        <f t="array" ref="AV67">INDEX(Appendix!$G$4:$L$8,_xlfn.IFS(AT67&lt;56,1,AT67&lt;61,2,AT67&lt;66,3,AT67&lt;71,4,TRUE,5),MATCH(YEAR($C$17),Appendix!$G$3:$L$3,0))</f>
        <v>0</v>
      </c>
      <c r="AW67" s="92">
        <f t="shared" si="15"/>
        <v>0</v>
      </c>
      <c r="AX67" s="89">
        <f t="shared" si="16"/>
        <v>127</v>
      </c>
      <c r="AY67" s="90" cm="1">
        <f t="array" ref="AY67">_xlfn.IFS(SUM($S67,$W67,$AA67,$AE67,$AI67,$AM67,$AQ67,$AU67)&gt;='Wage Ceilings '!$C$3,0,SUM($K67,$S67,$W67,$AA67,$AE67,$AI67,$AM67,$AQ67,$AU67)&gt;'Wage Ceilings '!$C$3,'Wage Ceilings '!$C$3-SUM($S67,$W67,$AA67,$AE67,$AI67,$AM67,$AQ67,$AU67),SUM($K67,$S67,$W67,$AA67,$AE67,$AI67,$AM67,$AQ67,$AU67)&lt;='Wage Ceilings '!$C$3,$K67)</f>
        <v>0</v>
      </c>
      <c r="AZ67" s="91" cm="1">
        <f t="array" ref="AZ67">INDEX(Appendix!$G$4:$L$8,_xlfn.IFS(AX67&lt;56,1,AX67&lt;61,2,AX67&lt;66,3,AX67&lt;71,4,TRUE,5),MATCH(YEAR($C$17),Appendix!$G$3:$L$3,0))</f>
        <v>0</v>
      </c>
      <c r="BA67" s="92">
        <f t="shared" si="17"/>
        <v>0</v>
      </c>
      <c r="BB67" s="89">
        <f t="shared" si="18"/>
        <v>127</v>
      </c>
      <c r="BC67" s="90" cm="1">
        <f t="array" ref="BC67">_xlfn.IFS(SUM($S67,$W67,$AA67,$AE67,$AI67,$AM67,$AQ67,$AU67,$AY67)&gt;='Wage Ceilings '!$C$3,0,SUM($L67,$S67,$W67,$AA67,$AE67,$AI67,$AM67,$AQ67,$AU67,$AY67)&gt;'Wage Ceilings '!$C$3,'Wage Ceilings '!$C$3-SUM($S67,$W67,$AA67,$AE67,$AI67,$AM67,$AQ67,$AU67,$AY67),SUM($L67,$S67,$W67,$AA67,$AE67,$AI67,$AM67,$AQ67,$AU67,$AY67)&lt;='Wage Ceilings '!$C$3,$L67)</f>
        <v>0</v>
      </c>
      <c r="BD67" s="91" cm="1">
        <f t="array" ref="BD67">INDEX(Appendix!$G$4:$L$8,_xlfn.IFS(BB67&lt;56,1,BB67&lt;61,2,BB67&lt;66,3,BB67&lt;71,4,TRUE,5),MATCH(YEAR($C$17),Appendix!$G$3:$L$3,0))</f>
        <v>0</v>
      </c>
      <c r="BE67" s="92">
        <f t="shared" si="19"/>
        <v>0</v>
      </c>
      <c r="BF67" s="89">
        <f t="shared" si="20"/>
        <v>127</v>
      </c>
      <c r="BG67" s="90" cm="1">
        <f t="array" ref="BG67">_xlfn.IFS(SUM($S67,$W67,$AA67,$AE67,$AI67,$AM67,$AQ67,$AU67,$AY67,$BC67)&gt;='Wage Ceilings '!$C$3,0,SUM($M67,$S67,$W67,$AA67,$AE67,$AI67,$AM67,$AQ67,$AU67,$AY67,$BC67)&gt;'Wage Ceilings '!$C$3,'Wage Ceilings '!$C$3-SUM($S67,$W67,$AA67,$AE67,$AI67,$AM67,$AQ67,$AU67,$AY67,$BC67),SUM($M67,$S67,$W67,$AA67,$AE67,$AI67,$AM67,$AQ67,$AU67,$AY67,$BC67)&lt;='Wage Ceilings '!$C$3,$M67)</f>
        <v>0</v>
      </c>
      <c r="BH67" s="91" cm="1">
        <f t="array" ref="BH67">INDEX(Appendix!$G$4:$L$8,_xlfn.IFS(BF67&lt;56,1,BF67&lt;61,2,BF67&lt;66,3,BF67&lt;71,4,TRUE,5),MATCH(YEAR($C$17),Appendix!$G$3:$L$3,0))</f>
        <v>0</v>
      </c>
      <c r="BI67" s="92">
        <f t="shared" si="21"/>
        <v>0</v>
      </c>
      <c r="BJ67" s="89">
        <f t="shared" si="22"/>
        <v>127</v>
      </c>
      <c r="BK67" s="90" cm="1">
        <f t="array" ref="BK67">_xlfn.IFS(SUM($S67,$W67,$AA67,$AE67,$AI67,$AM67,$AQ67,$AU67,$AY67,$BC67,$BG67)&gt;='Wage Ceilings '!$C$3,0,SUM($N67,$S67,$W67,$AA67,$AE67,$AI67,$AM67,$AQ67,$AU67,$AY67,$BC67,$BG67)&gt;'Wage Ceilings '!$C$3,'Wage Ceilings '!$C$3-SUM($S67,$W67,$AA67,$AE67,$AI67,$AM67,$AQ67,$AU67,$AY67,$BC67,$BG67),SUM($N67,$S67,$W67,$AA67,$AE67,$AI67,$AM67,$AQ67,$AU67,$AY67,$BC67,$BG67)&lt;='Wage Ceilings '!$C$3,$N67)</f>
        <v>0</v>
      </c>
      <c r="BL67" s="91" cm="1">
        <f t="array" ref="BL67">INDEX(Appendix!$G$4:$L$8,_xlfn.IFS(BJ67&lt;56,1,BJ67&lt;61,2,BJ67&lt;66,3,BJ67&lt;71,4,TRUE,5),MATCH(YEAR($C$17),Appendix!$G$3:$L$3,0))</f>
        <v>0</v>
      </c>
      <c r="BM67" s="92">
        <f t="shared" si="23"/>
        <v>0</v>
      </c>
      <c r="BN67" s="99"/>
    </row>
    <row r="68" spans="1:66" x14ac:dyDescent="0.3">
      <c r="A68" s="64" t="s">
        <v>66</v>
      </c>
      <c r="B68" s="63"/>
      <c r="C68" s="67"/>
      <c r="D68" s="67"/>
      <c r="E68" s="67"/>
      <c r="F68" s="67"/>
      <c r="G68" s="67"/>
      <c r="H68" s="67"/>
      <c r="I68" s="67"/>
      <c r="J68" s="67"/>
      <c r="K68" s="67"/>
      <c r="L68" s="67"/>
      <c r="M68" s="67"/>
      <c r="N68" s="67"/>
      <c r="O68" s="57">
        <f t="shared" si="25"/>
        <v>0</v>
      </c>
      <c r="P68" s="57">
        <f t="shared" si="26"/>
        <v>0</v>
      </c>
      <c r="Q68" s="58">
        <f t="shared" si="0"/>
        <v>0</v>
      </c>
      <c r="R68" s="89">
        <f t="shared" si="1"/>
        <v>126</v>
      </c>
      <c r="S68" s="90">
        <f>IF($C68&gt;'Wage Ceilings '!$C$3,'Wage Ceilings '!$C$3,$C68)</f>
        <v>0</v>
      </c>
      <c r="T68" s="91" cm="1">
        <f t="array" ref="T68">INDEX(Appendix!$G$4:$L$8,_xlfn.IFS(R68&lt;56,1,R68&lt;61,2,R68&lt;66,3,R68&lt;71,4,TRUE,5),MATCH(YEAR($C$17),Appendix!$G$3:$L$3,0))</f>
        <v>0</v>
      </c>
      <c r="U68" s="92">
        <f t="shared" si="2"/>
        <v>0</v>
      </c>
      <c r="V68" s="89">
        <f t="shared" si="3"/>
        <v>127</v>
      </c>
      <c r="W68" s="90">
        <f>IF($D68&gt;'Wage Ceilings '!$C$3-$S68,'Wage Ceilings '!$C$3-$S68,$D68)</f>
        <v>0</v>
      </c>
      <c r="X68" s="91" cm="1">
        <f t="array" ref="X68">INDEX(Appendix!$G$4:$L$8,_xlfn.IFS(V68&lt;56,1,V68&lt;61,2,V68&lt;66,3,V68&lt;71,4,TRUE,5),MATCH(YEAR($C$17),Appendix!$G$3:$L$3,0))</f>
        <v>0</v>
      </c>
      <c r="Y68" s="92">
        <f t="shared" si="4"/>
        <v>0</v>
      </c>
      <c r="Z68" s="89">
        <f t="shared" si="5"/>
        <v>127</v>
      </c>
      <c r="AA68" s="90">
        <f>IF($E68&gt;'Wage Ceilings '!$C$3-SUM($S68,$W68),'Wage Ceilings '!$C$3-SUM($S68,$W68),$E68)</f>
        <v>0</v>
      </c>
      <c r="AB68" s="91" cm="1">
        <f t="array" ref="AB68">INDEX(Appendix!$G$4:$L$8,_xlfn.IFS(Z68&lt;56,1,Z68&lt;61,2,Z68&lt;66,3,Z68&lt;71,4,TRUE,5),MATCH(YEAR($C$17),Appendix!$G$3:$L$3,0))</f>
        <v>0</v>
      </c>
      <c r="AC68" s="92">
        <f t="shared" si="6"/>
        <v>0</v>
      </c>
      <c r="AD68" s="89">
        <f t="shared" si="7"/>
        <v>127</v>
      </c>
      <c r="AE68" s="90">
        <f>IF($F68&gt;'Wage Ceilings '!$C$3-SUM($S68,$W68,$AA68),'Wage Ceilings '!$C$3-SUM($S68,$W68,$AA68),$F68)</f>
        <v>0</v>
      </c>
      <c r="AF68" s="91" cm="1">
        <f t="array" ref="AF68">INDEX(Appendix!$G$4:$L$8,_xlfn.IFS(AD68&lt;56,1,AD68&lt;61,2,AD68&lt;66,3,AD68&lt;71,4,TRUE,5),MATCH(YEAR($C$17),Appendix!$G$3:$L$3,0))</f>
        <v>0</v>
      </c>
      <c r="AG68" s="92">
        <f t="shared" si="8"/>
        <v>0</v>
      </c>
      <c r="AH68" s="89">
        <f t="shared" si="9"/>
        <v>127</v>
      </c>
      <c r="AI68" s="90">
        <f>IF($G68&gt;'Wage Ceilings '!$C$3-SUM($S68,$W68,$AA68,$AE68),'Wage Ceilings '!$C$3-SUM($S68,$W68,$AA68,$AE68),$G68)</f>
        <v>0</v>
      </c>
      <c r="AJ68" s="91" cm="1">
        <f t="array" ref="AJ68">INDEX(Appendix!$G$4:$L$8,_xlfn.IFS(AH68&lt;56,1,AH68&lt;61,2,AH68&lt;66,3,AH68&lt;71,4,TRUE,5),MATCH(YEAR($C$17),Appendix!$G$3:$L$3,0))</f>
        <v>0</v>
      </c>
      <c r="AK68" s="92">
        <f t="shared" si="10"/>
        <v>0</v>
      </c>
      <c r="AL68" s="89">
        <f t="shared" si="11"/>
        <v>127</v>
      </c>
      <c r="AM68" s="90">
        <f>IF($H68&gt;'Wage Ceilings '!$C$3-SUM($S68,$W68,$AA68,$AE68,$AI68),'Wage Ceilings '!$C$3-SUM($S68,$W68,$AA68,$AE68,$AI68),$H68)</f>
        <v>0</v>
      </c>
      <c r="AN68" s="91" cm="1">
        <f t="array" ref="AN68">INDEX(Appendix!$G$4:$L$8,_xlfn.IFS(AL68&lt;56,1,AL68&lt;61,2,AL68&lt;66,3,AL68&lt;71,4,TRUE,5),MATCH(YEAR($C$17),Appendix!$G$3:$L$3,0))</f>
        <v>0</v>
      </c>
      <c r="AO68" s="92">
        <f t="shared" si="12"/>
        <v>0</v>
      </c>
      <c r="AP68" s="89">
        <f t="shared" si="13"/>
        <v>127</v>
      </c>
      <c r="AQ68" s="90" cm="1">
        <f t="array" ref="AQ68">_xlfn.IFS(SUM($S68,$W68,$AA68,$AE68,$AI68,$AM68)&gt;='Wage Ceilings '!$C$3,0,SUM($I68,$S68,$W68,$AA68,$AE68,$AI68,$AM68)&gt;'Wage Ceilings '!$C$3,'Wage Ceilings '!$C$3-SUM($S68,$W68,$AA68,$AE68,$AI68,$AM68),SUM($I68,$S68,$W68,$AA68,$AE68,$AI68,$AM68)&lt;='Wage Ceilings '!$C$3,$I68)</f>
        <v>0</v>
      </c>
      <c r="AR68" s="91" cm="1">
        <f t="array" ref="AR68">INDEX(Appendix!$G$4:$L$8,_xlfn.IFS(AP68&lt;56,1,AP68&lt;61,2,AP68&lt;66,3,AP68&lt;71,4,TRUE,5),MATCH(YEAR($C$17),Appendix!$G$3:$L$3,0))</f>
        <v>0</v>
      </c>
      <c r="AS68" s="92">
        <f t="shared" si="24"/>
        <v>0</v>
      </c>
      <c r="AT68" s="89">
        <f t="shared" si="14"/>
        <v>127</v>
      </c>
      <c r="AU68" s="90" cm="1">
        <f t="array" ref="AU68">_xlfn.IFS(SUM($S68,$W68,$AA68,$AE68,$AI68,$AM68,$AQ68)&gt;='Wage Ceilings '!$C$3,0,SUM($J68,$S68,$W68,$AA68,$AE68,$AI68,$AM68,$AQ68)&gt;'Wage Ceilings '!$C$3,'Wage Ceilings '!$C$3-SUM($S68,$W68,$AA68,$AE68,$AI68,$AM68,$AQ68),SUM($J68,$S68,$W68,$AA68,$AE68,$AI68,$AM68,$AQ68)&lt;='Wage Ceilings '!$C$3,$J68)</f>
        <v>0</v>
      </c>
      <c r="AV68" s="91" cm="1">
        <f t="array" ref="AV68">INDEX(Appendix!$G$4:$L$8,_xlfn.IFS(AT68&lt;56,1,AT68&lt;61,2,AT68&lt;66,3,AT68&lt;71,4,TRUE,5),MATCH(YEAR($C$17),Appendix!$G$3:$L$3,0))</f>
        <v>0</v>
      </c>
      <c r="AW68" s="92">
        <f t="shared" si="15"/>
        <v>0</v>
      </c>
      <c r="AX68" s="89">
        <f t="shared" si="16"/>
        <v>127</v>
      </c>
      <c r="AY68" s="90" cm="1">
        <f t="array" ref="AY68">_xlfn.IFS(SUM($S68,$W68,$AA68,$AE68,$AI68,$AM68,$AQ68,$AU68)&gt;='Wage Ceilings '!$C$3,0,SUM($K68,$S68,$W68,$AA68,$AE68,$AI68,$AM68,$AQ68,$AU68)&gt;'Wage Ceilings '!$C$3,'Wage Ceilings '!$C$3-SUM($S68,$W68,$AA68,$AE68,$AI68,$AM68,$AQ68,$AU68),SUM($K68,$S68,$W68,$AA68,$AE68,$AI68,$AM68,$AQ68,$AU68)&lt;='Wage Ceilings '!$C$3,$K68)</f>
        <v>0</v>
      </c>
      <c r="AZ68" s="91" cm="1">
        <f t="array" ref="AZ68">INDEX(Appendix!$G$4:$L$8,_xlfn.IFS(AX68&lt;56,1,AX68&lt;61,2,AX68&lt;66,3,AX68&lt;71,4,TRUE,5),MATCH(YEAR($C$17),Appendix!$G$3:$L$3,0))</f>
        <v>0</v>
      </c>
      <c r="BA68" s="92">
        <f t="shared" si="17"/>
        <v>0</v>
      </c>
      <c r="BB68" s="89">
        <f t="shared" si="18"/>
        <v>127</v>
      </c>
      <c r="BC68" s="90" cm="1">
        <f t="array" ref="BC68">_xlfn.IFS(SUM($S68,$W68,$AA68,$AE68,$AI68,$AM68,$AQ68,$AU68,$AY68)&gt;='Wage Ceilings '!$C$3,0,SUM($L68,$S68,$W68,$AA68,$AE68,$AI68,$AM68,$AQ68,$AU68,$AY68)&gt;'Wage Ceilings '!$C$3,'Wage Ceilings '!$C$3-SUM($S68,$W68,$AA68,$AE68,$AI68,$AM68,$AQ68,$AU68,$AY68),SUM($L68,$S68,$W68,$AA68,$AE68,$AI68,$AM68,$AQ68,$AU68,$AY68)&lt;='Wage Ceilings '!$C$3,$L68)</f>
        <v>0</v>
      </c>
      <c r="BD68" s="91" cm="1">
        <f t="array" ref="BD68">INDEX(Appendix!$G$4:$L$8,_xlfn.IFS(BB68&lt;56,1,BB68&lt;61,2,BB68&lt;66,3,BB68&lt;71,4,TRUE,5),MATCH(YEAR($C$17),Appendix!$G$3:$L$3,0))</f>
        <v>0</v>
      </c>
      <c r="BE68" s="92">
        <f t="shared" si="19"/>
        <v>0</v>
      </c>
      <c r="BF68" s="89">
        <f t="shared" si="20"/>
        <v>127</v>
      </c>
      <c r="BG68" s="90" cm="1">
        <f t="array" ref="BG68">_xlfn.IFS(SUM($S68,$W68,$AA68,$AE68,$AI68,$AM68,$AQ68,$AU68,$AY68,$BC68)&gt;='Wage Ceilings '!$C$3,0,SUM($M68,$S68,$W68,$AA68,$AE68,$AI68,$AM68,$AQ68,$AU68,$AY68,$BC68)&gt;'Wage Ceilings '!$C$3,'Wage Ceilings '!$C$3-SUM($S68,$W68,$AA68,$AE68,$AI68,$AM68,$AQ68,$AU68,$AY68,$BC68),SUM($M68,$S68,$W68,$AA68,$AE68,$AI68,$AM68,$AQ68,$AU68,$AY68,$BC68)&lt;='Wage Ceilings '!$C$3,$M68)</f>
        <v>0</v>
      </c>
      <c r="BH68" s="91" cm="1">
        <f t="array" ref="BH68">INDEX(Appendix!$G$4:$L$8,_xlfn.IFS(BF68&lt;56,1,BF68&lt;61,2,BF68&lt;66,3,BF68&lt;71,4,TRUE,5),MATCH(YEAR($C$17),Appendix!$G$3:$L$3,0))</f>
        <v>0</v>
      </c>
      <c r="BI68" s="92">
        <f t="shared" si="21"/>
        <v>0</v>
      </c>
      <c r="BJ68" s="89">
        <f t="shared" si="22"/>
        <v>127</v>
      </c>
      <c r="BK68" s="90" cm="1">
        <f t="array" ref="BK68">_xlfn.IFS(SUM($S68,$W68,$AA68,$AE68,$AI68,$AM68,$AQ68,$AU68,$AY68,$BC68,$BG68)&gt;='Wage Ceilings '!$C$3,0,SUM($N68,$S68,$W68,$AA68,$AE68,$AI68,$AM68,$AQ68,$AU68,$AY68,$BC68,$BG68)&gt;'Wage Ceilings '!$C$3,'Wage Ceilings '!$C$3-SUM($S68,$W68,$AA68,$AE68,$AI68,$AM68,$AQ68,$AU68,$AY68,$BC68,$BG68),SUM($N68,$S68,$W68,$AA68,$AE68,$AI68,$AM68,$AQ68,$AU68,$AY68,$BC68,$BG68)&lt;='Wage Ceilings '!$C$3,$N68)</f>
        <v>0</v>
      </c>
      <c r="BL68" s="91" cm="1">
        <f t="array" ref="BL68">INDEX(Appendix!$G$4:$L$8,_xlfn.IFS(BJ68&lt;56,1,BJ68&lt;61,2,BJ68&lt;66,3,BJ68&lt;71,4,TRUE,5),MATCH(YEAR($C$17),Appendix!$G$3:$L$3,0))</f>
        <v>0</v>
      </c>
      <c r="BM68" s="92">
        <f t="shared" si="23"/>
        <v>0</v>
      </c>
      <c r="BN68" s="99"/>
    </row>
    <row r="69" spans="1:66" x14ac:dyDescent="0.3">
      <c r="A69" s="64" t="s">
        <v>67</v>
      </c>
      <c r="B69" s="63"/>
      <c r="C69" s="67"/>
      <c r="D69" s="67"/>
      <c r="E69" s="67"/>
      <c r="F69" s="67"/>
      <c r="G69" s="67"/>
      <c r="H69" s="67"/>
      <c r="I69" s="67"/>
      <c r="J69" s="67"/>
      <c r="K69" s="67"/>
      <c r="L69" s="67"/>
      <c r="M69" s="67"/>
      <c r="N69" s="67"/>
      <c r="O69" s="57">
        <f t="shared" si="25"/>
        <v>0</v>
      </c>
      <c r="P69" s="57">
        <f t="shared" si="26"/>
        <v>0</v>
      </c>
      <c r="Q69" s="58">
        <f t="shared" si="0"/>
        <v>0</v>
      </c>
      <c r="R69" s="89">
        <f t="shared" si="1"/>
        <v>126</v>
      </c>
      <c r="S69" s="90">
        <f>IF($C69&gt;'Wage Ceilings '!$C$3,'Wage Ceilings '!$C$3,$C69)</f>
        <v>0</v>
      </c>
      <c r="T69" s="91" cm="1">
        <f t="array" ref="T69">INDEX(Appendix!$G$4:$L$8,_xlfn.IFS(R69&lt;56,1,R69&lt;61,2,R69&lt;66,3,R69&lt;71,4,TRUE,5),MATCH(YEAR($C$17),Appendix!$G$3:$L$3,0))</f>
        <v>0</v>
      </c>
      <c r="U69" s="92">
        <f t="shared" si="2"/>
        <v>0</v>
      </c>
      <c r="V69" s="89">
        <f t="shared" si="3"/>
        <v>127</v>
      </c>
      <c r="W69" s="90">
        <f>IF($D69&gt;'Wage Ceilings '!$C$3-$S69,'Wage Ceilings '!$C$3-$S69,$D69)</f>
        <v>0</v>
      </c>
      <c r="X69" s="91" cm="1">
        <f t="array" ref="X69">INDEX(Appendix!$G$4:$L$8,_xlfn.IFS(V69&lt;56,1,V69&lt;61,2,V69&lt;66,3,V69&lt;71,4,TRUE,5),MATCH(YEAR($C$17),Appendix!$G$3:$L$3,0))</f>
        <v>0</v>
      </c>
      <c r="Y69" s="92">
        <f t="shared" si="4"/>
        <v>0</v>
      </c>
      <c r="Z69" s="89">
        <f t="shared" si="5"/>
        <v>127</v>
      </c>
      <c r="AA69" s="90">
        <f>IF($E69&gt;'Wage Ceilings '!$C$3-SUM($S69,$W69),'Wage Ceilings '!$C$3-SUM($S69,$W69),$E69)</f>
        <v>0</v>
      </c>
      <c r="AB69" s="91" cm="1">
        <f t="array" ref="AB69">INDEX(Appendix!$G$4:$L$8,_xlfn.IFS(Z69&lt;56,1,Z69&lt;61,2,Z69&lt;66,3,Z69&lt;71,4,TRUE,5),MATCH(YEAR($C$17),Appendix!$G$3:$L$3,0))</f>
        <v>0</v>
      </c>
      <c r="AC69" s="92">
        <f t="shared" si="6"/>
        <v>0</v>
      </c>
      <c r="AD69" s="89">
        <f t="shared" si="7"/>
        <v>127</v>
      </c>
      <c r="AE69" s="90">
        <f>IF($F69&gt;'Wage Ceilings '!$C$3-SUM($S69,$W69,$AA69),'Wage Ceilings '!$C$3-SUM($S69,$W69,$AA69),$F69)</f>
        <v>0</v>
      </c>
      <c r="AF69" s="91" cm="1">
        <f t="array" ref="AF69">INDEX(Appendix!$G$4:$L$8,_xlfn.IFS(AD69&lt;56,1,AD69&lt;61,2,AD69&lt;66,3,AD69&lt;71,4,TRUE,5),MATCH(YEAR($C$17),Appendix!$G$3:$L$3,0))</f>
        <v>0</v>
      </c>
      <c r="AG69" s="92">
        <f t="shared" si="8"/>
        <v>0</v>
      </c>
      <c r="AH69" s="89">
        <f t="shared" si="9"/>
        <v>127</v>
      </c>
      <c r="AI69" s="90">
        <f>IF($G69&gt;'Wage Ceilings '!$C$3-SUM($S69,$W69,$AA69,$AE69),'Wage Ceilings '!$C$3-SUM($S69,$W69,$AA69,$AE69),$G69)</f>
        <v>0</v>
      </c>
      <c r="AJ69" s="91" cm="1">
        <f t="array" ref="AJ69">INDEX(Appendix!$G$4:$L$8,_xlfn.IFS(AH69&lt;56,1,AH69&lt;61,2,AH69&lt;66,3,AH69&lt;71,4,TRUE,5),MATCH(YEAR($C$17),Appendix!$G$3:$L$3,0))</f>
        <v>0</v>
      </c>
      <c r="AK69" s="92">
        <f t="shared" si="10"/>
        <v>0</v>
      </c>
      <c r="AL69" s="89">
        <f t="shared" si="11"/>
        <v>127</v>
      </c>
      <c r="AM69" s="90">
        <f>IF($H69&gt;'Wage Ceilings '!$C$3-SUM($S69,$W69,$AA69,$AE69,$AI69),'Wage Ceilings '!$C$3-SUM($S69,$W69,$AA69,$AE69,$AI69),$H69)</f>
        <v>0</v>
      </c>
      <c r="AN69" s="91" cm="1">
        <f t="array" ref="AN69">INDEX(Appendix!$G$4:$L$8,_xlfn.IFS(AL69&lt;56,1,AL69&lt;61,2,AL69&lt;66,3,AL69&lt;71,4,TRUE,5),MATCH(YEAR($C$17),Appendix!$G$3:$L$3,0))</f>
        <v>0</v>
      </c>
      <c r="AO69" s="92">
        <f t="shared" si="12"/>
        <v>0</v>
      </c>
      <c r="AP69" s="89">
        <f t="shared" si="13"/>
        <v>127</v>
      </c>
      <c r="AQ69" s="90" cm="1">
        <f t="array" ref="AQ69">_xlfn.IFS(SUM($S69,$W69,$AA69,$AE69,$AI69,$AM69)&gt;='Wage Ceilings '!$C$3,0,SUM($I69,$S69,$W69,$AA69,$AE69,$AI69,$AM69)&gt;'Wage Ceilings '!$C$3,'Wage Ceilings '!$C$3-SUM($S69,$W69,$AA69,$AE69,$AI69,$AM69),SUM($I69,$S69,$W69,$AA69,$AE69,$AI69,$AM69)&lt;='Wage Ceilings '!$C$3,$I69)</f>
        <v>0</v>
      </c>
      <c r="AR69" s="91" cm="1">
        <f t="array" ref="AR69">INDEX(Appendix!$G$4:$L$8,_xlfn.IFS(AP69&lt;56,1,AP69&lt;61,2,AP69&lt;66,3,AP69&lt;71,4,TRUE,5),MATCH(YEAR($C$17),Appendix!$G$3:$L$3,0))</f>
        <v>0</v>
      </c>
      <c r="AS69" s="92">
        <f t="shared" si="24"/>
        <v>0</v>
      </c>
      <c r="AT69" s="89">
        <f t="shared" si="14"/>
        <v>127</v>
      </c>
      <c r="AU69" s="90" cm="1">
        <f t="array" ref="AU69">_xlfn.IFS(SUM($S69,$W69,$AA69,$AE69,$AI69,$AM69,$AQ69)&gt;='Wage Ceilings '!$C$3,0,SUM($J69,$S69,$W69,$AA69,$AE69,$AI69,$AM69,$AQ69)&gt;'Wage Ceilings '!$C$3,'Wage Ceilings '!$C$3-SUM($S69,$W69,$AA69,$AE69,$AI69,$AM69,$AQ69),SUM($J69,$S69,$W69,$AA69,$AE69,$AI69,$AM69,$AQ69)&lt;='Wage Ceilings '!$C$3,$J69)</f>
        <v>0</v>
      </c>
      <c r="AV69" s="91" cm="1">
        <f t="array" ref="AV69">INDEX(Appendix!$G$4:$L$8,_xlfn.IFS(AT69&lt;56,1,AT69&lt;61,2,AT69&lt;66,3,AT69&lt;71,4,TRUE,5),MATCH(YEAR($C$17),Appendix!$G$3:$L$3,0))</f>
        <v>0</v>
      </c>
      <c r="AW69" s="92">
        <f t="shared" si="15"/>
        <v>0</v>
      </c>
      <c r="AX69" s="89">
        <f t="shared" si="16"/>
        <v>127</v>
      </c>
      <c r="AY69" s="90" cm="1">
        <f t="array" ref="AY69">_xlfn.IFS(SUM($S69,$W69,$AA69,$AE69,$AI69,$AM69,$AQ69,$AU69)&gt;='Wage Ceilings '!$C$3,0,SUM($K69,$S69,$W69,$AA69,$AE69,$AI69,$AM69,$AQ69,$AU69)&gt;'Wage Ceilings '!$C$3,'Wage Ceilings '!$C$3-SUM($S69,$W69,$AA69,$AE69,$AI69,$AM69,$AQ69,$AU69),SUM($K69,$S69,$W69,$AA69,$AE69,$AI69,$AM69,$AQ69,$AU69)&lt;='Wage Ceilings '!$C$3,$K69)</f>
        <v>0</v>
      </c>
      <c r="AZ69" s="91" cm="1">
        <f t="array" ref="AZ69">INDEX(Appendix!$G$4:$L$8,_xlfn.IFS(AX69&lt;56,1,AX69&lt;61,2,AX69&lt;66,3,AX69&lt;71,4,TRUE,5),MATCH(YEAR($C$17),Appendix!$G$3:$L$3,0))</f>
        <v>0</v>
      </c>
      <c r="BA69" s="92">
        <f t="shared" si="17"/>
        <v>0</v>
      </c>
      <c r="BB69" s="89">
        <f t="shared" si="18"/>
        <v>127</v>
      </c>
      <c r="BC69" s="90" cm="1">
        <f t="array" ref="BC69">_xlfn.IFS(SUM($S69,$W69,$AA69,$AE69,$AI69,$AM69,$AQ69,$AU69,$AY69)&gt;='Wage Ceilings '!$C$3,0,SUM($L69,$S69,$W69,$AA69,$AE69,$AI69,$AM69,$AQ69,$AU69,$AY69)&gt;'Wage Ceilings '!$C$3,'Wage Ceilings '!$C$3-SUM($S69,$W69,$AA69,$AE69,$AI69,$AM69,$AQ69,$AU69,$AY69),SUM($L69,$S69,$W69,$AA69,$AE69,$AI69,$AM69,$AQ69,$AU69,$AY69)&lt;='Wage Ceilings '!$C$3,$L69)</f>
        <v>0</v>
      </c>
      <c r="BD69" s="91" cm="1">
        <f t="array" ref="BD69">INDEX(Appendix!$G$4:$L$8,_xlfn.IFS(BB69&lt;56,1,BB69&lt;61,2,BB69&lt;66,3,BB69&lt;71,4,TRUE,5),MATCH(YEAR($C$17),Appendix!$G$3:$L$3,0))</f>
        <v>0</v>
      </c>
      <c r="BE69" s="92">
        <f t="shared" si="19"/>
        <v>0</v>
      </c>
      <c r="BF69" s="89">
        <f t="shared" si="20"/>
        <v>127</v>
      </c>
      <c r="BG69" s="90" cm="1">
        <f t="array" ref="BG69">_xlfn.IFS(SUM($S69,$W69,$AA69,$AE69,$AI69,$AM69,$AQ69,$AU69,$AY69,$BC69)&gt;='Wage Ceilings '!$C$3,0,SUM($M69,$S69,$W69,$AA69,$AE69,$AI69,$AM69,$AQ69,$AU69,$AY69,$BC69)&gt;'Wage Ceilings '!$C$3,'Wage Ceilings '!$C$3-SUM($S69,$W69,$AA69,$AE69,$AI69,$AM69,$AQ69,$AU69,$AY69,$BC69),SUM($M69,$S69,$W69,$AA69,$AE69,$AI69,$AM69,$AQ69,$AU69,$AY69,$BC69)&lt;='Wage Ceilings '!$C$3,$M69)</f>
        <v>0</v>
      </c>
      <c r="BH69" s="91" cm="1">
        <f t="array" ref="BH69">INDEX(Appendix!$G$4:$L$8,_xlfn.IFS(BF69&lt;56,1,BF69&lt;61,2,BF69&lt;66,3,BF69&lt;71,4,TRUE,5),MATCH(YEAR($C$17),Appendix!$G$3:$L$3,0))</f>
        <v>0</v>
      </c>
      <c r="BI69" s="92">
        <f t="shared" si="21"/>
        <v>0</v>
      </c>
      <c r="BJ69" s="89">
        <f t="shared" si="22"/>
        <v>127</v>
      </c>
      <c r="BK69" s="90" cm="1">
        <f t="array" ref="BK69">_xlfn.IFS(SUM($S69,$W69,$AA69,$AE69,$AI69,$AM69,$AQ69,$AU69,$AY69,$BC69,$BG69)&gt;='Wage Ceilings '!$C$3,0,SUM($N69,$S69,$W69,$AA69,$AE69,$AI69,$AM69,$AQ69,$AU69,$AY69,$BC69,$BG69)&gt;'Wage Ceilings '!$C$3,'Wage Ceilings '!$C$3-SUM($S69,$W69,$AA69,$AE69,$AI69,$AM69,$AQ69,$AU69,$AY69,$BC69,$BG69),SUM($N69,$S69,$W69,$AA69,$AE69,$AI69,$AM69,$AQ69,$AU69,$AY69,$BC69,$BG69)&lt;='Wage Ceilings '!$C$3,$N69)</f>
        <v>0</v>
      </c>
      <c r="BL69" s="91" cm="1">
        <f t="array" ref="BL69">INDEX(Appendix!$G$4:$L$8,_xlfn.IFS(BJ69&lt;56,1,BJ69&lt;61,2,BJ69&lt;66,3,BJ69&lt;71,4,TRUE,5),MATCH(YEAR($C$17),Appendix!$G$3:$L$3,0))</f>
        <v>0</v>
      </c>
      <c r="BM69" s="92">
        <f t="shared" si="23"/>
        <v>0</v>
      </c>
      <c r="BN69" s="99"/>
    </row>
    <row r="70" spans="1:66" x14ac:dyDescent="0.3">
      <c r="A70" s="64" t="s">
        <v>118</v>
      </c>
      <c r="B70" s="63"/>
      <c r="C70" s="67"/>
      <c r="D70" s="67"/>
      <c r="E70" s="67"/>
      <c r="F70" s="67"/>
      <c r="G70" s="67"/>
      <c r="H70" s="67"/>
      <c r="I70" s="67"/>
      <c r="J70" s="67"/>
      <c r="K70" s="67"/>
      <c r="L70" s="67"/>
      <c r="M70" s="67"/>
      <c r="N70" s="67"/>
      <c r="O70" s="57">
        <f t="shared" si="25"/>
        <v>0</v>
      </c>
      <c r="P70" s="57">
        <f t="shared" si="26"/>
        <v>0</v>
      </c>
      <c r="Q70" s="58">
        <f t="shared" si="0"/>
        <v>0</v>
      </c>
      <c r="R70" s="89">
        <f t="shared" si="1"/>
        <v>126</v>
      </c>
      <c r="S70" s="90">
        <f>IF($C70&gt;'Wage Ceilings '!$C$3,'Wage Ceilings '!$C$3,$C70)</f>
        <v>0</v>
      </c>
      <c r="T70" s="91" cm="1">
        <f t="array" ref="T70">INDEX(Appendix!$G$4:$L$8,_xlfn.IFS(R70&lt;56,1,R70&lt;61,2,R70&lt;66,3,R70&lt;71,4,TRUE,5),MATCH(YEAR($C$17),Appendix!$G$3:$L$3,0))</f>
        <v>0</v>
      </c>
      <c r="U70" s="92">
        <f t="shared" si="2"/>
        <v>0</v>
      </c>
      <c r="V70" s="89">
        <f t="shared" si="3"/>
        <v>127</v>
      </c>
      <c r="W70" s="90">
        <f>IF($D70&gt;'Wage Ceilings '!$C$3-$S70,'Wage Ceilings '!$C$3-$S70,$D70)</f>
        <v>0</v>
      </c>
      <c r="X70" s="91" cm="1">
        <f t="array" ref="X70">INDEX(Appendix!$G$4:$L$8,_xlfn.IFS(V70&lt;56,1,V70&lt;61,2,V70&lt;66,3,V70&lt;71,4,TRUE,5),MATCH(YEAR($C$17),Appendix!$G$3:$L$3,0))</f>
        <v>0</v>
      </c>
      <c r="Y70" s="92">
        <f t="shared" si="4"/>
        <v>0</v>
      </c>
      <c r="Z70" s="89">
        <f t="shared" si="5"/>
        <v>127</v>
      </c>
      <c r="AA70" s="90">
        <f>IF($E70&gt;'Wage Ceilings '!$C$3-SUM($S70,$W70),'Wage Ceilings '!$C$3-SUM($S70,$W70),$E70)</f>
        <v>0</v>
      </c>
      <c r="AB70" s="91" cm="1">
        <f t="array" ref="AB70">INDEX(Appendix!$G$4:$L$8,_xlfn.IFS(Z70&lt;56,1,Z70&lt;61,2,Z70&lt;66,3,Z70&lt;71,4,TRUE,5),MATCH(YEAR($C$17),Appendix!$G$3:$L$3,0))</f>
        <v>0</v>
      </c>
      <c r="AC70" s="92">
        <f t="shared" si="6"/>
        <v>0</v>
      </c>
      <c r="AD70" s="89">
        <f t="shared" si="7"/>
        <v>127</v>
      </c>
      <c r="AE70" s="90">
        <f>IF($F70&gt;'Wage Ceilings '!$C$3-SUM($S70,$W70,$AA70),'Wage Ceilings '!$C$3-SUM($S70,$W70,$AA70),$F70)</f>
        <v>0</v>
      </c>
      <c r="AF70" s="91" cm="1">
        <f t="array" ref="AF70">INDEX(Appendix!$G$4:$L$8,_xlfn.IFS(AD70&lt;56,1,AD70&lt;61,2,AD70&lt;66,3,AD70&lt;71,4,TRUE,5),MATCH(YEAR($C$17),Appendix!$G$3:$L$3,0))</f>
        <v>0</v>
      </c>
      <c r="AG70" s="92">
        <f t="shared" si="8"/>
        <v>0</v>
      </c>
      <c r="AH70" s="89">
        <f t="shared" si="9"/>
        <v>127</v>
      </c>
      <c r="AI70" s="90">
        <f>IF($G70&gt;'Wage Ceilings '!$C$3-SUM($S70,$W70,$AA70,$AE70),'Wage Ceilings '!$C$3-SUM($S70,$W70,$AA70,$AE70),$G70)</f>
        <v>0</v>
      </c>
      <c r="AJ70" s="91" cm="1">
        <f t="array" ref="AJ70">INDEX(Appendix!$G$4:$L$8,_xlfn.IFS(AH70&lt;56,1,AH70&lt;61,2,AH70&lt;66,3,AH70&lt;71,4,TRUE,5),MATCH(YEAR($C$17),Appendix!$G$3:$L$3,0))</f>
        <v>0</v>
      </c>
      <c r="AK70" s="92">
        <f t="shared" si="10"/>
        <v>0</v>
      </c>
      <c r="AL70" s="89">
        <f t="shared" si="11"/>
        <v>127</v>
      </c>
      <c r="AM70" s="90">
        <f>IF($H70&gt;'Wage Ceilings '!$C$3-SUM($S70,$W70,$AA70,$AE70,$AI70),'Wage Ceilings '!$C$3-SUM($S70,$W70,$AA70,$AE70,$AI70),$H70)</f>
        <v>0</v>
      </c>
      <c r="AN70" s="91" cm="1">
        <f t="array" ref="AN70">INDEX(Appendix!$G$4:$L$8,_xlfn.IFS(AL70&lt;56,1,AL70&lt;61,2,AL70&lt;66,3,AL70&lt;71,4,TRUE,5),MATCH(YEAR($C$17),Appendix!$G$3:$L$3,0))</f>
        <v>0</v>
      </c>
      <c r="AO70" s="92">
        <f t="shared" si="12"/>
        <v>0</v>
      </c>
      <c r="AP70" s="89">
        <f t="shared" si="13"/>
        <v>127</v>
      </c>
      <c r="AQ70" s="90" cm="1">
        <f t="array" ref="AQ70">_xlfn.IFS(SUM($S70,$W70,$AA70,$AE70,$AI70,$AM70)&gt;='Wage Ceilings '!$C$3,0,SUM($I70,$S70,$W70,$AA70,$AE70,$AI70,$AM70)&gt;'Wage Ceilings '!$C$3,'Wage Ceilings '!$C$3-SUM($S70,$W70,$AA70,$AE70,$AI70,$AM70),SUM($I70,$S70,$W70,$AA70,$AE70,$AI70,$AM70)&lt;='Wage Ceilings '!$C$3,$I70)</f>
        <v>0</v>
      </c>
      <c r="AR70" s="91" cm="1">
        <f t="array" ref="AR70">INDEX(Appendix!$G$4:$L$8,_xlfn.IFS(AP70&lt;56,1,AP70&lt;61,2,AP70&lt;66,3,AP70&lt;71,4,TRUE,5),MATCH(YEAR($C$17),Appendix!$G$3:$L$3,0))</f>
        <v>0</v>
      </c>
      <c r="AS70" s="92">
        <f t="shared" si="24"/>
        <v>0</v>
      </c>
      <c r="AT70" s="89">
        <f t="shared" si="14"/>
        <v>127</v>
      </c>
      <c r="AU70" s="90" cm="1">
        <f t="array" ref="AU70">_xlfn.IFS(SUM($S70,$W70,$AA70,$AE70,$AI70,$AM70,$AQ70)&gt;='Wage Ceilings '!$C$3,0,SUM($J70,$S70,$W70,$AA70,$AE70,$AI70,$AM70,$AQ70)&gt;'Wage Ceilings '!$C$3,'Wage Ceilings '!$C$3-SUM($S70,$W70,$AA70,$AE70,$AI70,$AM70,$AQ70),SUM($J70,$S70,$W70,$AA70,$AE70,$AI70,$AM70,$AQ70)&lt;='Wage Ceilings '!$C$3,$J70)</f>
        <v>0</v>
      </c>
      <c r="AV70" s="91" cm="1">
        <f t="array" ref="AV70">INDEX(Appendix!$G$4:$L$8,_xlfn.IFS(AT70&lt;56,1,AT70&lt;61,2,AT70&lt;66,3,AT70&lt;71,4,TRUE,5),MATCH(YEAR($C$17),Appendix!$G$3:$L$3,0))</f>
        <v>0</v>
      </c>
      <c r="AW70" s="92">
        <f t="shared" si="15"/>
        <v>0</v>
      </c>
      <c r="AX70" s="89">
        <f t="shared" si="16"/>
        <v>127</v>
      </c>
      <c r="AY70" s="90" cm="1">
        <f t="array" ref="AY70">_xlfn.IFS(SUM($S70,$W70,$AA70,$AE70,$AI70,$AM70,$AQ70,$AU70)&gt;='Wage Ceilings '!$C$3,0,SUM($K70,$S70,$W70,$AA70,$AE70,$AI70,$AM70,$AQ70,$AU70)&gt;'Wage Ceilings '!$C$3,'Wage Ceilings '!$C$3-SUM($S70,$W70,$AA70,$AE70,$AI70,$AM70,$AQ70,$AU70),SUM($K70,$S70,$W70,$AA70,$AE70,$AI70,$AM70,$AQ70,$AU70)&lt;='Wage Ceilings '!$C$3,$K70)</f>
        <v>0</v>
      </c>
      <c r="AZ70" s="91" cm="1">
        <f t="array" ref="AZ70">INDEX(Appendix!$G$4:$L$8,_xlfn.IFS(AX70&lt;56,1,AX70&lt;61,2,AX70&lt;66,3,AX70&lt;71,4,TRUE,5),MATCH(YEAR($C$17),Appendix!$G$3:$L$3,0))</f>
        <v>0</v>
      </c>
      <c r="BA70" s="92">
        <f t="shared" si="17"/>
        <v>0</v>
      </c>
      <c r="BB70" s="89">
        <f t="shared" si="18"/>
        <v>127</v>
      </c>
      <c r="BC70" s="90" cm="1">
        <f t="array" ref="BC70">_xlfn.IFS(SUM($S70,$W70,$AA70,$AE70,$AI70,$AM70,$AQ70,$AU70,$AY70)&gt;='Wage Ceilings '!$C$3,0,SUM($L70,$S70,$W70,$AA70,$AE70,$AI70,$AM70,$AQ70,$AU70,$AY70)&gt;'Wage Ceilings '!$C$3,'Wage Ceilings '!$C$3-SUM($S70,$W70,$AA70,$AE70,$AI70,$AM70,$AQ70,$AU70,$AY70),SUM($L70,$S70,$W70,$AA70,$AE70,$AI70,$AM70,$AQ70,$AU70,$AY70)&lt;='Wage Ceilings '!$C$3,$L70)</f>
        <v>0</v>
      </c>
      <c r="BD70" s="91" cm="1">
        <f t="array" ref="BD70">INDEX(Appendix!$G$4:$L$8,_xlfn.IFS(BB70&lt;56,1,BB70&lt;61,2,BB70&lt;66,3,BB70&lt;71,4,TRUE,5),MATCH(YEAR($C$17),Appendix!$G$3:$L$3,0))</f>
        <v>0</v>
      </c>
      <c r="BE70" s="92">
        <f t="shared" si="19"/>
        <v>0</v>
      </c>
      <c r="BF70" s="89">
        <f t="shared" si="20"/>
        <v>127</v>
      </c>
      <c r="BG70" s="90" cm="1">
        <f t="array" ref="BG70">_xlfn.IFS(SUM($S70,$W70,$AA70,$AE70,$AI70,$AM70,$AQ70,$AU70,$AY70,$BC70)&gt;='Wage Ceilings '!$C$3,0,SUM($M70,$S70,$W70,$AA70,$AE70,$AI70,$AM70,$AQ70,$AU70,$AY70,$BC70)&gt;'Wage Ceilings '!$C$3,'Wage Ceilings '!$C$3-SUM($S70,$W70,$AA70,$AE70,$AI70,$AM70,$AQ70,$AU70,$AY70,$BC70),SUM($M70,$S70,$W70,$AA70,$AE70,$AI70,$AM70,$AQ70,$AU70,$AY70,$BC70)&lt;='Wage Ceilings '!$C$3,$M70)</f>
        <v>0</v>
      </c>
      <c r="BH70" s="91" cm="1">
        <f t="array" ref="BH70">INDEX(Appendix!$G$4:$L$8,_xlfn.IFS(BF70&lt;56,1,BF70&lt;61,2,BF70&lt;66,3,BF70&lt;71,4,TRUE,5),MATCH(YEAR($C$17),Appendix!$G$3:$L$3,0))</f>
        <v>0</v>
      </c>
      <c r="BI70" s="92">
        <f t="shared" si="21"/>
        <v>0</v>
      </c>
      <c r="BJ70" s="89">
        <f t="shared" si="22"/>
        <v>127</v>
      </c>
      <c r="BK70" s="90" cm="1">
        <f t="array" ref="BK70">_xlfn.IFS(SUM($S70,$W70,$AA70,$AE70,$AI70,$AM70,$AQ70,$AU70,$AY70,$BC70,$BG70)&gt;='Wage Ceilings '!$C$3,0,SUM($N70,$S70,$W70,$AA70,$AE70,$AI70,$AM70,$AQ70,$AU70,$AY70,$BC70,$BG70)&gt;'Wage Ceilings '!$C$3,'Wage Ceilings '!$C$3-SUM($S70,$W70,$AA70,$AE70,$AI70,$AM70,$AQ70,$AU70,$AY70,$BC70,$BG70),SUM($N70,$S70,$W70,$AA70,$AE70,$AI70,$AM70,$AQ70,$AU70,$AY70,$BC70,$BG70)&lt;='Wage Ceilings '!$C$3,$N70)</f>
        <v>0</v>
      </c>
      <c r="BL70" s="91" cm="1">
        <f t="array" ref="BL70">INDEX(Appendix!$G$4:$L$8,_xlfn.IFS(BJ70&lt;56,1,BJ70&lt;61,2,BJ70&lt;66,3,BJ70&lt;71,4,TRUE,5),MATCH(YEAR($C$17),Appendix!$G$3:$L$3,0))</f>
        <v>0</v>
      </c>
      <c r="BM70" s="92">
        <f t="shared" si="23"/>
        <v>0</v>
      </c>
      <c r="BN70" s="99"/>
    </row>
    <row r="71" spans="1:66" x14ac:dyDescent="0.3">
      <c r="A71" s="64" t="s">
        <v>119</v>
      </c>
      <c r="B71" s="63"/>
      <c r="C71" s="67"/>
      <c r="D71" s="67"/>
      <c r="E71" s="67"/>
      <c r="F71" s="67"/>
      <c r="G71" s="67"/>
      <c r="H71" s="67"/>
      <c r="I71" s="67"/>
      <c r="J71" s="67"/>
      <c r="K71" s="67"/>
      <c r="L71" s="67"/>
      <c r="M71" s="67"/>
      <c r="N71" s="67"/>
      <c r="O71" s="57">
        <f t="shared" si="25"/>
        <v>0</v>
      </c>
      <c r="P71" s="57">
        <f t="shared" si="26"/>
        <v>0</v>
      </c>
      <c r="Q71" s="58">
        <f t="shared" si="0"/>
        <v>0</v>
      </c>
      <c r="R71" s="89">
        <f t="shared" si="1"/>
        <v>126</v>
      </c>
      <c r="S71" s="90">
        <f>IF($C71&gt;'Wage Ceilings '!$C$3,'Wage Ceilings '!$C$3,$C71)</f>
        <v>0</v>
      </c>
      <c r="T71" s="91" cm="1">
        <f t="array" ref="T71">INDEX(Appendix!$G$4:$L$8,_xlfn.IFS(R71&lt;56,1,R71&lt;61,2,R71&lt;66,3,R71&lt;71,4,TRUE,5),MATCH(YEAR($C$17),Appendix!$G$3:$L$3,0))</f>
        <v>0</v>
      </c>
      <c r="U71" s="92">
        <f t="shared" si="2"/>
        <v>0</v>
      </c>
      <c r="V71" s="89">
        <f t="shared" si="3"/>
        <v>127</v>
      </c>
      <c r="W71" s="90">
        <f>IF($D71&gt;'Wage Ceilings '!$C$3-$S71,'Wage Ceilings '!$C$3-$S71,$D71)</f>
        <v>0</v>
      </c>
      <c r="X71" s="91" cm="1">
        <f t="array" ref="X71">INDEX(Appendix!$G$4:$L$8,_xlfn.IFS(V71&lt;56,1,V71&lt;61,2,V71&lt;66,3,V71&lt;71,4,TRUE,5),MATCH(YEAR($C$17),Appendix!$G$3:$L$3,0))</f>
        <v>0</v>
      </c>
      <c r="Y71" s="92">
        <f t="shared" si="4"/>
        <v>0</v>
      </c>
      <c r="Z71" s="89">
        <f t="shared" si="5"/>
        <v>127</v>
      </c>
      <c r="AA71" s="90">
        <f>IF($E71&gt;'Wage Ceilings '!$C$3-SUM($S71,$W71),'Wage Ceilings '!$C$3-SUM($S71,$W71),$E71)</f>
        <v>0</v>
      </c>
      <c r="AB71" s="91" cm="1">
        <f t="array" ref="AB71">INDEX(Appendix!$G$4:$L$8,_xlfn.IFS(Z71&lt;56,1,Z71&lt;61,2,Z71&lt;66,3,Z71&lt;71,4,TRUE,5),MATCH(YEAR($C$17),Appendix!$G$3:$L$3,0))</f>
        <v>0</v>
      </c>
      <c r="AC71" s="92">
        <f t="shared" si="6"/>
        <v>0</v>
      </c>
      <c r="AD71" s="89">
        <f t="shared" si="7"/>
        <v>127</v>
      </c>
      <c r="AE71" s="90">
        <f>IF($F71&gt;'Wage Ceilings '!$C$3-SUM($S71,$W71,$AA71),'Wage Ceilings '!$C$3-SUM($S71,$W71,$AA71),$F71)</f>
        <v>0</v>
      </c>
      <c r="AF71" s="91" cm="1">
        <f t="array" ref="AF71">INDEX(Appendix!$G$4:$L$8,_xlfn.IFS(AD71&lt;56,1,AD71&lt;61,2,AD71&lt;66,3,AD71&lt;71,4,TRUE,5),MATCH(YEAR($C$17),Appendix!$G$3:$L$3,0))</f>
        <v>0</v>
      </c>
      <c r="AG71" s="92">
        <f t="shared" si="8"/>
        <v>0</v>
      </c>
      <c r="AH71" s="89">
        <f t="shared" si="9"/>
        <v>127</v>
      </c>
      <c r="AI71" s="90">
        <f>IF($G71&gt;'Wage Ceilings '!$C$3-SUM($S71,$W71,$AA71,$AE71),'Wage Ceilings '!$C$3-SUM($S71,$W71,$AA71,$AE71),$G71)</f>
        <v>0</v>
      </c>
      <c r="AJ71" s="91" cm="1">
        <f t="array" ref="AJ71">INDEX(Appendix!$G$4:$L$8,_xlfn.IFS(AH71&lt;56,1,AH71&lt;61,2,AH71&lt;66,3,AH71&lt;71,4,TRUE,5),MATCH(YEAR($C$17),Appendix!$G$3:$L$3,0))</f>
        <v>0</v>
      </c>
      <c r="AK71" s="92">
        <f t="shared" si="10"/>
        <v>0</v>
      </c>
      <c r="AL71" s="89">
        <f t="shared" si="11"/>
        <v>127</v>
      </c>
      <c r="AM71" s="90">
        <f>IF($H71&gt;'Wage Ceilings '!$C$3-SUM($S71,$W71,$AA71,$AE71,$AI71),'Wage Ceilings '!$C$3-SUM($S71,$W71,$AA71,$AE71,$AI71),$H71)</f>
        <v>0</v>
      </c>
      <c r="AN71" s="91" cm="1">
        <f t="array" ref="AN71">INDEX(Appendix!$G$4:$L$8,_xlfn.IFS(AL71&lt;56,1,AL71&lt;61,2,AL71&lt;66,3,AL71&lt;71,4,TRUE,5),MATCH(YEAR($C$17),Appendix!$G$3:$L$3,0))</f>
        <v>0</v>
      </c>
      <c r="AO71" s="92">
        <f t="shared" si="12"/>
        <v>0</v>
      </c>
      <c r="AP71" s="89">
        <f t="shared" si="13"/>
        <v>127</v>
      </c>
      <c r="AQ71" s="90" cm="1">
        <f t="array" ref="AQ71">_xlfn.IFS(SUM($S71,$W71,$AA71,$AE71,$AI71,$AM71)&gt;='Wage Ceilings '!$C$3,0,SUM($I71,$S71,$W71,$AA71,$AE71,$AI71,$AM71)&gt;'Wage Ceilings '!$C$3,'Wage Ceilings '!$C$3-SUM($S71,$W71,$AA71,$AE71,$AI71,$AM71),SUM($I71,$S71,$W71,$AA71,$AE71,$AI71,$AM71)&lt;='Wage Ceilings '!$C$3,$I71)</f>
        <v>0</v>
      </c>
      <c r="AR71" s="91" cm="1">
        <f t="array" ref="AR71">INDEX(Appendix!$G$4:$L$8,_xlfn.IFS(AP71&lt;56,1,AP71&lt;61,2,AP71&lt;66,3,AP71&lt;71,4,TRUE,5),MATCH(YEAR($C$17),Appendix!$G$3:$L$3,0))</f>
        <v>0</v>
      </c>
      <c r="AS71" s="92">
        <f t="shared" si="24"/>
        <v>0</v>
      </c>
      <c r="AT71" s="89">
        <f t="shared" si="14"/>
        <v>127</v>
      </c>
      <c r="AU71" s="90" cm="1">
        <f t="array" ref="AU71">_xlfn.IFS(SUM($S71,$W71,$AA71,$AE71,$AI71,$AM71,$AQ71)&gt;='Wage Ceilings '!$C$3,0,SUM($J71,$S71,$W71,$AA71,$AE71,$AI71,$AM71,$AQ71)&gt;'Wage Ceilings '!$C$3,'Wage Ceilings '!$C$3-SUM($S71,$W71,$AA71,$AE71,$AI71,$AM71,$AQ71),SUM($J71,$S71,$W71,$AA71,$AE71,$AI71,$AM71,$AQ71)&lt;='Wage Ceilings '!$C$3,$J71)</f>
        <v>0</v>
      </c>
      <c r="AV71" s="91" cm="1">
        <f t="array" ref="AV71">INDEX(Appendix!$G$4:$L$8,_xlfn.IFS(AT71&lt;56,1,AT71&lt;61,2,AT71&lt;66,3,AT71&lt;71,4,TRUE,5),MATCH(YEAR($C$17),Appendix!$G$3:$L$3,0))</f>
        <v>0</v>
      </c>
      <c r="AW71" s="92">
        <f t="shared" si="15"/>
        <v>0</v>
      </c>
      <c r="AX71" s="89">
        <f t="shared" si="16"/>
        <v>127</v>
      </c>
      <c r="AY71" s="90" cm="1">
        <f t="array" ref="AY71">_xlfn.IFS(SUM($S71,$W71,$AA71,$AE71,$AI71,$AM71,$AQ71,$AU71)&gt;='Wage Ceilings '!$C$3,0,SUM($K71,$S71,$W71,$AA71,$AE71,$AI71,$AM71,$AQ71,$AU71)&gt;'Wage Ceilings '!$C$3,'Wage Ceilings '!$C$3-SUM($S71,$W71,$AA71,$AE71,$AI71,$AM71,$AQ71,$AU71),SUM($K71,$S71,$W71,$AA71,$AE71,$AI71,$AM71,$AQ71,$AU71)&lt;='Wage Ceilings '!$C$3,$K71)</f>
        <v>0</v>
      </c>
      <c r="AZ71" s="91" cm="1">
        <f t="array" ref="AZ71">INDEX(Appendix!$G$4:$L$8,_xlfn.IFS(AX71&lt;56,1,AX71&lt;61,2,AX71&lt;66,3,AX71&lt;71,4,TRUE,5),MATCH(YEAR($C$17),Appendix!$G$3:$L$3,0))</f>
        <v>0</v>
      </c>
      <c r="BA71" s="92">
        <f t="shared" si="17"/>
        <v>0</v>
      </c>
      <c r="BB71" s="89">
        <f t="shared" si="18"/>
        <v>127</v>
      </c>
      <c r="BC71" s="90" cm="1">
        <f t="array" ref="BC71">_xlfn.IFS(SUM($S71,$W71,$AA71,$AE71,$AI71,$AM71,$AQ71,$AU71,$AY71)&gt;='Wage Ceilings '!$C$3,0,SUM($L71,$S71,$W71,$AA71,$AE71,$AI71,$AM71,$AQ71,$AU71,$AY71)&gt;'Wage Ceilings '!$C$3,'Wage Ceilings '!$C$3-SUM($S71,$W71,$AA71,$AE71,$AI71,$AM71,$AQ71,$AU71,$AY71),SUM($L71,$S71,$W71,$AA71,$AE71,$AI71,$AM71,$AQ71,$AU71,$AY71)&lt;='Wage Ceilings '!$C$3,$L71)</f>
        <v>0</v>
      </c>
      <c r="BD71" s="91" cm="1">
        <f t="array" ref="BD71">INDEX(Appendix!$G$4:$L$8,_xlfn.IFS(BB71&lt;56,1,BB71&lt;61,2,BB71&lt;66,3,BB71&lt;71,4,TRUE,5),MATCH(YEAR($C$17),Appendix!$G$3:$L$3,0))</f>
        <v>0</v>
      </c>
      <c r="BE71" s="92">
        <f t="shared" si="19"/>
        <v>0</v>
      </c>
      <c r="BF71" s="89">
        <f t="shared" si="20"/>
        <v>127</v>
      </c>
      <c r="BG71" s="90" cm="1">
        <f t="array" ref="BG71">_xlfn.IFS(SUM($S71,$W71,$AA71,$AE71,$AI71,$AM71,$AQ71,$AU71,$AY71,$BC71)&gt;='Wage Ceilings '!$C$3,0,SUM($M71,$S71,$W71,$AA71,$AE71,$AI71,$AM71,$AQ71,$AU71,$AY71,$BC71)&gt;'Wage Ceilings '!$C$3,'Wage Ceilings '!$C$3-SUM($S71,$W71,$AA71,$AE71,$AI71,$AM71,$AQ71,$AU71,$AY71,$BC71),SUM($M71,$S71,$W71,$AA71,$AE71,$AI71,$AM71,$AQ71,$AU71,$AY71,$BC71)&lt;='Wage Ceilings '!$C$3,$M71)</f>
        <v>0</v>
      </c>
      <c r="BH71" s="91" cm="1">
        <f t="array" ref="BH71">INDEX(Appendix!$G$4:$L$8,_xlfn.IFS(BF71&lt;56,1,BF71&lt;61,2,BF71&lt;66,3,BF71&lt;71,4,TRUE,5),MATCH(YEAR($C$17),Appendix!$G$3:$L$3,0))</f>
        <v>0</v>
      </c>
      <c r="BI71" s="92">
        <f t="shared" si="21"/>
        <v>0</v>
      </c>
      <c r="BJ71" s="89">
        <f t="shared" si="22"/>
        <v>127</v>
      </c>
      <c r="BK71" s="90" cm="1">
        <f t="array" ref="BK71">_xlfn.IFS(SUM($S71,$W71,$AA71,$AE71,$AI71,$AM71,$AQ71,$AU71,$AY71,$BC71,$BG71)&gt;='Wage Ceilings '!$C$3,0,SUM($N71,$S71,$W71,$AA71,$AE71,$AI71,$AM71,$AQ71,$AU71,$AY71,$BC71,$BG71)&gt;'Wage Ceilings '!$C$3,'Wage Ceilings '!$C$3-SUM($S71,$W71,$AA71,$AE71,$AI71,$AM71,$AQ71,$AU71,$AY71,$BC71,$BG71),SUM($N71,$S71,$W71,$AA71,$AE71,$AI71,$AM71,$AQ71,$AU71,$AY71,$BC71,$BG71)&lt;='Wage Ceilings '!$C$3,$N71)</f>
        <v>0</v>
      </c>
      <c r="BL71" s="91" cm="1">
        <f t="array" ref="BL71">INDEX(Appendix!$G$4:$L$8,_xlfn.IFS(BJ71&lt;56,1,BJ71&lt;61,2,BJ71&lt;66,3,BJ71&lt;71,4,TRUE,5),MATCH(YEAR($C$17),Appendix!$G$3:$L$3,0))</f>
        <v>0</v>
      </c>
      <c r="BM71" s="92">
        <f t="shared" si="23"/>
        <v>0</v>
      </c>
      <c r="BN71" s="99"/>
    </row>
    <row r="72" spans="1:66" x14ac:dyDescent="0.3">
      <c r="A72" s="64" t="s">
        <v>120</v>
      </c>
      <c r="B72" s="63"/>
      <c r="C72" s="67"/>
      <c r="D72" s="67"/>
      <c r="E72" s="67"/>
      <c r="F72" s="67"/>
      <c r="G72" s="67"/>
      <c r="H72" s="67"/>
      <c r="I72" s="67"/>
      <c r="J72" s="67"/>
      <c r="K72" s="67"/>
      <c r="L72" s="67"/>
      <c r="M72" s="67"/>
      <c r="N72" s="67"/>
      <c r="O72" s="57">
        <f t="shared" si="25"/>
        <v>0</v>
      </c>
      <c r="P72" s="57">
        <f t="shared" si="26"/>
        <v>0</v>
      </c>
      <c r="Q72" s="58">
        <f t="shared" si="0"/>
        <v>0</v>
      </c>
      <c r="R72" s="89">
        <f t="shared" si="1"/>
        <v>126</v>
      </c>
      <c r="S72" s="90">
        <f>IF($C72&gt;'Wage Ceilings '!$C$3,'Wage Ceilings '!$C$3,$C72)</f>
        <v>0</v>
      </c>
      <c r="T72" s="91" cm="1">
        <f t="array" ref="T72">INDEX(Appendix!$G$4:$L$8,_xlfn.IFS(R72&lt;56,1,R72&lt;61,2,R72&lt;66,3,R72&lt;71,4,TRUE,5),MATCH(YEAR($C$17),Appendix!$G$3:$L$3,0))</f>
        <v>0</v>
      </c>
      <c r="U72" s="92">
        <f t="shared" si="2"/>
        <v>0</v>
      </c>
      <c r="V72" s="89">
        <f t="shared" si="3"/>
        <v>127</v>
      </c>
      <c r="W72" s="90">
        <f>IF($D72&gt;'Wage Ceilings '!$C$3-$S72,'Wage Ceilings '!$C$3-$S72,$D72)</f>
        <v>0</v>
      </c>
      <c r="X72" s="91" cm="1">
        <f t="array" ref="X72">INDEX(Appendix!$G$4:$L$8,_xlfn.IFS(V72&lt;56,1,V72&lt;61,2,V72&lt;66,3,V72&lt;71,4,TRUE,5),MATCH(YEAR($C$17),Appendix!$G$3:$L$3,0))</f>
        <v>0</v>
      </c>
      <c r="Y72" s="92">
        <f t="shared" si="4"/>
        <v>0</v>
      </c>
      <c r="Z72" s="89">
        <f t="shared" si="5"/>
        <v>127</v>
      </c>
      <c r="AA72" s="90">
        <f>IF($E72&gt;'Wage Ceilings '!$C$3-SUM($S72,$W72),'Wage Ceilings '!$C$3-SUM($S72,$W72),$E72)</f>
        <v>0</v>
      </c>
      <c r="AB72" s="91" cm="1">
        <f t="array" ref="AB72">INDEX(Appendix!$G$4:$L$8,_xlfn.IFS(Z72&lt;56,1,Z72&lt;61,2,Z72&lt;66,3,Z72&lt;71,4,TRUE,5),MATCH(YEAR($C$17),Appendix!$G$3:$L$3,0))</f>
        <v>0</v>
      </c>
      <c r="AC72" s="92">
        <f t="shared" si="6"/>
        <v>0</v>
      </c>
      <c r="AD72" s="89">
        <f t="shared" si="7"/>
        <v>127</v>
      </c>
      <c r="AE72" s="90">
        <f>IF($F72&gt;'Wage Ceilings '!$C$3-SUM($S72,$W72,$AA72),'Wage Ceilings '!$C$3-SUM($S72,$W72,$AA72),$F72)</f>
        <v>0</v>
      </c>
      <c r="AF72" s="91" cm="1">
        <f t="array" ref="AF72">INDEX(Appendix!$G$4:$L$8,_xlfn.IFS(AD72&lt;56,1,AD72&lt;61,2,AD72&lt;66,3,AD72&lt;71,4,TRUE,5),MATCH(YEAR($C$17),Appendix!$G$3:$L$3,0))</f>
        <v>0</v>
      </c>
      <c r="AG72" s="92">
        <f t="shared" si="8"/>
        <v>0</v>
      </c>
      <c r="AH72" s="89">
        <f t="shared" si="9"/>
        <v>127</v>
      </c>
      <c r="AI72" s="90">
        <f>IF($G72&gt;'Wage Ceilings '!$C$3-SUM($S72,$W72,$AA72,$AE72),'Wage Ceilings '!$C$3-SUM($S72,$W72,$AA72,$AE72),$G72)</f>
        <v>0</v>
      </c>
      <c r="AJ72" s="91" cm="1">
        <f t="array" ref="AJ72">INDEX(Appendix!$G$4:$L$8,_xlfn.IFS(AH72&lt;56,1,AH72&lt;61,2,AH72&lt;66,3,AH72&lt;71,4,TRUE,5),MATCH(YEAR($C$17),Appendix!$G$3:$L$3,0))</f>
        <v>0</v>
      </c>
      <c r="AK72" s="92">
        <f t="shared" si="10"/>
        <v>0</v>
      </c>
      <c r="AL72" s="89">
        <f t="shared" si="11"/>
        <v>127</v>
      </c>
      <c r="AM72" s="90">
        <f>IF($H72&gt;'Wage Ceilings '!$C$3-SUM($S72,$W72,$AA72,$AE72,$AI72),'Wage Ceilings '!$C$3-SUM($S72,$W72,$AA72,$AE72,$AI72),$H72)</f>
        <v>0</v>
      </c>
      <c r="AN72" s="91" cm="1">
        <f t="array" ref="AN72">INDEX(Appendix!$G$4:$L$8,_xlfn.IFS(AL72&lt;56,1,AL72&lt;61,2,AL72&lt;66,3,AL72&lt;71,4,TRUE,5),MATCH(YEAR($C$17),Appendix!$G$3:$L$3,0))</f>
        <v>0</v>
      </c>
      <c r="AO72" s="92">
        <f t="shared" si="12"/>
        <v>0</v>
      </c>
      <c r="AP72" s="89">
        <f t="shared" si="13"/>
        <v>127</v>
      </c>
      <c r="AQ72" s="90" cm="1">
        <f t="array" ref="AQ72">_xlfn.IFS(SUM($S72,$W72,$AA72,$AE72,$AI72,$AM72)&gt;='Wage Ceilings '!$C$3,0,SUM($I72,$S72,$W72,$AA72,$AE72,$AI72,$AM72)&gt;'Wage Ceilings '!$C$3,'Wage Ceilings '!$C$3-SUM($S72,$W72,$AA72,$AE72,$AI72,$AM72),SUM($I72,$S72,$W72,$AA72,$AE72,$AI72,$AM72)&lt;='Wage Ceilings '!$C$3,$I72)</f>
        <v>0</v>
      </c>
      <c r="AR72" s="91" cm="1">
        <f t="array" ref="AR72">INDEX(Appendix!$G$4:$L$8,_xlfn.IFS(AP72&lt;56,1,AP72&lt;61,2,AP72&lt;66,3,AP72&lt;71,4,TRUE,5),MATCH(YEAR($C$17),Appendix!$G$3:$L$3,0))</f>
        <v>0</v>
      </c>
      <c r="AS72" s="92">
        <f t="shared" si="24"/>
        <v>0</v>
      </c>
      <c r="AT72" s="89">
        <f t="shared" si="14"/>
        <v>127</v>
      </c>
      <c r="AU72" s="90" cm="1">
        <f t="array" ref="AU72">_xlfn.IFS(SUM($S72,$W72,$AA72,$AE72,$AI72,$AM72,$AQ72)&gt;='Wage Ceilings '!$C$3,0,SUM($J72,$S72,$W72,$AA72,$AE72,$AI72,$AM72,$AQ72)&gt;'Wage Ceilings '!$C$3,'Wage Ceilings '!$C$3-SUM($S72,$W72,$AA72,$AE72,$AI72,$AM72,$AQ72),SUM($J72,$S72,$W72,$AA72,$AE72,$AI72,$AM72,$AQ72)&lt;='Wage Ceilings '!$C$3,$J72)</f>
        <v>0</v>
      </c>
      <c r="AV72" s="91" cm="1">
        <f t="array" ref="AV72">INDEX(Appendix!$G$4:$L$8,_xlfn.IFS(AT72&lt;56,1,AT72&lt;61,2,AT72&lt;66,3,AT72&lt;71,4,TRUE,5),MATCH(YEAR($C$17),Appendix!$G$3:$L$3,0))</f>
        <v>0</v>
      </c>
      <c r="AW72" s="92">
        <f t="shared" si="15"/>
        <v>0</v>
      </c>
      <c r="AX72" s="89">
        <f t="shared" si="16"/>
        <v>127</v>
      </c>
      <c r="AY72" s="90" cm="1">
        <f t="array" ref="AY72">_xlfn.IFS(SUM($S72,$W72,$AA72,$AE72,$AI72,$AM72,$AQ72,$AU72)&gt;='Wage Ceilings '!$C$3,0,SUM($K72,$S72,$W72,$AA72,$AE72,$AI72,$AM72,$AQ72,$AU72)&gt;'Wage Ceilings '!$C$3,'Wage Ceilings '!$C$3-SUM($S72,$W72,$AA72,$AE72,$AI72,$AM72,$AQ72,$AU72),SUM($K72,$S72,$W72,$AA72,$AE72,$AI72,$AM72,$AQ72,$AU72)&lt;='Wage Ceilings '!$C$3,$K72)</f>
        <v>0</v>
      </c>
      <c r="AZ72" s="91" cm="1">
        <f t="array" ref="AZ72">INDEX(Appendix!$G$4:$L$8,_xlfn.IFS(AX72&lt;56,1,AX72&lt;61,2,AX72&lt;66,3,AX72&lt;71,4,TRUE,5),MATCH(YEAR($C$17),Appendix!$G$3:$L$3,0))</f>
        <v>0</v>
      </c>
      <c r="BA72" s="92">
        <f t="shared" si="17"/>
        <v>0</v>
      </c>
      <c r="BB72" s="89">
        <f t="shared" si="18"/>
        <v>127</v>
      </c>
      <c r="BC72" s="90" cm="1">
        <f t="array" ref="BC72">_xlfn.IFS(SUM($S72,$W72,$AA72,$AE72,$AI72,$AM72,$AQ72,$AU72,$AY72)&gt;='Wage Ceilings '!$C$3,0,SUM($L72,$S72,$W72,$AA72,$AE72,$AI72,$AM72,$AQ72,$AU72,$AY72)&gt;'Wage Ceilings '!$C$3,'Wage Ceilings '!$C$3-SUM($S72,$W72,$AA72,$AE72,$AI72,$AM72,$AQ72,$AU72,$AY72),SUM($L72,$S72,$W72,$AA72,$AE72,$AI72,$AM72,$AQ72,$AU72,$AY72)&lt;='Wage Ceilings '!$C$3,$L72)</f>
        <v>0</v>
      </c>
      <c r="BD72" s="91" cm="1">
        <f t="array" ref="BD72">INDEX(Appendix!$G$4:$L$8,_xlfn.IFS(BB72&lt;56,1,BB72&lt;61,2,BB72&lt;66,3,BB72&lt;71,4,TRUE,5),MATCH(YEAR($C$17),Appendix!$G$3:$L$3,0))</f>
        <v>0</v>
      </c>
      <c r="BE72" s="92">
        <f t="shared" si="19"/>
        <v>0</v>
      </c>
      <c r="BF72" s="89">
        <f t="shared" si="20"/>
        <v>127</v>
      </c>
      <c r="BG72" s="90" cm="1">
        <f t="array" ref="BG72">_xlfn.IFS(SUM($S72,$W72,$AA72,$AE72,$AI72,$AM72,$AQ72,$AU72,$AY72,$BC72)&gt;='Wage Ceilings '!$C$3,0,SUM($M72,$S72,$W72,$AA72,$AE72,$AI72,$AM72,$AQ72,$AU72,$AY72,$BC72)&gt;'Wage Ceilings '!$C$3,'Wage Ceilings '!$C$3-SUM($S72,$W72,$AA72,$AE72,$AI72,$AM72,$AQ72,$AU72,$AY72,$BC72),SUM($M72,$S72,$W72,$AA72,$AE72,$AI72,$AM72,$AQ72,$AU72,$AY72,$BC72)&lt;='Wage Ceilings '!$C$3,$M72)</f>
        <v>0</v>
      </c>
      <c r="BH72" s="91" cm="1">
        <f t="array" ref="BH72">INDEX(Appendix!$G$4:$L$8,_xlfn.IFS(BF72&lt;56,1,BF72&lt;61,2,BF72&lt;66,3,BF72&lt;71,4,TRUE,5),MATCH(YEAR($C$17),Appendix!$G$3:$L$3,0))</f>
        <v>0</v>
      </c>
      <c r="BI72" s="92">
        <f t="shared" si="21"/>
        <v>0</v>
      </c>
      <c r="BJ72" s="89">
        <f t="shared" si="22"/>
        <v>127</v>
      </c>
      <c r="BK72" s="90" cm="1">
        <f t="array" ref="BK72">_xlfn.IFS(SUM($S72,$W72,$AA72,$AE72,$AI72,$AM72,$AQ72,$AU72,$AY72,$BC72,$BG72)&gt;='Wage Ceilings '!$C$3,0,SUM($N72,$S72,$W72,$AA72,$AE72,$AI72,$AM72,$AQ72,$AU72,$AY72,$BC72,$BG72)&gt;'Wage Ceilings '!$C$3,'Wage Ceilings '!$C$3-SUM($S72,$W72,$AA72,$AE72,$AI72,$AM72,$AQ72,$AU72,$AY72,$BC72,$BG72),SUM($N72,$S72,$W72,$AA72,$AE72,$AI72,$AM72,$AQ72,$AU72,$AY72,$BC72,$BG72)&lt;='Wage Ceilings '!$C$3,$N72)</f>
        <v>0</v>
      </c>
      <c r="BL72" s="91" cm="1">
        <f t="array" ref="BL72">INDEX(Appendix!$G$4:$L$8,_xlfn.IFS(BJ72&lt;56,1,BJ72&lt;61,2,BJ72&lt;66,3,BJ72&lt;71,4,TRUE,5),MATCH(YEAR($C$17),Appendix!$G$3:$L$3,0))</f>
        <v>0</v>
      </c>
      <c r="BM72" s="92">
        <f t="shared" si="23"/>
        <v>0</v>
      </c>
      <c r="BN72" s="99"/>
    </row>
    <row r="73" spans="1:66" x14ac:dyDescent="0.3">
      <c r="A73" s="64" t="s">
        <v>121</v>
      </c>
      <c r="B73" s="63"/>
      <c r="C73" s="67"/>
      <c r="D73" s="67"/>
      <c r="E73" s="67"/>
      <c r="F73" s="67"/>
      <c r="G73" s="67"/>
      <c r="H73" s="67"/>
      <c r="I73" s="67"/>
      <c r="J73" s="67"/>
      <c r="K73" s="67"/>
      <c r="L73" s="67"/>
      <c r="M73" s="67"/>
      <c r="N73" s="67"/>
      <c r="O73" s="57">
        <f t="shared" si="25"/>
        <v>0</v>
      </c>
      <c r="P73" s="57">
        <f t="shared" si="26"/>
        <v>0</v>
      </c>
      <c r="Q73" s="58">
        <f t="shared" si="0"/>
        <v>0</v>
      </c>
      <c r="R73" s="89">
        <f t="shared" si="1"/>
        <v>126</v>
      </c>
      <c r="S73" s="90">
        <f>IF($C73&gt;'Wage Ceilings '!$C$3,'Wage Ceilings '!$C$3,$C73)</f>
        <v>0</v>
      </c>
      <c r="T73" s="91" cm="1">
        <f t="array" ref="T73">INDEX(Appendix!$G$4:$L$8,_xlfn.IFS(R73&lt;56,1,R73&lt;61,2,R73&lt;66,3,R73&lt;71,4,TRUE,5),MATCH(YEAR($C$17),Appendix!$G$3:$L$3,0))</f>
        <v>0</v>
      </c>
      <c r="U73" s="92">
        <f t="shared" si="2"/>
        <v>0</v>
      </c>
      <c r="V73" s="89">
        <f t="shared" si="3"/>
        <v>127</v>
      </c>
      <c r="W73" s="90">
        <f>IF($D73&gt;'Wage Ceilings '!$C$3-$S73,'Wage Ceilings '!$C$3-$S73,$D73)</f>
        <v>0</v>
      </c>
      <c r="X73" s="91" cm="1">
        <f t="array" ref="X73">INDEX(Appendix!$G$4:$L$8,_xlfn.IFS(V73&lt;56,1,V73&lt;61,2,V73&lt;66,3,V73&lt;71,4,TRUE,5),MATCH(YEAR($C$17),Appendix!$G$3:$L$3,0))</f>
        <v>0</v>
      </c>
      <c r="Y73" s="92">
        <f t="shared" si="4"/>
        <v>0</v>
      </c>
      <c r="Z73" s="89">
        <f t="shared" si="5"/>
        <v>127</v>
      </c>
      <c r="AA73" s="90">
        <f>IF($E73&gt;'Wage Ceilings '!$C$3-SUM($S73,$W73),'Wage Ceilings '!$C$3-SUM($S73,$W73),$E73)</f>
        <v>0</v>
      </c>
      <c r="AB73" s="91" cm="1">
        <f t="array" ref="AB73">INDEX(Appendix!$G$4:$L$8,_xlfn.IFS(Z73&lt;56,1,Z73&lt;61,2,Z73&lt;66,3,Z73&lt;71,4,TRUE,5),MATCH(YEAR($C$17),Appendix!$G$3:$L$3,0))</f>
        <v>0</v>
      </c>
      <c r="AC73" s="92">
        <f t="shared" si="6"/>
        <v>0</v>
      </c>
      <c r="AD73" s="89">
        <f t="shared" si="7"/>
        <v>127</v>
      </c>
      <c r="AE73" s="90">
        <f>IF($F73&gt;'Wage Ceilings '!$C$3-SUM($S73,$W73,$AA73),'Wage Ceilings '!$C$3-SUM($S73,$W73,$AA73),$F73)</f>
        <v>0</v>
      </c>
      <c r="AF73" s="91" cm="1">
        <f t="array" ref="AF73">INDEX(Appendix!$G$4:$L$8,_xlfn.IFS(AD73&lt;56,1,AD73&lt;61,2,AD73&lt;66,3,AD73&lt;71,4,TRUE,5),MATCH(YEAR($C$17),Appendix!$G$3:$L$3,0))</f>
        <v>0</v>
      </c>
      <c r="AG73" s="92">
        <f t="shared" si="8"/>
        <v>0</v>
      </c>
      <c r="AH73" s="89">
        <f t="shared" si="9"/>
        <v>127</v>
      </c>
      <c r="AI73" s="90">
        <f>IF($G73&gt;'Wage Ceilings '!$C$3-SUM($S73,$W73,$AA73,$AE73),'Wage Ceilings '!$C$3-SUM($S73,$W73,$AA73,$AE73),$G73)</f>
        <v>0</v>
      </c>
      <c r="AJ73" s="91" cm="1">
        <f t="array" ref="AJ73">INDEX(Appendix!$G$4:$L$8,_xlfn.IFS(AH73&lt;56,1,AH73&lt;61,2,AH73&lt;66,3,AH73&lt;71,4,TRUE,5),MATCH(YEAR($C$17),Appendix!$G$3:$L$3,0))</f>
        <v>0</v>
      </c>
      <c r="AK73" s="92">
        <f t="shared" si="10"/>
        <v>0</v>
      </c>
      <c r="AL73" s="89">
        <f t="shared" si="11"/>
        <v>127</v>
      </c>
      <c r="AM73" s="90">
        <f>IF($H73&gt;'Wage Ceilings '!$C$3-SUM($S73,$W73,$AA73,$AE73,$AI73),'Wage Ceilings '!$C$3-SUM($S73,$W73,$AA73,$AE73,$AI73),$H73)</f>
        <v>0</v>
      </c>
      <c r="AN73" s="91" cm="1">
        <f t="array" ref="AN73">INDEX(Appendix!$G$4:$L$8,_xlfn.IFS(AL73&lt;56,1,AL73&lt;61,2,AL73&lt;66,3,AL73&lt;71,4,TRUE,5),MATCH(YEAR($C$17),Appendix!$G$3:$L$3,0))</f>
        <v>0</v>
      </c>
      <c r="AO73" s="92">
        <f t="shared" si="12"/>
        <v>0</v>
      </c>
      <c r="AP73" s="89">
        <f t="shared" si="13"/>
        <v>127</v>
      </c>
      <c r="AQ73" s="90" cm="1">
        <f t="array" ref="AQ73">_xlfn.IFS(SUM($S73,$W73,$AA73,$AE73,$AI73,$AM73)&gt;='Wage Ceilings '!$C$3,0,SUM($I73,$S73,$W73,$AA73,$AE73,$AI73,$AM73)&gt;'Wage Ceilings '!$C$3,'Wage Ceilings '!$C$3-SUM($S73,$W73,$AA73,$AE73,$AI73,$AM73),SUM($I73,$S73,$W73,$AA73,$AE73,$AI73,$AM73)&lt;='Wage Ceilings '!$C$3,$I73)</f>
        <v>0</v>
      </c>
      <c r="AR73" s="91" cm="1">
        <f t="array" ref="AR73">INDEX(Appendix!$G$4:$L$8,_xlfn.IFS(AP73&lt;56,1,AP73&lt;61,2,AP73&lt;66,3,AP73&lt;71,4,TRUE,5),MATCH(YEAR($C$17),Appendix!$G$3:$L$3,0))</f>
        <v>0</v>
      </c>
      <c r="AS73" s="92">
        <f t="shared" si="24"/>
        <v>0</v>
      </c>
      <c r="AT73" s="89">
        <f t="shared" si="14"/>
        <v>127</v>
      </c>
      <c r="AU73" s="90" cm="1">
        <f t="array" ref="AU73">_xlfn.IFS(SUM($S73,$W73,$AA73,$AE73,$AI73,$AM73,$AQ73)&gt;='Wage Ceilings '!$C$3,0,SUM($J73,$S73,$W73,$AA73,$AE73,$AI73,$AM73,$AQ73)&gt;'Wage Ceilings '!$C$3,'Wage Ceilings '!$C$3-SUM($S73,$W73,$AA73,$AE73,$AI73,$AM73,$AQ73),SUM($J73,$S73,$W73,$AA73,$AE73,$AI73,$AM73,$AQ73)&lt;='Wage Ceilings '!$C$3,$J73)</f>
        <v>0</v>
      </c>
      <c r="AV73" s="91" cm="1">
        <f t="array" ref="AV73">INDEX(Appendix!$G$4:$L$8,_xlfn.IFS(AT73&lt;56,1,AT73&lt;61,2,AT73&lt;66,3,AT73&lt;71,4,TRUE,5),MATCH(YEAR($C$17),Appendix!$G$3:$L$3,0))</f>
        <v>0</v>
      </c>
      <c r="AW73" s="92">
        <f t="shared" si="15"/>
        <v>0</v>
      </c>
      <c r="AX73" s="89">
        <f t="shared" si="16"/>
        <v>127</v>
      </c>
      <c r="AY73" s="90" cm="1">
        <f t="array" ref="AY73">_xlfn.IFS(SUM($S73,$W73,$AA73,$AE73,$AI73,$AM73,$AQ73,$AU73)&gt;='Wage Ceilings '!$C$3,0,SUM($K73,$S73,$W73,$AA73,$AE73,$AI73,$AM73,$AQ73,$AU73)&gt;'Wage Ceilings '!$C$3,'Wage Ceilings '!$C$3-SUM($S73,$W73,$AA73,$AE73,$AI73,$AM73,$AQ73,$AU73),SUM($K73,$S73,$W73,$AA73,$AE73,$AI73,$AM73,$AQ73,$AU73)&lt;='Wage Ceilings '!$C$3,$K73)</f>
        <v>0</v>
      </c>
      <c r="AZ73" s="91" cm="1">
        <f t="array" ref="AZ73">INDEX(Appendix!$G$4:$L$8,_xlfn.IFS(AX73&lt;56,1,AX73&lt;61,2,AX73&lt;66,3,AX73&lt;71,4,TRUE,5),MATCH(YEAR($C$17),Appendix!$G$3:$L$3,0))</f>
        <v>0</v>
      </c>
      <c r="BA73" s="92">
        <f t="shared" si="17"/>
        <v>0</v>
      </c>
      <c r="BB73" s="89">
        <f t="shared" si="18"/>
        <v>127</v>
      </c>
      <c r="BC73" s="90" cm="1">
        <f t="array" ref="BC73">_xlfn.IFS(SUM($S73,$W73,$AA73,$AE73,$AI73,$AM73,$AQ73,$AU73,$AY73)&gt;='Wage Ceilings '!$C$3,0,SUM($L73,$S73,$W73,$AA73,$AE73,$AI73,$AM73,$AQ73,$AU73,$AY73)&gt;'Wage Ceilings '!$C$3,'Wage Ceilings '!$C$3-SUM($S73,$W73,$AA73,$AE73,$AI73,$AM73,$AQ73,$AU73,$AY73),SUM($L73,$S73,$W73,$AA73,$AE73,$AI73,$AM73,$AQ73,$AU73,$AY73)&lt;='Wage Ceilings '!$C$3,$L73)</f>
        <v>0</v>
      </c>
      <c r="BD73" s="91" cm="1">
        <f t="array" ref="BD73">INDEX(Appendix!$G$4:$L$8,_xlfn.IFS(BB73&lt;56,1,BB73&lt;61,2,BB73&lt;66,3,BB73&lt;71,4,TRUE,5),MATCH(YEAR($C$17),Appendix!$G$3:$L$3,0))</f>
        <v>0</v>
      </c>
      <c r="BE73" s="92">
        <f t="shared" si="19"/>
        <v>0</v>
      </c>
      <c r="BF73" s="89">
        <f t="shared" si="20"/>
        <v>127</v>
      </c>
      <c r="BG73" s="90" cm="1">
        <f t="array" ref="BG73">_xlfn.IFS(SUM($S73,$W73,$AA73,$AE73,$AI73,$AM73,$AQ73,$AU73,$AY73,$BC73)&gt;='Wage Ceilings '!$C$3,0,SUM($M73,$S73,$W73,$AA73,$AE73,$AI73,$AM73,$AQ73,$AU73,$AY73,$BC73)&gt;'Wage Ceilings '!$C$3,'Wage Ceilings '!$C$3-SUM($S73,$W73,$AA73,$AE73,$AI73,$AM73,$AQ73,$AU73,$AY73,$BC73),SUM($M73,$S73,$W73,$AA73,$AE73,$AI73,$AM73,$AQ73,$AU73,$AY73,$BC73)&lt;='Wage Ceilings '!$C$3,$M73)</f>
        <v>0</v>
      </c>
      <c r="BH73" s="91" cm="1">
        <f t="array" ref="BH73">INDEX(Appendix!$G$4:$L$8,_xlfn.IFS(BF73&lt;56,1,BF73&lt;61,2,BF73&lt;66,3,BF73&lt;71,4,TRUE,5),MATCH(YEAR($C$17),Appendix!$G$3:$L$3,0))</f>
        <v>0</v>
      </c>
      <c r="BI73" s="92">
        <f t="shared" si="21"/>
        <v>0</v>
      </c>
      <c r="BJ73" s="89">
        <f t="shared" si="22"/>
        <v>127</v>
      </c>
      <c r="BK73" s="90" cm="1">
        <f t="array" ref="BK73">_xlfn.IFS(SUM($S73,$W73,$AA73,$AE73,$AI73,$AM73,$AQ73,$AU73,$AY73,$BC73,$BG73)&gt;='Wage Ceilings '!$C$3,0,SUM($N73,$S73,$W73,$AA73,$AE73,$AI73,$AM73,$AQ73,$AU73,$AY73,$BC73,$BG73)&gt;'Wage Ceilings '!$C$3,'Wage Ceilings '!$C$3-SUM($S73,$W73,$AA73,$AE73,$AI73,$AM73,$AQ73,$AU73,$AY73,$BC73,$BG73),SUM($N73,$S73,$W73,$AA73,$AE73,$AI73,$AM73,$AQ73,$AU73,$AY73,$BC73,$BG73)&lt;='Wage Ceilings '!$C$3,$N73)</f>
        <v>0</v>
      </c>
      <c r="BL73" s="91" cm="1">
        <f t="array" ref="BL73">INDEX(Appendix!$G$4:$L$8,_xlfn.IFS(BJ73&lt;56,1,BJ73&lt;61,2,BJ73&lt;66,3,BJ73&lt;71,4,TRUE,5),MATCH(YEAR($C$17),Appendix!$G$3:$L$3,0))</f>
        <v>0</v>
      </c>
      <c r="BM73" s="92">
        <f t="shared" si="23"/>
        <v>0</v>
      </c>
      <c r="BN73" s="99"/>
    </row>
    <row r="74" spans="1:66" x14ac:dyDescent="0.3">
      <c r="A74" s="64" t="s">
        <v>122</v>
      </c>
      <c r="B74" s="63"/>
      <c r="C74" s="67"/>
      <c r="D74" s="67"/>
      <c r="E74" s="67"/>
      <c r="F74" s="67"/>
      <c r="G74" s="67"/>
      <c r="H74" s="67"/>
      <c r="I74" s="67"/>
      <c r="J74" s="67"/>
      <c r="K74" s="67"/>
      <c r="L74" s="67"/>
      <c r="M74" s="67"/>
      <c r="N74" s="67"/>
      <c r="O74" s="57">
        <f t="shared" si="25"/>
        <v>0</v>
      </c>
      <c r="P74" s="57">
        <f t="shared" si="26"/>
        <v>0</v>
      </c>
      <c r="Q74" s="58">
        <f t="shared" si="0"/>
        <v>0</v>
      </c>
      <c r="R74" s="89">
        <f t="shared" si="1"/>
        <v>126</v>
      </c>
      <c r="S74" s="90">
        <f>IF($C74&gt;'Wage Ceilings '!$C$3,'Wage Ceilings '!$C$3,$C74)</f>
        <v>0</v>
      </c>
      <c r="T74" s="91" cm="1">
        <f t="array" ref="T74">INDEX(Appendix!$G$4:$L$8,_xlfn.IFS(R74&lt;56,1,R74&lt;61,2,R74&lt;66,3,R74&lt;71,4,TRUE,5),MATCH(YEAR($C$17),Appendix!$G$3:$L$3,0))</f>
        <v>0</v>
      </c>
      <c r="U74" s="92">
        <f t="shared" si="2"/>
        <v>0</v>
      </c>
      <c r="V74" s="89">
        <f t="shared" si="3"/>
        <v>127</v>
      </c>
      <c r="W74" s="90">
        <f>IF($D74&gt;'Wage Ceilings '!$C$3-$S74,'Wage Ceilings '!$C$3-$S74,$D74)</f>
        <v>0</v>
      </c>
      <c r="X74" s="91" cm="1">
        <f t="array" ref="X74">INDEX(Appendix!$G$4:$L$8,_xlfn.IFS(V74&lt;56,1,V74&lt;61,2,V74&lt;66,3,V74&lt;71,4,TRUE,5),MATCH(YEAR($C$17),Appendix!$G$3:$L$3,0))</f>
        <v>0</v>
      </c>
      <c r="Y74" s="92">
        <f t="shared" si="4"/>
        <v>0</v>
      </c>
      <c r="Z74" s="89">
        <f t="shared" si="5"/>
        <v>127</v>
      </c>
      <c r="AA74" s="90">
        <f>IF($E74&gt;'Wage Ceilings '!$C$3-SUM($S74,$W74),'Wage Ceilings '!$C$3-SUM($S74,$W74),$E74)</f>
        <v>0</v>
      </c>
      <c r="AB74" s="91" cm="1">
        <f t="array" ref="AB74">INDEX(Appendix!$G$4:$L$8,_xlfn.IFS(Z74&lt;56,1,Z74&lt;61,2,Z74&lt;66,3,Z74&lt;71,4,TRUE,5),MATCH(YEAR($C$17),Appendix!$G$3:$L$3,0))</f>
        <v>0</v>
      </c>
      <c r="AC74" s="92">
        <f t="shared" si="6"/>
        <v>0</v>
      </c>
      <c r="AD74" s="89">
        <f t="shared" si="7"/>
        <v>127</v>
      </c>
      <c r="AE74" s="90">
        <f>IF($F74&gt;'Wage Ceilings '!$C$3-SUM($S74,$W74,$AA74),'Wage Ceilings '!$C$3-SUM($S74,$W74,$AA74),$F74)</f>
        <v>0</v>
      </c>
      <c r="AF74" s="91" cm="1">
        <f t="array" ref="AF74">INDEX(Appendix!$G$4:$L$8,_xlfn.IFS(AD74&lt;56,1,AD74&lt;61,2,AD74&lt;66,3,AD74&lt;71,4,TRUE,5),MATCH(YEAR($C$17),Appendix!$G$3:$L$3,0))</f>
        <v>0</v>
      </c>
      <c r="AG74" s="92">
        <f t="shared" si="8"/>
        <v>0</v>
      </c>
      <c r="AH74" s="89">
        <f t="shared" si="9"/>
        <v>127</v>
      </c>
      <c r="AI74" s="90">
        <f>IF($G74&gt;'Wage Ceilings '!$C$3-SUM($S74,$W74,$AA74,$AE74),'Wage Ceilings '!$C$3-SUM($S74,$W74,$AA74,$AE74),$G74)</f>
        <v>0</v>
      </c>
      <c r="AJ74" s="91" cm="1">
        <f t="array" ref="AJ74">INDEX(Appendix!$G$4:$L$8,_xlfn.IFS(AH74&lt;56,1,AH74&lt;61,2,AH74&lt;66,3,AH74&lt;71,4,TRUE,5),MATCH(YEAR($C$17),Appendix!$G$3:$L$3,0))</f>
        <v>0</v>
      </c>
      <c r="AK74" s="92">
        <f t="shared" si="10"/>
        <v>0</v>
      </c>
      <c r="AL74" s="89">
        <f t="shared" si="11"/>
        <v>127</v>
      </c>
      <c r="AM74" s="90">
        <f>IF($H74&gt;'Wage Ceilings '!$C$3-SUM($S74,$W74,$AA74,$AE74,$AI74),'Wage Ceilings '!$C$3-SUM($S74,$W74,$AA74,$AE74,$AI74),$H74)</f>
        <v>0</v>
      </c>
      <c r="AN74" s="91" cm="1">
        <f t="array" ref="AN74">INDEX(Appendix!$G$4:$L$8,_xlfn.IFS(AL74&lt;56,1,AL74&lt;61,2,AL74&lt;66,3,AL74&lt;71,4,TRUE,5),MATCH(YEAR($C$17),Appendix!$G$3:$L$3,0))</f>
        <v>0</v>
      </c>
      <c r="AO74" s="92">
        <f t="shared" si="12"/>
        <v>0</v>
      </c>
      <c r="AP74" s="89">
        <f t="shared" si="13"/>
        <v>127</v>
      </c>
      <c r="AQ74" s="90" cm="1">
        <f t="array" ref="AQ74">_xlfn.IFS(SUM($S74,$W74,$AA74,$AE74,$AI74,$AM74)&gt;='Wage Ceilings '!$C$3,0,SUM($I74,$S74,$W74,$AA74,$AE74,$AI74,$AM74)&gt;'Wage Ceilings '!$C$3,'Wage Ceilings '!$C$3-SUM($S74,$W74,$AA74,$AE74,$AI74,$AM74),SUM($I74,$S74,$W74,$AA74,$AE74,$AI74,$AM74)&lt;='Wage Ceilings '!$C$3,$I74)</f>
        <v>0</v>
      </c>
      <c r="AR74" s="91" cm="1">
        <f t="array" ref="AR74">INDEX(Appendix!$G$4:$L$8,_xlfn.IFS(AP74&lt;56,1,AP74&lt;61,2,AP74&lt;66,3,AP74&lt;71,4,TRUE,5),MATCH(YEAR($C$17),Appendix!$G$3:$L$3,0))</f>
        <v>0</v>
      </c>
      <c r="AS74" s="92">
        <f t="shared" si="24"/>
        <v>0</v>
      </c>
      <c r="AT74" s="89">
        <f t="shared" si="14"/>
        <v>127</v>
      </c>
      <c r="AU74" s="90" cm="1">
        <f t="array" ref="AU74">_xlfn.IFS(SUM($S74,$W74,$AA74,$AE74,$AI74,$AM74,$AQ74)&gt;='Wage Ceilings '!$C$3,0,SUM($J74,$S74,$W74,$AA74,$AE74,$AI74,$AM74,$AQ74)&gt;'Wage Ceilings '!$C$3,'Wage Ceilings '!$C$3-SUM($S74,$W74,$AA74,$AE74,$AI74,$AM74,$AQ74),SUM($J74,$S74,$W74,$AA74,$AE74,$AI74,$AM74,$AQ74)&lt;='Wage Ceilings '!$C$3,$J74)</f>
        <v>0</v>
      </c>
      <c r="AV74" s="91" cm="1">
        <f t="array" ref="AV74">INDEX(Appendix!$G$4:$L$8,_xlfn.IFS(AT74&lt;56,1,AT74&lt;61,2,AT74&lt;66,3,AT74&lt;71,4,TRUE,5),MATCH(YEAR($C$17),Appendix!$G$3:$L$3,0))</f>
        <v>0</v>
      </c>
      <c r="AW74" s="92">
        <f t="shared" si="15"/>
        <v>0</v>
      </c>
      <c r="AX74" s="89">
        <f t="shared" si="16"/>
        <v>127</v>
      </c>
      <c r="AY74" s="90" cm="1">
        <f t="array" ref="AY74">_xlfn.IFS(SUM($S74,$W74,$AA74,$AE74,$AI74,$AM74,$AQ74,$AU74)&gt;='Wage Ceilings '!$C$3,0,SUM($K74,$S74,$W74,$AA74,$AE74,$AI74,$AM74,$AQ74,$AU74)&gt;'Wage Ceilings '!$C$3,'Wage Ceilings '!$C$3-SUM($S74,$W74,$AA74,$AE74,$AI74,$AM74,$AQ74,$AU74),SUM($K74,$S74,$W74,$AA74,$AE74,$AI74,$AM74,$AQ74,$AU74)&lt;='Wage Ceilings '!$C$3,$K74)</f>
        <v>0</v>
      </c>
      <c r="AZ74" s="91" cm="1">
        <f t="array" ref="AZ74">INDEX(Appendix!$G$4:$L$8,_xlfn.IFS(AX74&lt;56,1,AX74&lt;61,2,AX74&lt;66,3,AX74&lt;71,4,TRUE,5),MATCH(YEAR($C$17),Appendix!$G$3:$L$3,0))</f>
        <v>0</v>
      </c>
      <c r="BA74" s="92">
        <f t="shared" si="17"/>
        <v>0</v>
      </c>
      <c r="BB74" s="89">
        <f t="shared" si="18"/>
        <v>127</v>
      </c>
      <c r="BC74" s="90" cm="1">
        <f t="array" ref="BC74">_xlfn.IFS(SUM($S74,$W74,$AA74,$AE74,$AI74,$AM74,$AQ74,$AU74,$AY74)&gt;='Wage Ceilings '!$C$3,0,SUM($L74,$S74,$W74,$AA74,$AE74,$AI74,$AM74,$AQ74,$AU74,$AY74)&gt;'Wage Ceilings '!$C$3,'Wage Ceilings '!$C$3-SUM($S74,$W74,$AA74,$AE74,$AI74,$AM74,$AQ74,$AU74,$AY74),SUM($L74,$S74,$W74,$AA74,$AE74,$AI74,$AM74,$AQ74,$AU74,$AY74)&lt;='Wage Ceilings '!$C$3,$L74)</f>
        <v>0</v>
      </c>
      <c r="BD74" s="91" cm="1">
        <f t="array" ref="BD74">INDEX(Appendix!$G$4:$L$8,_xlfn.IFS(BB74&lt;56,1,BB74&lt;61,2,BB74&lt;66,3,BB74&lt;71,4,TRUE,5),MATCH(YEAR($C$17),Appendix!$G$3:$L$3,0))</f>
        <v>0</v>
      </c>
      <c r="BE74" s="92">
        <f t="shared" si="19"/>
        <v>0</v>
      </c>
      <c r="BF74" s="89">
        <f t="shared" si="20"/>
        <v>127</v>
      </c>
      <c r="BG74" s="90" cm="1">
        <f t="array" ref="BG74">_xlfn.IFS(SUM($S74,$W74,$AA74,$AE74,$AI74,$AM74,$AQ74,$AU74,$AY74,$BC74)&gt;='Wage Ceilings '!$C$3,0,SUM($M74,$S74,$W74,$AA74,$AE74,$AI74,$AM74,$AQ74,$AU74,$AY74,$BC74)&gt;'Wage Ceilings '!$C$3,'Wage Ceilings '!$C$3-SUM($S74,$W74,$AA74,$AE74,$AI74,$AM74,$AQ74,$AU74,$AY74,$BC74),SUM($M74,$S74,$W74,$AA74,$AE74,$AI74,$AM74,$AQ74,$AU74,$AY74,$BC74)&lt;='Wage Ceilings '!$C$3,$M74)</f>
        <v>0</v>
      </c>
      <c r="BH74" s="91" cm="1">
        <f t="array" ref="BH74">INDEX(Appendix!$G$4:$L$8,_xlfn.IFS(BF74&lt;56,1,BF74&lt;61,2,BF74&lt;66,3,BF74&lt;71,4,TRUE,5),MATCH(YEAR($C$17),Appendix!$G$3:$L$3,0))</f>
        <v>0</v>
      </c>
      <c r="BI74" s="92">
        <f t="shared" si="21"/>
        <v>0</v>
      </c>
      <c r="BJ74" s="89">
        <f t="shared" si="22"/>
        <v>127</v>
      </c>
      <c r="BK74" s="90" cm="1">
        <f t="array" ref="BK74">_xlfn.IFS(SUM($S74,$W74,$AA74,$AE74,$AI74,$AM74,$AQ74,$AU74,$AY74,$BC74,$BG74)&gt;='Wage Ceilings '!$C$3,0,SUM($N74,$S74,$W74,$AA74,$AE74,$AI74,$AM74,$AQ74,$AU74,$AY74,$BC74,$BG74)&gt;'Wage Ceilings '!$C$3,'Wage Ceilings '!$C$3-SUM($S74,$W74,$AA74,$AE74,$AI74,$AM74,$AQ74,$AU74,$AY74,$BC74,$BG74),SUM($N74,$S74,$W74,$AA74,$AE74,$AI74,$AM74,$AQ74,$AU74,$AY74,$BC74,$BG74)&lt;='Wage Ceilings '!$C$3,$N74)</f>
        <v>0</v>
      </c>
      <c r="BL74" s="91" cm="1">
        <f t="array" ref="BL74">INDEX(Appendix!$G$4:$L$8,_xlfn.IFS(BJ74&lt;56,1,BJ74&lt;61,2,BJ74&lt;66,3,BJ74&lt;71,4,TRUE,5),MATCH(YEAR($C$17),Appendix!$G$3:$L$3,0))</f>
        <v>0</v>
      </c>
      <c r="BM74" s="92">
        <f t="shared" si="23"/>
        <v>0</v>
      </c>
      <c r="BN74" s="99"/>
    </row>
    <row r="75" spans="1:66" x14ac:dyDescent="0.3">
      <c r="A75" s="64" t="s">
        <v>123</v>
      </c>
      <c r="B75" s="63"/>
      <c r="C75" s="67"/>
      <c r="D75" s="67"/>
      <c r="E75" s="67"/>
      <c r="F75" s="67"/>
      <c r="G75" s="67"/>
      <c r="H75" s="67"/>
      <c r="I75" s="67"/>
      <c r="J75" s="67"/>
      <c r="K75" s="67"/>
      <c r="L75" s="67"/>
      <c r="M75" s="67"/>
      <c r="N75" s="67"/>
      <c r="O75" s="57">
        <f t="shared" si="25"/>
        <v>0</v>
      </c>
      <c r="P75" s="57">
        <f t="shared" si="26"/>
        <v>0</v>
      </c>
      <c r="Q75" s="58">
        <f t="shared" si="0"/>
        <v>0</v>
      </c>
      <c r="R75" s="89">
        <f t="shared" si="1"/>
        <v>126</v>
      </c>
      <c r="S75" s="90">
        <f>IF($C75&gt;'Wage Ceilings '!$C$3,'Wage Ceilings '!$C$3,$C75)</f>
        <v>0</v>
      </c>
      <c r="T75" s="91" cm="1">
        <f t="array" ref="T75">INDEX(Appendix!$G$4:$L$8,_xlfn.IFS(R75&lt;56,1,R75&lt;61,2,R75&lt;66,3,R75&lt;71,4,TRUE,5),MATCH(YEAR($C$17),Appendix!$G$3:$L$3,0))</f>
        <v>0</v>
      </c>
      <c r="U75" s="92">
        <f t="shared" si="2"/>
        <v>0</v>
      </c>
      <c r="V75" s="89">
        <f t="shared" si="3"/>
        <v>127</v>
      </c>
      <c r="W75" s="90">
        <f>IF($D75&gt;'Wage Ceilings '!$C$3-$S75,'Wage Ceilings '!$C$3-$S75,$D75)</f>
        <v>0</v>
      </c>
      <c r="X75" s="91" cm="1">
        <f t="array" ref="X75">INDEX(Appendix!$G$4:$L$8,_xlfn.IFS(V75&lt;56,1,V75&lt;61,2,V75&lt;66,3,V75&lt;71,4,TRUE,5),MATCH(YEAR($C$17),Appendix!$G$3:$L$3,0))</f>
        <v>0</v>
      </c>
      <c r="Y75" s="92">
        <f t="shared" si="4"/>
        <v>0</v>
      </c>
      <c r="Z75" s="89">
        <f t="shared" si="5"/>
        <v>127</v>
      </c>
      <c r="AA75" s="90">
        <f>IF($E75&gt;'Wage Ceilings '!$C$3-SUM($S75,$W75),'Wage Ceilings '!$C$3-SUM($S75,$W75),$E75)</f>
        <v>0</v>
      </c>
      <c r="AB75" s="91" cm="1">
        <f t="array" ref="AB75">INDEX(Appendix!$G$4:$L$8,_xlfn.IFS(Z75&lt;56,1,Z75&lt;61,2,Z75&lt;66,3,Z75&lt;71,4,TRUE,5),MATCH(YEAR($C$17),Appendix!$G$3:$L$3,0))</f>
        <v>0</v>
      </c>
      <c r="AC75" s="92">
        <f t="shared" si="6"/>
        <v>0</v>
      </c>
      <c r="AD75" s="89">
        <f t="shared" si="7"/>
        <v>127</v>
      </c>
      <c r="AE75" s="90">
        <f>IF($F75&gt;'Wage Ceilings '!$C$3-SUM($S75,$W75,$AA75),'Wage Ceilings '!$C$3-SUM($S75,$W75,$AA75),$F75)</f>
        <v>0</v>
      </c>
      <c r="AF75" s="91" cm="1">
        <f t="array" ref="AF75">INDEX(Appendix!$G$4:$L$8,_xlfn.IFS(AD75&lt;56,1,AD75&lt;61,2,AD75&lt;66,3,AD75&lt;71,4,TRUE,5),MATCH(YEAR($C$17),Appendix!$G$3:$L$3,0))</f>
        <v>0</v>
      </c>
      <c r="AG75" s="92">
        <f t="shared" si="8"/>
        <v>0</v>
      </c>
      <c r="AH75" s="89">
        <f t="shared" si="9"/>
        <v>127</v>
      </c>
      <c r="AI75" s="90">
        <f>IF($G75&gt;'Wage Ceilings '!$C$3-SUM($S75,$W75,$AA75,$AE75),'Wage Ceilings '!$C$3-SUM($S75,$W75,$AA75,$AE75),$G75)</f>
        <v>0</v>
      </c>
      <c r="AJ75" s="91" cm="1">
        <f t="array" ref="AJ75">INDEX(Appendix!$G$4:$L$8,_xlfn.IFS(AH75&lt;56,1,AH75&lt;61,2,AH75&lt;66,3,AH75&lt;71,4,TRUE,5),MATCH(YEAR($C$17),Appendix!$G$3:$L$3,0))</f>
        <v>0</v>
      </c>
      <c r="AK75" s="92">
        <f t="shared" si="10"/>
        <v>0</v>
      </c>
      <c r="AL75" s="89">
        <f t="shared" si="11"/>
        <v>127</v>
      </c>
      <c r="AM75" s="90">
        <f>IF($H75&gt;'Wage Ceilings '!$C$3-SUM($S75,$W75,$AA75,$AE75,$AI75),'Wage Ceilings '!$C$3-SUM($S75,$W75,$AA75,$AE75,$AI75),$H75)</f>
        <v>0</v>
      </c>
      <c r="AN75" s="91" cm="1">
        <f t="array" ref="AN75">INDEX(Appendix!$G$4:$L$8,_xlfn.IFS(AL75&lt;56,1,AL75&lt;61,2,AL75&lt;66,3,AL75&lt;71,4,TRUE,5),MATCH(YEAR($C$17),Appendix!$G$3:$L$3,0))</f>
        <v>0</v>
      </c>
      <c r="AO75" s="92">
        <f t="shared" si="12"/>
        <v>0</v>
      </c>
      <c r="AP75" s="89">
        <f t="shared" si="13"/>
        <v>127</v>
      </c>
      <c r="AQ75" s="90" cm="1">
        <f t="array" ref="AQ75">_xlfn.IFS(SUM($S75,$W75,$AA75,$AE75,$AI75,$AM75)&gt;='Wage Ceilings '!$C$3,0,SUM($I75,$S75,$W75,$AA75,$AE75,$AI75,$AM75)&gt;'Wage Ceilings '!$C$3,'Wage Ceilings '!$C$3-SUM($S75,$W75,$AA75,$AE75,$AI75,$AM75),SUM($I75,$S75,$W75,$AA75,$AE75,$AI75,$AM75)&lt;='Wage Ceilings '!$C$3,$I75)</f>
        <v>0</v>
      </c>
      <c r="AR75" s="91" cm="1">
        <f t="array" ref="AR75">INDEX(Appendix!$G$4:$L$8,_xlfn.IFS(AP75&lt;56,1,AP75&lt;61,2,AP75&lt;66,3,AP75&lt;71,4,TRUE,5),MATCH(YEAR($C$17),Appendix!$G$3:$L$3,0))</f>
        <v>0</v>
      </c>
      <c r="AS75" s="92">
        <f t="shared" si="24"/>
        <v>0</v>
      </c>
      <c r="AT75" s="89">
        <f t="shared" si="14"/>
        <v>127</v>
      </c>
      <c r="AU75" s="90" cm="1">
        <f t="array" ref="AU75">_xlfn.IFS(SUM($S75,$W75,$AA75,$AE75,$AI75,$AM75,$AQ75)&gt;='Wage Ceilings '!$C$3,0,SUM($J75,$S75,$W75,$AA75,$AE75,$AI75,$AM75,$AQ75)&gt;'Wage Ceilings '!$C$3,'Wage Ceilings '!$C$3-SUM($S75,$W75,$AA75,$AE75,$AI75,$AM75,$AQ75),SUM($J75,$S75,$W75,$AA75,$AE75,$AI75,$AM75,$AQ75)&lt;='Wage Ceilings '!$C$3,$J75)</f>
        <v>0</v>
      </c>
      <c r="AV75" s="91" cm="1">
        <f t="array" ref="AV75">INDEX(Appendix!$G$4:$L$8,_xlfn.IFS(AT75&lt;56,1,AT75&lt;61,2,AT75&lt;66,3,AT75&lt;71,4,TRUE,5),MATCH(YEAR($C$17),Appendix!$G$3:$L$3,0))</f>
        <v>0</v>
      </c>
      <c r="AW75" s="92">
        <f t="shared" si="15"/>
        <v>0</v>
      </c>
      <c r="AX75" s="89">
        <f t="shared" si="16"/>
        <v>127</v>
      </c>
      <c r="AY75" s="90" cm="1">
        <f t="array" ref="AY75">_xlfn.IFS(SUM($S75,$W75,$AA75,$AE75,$AI75,$AM75,$AQ75,$AU75)&gt;='Wage Ceilings '!$C$3,0,SUM($K75,$S75,$W75,$AA75,$AE75,$AI75,$AM75,$AQ75,$AU75)&gt;'Wage Ceilings '!$C$3,'Wage Ceilings '!$C$3-SUM($S75,$W75,$AA75,$AE75,$AI75,$AM75,$AQ75,$AU75),SUM($K75,$S75,$W75,$AA75,$AE75,$AI75,$AM75,$AQ75,$AU75)&lt;='Wage Ceilings '!$C$3,$K75)</f>
        <v>0</v>
      </c>
      <c r="AZ75" s="91" cm="1">
        <f t="array" ref="AZ75">INDEX(Appendix!$G$4:$L$8,_xlfn.IFS(AX75&lt;56,1,AX75&lt;61,2,AX75&lt;66,3,AX75&lt;71,4,TRUE,5),MATCH(YEAR($C$17),Appendix!$G$3:$L$3,0))</f>
        <v>0</v>
      </c>
      <c r="BA75" s="92">
        <f t="shared" si="17"/>
        <v>0</v>
      </c>
      <c r="BB75" s="89">
        <f t="shared" si="18"/>
        <v>127</v>
      </c>
      <c r="BC75" s="90" cm="1">
        <f t="array" ref="BC75">_xlfn.IFS(SUM($S75,$W75,$AA75,$AE75,$AI75,$AM75,$AQ75,$AU75,$AY75)&gt;='Wage Ceilings '!$C$3,0,SUM($L75,$S75,$W75,$AA75,$AE75,$AI75,$AM75,$AQ75,$AU75,$AY75)&gt;'Wage Ceilings '!$C$3,'Wage Ceilings '!$C$3-SUM($S75,$W75,$AA75,$AE75,$AI75,$AM75,$AQ75,$AU75,$AY75),SUM($L75,$S75,$W75,$AA75,$AE75,$AI75,$AM75,$AQ75,$AU75,$AY75)&lt;='Wage Ceilings '!$C$3,$L75)</f>
        <v>0</v>
      </c>
      <c r="BD75" s="91" cm="1">
        <f t="array" ref="BD75">INDEX(Appendix!$G$4:$L$8,_xlfn.IFS(BB75&lt;56,1,BB75&lt;61,2,BB75&lt;66,3,BB75&lt;71,4,TRUE,5),MATCH(YEAR($C$17),Appendix!$G$3:$L$3,0))</f>
        <v>0</v>
      </c>
      <c r="BE75" s="92">
        <f t="shared" si="19"/>
        <v>0</v>
      </c>
      <c r="BF75" s="89">
        <f t="shared" si="20"/>
        <v>127</v>
      </c>
      <c r="BG75" s="90" cm="1">
        <f t="array" ref="BG75">_xlfn.IFS(SUM($S75,$W75,$AA75,$AE75,$AI75,$AM75,$AQ75,$AU75,$AY75,$BC75)&gt;='Wage Ceilings '!$C$3,0,SUM($M75,$S75,$W75,$AA75,$AE75,$AI75,$AM75,$AQ75,$AU75,$AY75,$BC75)&gt;'Wage Ceilings '!$C$3,'Wage Ceilings '!$C$3-SUM($S75,$W75,$AA75,$AE75,$AI75,$AM75,$AQ75,$AU75,$AY75,$BC75),SUM($M75,$S75,$W75,$AA75,$AE75,$AI75,$AM75,$AQ75,$AU75,$AY75,$BC75)&lt;='Wage Ceilings '!$C$3,$M75)</f>
        <v>0</v>
      </c>
      <c r="BH75" s="91" cm="1">
        <f t="array" ref="BH75">INDEX(Appendix!$G$4:$L$8,_xlfn.IFS(BF75&lt;56,1,BF75&lt;61,2,BF75&lt;66,3,BF75&lt;71,4,TRUE,5),MATCH(YEAR($C$17),Appendix!$G$3:$L$3,0))</f>
        <v>0</v>
      </c>
      <c r="BI75" s="92">
        <f t="shared" si="21"/>
        <v>0</v>
      </c>
      <c r="BJ75" s="89">
        <f t="shared" si="22"/>
        <v>127</v>
      </c>
      <c r="BK75" s="90" cm="1">
        <f t="array" ref="BK75">_xlfn.IFS(SUM($S75,$W75,$AA75,$AE75,$AI75,$AM75,$AQ75,$AU75,$AY75,$BC75,$BG75)&gt;='Wage Ceilings '!$C$3,0,SUM($N75,$S75,$W75,$AA75,$AE75,$AI75,$AM75,$AQ75,$AU75,$AY75,$BC75,$BG75)&gt;'Wage Ceilings '!$C$3,'Wage Ceilings '!$C$3-SUM($S75,$W75,$AA75,$AE75,$AI75,$AM75,$AQ75,$AU75,$AY75,$BC75,$BG75),SUM($N75,$S75,$W75,$AA75,$AE75,$AI75,$AM75,$AQ75,$AU75,$AY75,$BC75,$BG75)&lt;='Wage Ceilings '!$C$3,$N75)</f>
        <v>0</v>
      </c>
      <c r="BL75" s="91" cm="1">
        <f t="array" ref="BL75">INDEX(Appendix!$G$4:$L$8,_xlfn.IFS(BJ75&lt;56,1,BJ75&lt;61,2,BJ75&lt;66,3,BJ75&lt;71,4,TRUE,5),MATCH(YEAR($C$17),Appendix!$G$3:$L$3,0))</f>
        <v>0</v>
      </c>
      <c r="BM75" s="92">
        <f t="shared" si="23"/>
        <v>0</v>
      </c>
      <c r="BN75" s="99"/>
    </row>
    <row r="76" spans="1:66" x14ac:dyDescent="0.3">
      <c r="A76" s="64" t="s">
        <v>124</v>
      </c>
      <c r="B76" s="63"/>
      <c r="C76" s="67"/>
      <c r="D76" s="67"/>
      <c r="E76" s="67"/>
      <c r="F76" s="67"/>
      <c r="G76" s="67"/>
      <c r="H76" s="67"/>
      <c r="I76" s="67"/>
      <c r="J76" s="67"/>
      <c r="K76" s="67"/>
      <c r="L76" s="67"/>
      <c r="M76" s="67"/>
      <c r="N76" s="67"/>
      <c r="O76" s="57">
        <f t="shared" si="25"/>
        <v>0</v>
      </c>
      <c r="P76" s="57">
        <f t="shared" si="26"/>
        <v>0</v>
      </c>
      <c r="Q76" s="58">
        <f t="shared" si="0"/>
        <v>0</v>
      </c>
      <c r="R76" s="89">
        <f t="shared" si="1"/>
        <v>126</v>
      </c>
      <c r="S76" s="90">
        <f>IF($C76&gt;'Wage Ceilings '!$C$3,'Wage Ceilings '!$C$3,$C76)</f>
        <v>0</v>
      </c>
      <c r="T76" s="91" cm="1">
        <f t="array" ref="T76">INDEX(Appendix!$G$4:$L$8,_xlfn.IFS(R76&lt;56,1,R76&lt;61,2,R76&lt;66,3,R76&lt;71,4,TRUE,5),MATCH(YEAR($C$17),Appendix!$G$3:$L$3,0))</f>
        <v>0</v>
      </c>
      <c r="U76" s="92">
        <f t="shared" si="2"/>
        <v>0</v>
      </c>
      <c r="V76" s="89">
        <f t="shared" si="3"/>
        <v>127</v>
      </c>
      <c r="W76" s="90">
        <f>IF($D76&gt;'Wage Ceilings '!$C$3-$S76,'Wage Ceilings '!$C$3-$S76,$D76)</f>
        <v>0</v>
      </c>
      <c r="X76" s="91" cm="1">
        <f t="array" ref="X76">INDEX(Appendix!$G$4:$L$8,_xlfn.IFS(V76&lt;56,1,V76&lt;61,2,V76&lt;66,3,V76&lt;71,4,TRUE,5),MATCH(YEAR($C$17),Appendix!$G$3:$L$3,0))</f>
        <v>0</v>
      </c>
      <c r="Y76" s="92">
        <f t="shared" si="4"/>
        <v>0</v>
      </c>
      <c r="Z76" s="89">
        <f t="shared" si="5"/>
        <v>127</v>
      </c>
      <c r="AA76" s="90">
        <f>IF($E76&gt;'Wage Ceilings '!$C$3-SUM($S76,$W76),'Wage Ceilings '!$C$3-SUM($S76,$W76),$E76)</f>
        <v>0</v>
      </c>
      <c r="AB76" s="91" cm="1">
        <f t="array" ref="AB76">INDEX(Appendix!$G$4:$L$8,_xlfn.IFS(Z76&lt;56,1,Z76&lt;61,2,Z76&lt;66,3,Z76&lt;71,4,TRUE,5),MATCH(YEAR($C$17),Appendix!$G$3:$L$3,0))</f>
        <v>0</v>
      </c>
      <c r="AC76" s="92">
        <f t="shared" si="6"/>
        <v>0</v>
      </c>
      <c r="AD76" s="89">
        <f t="shared" si="7"/>
        <v>127</v>
      </c>
      <c r="AE76" s="90">
        <f>IF($F76&gt;'Wage Ceilings '!$C$3-SUM($S76,$W76,$AA76),'Wage Ceilings '!$C$3-SUM($S76,$W76,$AA76),$F76)</f>
        <v>0</v>
      </c>
      <c r="AF76" s="91" cm="1">
        <f t="array" ref="AF76">INDEX(Appendix!$G$4:$L$8,_xlfn.IFS(AD76&lt;56,1,AD76&lt;61,2,AD76&lt;66,3,AD76&lt;71,4,TRUE,5),MATCH(YEAR($C$17),Appendix!$G$3:$L$3,0))</f>
        <v>0</v>
      </c>
      <c r="AG76" s="92">
        <f t="shared" si="8"/>
        <v>0</v>
      </c>
      <c r="AH76" s="89">
        <f t="shared" si="9"/>
        <v>127</v>
      </c>
      <c r="AI76" s="90">
        <f>IF($G76&gt;'Wage Ceilings '!$C$3-SUM($S76,$W76,$AA76,$AE76),'Wage Ceilings '!$C$3-SUM($S76,$W76,$AA76,$AE76),$G76)</f>
        <v>0</v>
      </c>
      <c r="AJ76" s="91" cm="1">
        <f t="array" ref="AJ76">INDEX(Appendix!$G$4:$L$8,_xlfn.IFS(AH76&lt;56,1,AH76&lt;61,2,AH76&lt;66,3,AH76&lt;71,4,TRUE,5),MATCH(YEAR($C$17),Appendix!$G$3:$L$3,0))</f>
        <v>0</v>
      </c>
      <c r="AK76" s="92">
        <f t="shared" si="10"/>
        <v>0</v>
      </c>
      <c r="AL76" s="89">
        <f t="shared" si="11"/>
        <v>127</v>
      </c>
      <c r="AM76" s="90">
        <f>IF($H76&gt;'Wage Ceilings '!$C$3-SUM($S76,$W76,$AA76,$AE76,$AI76),'Wage Ceilings '!$C$3-SUM($S76,$W76,$AA76,$AE76,$AI76),$H76)</f>
        <v>0</v>
      </c>
      <c r="AN76" s="91" cm="1">
        <f t="array" ref="AN76">INDEX(Appendix!$G$4:$L$8,_xlfn.IFS(AL76&lt;56,1,AL76&lt;61,2,AL76&lt;66,3,AL76&lt;71,4,TRUE,5),MATCH(YEAR($C$17),Appendix!$G$3:$L$3,0))</f>
        <v>0</v>
      </c>
      <c r="AO76" s="92">
        <f t="shared" si="12"/>
        <v>0</v>
      </c>
      <c r="AP76" s="89">
        <f t="shared" si="13"/>
        <v>127</v>
      </c>
      <c r="AQ76" s="90" cm="1">
        <f t="array" ref="AQ76">_xlfn.IFS(SUM($S76,$W76,$AA76,$AE76,$AI76,$AM76)&gt;='Wage Ceilings '!$C$3,0,SUM($I76,$S76,$W76,$AA76,$AE76,$AI76,$AM76)&gt;'Wage Ceilings '!$C$3,'Wage Ceilings '!$C$3-SUM($S76,$W76,$AA76,$AE76,$AI76,$AM76),SUM($I76,$S76,$W76,$AA76,$AE76,$AI76,$AM76)&lt;='Wage Ceilings '!$C$3,$I76)</f>
        <v>0</v>
      </c>
      <c r="AR76" s="91" cm="1">
        <f t="array" ref="AR76">INDEX(Appendix!$G$4:$L$8,_xlfn.IFS(AP76&lt;56,1,AP76&lt;61,2,AP76&lt;66,3,AP76&lt;71,4,TRUE,5),MATCH(YEAR($C$17),Appendix!$G$3:$L$3,0))</f>
        <v>0</v>
      </c>
      <c r="AS76" s="92">
        <f t="shared" si="24"/>
        <v>0</v>
      </c>
      <c r="AT76" s="89">
        <f t="shared" si="14"/>
        <v>127</v>
      </c>
      <c r="AU76" s="90" cm="1">
        <f t="array" ref="AU76">_xlfn.IFS(SUM($S76,$W76,$AA76,$AE76,$AI76,$AM76,$AQ76)&gt;='Wage Ceilings '!$C$3,0,SUM($J76,$S76,$W76,$AA76,$AE76,$AI76,$AM76,$AQ76)&gt;'Wage Ceilings '!$C$3,'Wage Ceilings '!$C$3-SUM($S76,$W76,$AA76,$AE76,$AI76,$AM76,$AQ76),SUM($J76,$S76,$W76,$AA76,$AE76,$AI76,$AM76,$AQ76)&lt;='Wage Ceilings '!$C$3,$J76)</f>
        <v>0</v>
      </c>
      <c r="AV76" s="91" cm="1">
        <f t="array" ref="AV76">INDEX(Appendix!$G$4:$L$8,_xlfn.IFS(AT76&lt;56,1,AT76&lt;61,2,AT76&lt;66,3,AT76&lt;71,4,TRUE,5),MATCH(YEAR($C$17),Appendix!$G$3:$L$3,0))</f>
        <v>0</v>
      </c>
      <c r="AW76" s="92">
        <f t="shared" si="15"/>
        <v>0</v>
      </c>
      <c r="AX76" s="89">
        <f t="shared" si="16"/>
        <v>127</v>
      </c>
      <c r="AY76" s="90" cm="1">
        <f t="array" ref="AY76">_xlfn.IFS(SUM($S76,$W76,$AA76,$AE76,$AI76,$AM76,$AQ76,$AU76)&gt;='Wage Ceilings '!$C$3,0,SUM($K76,$S76,$W76,$AA76,$AE76,$AI76,$AM76,$AQ76,$AU76)&gt;'Wage Ceilings '!$C$3,'Wage Ceilings '!$C$3-SUM($S76,$W76,$AA76,$AE76,$AI76,$AM76,$AQ76,$AU76),SUM($K76,$S76,$W76,$AA76,$AE76,$AI76,$AM76,$AQ76,$AU76)&lt;='Wage Ceilings '!$C$3,$K76)</f>
        <v>0</v>
      </c>
      <c r="AZ76" s="91" cm="1">
        <f t="array" ref="AZ76">INDEX(Appendix!$G$4:$L$8,_xlfn.IFS(AX76&lt;56,1,AX76&lt;61,2,AX76&lt;66,3,AX76&lt;71,4,TRUE,5),MATCH(YEAR($C$17),Appendix!$G$3:$L$3,0))</f>
        <v>0</v>
      </c>
      <c r="BA76" s="92">
        <f t="shared" si="17"/>
        <v>0</v>
      </c>
      <c r="BB76" s="89">
        <f t="shared" si="18"/>
        <v>127</v>
      </c>
      <c r="BC76" s="90" cm="1">
        <f t="array" ref="BC76">_xlfn.IFS(SUM($S76,$W76,$AA76,$AE76,$AI76,$AM76,$AQ76,$AU76,$AY76)&gt;='Wage Ceilings '!$C$3,0,SUM($L76,$S76,$W76,$AA76,$AE76,$AI76,$AM76,$AQ76,$AU76,$AY76)&gt;'Wage Ceilings '!$C$3,'Wage Ceilings '!$C$3-SUM($S76,$W76,$AA76,$AE76,$AI76,$AM76,$AQ76,$AU76,$AY76),SUM($L76,$S76,$W76,$AA76,$AE76,$AI76,$AM76,$AQ76,$AU76,$AY76)&lt;='Wage Ceilings '!$C$3,$L76)</f>
        <v>0</v>
      </c>
      <c r="BD76" s="91" cm="1">
        <f t="array" ref="BD76">INDEX(Appendix!$G$4:$L$8,_xlfn.IFS(BB76&lt;56,1,BB76&lt;61,2,BB76&lt;66,3,BB76&lt;71,4,TRUE,5),MATCH(YEAR($C$17),Appendix!$G$3:$L$3,0))</f>
        <v>0</v>
      </c>
      <c r="BE76" s="92">
        <f t="shared" si="19"/>
        <v>0</v>
      </c>
      <c r="BF76" s="89">
        <f t="shared" si="20"/>
        <v>127</v>
      </c>
      <c r="BG76" s="90" cm="1">
        <f t="array" ref="BG76">_xlfn.IFS(SUM($S76,$W76,$AA76,$AE76,$AI76,$AM76,$AQ76,$AU76,$AY76,$BC76)&gt;='Wage Ceilings '!$C$3,0,SUM($M76,$S76,$W76,$AA76,$AE76,$AI76,$AM76,$AQ76,$AU76,$AY76,$BC76)&gt;'Wage Ceilings '!$C$3,'Wage Ceilings '!$C$3-SUM($S76,$W76,$AA76,$AE76,$AI76,$AM76,$AQ76,$AU76,$AY76,$BC76),SUM($M76,$S76,$W76,$AA76,$AE76,$AI76,$AM76,$AQ76,$AU76,$AY76,$BC76)&lt;='Wage Ceilings '!$C$3,$M76)</f>
        <v>0</v>
      </c>
      <c r="BH76" s="91" cm="1">
        <f t="array" ref="BH76">INDEX(Appendix!$G$4:$L$8,_xlfn.IFS(BF76&lt;56,1,BF76&lt;61,2,BF76&lt;66,3,BF76&lt;71,4,TRUE,5),MATCH(YEAR($C$17),Appendix!$G$3:$L$3,0))</f>
        <v>0</v>
      </c>
      <c r="BI76" s="92">
        <f t="shared" si="21"/>
        <v>0</v>
      </c>
      <c r="BJ76" s="89">
        <f t="shared" si="22"/>
        <v>127</v>
      </c>
      <c r="BK76" s="90" cm="1">
        <f t="array" ref="BK76">_xlfn.IFS(SUM($S76,$W76,$AA76,$AE76,$AI76,$AM76,$AQ76,$AU76,$AY76,$BC76,$BG76)&gt;='Wage Ceilings '!$C$3,0,SUM($N76,$S76,$W76,$AA76,$AE76,$AI76,$AM76,$AQ76,$AU76,$AY76,$BC76,$BG76)&gt;'Wage Ceilings '!$C$3,'Wage Ceilings '!$C$3-SUM($S76,$W76,$AA76,$AE76,$AI76,$AM76,$AQ76,$AU76,$AY76,$BC76,$BG76),SUM($N76,$S76,$W76,$AA76,$AE76,$AI76,$AM76,$AQ76,$AU76,$AY76,$BC76,$BG76)&lt;='Wage Ceilings '!$C$3,$N76)</f>
        <v>0</v>
      </c>
      <c r="BL76" s="91" cm="1">
        <f t="array" ref="BL76">INDEX(Appendix!$G$4:$L$8,_xlfn.IFS(BJ76&lt;56,1,BJ76&lt;61,2,BJ76&lt;66,3,BJ76&lt;71,4,TRUE,5),MATCH(YEAR($C$17),Appendix!$G$3:$L$3,0))</f>
        <v>0</v>
      </c>
      <c r="BM76" s="92">
        <f t="shared" si="23"/>
        <v>0</v>
      </c>
      <c r="BN76" s="99"/>
    </row>
    <row r="77" spans="1:66" x14ac:dyDescent="0.3">
      <c r="A77" s="64" t="s">
        <v>125</v>
      </c>
      <c r="B77" s="63"/>
      <c r="C77" s="67"/>
      <c r="D77" s="67"/>
      <c r="E77" s="67"/>
      <c r="F77" s="67"/>
      <c r="G77" s="67"/>
      <c r="H77" s="67"/>
      <c r="I77" s="67"/>
      <c r="J77" s="67"/>
      <c r="K77" s="67"/>
      <c r="L77" s="67"/>
      <c r="M77" s="67"/>
      <c r="N77" s="67"/>
      <c r="O77" s="57">
        <f t="shared" si="25"/>
        <v>0</v>
      </c>
      <c r="P77" s="57">
        <f t="shared" si="26"/>
        <v>0</v>
      </c>
      <c r="Q77" s="58">
        <f t="shared" si="0"/>
        <v>0</v>
      </c>
      <c r="R77" s="89">
        <f t="shared" si="1"/>
        <v>126</v>
      </c>
      <c r="S77" s="90">
        <f>IF($C77&gt;'Wage Ceilings '!$C$3,'Wage Ceilings '!$C$3,$C77)</f>
        <v>0</v>
      </c>
      <c r="T77" s="91" cm="1">
        <f t="array" ref="T77">INDEX(Appendix!$G$4:$L$8,_xlfn.IFS(R77&lt;56,1,R77&lt;61,2,R77&lt;66,3,R77&lt;71,4,TRUE,5),MATCH(YEAR($C$17),Appendix!$G$3:$L$3,0))</f>
        <v>0</v>
      </c>
      <c r="U77" s="92">
        <f t="shared" si="2"/>
        <v>0</v>
      </c>
      <c r="V77" s="89">
        <f t="shared" si="3"/>
        <v>127</v>
      </c>
      <c r="W77" s="90">
        <f>IF($D77&gt;'Wage Ceilings '!$C$3-$S77,'Wage Ceilings '!$C$3-$S77,$D77)</f>
        <v>0</v>
      </c>
      <c r="X77" s="91" cm="1">
        <f t="array" ref="X77">INDEX(Appendix!$G$4:$L$8,_xlfn.IFS(V77&lt;56,1,V77&lt;61,2,V77&lt;66,3,V77&lt;71,4,TRUE,5),MATCH(YEAR($C$17),Appendix!$G$3:$L$3,0))</f>
        <v>0</v>
      </c>
      <c r="Y77" s="92">
        <f t="shared" si="4"/>
        <v>0</v>
      </c>
      <c r="Z77" s="89">
        <f t="shared" si="5"/>
        <v>127</v>
      </c>
      <c r="AA77" s="90">
        <f>IF($E77&gt;'Wage Ceilings '!$C$3-SUM($S77,$W77),'Wage Ceilings '!$C$3-SUM($S77,$W77),$E77)</f>
        <v>0</v>
      </c>
      <c r="AB77" s="91" cm="1">
        <f t="array" ref="AB77">INDEX(Appendix!$G$4:$L$8,_xlfn.IFS(Z77&lt;56,1,Z77&lt;61,2,Z77&lt;66,3,Z77&lt;71,4,TRUE,5),MATCH(YEAR($C$17),Appendix!$G$3:$L$3,0))</f>
        <v>0</v>
      </c>
      <c r="AC77" s="92">
        <f t="shared" si="6"/>
        <v>0</v>
      </c>
      <c r="AD77" s="89">
        <f t="shared" si="7"/>
        <v>127</v>
      </c>
      <c r="AE77" s="90">
        <f>IF($F77&gt;'Wage Ceilings '!$C$3-SUM($S77,$W77,$AA77),'Wage Ceilings '!$C$3-SUM($S77,$W77,$AA77),$F77)</f>
        <v>0</v>
      </c>
      <c r="AF77" s="91" cm="1">
        <f t="array" ref="AF77">INDEX(Appendix!$G$4:$L$8,_xlfn.IFS(AD77&lt;56,1,AD77&lt;61,2,AD77&lt;66,3,AD77&lt;71,4,TRUE,5),MATCH(YEAR($C$17),Appendix!$G$3:$L$3,0))</f>
        <v>0</v>
      </c>
      <c r="AG77" s="92">
        <f t="shared" si="8"/>
        <v>0</v>
      </c>
      <c r="AH77" s="89">
        <f t="shared" si="9"/>
        <v>127</v>
      </c>
      <c r="AI77" s="90">
        <f>IF($G77&gt;'Wage Ceilings '!$C$3-SUM($S77,$W77,$AA77,$AE77),'Wage Ceilings '!$C$3-SUM($S77,$W77,$AA77,$AE77),$G77)</f>
        <v>0</v>
      </c>
      <c r="AJ77" s="91" cm="1">
        <f t="array" ref="AJ77">INDEX(Appendix!$G$4:$L$8,_xlfn.IFS(AH77&lt;56,1,AH77&lt;61,2,AH77&lt;66,3,AH77&lt;71,4,TRUE,5),MATCH(YEAR($C$17),Appendix!$G$3:$L$3,0))</f>
        <v>0</v>
      </c>
      <c r="AK77" s="92">
        <f t="shared" si="10"/>
        <v>0</v>
      </c>
      <c r="AL77" s="89">
        <f t="shared" si="11"/>
        <v>127</v>
      </c>
      <c r="AM77" s="90">
        <f>IF($H77&gt;'Wage Ceilings '!$C$3-SUM($S77,$W77,$AA77,$AE77,$AI77),'Wage Ceilings '!$C$3-SUM($S77,$W77,$AA77,$AE77,$AI77),$H77)</f>
        <v>0</v>
      </c>
      <c r="AN77" s="91" cm="1">
        <f t="array" ref="AN77">INDEX(Appendix!$G$4:$L$8,_xlfn.IFS(AL77&lt;56,1,AL77&lt;61,2,AL77&lt;66,3,AL77&lt;71,4,TRUE,5),MATCH(YEAR($C$17),Appendix!$G$3:$L$3,0))</f>
        <v>0</v>
      </c>
      <c r="AO77" s="92">
        <f t="shared" si="12"/>
        <v>0</v>
      </c>
      <c r="AP77" s="89">
        <f t="shared" si="13"/>
        <v>127</v>
      </c>
      <c r="AQ77" s="90" cm="1">
        <f t="array" ref="AQ77">_xlfn.IFS(SUM($S77,$W77,$AA77,$AE77,$AI77,$AM77)&gt;='Wage Ceilings '!$C$3,0,SUM($I77,$S77,$W77,$AA77,$AE77,$AI77,$AM77)&gt;'Wage Ceilings '!$C$3,'Wage Ceilings '!$C$3-SUM($S77,$W77,$AA77,$AE77,$AI77,$AM77),SUM($I77,$S77,$W77,$AA77,$AE77,$AI77,$AM77)&lt;='Wage Ceilings '!$C$3,$I77)</f>
        <v>0</v>
      </c>
      <c r="AR77" s="91" cm="1">
        <f t="array" ref="AR77">INDEX(Appendix!$G$4:$L$8,_xlfn.IFS(AP77&lt;56,1,AP77&lt;61,2,AP77&lt;66,3,AP77&lt;71,4,TRUE,5),MATCH(YEAR($C$17),Appendix!$G$3:$L$3,0))</f>
        <v>0</v>
      </c>
      <c r="AS77" s="92">
        <f t="shared" si="24"/>
        <v>0</v>
      </c>
      <c r="AT77" s="89">
        <f t="shared" si="14"/>
        <v>127</v>
      </c>
      <c r="AU77" s="90" cm="1">
        <f t="array" ref="AU77">_xlfn.IFS(SUM($S77,$W77,$AA77,$AE77,$AI77,$AM77,$AQ77)&gt;='Wage Ceilings '!$C$3,0,SUM($J77,$S77,$W77,$AA77,$AE77,$AI77,$AM77,$AQ77)&gt;'Wage Ceilings '!$C$3,'Wage Ceilings '!$C$3-SUM($S77,$W77,$AA77,$AE77,$AI77,$AM77,$AQ77),SUM($J77,$S77,$W77,$AA77,$AE77,$AI77,$AM77,$AQ77)&lt;='Wage Ceilings '!$C$3,$J77)</f>
        <v>0</v>
      </c>
      <c r="AV77" s="91" cm="1">
        <f t="array" ref="AV77">INDEX(Appendix!$G$4:$L$8,_xlfn.IFS(AT77&lt;56,1,AT77&lt;61,2,AT77&lt;66,3,AT77&lt;71,4,TRUE,5),MATCH(YEAR($C$17),Appendix!$G$3:$L$3,0))</f>
        <v>0</v>
      </c>
      <c r="AW77" s="92">
        <f t="shared" si="15"/>
        <v>0</v>
      </c>
      <c r="AX77" s="89">
        <f t="shared" si="16"/>
        <v>127</v>
      </c>
      <c r="AY77" s="90" cm="1">
        <f t="array" ref="AY77">_xlfn.IFS(SUM($S77,$W77,$AA77,$AE77,$AI77,$AM77,$AQ77,$AU77)&gt;='Wage Ceilings '!$C$3,0,SUM($K77,$S77,$W77,$AA77,$AE77,$AI77,$AM77,$AQ77,$AU77)&gt;'Wage Ceilings '!$C$3,'Wage Ceilings '!$C$3-SUM($S77,$W77,$AA77,$AE77,$AI77,$AM77,$AQ77,$AU77),SUM($K77,$S77,$W77,$AA77,$AE77,$AI77,$AM77,$AQ77,$AU77)&lt;='Wage Ceilings '!$C$3,$K77)</f>
        <v>0</v>
      </c>
      <c r="AZ77" s="91" cm="1">
        <f t="array" ref="AZ77">INDEX(Appendix!$G$4:$L$8,_xlfn.IFS(AX77&lt;56,1,AX77&lt;61,2,AX77&lt;66,3,AX77&lt;71,4,TRUE,5),MATCH(YEAR($C$17),Appendix!$G$3:$L$3,0))</f>
        <v>0</v>
      </c>
      <c r="BA77" s="92">
        <f t="shared" si="17"/>
        <v>0</v>
      </c>
      <c r="BB77" s="89">
        <f t="shared" si="18"/>
        <v>127</v>
      </c>
      <c r="BC77" s="90" cm="1">
        <f t="array" ref="BC77">_xlfn.IFS(SUM($S77,$W77,$AA77,$AE77,$AI77,$AM77,$AQ77,$AU77,$AY77)&gt;='Wage Ceilings '!$C$3,0,SUM($L77,$S77,$W77,$AA77,$AE77,$AI77,$AM77,$AQ77,$AU77,$AY77)&gt;'Wage Ceilings '!$C$3,'Wage Ceilings '!$C$3-SUM($S77,$W77,$AA77,$AE77,$AI77,$AM77,$AQ77,$AU77,$AY77),SUM($L77,$S77,$W77,$AA77,$AE77,$AI77,$AM77,$AQ77,$AU77,$AY77)&lt;='Wage Ceilings '!$C$3,$L77)</f>
        <v>0</v>
      </c>
      <c r="BD77" s="91" cm="1">
        <f t="array" ref="BD77">INDEX(Appendix!$G$4:$L$8,_xlfn.IFS(BB77&lt;56,1,BB77&lt;61,2,BB77&lt;66,3,BB77&lt;71,4,TRUE,5),MATCH(YEAR($C$17),Appendix!$G$3:$L$3,0))</f>
        <v>0</v>
      </c>
      <c r="BE77" s="92">
        <f t="shared" si="19"/>
        <v>0</v>
      </c>
      <c r="BF77" s="89">
        <f t="shared" si="20"/>
        <v>127</v>
      </c>
      <c r="BG77" s="90" cm="1">
        <f t="array" ref="BG77">_xlfn.IFS(SUM($S77,$W77,$AA77,$AE77,$AI77,$AM77,$AQ77,$AU77,$AY77,$BC77)&gt;='Wage Ceilings '!$C$3,0,SUM($M77,$S77,$W77,$AA77,$AE77,$AI77,$AM77,$AQ77,$AU77,$AY77,$BC77)&gt;'Wage Ceilings '!$C$3,'Wage Ceilings '!$C$3-SUM($S77,$W77,$AA77,$AE77,$AI77,$AM77,$AQ77,$AU77,$AY77,$BC77),SUM($M77,$S77,$W77,$AA77,$AE77,$AI77,$AM77,$AQ77,$AU77,$AY77,$BC77)&lt;='Wage Ceilings '!$C$3,$M77)</f>
        <v>0</v>
      </c>
      <c r="BH77" s="91" cm="1">
        <f t="array" ref="BH77">INDEX(Appendix!$G$4:$L$8,_xlfn.IFS(BF77&lt;56,1,BF77&lt;61,2,BF77&lt;66,3,BF77&lt;71,4,TRUE,5),MATCH(YEAR($C$17),Appendix!$G$3:$L$3,0))</f>
        <v>0</v>
      </c>
      <c r="BI77" s="92">
        <f t="shared" si="21"/>
        <v>0</v>
      </c>
      <c r="BJ77" s="89">
        <f t="shared" si="22"/>
        <v>127</v>
      </c>
      <c r="BK77" s="90" cm="1">
        <f t="array" ref="BK77">_xlfn.IFS(SUM($S77,$W77,$AA77,$AE77,$AI77,$AM77,$AQ77,$AU77,$AY77,$BC77,$BG77)&gt;='Wage Ceilings '!$C$3,0,SUM($N77,$S77,$W77,$AA77,$AE77,$AI77,$AM77,$AQ77,$AU77,$AY77,$BC77,$BG77)&gt;'Wage Ceilings '!$C$3,'Wage Ceilings '!$C$3-SUM($S77,$W77,$AA77,$AE77,$AI77,$AM77,$AQ77,$AU77,$AY77,$BC77,$BG77),SUM($N77,$S77,$W77,$AA77,$AE77,$AI77,$AM77,$AQ77,$AU77,$AY77,$BC77,$BG77)&lt;='Wage Ceilings '!$C$3,$N77)</f>
        <v>0</v>
      </c>
      <c r="BL77" s="91" cm="1">
        <f t="array" ref="BL77">INDEX(Appendix!$G$4:$L$8,_xlfn.IFS(BJ77&lt;56,1,BJ77&lt;61,2,BJ77&lt;66,3,BJ77&lt;71,4,TRUE,5),MATCH(YEAR($C$17),Appendix!$G$3:$L$3,0))</f>
        <v>0</v>
      </c>
      <c r="BM77" s="92">
        <f t="shared" si="23"/>
        <v>0</v>
      </c>
      <c r="BN77" s="99"/>
    </row>
    <row r="78" spans="1:66" x14ac:dyDescent="0.3">
      <c r="A78" s="64" t="s">
        <v>126</v>
      </c>
      <c r="B78" s="63"/>
      <c r="C78" s="67"/>
      <c r="D78" s="67"/>
      <c r="E78" s="67"/>
      <c r="F78" s="67"/>
      <c r="G78" s="67"/>
      <c r="H78" s="67"/>
      <c r="I78" s="67"/>
      <c r="J78" s="67"/>
      <c r="K78" s="67"/>
      <c r="L78" s="67"/>
      <c r="M78" s="67"/>
      <c r="N78" s="67"/>
      <c r="O78" s="57">
        <f t="shared" si="25"/>
        <v>0</v>
      </c>
      <c r="P78" s="57">
        <f t="shared" si="26"/>
        <v>0</v>
      </c>
      <c r="Q78" s="58">
        <f t="shared" si="0"/>
        <v>0</v>
      </c>
      <c r="R78" s="89">
        <f t="shared" si="1"/>
        <v>126</v>
      </c>
      <c r="S78" s="90">
        <f>IF($C78&gt;'Wage Ceilings '!$C$3,'Wage Ceilings '!$C$3,$C78)</f>
        <v>0</v>
      </c>
      <c r="T78" s="91" cm="1">
        <f t="array" ref="T78">INDEX(Appendix!$G$4:$L$8,_xlfn.IFS(R78&lt;56,1,R78&lt;61,2,R78&lt;66,3,R78&lt;71,4,TRUE,5),MATCH(YEAR($C$17),Appendix!$G$3:$L$3,0))</f>
        <v>0</v>
      </c>
      <c r="U78" s="92">
        <f t="shared" si="2"/>
        <v>0</v>
      </c>
      <c r="V78" s="89">
        <f t="shared" si="3"/>
        <v>127</v>
      </c>
      <c r="W78" s="90">
        <f>IF($D78&gt;'Wage Ceilings '!$C$3-$S78,'Wage Ceilings '!$C$3-$S78,$D78)</f>
        <v>0</v>
      </c>
      <c r="X78" s="91" cm="1">
        <f t="array" ref="X78">INDEX(Appendix!$G$4:$L$8,_xlfn.IFS(V78&lt;56,1,V78&lt;61,2,V78&lt;66,3,V78&lt;71,4,TRUE,5),MATCH(YEAR($C$17),Appendix!$G$3:$L$3,0))</f>
        <v>0</v>
      </c>
      <c r="Y78" s="92">
        <f t="shared" si="4"/>
        <v>0</v>
      </c>
      <c r="Z78" s="89">
        <f t="shared" si="5"/>
        <v>127</v>
      </c>
      <c r="AA78" s="90">
        <f>IF($E78&gt;'Wage Ceilings '!$C$3-SUM($S78,$W78),'Wage Ceilings '!$C$3-SUM($S78,$W78),$E78)</f>
        <v>0</v>
      </c>
      <c r="AB78" s="91" cm="1">
        <f t="array" ref="AB78">INDEX(Appendix!$G$4:$L$8,_xlfn.IFS(Z78&lt;56,1,Z78&lt;61,2,Z78&lt;66,3,Z78&lt;71,4,TRUE,5),MATCH(YEAR($C$17),Appendix!$G$3:$L$3,0))</f>
        <v>0</v>
      </c>
      <c r="AC78" s="92">
        <f t="shared" si="6"/>
        <v>0</v>
      </c>
      <c r="AD78" s="89">
        <f t="shared" si="7"/>
        <v>127</v>
      </c>
      <c r="AE78" s="90">
        <f>IF($F78&gt;'Wage Ceilings '!$C$3-SUM($S78,$W78,$AA78),'Wage Ceilings '!$C$3-SUM($S78,$W78,$AA78),$F78)</f>
        <v>0</v>
      </c>
      <c r="AF78" s="91" cm="1">
        <f t="array" ref="AF78">INDEX(Appendix!$G$4:$L$8,_xlfn.IFS(AD78&lt;56,1,AD78&lt;61,2,AD78&lt;66,3,AD78&lt;71,4,TRUE,5),MATCH(YEAR($C$17),Appendix!$G$3:$L$3,0))</f>
        <v>0</v>
      </c>
      <c r="AG78" s="92">
        <f t="shared" si="8"/>
        <v>0</v>
      </c>
      <c r="AH78" s="89">
        <f t="shared" si="9"/>
        <v>127</v>
      </c>
      <c r="AI78" s="90">
        <f>IF($G78&gt;'Wage Ceilings '!$C$3-SUM($S78,$W78,$AA78,$AE78),'Wage Ceilings '!$C$3-SUM($S78,$W78,$AA78,$AE78),$G78)</f>
        <v>0</v>
      </c>
      <c r="AJ78" s="91" cm="1">
        <f t="array" ref="AJ78">INDEX(Appendix!$G$4:$L$8,_xlfn.IFS(AH78&lt;56,1,AH78&lt;61,2,AH78&lt;66,3,AH78&lt;71,4,TRUE,5),MATCH(YEAR($C$17),Appendix!$G$3:$L$3,0))</f>
        <v>0</v>
      </c>
      <c r="AK78" s="92">
        <f t="shared" si="10"/>
        <v>0</v>
      </c>
      <c r="AL78" s="89">
        <f t="shared" si="11"/>
        <v>127</v>
      </c>
      <c r="AM78" s="90">
        <f>IF($H78&gt;'Wage Ceilings '!$C$3-SUM($S78,$W78,$AA78,$AE78,$AI78),'Wage Ceilings '!$C$3-SUM($S78,$W78,$AA78,$AE78,$AI78),$H78)</f>
        <v>0</v>
      </c>
      <c r="AN78" s="91" cm="1">
        <f t="array" ref="AN78">INDEX(Appendix!$G$4:$L$8,_xlfn.IFS(AL78&lt;56,1,AL78&lt;61,2,AL78&lt;66,3,AL78&lt;71,4,TRUE,5),MATCH(YEAR($C$17),Appendix!$G$3:$L$3,0))</f>
        <v>0</v>
      </c>
      <c r="AO78" s="92">
        <f t="shared" si="12"/>
        <v>0</v>
      </c>
      <c r="AP78" s="89">
        <f t="shared" si="13"/>
        <v>127</v>
      </c>
      <c r="AQ78" s="90" cm="1">
        <f t="array" ref="AQ78">_xlfn.IFS(SUM($S78,$W78,$AA78,$AE78,$AI78,$AM78)&gt;='Wage Ceilings '!$C$3,0,SUM($I78,$S78,$W78,$AA78,$AE78,$AI78,$AM78)&gt;'Wage Ceilings '!$C$3,'Wage Ceilings '!$C$3-SUM($S78,$W78,$AA78,$AE78,$AI78,$AM78),SUM($I78,$S78,$W78,$AA78,$AE78,$AI78,$AM78)&lt;='Wage Ceilings '!$C$3,$I78)</f>
        <v>0</v>
      </c>
      <c r="AR78" s="91" cm="1">
        <f t="array" ref="AR78">INDEX(Appendix!$G$4:$L$8,_xlfn.IFS(AP78&lt;56,1,AP78&lt;61,2,AP78&lt;66,3,AP78&lt;71,4,TRUE,5),MATCH(YEAR($C$17),Appendix!$G$3:$L$3,0))</f>
        <v>0</v>
      </c>
      <c r="AS78" s="92">
        <f t="shared" si="24"/>
        <v>0</v>
      </c>
      <c r="AT78" s="89">
        <f t="shared" si="14"/>
        <v>127</v>
      </c>
      <c r="AU78" s="90" cm="1">
        <f t="array" ref="AU78">_xlfn.IFS(SUM($S78,$W78,$AA78,$AE78,$AI78,$AM78,$AQ78)&gt;='Wage Ceilings '!$C$3,0,SUM($J78,$S78,$W78,$AA78,$AE78,$AI78,$AM78,$AQ78)&gt;'Wage Ceilings '!$C$3,'Wage Ceilings '!$C$3-SUM($S78,$W78,$AA78,$AE78,$AI78,$AM78,$AQ78),SUM($J78,$S78,$W78,$AA78,$AE78,$AI78,$AM78,$AQ78)&lt;='Wage Ceilings '!$C$3,$J78)</f>
        <v>0</v>
      </c>
      <c r="AV78" s="91" cm="1">
        <f t="array" ref="AV78">INDEX(Appendix!$G$4:$L$8,_xlfn.IFS(AT78&lt;56,1,AT78&lt;61,2,AT78&lt;66,3,AT78&lt;71,4,TRUE,5),MATCH(YEAR($C$17),Appendix!$G$3:$L$3,0))</f>
        <v>0</v>
      </c>
      <c r="AW78" s="92">
        <f t="shared" si="15"/>
        <v>0</v>
      </c>
      <c r="AX78" s="89">
        <f t="shared" si="16"/>
        <v>127</v>
      </c>
      <c r="AY78" s="90" cm="1">
        <f t="array" ref="AY78">_xlfn.IFS(SUM($S78,$W78,$AA78,$AE78,$AI78,$AM78,$AQ78,$AU78)&gt;='Wage Ceilings '!$C$3,0,SUM($K78,$S78,$W78,$AA78,$AE78,$AI78,$AM78,$AQ78,$AU78)&gt;'Wage Ceilings '!$C$3,'Wage Ceilings '!$C$3-SUM($S78,$W78,$AA78,$AE78,$AI78,$AM78,$AQ78,$AU78),SUM($K78,$S78,$W78,$AA78,$AE78,$AI78,$AM78,$AQ78,$AU78)&lt;='Wage Ceilings '!$C$3,$K78)</f>
        <v>0</v>
      </c>
      <c r="AZ78" s="91" cm="1">
        <f t="array" ref="AZ78">INDEX(Appendix!$G$4:$L$8,_xlfn.IFS(AX78&lt;56,1,AX78&lt;61,2,AX78&lt;66,3,AX78&lt;71,4,TRUE,5),MATCH(YEAR($C$17),Appendix!$G$3:$L$3,0))</f>
        <v>0</v>
      </c>
      <c r="BA78" s="92">
        <f t="shared" si="17"/>
        <v>0</v>
      </c>
      <c r="BB78" s="89">
        <f t="shared" si="18"/>
        <v>127</v>
      </c>
      <c r="BC78" s="90" cm="1">
        <f t="array" ref="BC78">_xlfn.IFS(SUM($S78,$W78,$AA78,$AE78,$AI78,$AM78,$AQ78,$AU78,$AY78)&gt;='Wage Ceilings '!$C$3,0,SUM($L78,$S78,$W78,$AA78,$AE78,$AI78,$AM78,$AQ78,$AU78,$AY78)&gt;'Wage Ceilings '!$C$3,'Wage Ceilings '!$C$3-SUM($S78,$W78,$AA78,$AE78,$AI78,$AM78,$AQ78,$AU78,$AY78),SUM($L78,$S78,$W78,$AA78,$AE78,$AI78,$AM78,$AQ78,$AU78,$AY78)&lt;='Wage Ceilings '!$C$3,$L78)</f>
        <v>0</v>
      </c>
      <c r="BD78" s="91" cm="1">
        <f t="array" ref="BD78">INDEX(Appendix!$G$4:$L$8,_xlfn.IFS(BB78&lt;56,1,BB78&lt;61,2,BB78&lt;66,3,BB78&lt;71,4,TRUE,5),MATCH(YEAR($C$17),Appendix!$G$3:$L$3,0))</f>
        <v>0</v>
      </c>
      <c r="BE78" s="92">
        <f t="shared" si="19"/>
        <v>0</v>
      </c>
      <c r="BF78" s="89">
        <f t="shared" si="20"/>
        <v>127</v>
      </c>
      <c r="BG78" s="90" cm="1">
        <f t="array" ref="BG78">_xlfn.IFS(SUM($S78,$W78,$AA78,$AE78,$AI78,$AM78,$AQ78,$AU78,$AY78,$BC78)&gt;='Wage Ceilings '!$C$3,0,SUM($M78,$S78,$W78,$AA78,$AE78,$AI78,$AM78,$AQ78,$AU78,$AY78,$BC78)&gt;'Wage Ceilings '!$C$3,'Wage Ceilings '!$C$3-SUM($S78,$W78,$AA78,$AE78,$AI78,$AM78,$AQ78,$AU78,$AY78,$BC78),SUM($M78,$S78,$W78,$AA78,$AE78,$AI78,$AM78,$AQ78,$AU78,$AY78,$BC78)&lt;='Wage Ceilings '!$C$3,$M78)</f>
        <v>0</v>
      </c>
      <c r="BH78" s="91" cm="1">
        <f t="array" ref="BH78">INDEX(Appendix!$G$4:$L$8,_xlfn.IFS(BF78&lt;56,1,BF78&lt;61,2,BF78&lt;66,3,BF78&lt;71,4,TRUE,5),MATCH(YEAR($C$17),Appendix!$G$3:$L$3,0))</f>
        <v>0</v>
      </c>
      <c r="BI78" s="92">
        <f t="shared" si="21"/>
        <v>0</v>
      </c>
      <c r="BJ78" s="89">
        <f t="shared" si="22"/>
        <v>127</v>
      </c>
      <c r="BK78" s="90" cm="1">
        <f t="array" ref="BK78">_xlfn.IFS(SUM($S78,$W78,$AA78,$AE78,$AI78,$AM78,$AQ78,$AU78,$AY78,$BC78,$BG78)&gt;='Wage Ceilings '!$C$3,0,SUM($N78,$S78,$W78,$AA78,$AE78,$AI78,$AM78,$AQ78,$AU78,$AY78,$BC78,$BG78)&gt;'Wage Ceilings '!$C$3,'Wage Ceilings '!$C$3-SUM($S78,$W78,$AA78,$AE78,$AI78,$AM78,$AQ78,$AU78,$AY78,$BC78,$BG78),SUM($N78,$S78,$W78,$AA78,$AE78,$AI78,$AM78,$AQ78,$AU78,$AY78,$BC78,$BG78)&lt;='Wage Ceilings '!$C$3,$N78)</f>
        <v>0</v>
      </c>
      <c r="BL78" s="91" cm="1">
        <f t="array" ref="BL78">INDEX(Appendix!$G$4:$L$8,_xlfn.IFS(BJ78&lt;56,1,BJ78&lt;61,2,BJ78&lt;66,3,BJ78&lt;71,4,TRUE,5),MATCH(YEAR($C$17),Appendix!$G$3:$L$3,0))</f>
        <v>0</v>
      </c>
      <c r="BM78" s="92">
        <f t="shared" si="23"/>
        <v>0</v>
      </c>
      <c r="BN78" s="99"/>
    </row>
    <row r="79" spans="1:66" x14ac:dyDescent="0.3">
      <c r="A79" s="64" t="s">
        <v>127</v>
      </c>
      <c r="B79" s="63"/>
      <c r="C79" s="67"/>
      <c r="D79" s="67"/>
      <c r="E79" s="67"/>
      <c r="F79" s="67"/>
      <c r="G79" s="67"/>
      <c r="H79" s="67"/>
      <c r="I79" s="67"/>
      <c r="J79" s="67"/>
      <c r="K79" s="67"/>
      <c r="L79" s="67"/>
      <c r="M79" s="67"/>
      <c r="N79" s="67"/>
      <c r="O79" s="57">
        <f t="shared" si="25"/>
        <v>0</v>
      </c>
      <c r="P79" s="57">
        <f t="shared" si="26"/>
        <v>0</v>
      </c>
      <c r="Q79" s="58">
        <f t="shared" si="0"/>
        <v>0</v>
      </c>
      <c r="R79" s="89">
        <f t="shared" si="1"/>
        <v>126</v>
      </c>
      <c r="S79" s="90">
        <f>IF($C79&gt;'Wage Ceilings '!$C$3,'Wage Ceilings '!$C$3,$C79)</f>
        <v>0</v>
      </c>
      <c r="T79" s="91" cm="1">
        <f t="array" ref="T79">INDEX(Appendix!$G$4:$L$8,_xlfn.IFS(R79&lt;56,1,R79&lt;61,2,R79&lt;66,3,R79&lt;71,4,TRUE,5),MATCH(YEAR($C$17),Appendix!$G$3:$L$3,0))</f>
        <v>0</v>
      </c>
      <c r="U79" s="92">
        <f t="shared" si="2"/>
        <v>0</v>
      </c>
      <c r="V79" s="89">
        <f t="shared" si="3"/>
        <v>127</v>
      </c>
      <c r="W79" s="90">
        <f>IF($D79&gt;'Wage Ceilings '!$C$3-$S79,'Wage Ceilings '!$C$3-$S79,$D79)</f>
        <v>0</v>
      </c>
      <c r="X79" s="91" cm="1">
        <f t="array" ref="X79">INDEX(Appendix!$G$4:$L$8,_xlfn.IFS(V79&lt;56,1,V79&lt;61,2,V79&lt;66,3,V79&lt;71,4,TRUE,5),MATCH(YEAR($C$17),Appendix!$G$3:$L$3,0))</f>
        <v>0</v>
      </c>
      <c r="Y79" s="92">
        <f t="shared" si="4"/>
        <v>0</v>
      </c>
      <c r="Z79" s="89">
        <f t="shared" si="5"/>
        <v>127</v>
      </c>
      <c r="AA79" s="90">
        <f>IF($E79&gt;'Wage Ceilings '!$C$3-SUM($S79,$W79),'Wage Ceilings '!$C$3-SUM($S79,$W79),$E79)</f>
        <v>0</v>
      </c>
      <c r="AB79" s="91" cm="1">
        <f t="array" ref="AB79">INDEX(Appendix!$G$4:$L$8,_xlfn.IFS(Z79&lt;56,1,Z79&lt;61,2,Z79&lt;66,3,Z79&lt;71,4,TRUE,5),MATCH(YEAR($C$17),Appendix!$G$3:$L$3,0))</f>
        <v>0</v>
      </c>
      <c r="AC79" s="92">
        <f t="shared" si="6"/>
        <v>0</v>
      </c>
      <c r="AD79" s="89">
        <f t="shared" si="7"/>
        <v>127</v>
      </c>
      <c r="AE79" s="90">
        <f>IF($F79&gt;'Wage Ceilings '!$C$3-SUM($S79,$W79,$AA79),'Wage Ceilings '!$C$3-SUM($S79,$W79,$AA79),$F79)</f>
        <v>0</v>
      </c>
      <c r="AF79" s="91" cm="1">
        <f t="array" ref="AF79">INDEX(Appendix!$G$4:$L$8,_xlfn.IFS(AD79&lt;56,1,AD79&lt;61,2,AD79&lt;66,3,AD79&lt;71,4,TRUE,5),MATCH(YEAR($C$17),Appendix!$G$3:$L$3,0))</f>
        <v>0</v>
      </c>
      <c r="AG79" s="92">
        <f t="shared" si="8"/>
        <v>0</v>
      </c>
      <c r="AH79" s="89">
        <f t="shared" si="9"/>
        <v>127</v>
      </c>
      <c r="AI79" s="90">
        <f>IF($G79&gt;'Wage Ceilings '!$C$3-SUM($S79,$W79,$AA79,$AE79),'Wage Ceilings '!$C$3-SUM($S79,$W79,$AA79,$AE79),$G79)</f>
        <v>0</v>
      </c>
      <c r="AJ79" s="91" cm="1">
        <f t="array" ref="AJ79">INDEX(Appendix!$G$4:$L$8,_xlfn.IFS(AH79&lt;56,1,AH79&lt;61,2,AH79&lt;66,3,AH79&lt;71,4,TRUE,5),MATCH(YEAR($C$17),Appendix!$G$3:$L$3,0))</f>
        <v>0</v>
      </c>
      <c r="AK79" s="92">
        <f t="shared" si="10"/>
        <v>0</v>
      </c>
      <c r="AL79" s="89">
        <f t="shared" si="11"/>
        <v>127</v>
      </c>
      <c r="AM79" s="90">
        <f>IF($H79&gt;'Wage Ceilings '!$C$3-SUM($S79,$W79,$AA79,$AE79,$AI79),'Wage Ceilings '!$C$3-SUM($S79,$W79,$AA79,$AE79,$AI79),$H79)</f>
        <v>0</v>
      </c>
      <c r="AN79" s="91" cm="1">
        <f t="array" ref="AN79">INDEX(Appendix!$G$4:$L$8,_xlfn.IFS(AL79&lt;56,1,AL79&lt;61,2,AL79&lt;66,3,AL79&lt;71,4,TRUE,5),MATCH(YEAR($C$17),Appendix!$G$3:$L$3,0))</f>
        <v>0</v>
      </c>
      <c r="AO79" s="92">
        <f t="shared" si="12"/>
        <v>0</v>
      </c>
      <c r="AP79" s="89">
        <f t="shared" si="13"/>
        <v>127</v>
      </c>
      <c r="AQ79" s="90" cm="1">
        <f t="array" ref="AQ79">_xlfn.IFS(SUM($S79,$W79,$AA79,$AE79,$AI79,$AM79)&gt;='Wage Ceilings '!$C$3,0,SUM($I79,$S79,$W79,$AA79,$AE79,$AI79,$AM79)&gt;'Wage Ceilings '!$C$3,'Wage Ceilings '!$C$3-SUM($S79,$W79,$AA79,$AE79,$AI79,$AM79),SUM($I79,$S79,$W79,$AA79,$AE79,$AI79,$AM79)&lt;='Wage Ceilings '!$C$3,$I79)</f>
        <v>0</v>
      </c>
      <c r="AR79" s="91" cm="1">
        <f t="array" ref="AR79">INDEX(Appendix!$G$4:$L$8,_xlfn.IFS(AP79&lt;56,1,AP79&lt;61,2,AP79&lt;66,3,AP79&lt;71,4,TRUE,5),MATCH(YEAR($C$17),Appendix!$G$3:$L$3,0))</f>
        <v>0</v>
      </c>
      <c r="AS79" s="92">
        <f t="shared" si="24"/>
        <v>0</v>
      </c>
      <c r="AT79" s="89">
        <f t="shared" si="14"/>
        <v>127</v>
      </c>
      <c r="AU79" s="90" cm="1">
        <f t="array" ref="AU79">_xlfn.IFS(SUM($S79,$W79,$AA79,$AE79,$AI79,$AM79,$AQ79)&gt;='Wage Ceilings '!$C$3,0,SUM($J79,$S79,$W79,$AA79,$AE79,$AI79,$AM79,$AQ79)&gt;'Wage Ceilings '!$C$3,'Wage Ceilings '!$C$3-SUM($S79,$W79,$AA79,$AE79,$AI79,$AM79,$AQ79),SUM($J79,$S79,$W79,$AA79,$AE79,$AI79,$AM79,$AQ79)&lt;='Wage Ceilings '!$C$3,$J79)</f>
        <v>0</v>
      </c>
      <c r="AV79" s="91" cm="1">
        <f t="array" ref="AV79">INDEX(Appendix!$G$4:$L$8,_xlfn.IFS(AT79&lt;56,1,AT79&lt;61,2,AT79&lt;66,3,AT79&lt;71,4,TRUE,5),MATCH(YEAR($C$17),Appendix!$G$3:$L$3,0))</f>
        <v>0</v>
      </c>
      <c r="AW79" s="92">
        <f t="shared" si="15"/>
        <v>0</v>
      </c>
      <c r="AX79" s="89">
        <f t="shared" si="16"/>
        <v>127</v>
      </c>
      <c r="AY79" s="90" cm="1">
        <f t="array" ref="AY79">_xlfn.IFS(SUM($S79,$W79,$AA79,$AE79,$AI79,$AM79,$AQ79,$AU79)&gt;='Wage Ceilings '!$C$3,0,SUM($K79,$S79,$W79,$AA79,$AE79,$AI79,$AM79,$AQ79,$AU79)&gt;'Wage Ceilings '!$C$3,'Wage Ceilings '!$C$3-SUM($S79,$W79,$AA79,$AE79,$AI79,$AM79,$AQ79,$AU79),SUM($K79,$S79,$W79,$AA79,$AE79,$AI79,$AM79,$AQ79,$AU79)&lt;='Wage Ceilings '!$C$3,$K79)</f>
        <v>0</v>
      </c>
      <c r="AZ79" s="91" cm="1">
        <f t="array" ref="AZ79">INDEX(Appendix!$G$4:$L$8,_xlfn.IFS(AX79&lt;56,1,AX79&lt;61,2,AX79&lt;66,3,AX79&lt;71,4,TRUE,5),MATCH(YEAR($C$17),Appendix!$G$3:$L$3,0))</f>
        <v>0</v>
      </c>
      <c r="BA79" s="92">
        <f t="shared" si="17"/>
        <v>0</v>
      </c>
      <c r="BB79" s="89">
        <f t="shared" si="18"/>
        <v>127</v>
      </c>
      <c r="BC79" s="90" cm="1">
        <f t="array" ref="BC79">_xlfn.IFS(SUM($S79,$W79,$AA79,$AE79,$AI79,$AM79,$AQ79,$AU79,$AY79)&gt;='Wage Ceilings '!$C$3,0,SUM($L79,$S79,$W79,$AA79,$AE79,$AI79,$AM79,$AQ79,$AU79,$AY79)&gt;'Wage Ceilings '!$C$3,'Wage Ceilings '!$C$3-SUM($S79,$W79,$AA79,$AE79,$AI79,$AM79,$AQ79,$AU79,$AY79),SUM($L79,$S79,$W79,$AA79,$AE79,$AI79,$AM79,$AQ79,$AU79,$AY79)&lt;='Wage Ceilings '!$C$3,$L79)</f>
        <v>0</v>
      </c>
      <c r="BD79" s="91" cm="1">
        <f t="array" ref="BD79">INDEX(Appendix!$G$4:$L$8,_xlfn.IFS(BB79&lt;56,1,BB79&lt;61,2,BB79&lt;66,3,BB79&lt;71,4,TRUE,5),MATCH(YEAR($C$17),Appendix!$G$3:$L$3,0))</f>
        <v>0</v>
      </c>
      <c r="BE79" s="92">
        <f t="shared" si="19"/>
        <v>0</v>
      </c>
      <c r="BF79" s="89">
        <f t="shared" si="20"/>
        <v>127</v>
      </c>
      <c r="BG79" s="90" cm="1">
        <f t="array" ref="BG79">_xlfn.IFS(SUM($S79,$W79,$AA79,$AE79,$AI79,$AM79,$AQ79,$AU79,$AY79,$BC79)&gt;='Wage Ceilings '!$C$3,0,SUM($M79,$S79,$W79,$AA79,$AE79,$AI79,$AM79,$AQ79,$AU79,$AY79,$BC79)&gt;'Wage Ceilings '!$C$3,'Wage Ceilings '!$C$3-SUM($S79,$W79,$AA79,$AE79,$AI79,$AM79,$AQ79,$AU79,$AY79,$BC79),SUM($M79,$S79,$W79,$AA79,$AE79,$AI79,$AM79,$AQ79,$AU79,$AY79,$BC79)&lt;='Wage Ceilings '!$C$3,$M79)</f>
        <v>0</v>
      </c>
      <c r="BH79" s="91" cm="1">
        <f t="array" ref="BH79">INDEX(Appendix!$G$4:$L$8,_xlfn.IFS(BF79&lt;56,1,BF79&lt;61,2,BF79&lt;66,3,BF79&lt;71,4,TRUE,5),MATCH(YEAR($C$17),Appendix!$G$3:$L$3,0))</f>
        <v>0</v>
      </c>
      <c r="BI79" s="92">
        <f t="shared" si="21"/>
        <v>0</v>
      </c>
      <c r="BJ79" s="89">
        <f t="shared" si="22"/>
        <v>127</v>
      </c>
      <c r="BK79" s="90" cm="1">
        <f t="array" ref="BK79">_xlfn.IFS(SUM($S79,$W79,$AA79,$AE79,$AI79,$AM79,$AQ79,$AU79,$AY79,$BC79,$BG79)&gt;='Wage Ceilings '!$C$3,0,SUM($N79,$S79,$W79,$AA79,$AE79,$AI79,$AM79,$AQ79,$AU79,$AY79,$BC79,$BG79)&gt;'Wage Ceilings '!$C$3,'Wage Ceilings '!$C$3-SUM($S79,$W79,$AA79,$AE79,$AI79,$AM79,$AQ79,$AU79,$AY79,$BC79,$BG79),SUM($N79,$S79,$W79,$AA79,$AE79,$AI79,$AM79,$AQ79,$AU79,$AY79,$BC79,$BG79)&lt;='Wage Ceilings '!$C$3,$N79)</f>
        <v>0</v>
      </c>
      <c r="BL79" s="91" cm="1">
        <f t="array" ref="BL79">INDEX(Appendix!$G$4:$L$8,_xlfn.IFS(BJ79&lt;56,1,BJ79&lt;61,2,BJ79&lt;66,3,BJ79&lt;71,4,TRUE,5),MATCH(YEAR($C$17),Appendix!$G$3:$L$3,0))</f>
        <v>0</v>
      </c>
      <c r="BM79" s="92">
        <f t="shared" si="23"/>
        <v>0</v>
      </c>
      <c r="BN79" s="99"/>
    </row>
    <row r="80" spans="1:66" x14ac:dyDescent="0.3">
      <c r="A80" s="64" t="s">
        <v>128</v>
      </c>
      <c r="B80" s="63"/>
      <c r="C80" s="67"/>
      <c r="D80" s="67"/>
      <c r="E80" s="67"/>
      <c r="F80" s="67"/>
      <c r="G80" s="67"/>
      <c r="H80" s="67"/>
      <c r="I80" s="67"/>
      <c r="J80" s="67"/>
      <c r="K80" s="67"/>
      <c r="L80" s="67"/>
      <c r="M80" s="67"/>
      <c r="N80" s="67"/>
      <c r="O80" s="57">
        <f t="shared" si="25"/>
        <v>0</v>
      </c>
      <c r="P80" s="57">
        <f t="shared" si="26"/>
        <v>0</v>
      </c>
      <c r="Q80" s="58">
        <f t="shared" si="0"/>
        <v>0</v>
      </c>
      <c r="R80" s="89">
        <f t="shared" si="1"/>
        <v>126</v>
      </c>
      <c r="S80" s="90">
        <f>IF($C80&gt;'Wage Ceilings '!$C$3,'Wage Ceilings '!$C$3,$C80)</f>
        <v>0</v>
      </c>
      <c r="T80" s="91" cm="1">
        <f t="array" ref="T80">INDEX(Appendix!$G$4:$L$8,_xlfn.IFS(R80&lt;56,1,R80&lt;61,2,R80&lt;66,3,R80&lt;71,4,TRUE,5),MATCH(YEAR($C$17),Appendix!$G$3:$L$3,0))</f>
        <v>0</v>
      </c>
      <c r="U80" s="92">
        <f t="shared" si="2"/>
        <v>0</v>
      </c>
      <c r="V80" s="89">
        <f t="shared" si="3"/>
        <v>127</v>
      </c>
      <c r="W80" s="90">
        <f>IF($D80&gt;'Wage Ceilings '!$C$3-$S80,'Wage Ceilings '!$C$3-$S80,$D80)</f>
        <v>0</v>
      </c>
      <c r="X80" s="91" cm="1">
        <f t="array" ref="X80">INDEX(Appendix!$G$4:$L$8,_xlfn.IFS(V80&lt;56,1,V80&lt;61,2,V80&lt;66,3,V80&lt;71,4,TRUE,5),MATCH(YEAR($C$17),Appendix!$G$3:$L$3,0))</f>
        <v>0</v>
      </c>
      <c r="Y80" s="92">
        <f t="shared" si="4"/>
        <v>0</v>
      </c>
      <c r="Z80" s="89">
        <f t="shared" si="5"/>
        <v>127</v>
      </c>
      <c r="AA80" s="90">
        <f>IF($E80&gt;'Wage Ceilings '!$C$3-SUM($S80,$W80),'Wage Ceilings '!$C$3-SUM($S80,$W80),$E80)</f>
        <v>0</v>
      </c>
      <c r="AB80" s="91" cm="1">
        <f t="array" ref="AB80">INDEX(Appendix!$G$4:$L$8,_xlfn.IFS(Z80&lt;56,1,Z80&lt;61,2,Z80&lt;66,3,Z80&lt;71,4,TRUE,5),MATCH(YEAR($C$17),Appendix!$G$3:$L$3,0))</f>
        <v>0</v>
      </c>
      <c r="AC80" s="92">
        <f t="shared" si="6"/>
        <v>0</v>
      </c>
      <c r="AD80" s="89">
        <f t="shared" si="7"/>
        <v>127</v>
      </c>
      <c r="AE80" s="90">
        <f>IF($F80&gt;'Wage Ceilings '!$C$3-SUM($S80,$W80,$AA80),'Wage Ceilings '!$C$3-SUM($S80,$W80,$AA80),$F80)</f>
        <v>0</v>
      </c>
      <c r="AF80" s="91" cm="1">
        <f t="array" ref="AF80">INDEX(Appendix!$G$4:$L$8,_xlfn.IFS(AD80&lt;56,1,AD80&lt;61,2,AD80&lt;66,3,AD80&lt;71,4,TRUE,5),MATCH(YEAR($C$17),Appendix!$G$3:$L$3,0))</f>
        <v>0</v>
      </c>
      <c r="AG80" s="92">
        <f t="shared" si="8"/>
        <v>0</v>
      </c>
      <c r="AH80" s="89">
        <f t="shared" si="9"/>
        <v>127</v>
      </c>
      <c r="AI80" s="90">
        <f>IF($G80&gt;'Wage Ceilings '!$C$3-SUM($S80,$W80,$AA80,$AE80),'Wage Ceilings '!$C$3-SUM($S80,$W80,$AA80,$AE80),$G80)</f>
        <v>0</v>
      </c>
      <c r="AJ80" s="91" cm="1">
        <f t="array" ref="AJ80">INDEX(Appendix!$G$4:$L$8,_xlfn.IFS(AH80&lt;56,1,AH80&lt;61,2,AH80&lt;66,3,AH80&lt;71,4,TRUE,5),MATCH(YEAR($C$17),Appendix!$G$3:$L$3,0))</f>
        <v>0</v>
      </c>
      <c r="AK80" s="92">
        <f t="shared" si="10"/>
        <v>0</v>
      </c>
      <c r="AL80" s="89">
        <f t="shared" si="11"/>
        <v>127</v>
      </c>
      <c r="AM80" s="90">
        <f>IF($H80&gt;'Wage Ceilings '!$C$3-SUM($S80,$W80,$AA80,$AE80,$AI80),'Wage Ceilings '!$C$3-SUM($S80,$W80,$AA80,$AE80,$AI80),$H80)</f>
        <v>0</v>
      </c>
      <c r="AN80" s="91" cm="1">
        <f t="array" ref="AN80">INDEX(Appendix!$G$4:$L$8,_xlfn.IFS(AL80&lt;56,1,AL80&lt;61,2,AL80&lt;66,3,AL80&lt;71,4,TRUE,5),MATCH(YEAR($C$17),Appendix!$G$3:$L$3,0))</f>
        <v>0</v>
      </c>
      <c r="AO80" s="92">
        <f t="shared" si="12"/>
        <v>0</v>
      </c>
      <c r="AP80" s="89">
        <f t="shared" si="13"/>
        <v>127</v>
      </c>
      <c r="AQ80" s="90" cm="1">
        <f t="array" ref="AQ80">_xlfn.IFS(SUM($S80,$W80,$AA80,$AE80,$AI80,$AM80)&gt;='Wage Ceilings '!$C$3,0,SUM($I80,$S80,$W80,$AA80,$AE80,$AI80,$AM80)&gt;'Wage Ceilings '!$C$3,'Wage Ceilings '!$C$3-SUM($S80,$W80,$AA80,$AE80,$AI80,$AM80),SUM($I80,$S80,$W80,$AA80,$AE80,$AI80,$AM80)&lt;='Wage Ceilings '!$C$3,$I80)</f>
        <v>0</v>
      </c>
      <c r="AR80" s="91" cm="1">
        <f t="array" ref="AR80">INDEX(Appendix!$G$4:$L$8,_xlfn.IFS(AP80&lt;56,1,AP80&lt;61,2,AP80&lt;66,3,AP80&lt;71,4,TRUE,5),MATCH(YEAR($C$17),Appendix!$G$3:$L$3,0))</f>
        <v>0</v>
      </c>
      <c r="AS80" s="92">
        <f t="shared" si="24"/>
        <v>0</v>
      </c>
      <c r="AT80" s="89">
        <f t="shared" si="14"/>
        <v>127</v>
      </c>
      <c r="AU80" s="90" cm="1">
        <f t="array" ref="AU80">_xlfn.IFS(SUM($S80,$W80,$AA80,$AE80,$AI80,$AM80,$AQ80)&gt;='Wage Ceilings '!$C$3,0,SUM($J80,$S80,$W80,$AA80,$AE80,$AI80,$AM80,$AQ80)&gt;'Wage Ceilings '!$C$3,'Wage Ceilings '!$C$3-SUM($S80,$W80,$AA80,$AE80,$AI80,$AM80,$AQ80),SUM($J80,$S80,$W80,$AA80,$AE80,$AI80,$AM80,$AQ80)&lt;='Wage Ceilings '!$C$3,$J80)</f>
        <v>0</v>
      </c>
      <c r="AV80" s="91" cm="1">
        <f t="array" ref="AV80">INDEX(Appendix!$G$4:$L$8,_xlfn.IFS(AT80&lt;56,1,AT80&lt;61,2,AT80&lt;66,3,AT80&lt;71,4,TRUE,5),MATCH(YEAR($C$17),Appendix!$G$3:$L$3,0))</f>
        <v>0</v>
      </c>
      <c r="AW80" s="92">
        <f t="shared" si="15"/>
        <v>0</v>
      </c>
      <c r="AX80" s="89">
        <f t="shared" si="16"/>
        <v>127</v>
      </c>
      <c r="AY80" s="90" cm="1">
        <f t="array" ref="AY80">_xlfn.IFS(SUM($S80,$W80,$AA80,$AE80,$AI80,$AM80,$AQ80,$AU80)&gt;='Wage Ceilings '!$C$3,0,SUM($K80,$S80,$W80,$AA80,$AE80,$AI80,$AM80,$AQ80,$AU80)&gt;'Wage Ceilings '!$C$3,'Wage Ceilings '!$C$3-SUM($S80,$W80,$AA80,$AE80,$AI80,$AM80,$AQ80,$AU80),SUM($K80,$S80,$W80,$AA80,$AE80,$AI80,$AM80,$AQ80,$AU80)&lt;='Wage Ceilings '!$C$3,$K80)</f>
        <v>0</v>
      </c>
      <c r="AZ80" s="91" cm="1">
        <f t="array" ref="AZ80">INDEX(Appendix!$G$4:$L$8,_xlfn.IFS(AX80&lt;56,1,AX80&lt;61,2,AX80&lt;66,3,AX80&lt;71,4,TRUE,5),MATCH(YEAR($C$17),Appendix!$G$3:$L$3,0))</f>
        <v>0</v>
      </c>
      <c r="BA80" s="92">
        <f t="shared" si="17"/>
        <v>0</v>
      </c>
      <c r="BB80" s="89">
        <f t="shared" si="18"/>
        <v>127</v>
      </c>
      <c r="BC80" s="90" cm="1">
        <f t="array" ref="BC80">_xlfn.IFS(SUM($S80,$W80,$AA80,$AE80,$AI80,$AM80,$AQ80,$AU80,$AY80)&gt;='Wage Ceilings '!$C$3,0,SUM($L80,$S80,$W80,$AA80,$AE80,$AI80,$AM80,$AQ80,$AU80,$AY80)&gt;'Wage Ceilings '!$C$3,'Wage Ceilings '!$C$3-SUM($S80,$W80,$AA80,$AE80,$AI80,$AM80,$AQ80,$AU80,$AY80),SUM($L80,$S80,$W80,$AA80,$AE80,$AI80,$AM80,$AQ80,$AU80,$AY80)&lt;='Wage Ceilings '!$C$3,$L80)</f>
        <v>0</v>
      </c>
      <c r="BD80" s="91" cm="1">
        <f t="array" ref="BD80">INDEX(Appendix!$G$4:$L$8,_xlfn.IFS(BB80&lt;56,1,BB80&lt;61,2,BB80&lt;66,3,BB80&lt;71,4,TRUE,5),MATCH(YEAR($C$17),Appendix!$G$3:$L$3,0))</f>
        <v>0</v>
      </c>
      <c r="BE80" s="92">
        <f t="shared" si="19"/>
        <v>0</v>
      </c>
      <c r="BF80" s="89">
        <f t="shared" si="20"/>
        <v>127</v>
      </c>
      <c r="BG80" s="90" cm="1">
        <f t="array" ref="BG80">_xlfn.IFS(SUM($S80,$W80,$AA80,$AE80,$AI80,$AM80,$AQ80,$AU80,$AY80,$BC80)&gt;='Wage Ceilings '!$C$3,0,SUM($M80,$S80,$W80,$AA80,$AE80,$AI80,$AM80,$AQ80,$AU80,$AY80,$BC80)&gt;'Wage Ceilings '!$C$3,'Wage Ceilings '!$C$3-SUM($S80,$W80,$AA80,$AE80,$AI80,$AM80,$AQ80,$AU80,$AY80,$BC80),SUM($M80,$S80,$W80,$AA80,$AE80,$AI80,$AM80,$AQ80,$AU80,$AY80,$BC80)&lt;='Wage Ceilings '!$C$3,$M80)</f>
        <v>0</v>
      </c>
      <c r="BH80" s="91" cm="1">
        <f t="array" ref="BH80">INDEX(Appendix!$G$4:$L$8,_xlfn.IFS(BF80&lt;56,1,BF80&lt;61,2,BF80&lt;66,3,BF80&lt;71,4,TRUE,5),MATCH(YEAR($C$17),Appendix!$G$3:$L$3,0))</f>
        <v>0</v>
      </c>
      <c r="BI80" s="92">
        <f t="shared" si="21"/>
        <v>0</v>
      </c>
      <c r="BJ80" s="89">
        <f t="shared" si="22"/>
        <v>127</v>
      </c>
      <c r="BK80" s="90" cm="1">
        <f t="array" ref="BK80">_xlfn.IFS(SUM($S80,$W80,$AA80,$AE80,$AI80,$AM80,$AQ80,$AU80,$AY80,$BC80,$BG80)&gt;='Wage Ceilings '!$C$3,0,SUM($N80,$S80,$W80,$AA80,$AE80,$AI80,$AM80,$AQ80,$AU80,$AY80,$BC80,$BG80)&gt;'Wage Ceilings '!$C$3,'Wage Ceilings '!$C$3-SUM($S80,$W80,$AA80,$AE80,$AI80,$AM80,$AQ80,$AU80,$AY80,$BC80,$BG80),SUM($N80,$S80,$W80,$AA80,$AE80,$AI80,$AM80,$AQ80,$AU80,$AY80,$BC80,$BG80)&lt;='Wage Ceilings '!$C$3,$N80)</f>
        <v>0</v>
      </c>
      <c r="BL80" s="91" cm="1">
        <f t="array" ref="BL80">INDEX(Appendix!$G$4:$L$8,_xlfn.IFS(BJ80&lt;56,1,BJ80&lt;61,2,BJ80&lt;66,3,BJ80&lt;71,4,TRUE,5),MATCH(YEAR($C$17),Appendix!$G$3:$L$3,0))</f>
        <v>0</v>
      </c>
      <c r="BM80" s="92">
        <f t="shared" si="23"/>
        <v>0</v>
      </c>
      <c r="BN80" s="99"/>
    </row>
    <row r="81" spans="1:66" x14ac:dyDescent="0.3">
      <c r="A81" s="64" t="s">
        <v>129</v>
      </c>
      <c r="B81" s="63"/>
      <c r="C81" s="67"/>
      <c r="D81" s="67"/>
      <c r="E81" s="67"/>
      <c r="F81" s="67"/>
      <c r="G81" s="67"/>
      <c r="H81" s="67"/>
      <c r="I81" s="67"/>
      <c r="J81" s="67"/>
      <c r="K81" s="67"/>
      <c r="L81" s="67"/>
      <c r="M81" s="67"/>
      <c r="N81" s="67"/>
      <c r="O81" s="57">
        <f t="shared" si="25"/>
        <v>0</v>
      </c>
      <c r="P81" s="57">
        <f t="shared" si="26"/>
        <v>0</v>
      </c>
      <c r="Q81" s="58">
        <f t="shared" si="0"/>
        <v>0</v>
      </c>
      <c r="R81" s="89">
        <f t="shared" si="1"/>
        <v>126</v>
      </c>
      <c r="S81" s="90">
        <f>IF($C81&gt;'Wage Ceilings '!$C$3,'Wage Ceilings '!$C$3,$C81)</f>
        <v>0</v>
      </c>
      <c r="T81" s="91" cm="1">
        <f t="array" ref="T81">INDEX(Appendix!$G$4:$L$8,_xlfn.IFS(R81&lt;56,1,R81&lt;61,2,R81&lt;66,3,R81&lt;71,4,TRUE,5),MATCH(YEAR($C$17),Appendix!$G$3:$L$3,0))</f>
        <v>0</v>
      </c>
      <c r="U81" s="92">
        <f t="shared" si="2"/>
        <v>0</v>
      </c>
      <c r="V81" s="89">
        <f t="shared" si="3"/>
        <v>127</v>
      </c>
      <c r="W81" s="90">
        <f>IF($D81&gt;'Wage Ceilings '!$C$3-$S81,'Wage Ceilings '!$C$3-$S81,$D81)</f>
        <v>0</v>
      </c>
      <c r="X81" s="91" cm="1">
        <f t="array" ref="X81">INDEX(Appendix!$G$4:$L$8,_xlfn.IFS(V81&lt;56,1,V81&lt;61,2,V81&lt;66,3,V81&lt;71,4,TRUE,5),MATCH(YEAR($C$17),Appendix!$G$3:$L$3,0))</f>
        <v>0</v>
      </c>
      <c r="Y81" s="92">
        <f t="shared" si="4"/>
        <v>0</v>
      </c>
      <c r="Z81" s="89">
        <f t="shared" si="5"/>
        <v>127</v>
      </c>
      <c r="AA81" s="90">
        <f>IF($E81&gt;'Wage Ceilings '!$C$3-SUM($S81,$W81),'Wage Ceilings '!$C$3-SUM($S81,$W81),$E81)</f>
        <v>0</v>
      </c>
      <c r="AB81" s="91" cm="1">
        <f t="array" ref="AB81">INDEX(Appendix!$G$4:$L$8,_xlfn.IFS(Z81&lt;56,1,Z81&lt;61,2,Z81&lt;66,3,Z81&lt;71,4,TRUE,5),MATCH(YEAR($C$17),Appendix!$G$3:$L$3,0))</f>
        <v>0</v>
      </c>
      <c r="AC81" s="92">
        <f t="shared" si="6"/>
        <v>0</v>
      </c>
      <c r="AD81" s="89">
        <f t="shared" si="7"/>
        <v>127</v>
      </c>
      <c r="AE81" s="90">
        <f>IF($F81&gt;'Wage Ceilings '!$C$3-SUM($S81,$W81,$AA81),'Wage Ceilings '!$C$3-SUM($S81,$W81,$AA81),$F81)</f>
        <v>0</v>
      </c>
      <c r="AF81" s="91" cm="1">
        <f t="array" ref="AF81">INDEX(Appendix!$G$4:$L$8,_xlfn.IFS(AD81&lt;56,1,AD81&lt;61,2,AD81&lt;66,3,AD81&lt;71,4,TRUE,5),MATCH(YEAR($C$17),Appendix!$G$3:$L$3,0))</f>
        <v>0</v>
      </c>
      <c r="AG81" s="92">
        <f t="shared" si="8"/>
        <v>0</v>
      </c>
      <c r="AH81" s="89">
        <f t="shared" si="9"/>
        <v>127</v>
      </c>
      <c r="AI81" s="90">
        <f>IF($G81&gt;'Wage Ceilings '!$C$3-SUM($S81,$W81,$AA81,$AE81),'Wage Ceilings '!$C$3-SUM($S81,$W81,$AA81,$AE81),$G81)</f>
        <v>0</v>
      </c>
      <c r="AJ81" s="91" cm="1">
        <f t="array" ref="AJ81">INDEX(Appendix!$G$4:$L$8,_xlfn.IFS(AH81&lt;56,1,AH81&lt;61,2,AH81&lt;66,3,AH81&lt;71,4,TRUE,5),MATCH(YEAR($C$17),Appendix!$G$3:$L$3,0))</f>
        <v>0</v>
      </c>
      <c r="AK81" s="92">
        <f t="shared" si="10"/>
        <v>0</v>
      </c>
      <c r="AL81" s="89">
        <f t="shared" si="11"/>
        <v>127</v>
      </c>
      <c r="AM81" s="90">
        <f>IF($H81&gt;'Wage Ceilings '!$C$3-SUM($S81,$W81,$AA81,$AE81,$AI81),'Wage Ceilings '!$C$3-SUM($S81,$W81,$AA81,$AE81,$AI81),$H81)</f>
        <v>0</v>
      </c>
      <c r="AN81" s="91" cm="1">
        <f t="array" ref="AN81">INDEX(Appendix!$G$4:$L$8,_xlfn.IFS(AL81&lt;56,1,AL81&lt;61,2,AL81&lt;66,3,AL81&lt;71,4,TRUE,5),MATCH(YEAR($C$17),Appendix!$G$3:$L$3,0))</f>
        <v>0</v>
      </c>
      <c r="AO81" s="92">
        <f t="shared" si="12"/>
        <v>0</v>
      </c>
      <c r="AP81" s="89">
        <f t="shared" si="13"/>
        <v>127</v>
      </c>
      <c r="AQ81" s="90" cm="1">
        <f t="array" ref="AQ81">_xlfn.IFS(SUM($S81,$W81,$AA81,$AE81,$AI81,$AM81)&gt;='Wage Ceilings '!$C$3,0,SUM($I81,$S81,$W81,$AA81,$AE81,$AI81,$AM81)&gt;'Wage Ceilings '!$C$3,'Wage Ceilings '!$C$3-SUM($S81,$W81,$AA81,$AE81,$AI81,$AM81),SUM($I81,$S81,$W81,$AA81,$AE81,$AI81,$AM81)&lt;='Wage Ceilings '!$C$3,$I81)</f>
        <v>0</v>
      </c>
      <c r="AR81" s="91" cm="1">
        <f t="array" ref="AR81">INDEX(Appendix!$G$4:$L$8,_xlfn.IFS(AP81&lt;56,1,AP81&lt;61,2,AP81&lt;66,3,AP81&lt;71,4,TRUE,5),MATCH(YEAR($C$17),Appendix!$G$3:$L$3,0))</f>
        <v>0</v>
      </c>
      <c r="AS81" s="92">
        <f t="shared" si="24"/>
        <v>0</v>
      </c>
      <c r="AT81" s="89">
        <f t="shared" si="14"/>
        <v>127</v>
      </c>
      <c r="AU81" s="90" cm="1">
        <f t="array" ref="AU81">_xlfn.IFS(SUM($S81,$W81,$AA81,$AE81,$AI81,$AM81,$AQ81)&gt;='Wage Ceilings '!$C$3,0,SUM($J81,$S81,$W81,$AA81,$AE81,$AI81,$AM81,$AQ81)&gt;'Wage Ceilings '!$C$3,'Wage Ceilings '!$C$3-SUM($S81,$W81,$AA81,$AE81,$AI81,$AM81,$AQ81),SUM($J81,$S81,$W81,$AA81,$AE81,$AI81,$AM81,$AQ81)&lt;='Wage Ceilings '!$C$3,$J81)</f>
        <v>0</v>
      </c>
      <c r="AV81" s="91" cm="1">
        <f t="array" ref="AV81">INDEX(Appendix!$G$4:$L$8,_xlfn.IFS(AT81&lt;56,1,AT81&lt;61,2,AT81&lt;66,3,AT81&lt;71,4,TRUE,5),MATCH(YEAR($C$17),Appendix!$G$3:$L$3,0))</f>
        <v>0</v>
      </c>
      <c r="AW81" s="92">
        <f t="shared" si="15"/>
        <v>0</v>
      </c>
      <c r="AX81" s="89">
        <f t="shared" si="16"/>
        <v>127</v>
      </c>
      <c r="AY81" s="90" cm="1">
        <f t="array" ref="AY81">_xlfn.IFS(SUM($S81,$W81,$AA81,$AE81,$AI81,$AM81,$AQ81,$AU81)&gt;='Wage Ceilings '!$C$3,0,SUM($K81,$S81,$W81,$AA81,$AE81,$AI81,$AM81,$AQ81,$AU81)&gt;'Wage Ceilings '!$C$3,'Wage Ceilings '!$C$3-SUM($S81,$W81,$AA81,$AE81,$AI81,$AM81,$AQ81,$AU81),SUM($K81,$S81,$W81,$AA81,$AE81,$AI81,$AM81,$AQ81,$AU81)&lt;='Wage Ceilings '!$C$3,$K81)</f>
        <v>0</v>
      </c>
      <c r="AZ81" s="91" cm="1">
        <f t="array" ref="AZ81">INDEX(Appendix!$G$4:$L$8,_xlfn.IFS(AX81&lt;56,1,AX81&lt;61,2,AX81&lt;66,3,AX81&lt;71,4,TRUE,5),MATCH(YEAR($C$17),Appendix!$G$3:$L$3,0))</f>
        <v>0</v>
      </c>
      <c r="BA81" s="92">
        <f t="shared" si="17"/>
        <v>0</v>
      </c>
      <c r="BB81" s="89">
        <f t="shared" si="18"/>
        <v>127</v>
      </c>
      <c r="BC81" s="90" cm="1">
        <f t="array" ref="BC81">_xlfn.IFS(SUM($S81,$W81,$AA81,$AE81,$AI81,$AM81,$AQ81,$AU81,$AY81)&gt;='Wage Ceilings '!$C$3,0,SUM($L81,$S81,$W81,$AA81,$AE81,$AI81,$AM81,$AQ81,$AU81,$AY81)&gt;'Wage Ceilings '!$C$3,'Wage Ceilings '!$C$3-SUM($S81,$W81,$AA81,$AE81,$AI81,$AM81,$AQ81,$AU81,$AY81),SUM($L81,$S81,$W81,$AA81,$AE81,$AI81,$AM81,$AQ81,$AU81,$AY81)&lt;='Wage Ceilings '!$C$3,$L81)</f>
        <v>0</v>
      </c>
      <c r="BD81" s="91" cm="1">
        <f t="array" ref="BD81">INDEX(Appendix!$G$4:$L$8,_xlfn.IFS(BB81&lt;56,1,BB81&lt;61,2,BB81&lt;66,3,BB81&lt;71,4,TRUE,5),MATCH(YEAR($C$17),Appendix!$G$3:$L$3,0))</f>
        <v>0</v>
      </c>
      <c r="BE81" s="92">
        <f t="shared" si="19"/>
        <v>0</v>
      </c>
      <c r="BF81" s="89">
        <f t="shared" si="20"/>
        <v>127</v>
      </c>
      <c r="BG81" s="90" cm="1">
        <f t="array" ref="BG81">_xlfn.IFS(SUM($S81,$W81,$AA81,$AE81,$AI81,$AM81,$AQ81,$AU81,$AY81,$BC81)&gt;='Wage Ceilings '!$C$3,0,SUM($M81,$S81,$W81,$AA81,$AE81,$AI81,$AM81,$AQ81,$AU81,$AY81,$BC81)&gt;'Wage Ceilings '!$C$3,'Wage Ceilings '!$C$3-SUM($S81,$W81,$AA81,$AE81,$AI81,$AM81,$AQ81,$AU81,$AY81,$BC81),SUM($M81,$S81,$W81,$AA81,$AE81,$AI81,$AM81,$AQ81,$AU81,$AY81,$BC81)&lt;='Wage Ceilings '!$C$3,$M81)</f>
        <v>0</v>
      </c>
      <c r="BH81" s="91" cm="1">
        <f t="array" ref="BH81">INDEX(Appendix!$G$4:$L$8,_xlfn.IFS(BF81&lt;56,1,BF81&lt;61,2,BF81&lt;66,3,BF81&lt;71,4,TRUE,5),MATCH(YEAR($C$17),Appendix!$G$3:$L$3,0))</f>
        <v>0</v>
      </c>
      <c r="BI81" s="92">
        <f t="shared" si="21"/>
        <v>0</v>
      </c>
      <c r="BJ81" s="89">
        <f t="shared" si="22"/>
        <v>127</v>
      </c>
      <c r="BK81" s="90" cm="1">
        <f t="array" ref="BK81">_xlfn.IFS(SUM($S81,$W81,$AA81,$AE81,$AI81,$AM81,$AQ81,$AU81,$AY81,$BC81,$BG81)&gt;='Wage Ceilings '!$C$3,0,SUM($N81,$S81,$W81,$AA81,$AE81,$AI81,$AM81,$AQ81,$AU81,$AY81,$BC81,$BG81)&gt;'Wage Ceilings '!$C$3,'Wage Ceilings '!$C$3-SUM($S81,$W81,$AA81,$AE81,$AI81,$AM81,$AQ81,$AU81,$AY81,$BC81,$BG81),SUM($N81,$S81,$W81,$AA81,$AE81,$AI81,$AM81,$AQ81,$AU81,$AY81,$BC81,$BG81)&lt;='Wage Ceilings '!$C$3,$N81)</f>
        <v>0</v>
      </c>
      <c r="BL81" s="91" cm="1">
        <f t="array" ref="BL81">INDEX(Appendix!$G$4:$L$8,_xlfn.IFS(BJ81&lt;56,1,BJ81&lt;61,2,BJ81&lt;66,3,BJ81&lt;71,4,TRUE,5),MATCH(YEAR($C$17),Appendix!$G$3:$L$3,0))</f>
        <v>0</v>
      </c>
      <c r="BM81" s="92">
        <f t="shared" si="23"/>
        <v>0</v>
      </c>
      <c r="BN81" s="99"/>
    </row>
    <row r="82" spans="1:66" x14ac:dyDescent="0.3">
      <c r="A82" s="64" t="s">
        <v>130</v>
      </c>
      <c r="B82" s="63"/>
      <c r="C82" s="67"/>
      <c r="D82" s="67"/>
      <c r="E82" s="67"/>
      <c r="F82" s="67"/>
      <c r="G82" s="67"/>
      <c r="H82" s="67"/>
      <c r="I82" s="67"/>
      <c r="J82" s="67"/>
      <c r="K82" s="67"/>
      <c r="L82" s="67"/>
      <c r="M82" s="67"/>
      <c r="N82" s="67"/>
      <c r="O82" s="57">
        <f t="shared" si="25"/>
        <v>0</v>
      </c>
      <c r="P82" s="57">
        <f t="shared" si="26"/>
        <v>0</v>
      </c>
      <c r="Q82" s="58">
        <f t="shared" si="0"/>
        <v>0</v>
      </c>
      <c r="R82" s="89">
        <f t="shared" si="1"/>
        <v>126</v>
      </c>
      <c r="S82" s="90">
        <f>IF($C82&gt;'Wage Ceilings '!$C$3,'Wage Ceilings '!$C$3,$C82)</f>
        <v>0</v>
      </c>
      <c r="T82" s="91" cm="1">
        <f t="array" ref="T82">INDEX(Appendix!$G$4:$L$8,_xlfn.IFS(R82&lt;56,1,R82&lt;61,2,R82&lt;66,3,R82&lt;71,4,TRUE,5),MATCH(YEAR($C$17),Appendix!$G$3:$L$3,0))</f>
        <v>0</v>
      </c>
      <c r="U82" s="92">
        <f t="shared" si="2"/>
        <v>0</v>
      </c>
      <c r="V82" s="89">
        <f t="shared" si="3"/>
        <v>127</v>
      </c>
      <c r="W82" s="90">
        <f>IF($D82&gt;'Wage Ceilings '!$C$3-$S82,'Wage Ceilings '!$C$3-$S82,$D82)</f>
        <v>0</v>
      </c>
      <c r="X82" s="91" cm="1">
        <f t="array" ref="X82">INDEX(Appendix!$G$4:$L$8,_xlfn.IFS(V82&lt;56,1,V82&lt;61,2,V82&lt;66,3,V82&lt;71,4,TRUE,5),MATCH(YEAR($C$17),Appendix!$G$3:$L$3,0))</f>
        <v>0</v>
      </c>
      <c r="Y82" s="92">
        <f t="shared" si="4"/>
        <v>0</v>
      </c>
      <c r="Z82" s="89">
        <f t="shared" si="5"/>
        <v>127</v>
      </c>
      <c r="AA82" s="90">
        <f>IF($E82&gt;'Wage Ceilings '!$C$3-SUM($S82,$W82),'Wage Ceilings '!$C$3-SUM($S82,$W82),$E82)</f>
        <v>0</v>
      </c>
      <c r="AB82" s="91" cm="1">
        <f t="array" ref="AB82">INDEX(Appendix!$G$4:$L$8,_xlfn.IFS(Z82&lt;56,1,Z82&lt;61,2,Z82&lt;66,3,Z82&lt;71,4,TRUE,5),MATCH(YEAR($C$17),Appendix!$G$3:$L$3,0))</f>
        <v>0</v>
      </c>
      <c r="AC82" s="92">
        <f t="shared" si="6"/>
        <v>0</v>
      </c>
      <c r="AD82" s="89">
        <f t="shared" si="7"/>
        <v>127</v>
      </c>
      <c r="AE82" s="90">
        <f>IF($F82&gt;'Wage Ceilings '!$C$3-SUM($S82,$W82,$AA82),'Wage Ceilings '!$C$3-SUM($S82,$W82,$AA82),$F82)</f>
        <v>0</v>
      </c>
      <c r="AF82" s="91" cm="1">
        <f t="array" ref="AF82">INDEX(Appendix!$G$4:$L$8,_xlfn.IFS(AD82&lt;56,1,AD82&lt;61,2,AD82&lt;66,3,AD82&lt;71,4,TRUE,5),MATCH(YEAR($C$17),Appendix!$G$3:$L$3,0))</f>
        <v>0</v>
      </c>
      <c r="AG82" s="92">
        <f t="shared" si="8"/>
        <v>0</v>
      </c>
      <c r="AH82" s="89">
        <f t="shared" si="9"/>
        <v>127</v>
      </c>
      <c r="AI82" s="90">
        <f>IF($G82&gt;'Wage Ceilings '!$C$3-SUM($S82,$W82,$AA82,$AE82),'Wage Ceilings '!$C$3-SUM($S82,$W82,$AA82,$AE82),$G82)</f>
        <v>0</v>
      </c>
      <c r="AJ82" s="91" cm="1">
        <f t="array" ref="AJ82">INDEX(Appendix!$G$4:$L$8,_xlfn.IFS(AH82&lt;56,1,AH82&lt;61,2,AH82&lt;66,3,AH82&lt;71,4,TRUE,5),MATCH(YEAR($C$17),Appendix!$G$3:$L$3,0))</f>
        <v>0</v>
      </c>
      <c r="AK82" s="92">
        <f t="shared" si="10"/>
        <v>0</v>
      </c>
      <c r="AL82" s="89">
        <f t="shared" si="11"/>
        <v>127</v>
      </c>
      <c r="AM82" s="90">
        <f>IF($H82&gt;'Wage Ceilings '!$C$3-SUM($S82,$W82,$AA82,$AE82,$AI82),'Wage Ceilings '!$C$3-SUM($S82,$W82,$AA82,$AE82,$AI82),$H82)</f>
        <v>0</v>
      </c>
      <c r="AN82" s="91" cm="1">
        <f t="array" ref="AN82">INDEX(Appendix!$G$4:$L$8,_xlfn.IFS(AL82&lt;56,1,AL82&lt;61,2,AL82&lt;66,3,AL82&lt;71,4,TRUE,5),MATCH(YEAR($C$17),Appendix!$G$3:$L$3,0))</f>
        <v>0</v>
      </c>
      <c r="AO82" s="92">
        <f t="shared" si="12"/>
        <v>0</v>
      </c>
      <c r="AP82" s="89">
        <f t="shared" si="13"/>
        <v>127</v>
      </c>
      <c r="AQ82" s="90" cm="1">
        <f t="array" ref="AQ82">_xlfn.IFS(SUM($S82,$W82,$AA82,$AE82,$AI82,$AM82)&gt;='Wage Ceilings '!$C$3,0,SUM($I82,$S82,$W82,$AA82,$AE82,$AI82,$AM82)&gt;'Wage Ceilings '!$C$3,'Wage Ceilings '!$C$3-SUM($S82,$W82,$AA82,$AE82,$AI82,$AM82),SUM($I82,$S82,$W82,$AA82,$AE82,$AI82,$AM82)&lt;='Wage Ceilings '!$C$3,$I82)</f>
        <v>0</v>
      </c>
      <c r="AR82" s="91" cm="1">
        <f t="array" ref="AR82">INDEX(Appendix!$G$4:$L$8,_xlfn.IFS(AP82&lt;56,1,AP82&lt;61,2,AP82&lt;66,3,AP82&lt;71,4,TRUE,5),MATCH(YEAR($C$17),Appendix!$G$3:$L$3,0))</f>
        <v>0</v>
      </c>
      <c r="AS82" s="92">
        <f t="shared" si="24"/>
        <v>0</v>
      </c>
      <c r="AT82" s="89">
        <f t="shared" si="14"/>
        <v>127</v>
      </c>
      <c r="AU82" s="90" cm="1">
        <f t="array" ref="AU82">_xlfn.IFS(SUM($S82,$W82,$AA82,$AE82,$AI82,$AM82,$AQ82)&gt;='Wage Ceilings '!$C$3,0,SUM($J82,$S82,$W82,$AA82,$AE82,$AI82,$AM82,$AQ82)&gt;'Wage Ceilings '!$C$3,'Wage Ceilings '!$C$3-SUM($S82,$W82,$AA82,$AE82,$AI82,$AM82,$AQ82),SUM($J82,$S82,$W82,$AA82,$AE82,$AI82,$AM82,$AQ82)&lt;='Wage Ceilings '!$C$3,$J82)</f>
        <v>0</v>
      </c>
      <c r="AV82" s="91" cm="1">
        <f t="array" ref="AV82">INDEX(Appendix!$G$4:$L$8,_xlfn.IFS(AT82&lt;56,1,AT82&lt;61,2,AT82&lt;66,3,AT82&lt;71,4,TRUE,5),MATCH(YEAR($C$17),Appendix!$G$3:$L$3,0))</f>
        <v>0</v>
      </c>
      <c r="AW82" s="92">
        <f t="shared" si="15"/>
        <v>0</v>
      </c>
      <c r="AX82" s="89">
        <f t="shared" si="16"/>
        <v>127</v>
      </c>
      <c r="AY82" s="90" cm="1">
        <f t="array" ref="AY82">_xlfn.IFS(SUM($S82,$W82,$AA82,$AE82,$AI82,$AM82,$AQ82,$AU82)&gt;='Wage Ceilings '!$C$3,0,SUM($K82,$S82,$W82,$AA82,$AE82,$AI82,$AM82,$AQ82,$AU82)&gt;'Wage Ceilings '!$C$3,'Wage Ceilings '!$C$3-SUM($S82,$W82,$AA82,$AE82,$AI82,$AM82,$AQ82,$AU82),SUM($K82,$S82,$W82,$AA82,$AE82,$AI82,$AM82,$AQ82,$AU82)&lt;='Wage Ceilings '!$C$3,$K82)</f>
        <v>0</v>
      </c>
      <c r="AZ82" s="91" cm="1">
        <f t="array" ref="AZ82">INDEX(Appendix!$G$4:$L$8,_xlfn.IFS(AX82&lt;56,1,AX82&lt;61,2,AX82&lt;66,3,AX82&lt;71,4,TRUE,5),MATCH(YEAR($C$17),Appendix!$G$3:$L$3,0))</f>
        <v>0</v>
      </c>
      <c r="BA82" s="92">
        <f t="shared" si="17"/>
        <v>0</v>
      </c>
      <c r="BB82" s="89">
        <f t="shared" si="18"/>
        <v>127</v>
      </c>
      <c r="BC82" s="90" cm="1">
        <f t="array" ref="BC82">_xlfn.IFS(SUM($S82,$W82,$AA82,$AE82,$AI82,$AM82,$AQ82,$AU82,$AY82)&gt;='Wage Ceilings '!$C$3,0,SUM($L82,$S82,$W82,$AA82,$AE82,$AI82,$AM82,$AQ82,$AU82,$AY82)&gt;'Wage Ceilings '!$C$3,'Wage Ceilings '!$C$3-SUM($S82,$W82,$AA82,$AE82,$AI82,$AM82,$AQ82,$AU82,$AY82),SUM($L82,$S82,$W82,$AA82,$AE82,$AI82,$AM82,$AQ82,$AU82,$AY82)&lt;='Wage Ceilings '!$C$3,$L82)</f>
        <v>0</v>
      </c>
      <c r="BD82" s="91" cm="1">
        <f t="array" ref="BD82">INDEX(Appendix!$G$4:$L$8,_xlfn.IFS(BB82&lt;56,1,BB82&lt;61,2,BB82&lt;66,3,BB82&lt;71,4,TRUE,5),MATCH(YEAR($C$17),Appendix!$G$3:$L$3,0))</f>
        <v>0</v>
      </c>
      <c r="BE82" s="92">
        <f t="shared" si="19"/>
        <v>0</v>
      </c>
      <c r="BF82" s="89">
        <f t="shared" si="20"/>
        <v>127</v>
      </c>
      <c r="BG82" s="90" cm="1">
        <f t="array" ref="BG82">_xlfn.IFS(SUM($S82,$W82,$AA82,$AE82,$AI82,$AM82,$AQ82,$AU82,$AY82,$BC82)&gt;='Wage Ceilings '!$C$3,0,SUM($M82,$S82,$W82,$AA82,$AE82,$AI82,$AM82,$AQ82,$AU82,$AY82,$BC82)&gt;'Wage Ceilings '!$C$3,'Wage Ceilings '!$C$3-SUM($S82,$W82,$AA82,$AE82,$AI82,$AM82,$AQ82,$AU82,$AY82,$BC82),SUM($M82,$S82,$W82,$AA82,$AE82,$AI82,$AM82,$AQ82,$AU82,$AY82,$BC82)&lt;='Wage Ceilings '!$C$3,$M82)</f>
        <v>0</v>
      </c>
      <c r="BH82" s="91" cm="1">
        <f t="array" ref="BH82">INDEX(Appendix!$G$4:$L$8,_xlfn.IFS(BF82&lt;56,1,BF82&lt;61,2,BF82&lt;66,3,BF82&lt;71,4,TRUE,5),MATCH(YEAR($C$17),Appendix!$G$3:$L$3,0))</f>
        <v>0</v>
      </c>
      <c r="BI82" s="92">
        <f t="shared" si="21"/>
        <v>0</v>
      </c>
      <c r="BJ82" s="89">
        <f t="shared" si="22"/>
        <v>127</v>
      </c>
      <c r="BK82" s="90" cm="1">
        <f t="array" ref="BK82">_xlfn.IFS(SUM($S82,$W82,$AA82,$AE82,$AI82,$AM82,$AQ82,$AU82,$AY82,$BC82,$BG82)&gt;='Wage Ceilings '!$C$3,0,SUM($N82,$S82,$W82,$AA82,$AE82,$AI82,$AM82,$AQ82,$AU82,$AY82,$BC82,$BG82)&gt;'Wage Ceilings '!$C$3,'Wage Ceilings '!$C$3-SUM($S82,$W82,$AA82,$AE82,$AI82,$AM82,$AQ82,$AU82,$AY82,$BC82,$BG82),SUM($N82,$S82,$W82,$AA82,$AE82,$AI82,$AM82,$AQ82,$AU82,$AY82,$BC82,$BG82)&lt;='Wage Ceilings '!$C$3,$N82)</f>
        <v>0</v>
      </c>
      <c r="BL82" s="91" cm="1">
        <f t="array" ref="BL82">INDEX(Appendix!$G$4:$L$8,_xlfn.IFS(BJ82&lt;56,1,BJ82&lt;61,2,BJ82&lt;66,3,BJ82&lt;71,4,TRUE,5),MATCH(YEAR($C$17),Appendix!$G$3:$L$3,0))</f>
        <v>0</v>
      </c>
      <c r="BM82" s="92">
        <f t="shared" si="23"/>
        <v>0</v>
      </c>
      <c r="BN82" s="99"/>
    </row>
    <row r="83" spans="1:66" x14ac:dyDescent="0.3">
      <c r="A83" s="64" t="s">
        <v>131</v>
      </c>
      <c r="B83" s="63"/>
      <c r="C83" s="67"/>
      <c r="D83" s="67"/>
      <c r="E83" s="67"/>
      <c r="F83" s="67"/>
      <c r="G83" s="67"/>
      <c r="H83" s="67"/>
      <c r="I83" s="67"/>
      <c r="J83" s="67"/>
      <c r="K83" s="67"/>
      <c r="L83" s="67"/>
      <c r="M83" s="67"/>
      <c r="N83" s="67"/>
      <c r="O83" s="57">
        <f t="shared" si="25"/>
        <v>0</v>
      </c>
      <c r="P83" s="57">
        <f t="shared" si="26"/>
        <v>0</v>
      </c>
      <c r="Q83" s="58">
        <f t="shared" ref="Q83:Q119" si="27">SUM(O83:P83)</f>
        <v>0</v>
      </c>
      <c r="R83" s="89">
        <f t="shared" ref="R83:R119" si="28">FLOOR((DATEDIF($B83-DAY($B83)+1,C$17,"m")-1)/12,1)</f>
        <v>126</v>
      </c>
      <c r="S83" s="90">
        <f>IF($C83&gt;'Wage Ceilings '!$C$3,'Wage Ceilings '!$C$3,$C83)</f>
        <v>0</v>
      </c>
      <c r="T83" s="91" cm="1">
        <f t="array" ref="T83">INDEX(Appendix!$G$4:$L$8,_xlfn.IFS(R83&lt;56,1,R83&lt;61,2,R83&lt;66,3,R83&lt;71,4,TRUE,5),MATCH(YEAR($C$17),Appendix!$G$3:$L$3,0))</f>
        <v>0</v>
      </c>
      <c r="U83" s="92">
        <f t="shared" ref="U83:U119" si="29">S83*T83</f>
        <v>0</v>
      </c>
      <c r="V83" s="89">
        <f t="shared" ref="V83:V119" si="30">FLOOR((DATEDIF($B83-DAY($B83)+1,D$17,"m")-1)/12,1)</f>
        <v>127</v>
      </c>
      <c r="W83" s="90">
        <f>IF($D83&gt;'Wage Ceilings '!$C$3-$S83,'Wage Ceilings '!$C$3-$S83,$D83)</f>
        <v>0</v>
      </c>
      <c r="X83" s="91" cm="1">
        <f t="array" ref="X83">INDEX(Appendix!$G$4:$L$8,_xlfn.IFS(V83&lt;56,1,V83&lt;61,2,V83&lt;66,3,V83&lt;71,4,TRUE,5),MATCH(YEAR($C$17),Appendix!$G$3:$L$3,0))</f>
        <v>0</v>
      </c>
      <c r="Y83" s="92">
        <f t="shared" ref="Y83:Y119" si="31">W83*X83</f>
        <v>0</v>
      </c>
      <c r="Z83" s="89">
        <f t="shared" ref="Z83:Z119" si="32">FLOOR((DATEDIF($B83-DAY($B83)+1,E$17,"m")-1)/12,1)</f>
        <v>127</v>
      </c>
      <c r="AA83" s="90">
        <f>IF($E83&gt;'Wage Ceilings '!$C$3-SUM($S83,$W83),'Wage Ceilings '!$C$3-SUM($S83,$W83),$E83)</f>
        <v>0</v>
      </c>
      <c r="AB83" s="91" cm="1">
        <f t="array" ref="AB83">INDEX(Appendix!$G$4:$L$8,_xlfn.IFS(Z83&lt;56,1,Z83&lt;61,2,Z83&lt;66,3,Z83&lt;71,4,TRUE,5),MATCH(YEAR($C$17),Appendix!$G$3:$L$3,0))</f>
        <v>0</v>
      </c>
      <c r="AC83" s="92">
        <f t="shared" ref="AC83:AC119" si="33">AA83*AB83</f>
        <v>0</v>
      </c>
      <c r="AD83" s="89">
        <f t="shared" ref="AD83:AD119" si="34">FLOOR((DATEDIF($B83-DAY($B83)+1,F$17,"m")-1)/12,1)</f>
        <v>127</v>
      </c>
      <c r="AE83" s="90">
        <f>IF($F83&gt;'Wage Ceilings '!$C$3-SUM($S83,$W83,$AA83),'Wage Ceilings '!$C$3-SUM($S83,$W83,$AA83),$F83)</f>
        <v>0</v>
      </c>
      <c r="AF83" s="91" cm="1">
        <f t="array" ref="AF83">INDEX(Appendix!$G$4:$L$8,_xlfn.IFS(AD83&lt;56,1,AD83&lt;61,2,AD83&lt;66,3,AD83&lt;71,4,TRUE,5),MATCH(YEAR($C$17),Appendix!$G$3:$L$3,0))</f>
        <v>0</v>
      </c>
      <c r="AG83" s="92">
        <f t="shared" ref="AG83:AG119" si="35">AE83*AF83</f>
        <v>0</v>
      </c>
      <c r="AH83" s="89">
        <f t="shared" ref="AH83:AH119" si="36">FLOOR((DATEDIF($B83-DAY($B83)+1,G$17,"m")-1)/12,1)</f>
        <v>127</v>
      </c>
      <c r="AI83" s="90">
        <f>IF($G83&gt;'Wage Ceilings '!$C$3-SUM($S83,$W83,$AA83,$AE83),'Wage Ceilings '!$C$3-SUM($S83,$W83,$AA83,$AE83),$G83)</f>
        <v>0</v>
      </c>
      <c r="AJ83" s="91" cm="1">
        <f t="array" ref="AJ83">INDEX(Appendix!$G$4:$L$8,_xlfn.IFS(AH83&lt;56,1,AH83&lt;61,2,AH83&lt;66,3,AH83&lt;71,4,TRUE,5),MATCH(YEAR($C$17),Appendix!$G$3:$L$3,0))</f>
        <v>0</v>
      </c>
      <c r="AK83" s="92">
        <f t="shared" ref="AK83:AK119" si="37">AI83*AJ83</f>
        <v>0</v>
      </c>
      <c r="AL83" s="89">
        <f t="shared" ref="AL83:AL119" si="38">FLOOR((DATEDIF($B83-DAY($B83)+1,H$17,"m")-1)/12,1)</f>
        <v>127</v>
      </c>
      <c r="AM83" s="90">
        <f>IF($H83&gt;'Wage Ceilings '!$C$3-SUM($S83,$W83,$AA83,$AE83,$AI83),'Wage Ceilings '!$C$3-SUM($S83,$W83,$AA83,$AE83,$AI83),$H83)</f>
        <v>0</v>
      </c>
      <c r="AN83" s="91" cm="1">
        <f t="array" ref="AN83">INDEX(Appendix!$G$4:$L$8,_xlfn.IFS(AL83&lt;56,1,AL83&lt;61,2,AL83&lt;66,3,AL83&lt;71,4,TRUE,5),MATCH(YEAR($C$17),Appendix!$G$3:$L$3,0))</f>
        <v>0</v>
      </c>
      <c r="AO83" s="92">
        <f t="shared" ref="AO83:AO119" si="39">AM83*AN83</f>
        <v>0</v>
      </c>
      <c r="AP83" s="89">
        <f t="shared" ref="AP83:AP119" si="40">FLOOR((DATEDIF($B83-DAY($B83)+1,I$17,"m")-1)/12,1)</f>
        <v>127</v>
      </c>
      <c r="AQ83" s="90" cm="1">
        <f t="array" ref="AQ83">_xlfn.IFS(SUM($S83,$W83,$AA83,$AE83,$AI83,$AM83)&gt;='Wage Ceilings '!$C$3,0,SUM($I83,$S83,$W83,$AA83,$AE83,$AI83,$AM83)&gt;'Wage Ceilings '!$C$3,'Wage Ceilings '!$C$3-SUM($S83,$W83,$AA83,$AE83,$AI83,$AM83),SUM($I83,$S83,$W83,$AA83,$AE83,$AI83,$AM83)&lt;='Wage Ceilings '!$C$3,$I83)</f>
        <v>0</v>
      </c>
      <c r="AR83" s="91" cm="1">
        <f t="array" ref="AR83">INDEX(Appendix!$G$4:$L$8,_xlfn.IFS(AP83&lt;56,1,AP83&lt;61,2,AP83&lt;66,3,AP83&lt;71,4,TRUE,5),MATCH(YEAR($C$17),Appendix!$G$3:$L$3,0))</f>
        <v>0</v>
      </c>
      <c r="AS83" s="92">
        <f t="shared" si="24"/>
        <v>0</v>
      </c>
      <c r="AT83" s="89">
        <f t="shared" ref="AT83:AT119" si="41">FLOOR((DATEDIF($B83-DAY($B83)+1,J$17,"m")-1)/12,1)</f>
        <v>127</v>
      </c>
      <c r="AU83" s="90" cm="1">
        <f t="array" ref="AU83">_xlfn.IFS(SUM($S83,$W83,$AA83,$AE83,$AI83,$AM83,$AQ83)&gt;='Wage Ceilings '!$C$3,0,SUM($J83,$S83,$W83,$AA83,$AE83,$AI83,$AM83,$AQ83)&gt;'Wage Ceilings '!$C$3,'Wage Ceilings '!$C$3-SUM($S83,$W83,$AA83,$AE83,$AI83,$AM83,$AQ83),SUM($J83,$S83,$W83,$AA83,$AE83,$AI83,$AM83,$AQ83)&lt;='Wage Ceilings '!$C$3,$J83)</f>
        <v>0</v>
      </c>
      <c r="AV83" s="91" cm="1">
        <f t="array" ref="AV83">INDEX(Appendix!$G$4:$L$8,_xlfn.IFS(AT83&lt;56,1,AT83&lt;61,2,AT83&lt;66,3,AT83&lt;71,4,TRUE,5),MATCH(YEAR($C$17),Appendix!$G$3:$L$3,0))</f>
        <v>0</v>
      </c>
      <c r="AW83" s="92">
        <f t="shared" ref="AW83:AW119" si="42">AU83*AV83</f>
        <v>0</v>
      </c>
      <c r="AX83" s="89">
        <f t="shared" ref="AX83:AX119" si="43">FLOOR((DATEDIF($B83-DAY($B83)+1,K$17,"m")-1)/12,1)</f>
        <v>127</v>
      </c>
      <c r="AY83" s="90" cm="1">
        <f t="array" ref="AY83">_xlfn.IFS(SUM($S83,$W83,$AA83,$AE83,$AI83,$AM83,$AQ83,$AU83)&gt;='Wage Ceilings '!$C$3,0,SUM($K83,$S83,$W83,$AA83,$AE83,$AI83,$AM83,$AQ83,$AU83)&gt;'Wage Ceilings '!$C$3,'Wage Ceilings '!$C$3-SUM($S83,$W83,$AA83,$AE83,$AI83,$AM83,$AQ83,$AU83),SUM($K83,$S83,$W83,$AA83,$AE83,$AI83,$AM83,$AQ83,$AU83)&lt;='Wage Ceilings '!$C$3,$K83)</f>
        <v>0</v>
      </c>
      <c r="AZ83" s="91" cm="1">
        <f t="array" ref="AZ83">INDEX(Appendix!$G$4:$L$8,_xlfn.IFS(AX83&lt;56,1,AX83&lt;61,2,AX83&lt;66,3,AX83&lt;71,4,TRUE,5),MATCH(YEAR($C$17),Appendix!$G$3:$L$3,0))</f>
        <v>0</v>
      </c>
      <c r="BA83" s="92">
        <f t="shared" ref="BA83:BA119" si="44">AY83*AZ83</f>
        <v>0</v>
      </c>
      <c r="BB83" s="89">
        <f t="shared" ref="BB83:BB119" si="45">FLOOR((DATEDIF($B83-DAY($B83)+1,L$17,"m")-1)/12,1)</f>
        <v>127</v>
      </c>
      <c r="BC83" s="90" cm="1">
        <f t="array" ref="BC83">_xlfn.IFS(SUM($S83,$W83,$AA83,$AE83,$AI83,$AM83,$AQ83,$AU83,$AY83)&gt;='Wage Ceilings '!$C$3,0,SUM($L83,$S83,$W83,$AA83,$AE83,$AI83,$AM83,$AQ83,$AU83,$AY83)&gt;'Wage Ceilings '!$C$3,'Wage Ceilings '!$C$3-SUM($S83,$W83,$AA83,$AE83,$AI83,$AM83,$AQ83,$AU83,$AY83),SUM($L83,$S83,$W83,$AA83,$AE83,$AI83,$AM83,$AQ83,$AU83,$AY83)&lt;='Wage Ceilings '!$C$3,$L83)</f>
        <v>0</v>
      </c>
      <c r="BD83" s="91" cm="1">
        <f t="array" ref="BD83">INDEX(Appendix!$G$4:$L$8,_xlfn.IFS(BB83&lt;56,1,BB83&lt;61,2,BB83&lt;66,3,BB83&lt;71,4,TRUE,5),MATCH(YEAR($C$17),Appendix!$G$3:$L$3,0))</f>
        <v>0</v>
      </c>
      <c r="BE83" s="92">
        <f t="shared" ref="BE83:BE119" si="46">BC83*BD83</f>
        <v>0</v>
      </c>
      <c r="BF83" s="89">
        <f t="shared" ref="BF83:BF119" si="47">FLOOR((DATEDIF($B83-DAY($B83)+1,M$17,"m")-1)/12,1)</f>
        <v>127</v>
      </c>
      <c r="BG83" s="90" cm="1">
        <f t="array" ref="BG83">_xlfn.IFS(SUM($S83,$W83,$AA83,$AE83,$AI83,$AM83,$AQ83,$AU83,$AY83,$BC83)&gt;='Wage Ceilings '!$C$3,0,SUM($M83,$S83,$W83,$AA83,$AE83,$AI83,$AM83,$AQ83,$AU83,$AY83,$BC83)&gt;'Wage Ceilings '!$C$3,'Wage Ceilings '!$C$3-SUM($S83,$W83,$AA83,$AE83,$AI83,$AM83,$AQ83,$AU83,$AY83,$BC83),SUM($M83,$S83,$W83,$AA83,$AE83,$AI83,$AM83,$AQ83,$AU83,$AY83,$BC83)&lt;='Wage Ceilings '!$C$3,$M83)</f>
        <v>0</v>
      </c>
      <c r="BH83" s="91" cm="1">
        <f t="array" ref="BH83">INDEX(Appendix!$G$4:$L$8,_xlfn.IFS(BF83&lt;56,1,BF83&lt;61,2,BF83&lt;66,3,BF83&lt;71,4,TRUE,5),MATCH(YEAR($C$17),Appendix!$G$3:$L$3,0))</f>
        <v>0</v>
      </c>
      <c r="BI83" s="92">
        <f t="shared" ref="BI83:BI119" si="48">BG83*BH83</f>
        <v>0</v>
      </c>
      <c r="BJ83" s="89">
        <f t="shared" ref="BJ83:BJ119" si="49">FLOOR((DATEDIF($B83-DAY($B83)+1,N$17,"m")-1)/12,1)</f>
        <v>127</v>
      </c>
      <c r="BK83" s="90" cm="1">
        <f t="array" ref="BK83">_xlfn.IFS(SUM($S83,$W83,$AA83,$AE83,$AI83,$AM83,$AQ83,$AU83,$AY83,$BC83,$BG83)&gt;='Wage Ceilings '!$C$3,0,SUM($N83,$S83,$W83,$AA83,$AE83,$AI83,$AM83,$AQ83,$AU83,$AY83,$BC83,$BG83)&gt;'Wage Ceilings '!$C$3,'Wage Ceilings '!$C$3-SUM($S83,$W83,$AA83,$AE83,$AI83,$AM83,$AQ83,$AU83,$AY83,$BC83,$BG83),SUM($N83,$S83,$W83,$AA83,$AE83,$AI83,$AM83,$AQ83,$AU83,$AY83,$BC83,$BG83)&lt;='Wage Ceilings '!$C$3,$N83)</f>
        <v>0</v>
      </c>
      <c r="BL83" s="91" cm="1">
        <f t="array" ref="BL83">INDEX(Appendix!$G$4:$L$8,_xlfn.IFS(BJ83&lt;56,1,BJ83&lt;61,2,BJ83&lt;66,3,BJ83&lt;71,4,TRUE,5),MATCH(YEAR($C$17),Appendix!$G$3:$L$3,0))</f>
        <v>0</v>
      </c>
      <c r="BM83" s="92">
        <f t="shared" ref="BM83:BM119" si="50">BK83*BL83</f>
        <v>0</v>
      </c>
      <c r="BN83" s="99"/>
    </row>
    <row r="84" spans="1:66" x14ac:dyDescent="0.3">
      <c r="A84" s="64" t="s">
        <v>132</v>
      </c>
      <c r="B84" s="63"/>
      <c r="C84" s="67"/>
      <c r="D84" s="67"/>
      <c r="E84" s="67"/>
      <c r="F84" s="67"/>
      <c r="G84" s="67"/>
      <c r="H84" s="67"/>
      <c r="I84" s="67"/>
      <c r="J84" s="67"/>
      <c r="K84" s="67"/>
      <c r="L84" s="67"/>
      <c r="M84" s="67"/>
      <c r="N84" s="67"/>
      <c r="O84" s="57">
        <f t="shared" si="25"/>
        <v>0</v>
      </c>
      <c r="P84" s="57">
        <f t="shared" si="26"/>
        <v>0</v>
      </c>
      <c r="Q84" s="58">
        <f t="shared" si="27"/>
        <v>0</v>
      </c>
      <c r="R84" s="89">
        <f t="shared" si="28"/>
        <v>126</v>
      </c>
      <c r="S84" s="90">
        <f>IF($C84&gt;'Wage Ceilings '!$C$3,'Wage Ceilings '!$C$3,$C84)</f>
        <v>0</v>
      </c>
      <c r="T84" s="91" cm="1">
        <f t="array" ref="T84">INDEX(Appendix!$G$4:$L$8,_xlfn.IFS(R84&lt;56,1,R84&lt;61,2,R84&lt;66,3,R84&lt;71,4,TRUE,5),MATCH(YEAR($C$17),Appendix!$G$3:$L$3,0))</f>
        <v>0</v>
      </c>
      <c r="U84" s="92">
        <f t="shared" si="29"/>
        <v>0</v>
      </c>
      <c r="V84" s="89">
        <f t="shared" si="30"/>
        <v>127</v>
      </c>
      <c r="W84" s="90">
        <f>IF($D84&gt;'Wage Ceilings '!$C$3-$S84,'Wage Ceilings '!$C$3-$S84,$D84)</f>
        <v>0</v>
      </c>
      <c r="X84" s="91" cm="1">
        <f t="array" ref="X84">INDEX(Appendix!$G$4:$L$8,_xlfn.IFS(V84&lt;56,1,V84&lt;61,2,V84&lt;66,3,V84&lt;71,4,TRUE,5),MATCH(YEAR($C$17),Appendix!$G$3:$L$3,0))</f>
        <v>0</v>
      </c>
      <c r="Y84" s="92">
        <f t="shared" si="31"/>
        <v>0</v>
      </c>
      <c r="Z84" s="89">
        <f t="shared" si="32"/>
        <v>127</v>
      </c>
      <c r="AA84" s="90">
        <f>IF($E84&gt;'Wage Ceilings '!$C$3-SUM($S84,$W84),'Wage Ceilings '!$C$3-SUM($S84,$W84),$E84)</f>
        <v>0</v>
      </c>
      <c r="AB84" s="91" cm="1">
        <f t="array" ref="AB84">INDEX(Appendix!$G$4:$L$8,_xlfn.IFS(Z84&lt;56,1,Z84&lt;61,2,Z84&lt;66,3,Z84&lt;71,4,TRUE,5),MATCH(YEAR($C$17),Appendix!$G$3:$L$3,0))</f>
        <v>0</v>
      </c>
      <c r="AC84" s="92">
        <f t="shared" si="33"/>
        <v>0</v>
      </c>
      <c r="AD84" s="89">
        <f t="shared" si="34"/>
        <v>127</v>
      </c>
      <c r="AE84" s="90">
        <f>IF($F84&gt;'Wage Ceilings '!$C$3-SUM($S84,$W84,$AA84),'Wage Ceilings '!$C$3-SUM($S84,$W84,$AA84),$F84)</f>
        <v>0</v>
      </c>
      <c r="AF84" s="91" cm="1">
        <f t="array" ref="AF84">INDEX(Appendix!$G$4:$L$8,_xlfn.IFS(AD84&lt;56,1,AD84&lt;61,2,AD84&lt;66,3,AD84&lt;71,4,TRUE,5),MATCH(YEAR($C$17),Appendix!$G$3:$L$3,0))</f>
        <v>0</v>
      </c>
      <c r="AG84" s="92">
        <f t="shared" si="35"/>
        <v>0</v>
      </c>
      <c r="AH84" s="89">
        <f t="shared" si="36"/>
        <v>127</v>
      </c>
      <c r="AI84" s="90">
        <f>IF($G84&gt;'Wage Ceilings '!$C$3-SUM($S84,$W84,$AA84,$AE84),'Wage Ceilings '!$C$3-SUM($S84,$W84,$AA84,$AE84),$G84)</f>
        <v>0</v>
      </c>
      <c r="AJ84" s="91" cm="1">
        <f t="array" ref="AJ84">INDEX(Appendix!$G$4:$L$8,_xlfn.IFS(AH84&lt;56,1,AH84&lt;61,2,AH84&lt;66,3,AH84&lt;71,4,TRUE,5),MATCH(YEAR($C$17),Appendix!$G$3:$L$3,0))</f>
        <v>0</v>
      </c>
      <c r="AK84" s="92">
        <f t="shared" si="37"/>
        <v>0</v>
      </c>
      <c r="AL84" s="89">
        <f t="shared" si="38"/>
        <v>127</v>
      </c>
      <c r="AM84" s="90">
        <f>IF($H84&gt;'Wage Ceilings '!$C$3-SUM($S84,$W84,$AA84,$AE84,$AI84),'Wage Ceilings '!$C$3-SUM($S84,$W84,$AA84,$AE84,$AI84),$H84)</f>
        <v>0</v>
      </c>
      <c r="AN84" s="91" cm="1">
        <f t="array" ref="AN84">INDEX(Appendix!$G$4:$L$8,_xlfn.IFS(AL84&lt;56,1,AL84&lt;61,2,AL84&lt;66,3,AL84&lt;71,4,TRUE,5),MATCH(YEAR($C$17),Appendix!$G$3:$L$3,0))</f>
        <v>0</v>
      </c>
      <c r="AO84" s="92">
        <f t="shared" si="39"/>
        <v>0</v>
      </c>
      <c r="AP84" s="89">
        <f t="shared" si="40"/>
        <v>127</v>
      </c>
      <c r="AQ84" s="90" cm="1">
        <f t="array" ref="AQ84">_xlfn.IFS(SUM($S84,$W84,$AA84,$AE84,$AI84,$AM84)&gt;='Wage Ceilings '!$C$3,0,SUM($I84,$S84,$W84,$AA84,$AE84,$AI84,$AM84)&gt;'Wage Ceilings '!$C$3,'Wage Ceilings '!$C$3-SUM($S84,$W84,$AA84,$AE84,$AI84,$AM84),SUM($I84,$S84,$W84,$AA84,$AE84,$AI84,$AM84)&lt;='Wage Ceilings '!$C$3,$I84)</f>
        <v>0</v>
      </c>
      <c r="AR84" s="91" cm="1">
        <f t="array" ref="AR84">INDEX(Appendix!$G$4:$L$8,_xlfn.IFS(AP84&lt;56,1,AP84&lt;61,2,AP84&lt;66,3,AP84&lt;71,4,TRUE,5),MATCH(YEAR($C$17),Appendix!$G$3:$L$3,0))</f>
        <v>0</v>
      </c>
      <c r="AS84" s="92">
        <f t="shared" ref="AS84:AS119" si="51">AQ84*AR84</f>
        <v>0</v>
      </c>
      <c r="AT84" s="89">
        <f t="shared" si="41"/>
        <v>127</v>
      </c>
      <c r="AU84" s="90" cm="1">
        <f t="array" ref="AU84">_xlfn.IFS(SUM($S84,$W84,$AA84,$AE84,$AI84,$AM84,$AQ84)&gt;='Wage Ceilings '!$C$3,0,SUM($J84,$S84,$W84,$AA84,$AE84,$AI84,$AM84,$AQ84)&gt;'Wage Ceilings '!$C$3,'Wage Ceilings '!$C$3-SUM($S84,$W84,$AA84,$AE84,$AI84,$AM84,$AQ84),SUM($J84,$S84,$W84,$AA84,$AE84,$AI84,$AM84,$AQ84)&lt;='Wage Ceilings '!$C$3,$J84)</f>
        <v>0</v>
      </c>
      <c r="AV84" s="91" cm="1">
        <f t="array" ref="AV84">INDEX(Appendix!$G$4:$L$8,_xlfn.IFS(AT84&lt;56,1,AT84&lt;61,2,AT84&lt;66,3,AT84&lt;71,4,TRUE,5),MATCH(YEAR($C$17),Appendix!$G$3:$L$3,0))</f>
        <v>0</v>
      </c>
      <c r="AW84" s="92">
        <f t="shared" si="42"/>
        <v>0</v>
      </c>
      <c r="AX84" s="89">
        <f t="shared" si="43"/>
        <v>127</v>
      </c>
      <c r="AY84" s="90" cm="1">
        <f t="array" ref="AY84">_xlfn.IFS(SUM($S84,$W84,$AA84,$AE84,$AI84,$AM84,$AQ84,$AU84)&gt;='Wage Ceilings '!$C$3,0,SUM($K84,$S84,$W84,$AA84,$AE84,$AI84,$AM84,$AQ84,$AU84)&gt;'Wage Ceilings '!$C$3,'Wage Ceilings '!$C$3-SUM($S84,$W84,$AA84,$AE84,$AI84,$AM84,$AQ84,$AU84),SUM($K84,$S84,$W84,$AA84,$AE84,$AI84,$AM84,$AQ84,$AU84)&lt;='Wage Ceilings '!$C$3,$K84)</f>
        <v>0</v>
      </c>
      <c r="AZ84" s="91" cm="1">
        <f t="array" ref="AZ84">INDEX(Appendix!$G$4:$L$8,_xlfn.IFS(AX84&lt;56,1,AX84&lt;61,2,AX84&lt;66,3,AX84&lt;71,4,TRUE,5),MATCH(YEAR($C$17),Appendix!$G$3:$L$3,0))</f>
        <v>0</v>
      </c>
      <c r="BA84" s="92">
        <f t="shared" si="44"/>
        <v>0</v>
      </c>
      <c r="BB84" s="89">
        <f t="shared" si="45"/>
        <v>127</v>
      </c>
      <c r="BC84" s="90" cm="1">
        <f t="array" ref="BC84">_xlfn.IFS(SUM($S84,$W84,$AA84,$AE84,$AI84,$AM84,$AQ84,$AU84,$AY84)&gt;='Wage Ceilings '!$C$3,0,SUM($L84,$S84,$W84,$AA84,$AE84,$AI84,$AM84,$AQ84,$AU84,$AY84)&gt;'Wage Ceilings '!$C$3,'Wage Ceilings '!$C$3-SUM($S84,$W84,$AA84,$AE84,$AI84,$AM84,$AQ84,$AU84,$AY84),SUM($L84,$S84,$W84,$AA84,$AE84,$AI84,$AM84,$AQ84,$AU84,$AY84)&lt;='Wage Ceilings '!$C$3,$L84)</f>
        <v>0</v>
      </c>
      <c r="BD84" s="91" cm="1">
        <f t="array" ref="BD84">INDEX(Appendix!$G$4:$L$8,_xlfn.IFS(BB84&lt;56,1,BB84&lt;61,2,BB84&lt;66,3,BB84&lt;71,4,TRUE,5),MATCH(YEAR($C$17),Appendix!$G$3:$L$3,0))</f>
        <v>0</v>
      </c>
      <c r="BE84" s="92">
        <f t="shared" si="46"/>
        <v>0</v>
      </c>
      <c r="BF84" s="89">
        <f t="shared" si="47"/>
        <v>127</v>
      </c>
      <c r="BG84" s="90" cm="1">
        <f t="array" ref="BG84">_xlfn.IFS(SUM($S84,$W84,$AA84,$AE84,$AI84,$AM84,$AQ84,$AU84,$AY84,$BC84)&gt;='Wage Ceilings '!$C$3,0,SUM($M84,$S84,$W84,$AA84,$AE84,$AI84,$AM84,$AQ84,$AU84,$AY84,$BC84)&gt;'Wage Ceilings '!$C$3,'Wage Ceilings '!$C$3-SUM($S84,$W84,$AA84,$AE84,$AI84,$AM84,$AQ84,$AU84,$AY84,$BC84),SUM($M84,$S84,$W84,$AA84,$AE84,$AI84,$AM84,$AQ84,$AU84,$AY84,$BC84)&lt;='Wage Ceilings '!$C$3,$M84)</f>
        <v>0</v>
      </c>
      <c r="BH84" s="91" cm="1">
        <f t="array" ref="BH84">INDEX(Appendix!$G$4:$L$8,_xlfn.IFS(BF84&lt;56,1,BF84&lt;61,2,BF84&lt;66,3,BF84&lt;71,4,TRUE,5),MATCH(YEAR($C$17),Appendix!$G$3:$L$3,0))</f>
        <v>0</v>
      </c>
      <c r="BI84" s="92">
        <f t="shared" si="48"/>
        <v>0</v>
      </c>
      <c r="BJ84" s="89">
        <f t="shared" si="49"/>
        <v>127</v>
      </c>
      <c r="BK84" s="90" cm="1">
        <f t="array" ref="BK84">_xlfn.IFS(SUM($S84,$W84,$AA84,$AE84,$AI84,$AM84,$AQ84,$AU84,$AY84,$BC84,$BG84)&gt;='Wage Ceilings '!$C$3,0,SUM($N84,$S84,$W84,$AA84,$AE84,$AI84,$AM84,$AQ84,$AU84,$AY84,$BC84,$BG84)&gt;'Wage Ceilings '!$C$3,'Wage Ceilings '!$C$3-SUM($S84,$W84,$AA84,$AE84,$AI84,$AM84,$AQ84,$AU84,$AY84,$BC84,$BG84),SUM($N84,$S84,$W84,$AA84,$AE84,$AI84,$AM84,$AQ84,$AU84,$AY84,$BC84,$BG84)&lt;='Wage Ceilings '!$C$3,$N84)</f>
        <v>0</v>
      </c>
      <c r="BL84" s="91" cm="1">
        <f t="array" ref="BL84">INDEX(Appendix!$G$4:$L$8,_xlfn.IFS(BJ84&lt;56,1,BJ84&lt;61,2,BJ84&lt;66,3,BJ84&lt;71,4,TRUE,5),MATCH(YEAR($C$17),Appendix!$G$3:$L$3,0))</f>
        <v>0</v>
      </c>
      <c r="BM84" s="92">
        <f t="shared" si="50"/>
        <v>0</v>
      </c>
      <c r="BN84" s="99"/>
    </row>
    <row r="85" spans="1:66" x14ac:dyDescent="0.3">
      <c r="A85" s="64" t="s">
        <v>133</v>
      </c>
      <c r="B85" s="63"/>
      <c r="C85" s="67"/>
      <c r="D85" s="67"/>
      <c r="E85" s="67"/>
      <c r="F85" s="67"/>
      <c r="G85" s="67"/>
      <c r="H85" s="67"/>
      <c r="I85" s="67"/>
      <c r="J85" s="67"/>
      <c r="K85" s="67"/>
      <c r="L85" s="67"/>
      <c r="M85" s="67"/>
      <c r="N85" s="67"/>
      <c r="O85" s="57">
        <f t="shared" ref="O85:O119" si="52">SUM(U85,Y85,AC85,AG85,AK85,AO85)</f>
        <v>0</v>
      </c>
      <c r="P85" s="57">
        <f t="shared" ref="P85:P119" si="53">SUM(AS85,AW85,BA85,BE85,BI85,BM85)</f>
        <v>0</v>
      </c>
      <c r="Q85" s="58">
        <f t="shared" si="27"/>
        <v>0</v>
      </c>
      <c r="R85" s="89">
        <f t="shared" si="28"/>
        <v>126</v>
      </c>
      <c r="S85" s="90">
        <f>IF($C85&gt;'Wage Ceilings '!$C$3,'Wage Ceilings '!$C$3,$C85)</f>
        <v>0</v>
      </c>
      <c r="T85" s="91" cm="1">
        <f t="array" ref="T85">INDEX(Appendix!$G$4:$L$8,_xlfn.IFS(R85&lt;56,1,R85&lt;61,2,R85&lt;66,3,R85&lt;71,4,TRUE,5),MATCH(YEAR($C$17),Appendix!$G$3:$L$3,0))</f>
        <v>0</v>
      </c>
      <c r="U85" s="92">
        <f t="shared" si="29"/>
        <v>0</v>
      </c>
      <c r="V85" s="89">
        <f t="shared" si="30"/>
        <v>127</v>
      </c>
      <c r="W85" s="90">
        <f>IF($D85&gt;'Wage Ceilings '!$C$3-$S85,'Wage Ceilings '!$C$3-$S85,$D85)</f>
        <v>0</v>
      </c>
      <c r="X85" s="91" cm="1">
        <f t="array" ref="X85">INDEX(Appendix!$G$4:$L$8,_xlfn.IFS(V85&lt;56,1,V85&lt;61,2,V85&lt;66,3,V85&lt;71,4,TRUE,5),MATCH(YEAR($C$17),Appendix!$G$3:$L$3,0))</f>
        <v>0</v>
      </c>
      <c r="Y85" s="92">
        <f t="shared" si="31"/>
        <v>0</v>
      </c>
      <c r="Z85" s="89">
        <f t="shared" si="32"/>
        <v>127</v>
      </c>
      <c r="AA85" s="90">
        <f>IF($E85&gt;'Wage Ceilings '!$C$3-SUM($S85,$W85),'Wage Ceilings '!$C$3-SUM($S85,$W85),$E85)</f>
        <v>0</v>
      </c>
      <c r="AB85" s="91" cm="1">
        <f t="array" ref="AB85">INDEX(Appendix!$G$4:$L$8,_xlfn.IFS(Z85&lt;56,1,Z85&lt;61,2,Z85&lt;66,3,Z85&lt;71,4,TRUE,5),MATCH(YEAR($C$17),Appendix!$G$3:$L$3,0))</f>
        <v>0</v>
      </c>
      <c r="AC85" s="92">
        <f t="shared" si="33"/>
        <v>0</v>
      </c>
      <c r="AD85" s="89">
        <f t="shared" si="34"/>
        <v>127</v>
      </c>
      <c r="AE85" s="90">
        <f>IF($F85&gt;'Wage Ceilings '!$C$3-SUM($S85,$W85,$AA85),'Wage Ceilings '!$C$3-SUM($S85,$W85,$AA85),$F85)</f>
        <v>0</v>
      </c>
      <c r="AF85" s="91" cm="1">
        <f t="array" ref="AF85">INDEX(Appendix!$G$4:$L$8,_xlfn.IFS(AD85&lt;56,1,AD85&lt;61,2,AD85&lt;66,3,AD85&lt;71,4,TRUE,5),MATCH(YEAR($C$17),Appendix!$G$3:$L$3,0))</f>
        <v>0</v>
      </c>
      <c r="AG85" s="92">
        <f t="shared" si="35"/>
        <v>0</v>
      </c>
      <c r="AH85" s="89">
        <f t="shared" si="36"/>
        <v>127</v>
      </c>
      <c r="AI85" s="90">
        <f>IF($G85&gt;'Wage Ceilings '!$C$3-SUM($S85,$W85,$AA85,$AE85),'Wage Ceilings '!$C$3-SUM($S85,$W85,$AA85,$AE85),$G85)</f>
        <v>0</v>
      </c>
      <c r="AJ85" s="91" cm="1">
        <f t="array" ref="AJ85">INDEX(Appendix!$G$4:$L$8,_xlfn.IFS(AH85&lt;56,1,AH85&lt;61,2,AH85&lt;66,3,AH85&lt;71,4,TRUE,5),MATCH(YEAR($C$17),Appendix!$G$3:$L$3,0))</f>
        <v>0</v>
      </c>
      <c r="AK85" s="92">
        <f t="shared" si="37"/>
        <v>0</v>
      </c>
      <c r="AL85" s="89">
        <f t="shared" si="38"/>
        <v>127</v>
      </c>
      <c r="AM85" s="90">
        <f>IF($H85&gt;'Wage Ceilings '!$C$3-SUM($S85,$W85,$AA85,$AE85,$AI85),'Wage Ceilings '!$C$3-SUM($S85,$W85,$AA85,$AE85,$AI85),$H85)</f>
        <v>0</v>
      </c>
      <c r="AN85" s="91" cm="1">
        <f t="array" ref="AN85">INDEX(Appendix!$G$4:$L$8,_xlfn.IFS(AL85&lt;56,1,AL85&lt;61,2,AL85&lt;66,3,AL85&lt;71,4,TRUE,5),MATCH(YEAR($C$17),Appendix!$G$3:$L$3,0))</f>
        <v>0</v>
      </c>
      <c r="AO85" s="92">
        <f t="shared" si="39"/>
        <v>0</v>
      </c>
      <c r="AP85" s="89">
        <f t="shared" si="40"/>
        <v>127</v>
      </c>
      <c r="AQ85" s="90" cm="1">
        <f t="array" ref="AQ85">_xlfn.IFS(SUM($S85,$W85,$AA85,$AE85,$AI85,$AM85)&gt;='Wage Ceilings '!$C$3,0,SUM($I85,$S85,$W85,$AA85,$AE85,$AI85,$AM85)&gt;'Wage Ceilings '!$C$3,'Wage Ceilings '!$C$3-SUM($S85,$W85,$AA85,$AE85,$AI85,$AM85),SUM($I85,$S85,$W85,$AA85,$AE85,$AI85,$AM85)&lt;='Wage Ceilings '!$C$3,$I85)</f>
        <v>0</v>
      </c>
      <c r="AR85" s="91" cm="1">
        <f t="array" ref="AR85">INDEX(Appendix!$G$4:$L$8,_xlfn.IFS(AP85&lt;56,1,AP85&lt;61,2,AP85&lt;66,3,AP85&lt;71,4,TRUE,5),MATCH(YEAR($C$17),Appendix!$G$3:$L$3,0))</f>
        <v>0</v>
      </c>
      <c r="AS85" s="92">
        <f t="shared" si="51"/>
        <v>0</v>
      </c>
      <c r="AT85" s="89">
        <f t="shared" si="41"/>
        <v>127</v>
      </c>
      <c r="AU85" s="90" cm="1">
        <f t="array" ref="AU85">_xlfn.IFS(SUM($S85,$W85,$AA85,$AE85,$AI85,$AM85,$AQ85)&gt;='Wage Ceilings '!$C$3,0,SUM($J85,$S85,$W85,$AA85,$AE85,$AI85,$AM85,$AQ85)&gt;'Wage Ceilings '!$C$3,'Wage Ceilings '!$C$3-SUM($S85,$W85,$AA85,$AE85,$AI85,$AM85,$AQ85),SUM($J85,$S85,$W85,$AA85,$AE85,$AI85,$AM85,$AQ85)&lt;='Wage Ceilings '!$C$3,$J85)</f>
        <v>0</v>
      </c>
      <c r="AV85" s="91" cm="1">
        <f t="array" ref="AV85">INDEX(Appendix!$G$4:$L$8,_xlfn.IFS(AT85&lt;56,1,AT85&lt;61,2,AT85&lt;66,3,AT85&lt;71,4,TRUE,5),MATCH(YEAR($C$17),Appendix!$G$3:$L$3,0))</f>
        <v>0</v>
      </c>
      <c r="AW85" s="92">
        <f t="shared" si="42"/>
        <v>0</v>
      </c>
      <c r="AX85" s="89">
        <f t="shared" si="43"/>
        <v>127</v>
      </c>
      <c r="AY85" s="90" cm="1">
        <f t="array" ref="AY85">_xlfn.IFS(SUM($S85,$W85,$AA85,$AE85,$AI85,$AM85,$AQ85,$AU85)&gt;='Wage Ceilings '!$C$3,0,SUM($K85,$S85,$W85,$AA85,$AE85,$AI85,$AM85,$AQ85,$AU85)&gt;'Wage Ceilings '!$C$3,'Wage Ceilings '!$C$3-SUM($S85,$W85,$AA85,$AE85,$AI85,$AM85,$AQ85,$AU85),SUM($K85,$S85,$W85,$AA85,$AE85,$AI85,$AM85,$AQ85,$AU85)&lt;='Wage Ceilings '!$C$3,$K85)</f>
        <v>0</v>
      </c>
      <c r="AZ85" s="91" cm="1">
        <f t="array" ref="AZ85">INDEX(Appendix!$G$4:$L$8,_xlfn.IFS(AX85&lt;56,1,AX85&lt;61,2,AX85&lt;66,3,AX85&lt;71,4,TRUE,5),MATCH(YEAR($C$17),Appendix!$G$3:$L$3,0))</f>
        <v>0</v>
      </c>
      <c r="BA85" s="92">
        <f t="shared" si="44"/>
        <v>0</v>
      </c>
      <c r="BB85" s="89">
        <f t="shared" si="45"/>
        <v>127</v>
      </c>
      <c r="BC85" s="90" cm="1">
        <f t="array" ref="BC85">_xlfn.IFS(SUM($S85,$W85,$AA85,$AE85,$AI85,$AM85,$AQ85,$AU85,$AY85)&gt;='Wage Ceilings '!$C$3,0,SUM($L85,$S85,$W85,$AA85,$AE85,$AI85,$AM85,$AQ85,$AU85,$AY85)&gt;'Wage Ceilings '!$C$3,'Wage Ceilings '!$C$3-SUM($S85,$W85,$AA85,$AE85,$AI85,$AM85,$AQ85,$AU85,$AY85),SUM($L85,$S85,$W85,$AA85,$AE85,$AI85,$AM85,$AQ85,$AU85,$AY85)&lt;='Wage Ceilings '!$C$3,$L85)</f>
        <v>0</v>
      </c>
      <c r="BD85" s="91" cm="1">
        <f t="array" ref="BD85">INDEX(Appendix!$G$4:$L$8,_xlfn.IFS(BB85&lt;56,1,BB85&lt;61,2,BB85&lt;66,3,BB85&lt;71,4,TRUE,5),MATCH(YEAR($C$17),Appendix!$G$3:$L$3,0))</f>
        <v>0</v>
      </c>
      <c r="BE85" s="92">
        <f t="shared" si="46"/>
        <v>0</v>
      </c>
      <c r="BF85" s="89">
        <f t="shared" si="47"/>
        <v>127</v>
      </c>
      <c r="BG85" s="90" cm="1">
        <f t="array" ref="BG85">_xlfn.IFS(SUM($S85,$W85,$AA85,$AE85,$AI85,$AM85,$AQ85,$AU85,$AY85,$BC85)&gt;='Wage Ceilings '!$C$3,0,SUM($M85,$S85,$W85,$AA85,$AE85,$AI85,$AM85,$AQ85,$AU85,$AY85,$BC85)&gt;'Wage Ceilings '!$C$3,'Wage Ceilings '!$C$3-SUM($S85,$W85,$AA85,$AE85,$AI85,$AM85,$AQ85,$AU85,$AY85,$BC85),SUM($M85,$S85,$W85,$AA85,$AE85,$AI85,$AM85,$AQ85,$AU85,$AY85,$BC85)&lt;='Wage Ceilings '!$C$3,$M85)</f>
        <v>0</v>
      </c>
      <c r="BH85" s="91" cm="1">
        <f t="array" ref="BH85">INDEX(Appendix!$G$4:$L$8,_xlfn.IFS(BF85&lt;56,1,BF85&lt;61,2,BF85&lt;66,3,BF85&lt;71,4,TRUE,5),MATCH(YEAR($C$17),Appendix!$G$3:$L$3,0))</f>
        <v>0</v>
      </c>
      <c r="BI85" s="92">
        <f t="shared" si="48"/>
        <v>0</v>
      </c>
      <c r="BJ85" s="89">
        <f t="shared" si="49"/>
        <v>127</v>
      </c>
      <c r="BK85" s="90" cm="1">
        <f t="array" ref="BK85">_xlfn.IFS(SUM($S85,$W85,$AA85,$AE85,$AI85,$AM85,$AQ85,$AU85,$AY85,$BC85,$BG85)&gt;='Wage Ceilings '!$C$3,0,SUM($N85,$S85,$W85,$AA85,$AE85,$AI85,$AM85,$AQ85,$AU85,$AY85,$BC85,$BG85)&gt;'Wage Ceilings '!$C$3,'Wage Ceilings '!$C$3-SUM($S85,$W85,$AA85,$AE85,$AI85,$AM85,$AQ85,$AU85,$AY85,$BC85,$BG85),SUM($N85,$S85,$W85,$AA85,$AE85,$AI85,$AM85,$AQ85,$AU85,$AY85,$BC85,$BG85)&lt;='Wage Ceilings '!$C$3,$N85)</f>
        <v>0</v>
      </c>
      <c r="BL85" s="91" cm="1">
        <f t="array" ref="BL85">INDEX(Appendix!$G$4:$L$8,_xlfn.IFS(BJ85&lt;56,1,BJ85&lt;61,2,BJ85&lt;66,3,BJ85&lt;71,4,TRUE,5),MATCH(YEAR($C$17),Appendix!$G$3:$L$3,0))</f>
        <v>0</v>
      </c>
      <c r="BM85" s="92">
        <f t="shared" si="50"/>
        <v>0</v>
      </c>
      <c r="BN85" s="99"/>
    </row>
    <row r="86" spans="1:66" x14ac:dyDescent="0.3">
      <c r="A86" s="64" t="s">
        <v>134</v>
      </c>
      <c r="B86" s="63"/>
      <c r="C86" s="67"/>
      <c r="D86" s="67"/>
      <c r="E86" s="67"/>
      <c r="F86" s="67"/>
      <c r="G86" s="67"/>
      <c r="H86" s="67"/>
      <c r="I86" s="67"/>
      <c r="J86" s="67"/>
      <c r="K86" s="67"/>
      <c r="L86" s="67"/>
      <c r="M86" s="67"/>
      <c r="N86" s="67"/>
      <c r="O86" s="57">
        <f t="shared" si="52"/>
        <v>0</v>
      </c>
      <c r="P86" s="57">
        <f t="shared" si="53"/>
        <v>0</v>
      </c>
      <c r="Q86" s="58">
        <f t="shared" si="27"/>
        <v>0</v>
      </c>
      <c r="R86" s="89">
        <f t="shared" si="28"/>
        <v>126</v>
      </c>
      <c r="S86" s="90">
        <f>IF($C86&gt;'Wage Ceilings '!$C$3,'Wage Ceilings '!$C$3,$C86)</f>
        <v>0</v>
      </c>
      <c r="T86" s="91" cm="1">
        <f t="array" ref="T86">INDEX(Appendix!$G$4:$L$8,_xlfn.IFS(R86&lt;56,1,R86&lt;61,2,R86&lt;66,3,R86&lt;71,4,TRUE,5),MATCH(YEAR($C$17),Appendix!$G$3:$L$3,0))</f>
        <v>0</v>
      </c>
      <c r="U86" s="92">
        <f t="shared" si="29"/>
        <v>0</v>
      </c>
      <c r="V86" s="89">
        <f t="shared" si="30"/>
        <v>127</v>
      </c>
      <c r="W86" s="90">
        <f>IF($D86&gt;'Wage Ceilings '!$C$3-$S86,'Wage Ceilings '!$C$3-$S86,$D86)</f>
        <v>0</v>
      </c>
      <c r="X86" s="91" cm="1">
        <f t="array" ref="X86">INDEX(Appendix!$G$4:$L$8,_xlfn.IFS(V86&lt;56,1,V86&lt;61,2,V86&lt;66,3,V86&lt;71,4,TRUE,5),MATCH(YEAR($C$17),Appendix!$G$3:$L$3,0))</f>
        <v>0</v>
      </c>
      <c r="Y86" s="92">
        <f t="shared" si="31"/>
        <v>0</v>
      </c>
      <c r="Z86" s="89">
        <f t="shared" si="32"/>
        <v>127</v>
      </c>
      <c r="AA86" s="90">
        <f>IF($E86&gt;'Wage Ceilings '!$C$3-SUM($S86,$W86),'Wage Ceilings '!$C$3-SUM($S86,$W86),$E86)</f>
        <v>0</v>
      </c>
      <c r="AB86" s="91" cm="1">
        <f t="array" ref="AB86">INDEX(Appendix!$G$4:$L$8,_xlfn.IFS(Z86&lt;56,1,Z86&lt;61,2,Z86&lt;66,3,Z86&lt;71,4,TRUE,5),MATCH(YEAR($C$17),Appendix!$G$3:$L$3,0))</f>
        <v>0</v>
      </c>
      <c r="AC86" s="92">
        <f t="shared" si="33"/>
        <v>0</v>
      </c>
      <c r="AD86" s="89">
        <f t="shared" si="34"/>
        <v>127</v>
      </c>
      <c r="AE86" s="90">
        <f>IF($F86&gt;'Wage Ceilings '!$C$3-SUM($S86,$W86,$AA86),'Wage Ceilings '!$C$3-SUM($S86,$W86,$AA86),$F86)</f>
        <v>0</v>
      </c>
      <c r="AF86" s="91" cm="1">
        <f t="array" ref="AF86">INDEX(Appendix!$G$4:$L$8,_xlfn.IFS(AD86&lt;56,1,AD86&lt;61,2,AD86&lt;66,3,AD86&lt;71,4,TRUE,5),MATCH(YEAR($C$17),Appendix!$G$3:$L$3,0))</f>
        <v>0</v>
      </c>
      <c r="AG86" s="92">
        <f t="shared" si="35"/>
        <v>0</v>
      </c>
      <c r="AH86" s="89">
        <f t="shared" si="36"/>
        <v>127</v>
      </c>
      <c r="AI86" s="90">
        <f>IF($G86&gt;'Wage Ceilings '!$C$3-SUM($S86,$W86,$AA86,$AE86),'Wage Ceilings '!$C$3-SUM($S86,$W86,$AA86,$AE86),$G86)</f>
        <v>0</v>
      </c>
      <c r="AJ86" s="91" cm="1">
        <f t="array" ref="AJ86">INDEX(Appendix!$G$4:$L$8,_xlfn.IFS(AH86&lt;56,1,AH86&lt;61,2,AH86&lt;66,3,AH86&lt;71,4,TRUE,5),MATCH(YEAR($C$17),Appendix!$G$3:$L$3,0))</f>
        <v>0</v>
      </c>
      <c r="AK86" s="92">
        <f t="shared" si="37"/>
        <v>0</v>
      </c>
      <c r="AL86" s="89">
        <f t="shared" si="38"/>
        <v>127</v>
      </c>
      <c r="AM86" s="90">
        <f>IF($H86&gt;'Wage Ceilings '!$C$3-SUM($S86,$W86,$AA86,$AE86,$AI86),'Wage Ceilings '!$C$3-SUM($S86,$W86,$AA86,$AE86,$AI86),$H86)</f>
        <v>0</v>
      </c>
      <c r="AN86" s="91" cm="1">
        <f t="array" ref="AN86">INDEX(Appendix!$G$4:$L$8,_xlfn.IFS(AL86&lt;56,1,AL86&lt;61,2,AL86&lt;66,3,AL86&lt;71,4,TRUE,5),MATCH(YEAR($C$17),Appendix!$G$3:$L$3,0))</f>
        <v>0</v>
      </c>
      <c r="AO86" s="92">
        <f t="shared" si="39"/>
        <v>0</v>
      </c>
      <c r="AP86" s="89">
        <f t="shared" si="40"/>
        <v>127</v>
      </c>
      <c r="AQ86" s="90" cm="1">
        <f t="array" ref="AQ86">_xlfn.IFS(SUM($S86,$W86,$AA86,$AE86,$AI86,$AM86)&gt;='Wage Ceilings '!$C$3,0,SUM($I86,$S86,$W86,$AA86,$AE86,$AI86,$AM86)&gt;'Wage Ceilings '!$C$3,'Wage Ceilings '!$C$3-SUM($S86,$W86,$AA86,$AE86,$AI86,$AM86),SUM($I86,$S86,$W86,$AA86,$AE86,$AI86,$AM86)&lt;='Wage Ceilings '!$C$3,$I86)</f>
        <v>0</v>
      </c>
      <c r="AR86" s="91" cm="1">
        <f t="array" ref="AR86">INDEX(Appendix!$G$4:$L$8,_xlfn.IFS(AP86&lt;56,1,AP86&lt;61,2,AP86&lt;66,3,AP86&lt;71,4,TRUE,5),MATCH(YEAR($C$17),Appendix!$G$3:$L$3,0))</f>
        <v>0</v>
      </c>
      <c r="AS86" s="92">
        <f t="shared" si="51"/>
        <v>0</v>
      </c>
      <c r="AT86" s="89">
        <f t="shared" si="41"/>
        <v>127</v>
      </c>
      <c r="AU86" s="90" cm="1">
        <f t="array" ref="AU86">_xlfn.IFS(SUM($S86,$W86,$AA86,$AE86,$AI86,$AM86,$AQ86)&gt;='Wage Ceilings '!$C$3,0,SUM($J86,$S86,$W86,$AA86,$AE86,$AI86,$AM86,$AQ86)&gt;'Wage Ceilings '!$C$3,'Wage Ceilings '!$C$3-SUM($S86,$W86,$AA86,$AE86,$AI86,$AM86,$AQ86),SUM($J86,$S86,$W86,$AA86,$AE86,$AI86,$AM86,$AQ86)&lt;='Wage Ceilings '!$C$3,$J86)</f>
        <v>0</v>
      </c>
      <c r="AV86" s="91" cm="1">
        <f t="array" ref="AV86">INDEX(Appendix!$G$4:$L$8,_xlfn.IFS(AT86&lt;56,1,AT86&lt;61,2,AT86&lt;66,3,AT86&lt;71,4,TRUE,5),MATCH(YEAR($C$17),Appendix!$G$3:$L$3,0))</f>
        <v>0</v>
      </c>
      <c r="AW86" s="92">
        <f t="shared" si="42"/>
        <v>0</v>
      </c>
      <c r="AX86" s="89">
        <f t="shared" si="43"/>
        <v>127</v>
      </c>
      <c r="AY86" s="90" cm="1">
        <f t="array" ref="AY86">_xlfn.IFS(SUM($S86,$W86,$AA86,$AE86,$AI86,$AM86,$AQ86,$AU86)&gt;='Wage Ceilings '!$C$3,0,SUM($K86,$S86,$W86,$AA86,$AE86,$AI86,$AM86,$AQ86,$AU86)&gt;'Wage Ceilings '!$C$3,'Wage Ceilings '!$C$3-SUM($S86,$W86,$AA86,$AE86,$AI86,$AM86,$AQ86,$AU86),SUM($K86,$S86,$W86,$AA86,$AE86,$AI86,$AM86,$AQ86,$AU86)&lt;='Wage Ceilings '!$C$3,$K86)</f>
        <v>0</v>
      </c>
      <c r="AZ86" s="91" cm="1">
        <f t="array" ref="AZ86">INDEX(Appendix!$G$4:$L$8,_xlfn.IFS(AX86&lt;56,1,AX86&lt;61,2,AX86&lt;66,3,AX86&lt;71,4,TRUE,5),MATCH(YEAR($C$17),Appendix!$G$3:$L$3,0))</f>
        <v>0</v>
      </c>
      <c r="BA86" s="92">
        <f t="shared" si="44"/>
        <v>0</v>
      </c>
      <c r="BB86" s="89">
        <f t="shared" si="45"/>
        <v>127</v>
      </c>
      <c r="BC86" s="90" cm="1">
        <f t="array" ref="BC86">_xlfn.IFS(SUM($S86,$W86,$AA86,$AE86,$AI86,$AM86,$AQ86,$AU86,$AY86)&gt;='Wage Ceilings '!$C$3,0,SUM($L86,$S86,$W86,$AA86,$AE86,$AI86,$AM86,$AQ86,$AU86,$AY86)&gt;'Wage Ceilings '!$C$3,'Wage Ceilings '!$C$3-SUM($S86,$W86,$AA86,$AE86,$AI86,$AM86,$AQ86,$AU86,$AY86),SUM($L86,$S86,$W86,$AA86,$AE86,$AI86,$AM86,$AQ86,$AU86,$AY86)&lt;='Wage Ceilings '!$C$3,$L86)</f>
        <v>0</v>
      </c>
      <c r="BD86" s="91" cm="1">
        <f t="array" ref="BD86">INDEX(Appendix!$G$4:$L$8,_xlfn.IFS(BB86&lt;56,1,BB86&lt;61,2,BB86&lt;66,3,BB86&lt;71,4,TRUE,5),MATCH(YEAR($C$17),Appendix!$G$3:$L$3,0))</f>
        <v>0</v>
      </c>
      <c r="BE86" s="92">
        <f t="shared" si="46"/>
        <v>0</v>
      </c>
      <c r="BF86" s="89">
        <f t="shared" si="47"/>
        <v>127</v>
      </c>
      <c r="BG86" s="90" cm="1">
        <f t="array" ref="BG86">_xlfn.IFS(SUM($S86,$W86,$AA86,$AE86,$AI86,$AM86,$AQ86,$AU86,$AY86,$BC86)&gt;='Wage Ceilings '!$C$3,0,SUM($M86,$S86,$W86,$AA86,$AE86,$AI86,$AM86,$AQ86,$AU86,$AY86,$BC86)&gt;'Wage Ceilings '!$C$3,'Wage Ceilings '!$C$3-SUM($S86,$W86,$AA86,$AE86,$AI86,$AM86,$AQ86,$AU86,$AY86,$BC86),SUM($M86,$S86,$W86,$AA86,$AE86,$AI86,$AM86,$AQ86,$AU86,$AY86,$BC86)&lt;='Wage Ceilings '!$C$3,$M86)</f>
        <v>0</v>
      </c>
      <c r="BH86" s="91" cm="1">
        <f t="array" ref="BH86">INDEX(Appendix!$G$4:$L$8,_xlfn.IFS(BF86&lt;56,1,BF86&lt;61,2,BF86&lt;66,3,BF86&lt;71,4,TRUE,5),MATCH(YEAR($C$17),Appendix!$G$3:$L$3,0))</f>
        <v>0</v>
      </c>
      <c r="BI86" s="92">
        <f t="shared" si="48"/>
        <v>0</v>
      </c>
      <c r="BJ86" s="89">
        <f t="shared" si="49"/>
        <v>127</v>
      </c>
      <c r="BK86" s="90" cm="1">
        <f t="array" ref="BK86">_xlfn.IFS(SUM($S86,$W86,$AA86,$AE86,$AI86,$AM86,$AQ86,$AU86,$AY86,$BC86,$BG86)&gt;='Wage Ceilings '!$C$3,0,SUM($N86,$S86,$W86,$AA86,$AE86,$AI86,$AM86,$AQ86,$AU86,$AY86,$BC86,$BG86)&gt;'Wage Ceilings '!$C$3,'Wage Ceilings '!$C$3-SUM($S86,$W86,$AA86,$AE86,$AI86,$AM86,$AQ86,$AU86,$AY86,$BC86,$BG86),SUM($N86,$S86,$W86,$AA86,$AE86,$AI86,$AM86,$AQ86,$AU86,$AY86,$BC86,$BG86)&lt;='Wage Ceilings '!$C$3,$N86)</f>
        <v>0</v>
      </c>
      <c r="BL86" s="91" cm="1">
        <f t="array" ref="BL86">INDEX(Appendix!$G$4:$L$8,_xlfn.IFS(BJ86&lt;56,1,BJ86&lt;61,2,BJ86&lt;66,3,BJ86&lt;71,4,TRUE,5),MATCH(YEAR($C$17),Appendix!$G$3:$L$3,0))</f>
        <v>0</v>
      </c>
      <c r="BM86" s="92">
        <f t="shared" si="50"/>
        <v>0</v>
      </c>
      <c r="BN86" s="99"/>
    </row>
    <row r="87" spans="1:66" x14ac:dyDescent="0.3">
      <c r="A87" s="64" t="s">
        <v>135</v>
      </c>
      <c r="B87" s="63"/>
      <c r="C87" s="67"/>
      <c r="D87" s="67"/>
      <c r="E87" s="67"/>
      <c r="F87" s="67"/>
      <c r="G87" s="67"/>
      <c r="H87" s="67"/>
      <c r="I87" s="67"/>
      <c r="J87" s="67"/>
      <c r="K87" s="67"/>
      <c r="L87" s="67"/>
      <c r="M87" s="67"/>
      <c r="N87" s="67"/>
      <c r="O87" s="57">
        <f t="shared" si="52"/>
        <v>0</v>
      </c>
      <c r="P87" s="57">
        <f t="shared" si="53"/>
        <v>0</v>
      </c>
      <c r="Q87" s="58">
        <f t="shared" si="27"/>
        <v>0</v>
      </c>
      <c r="R87" s="89">
        <f t="shared" si="28"/>
        <v>126</v>
      </c>
      <c r="S87" s="90">
        <f>IF($C87&gt;'Wage Ceilings '!$C$3,'Wage Ceilings '!$C$3,$C87)</f>
        <v>0</v>
      </c>
      <c r="T87" s="91" cm="1">
        <f t="array" ref="T87">INDEX(Appendix!$G$4:$L$8,_xlfn.IFS(R87&lt;56,1,R87&lt;61,2,R87&lt;66,3,R87&lt;71,4,TRUE,5),MATCH(YEAR($C$17),Appendix!$G$3:$L$3,0))</f>
        <v>0</v>
      </c>
      <c r="U87" s="92">
        <f t="shared" si="29"/>
        <v>0</v>
      </c>
      <c r="V87" s="89">
        <f t="shared" si="30"/>
        <v>127</v>
      </c>
      <c r="W87" s="90">
        <f>IF($D87&gt;'Wage Ceilings '!$C$3-$S87,'Wage Ceilings '!$C$3-$S87,$D87)</f>
        <v>0</v>
      </c>
      <c r="X87" s="91" cm="1">
        <f t="array" ref="X87">INDEX(Appendix!$G$4:$L$8,_xlfn.IFS(V87&lt;56,1,V87&lt;61,2,V87&lt;66,3,V87&lt;71,4,TRUE,5),MATCH(YEAR($C$17),Appendix!$G$3:$L$3,0))</f>
        <v>0</v>
      </c>
      <c r="Y87" s="92">
        <f t="shared" si="31"/>
        <v>0</v>
      </c>
      <c r="Z87" s="89">
        <f t="shared" si="32"/>
        <v>127</v>
      </c>
      <c r="AA87" s="90">
        <f>IF($E87&gt;'Wage Ceilings '!$C$3-SUM($S87,$W87),'Wage Ceilings '!$C$3-SUM($S87,$W87),$E87)</f>
        <v>0</v>
      </c>
      <c r="AB87" s="91" cm="1">
        <f t="array" ref="AB87">INDEX(Appendix!$G$4:$L$8,_xlfn.IFS(Z87&lt;56,1,Z87&lt;61,2,Z87&lt;66,3,Z87&lt;71,4,TRUE,5),MATCH(YEAR($C$17),Appendix!$G$3:$L$3,0))</f>
        <v>0</v>
      </c>
      <c r="AC87" s="92">
        <f t="shared" si="33"/>
        <v>0</v>
      </c>
      <c r="AD87" s="89">
        <f t="shared" si="34"/>
        <v>127</v>
      </c>
      <c r="AE87" s="90">
        <f>IF($F87&gt;'Wage Ceilings '!$C$3-SUM($S87,$W87,$AA87),'Wage Ceilings '!$C$3-SUM($S87,$W87,$AA87),$F87)</f>
        <v>0</v>
      </c>
      <c r="AF87" s="91" cm="1">
        <f t="array" ref="AF87">INDEX(Appendix!$G$4:$L$8,_xlfn.IFS(AD87&lt;56,1,AD87&lt;61,2,AD87&lt;66,3,AD87&lt;71,4,TRUE,5),MATCH(YEAR($C$17),Appendix!$G$3:$L$3,0))</f>
        <v>0</v>
      </c>
      <c r="AG87" s="92">
        <f t="shared" si="35"/>
        <v>0</v>
      </c>
      <c r="AH87" s="89">
        <f t="shared" si="36"/>
        <v>127</v>
      </c>
      <c r="AI87" s="90">
        <f>IF($G87&gt;'Wage Ceilings '!$C$3-SUM($S87,$W87,$AA87,$AE87),'Wage Ceilings '!$C$3-SUM($S87,$W87,$AA87,$AE87),$G87)</f>
        <v>0</v>
      </c>
      <c r="AJ87" s="91" cm="1">
        <f t="array" ref="AJ87">INDEX(Appendix!$G$4:$L$8,_xlfn.IFS(AH87&lt;56,1,AH87&lt;61,2,AH87&lt;66,3,AH87&lt;71,4,TRUE,5),MATCH(YEAR($C$17),Appendix!$G$3:$L$3,0))</f>
        <v>0</v>
      </c>
      <c r="AK87" s="92">
        <f t="shared" si="37"/>
        <v>0</v>
      </c>
      <c r="AL87" s="89">
        <f t="shared" si="38"/>
        <v>127</v>
      </c>
      <c r="AM87" s="90">
        <f>IF($H87&gt;'Wage Ceilings '!$C$3-SUM($S87,$W87,$AA87,$AE87,$AI87),'Wage Ceilings '!$C$3-SUM($S87,$W87,$AA87,$AE87,$AI87),$H87)</f>
        <v>0</v>
      </c>
      <c r="AN87" s="91" cm="1">
        <f t="array" ref="AN87">INDEX(Appendix!$G$4:$L$8,_xlfn.IFS(AL87&lt;56,1,AL87&lt;61,2,AL87&lt;66,3,AL87&lt;71,4,TRUE,5),MATCH(YEAR($C$17),Appendix!$G$3:$L$3,0))</f>
        <v>0</v>
      </c>
      <c r="AO87" s="92">
        <f t="shared" si="39"/>
        <v>0</v>
      </c>
      <c r="AP87" s="89">
        <f t="shared" si="40"/>
        <v>127</v>
      </c>
      <c r="AQ87" s="90" cm="1">
        <f t="array" ref="AQ87">_xlfn.IFS(SUM($S87,$W87,$AA87,$AE87,$AI87,$AM87)&gt;='Wage Ceilings '!$C$3,0,SUM($I87,$S87,$W87,$AA87,$AE87,$AI87,$AM87)&gt;'Wage Ceilings '!$C$3,'Wage Ceilings '!$C$3-SUM($S87,$W87,$AA87,$AE87,$AI87,$AM87),SUM($I87,$S87,$W87,$AA87,$AE87,$AI87,$AM87)&lt;='Wage Ceilings '!$C$3,$I87)</f>
        <v>0</v>
      </c>
      <c r="AR87" s="91" cm="1">
        <f t="array" ref="AR87">INDEX(Appendix!$G$4:$L$8,_xlfn.IFS(AP87&lt;56,1,AP87&lt;61,2,AP87&lt;66,3,AP87&lt;71,4,TRUE,5),MATCH(YEAR($C$17),Appendix!$G$3:$L$3,0))</f>
        <v>0</v>
      </c>
      <c r="AS87" s="92">
        <f t="shared" si="51"/>
        <v>0</v>
      </c>
      <c r="AT87" s="89">
        <f t="shared" si="41"/>
        <v>127</v>
      </c>
      <c r="AU87" s="90" cm="1">
        <f t="array" ref="AU87">_xlfn.IFS(SUM($S87,$W87,$AA87,$AE87,$AI87,$AM87,$AQ87)&gt;='Wage Ceilings '!$C$3,0,SUM($J87,$S87,$W87,$AA87,$AE87,$AI87,$AM87,$AQ87)&gt;'Wage Ceilings '!$C$3,'Wage Ceilings '!$C$3-SUM($S87,$W87,$AA87,$AE87,$AI87,$AM87,$AQ87),SUM($J87,$S87,$W87,$AA87,$AE87,$AI87,$AM87,$AQ87)&lt;='Wage Ceilings '!$C$3,$J87)</f>
        <v>0</v>
      </c>
      <c r="AV87" s="91" cm="1">
        <f t="array" ref="AV87">INDEX(Appendix!$G$4:$L$8,_xlfn.IFS(AT87&lt;56,1,AT87&lt;61,2,AT87&lt;66,3,AT87&lt;71,4,TRUE,5),MATCH(YEAR($C$17),Appendix!$G$3:$L$3,0))</f>
        <v>0</v>
      </c>
      <c r="AW87" s="92">
        <f t="shared" si="42"/>
        <v>0</v>
      </c>
      <c r="AX87" s="89">
        <f t="shared" si="43"/>
        <v>127</v>
      </c>
      <c r="AY87" s="90" cm="1">
        <f t="array" ref="AY87">_xlfn.IFS(SUM($S87,$W87,$AA87,$AE87,$AI87,$AM87,$AQ87,$AU87)&gt;='Wage Ceilings '!$C$3,0,SUM($K87,$S87,$W87,$AA87,$AE87,$AI87,$AM87,$AQ87,$AU87)&gt;'Wage Ceilings '!$C$3,'Wage Ceilings '!$C$3-SUM($S87,$W87,$AA87,$AE87,$AI87,$AM87,$AQ87,$AU87),SUM($K87,$S87,$W87,$AA87,$AE87,$AI87,$AM87,$AQ87,$AU87)&lt;='Wage Ceilings '!$C$3,$K87)</f>
        <v>0</v>
      </c>
      <c r="AZ87" s="91" cm="1">
        <f t="array" ref="AZ87">INDEX(Appendix!$G$4:$L$8,_xlfn.IFS(AX87&lt;56,1,AX87&lt;61,2,AX87&lt;66,3,AX87&lt;71,4,TRUE,5),MATCH(YEAR($C$17),Appendix!$G$3:$L$3,0))</f>
        <v>0</v>
      </c>
      <c r="BA87" s="92">
        <f t="shared" si="44"/>
        <v>0</v>
      </c>
      <c r="BB87" s="89">
        <f t="shared" si="45"/>
        <v>127</v>
      </c>
      <c r="BC87" s="90" cm="1">
        <f t="array" ref="BC87">_xlfn.IFS(SUM($S87,$W87,$AA87,$AE87,$AI87,$AM87,$AQ87,$AU87,$AY87)&gt;='Wage Ceilings '!$C$3,0,SUM($L87,$S87,$W87,$AA87,$AE87,$AI87,$AM87,$AQ87,$AU87,$AY87)&gt;'Wage Ceilings '!$C$3,'Wage Ceilings '!$C$3-SUM($S87,$W87,$AA87,$AE87,$AI87,$AM87,$AQ87,$AU87,$AY87),SUM($L87,$S87,$W87,$AA87,$AE87,$AI87,$AM87,$AQ87,$AU87,$AY87)&lt;='Wage Ceilings '!$C$3,$L87)</f>
        <v>0</v>
      </c>
      <c r="BD87" s="91" cm="1">
        <f t="array" ref="BD87">INDEX(Appendix!$G$4:$L$8,_xlfn.IFS(BB87&lt;56,1,BB87&lt;61,2,BB87&lt;66,3,BB87&lt;71,4,TRUE,5),MATCH(YEAR($C$17),Appendix!$G$3:$L$3,0))</f>
        <v>0</v>
      </c>
      <c r="BE87" s="92">
        <f t="shared" si="46"/>
        <v>0</v>
      </c>
      <c r="BF87" s="89">
        <f t="shared" si="47"/>
        <v>127</v>
      </c>
      <c r="BG87" s="90" cm="1">
        <f t="array" ref="BG87">_xlfn.IFS(SUM($S87,$W87,$AA87,$AE87,$AI87,$AM87,$AQ87,$AU87,$AY87,$BC87)&gt;='Wage Ceilings '!$C$3,0,SUM($M87,$S87,$W87,$AA87,$AE87,$AI87,$AM87,$AQ87,$AU87,$AY87,$BC87)&gt;'Wage Ceilings '!$C$3,'Wage Ceilings '!$C$3-SUM($S87,$W87,$AA87,$AE87,$AI87,$AM87,$AQ87,$AU87,$AY87,$BC87),SUM($M87,$S87,$W87,$AA87,$AE87,$AI87,$AM87,$AQ87,$AU87,$AY87,$BC87)&lt;='Wage Ceilings '!$C$3,$M87)</f>
        <v>0</v>
      </c>
      <c r="BH87" s="91" cm="1">
        <f t="array" ref="BH87">INDEX(Appendix!$G$4:$L$8,_xlfn.IFS(BF87&lt;56,1,BF87&lt;61,2,BF87&lt;66,3,BF87&lt;71,4,TRUE,5),MATCH(YEAR($C$17),Appendix!$G$3:$L$3,0))</f>
        <v>0</v>
      </c>
      <c r="BI87" s="92">
        <f t="shared" si="48"/>
        <v>0</v>
      </c>
      <c r="BJ87" s="89">
        <f t="shared" si="49"/>
        <v>127</v>
      </c>
      <c r="BK87" s="90" cm="1">
        <f t="array" ref="BK87">_xlfn.IFS(SUM($S87,$W87,$AA87,$AE87,$AI87,$AM87,$AQ87,$AU87,$AY87,$BC87,$BG87)&gt;='Wage Ceilings '!$C$3,0,SUM($N87,$S87,$W87,$AA87,$AE87,$AI87,$AM87,$AQ87,$AU87,$AY87,$BC87,$BG87)&gt;'Wage Ceilings '!$C$3,'Wage Ceilings '!$C$3-SUM($S87,$W87,$AA87,$AE87,$AI87,$AM87,$AQ87,$AU87,$AY87,$BC87,$BG87),SUM($N87,$S87,$W87,$AA87,$AE87,$AI87,$AM87,$AQ87,$AU87,$AY87,$BC87,$BG87)&lt;='Wage Ceilings '!$C$3,$N87)</f>
        <v>0</v>
      </c>
      <c r="BL87" s="91" cm="1">
        <f t="array" ref="BL87">INDEX(Appendix!$G$4:$L$8,_xlfn.IFS(BJ87&lt;56,1,BJ87&lt;61,2,BJ87&lt;66,3,BJ87&lt;71,4,TRUE,5),MATCH(YEAR($C$17),Appendix!$G$3:$L$3,0))</f>
        <v>0</v>
      </c>
      <c r="BM87" s="92">
        <f t="shared" si="50"/>
        <v>0</v>
      </c>
      <c r="BN87" s="99"/>
    </row>
    <row r="88" spans="1:66" x14ac:dyDescent="0.3">
      <c r="A88" s="64" t="s">
        <v>136</v>
      </c>
      <c r="B88" s="63"/>
      <c r="C88" s="67"/>
      <c r="D88" s="67"/>
      <c r="E88" s="67"/>
      <c r="F88" s="67"/>
      <c r="G88" s="67"/>
      <c r="H88" s="67"/>
      <c r="I88" s="67"/>
      <c r="J88" s="67"/>
      <c r="K88" s="67"/>
      <c r="L88" s="67"/>
      <c r="M88" s="67"/>
      <c r="N88" s="67"/>
      <c r="O88" s="57">
        <f t="shared" si="52"/>
        <v>0</v>
      </c>
      <c r="P88" s="57">
        <f t="shared" si="53"/>
        <v>0</v>
      </c>
      <c r="Q88" s="58">
        <f t="shared" si="27"/>
        <v>0</v>
      </c>
      <c r="R88" s="89">
        <f t="shared" si="28"/>
        <v>126</v>
      </c>
      <c r="S88" s="90">
        <f>IF($C88&gt;'Wage Ceilings '!$C$3,'Wage Ceilings '!$C$3,$C88)</f>
        <v>0</v>
      </c>
      <c r="T88" s="91" cm="1">
        <f t="array" ref="T88">INDEX(Appendix!$G$4:$L$8,_xlfn.IFS(R88&lt;56,1,R88&lt;61,2,R88&lt;66,3,R88&lt;71,4,TRUE,5),MATCH(YEAR($C$17),Appendix!$G$3:$L$3,0))</f>
        <v>0</v>
      </c>
      <c r="U88" s="92">
        <f t="shared" si="29"/>
        <v>0</v>
      </c>
      <c r="V88" s="89">
        <f t="shared" si="30"/>
        <v>127</v>
      </c>
      <c r="W88" s="90">
        <f>IF($D88&gt;'Wage Ceilings '!$C$3-$S88,'Wage Ceilings '!$C$3-$S88,$D88)</f>
        <v>0</v>
      </c>
      <c r="X88" s="91" cm="1">
        <f t="array" ref="X88">INDEX(Appendix!$G$4:$L$8,_xlfn.IFS(V88&lt;56,1,V88&lt;61,2,V88&lt;66,3,V88&lt;71,4,TRUE,5),MATCH(YEAR($C$17),Appendix!$G$3:$L$3,0))</f>
        <v>0</v>
      </c>
      <c r="Y88" s="92">
        <f t="shared" si="31"/>
        <v>0</v>
      </c>
      <c r="Z88" s="89">
        <f t="shared" si="32"/>
        <v>127</v>
      </c>
      <c r="AA88" s="90">
        <f>IF($E88&gt;'Wage Ceilings '!$C$3-SUM($S88,$W88),'Wage Ceilings '!$C$3-SUM($S88,$W88),$E88)</f>
        <v>0</v>
      </c>
      <c r="AB88" s="91" cm="1">
        <f t="array" ref="AB88">INDEX(Appendix!$G$4:$L$8,_xlfn.IFS(Z88&lt;56,1,Z88&lt;61,2,Z88&lt;66,3,Z88&lt;71,4,TRUE,5),MATCH(YEAR($C$17),Appendix!$G$3:$L$3,0))</f>
        <v>0</v>
      </c>
      <c r="AC88" s="92">
        <f t="shared" si="33"/>
        <v>0</v>
      </c>
      <c r="AD88" s="89">
        <f t="shared" si="34"/>
        <v>127</v>
      </c>
      <c r="AE88" s="90">
        <f>IF($F88&gt;'Wage Ceilings '!$C$3-SUM($S88,$W88,$AA88),'Wage Ceilings '!$C$3-SUM($S88,$W88,$AA88),$F88)</f>
        <v>0</v>
      </c>
      <c r="AF88" s="91" cm="1">
        <f t="array" ref="AF88">INDEX(Appendix!$G$4:$L$8,_xlfn.IFS(AD88&lt;56,1,AD88&lt;61,2,AD88&lt;66,3,AD88&lt;71,4,TRUE,5),MATCH(YEAR($C$17),Appendix!$G$3:$L$3,0))</f>
        <v>0</v>
      </c>
      <c r="AG88" s="92">
        <f t="shared" si="35"/>
        <v>0</v>
      </c>
      <c r="AH88" s="89">
        <f t="shared" si="36"/>
        <v>127</v>
      </c>
      <c r="AI88" s="90">
        <f>IF($G88&gt;'Wage Ceilings '!$C$3-SUM($S88,$W88,$AA88,$AE88),'Wage Ceilings '!$C$3-SUM($S88,$W88,$AA88,$AE88),$G88)</f>
        <v>0</v>
      </c>
      <c r="AJ88" s="91" cm="1">
        <f t="array" ref="AJ88">INDEX(Appendix!$G$4:$L$8,_xlfn.IFS(AH88&lt;56,1,AH88&lt;61,2,AH88&lt;66,3,AH88&lt;71,4,TRUE,5),MATCH(YEAR($C$17),Appendix!$G$3:$L$3,0))</f>
        <v>0</v>
      </c>
      <c r="AK88" s="92">
        <f t="shared" si="37"/>
        <v>0</v>
      </c>
      <c r="AL88" s="89">
        <f t="shared" si="38"/>
        <v>127</v>
      </c>
      <c r="AM88" s="90">
        <f>IF($H88&gt;'Wage Ceilings '!$C$3-SUM($S88,$W88,$AA88,$AE88,$AI88),'Wage Ceilings '!$C$3-SUM($S88,$W88,$AA88,$AE88,$AI88),$H88)</f>
        <v>0</v>
      </c>
      <c r="AN88" s="91" cm="1">
        <f t="array" ref="AN88">INDEX(Appendix!$G$4:$L$8,_xlfn.IFS(AL88&lt;56,1,AL88&lt;61,2,AL88&lt;66,3,AL88&lt;71,4,TRUE,5),MATCH(YEAR($C$17),Appendix!$G$3:$L$3,0))</f>
        <v>0</v>
      </c>
      <c r="AO88" s="92">
        <f t="shared" si="39"/>
        <v>0</v>
      </c>
      <c r="AP88" s="89">
        <f t="shared" si="40"/>
        <v>127</v>
      </c>
      <c r="AQ88" s="90" cm="1">
        <f t="array" ref="AQ88">_xlfn.IFS(SUM($S88,$W88,$AA88,$AE88,$AI88,$AM88)&gt;='Wage Ceilings '!$C$3,0,SUM($I88,$S88,$W88,$AA88,$AE88,$AI88,$AM88)&gt;'Wage Ceilings '!$C$3,'Wage Ceilings '!$C$3-SUM($S88,$W88,$AA88,$AE88,$AI88,$AM88),SUM($I88,$S88,$W88,$AA88,$AE88,$AI88,$AM88)&lt;='Wage Ceilings '!$C$3,$I88)</f>
        <v>0</v>
      </c>
      <c r="AR88" s="91" cm="1">
        <f t="array" ref="AR88">INDEX(Appendix!$G$4:$L$8,_xlfn.IFS(AP88&lt;56,1,AP88&lt;61,2,AP88&lt;66,3,AP88&lt;71,4,TRUE,5),MATCH(YEAR($C$17),Appendix!$G$3:$L$3,0))</f>
        <v>0</v>
      </c>
      <c r="AS88" s="92">
        <f t="shared" si="51"/>
        <v>0</v>
      </c>
      <c r="AT88" s="89">
        <f t="shared" si="41"/>
        <v>127</v>
      </c>
      <c r="AU88" s="90" cm="1">
        <f t="array" ref="AU88">_xlfn.IFS(SUM($S88,$W88,$AA88,$AE88,$AI88,$AM88,$AQ88)&gt;='Wage Ceilings '!$C$3,0,SUM($J88,$S88,$W88,$AA88,$AE88,$AI88,$AM88,$AQ88)&gt;'Wage Ceilings '!$C$3,'Wage Ceilings '!$C$3-SUM($S88,$W88,$AA88,$AE88,$AI88,$AM88,$AQ88),SUM($J88,$S88,$W88,$AA88,$AE88,$AI88,$AM88,$AQ88)&lt;='Wage Ceilings '!$C$3,$J88)</f>
        <v>0</v>
      </c>
      <c r="AV88" s="91" cm="1">
        <f t="array" ref="AV88">INDEX(Appendix!$G$4:$L$8,_xlfn.IFS(AT88&lt;56,1,AT88&lt;61,2,AT88&lt;66,3,AT88&lt;71,4,TRUE,5),MATCH(YEAR($C$17),Appendix!$G$3:$L$3,0))</f>
        <v>0</v>
      </c>
      <c r="AW88" s="92">
        <f t="shared" si="42"/>
        <v>0</v>
      </c>
      <c r="AX88" s="89">
        <f t="shared" si="43"/>
        <v>127</v>
      </c>
      <c r="AY88" s="90" cm="1">
        <f t="array" ref="AY88">_xlfn.IFS(SUM($S88,$W88,$AA88,$AE88,$AI88,$AM88,$AQ88,$AU88)&gt;='Wage Ceilings '!$C$3,0,SUM($K88,$S88,$W88,$AA88,$AE88,$AI88,$AM88,$AQ88,$AU88)&gt;'Wage Ceilings '!$C$3,'Wage Ceilings '!$C$3-SUM($S88,$W88,$AA88,$AE88,$AI88,$AM88,$AQ88,$AU88),SUM($K88,$S88,$W88,$AA88,$AE88,$AI88,$AM88,$AQ88,$AU88)&lt;='Wage Ceilings '!$C$3,$K88)</f>
        <v>0</v>
      </c>
      <c r="AZ88" s="91" cm="1">
        <f t="array" ref="AZ88">INDEX(Appendix!$G$4:$L$8,_xlfn.IFS(AX88&lt;56,1,AX88&lt;61,2,AX88&lt;66,3,AX88&lt;71,4,TRUE,5),MATCH(YEAR($C$17),Appendix!$G$3:$L$3,0))</f>
        <v>0</v>
      </c>
      <c r="BA88" s="92">
        <f t="shared" si="44"/>
        <v>0</v>
      </c>
      <c r="BB88" s="89">
        <f t="shared" si="45"/>
        <v>127</v>
      </c>
      <c r="BC88" s="90" cm="1">
        <f t="array" ref="BC88">_xlfn.IFS(SUM($S88,$W88,$AA88,$AE88,$AI88,$AM88,$AQ88,$AU88,$AY88)&gt;='Wage Ceilings '!$C$3,0,SUM($L88,$S88,$W88,$AA88,$AE88,$AI88,$AM88,$AQ88,$AU88,$AY88)&gt;'Wage Ceilings '!$C$3,'Wage Ceilings '!$C$3-SUM($S88,$W88,$AA88,$AE88,$AI88,$AM88,$AQ88,$AU88,$AY88),SUM($L88,$S88,$W88,$AA88,$AE88,$AI88,$AM88,$AQ88,$AU88,$AY88)&lt;='Wage Ceilings '!$C$3,$L88)</f>
        <v>0</v>
      </c>
      <c r="BD88" s="91" cm="1">
        <f t="array" ref="BD88">INDEX(Appendix!$G$4:$L$8,_xlfn.IFS(BB88&lt;56,1,BB88&lt;61,2,BB88&lt;66,3,BB88&lt;71,4,TRUE,5),MATCH(YEAR($C$17),Appendix!$G$3:$L$3,0))</f>
        <v>0</v>
      </c>
      <c r="BE88" s="92">
        <f t="shared" si="46"/>
        <v>0</v>
      </c>
      <c r="BF88" s="89">
        <f t="shared" si="47"/>
        <v>127</v>
      </c>
      <c r="BG88" s="90" cm="1">
        <f t="array" ref="BG88">_xlfn.IFS(SUM($S88,$W88,$AA88,$AE88,$AI88,$AM88,$AQ88,$AU88,$AY88,$BC88)&gt;='Wage Ceilings '!$C$3,0,SUM($M88,$S88,$W88,$AA88,$AE88,$AI88,$AM88,$AQ88,$AU88,$AY88,$BC88)&gt;'Wage Ceilings '!$C$3,'Wage Ceilings '!$C$3-SUM($S88,$W88,$AA88,$AE88,$AI88,$AM88,$AQ88,$AU88,$AY88,$BC88),SUM($M88,$S88,$W88,$AA88,$AE88,$AI88,$AM88,$AQ88,$AU88,$AY88,$BC88)&lt;='Wage Ceilings '!$C$3,$M88)</f>
        <v>0</v>
      </c>
      <c r="BH88" s="91" cm="1">
        <f t="array" ref="BH88">INDEX(Appendix!$G$4:$L$8,_xlfn.IFS(BF88&lt;56,1,BF88&lt;61,2,BF88&lt;66,3,BF88&lt;71,4,TRUE,5),MATCH(YEAR($C$17),Appendix!$G$3:$L$3,0))</f>
        <v>0</v>
      </c>
      <c r="BI88" s="92">
        <f t="shared" si="48"/>
        <v>0</v>
      </c>
      <c r="BJ88" s="89">
        <f t="shared" si="49"/>
        <v>127</v>
      </c>
      <c r="BK88" s="90" cm="1">
        <f t="array" ref="BK88">_xlfn.IFS(SUM($S88,$W88,$AA88,$AE88,$AI88,$AM88,$AQ88,$AU88,$AY88,$BC88,$BG88)&gt;='Wage Ceilings '!$C$3,0,SUM($N88,$S88,$W88,$AA88,$AE88,$AI88,$AM88,$AQ88,$AU88,$AY88,$BC88,$BG88)&gt;'Wage Ceilings '!$C$3,'Wage Ceilings '!$C$3-SUM($S88,$W88,$AA88,$AE88,$AI88,$AM88,$AQ88,$AU88,$AY88,$BC88,$BG88),SUM($N88,$S88,$W88,$AA88,$AE88,$AI88,$AM88,$AQ88,$AU88,$AY88,$BC88,$BG88)&lt;='Wage Ceilings '!$C$3,$N88)</f>
        <v>0</v>
      </c>
      <c r="BL88" s="91" cm="1">
        <f t="array" ref="BL88">INDEX(Appendix!$G$4:$L$8,_xlfn.IFS(BJ88&lt;56,1,BJ88&lt;61,2,BJ88&lt;66,3,BJ88&lt;71,4,TRUE,5),MATCH(YEAR($C$17),Appendix!$G$3:$L$3,0))</f>
        <v>0</v>
      </c>
      <c r="BM88" s="92">
        <f t="shared" si="50"/>
        <v>0</v>
      </c>
      <c r="BN88" s="99"/>
    </row>
    <row r="89" spans="1:66" x14ac:dyDescent="0.3">
      <c r="A89" s="64" t="s">
        <v>137</v>
      </c>
      <c r="B89" s="63"/>
      <c r="C89" s="67"/>
      <c r="D89" s="67"/>
      <c r="E89" s="67"/>
      <c r="F89" s="67"/>
      <c r="G89" s="67"/>
      <c r="H89" s="67"/>
      <c r="I89" s="67"/>
      <c r="J89" s="67"/>
      <c r="K89" s="67"/>
      <c r="L89" s="67"/>
      <c r="M89" s="67"/>
      <c r="N89" s="67"/>
      <c r="O89" s="57">
        <f t="shared" si="52"/>
        <v>0</v>
      </c>
      <c r="P89" s="57">
        <f t="shared" si="53"/>
        <v>0</v>
      </c>
      <c r="Q89" s="58">
        <f t="shared" si="27"/>
        <v>0</v>
      </c>
      <c r="R89" s="89">
        <f t="shared" si="28"/>
        <v>126</v>
      </c>
      <c r="S89" s="90">
        <f>IF($C89&gt;'Wage Ceilings '!$C$3,'Wage Ceilings '!$C$3,$C89)</f>
        <v>0</v>
      </c>
      <c r="T89" s="91" cm="1">
        <f t="array" ref="T89">INDEX(Appendix!$G$4:$L$8,_xlfn.IFS(R89&lt;56,1,R89&lt;61,2,R89&lt;66,3,R89&lt;71,4,TRUE,5),MATCH(YEAR($C$17),Appendix!$G$3:$L$3,0))</f>
        <v>0</v>
      </c>
      <c r="U89" s="92">
        <f t="shared" si="29"/>
        <v>0</v>
      </c>
      <c r="V89" s="89">
        <f t="shared" si="30"/>
        <v>127</v>
      </c>
      <c r="W89" s="90">
        <f>IF($D89&gt;'Wage Ceilings '!$C$3-$S89,'Wage Ceilings '!$C$3-$S89,$D89)</f>
        <v>0</v>
      </c>
      <c r="X89" s="91" cm="1">
        <f t="array" ref="X89">INDEX(Appendix!$G$4:$L$8,_xlfn.IFS(V89&lt;56,1,V89&lt;61,2,V89&lt;66,3,V89&lt;71,4,TRUE,5),MATCH(YEAR($C$17),Appendix!$G$3:$L$3,0))</f>
        <v>0</v>
      </c>
      <c r="Y89" s="92">
        <f t="shared" si="31"/>
        <v>0</v>
      </c>
      <c r="Z89" s="89">
        <f t="shared" si="32"/>
        <v>127</v>
      </c>
      <c r="AA89" s="90">
        <f>IF($E89&gt;'Wage Ceilings '!$C$3-SUM($S89,$W89),'Wage Ceilings '!$C$3-SUM($S89,$W89),$E89)</f>
        <v>0</v>
      </c>
      <c r="AB89" s="91" cm="1">
        <f t="array" ref="AB89">INDEX(Appendix!$G$4:$L$8,_xlfn.IFS(Z89&lt;56,1,Z89&lt;61,2,Z89&lt;66,3,Z89&lt;71,4,TRUE,5),MATCH(YEAR($C$17),Appendix!$G$3:$L$3,0))</f>
        <v>0</v>
      </c>
      <c r="AC89" s="92">
        <f t="shared" si="33"/>
        <v>0</v>
      </c>
      <c r="AD89" s="89">
        <f t="shared" si="34"/>
        <v>127</v>
      </c>
      <c r="AE89" s="90">
        <f>IF($F89&gt;'Wage Ceilings '!$C$3-SUM($S89,$W89,$AA89),'Wage Ceilings '!$C$3-SUM($S89,$W89,$AA89),$F89)</f>
        <v>0</v>
      </c>
      <c r="AF89" s="91" cm="1">
        <f t="array" ref="AF89">INDEX(Appendix!$G$4:$L$8,_xlfn.IFS(AD89&lt;56,1,AD89&lt;61,2,AD89&lt;66,3,AD89&lt;71,4,TRUE,5),MATCH(YEAR($C$17),Appendix!$G$3:$L$3,0))</f>
        <v>0</v>
      </c>
      <c r="AG89" s="92">
        <f t="shared" si="35"/>
        <v>0</v>
      </c>
      <c r="AH89" s="89">
        <f t="shared" si="36"/>
        <v>127</v>
      </c>
      <c r="AI89" s="90">
        <f>IF($G89&gt;'Wage Ceilings '!$C$3-SUM($S89,$W89,$AA89,$AE89),'Wage Ceilings '!$C$3-SUM($S89,$W89,$AA89,$AE89),$G89)</f>
        <v>0</v>
      </c>
      <c r="AJ89" s="91" cm="1">
        <f t="array" ref="AJ89">INDEX(Appendix!$G$4:$L$8,_xlfn.IFS(AH89&lt;56,1,AH89&lt;61,2,AH89&lt;66,3,AH89&lt;71,4,TRUE,5),MATCH(YEAR($C$17),Appendix!$G$3:$L$3,0))</f>
        <v>0</v>
      </c>
      <c r="AK89" s="92">
        <f t="shared" si="37"/>
        <v>0</v>
      </c>
      <c r="AL89" s="89">
        <f t="shared" si="38"/>
        <v>127</v>
      </c>
      <c r="AM89" s="90">
        <f>IF($H89&gt;'Wage Ceilings '!$C$3-SUM($S89,$W89,$AA89,$AE89,$AI89),'Wage Ceilings '!$C$3-SUM($S89,$W89,$AA89,$AE89,$AI89),$H89)</f>
        <v>0</v>
      </c>
      <c r="AN89" s="91" cm="1">
        <f t="array" ref="AN89">INDEX(Appendix!$G$4:$L$8,_xlfn.IFS(AL89&lt;56,1,AL89&lt;61,2,AL89&lt;66,3,AL89&lt;71,4,TRUE,5),MATCH(YEAR($C$17),Appendix!$G$3:$L$3,0))</f>
        <v>0</v>
      </c>
      <c r="AO89" s="92">
        <f t="shared" si="39"/>
        <v>0</v>
      </c>
      <c r="AP89" s="89">
        <f t="shared" si="40"/>
        <v>127</v>
      </c>
      <c r="AQ89" s="90" cm="1">
        <f t="array" ref="AQ89">_xlfn.IFS(SUM($S89,$W89,$AA89,$AE89,$AI89,$AM89)&gt;='Wage Ceilings '!$C$3,0,SUM($I89,$S89,$W89,$AA89,$AE89,$AI89,$AM89)&gt;'Wage Ceilings '!$C$3,'Wage Ceilings '!$C$3-SUM($S89,$W89,$AA89,$AE89,$AI89,$AM89),SUM($I89,$S89,$W89,$AA89,$AE89,$AI89,$AM89)&lt;='Wage Ceilings '!$C$3,$I89)</f>
        <v>0</v>
      </c>
      <c r="AR89" s="91" cm="1">
        <f t="array" ref="AR89">INDEX(Appendix!$G$4:$L$8,_xlfn.IFS(AP89&lt;56,1,AP89&lt;61,2,AP89&lt;66,3,AP89&lt;71,4,TRUE,5),MATCH(YEAR($C$17),Appendix!$G$3:$L$3,0))</f>
        <v>0</v>
      </c>
      <c r="AS89" s="92">
        <f t="shared" si="51"/>
        <v>0</v>
      </c>
      <c r="AT89" s="89">
        <f t="shared" si="41"/>
        <v>127</v>
      </c>
      <c r="AU89" s="90" cm="1">
        <f t="array" ref="AU89">_xlfn.IFS(SUM($S89,$W89,$AA89,$AE89,$AI89,$AM89,$AQ89)&gt;='Wage Ceilings '!$C$3,0,SUM($J89,$S89,$W89,$AA89,$AE89,$AI89,$AM89,$AQ89)&gt;'Wage Ceilings '!$C$3,'Wage Ceilings '!$C$3-SUM($S89,$W89,$AA89,$AE89,$AI89,$AM89,$AQ89),SUM($J89,$S89,$W89,$AA89,$AE89,$AI89,$AM89,$AQ89)&lt;='Wage Ceilings '!$C$3,$J89)</f>
        <v>0</v>
      </c>
      <c r="AV89" s="91" cm="1">
        <f t="array" ref="AV89">INDEX(Appendix!$G$4:$L$8,_xlfn.IFS(AT89&lt;56,1,AT89&lt;61,2,AT89&lt;66,3,AT89&lt;71,4,TRUE,5),MATCH(YEAR($C$17),Appendix!$G$3:$L$3,0))</f>
        <v>0</v>
      </c>
      <c r="AW89" s="92">
        <f t="shared" si="42"/>
        <v>0</v>
      </c>
      <c r="AX89" s="89">
        <f t="shared" si="43"/>
        <v>127</v>
      </c>
      <c r="AY89" s="90" cm="1">
        <f t="array" ref="AY89">_xlfn.IFS(SUM($S89,$W89,$AA89,$AE89,$AI89,$AM89,$AQ89,$AU89)&gt;='Wage Ceilings '!$C$3,0,SUM($K89,$S89,$W89,$AA89,$AE89,$AI89,$AM89,$AQ89,$AU89)&gt;'Wage Ceilings '!$C$3,'Wage Ceilings '!$C$3-SUM($S89,$W89,$AA89,$AE89,$AI89,$AM89,$AQ89,$AU89),SUM($K89,$S89,$W89,$AA89,$AE89,$AI89,$AM89,$AQ89,$AU89)&lt;='Wage Ceilings '!$C$3,$K89)</f>
        <v>0</v>
      </c>
      <c r="AZ89" s="91" cm="1">
        <f t="array" ref="AZ89">INDEX(Appendix!$G$4:$L$8,_xlfn.IFS(AX89&lt;56,1,AX89&lt;61,2,AX89&lt;66,3,AX89&lt;71,4,TRUE,5),MATCH(YEAR($C$17),Appendix!$G$3:$L$3,0))</f>
        <v>0</v>
      </c>
      <c r="BA89" s="92">
        <f t="shared" si="44"/>
        <v>0</v>
      </c>
      <c r="BB89" s="89">
        <f t="shared" si="45"/>
        <v>127</v>
      </c>
      <c r="BC89" s="90" cm="1">
        <f t="array" ref="BC89">_xlfn.IFS(SUM($S89,$W89,$AA89,$AE89,$AI89,$AM89,$AQ89,$AU89,$AY89)&gt;='Wage Ceilings '!$C$3,0,SUM($L89,$S89,$W89,$AA89,$AE89,$AI89,$AM89,$AQ89,$AU89,$AY89)&gt;'Wage Ceilings '!$C$3,'Wage Ceilings '!$C$3-SUM($S89,$W89,$AA89,$AE89,$AI89,$AM89,$AQ89,$AU89,$AY89),SUM($L89,$S89,$W89,$AA89,$AE89,$AI89,$AM89,$AQ89,$AU89,$AY89)&lt;='Wage Ceilings '!$C$3,$L89)</f>
        <v>0</v>
      </c>
      <c r="BD89" s="91" cm="1">
        <f t="array" ref="BD89">INDEX(Appendix!$G$4:$L$8,_xlfn.IFS(BB89&lt;56,1,BB89&lt;61,2,BB89&lt;66,3,BB89&lt;71,4,TRUE,5),MATCH(YEAR($C$17),Appendix!$G$3:$L$3,0))</f>
        <v>0</v>
      </c>
      <c r="BE89" s="92">
        <f t="shared" si="46"/>
        <v>0</v>
      </c>
      <c r="BF89" s="89">
        <f t="shared" si="47"/>
        <v>127</v>
      </c>
      <c r="BG89" s="90" cm="1">
        <f t="array" ref="BG89">_xlfn.IFS(SUM($S89,$W89,$AA89,$AE89,$AI89,$AM89,$AQ89,$AU89,$AY89,$BC89)&gt;='Wage Ceilings '!$C$3,0,SUM($M89,$S89,$W89,$AA89,$AE89,$AI89,$AM89,$AQ89,$AU89,$AY89,$BC89)&gt;'Wage Ceilings '!$C$3,'Wage Ceilings '!$C$3-SUM($S89,$W89,$AA89,$AE89,$AI89,$AM89,$AQ89,$AU89,$AY89,$BC89),SUM($M89,$S89,$W89,$AA89,$AE89,$AI89,$AM89,$AQ89,$AU89,$AY89,$BC89)&lt;='Wage Ceilings '!$C$3,$M89)</f>
        <v>0</v>
      </c>
      <c r="BH89" s="91" cm="1">
        <f t="array" ref="BH89">INDEX(Appendix!$G$4:$L$8,_xlfn.IFS(BF89&lt;56,1,BF89&lt;61,2,BF89&lt;66,3,BF89&lt;71,4,TRUE,5),MATCH(YEAR($C$17),Appendix!$G$3:$L$3,0))</f>
        <v>0</v>
      </c>
      <c r="BI89" s="92">
        <f t="shared" si="48"/>
        <v>0</v>
      </c>
      <c r="BJ89" s="89">
        <f t="shared" si="49"/>
        <v>127</v>
      </c>
      <c r="BK89" s="90" cm="1">
        <f t="array" ref="BK89">_xlfn.IFS(SUM($S89,$W89,$AA89,$AE89,$AI89,$AM89,$AQ89,$AU89,$AY89,$BC89,$BG89)&gt;='Wage Ceilings '!$C$3,0,SUM($N89,$S89,$W89,$AA89,$AE89,$AI89,$AM89,$AQ89,$AU89,$AY89,$BC89,$BG89)&gt;'Wage Ceilings '!$C$3,'Wage Ceilings '!$C$3-SUM($S89,$W89,$AA89,$AE89,$AI89,$AM89,$AQ89,$AU89,$AY89,$BC89,$BG89),SUM($N89,$S89,$W89,$AA89,$AE89,$AI89,$AM89,$AQ89,$AU89,$AY89,$BC89,$BG89)&lt;='Wage Ceilings '!$C$3,$N89)</f>
        <v>0</v>
      </c>
      <c r="BL89" s="91" cm="1">
        <f t="array" ref="BL89">INDEX(Appendix!$G$4:$L$8,_xlfn.IFS(BJ89&lt;56,1,BJ89&lt;61,2,BJ89&lt;66,3,BJ89&lt;71,4,TRUE,5),MATCH(YEAR($C$17),Appendix!$G$3:$L$3,0))</f>
        <v>0</v>
      </c>
      <c r="BM89" s="92">
        <f t="shared" si="50"/>
        <v>0</v>
      </c>
      <c r="BN89" s="99"/>
    </row>
    <row r="90" spans="1:66" x14ac:dyDescent="0.3">
      <c r="A90" s="64" t="s">
        <v>138</v>
      </c>
      <c r="B90" s="63"/>
      <c r="C90" s="67"/>
      <c r="D90" s="67"/>
      <c r="E90" s="67"/>
      <c r="F90" s="67"/>
      <c r="G90" s="67"/>
      <c r="H90" s="67"/>
      <c r="I90" s="67"/>
      <c r="J90" s="67"/>
      <c r="K90" s="67"/>
      <c r="L90" s="67"/>
      <c r="M90" s="67"/>
      <c r="N90" s="67"/>
      <c r="O90" s="57">
        <f t="shared" si="52"/>
        <v>0</v>
      </c>
      <c r="P90" s="57">
        <f t="shared" si="53"/>
        <v>0</v>
      </c>
      <c r="Q90" s="58">
        <f t="shared" si="27"/>
        <v>0</v>
      </c>
      <c r="R90" s="89">
        <f t="shared" si="28"/>
        <v>126</v>
      </c>
      <c r="S90" s="90">
        <f>IF($C90&gt;'Wage Ceilings '!$C$3,'Wage Ceilings '!$C$3,$C90)</f>
        <v>0</v>
      </c>
      <c r="T90" s="91" cm="1">
        <f t="array" ref="T90">INDEX(Appendix!$G$4:$L$8,_xlfn.IFS(R90&lt;56,1,R90&lt;61,2,R90&lt;66,3,R90&lt;71,4,TRUE,5),MATCH(YEAR($C$17),Appendix!$G$3:$L$3,0))</f>
        <v>0</v>
      </c>
      <c r="U90" s="92">
        <f t="shared" si="29"/>
        <v>0</v>
      </c>
      <c r="V90" s="89">
        <f t="shared" si="30"/>
        <v>127</v>
      </c>
      <c r="W90" s="90">
        <f>IF($D90&gt;'Wage Ceilings '!$C$3-$S90,'Wage Ceilings '!$C$3-$S90,$D90)</f>
        <v>0</v>
      </c>
      <c r="X90" s="91" cm="1">
        <f t="array" ref="X90">INDEX(Appendix!$G$4:$L$8,_xlfn.IFS(V90&lt;56,1,V90&lt;61,2,V90&lt;66,3,V90&lt;71,4,TRUE,5),MATCH(YEAR($C$17),Appendix!$G$3:$L$3,0))</f>
        <v>0</v>
      </c>
      <c r="Y90" s="92">
        <f t="shared" si="31"/>
        <v>0</v>
      </c>
      <c r="Z90" s="89">
        <f t="shared" si="32"/>
        <v>127</v>
      </c>
      <c r="AA90" s="90">
        <f>IF($E90&gt;'Wage Ceilings '!$C$3-SUM($S90,$W90),'Wage Ceilings '!$C$3-SUM($S90,$W90),$E90)</f>
        <v>0</v>
      </c>
      <c r="AB90" s="91" cm="1">
        <f t="array" ref="AB90">INDEX(Appendix!$G$4:$L$8,_xlfn.IFS(Z90&lt;56,1,Z90&lt;61,2,Z90&lt;66,3,Z90&lt;71,4,TRUE,5),MATCH(YEAR($C$17),Appendix!$G$3:$L$3,0))</f>
        <v>0</v>
      </c>
      <c r="AC90" s="92">
        <f t="shared" si="33"/>
        <v>0</v>
      </c>
      <c r="AD90" s="89">
        <f t="shared" si="34"/>
        <v>127</v>
      </c>
      <c r="AE90" s="90">
        <f>IF($F90&gt;'Wage Ceilings '!$C$3-SUM($S90,$W90,$AA90),'Wage Ceilings '!$C$3-SUM($S90,$W90,$AA90),$F90)</f>
        <v>0</v>
      </c>
      <c r="AF90" s="91" cm="1">
        <f t="array" ref="AF90">INDEX(Appendix!$G$4:$L$8,_xlfn.IFS(AD90&lt;56,1,AD90&lt;61,2,AD90&lt;66,3,AD90&lt;71,4,TRUE,5),MATCH(YEAR($C$17),Appendix!$G$3:$L$3,0))</f>
        <v>0</v>
      </c>
      <c r="AG90" s="92">
        <f t="shared" si="35"/>
        <v>0</v>
      </c>
      <c r="AH90" s="89">
        <f t="shared" si="36"/>
        <v>127</v>
      </c>
      <c r="AI90" s="90">
        <f>IF($G90&gt;'Wage Ceilings '!$C$3-SUM($S90,$W90,$AA90,$AE90),'Wage Ceilings '!$C$3-SUM($S90,$W90,$AA90,$AE90),$G90)</f>
        <v>0</v>
      </c>
      <c r="AJ90" s="91" cm="1">
        <f t="array" ref="AJ90">INDEX(Appendix!$G$4:$L$8,_xlfn.IFS(AH90&lt;56,1,AH90&lt;61,2,AH90&lt;66,3,AH90&lt;71,4,TRUE,5),MATCH(YEAR($C$17),Appendix!$G$3:$L$3,0))</f>
        <v>0</v>
      </c>
      <c r="AK90" s="92">
        <f t="shared" si="37"/>
        <v>0</v>
      </c>
      <c r="AL90" s="89">
        <f t="shared" si="38"/>
        <v>127</v>
      </c>
      <c r="AM90" s="90">
        <f>IF($H90&gt;'Wage Ceilings '!$C$3-SUM($S90,$W90,$AA90,$AE90,$AI90),'Wage Ceilings '!$C$3-SUM($S90,$W90,$AA90,$AE90,$AI90),$H90)</f>
        <v>0</v>
      </c>
      <c r="AN90" s="91" cm="1">
        <f t="array" ref="AN90">INDEX(Appendix!$G$4:$L$8,_xlfn.IFS(AL90&lt;56,1,AL90&lt;61,2,AL90&lt;66,3,AL90&lt;71,4,TRUE,5),MATCH(YEAR($C$17),Appendix!$G$3:$L$3,0))</f>
        <v>0</v>
      </c>
      <c r="AO90" s="92">
        <f t="shared" si="39"/>
        <v>0</v>
      </c>
      <c r="AP90" s="89">
        <f t="shared" si="40"/>
        <v>127</v>
      </c>
      <c r="AQ90" s="90" cm="1">
        <f t="array" ref="AQ90">_xlfn.IFS(SUM($S90,$W90,$AA90,$AE90,$AI90,$AM90)&gt;='Wage Ceilings '!$C$3,0,SUM($I90,$S90,$W90,$AA90,$AE90,$AI90,$AM90)&gt;'Wage Ceilings '!$C$3,'Wage Ceilings '!$C$3-SUM($S90,$W90,$AA90,$AE90,$AI90,$AM90),SUM($I90,$S90,$W90,$AA90,$AE90,$AI90,$AM90)&lt;='Wage Ceilings '!$C$3,$I90)</f>
        <v>0</v>
      </c>
      <c r="AR90" s="91" cm="1">
        <f t="array" ref="AR90">INDEX(Appendix!$G$4:$L$8,_xlfn.IFS(AP90&lt;56,1,AP90&lt;61,2,AP90&lt;66,3,AP90&lt;71,4,TRUE,5),MATCH(YEAR($C$17),Appendix!$G$3:$L$3,0))</f>
        <v>0</v>
      </c>
      <c r="AS90" s="92">
        <f t="shared" si="51"/>
        <v>0</v>
      </c>
      <c r="AT90" s="89">
        <f t="shared" si="41"/>
        <v>127</v>
      </c>
      <c r="AU90" s="90" cm="1">
        <f t="array" ref="AU90">_xlfn.IFS(SUM($S90,$W90,$AA90,$AE90,$AI90,$AM90,$AQ90)&gt;='Wage Ceilings '!$C$3,0,SUM($J90,$S90,$W90,$AA90,$AE90,$AI90,$AM90,$AQ90)&gt;'Wage Ceilings '!$C$3,'Wage Ceilings '!$C$3-SUM($S90,$W90,$AA90,$AE90,$AI90,$AM90,$AQ90),SUM($J90,$S90,$W90,$AA90,$AE90,$AI90,$AM90,$AQ90)&lt;='Wage Ceilings '!$C$3,$J90)</f>
        <v>0</v>
      </c>
      <c r="AV90" s="91" cm="1">
        <f t="array" ref="AV90">INDEX(Appendix!$G$4:$L$8,_xlfn.IFS(AT90&lt;56,1,AT90&lt;61,2,AT90&lt;66,3,AT90&lt;71,4,TRUE,5),MATCH(YEAR($C$17),Appendix!$G$3:$L$3,0))</f>
        <v>0</v>
      </c>
      <c r="AW90" s="92">
        <f t="shared" si="42"/>
        <v>0</v>
      </c>
      <c r="AX90" s="89">
        <f t="shared" si="43"/>
        <v>127</v>
      </c>
      <c r="AY90" s="90" cm="1">
        <f t="array" ref="AY90">_xlfn.IFS(SUM($S90,$W90,$AA90,$AE90,$AI90,$AM90,$AQ90,$AU90)&gt;='Wage Ceilings '!$C$3,0,SUM($K90,$S90,$W90,$AA90,$AE90,$AI90,$AM90,$AQ90,$AU90)&gt;'Wage Ceilings '!$C$3,'Wage Ceilings '!$C$3-SUM($S90,$W90,$AA90,$AE90,$AI90,$AM90,$AQ90,$AU90),SUM($K90,$S90,$W90,$AA90,$AE90,$AI90,$AM90,$AQ90,$AU90)&lt;='Wage Ceilings '!$C$3,$K90)</f>
        <v>0</v>
      </c>
      <c r="AZ90" s="91" cm="1">
        <f t="array" ref="AZ90">INDEX(Appendix!$G$4:$L$8,_xlfn.IFS(AX90&lt;56,1,AX90&lt;61,2,AX90&lt;66,3,AX90&lt;71,4,TRUE,5),MATCH(YEAR($C$17),Appendix!$G$3:$L$3,0))</f>
        <v>0</v>
      </c>
      <c r="BA90" s="92">
        <f t="shared" si="44"/>
        <v>0</v>
      </c>
      <c r="BB90" s="89">
        <f t="shared" si="45"/>
        <v>127</v>
      </c>
      <c r="BC90" s="90" cm="1">
        <f t="array" ref="BC90">_xlfn.IFS(SUM($S90,$W90,$AA90,$AE90,$AI90,$AM90,$AQ90,$AU90,$AY90)&gt;='Wage Ceilings '!$C$3,0,SUM($L90,$S90,$W90,$AA90,$AE90,$AI90,$AM90,$AQ90,$AU90,$AY90)&gt;'Wage Ceilings '!$C$3,'Wage Ceilings '!$C$3-SUM($S90,$W90,$AA90,$AE90,$AI90,$AM90,$AQ90,$AU90,$AY90),SUM($L90,$S90,$W90,$AA90,$AE90,$AI90,$AM90,$AQ90,$AU90,$AY90)&lt;='Wage Ceilings '!$C$3,$L90)</f>
        <v>0</v>
      </c>
      <c r="BD90" s="91" cm="1">
        <f t="array" ref="BD90">INDEX(Appendix!$G$4:$L$8,_xlfn.IFS(BB90&lt;56,1,BB90&lt;61,2,BB90&lt;66,3,BB90&lt;71,4,TRUE,5),MATCH(YEAR($C$17),Appendix!$G$3:$L$3,0))</f>
        <v>0</v>
      </c>
      <c r="BE90" s="92">
        <f t="shared" si="46"/>
        <v>0</v>
      </c>
      <c r="BF90" s="89">
        <f t="shared" si="47"/>
        <v>127</v>
      </c>
      <c r="BG90" s="90" cm="1">
        <f t="array" ref="BG90">_xlfn.IFS(SUM($S90,$W90,$AA90,$AE90,$AI90,$AM90,$AQ90,$AU90,$AY90,$BC90)&gt;='Wage Ceilings '!$C$3,0,SUM($M90,$S90,$W90,$AA90,$AE90,$AI90,$AM90,$AQ90,$AU90,$AY90,$BC90)&gt;'Wage Ceilings '!$C$3,'Wage Ceilings '!$C$3-SUM($S90,$W90,$AA90,$AE90,$AI90,$AM90,$AQ90,$AU90,$AY90,$BC90),SUM($M90,$S90,$W90,$AA90,$AE90,$AI90,$AM90,$AQ90,$AU90,$AY90,$BC90)&lt;='Wage Ceilings '!$C$3,$M90)</f>
        <v>0</v>
      </c>
      <c r="BH90" s="91" cm="1">
        <f t="array" ref="BH90">INDEX(Appendix!$G$4:$L$8,_xlfn.IFS(BF90&lt;56,1,BF90&lt;61,2,BF90&lt;66,3,BF90&lt;71,4,TRUE,5),MATCH(YEAR($C$17),Appendix!$G$3:$L$3,0))</f>
        <v>0</v>
      </c>
      <c r="BI90" s="92">
        <f t="shared" si="48"/>
        <v>0</v>
      </c>
      <c r="BJ90" s="89">
        <f t="shared" si="49"/>
        <v>127</v>
      </c>
      <c r="BK90" s="90" cm="1">
        <f t="array" ref="BK90">_xlfn.IFS(SUM($S90,$W90,$AA90,$AE90,$AI90,$AM90,$AQ90,$AU90,$AY90,$BC90,$BG90)&gt;='Wage Ceilings '!$C$3,0,SUM($N90,$S90,$W90,$AA90,$AE90,$AI90,$AM90,$AQ90,$AU90,$AY90,$BC90,$BG90)&gt;'Wage Ceilings '!$C$3,'Wage Ceilings '!$C$3-SUM($S90,$W90,$AA90,$AE90,$AI90,$AM90,$AQ90,$AU90,$AY90,$BC90,$BG90),SUM($N90,$S90,$W90,$AA90,$AE90,$AI90,$AM90,$AQ90,$AU90,$AY90,$BC90,$BG90)&lt;='Wage Ceilings '!$C$3,$N90)</f>
        <v>0</v>
      </c>
      <c r="BL90" s="91" cm="1">
        <f t="array" ref="BL90">INDEX(Appendix!$G$4:$L$8,_xlfn.IFS(BJ90&lt;56,1,BJ90&lt;61,2,BJ90&lt;66,3,BJ90&lt;71,4,TRUE,5),MATCH(YEAR($C$17),Appendix!$G$3:$L$3,0))</f>
        <v>0</v>
      </c>
      <c r="BM90" s="92">
        <f t="shared" si="50"/>
        <v>0</v>
      </c>
      <c r="BN90" s="99"/>
    </row>
    <row r="91" spans="1:66" x14ac:dyDescent="0.3">
      <c r="A91" s="64" t="s">
        <v>139</v>
      </c>
      <c r="B91" s="63"/>
      <c r="C91" s="67"/>
      <c r="D91" s="67"/>
      <c r="E91" s="67"/>
      <c r="F91" s="67"/>
      <c r="G91" s="67"/>
      <c r="H91" s="67"/>
      <c r="I91" s="67"/>
      <c r="J91" s="67"/>
      <c r="K91" s="67"/>
      <c r="L91" s="67"/>
      <c r="M91" s="67"/>
      <c r="N91" s="67"/>
      <c r="O91" s="57">
        <f t="shared" si="52"/>
        <v>0</v>
      </c>
      <c r="P91" s="57">
        <f t="shared" si="53"/>
        <v>0</v>
      </c>
      <c r="Q91" s="58">
        <f t="shared" si="27"/>
        <v>0</v>
      </c>
      <c r="R91" s="89">
        <f t="shared" si="28"/>
        <v>126</v>
      </c>
      <c r="S91" s="90">
        <f>IF($C91&gt;'Wage Ceilings '!$C$3,'Wage Ceilings '!$C$3,$C91)</f>
        <v>0</v>
      </c>
      <c r="T91" s="91" cm="1">
        <f t="array" ref="T91">INDEX(Appendix!$G$4:$L$8,_xlfn.IFS(R91&lt;56,1,R91&lt;61,2,R91&lt;66,3,R91&lt;71,4,TRUE,5),MATCH(YEAR($C$17),Appendix!$G$3:$L$3,0))</f>
        <v>0</v>
      </c>
      <c r="U91" s="92">
        <f t="shared" si="29"/>
        <v>0</v>
      </c>
      <c r="V91" s="89">
        <f t="shared" si="30"/>
        <v>127</v>
      </c>
      <c r="W91" s="90">
        <f>IF($D91&gt;'Wage Ceilings '!$C$3-$S91,'Wage Ceilings '!$C$3-$S91,$D91)</f>
        <v>0</v>
      </c>
      <c r="X91" s="91" cm="1">
        <f t="array" ref="X91">INDEX(Appendix!$G$4:$L$8,_xlfn.IFS(V91&lt;56,1,V91&lt;61,2,V91&lt;66,3,V91&lt;71,4,TRUE,5),MATCH(YEAR($C$17),Appendix!$G$3:$L$3,0))</f>
        <v>0</v>
      </c>
      <c r="Y91" s="92">
        <f t="shared" si="31"/>
        <v>0</v>
      </c>
      <c r="Z91" s="89">
        <f t="shared" si="32"/>
        <v>127</v>
      </c>
      <c r="AA91" s="90">
        <f>IF($E91&gt;'Wage Ceilings '!$C$3-SUM($S91,$W91),'Wage Ceilings '!$C$3-SUM($S91,$W91),$E91)</f>
        <v>0</v>
      </c>
      <c r="AB91" s="91" cm="1">
        <f t="array" ref="AB91">INDEX(Appendix!$G$4:$L$8,_xlfn.IFS(Z91&lt;56,1,Z91&lt;61,2,Z91&lt;66,3,Z91&lt;71,4,TRUE,5),MATCH(YEAR($C$17),Appendix!$G$3:$L$3,0))</f>
        <v>0</v>
      </c>
      <c r="AC91" s="92">
        <f t="shared" si="33"/>
        <v>0</v>
      </c>
      <c r="AD91" s="89">
        <f t="shared" si="34"/>
        <v>127</v>
      </c>
      <c r="AE91" s="90">
        <f>IF($F91&gt;'Wage Ceilings '!$C$3-SUM($S91,$W91,$AA91),'Wage Ceilings '!$C$3-SUM($S91,$W91,$AA91),$F91)</f>
        <v>0</v>
      </c>
      <c r="AF91" s="91" cm="1">
        <f t="array" ref="AF91">INDEX(Appendix!$G$4:$L$8,_xlfn.IFS(AD91&lt;56,1,AD91&lt;61,2,AD91&lt;66,3,AD91&lt;71,4,TRUE,5),MATCH(YEAR($C$17),Appendix!$G$3:$L$3,0))</f>
        <v>0</v>
      </c>
      <c r="AG91" s="92">
        <f t="shared" si="35"/>
        <v>0</v>
      </c>
      <c r="AH91" s="89">
        <f t="shared" si="36"/>
        <v>127</v>
      </c>
      <c r="AI91" s="90">
        <f>IF($G91&gt;'Wage Ceilings '!$C$3-SUM($S91,$W91,$AA91,$AE91),'Wage Ceilings '!$C$3-SUM($S91,$W91,$AA91,$AE91),$G91)</f>
        <v>0</v>
      </c>
      <c r="AJ91" s="91" cm="1">
        <f t="array" ref="AJ91">INDEX(Appendix!$G$4:$L$8,_xlfn.IFS(AH91&lt;56,1,AH91&lt;61,2,AH91&lt;66,3,AH91&lt;71,4,TRUE,5),MATCH(YEAR($C$17),Appendix!$G$3:$L$3,0))</f>
        <v>0</v>
      </c>
      <c r="AK91" s="92">
        <f t="shared" si="37"/>
        <v>0</v>
      </c>
      <c r="AL91" s="89">
        <f t="shared" si="38"/>
        <v>127</v>
      </c>
      <c r="AM91" s="90">
        <f>IF($H91&gt;'Wage Ceilings '!$C$3-SUM($S91,$W91,$AA91,$AE91,$AI91),'Wage Ceilings '!$C$3-SUM($S91,$W91,$AA91,$AE91,$AI91),$H91)</f>
        <v>0</v>
      </c>
      <c r="AN91" s="91" cm="1">
        <f t="array" ref="AN91">INDEX(Appendix!$G$4:$L$8,_xlfn.IFS(AL91&lt;56,1,AL91&lt;61,2,AL91&lt;66,3,AL91&lt;71,4,TRUE,5),MATCH(YEAR($C$17),Appendix!$G$3:$L$3,0))</f>
        <v>0</v>
      </c>
      <c r="AO91" s="92">
        <f t="shared" si="39"/>
        <v>0</v>
      </c>
      <c r="AP91" s="89">
        <f t="shared" si="40"/>
        <v>127</v>
      </c>
      <c r="AQ91" s="90" cm="1">
        <f t="array" ref="AQ91">_xlfn.IFS(SUM($S91,$W91,$AA91,$AE91,$AI91,$AM91)&gt;='Wage Ceilings '!$C$3,0,SUM($I91,$S91,$W91,$AA91,$AE91,$AI91,$AM91)&gt;'Wage Ceilings '!$C$3,'Wage Ceilings '!$C$3-SUM($S91,$W91,$AA91,$AE91,$AI91,$AM91),SUM($I91,$S91,$W91,$AA91,$AE91,$AI91,$AM91)&lt;='Wage Ceilings '!$C$3,$I91)</f>
        <v>0</v>
      </c>
      <c r="AR91" s="91" cm="1">
        <f t="array" ref="AR91">INDEX(Appendix!$G$4:$L$8,_xlfn.IFS(AP91&lt;56,1,AP91&lt;61,2,AP91&lt;66,3,AP91&lt;71,4,TRUE,5),MATCH(YEAR($C$17),Appendix!$G$3:$L$3,0))</f>
        <v>0</v>
      </c>
      <c r="AS91" s="92">
        <f t="shared" si="51"/>
        <v>0</v>
      </c>
      <c r="AT91" s="89">
        <f t="shared" si="41"/>
        <v>127</v>
      </c>
      <c r="AU91" s="90" cm="1">
        <f t="array" ref="AU91">_xlfn.IFS(SUM($S91,$W91,$AA91,$AE91,$AI91,$AM91,$AQ91)&gt;='Wage Ceilings '!$C$3,0,SUM($J91,$S91,$W91,$AA91,$AE91,$AI91,$AM91,$AQ91)&gt;'Wage Ceilings '!$C$3,'Wage Ceilings '!$C$3-SUM($S91,$W91,$AA91,$AE91,$AI91,$AM91,$AQ91),SUM($J91,$S91,$W91,$AA91,$AE91,$AI91,$AM91,$AQ91)&lt;='Wage Ceilings '!$C$3,$J91)</f>
        <v>0</v>
      </c>
      <c r="AV91" s="91" cm="1">
        <f t="array" ref="AV91">INDEX(Appendix!$G$4:$L$8,_xlfn.IFS(AT91&lt;56,1,AT91&lt;61,2,AT91&lt;66,3,AT91&lt;71,4,TRUE,5),MATCH(YEAR($C$17),Appendix!$G$3:$L$3,0))</f>
        <v>0</v>
      </c>
      <c r="AW91" s="92">
        <f t="shared" si="42"/>
        <v>0</v>
      </c>
      <c r="AX91" s="89">
        <f t="shared" si="43"/>
        <v>127</v>
      </c>
      <c r="AY91" s="90" cm="1">
        <f t="array" ref="AY91">_xlfn.IFS(SUM($S91,$W91,$AA91,$AE91,$AI91,$AM91,$AQ91,$AU91)&gt;='Wage Ceilings '!$C$3,0,SUM($K91,$S91,$W91,$AA91,$AE91,$AI91,$AM91,$AQ91,$AU91)&gt;'Wage Ceilings '!$C$3,'Wage Ceilings '!$C$3-SUM($S91,$W91,$AA91,$AE91,$AI91,$AM91,$AQ91,$AU91),SUM($K91,$S91,$W91,$AA91,$AE91,$AI91,$AM91,$AQ91,$AU91)&lt;='Wage Ceilings '!$C$3,$K91)</f>
        <v>0</v>
      </c>
      <c r="AZ91" s="91" cm="1">
        <f t="array" ref="AZ91">INDEX(Appendix!$G$4:$L$8,_xlfn.IFS(AX91&lt;56,1,AX91&lt;61,2,AX91&lt;66,3,AX91&lt;71,4,TRUE,5),MATCH(YEAR($C$17),Appendix!$G$3:$L$3,0))</f>
        <v>0</v>
      </c>
      <c r="BA91" s="92">
        <f t="shared" si="44"/>
        <v>0</v>
      </c>
      <c r="BB91" s="89">
        <f t="shared" si="45"/>
        <v>127</v>
      </c>
      <c r="BC91" s="90" cm="1">
        <f t="array" ref="BC91">_xlfn.IFS(SUM($S91,$W91,$AA91,$AE91,$AI91,$AM91,$AQ91,$AU91,$AY91)&gt;='Wage Ceilings '!$C$3,0,SUM($L91,$S91,$W91,$AA91,$AE91,$AI91,$AM91,$AQ91,$AU91,$AY91)&gt;'Wage Ceilings '!$C$3,'Wage Ceilings '!$C$3-SUM($S91,$W91,$AA91,$AE91,$AI91,$AM91,$AQ91,$AU91,$AY91),SUM($L91,$S91,$W91,$AA91,$AE91,$AI91,$AM91,$AQ91,$AU91,$AY91)&lt;='Wage Ceilings '!$C$3,$L91)</f>
        <v>0</v>
      </c>
      <c r="BD91" s="91" cm="1">
        <f t="array" ref="BD91">INDEX(Appendix!$G$4:$L$8,_xlfn.IFS(BB91&lt;56,1,BB91&lt;61,2,BB91&lt;66,3,BB91&lt;71,4,TRUE,5),MATCH(YEAR($C$17),Appendix!$G$3:$L$3,0))</f>
        <v>0</v>
      </c>
      <c r="BE91" s="92">
        <f t="shared" si="46"/>
        <v>0</v>
      </c>
      <c r="BF91" s="89">
        <f t="shared" si="47"/>
        <v>127</v>
      </c>
      <c r="BG91" s="90" cm="1">
        <f t="array" ref="BG91">_xlfn.IFS(SUM($S91,$W91,$AA91,$AE91,$AI91,$AM91,$AQ91,$AU91,$AY91,$BC91)&gt;='Wage Ceilings '!$C$3,0,SUM($M91,$S91,$W91,$AA91,$AE91,$AI91,$AM91,$AQ91,$AU91,$AY91,$BC91)&gt;'Wage Ceilings '!$C$3,'Wage Ceilings '!$C$3-SUM($S91,$W91,$AA91,$AE91,$AI91,$AM91,$AQ91,$AU91,$AY91,$BC91),SUM($M91,$S91,$W91,$AA91,$AE91,$AI91,$AM91,$AQ91,$AU91,$AY91,$BC91)&lt;='Wage Ceilings '!$C$3,$M91)</f>
        <v>0</v>
      </c>
      <c r="BH91" s="91" cm="1">
        <f t="array" ref="BH91">INDEX(Appendix!$G$4:$L$8,_xlfn.IFS(BF91&lt;56,1,BF91&lt;61,2,BF91&lt;66,3,BF91&lt;71,4,TRUE,5),MATCH(YEAR($C$17),Appendix!$G$3:$L$3,0))</f>
        <v>0</v>
      </c>
      <c r="BI91" s="92">
        <f t="shared" si="48"/>
        <v>0</v>
      </c>
      <c r="BJ91" s="89">
        <f t="shared" si="49"/>
        <v>127</v>
      </c>
      <c r="BK91" s="90" cm="1">
        <f t="array" ref="BK91">_xlfn.IFS(SUM($S91,$W91,$AA91,$AE91,$AI91,$AM91,$AQ91,$AU91,$AY91,$BC91,$BG91)&gt;='Wage Ceilings '!$C$3,0,SUM($N91,$S91,$W91,$AA91,$AE91,$AI91,$AM91,$AQ91,$AU91,$AY91,$BC91,$BG91)&gt;'Wage Ceilings '!$C$3,'Wage Ceilings '!$C$3-SUM($S91,$W91,$AA91,$AE91,$AI91,$AM91,$AQ91,$AU91,$AY91,$BC91,$BG91),SUM($N91,$S91,$W91,$AA91,$AE91,$AI91,$AM91,$AQ91,$AU91,$AY91,$BC91,$BG91)&lt;='Wage Ceilings '!$C$3,$N91)</f>
        <v>0</v>
      </c>
      <c r="BL91" s="91" cm="1">
        <f t="array" ref="BL91">INDEX(Appendix!$G$4:$L$8,_xlfn.IFS(BJ91&lt;56,1,BJ91&lt;61,2,BJ91&lt;66,3,BJ91&lt;71,4,TRUE,5),MATCH(YEAR($C$17),Appendix!$G$3:$L$3,0))</f>
        <v>0</v>
      </c>
      <c r="BM91" s="92">
        <f t="shared" si="50"/>
        <v>0</v>
      </c>
      <c r="BN91" s="99"/>
    </row>
    <row r="92" spans="1:66" x14ac:dyDescent="0.3">
      <c r="A92" s="64" t="s">
        <v>140</v>
      </c>
      <c r="B92" s="63"/>
      <c r="C92" s="67"/>
      <c r="D92" s="67"/>
      <c r="E92" s="67"/>
      <c r="F92" s="67"/>
      <c r="G92" s="67"/>
      <c r="H92" s="67"/>
      <c r="I92" s="67"/>
      <c r="J92" s="67"/>
      <c r="K92" s="67"/>
      <c r="L92" s="67"/>
      <c r="M92" s="67"/>
      <c r="N92" s="67"/>
      <c r="O92" s="57">
        <f t="shared" si="52"/>
        <v>0</v>
      </c>
      <c r="P92" s="57">
        <f t="shared" si="53"/>
        <v>0</v>
      </c>
      <c r="Q92" s="58">
        <f t="shared" si="27"/>
        <v>0</v>
      </c>
      <c r="R92" s="89">
        <f t="shared" si="28"/>
        <v>126</v>
      </c>
      <c r="S92" s="90">
        <f>IF($C92&gt;'Wage Ceilings '!$C$3,'Wage Ceilings '!$C$3,$C92)</f>
        <v>0</v>
      </c>
      <c r="T92" s="91" cm="1">
        <f t="array" ref="T92">INDEX(Appendix!$G$4:$L$8,_xlfn.IFS(R92&lt;56,1,R92&lt;61,2,R92&lt;66,3,R92&lt;71,4,TRUE,5),MATCH(YEAR($C$17),Appendix!$G$3:$L$3,0))</f>
        <v>0</v>
      </c>
      <c r="U92" s="92">
        <f t="shared" si="29"/>
        <v>0</v>
      </c>
      <c r="V92" s="89">
        <f t="shared" si="30"/>
        <v>127</v>
      </c>
      <c r="W92" s="90">
        <f>IF($D92&gt;'Wage Ceilings '!$C$3-$S92,'Wage Ceilings '!$C$3-$S92,$D92)</f>
        <v>0</v>
      </c>
      <c r="X92" s="91" cm="1">
        <f t="array" ref="X92">INDEX(Appendix!$G$4:$L$8,_xlfn.IFS(V92&lt;56,1,V92&lt;61,2,V92&lt;66,3,V92&lt;71,4,TRUE,5),MATCH(YEAR($C$17),Appendix!$G$3:$L$3,0))</f>
        <v>0</v>
      </c>
      <c r="Y92" s="92">
        <f t="shared" si="31"/>
        <v>0</v>
      </c>
      <c r="Z92" s="89">
        <f t="shared" si="32"/>
        <v>127</v>
      </c>
      <c r="AA92" s="90">
        <f>IF($E92&gt;'Wage Ceilings '!$C$3-SUM($S92,$W92),'Wage Ceilings '!$C$3-SUM($S92,$W92),$E92)</f>
        <v>0</v>
      </c>
      <c r="AB92" s="91" cm="1">
        <f t="array" ref="AB92">INDEX(Appendix!$G$4:$L$8,_xlfn.IFS(Z92&lt;56,1,Z92&lt;61,2,Z92&lt;66,3,Z92&lt;71,4,TRUE,5),MATCH(YEAR($C$17),Appendix!$G$3:$L$3,0))</f>
        <v>0</v>
      </c>
      <c r="AC92" s="92">
        <f t="shared" si="33"/>
        <v>0</v>
      </c>
      <c r="AD92" s="89">
        <f t="shared" si="34"/>
        <v>127</v>
      </c>
      <c r="AE92" s="90">
        <f>IF($F92&gt;'Wage Ceilings '!$C$3-SUM($S92,$W92,$AA92),'Wage Ceilings '!$C$3-SUM($S92,$W92,$AA92),$F92)</f>
        <v>0</v>
      </c>
      <c r="AF92" s="91" cm="1">
        <f t="array" ref="AF92">INDEX(Appendix!$G$4:$L$8,_xlfn.IFS(AD92&lt;56,1,AD92&lt;61,2,AD92&lt;66,3,AD92&lt;71,4,TRUE,5),MATCH(YEAR($C$17),Appendix!$G$3:$L$3,0))</f>
        <v>0</v>
      </c>
      <c r="AG92" s="92">
        <f t="shared" si="35"/>
        <v>0</v>
      </c>
      <c r="AH92" s="89">
        <f t="shared" si="36"/>
        <v>127</v>
      </c>
      <c r="AI92" s="90">
        <f>IF($G92&gt;'Wage Ceilings '!$C$3-SUM($S92,$W92,$AA92,$AE92),'Wage Ceilings '!$C$3-SUM($S92,$W92,$AA92,$AE92),$G92)</f>
        <v>0</v>
      </c>
      <c r="AJ92" s="91" cm="1">
        <f t="array" ref="AJ92">INDEX(Appendix!$G$4:$L$8,_xlfn.IFS(AH92&lt;56,1,AH92&lt;61,2,AH92&lt;66,3,AH92&lt;71,4,TRUE,5),MATCH(YEAR($C$17),Appendix!$G$3:$L$3,0))</f>
        <v>0</v>
      </c>
      <c r="AK92" s="92">
        <f t="shared" si="37"/>
        <v>0</v>
      </c>
      <c r="AL92" s="89">
        <f t="shared" si="38"/>
        <v>127</v>
      </c>
      <c r="AM92" s="90">
        <f>IF($H92&gt;'Wage Ceilings '!$C$3-SUM($S92,$W92,$AA92,$AE92,$AI92),'Wage Ceilings '!$C$3-SUM($S92,$W92,$AA92,$AE92,$AI92),$H92)</f>
        <v>0</v>
      </c>
      <c r="AN92" s="91" cm="1">
        <f t="array" ref="AN92">INDEX(Appendix!$G$4:$L$8,_xlfn.IFS(AL92&lt;56,1,AL92&lt;61,2,AL92&lt;66,3,AL92&lt;71,4,TRUE,5),MATCH(YEAR($C$17),Appendix!$G$3:$L$3,0))</f>
        <v>0</v>
      </c>
      <c r="AO92" s="92">
        <f t="shared" si="39"/>
        <v>0</v>
      </c>
      <c r="AP92" s="89">
        <f t="shared" si="40"/>
        <v>127</v>
      </c>
      <c r="AQ92" s="90" cm="1">
        <f t="array" ref="AQ92">_xlfn.IFS(SUM($S92,$W92,$AA92,$AE92,$AI92,$AM92)&gt;='Wage Ceilings '!$C$3,0,SUM($I92,$S92,$W92,$AA92,$AE92,$AI92,$AM92)&gt;'Wage Ceilings '!$C$3,'Wage Ceilings '!$C$3-SUM($S92,$W92,$AA92,$AE92,$AI92,$AM92),SUM($I92,$S92,$W92,$AA92,$AE92,$AI92,$AM92)&lt;='Wage Ceilings '!$C$3,$I92)</f>
        <v>0</v>
      </c>
      <c r="AR92" s="91" cm="1">
        <f t="array" ref="AR92">INDEX(Appendix!$G$4:$L$8,_xlfn.IFS(AP92&lt;56,1,AP92&lt;61,2,AP92&lt;66,3,AP92&lt;71,4,TRUE,5),MATCH(YEAR($C$17),Appendix!$G$3:$L$3,0))</f>
        <v>0</v>
      </c>
      <c r="AS92" s="92">
        <f t="shared" si="51"/>
        <v>0</v>
      </c>
      <c r="AT92" s="89">
        <f t="shared" si="41"/>
        <v>127</v>
      </c>
      <c r="AU92" s="90" cm="1">
        <f t="array" ref="AU92">_xlfn.IFS(SUM($S92,$W92,$AA92,$AE92,$AI92,$AM92,$AQ92)&gt;='Wage Ceilings '!$C$3,0,SUM($J92,$S92,$W92,$AA92,$AE92,$AI92,$AM92,$AQ92)&gt;'Wage Ceilings '!$C$3,'Wage Ceilings '!$C$3-SUM($S92,$W92,$AA92,$AE92,$AI92,$AM92,$AQ92),SUM($J92,$S92,$W92,$AA92,$AE92,$AI92,$AM92,$AQ92)&lt;='Wage Ceilings '!$C$3,$J92)</f>
        <v>0</v>
      </c>
      <c r="AV92" s="91" cm="1">
        <f t="array" ref="AV92">INDEX(Appendix!$G$4:$L$8,_xlfn.IFS(AT92&lt;56,1,AT92&lt;61,2,AT92&lt;66,3,AT92&lt;71,4,TRUE,5),MATCH(YEAR($C$17),Appendix!$G$3:$L$3,0))</f>
        <v>0</v>
      </c>
      <c r="AW92" s="92">
        <f t="shared" si="42"/>
        <v>0</v>
      </c>
      <c r="AX92" s="89">
        <f t="shared" si="43"/>
        <v>127</v>
      </c>
      <c r="AY92" s="90" cm="1">
        <f t="array" ref="AY92">_xlfn.IFS(SUM($S92,$W92,$AA92,$AE92,$AI92,$AM92,$AQ92,$AU92)&gt;='Wage Ceilings '!$C$3,0,SUM($K92,$S92,$W92,$AA92,$AE92,$AI92,$AM92,$AQ92,$AU92)&gt;'Wage Ceilings '!$C$3,'Wage Ceilings '!$C$3-SUM($S92,$W92,$AA92,$AE92,$AI92,$AM92,$AQ92,$AU92),SUM($K92,$S92,$W92,$AA92,$AE92,$AI92,$AM92,$AQ92,$AU92)&lt;='Wage Ceilings '!$C$3,$K92)</f>
        <v>0</v>
      </c>
      <c r="AZ92" s="91" cm="1">
        <f t="array" ref="AZ92">INDEX(Appendix!$G$4:$L$8,_xlfn.IFS(AX92&lt;56,1,AX92&lt;61,2,AX92&lt;66,3,AX92&lt;71,4,TRUE,5),MATCH(YEAR($C$17),Appendix!$G$3:$L$3,0))</f>
        <v>0</v>
      </c>
      <c r="BA92" s="92">
        <f t="shared" si="44"/>
        <v>0</v>
      </c>
      <c r="BB92" s="89">
        <f t="shared" si="45"/>
        <v>127</v>
      </c>
      <c r="BC92" s="90" cm="1">
        <f t="array" ref="BC92">_xlfn.IFS(SUM($S92,$W92,$AA92,$AE92,$AI92,$AM92,$AQ92,$AU92,$AY92)&gt;='Wage Ceilings '!$C$3,0,SUM($L92,$S92,$W92,$AA92,$AE92,$AI92,$AM92,$AQ92,$AU92,$AY92)&gt;'Wage Ceilings '!$C$3,'Wage Ceilings '!$C$3-SUM($S92,$W92,$AA92,$AE92,$AI92,$AM92,$AQ92,$AU92,$AY92),SUM($L92,$S92,$W92,$AA92,$AE92,$AI92,$AM92,$AQ92,$AU92,$AY92)&lt;='Wage Ceilings '!$C$3,$L92)</f>
        <v>0</v>
      </c>
      <c r="BD92" s="91" cm="1">
        <f t="array" ref="BD92">INDEX(Appendix!$G$4:$L$8,_xlfn.IFS(BB92&lt;56,1,BB92&lt;61,2,BB92&lt;66,3,BB92&lt;71,4,TRUE,5),MATCH(YEAR($C$17),Appendix!$G$3:$L$3,0))</f>
        <v>0</v>
      </c>
      <c r="BE92" s="92">
        <f t="shared" si="46"/>
        <v>0</v>
      </c>
      <c r="BF92" s="89">
        <f t="shared" si="47"/>
        <v>127</v>
      </c>
      <c r="BG92" s="90" cm="1">
        <f t="array" ref="BG92">_xlfn.IFS(SUM($S92,$W92,$AA92,$AE92,$AI92,$AM92,$AQ92,$AU92,$AY92,$BC92)&gt;='Wage Ceilings '!$C$3,0,SUM($M92,$S92,$W92,$AA92,$AE92,$AI92,$AM92,$AQ92,$AU92,$AY92,$BC92)&gt;'Wage Ceilings '!$C$3,'Wage Ceilings '!$C$3-SUM($S92,$W92,$AA92,$AE92,$AI92,$AM92,$AQ92,$AU92,$AY92,$BC92),SUM($M92,$S92,$W92,$AA92,$AE92,$AI92,$AM92,$AQ92,$AU92,$AY92,$BC92)&lt;='Wage Ceilings '!$C$3,$M92)</f>
        <v>0</v>
      </c>
      <c r="BH92" s="91" cm="1">
        <f t="array" ref="BH92">INDEX(Appendix!$G$4:$L$8,_xlfn.IFS(BF92&lt;56,1,BF92&lt;61,2,BF92&lt;66,3,BF92&lt;71,4,TRUE,5),MATCH(YEAR($C$17),Appendix!$G$3:$L$3,0))</f>
        <v>0</v>
      </c>
      <c r="BI92" s="92">
        <f t="shared" si="48"/>
        <v>0</v>
      </c>
      <c r="BJ92" s="89">
        <f t="shared" si="49"/>
        <v>127</v>
      </c>
      <c r="BK92" s="90" cm="1">
        <f t="array" ref="BK92">_xlfn.IFS(SUM($S92,$W92,$AA92,$AE92,$AI92,$AM92,$AQ92,$AU92,$AY92,$BC92,$BG92)&gt;='Wage Ceilings '!$C$3,0,SUM($N92,$S92,$W92,$AA92,$AE92,$AI92,$AM92,$AQ92,$AU92,$AY92,$BC92,$BG92)&gt;'Wage Ceilings '!$C$3,'Wage Ceilings '!$C$3-SUM($S92,$W92,$AA92,$AE92,$AI92,$AM92,$AQ92,$AU92,$AY92,$BC92,$BG92),SUM($N92,$S92,$W92,$AA92,$AE92,$AI92,$AM92,$AQ92,$AU92,$AY92,$BC92,$BG92)&lt;='Wage Ceilings '!$C$3,$N92)</f>
        <v>0</v>
      </c>
      <c r="BL92" s="91" cm="1">
        <f t="array" ref="BL92">INDEX(Appendix!$G$4:$L$8,_xlfn.IFS(BJ92&lt;56,1,BJ92&lt;61,2,BJ92&lt;66,3,BJ92&lt;71,4,TRUE,5),MATCH(YEAR($C$17),Appendix!$G$3:$L$3,0))</f>
        <v>0</v>
      </c>
      <c r="BM92" s="92">
        <f t="shared" si="50"/>
        <v>0</v>
      </c>
      <c r="BN92" s="99"/>
    </row>
    <row r="93" spans="1:66" x14ac:dyDescent="0.3">
      <c r="A93" s="64" t="s">
        <v>141</v>
      </c>
      <c r="B93" s="63"/>
      <c r="C93" s="67"/>
      <c r="D93" s="67"/>
      <c r="E93" s="67"/>
      <c r="F93" s="67"/>
      <c r="G93" s="67"/>
      <c r="H93" s="67"/>
      <c r="I93" s="67"/>
      <c r="J93" s="67"/>
      <c r="K93" s="67"/>
      <c r="L93" s="67"/>
      <c r="M93" s="67"/>
      <c r="N93" s="67"/>
      <c r="O93" s="57">
        <f t="shared" si="52"/>
        <v>0</v>
      </c>
      <c r="P93" s="57">
        <f t="shared" si="53"/>
        <v>0</v>
      </c>
      <c r="Q93" s="58">
        <f t="shared" si="27"/>
        <v>0</v>
      </c>
      <c r="R93" s="89">
        <f t="shared" si="28"/>
        <v>126</v>
      </c>
      <c r="S93" s="90">
        <f>IF($C93&gt;'Wage Ceilings '!$C$3,'Wage Ceilings '!$C$3,$C93)</f>
        <v>0</v>
      </c>
      <c r="T93" s="91" cm="1">
        <f t="array" ref="T93">INDEX(Appendix!$G$4:$L$8,_xlfn.IFS(R93&lt;56,1,R93&lt;61,2,R93&lt;66,3,R93&lt;71,4,TRUE,5),MATCH(YEAR($C$17),Appendix!$G$3:$L$3,0))</f>
        <v>0</v>
      </c>
      <c r="U93" s="92">
        <f t="shared" si="29"/>
        <v>0</v>
      </c>
      <c r="V93" s="89">
        <f t="shared" si="30"/>
        <v>127</v>
      </c>
      <c r="W93" s="90">
        <f>IF($D93&gt;'Wage Ceilings '!$C$3-$S93,'Wage Ceilings '!$C$3-$S93,$D93)</f>
        <v>0</v>
      </c>
      <c r="X93" s="91" cm="1">
        <f t="array" ref="X93">INDEX(Appendix!$G$4:$L$8,_xlfn.IFS(V93&lt;56,1,V93&lt;61,2,V93&lt;66,3,V93&lt;71,4,TRUE,5),MATCH(YEAR($C$17),Appendix!$G$3:$L$3,0))</f>
        <v>0</v>
      </c>
      <c r="Y93" s="92">
        <f t="shared" si="31"/>
        <v>0</v>
      </c>
      <c r="Z93" s="89">
        <f t="shared" si="32"/>
        <v>127</v>
      </c>
      <c r="AA93" s="90">
        <f>IF($E93&gt;'Wage Ceilings '!$C$3-SUM($S93,$W93),'Wage Ceilings '!$C$3-SUM($S93,$W93),$E93)</f>
        <v>0</v>
      </c>
      <c r="AB93" s="91" cm="1">
        <f t="array" ref="AB93">INDEX(Appendix!$G$4:$L$8,_xlfn.IFS(Z93&lt;56,1,Z93&lt;61,2,Z93&lt;66,3,Z93&lt;71,4,TRUE,5),MATCH(YEAR($C$17),Appendix!$G$3:$L$3,0))</f>
        <v>0</v>
      </c>
      <c r="AC93" s="92">
        <f t="shared" si="33"/>
        <v>0</v>
      </c>
      <c r="AD93" s="89">
        <f t="shared" si="34"/>
        <v>127</v>
      </c>
      <c r="AE93" s="90">
        <f>IF($F93&gt;'Wage Ceilings '!$C$3-SUM($S93,$W93,$AA93),'Wage Ceilings '!$C$3-SUM($S93,$W93,$AA93),$F93)</f>
        <v>0</v>
      </c>
      <c r="AF93" s="91" cm="1">
        <f t="array" ref="AF93">INDEX(Appendix!$G$4:$L$8,_xlfn.IFS(AD93&lt;56,1,AD93&lt;61,2,AD93&lt;66,3,AD93&lt;71,4,TRUE,5),MATCH(YEAR($C$17),Appendix!$G$3:$L$3,0))</f>
        <v>0</v>
      </c>
      <c r="AG93" s="92">
        <f t="shared" si="35"/>
        <v>0</v>
      </c>
      <c r="AH93" s="89">
        <f t="shared" si="36"/>
        <v>127</v>
      </c>
      <c r="AI93" s="90">
        <f>IF($G93&gt;'Wage Ceilings '!$C$3-SUM($S93,$W93,$AA93,$AE93),'Wage Ceilings '!$C$3-SUM($S93,$W93,$AA93,$AE93),$G93)</f>
        <v>0</v>
      </c>
      <c r="AJ93" s="91" cm="1">
        <f t="array" ref="AJ93">INDEX(Appendix!$G$4:$L$8,_xlfn.IFS(AH93&lt;56,1,AH93&lt;61,2,AH93&lt;66,3,AH93&lt;71,4,TRUE,5),MATCH(YEAR($C$17),Appendix!$G$3:$L$3,0))</f>
        <v>0</v>
      </c>
      <c r="AK93" s="92">
        <f t="shared" si="37"/>
        <v>0</v>
      </c>
      <c r="AL93" s="89">
        <f t="shared" si="38"/>
        <v>127</v>
      </c>
      <c r="AM93" s="90">
        <f>IF($H93&gt;'Wage Ceilings '!$C$3-SUM($S93,$W93,$AA93,$AE93,$AI93),'Wage Ceilings '!$C$3-SUM($S93,$W93,$AA93,$AE93,$AI93),$H93)</f>
        <v>0</v>
      </c>
      <c r="AN93" s="91" cm="1">
        <f t="array" ref="AN93">INDEX(Appendix!$G$4:$L$8,_xlfn.IFS(AL93&lt;56,1,AL93&lt;61,2,AL93&lt;66,3,AL93&lt;71,4,TRUE,5),MATCH(YEAR($C$17),Appendix!$G$3:$L$3,0))</f>
        <v>0</v>
      </c>
      <c r="AO93" s="92">
        <f t="shared" si="39"/>
        <v>0</v>
      </c>
      <c r="AP93" s="89">
        <f t="shared" si="40"/>
        <v>127</v>
      </c>
      <c r="AQ93" s="90" cm="1">
        <f t="array" ref="AQ93">_xlfn.IFS(SUM($S93,$W93,$AA93,$AE93,$AI93,$AM93)&gt;='Wage Ceilings '!$C$3,0,SUM($I93,$S93,$W93,$AA93,$AE93,$AI93,$AM93)&gt;'Wage Ceilings '!$C$3,'Wage Ceilings '!$C$3-SUM($S93,$W93,$AA93,$AE93,$AI93,$AM93),SUM($I93,$S93,$W93,$AA93,$AE93,$AI93,$AM93)&lt;='Wage Ceilings '!$C$3,$I93)</f>
        <v>0</v>
      </c>
      <c r="AR93" s="91" cm="1">
        <f t="array" ref="AR93">INDEX(Appendix!$G$4:$L$8,_xlfn.IFS(AP93&lt;56,1,AP93&lt;61,2,AP93&lt;66,3,AP93&lt;71,4,TRUE,5),MATCH(YEAR($C$17),Appendix!$G$3:$L$3,0))</f>
        <v>0</v>
      </c>
      <c r="AS93" s="92">
        <f t="shared" si="51"/>
        <v>0</v>
      </c>
      <c r="AT93" s="89">
        <f t="shared" si="41"/>
        <v>127</v>
      </c>
      <c r="AU93" s="90" cm="1">
        <f t="array" ref="AU93">_xlfn.IFS(SUM($S93,$W93,$AA93,$AE93,$AI93,$AM93,$AQ93)&gt;='Wage Ceilings '!$C$3,0,SUM($J93,$S93,$W93,$AA93,$AE93,$AI93,$AM93,$AQ93)&gt;'Wage Ceilings '!$C$3,'Wage Ceilings '!$C$3-SUM($S93,$W93,$AA93,$AE93,$AI93,$AM93,$AQ93),SUM($J93,$S93,$W93,$AA93,$AE93,$AI93,$AM93,$AQ93)&lt;='Wage Ceilings '!$C$3,$J93)</f>
        <v>0</v>
      </c>
      <c r="AV93" s="91" cm="1">
        <f t="array" ref="AV93">INDEX(Appendix!$G$4:$L$8,_xlfn.IFS(AT93&lt;56,1,AT93&lt;61,2,AT93&lt;66,3,AT93&lt;71,4,TRUE,5),MATCH(YEAR($C$17),Appendix!$G$3:$L$3,0))</f>
        <v>0</v>
      </c>
      <c r="AW93" s="92">
        <f t="shared" si="42"/>
        <v>0</v>
      </c>
      <c r="AX93" s="89">
        <f t="shared" si="43"/>
        <v>127</v>
      </c>
      <c r="AY93" s="90" cm="1">
        <f t="array" ref="AY93">_xlfn.IFS(SUM($S93,$W93,$AA93,$AE93,$AI93,$AM93,$AQ93,$AU93)&gt;='Wage Ceilings '!$C$3,0,SUM($K93,$S93,$W93,$AA93,$AE93,$AI93,$AM93,$AQ93,$AU93)&gt;'Wage Ceilings '!$C$3,'Wage Ceilings '!$C$3-SUM($S93,$W93,$AA93,$AE93,$AI93,$AM93,$AQ93,$AU93),SUM($K93,$S93,$W93,$AA93,$AE93,$AI93,$AM93,$AQ93,$AU93)&lt;='Wage Ceilings '!$C$3,$K93)</f>
        <v>0</v>
      </c>
      <c r="AZ93" s="91" cm="1">
        <f t="array" ref="AZ93">INDEX(Appendix!$G$4:$L$8,_xlfn.IFS(AX93&lt;56,1,AX93&lt;61,2,AX93&lt;66,3,AX93&lt;71,4,TRUE,5),MATCH(YEAR($C$17),Appendix!$G$3:$L$3,0))</f>
        <v>0</v>
      </c>
      <c r="BA93" s="92">
        <f t="shared" si="44"/>
        <v>0</v>
      </c>
      <c r="BB93" s="89">
        <f t="shared" si="45"/>
        <v>127</v>
      </c>
      <c r="BC93" s="90" cm="1">
        <f t="array" ref="BC93">_xlfn.IFS(SUM($S93,$W93,$AA93,$AE93,$AI93,$AM93,$AQ93,$AU93,$AY93)&gt;='Wage Ceilings '!$C$3,0,SUM($L93,$S93,$W93,$AA93,$AE93,$AI93,$AM93,$AQ93,$AU93,$AY93)&gt;'Wage Ceilings '!$C$3,'Wage Ceilings '!$C$3-SUM($S93,$W93,$AA93,$AE93,$AI93,$AM93,$AQ93,$AU93,$AY93),SUM($L93,$S93,$W93,$AA93,$AE93,$AI93,$AM93,$AQ93,$AU93,$AY93)&lt;='Wage Ceilings '!$C$3,$L93)</f>
        <v>0</v>
      </c>
      <c r="BD93" s="91" cm="1">
        <f t="array" ref="BD93">INDEX(Appendix!$G$4:$L$8,_xlfn.IFS(BB93&lt;56,1,BB93&lt;61,2,BB93&lt;66,3,BB93&lt;71,4,TRUE,5),MATCH(YEAR($C$17),Appendix!$G$3:$L$3,0))</f>
        <v>0</v>
      </c>
      <c r="BE93" s="92">
        <f t="shared" si="46"/>
        <v>0</v>
      </c>
      <c r="BF93" s="89">
        <f t="shared" si="47"/>
        <v>127</v>
      </c>
      <c r="BG93" s="90" cm="1">
        <f t="array" ref="BG93">_xlfn.IFS(SUM($S93,$W93,$AA93,$AE93,$AI93,$AM93,$AQ93,$AU93,$AY93,$BC93)&gt;='Wage Ceilings '!$C$3,0,SUM($M93,$S93,$W93,$AA93,$AE93,$AI93,$AM93,$AQ93,$AU93,$AY93,$BC93)&gt;'Wage Ceilings '!$C$3,'Wage Ceilings '!$C$3-SUM($S93,$W93,$AA93,$AE93,$AI93,$AM93,$AQ93,$AU93,$AY93,$BC93),SUM($M93,$S93,$W93,$AA93,$AE93,$AI93,$AM93,$AQ93,$AU93,$AY93,$BC93)&lt;='Wage Ceilings '!$C$3,$M93)</f>
        <v>0</v>
      </c>
      <c r="BH93" s="91" cm="1">
        <f t="array" ref="BH93">INDEX(Appendix!$G$4:$L$8,_xlfn.IFS(BF93&lt;56,1,BF93&lt;61,2,BF93&lt;66,3,BF93&lt;71,4,TRUE,5),MATCH(YEAR($C$17),Appendix!$G$3:$L$3,0))</f>
        <v>0</v>
      </c>
      <c r="BI93" s="92">
        <f t="shared" si="48"/>
        <v>0</v>
      </c>
      <c r="BJ93" s="89">
        <f t="shared" si="49"/>
        <v>127</v>
      </c>
      <c r="BK93" s="90" cm="1">
        <f t="array" ref="BK93">_xlfn.IFS(SUM($S93,$W93,$AA93,$AE93,$AI93,$AM93,$AQ93,$AU93,$AY93,$BC93,$BG93)&gt;='Wage Ceilings '!$C$3,0,SUM($N93,$S93,$W93,$AA93,$AE93,$AI93,$AM93,$AQ93,$AU93,$AY93,$BC93,$BG93)&gt;'Wage Ceilings '!$C$3,'Wage Ceilings '!$C$3-SUM($S93,$W93,$AA93,$AE93,$AI93,$AM93,$AQ93,$AU93,$AY93,$BC93,$BG93),SUM($N93,$S93,$W93,$AA93,$AE93,$AI93,$AM93,$AQ93,$AU93,$AY93,$BC93,$BG93)&lt;='Wage Ceilings '!$C$3,$N93)</f>
        <v>0</v>
      </c>
      <c r="BL93" s="91" cm="1">
        <f t="array" ref="BL93">INDEX(Appendix!$G$4:$L$8,_xlfn.IFS(BJ93&lt;56,1,BJ93&lt;61,2,BJ93&lt;66,3,BJ93&lt;71,4,TRUE,5),MATCH(YEAR($C$17),Appendix!$G$3:$L$3,0))</f>
        <v>0</v>
      </c>
      <c r="BM93" s="92">
        <f t="shared" si="50"/>
        <v>0</v>
      </c>
      <c r="BN93" s="99"/>
    </row>
    <row r="94" spans="1:66" x14ac:dyDescent="0.3">
      <c r="A94" s="64" t="s">
        <v>142</v>
      </c>
      <c r="B94" s="63"/>
      <c r="C94" s="67"/>
      <c r="D94" s="67"/>
      <c r="E94" s="67"/>
      <c r="F94" s="67"/>
      <c r="G94" s="67"/>
      <c r="H94" s="67"/>
      <c r="I94" s="67"/>
      <c r="J94" s="67"/>
      <c r="K94" s="67"/>
      <c r="L94" s="67"/>
      <c r="M94" s="67"/>
      <c r="N94" s="67"/>
      <c r="O94" s="57">
        <f t="shared" si="52"/>
        <v>0</v>
      </c>
      <c r="P94" s="57">
        <f t="shared" si="53"/>
        <v>0</v>
      </c>
      <c r="Q94" s="58">
        <f t="shared" si="27"/>
        <v>0</v>
      </c>
      <c r="R94" s="89">
        <f t="shared" si="28"/>
        <v>126</v>
      </c>
      <c r="S94" s="90">
        <f>IF($C94&gt;'Wage Ceilings '!$C$3,'Wage Ceilings '!$C$3,$C94)</f>
        <v>0</v>
      </c>
      <c r="T94" s="91" cm="1">
        <f t="array" ref="T94">INDEX(Appendix!$G$4:$L$8,_xlfn.IFS(R94&lt;56,1,R94&lt;61,2,R94&lt;66,3,R94&lt;71,4,TRUE,5),MATCH(YEAR($C$17),Appendix!$G$3:$L$3,0))</f>
        <v>0</v>
      </c>
      <c r="U94" s="92">
        <f t="shared" si="29"/>
        <v>0</v>
      </c>
      <c r="V94" s="89">
        <f t="shared" si="30"/>
        <v>127</v>
      </c>
      <c r="W94" s="90">
        <f>IF($D94&gt;'Wage Ceilings '!$C$3-$S94,'Wage Ceilings '!$C$3-$S94,$D94)</f>
        <v>0</v>
      </c>
      <c r="X94" s="91" cm="1">
        <f t="array" ref="X94">INDEX(Appendix!$G$4:$L$8,_xlfn.IFS(V94&lt;56,1,V94&lt;61,2,V94&lt;66,3,V94&lt;71,4,TRUE,5),MATCH(YEAR($C$17),Appendix!$G$3:$L$3,0))</f>
        <v>0</v>
      </c>
      <c r="Y94" s="92">
        <f t="shared" si="31"/>
        <v>0</v>
      </c>
      <c r="Z94" s="89">
        <f t="shared" si="32"/>
        <v>127</v>
      </c>
      <c r="AA94" s="90">
        <f>IF($E94&gt;'Wage Ceilings '!$C$3-SUM($S94,$W94),'Wage Ceilings '!$C$3-SUM($S94,$W94),$E94)</f>
        <v>0</v>
      </c>
      <c r="AB94" s="91" cm="1">
        <f t="array" ref="AB94">INDEX(Appendix!$G$4:$L$8,_xlfn.IFS(Z94&lt;56,1,Z94&lt;61,2,Z94&lt;66,3,Z94&lt;71,4,TRUE,5),MATCH(YEAR($C$17),Appendix!$G$3:$L$3,0))</f>
        <v>0</v>
      </c>
      <c r="AC94" s="92">
        <f t="shared" si="33"/>
        <v>0</v>
      </c>
      <c r="AD94" s="89">
        <f t="shared" si="34"/>
        <v>127</v>
      </c>
      <c r="AE94" s="90">
        <f>IF($F94&gt;'Wage Ceilings '!$C$3-SUM($S94,$W94,$AA94),'Wage Ceilings '!$C$3-SUM($S94,$W94,$AA94),$F94)</f>
        <v>0</v>
      </c>
      <c r="AF94" s="91" cm="1">
        <f t="array" ref="AF94">INDEX(Appendix!$G$4:$L$8,_xlfn.IFS(AD94&lt;56,1,AD94&lt;61,2,AD94&lt;66,3,AD94&lt;71,4,TRUE,5),MATCH(YEAR($C$17),Appendix!$G$3:$L$3,0))</f>
        <v>0</v>
      </c>
      <c r="AG94" s="92">
        <f t="shared" si="35"/>
        <v>0</v>
      </c>
      <c r="AH94" s="89">
        <f t="shared" si="36"/>
        <v>127</v>
      </c>
      <c r="AI94" s="90">
        <f>IF($G94&gt;'Wage Ceilings '!$C$3-SUM($S94,$W94,$AA94,$AE94),'Wage Ceilings '!$C$3-SUM($S94,$W94,$AA94,$AE94),$G94)</f>
        <v>0</v>
      </c>
      <c r="AJ94" s="91" cm="1">
        <f t="array" ref="AJ94">INDEX(Appendix!$G$4:$L$8,_xlfn.IFS(AH94&lt;56,1,AH94&lt;61,2,AH94&lt;66,3,AH94&lt;71,4,TRUE,5),MATCH(YEAR($C$17),Appendix!$G$3:$L$3,0))</f>
        <v>0</v>
      </c>
      <c r="AK94" s="92">
        <f t="shared" si="37"/>
        <v>0</v>
      </c>
      <c r="AL94" s="89">
        <f t="shared" si="38"/>
        <v>127</v>
      </c>
      <c r="AM94" s="90">
        <f>IF($H94&gt;'Wage Ceilings '!$C$3-SUM($S94,$W94,$AA94,$AE94,$AI94),'Wage Ceilings '!$C$3-SUM($S94,$W94,$AA94,$AE94,$AI94),$H94)</f>
        <v>0</v>
      </c>
      <c r="AN94" s="91" cm="1">
        <f t="array" ref="AN94">INDEX(Appendix!$G$4:$L$8,_xlfn.IFS(AL94&lt;56,1,AL94&lt;61,2,AL94&lt;66,3,AL94&lt;71,4,TRUE,5),MATCH(YEAR($C$17),Appendix!$G$3:$L$3,0))</f>
        <v>0</v>
      </c>
      <c r="AO94" s="92">
        <f t="shared" si="39"/>
        <v>0</v>
      </c>
      <c r="AP94" s="89">
        <f t="shared" si="40"/>
        <v>127</v>
      </c>
      <c r="AQ94" s="90" cm="1">
        <f t="array" ref="AQ94">_xlfn.IFS(SUM($S94,$W94,$AA94,$AE94,$AI94,$AM94)&gt;='Wage Ceilings '!$C$3,0,SUM($I94,$S94,$W94,$AA94,$AE94,$AI94,$AM94)&gt;'Wage Ceilings '!$C$3,'Wage Ceilings '!$C$3-SUM($S94,$W94,$AA94,$AE94,$AI94,$AM94),SUM($I94,$S94,$W94,$AA94,$AE94,$AI94,$AM94)&lt;='Wage Ceilings '!$C$3,$I94)</f>
        <v>0</v>
      </c>
      <c r="AR94" s="91" cm="1">
        <f t="array" ref="AR94">INDEX(Appendix!$G$4:$L$8,_xlfn.IFS(AP94&lt;56,1,AP94&lt;61,2,AP94&lt;66,3,AP94&lt;71,4,TRUE,5),MATCH(YEAR($C$17),Appendix!$G$3:$L$3,0))</f>
        <v>0</v>
      </c>
      <c r="AS94" s="92">
        <f t="shared" si="51"/>
        <v>0</v>
      </c>
      <c r="AT94" s="89">
        <f t="shared" si="41"/>
        <v>127</v>
      </c>
      <c r="AU94" s="90" cm="1">
        <f t="array" ref="AU94">_xlfn.IFS(SUM($S94,$W94,$AA94,$AE94,$AI94,$AM94,$AQ94)&gt;='Wage Ceilings '!$C$3,0,SUM($J94,$S94,$W94,$AA94,$AE94,$AI94,$AM94,$AQ94)&gt;'Wage Ceilings '!$C$3,'Wage Ceilings '!$C$3-SUM($S94,$W94,$AA94,$AE94,$AI94,$AM94,$AQ94),SUM($J94,$S94,$W94,$AA94,$AE94,$AI94,$AM94,$AQ94)&lt;='Wage Ceilings '!$C$3,$J94)</f>
        <v>0</v>
      </c>
      <c r="AV94" s="91" cm="1">
        <f t="array" ref="AV94">INDEX(Appendix!$G$4:$L$8,_xlfn.IFS(AT94&lt;56,1,AT94&lt;61,2,AT94&lt;66,3,AT94&lt;71,4,TRUE,5),MATCH(YEAR($C$17),Appendix!$G$3:$L$3,0))</f>
        <v>0</v>
      </c>
      <c r="AW94" s="92">
        <f t="shared" si="42"/>
        <v>0</v>
      </c>
      <c r="AX94" s="89">
        <f t="shared" si="43"/>
        <v>127</v>
      </c>
      <c r="AY94" s="90" cm="1">
        <f t="array" ref="AY94">_xlfn.IFS(SUM($S94,$W94,$AA94,$AE94,$AI94,$AM94,$AQ94,$AU94)&gt;='Wage Ceilings '!$C$3,0,SUM($K94,$S94,$W94,$AA94,$AE94,$AI94,$AM94,$AQ94,$AU94)&gt;'Wage Ceilings '!$C$3,'Wage Ceilings '!$C$3-SUM($S94,$W94,$AA94,$AE94,$AI94,$AM94,$AQ94,$AU94),SUM($K94,$S94,$W94,$AA94,$AE94,$AI94,$AM94,$AQ94,$AU94)&lt;='Wage Ceilings '!$C$3,$K94)</f>
        <v>0</v>
      </c>
      <c r="AZ94" s="91" cm="1">
        <f t="array" ref="AZ94">INDEX(Appendix!$G$4:$L$8,_xlfn.IFS(AX94&lt;56,1,AX94&lt;61,2,AX94&lt;66,3,AX94&lt;71,4,TRUE,5),MATCH(YEAR($C$17),Appendix!$G$3:$L$3,0))</f>
        <v>0</v>
      </c>
      <c r="BA94" s="92">
        <f t="shared" si="44"/>
        <v>0</v>
      </c>
      <c r="BB94" s="89">
        <f t="shared" si="45"/>
        <v>127</v>
      </c>
      <c r="BC94" s="90" cm="1">
        <f t="array" ref="BC94">_xlfn.IFS(SUM($S94,$W94,$AA94,$AE94,$AI94,$AM94,$AQ94,$AU94,$AY94)&gt;='Wage Ceilings '!$C$3,0,SUM($L94,$S94,$W94,$AA94,$AE94,$AI94,$AM94,$AQ94,$AU94,$AY94)&gt;'Wage Ceilings '!$C$3,'Wage Ceilings '!$C$3-SUM($S94,$W94,$AA94,$AE94,$AI94,$AM94,$AQ94,$AU94,$AY94),SUM($L94,$S94,$W94,$AA94,$AE94,$AI94,$AM94,$AQ94,$AU94,$AY94)&lt;='Wage Ceilings '!$C$3,$L94)</f>
        <v>0</v>
      </c>
      <c r="BD94" s="91" cm="1">
        <f t="array" ref="BD94">INDEX(Appendix!$G$4:$L$8,_xlfn.IFS(BB94&lt;56,1,BB94&lt;61,2,BB94&lt;66,3,BB94&lt;71,4,TRUE,5),MATCH(YEAR($C$17),Appendix!$G$3:$L$3,0))</f>
        <v>0</v>
      </c>
      <c r="BE94" s="92">
        <f t="shared" si="46"/>
        <v>0</v>
      </c>
      <c r="BF94" s="89">
        <f t="shared" si="47"/>
        <v>127</v>
      </c>
      <c r="BG94" s="90" cm="1">
        <f t="array" ref="BG94">_xlfn.IFS(SUM($S94,$W94,$AA94,$AE94,$AI94,$AM94,$AQ94,$AU94,$AY94,$BC94)&gt;='Wage Ceilings '!$C$3,0,SUM($M94,$S94,$W94,$AA94,$AE94,$AI94,$AM94,$AQ94,$AU94,$AY94,$BC94)&gt;'Wage Ceilings '!$C$3,'Wage Ceilings '!$C$3-SUM($S94,$W94,$AA94,$AE94,$AI94,$AM94,$AQ94,$AU94,$AY94,$BC94),SUM($M94,$S94,$W94,$AA94,$AE94,$AI94,$AM94,$AQ94,$AU94,$AY94,$BC94)&lt;='Wage Ceilings '!$C$3,$M94)</f>
        <v>0</v>
      </c>
      <c r="BH94" s="91" cm="1">
        <f t="array" ref="BH94">INDEX(Appendix!$G$4:$L$8,_xlfn.IFS(BF94&lt;56,1,BF94&lt;61,2,BF94&lt;66,3,BF94&lt;71,4,TRUE,5),MATCH(YEAR($C$17),Appendix!$G$3:$L$3,0))</f>
        <v>0</v>
      </c>
      <c r="BI94" s="92">
        <f t="shared" si="48"/>
        <v>0</v>
      </c>
      <c r="BJ94" s="89">
        <f t="shared" si="49"/>
        <v>127</v>
      </c>
      <c r="BK94" s="90" cm="1">
        <f t="array" ref="BK94">_xlfn.IFS(SUM($S94,$W94,$AA94,$AE94,$AI94,$AM94,$AQ94,$AU94,$AY94,$BC94,$BG94)&gt;='Wage Ceilings '!$C$3,0,SUM($N94,$S94,$W94,$AA94,$AE94,$AI94,$AM94,$AQ94,$AU94,$AY94,$BC94,$BG94)&gt;'Wage Ceilings '!$C$3,'Wage Ceilings '!$C$3-SUM($S94,$W94,$AA94,$AE94,$AI94,$AM94,$AQ94,$AU94,$AY94,$BC94,$BG94),SUM($N94,$S94,$W94,$AA94,$AE94,$AI94,$AM94,$AQ94,$AU94,$AY94,$BC94,$BG94)&lt;='Wage Ceilings '!$C$3,$N94)</f>
        <v>0</v>
      </c>
      <c r="BL94" s="91" cm="1">
        <f t="array" ref="BL94">INDEX(Appendix!$G$4:$L$8,_xlfn.IFS(BJ94&lt;56,1,BJ94&lt;61,2,BJ94&lt;66,3,BJ94&lt;71,4,TRUE,5),MATCH(YEAR($C$17),Appendix!$G$3:$L$3,0))</f>
        <v>0</v>
      </c>
      <c r="BM94" s="92">
        <f t="shared" si="50"/>
        <v>0</v>
      </c>
      <c r="BN94" s="99"/>
    </row>
    <row r="95" spans="1:66" x14ac:dyDescent="0.3">
      <c r="A95" s="64" t="s">
        <v>143</v>
      </c>
      <c r="B95" s="63"/>
      <c r="C95" s="67"/>
      <c r="D95" s="67"/>
      <c r="E95" s="67"/>
      <c r="F95" s="67"/>
      <c r="G95" s="67"/>
      <c r="H95" s="67"/>
      <c r="I95" s="67"/>
      <c r="J95" s="67"/>
      <c r="K95" s="67"/>
      <c r="L95" s="67"/>
      <c r="M95" s="67"/>
      <c r="N95" s="67"/>
      <c r="O95" s="57">
        <f t="shared" si="52"/>
        <v>0</v>
      </c>
      <c r="P95" s="57">
        <f t="shared" si="53"/>
        <v>0</v>
      </c>
      <c r="Q95" s="58">
        <f t="shared" si="27"/>
        <v>0</v>
      </c>
      <c r="R95" s="89">
        <f t="shared" si="28"/>
        <v>126</v>
      </c>
      <c r="S95" s="90">
        <f>IF($C95&gt;'Wage Ceilings '!$C$3,'Wage Ceilings '!$C$3,$C95)</f>
        <v>0</v>
      </c>
      <c r="T95" s="91" cm="1">
        <f t="array" ref="T95">INDEX(Appendix!$G$4:$L$8,_xlfn.IFS(R95&lt;56,1,R95&lt;61,2,R95&lt;66,3,R95&lt;71,4,TRUE,5),MATCH(YEAR($C$17),Appendix!$G$3:$L$3,0))</f>
        <v>0</v>
      </c>
      <c r="U95" s="92">
        <f t="shared" si="29"/>
        <v>0</v>
      </c>
      <c r="V95" s="89">
        <f t="shared" si="30"/>
        <v>127</v>
      </c>
      <c r="W95" s="90">
        <f>IF($D95&gt;'Wage Ceilings '!$C$3-$S95,'Wage Ceilings '!$C$3-$S95,$D95)</f>
        <v>0</v>
      </c>
      <c r="X95" s="91" cm="1">
        <f t="array" ref="X95">INDEX(Appendix!$G$4:$L$8,_xlfn.IFS(V95&lt;56,1,V95&lt;61,2,V95&lt;66,3,V95&lt;71,4,TRUE,5),MATCH(YEAR($C$17),Appendix!$G$3:$L$3,0))</f>
        <v>0</v>
      </c>
      <c r="Y95" s="92">
        <f t="shared" si="31"/>
        <v>0</v>
      </c>
      <c r="Z95" s="89">
        <f t="shared" si="32"/>
        <v>127</v>
      </c>
      <c r="AA95" s="90">
        <f>IF($E95&gt;'Wage Ceilings '!$C$3-SUM($S95,$W95),'Wage Ceilings '!$C$3-SUM($S95,$W95),$E95)</f>
        <v>0</v>
      </c>
      <c r="AB95" s="91" cm="1">
        <f t="array" ref="AB95">INDEX(Appendix!$G$4:$L$8,_xlfn.IFS(Z95&lt;56,1,Z95&lt;61,2,Z95&lt;66,3,Z95&lt;71,4,TRUE,5),MATCH(YEAR($C$17),Appendix!$G$3:$L$3,0))</f>
        <v>0</v>
      </c>
      <c r="AC95" s="92">
        <f t="shared" si="33"/>
        <v>0</v>
      </c>
      <c r="AD95" s="89">
        <f t="shared" si="34"/>
        <v>127</v>
      </c>
      <c r="AE95" s="90">
        <f>IF($F95&gt;'Wage Ceilings '!$C$3-SUM($S95,$W95,$AA95),'Wage Ceilings '!$C$3-SUM($S95,$W95,$AA95),$F95)</f>
        <v>0</v>
      </c>
      <c r="AF95" s="91" cm="1">
        <f t="array" ref="AF95">INDEX(Appendix!$G$4:$L$8,_xlfn.IFS(AD95&lt;56,1,AD95&lt;61,2,AD95&lt;66,3,AD95&lt;71,4,TRUE,5),MATCH(YEAR($C$17),Appendix!$G$3:$L$3,0))</f>
        <v>0</v>
      </c>
      <c r="AG95" s="92">
        <f t="shared" si="35"/>
        <v>0</v>
      </c>
      <c r="AH95" s="89">
        <f t="shared" si="36"/>
        <v>127</v>
      </c>
      <c r="AI95" s="90">
        <f>IF($G95&gt;'Wage Ceilings '!$C$3-SUM($S95,$W95,$AA95,$AE95),'Wage Ceilings '!$C$3-SUM($S95,$W95,$AA95,$AE95),$G95)</f>
        <v>0</v>
      </c>
      <c r="AJ95" s="91" cm="1">
        <f t="array" ref="AJ95">INDEX(Appendix!$G$4:$L$8,_xlfn.IFS(AH95&lt;56,1,AH95&lt;61,2,AH95&lt;66,3,AH95&lt;71,4,TRUE,5),MATCH(YEAR($C$17),Appendix!$G$3:$L$3,0))</f>
        <v>0</v>
      </c>
      <c r="AK95" s="92">
        <f t="shared" si="37"/>
        <v>0</v>
      </c>
      <c r="AL95" s="89">
        <f t="shared" si="38"/>
        <v>127</v>
      </c>
      <c r="AM95" s="90">
        <f>IF($H95&gt;'Wage Ceilings '!$C$3-SUM($S95,$W95,$AA95,$AE95,$AI95),'Wage Ceilings '!$C$3-SUM($S95,$W95,$AA95,$AE95,$AI95),$H95)</f>
        <v>0</v>
      </c>
      <c r="AN95" s="91" cm="1">
        <f t="array" ref="AN95">INDEX(Appendix!$G$4:$L$8,_xlfn.IFS(AL95&lt;56,1,AL95&lt;61,2,AL95&lt;66,3,AL95&lt;71,4,TRUE,5),MATCH(YEAR($C$17),Appendix!$G$3:$L$3,0))</f>
        <v>0</v>
      </c>
      <c r="AO95" s="92">
        <f t="shared" si="39"/>
        <v>0</v>
      </c>
      <c r="AP95" s="89">
        <f t="shared" si="40"/>
        <v>127</v>
      </c>
      <c r="AQ95" s="90" cm="1">
        <f t="array" ref="AQ95">_xlfn.IFS(SUM($S95,$W95,$AA95,$AE95,$AI95,$AM95)&gt;='Wage Ceilings '!$C$3,0,SUM($I95,$S95,$W95,$AA95,$AE95,$AI95,$AM95)&gt;'Wage Ceilings '!$C$3,'Wage Ceilings '!$C$3-SUM($S95,$W95,$AA95,$AE95,$AI95,$AM95),SUM($I95,$S95,$W95,$AA95,$AE95,$AI95,$AM95)&lt;='Wage Ceilings '!$C$3,$I95)</f>
        <v>0</v>
      </c>
      <c r="AR95" s="91" cm="1">
        <f t="array" ref="AR95">INDEX(Appendix!$G$4:$L$8,_xlfn.IFS(AP95&lt;56,1,AP95&lt;61,2,AP95&lt;66,3,AP95&lt;71,4,TRUE,5),MATCH(YEAR($C$17),Appendix!$G$3:$L$3,0))</f>
        <v>0</v>
      </c>
      <c r="AS95" s="92">
        <f t="shared" si="51"/>
        <v>0</v>
      </c>
      <c r="AT95" s="89">
        <f t="shared" si="41"/>
        <v>127</v>
      </c>
      <c r="AU95" s="90" cm="1">
        <f t="array" ref="AU95">_xlfn.IFS(SUM($S95,$W95,$AA95,$AE95,$AI95,$AM95,$AQ95)&gt;='Wage Ceilings '!$C$3,0,SUM($J95,$S95,$W95,$AA95,$AE95,$AI95,$AM95,$AQ95)&gt;'Wage Ceilings '!$C$3,'Wage Ceilings '!$C$3-SUM($S95,$W95,$AA95,$AE95,$AI95,$AM95,$AQ95),SUM($J95,$S95,$W95,$AA95,$AE95,$AI95,$AM95,$AQ95)&lt;='Wage Ceilings '!$C$3,$J95)</f>
        <v>0</v>
      </c>
      <c r="AV95" s="91" cm="1">
        <f t="array" ref="AV95">INDEX(Appendix!$G$4:$L$8,_xlfn.IFS(AT95&lt;56,1,AT95&lt;61,2,AT95&lt;66,3,AT95&lt;71,4,TRUE,5),MATCH(YEAR($C$17),Appendix!$G$3:$L$3,0))</f>
        <v>0</v>
      </c>
      <c r="AW95" s="92">
        <f t="shared" si="42"/>
        <v>0</v>
      </c>
      <c r="AX95" s="89">
        <f t="shared" si="43"/>
        <v>127</v>
      </c>
      <c r="AY95" s="90" cm="1">
        <f t="array" ref="AY95">_xlfn.IFS(SUM($S95,$W95,$AA95,$AE95,$AI95,$AM95,$AQ95,$AU95)&gt;='Wage Ceilings '!$C$3,0,SUM($K95,$S95,$W95,$AA95,$AE95,$AI95,$AM95,$AQ95,$AU95)&gt;'Wage Ceilings '!$C$3,'Wage Ceilings '!$C$3-SUM($S95,$W95,$AA95,$AE95,$AI95,$AM95,$AQ95,$AU95),SUM($K95,$S95,$W95,$AA95,$AE95,$AI95,$AM95,$AQ95,$AU95)&lt;='Wage Ceilings '!$C$3,$K95)</f>
        <v>0</v>
      </c>
      <c r="AZ95" s="91" cm="1">
        <f t="array" ref="AZ95">INDEX(Appendix!$G$4:$L$8,_xlfn.IFS(AX95&lt;56,1,AX95&lt;61,2,AX95&lt;66,3,AX95&lt;71,4,TRUE,5),MATCH(YEAR($C$17),Appendix!$G$3:$L$3,0))</f>
        <v>0</v>
      </c>
      <c r="BA95" s="92">
        <f t="shared" si="44"/>
        <v>0</v>
      </c>
      <c r="BB95" s="89">
        <f t="shared" si="45"/>
        <v>127</v>
      </c>
      <c r="BC95" s="90" cm="1">
        <f t="array" ref="BC95">_xlfn.IFS(SUM($S95,$W95,$AA95,$AE95,$AI95,$AM95,$AQ95,$AU95,$AY95)&gt;='Wage Ceilings '!$C$3,0,SUM($L95,$S95,$W95,$AA95,$AE95,$AI95,$AM95,$AQ95,$AU95,$AY95)&gt;'Wage Ceilings '!$C$3,'Wage Ceilings '!$C$3-SUM($S95,$W95,$AA95,$AE95,$AI95,$AM95,$AQ95,$AU95,$AY95),SUM($L95,$S95,$W95,$AA95,$AE95,$AI95,$AM95,$AQ95,$AU95,$AY95)&lt;='Wage Ceilings '!$C$3,$L95)</f>
        <v>0</v>
      </c>
      <c r="BD95" s="91" cm="1">
        <f t="array" ref="BD95">INDEX(Appendix!$G$4:$L$8,_xlfn.IFS(BB95&lt;56,1,BB95&lt;61,2,BB95&lt;66,3,BB95&lt;71,4,TRUE,5),MATCH(YEAR($C$17),Appendix!$G$3:$L$3,0))</f>
        <v>0</v>
      </c>
      <c r="BE95" s="92">
        <f t="shared" si="46"/>
        <v>0</v>
      </c>
      <c r="BF95" s="89">
        <f t="shared" si="47"/>
        <v>127</v>
      </c>
      <c r="BG95" s="90" cm="1">
        <f t="array" ref="BG95">_xlfn.IFS(SUM($S95,$W95,$AA95,$AE95,$AI95,$AM95,$AQ95,$AU95,$AY95,$BC95)&gt;='Wage Ceilings '!$C$3,0,SUM($M95,$S95,$W95,$AA95,$AE95,$AI95,$AM95,$AQ95,$AU95,$AY95,$BC95)&gt;'Wage Ceilings '!$C$3,'Wage Ceilings '!$C$3-SUM($S95,$W95,$AA95,$AE95,$AI95,$AM95,$AQ95,$AU95,$AY95,$BC95),SUM($M95,$S95,$W95,$AA95,$AE95,$AI95,$AM95,$AQ95,$AU95,$AY95,$BC95)&lt;='Wage Ceilings '!$C$3,$M95)</f>
        <v>0</v>
      </c>
      <c r="BH95" s="91" cm="1">
        <f t="array" ref="BH95">INDEX(Appendix!$G$4:$L$8,_xlfn.IFS(BF95&lt;56,1,BF95&lt;61,2,BF95&lt;66,3,BF95&lt;71,4,TRUE,5),MATCH(YEAR($C$17),Appendix!$G$3:$L$3,0))</f>
        <v>0</v>
      </c>
      <c r="BI95" s="92">
        <f t="shared" si="48"/>
        <v>0</v>
      </c>
      <c r="BJ95" s="89">
        <f t="shared" si="49"/>
        <v>127</v>
      </c>
      <c r="BK95" s="90" cm="1">
        <f t="array" ref="BK95">_xlfn.IFS(SUM($S95,$W95,$AA95,$AE95,$AI95,$AM95,$AQ95,$AU95,$AY95,$BC95,$BG95)&gt;='Wage Ceilings '!$C$3,0,SUM($N95,$S95,$W95,$AA95,$AE95,$AI95,$AM95,$AQ95,$AU95,$AY95,$BC95,$BG95)&gt;'Wage Ceilings '!$C$3,'Wage Ceilings '!$C$3-SUM($S95,$W95,$AA95,$AE95,$AI95,$AM95,$AQ95,$AU95,$AY95,$BC95,$BG95),SUM($N95,$S95,$W95,$AA95,$AE95,$AI95,$AM95,$AQ95,$AU95,$AY95,$BC95,$BG95)&lt;='Wage Ceilings '!$C$3,$N95)</f>
        <v>0</v>
      </c>
      <c r="BL95" s="91" cm="1">
        <f t="array" ref="BL95">INDEX(Appendix!$G$4:$L$8,_xlfn.IFS(BJ95&lt;56,1,BJ95&lt;61,2,BJ95&lt;66,3,BJ95&lt;71,4,TRUE,5),MATCH(YEAR($C$17),Appendix!$G$3:$L$3,0))</f>
        <v>0</v>
      </c>
      <c r="BM95" s="92">
        <f t="shared" si="50"/>
        <v>0</v>
      </c>
      <c r="BN95" s="99"/>
    </row>
    <row r="96" spans="1:66" x14ac:dyDescent="0.3">
      <c r="A96" s="64" t="s">
        <v>144</v>
      </c>
      <c r="B96" s="63"/>
      <c r="C96" s="67"/>
      <c r="D96" s="67"/>
      <c r="E96" s="67"/>
      <c r="F96" s="67"/>
      <c r="G96" s="67"/>
      <c r="H96" s="67"/>
      <c r="I96" s="67"/>
      <c r="J96" s="67"/>
      <c r="K96" s="67"/>
      <c r="L96" s="67"/>
      <c r="M96" s="67"/>
      <c r="N96" s="67"/>
      <c r="O96" s="57">
        <f t="shared" si="52"/>
        <v>0</v>
      </c>
      <c r="P96" s="57">
        <f t="shared" si="53"/>
        <v>0</v>
      </c>
      <c r="Q96" s="58">
        <f t="shared" si="27"/>
        <v>0</v>
      </c>
      <c r="R96" s="89">
        <f t="shared" si="28"/>
        <v>126</v>
      </c>
      <c r="S96" s="90">
        <f>IF($C96&gt;'Wage Ceilings '!$C$3,'Wage Ceilings '!$C$3,$C96)</f>
        <v>0</v>
      </c>
      <c r="T96" s="91" cm="1">
        <f t="array" ref="T96">INDEX(Appendix!$G$4:$L$8,_xlfn.IFS(R96&lt;56,1,R96&lt;61,2,R96&lt;66,3,R96&lt;71,4,TRUE,5),MATCH(YEAR($C$17),Appendix!$G$3:$L$3,0))</f>
        <v>0</v>
      </c>
      <c r="U96" s="92">
        <f t="shared" si="29"/>
        <v>0</v>
      </c>
      <c r="V96" s="89">
        <f t="shared" si="30"/>
        <v>127</v>
      </c>
      <c r="W96" s="90">
        <f>IF($D96&gt;'Wage Ceilings '!$C$3-$S96,'Wage Ceilings '!$C$3-$S96,$D96)</f>
        <v>0</v>
      </c>
      <c r="X96" s="91" cm="1">
        <f t="array" ref="X96">INDEX(Appendix!$G$4:$L$8,_xlfn.IFS(V96&lt;56,1,V96&lt;61,2,V96&lt;66,3,V96&lt;71,4,TRUE,5),MATCH(YEAR($C$17),Appendix!$G$3:$L$3,0))</f>
        <v>0</v>
      </c>
      <c r="Y96" s="92">
        <f t="shared" si="31"/>
        <v>0</v>
      </c>
      <c r="Z96" s="89">
        <f t="shared" si="32"/>
        <v>127</v>
      </c>
      <c r="AA96" s="90">
        <f>IF($E96&gt;'Wage Ceilings '!$C$3-SUM($S96,$W96),'Wage Ceilings '!$C$3-SUM($S96,$W96),$E96)</f>
        <v>0</v>
      </c>
      <c r="AB96" s="91" cm="1">
        <f t="array" ref="AB96">INDEX(Appendix!$G$4:$L$8,_xlfn.IFS(Z96&lt;56,1,Z96&lt;61,2,Z96&lt;66,3,Z96&lt;71,4,TRUE,5),MATCH(YEAR($C$17),Appendix!$G$3:$L$3,0))</f>
        <v>0</v>
      </c>
      <c r="AC96" s="92">
        <f t="shared" si="33"/>
        <v>0</v>
      </c>
      <c r="AD96" s="89">
        <f t="shared" si="34"/>
        <v>127</v>
      </c>
      <c r="AE96" s="90">
        <f>IF($F96&gt;'Wage Ceilings '!$C$3-SUM($S96,$W96,$AA96),'Wage Ceilings '!$C$3-SUM($S96,$W96,$AA96),$F96)</f>
        <v>0</v>
      </c>
      <c r="AF96" s="91" cm="1">
        <f t="array" ref="AF96">INDEX(Appendix!$G$4:$L$8,_xlfn.IFS(AD96&lt;56,1,AD96&lt;61,2,AD96&lt;66,3,AD96&lt;71,4,TRUE,5),MATCH(YEAR($C$17),Appendix!$G$3:$L$3,0))</f>
        <v>0</v>
      </c>
      <c r="AG96" s="92">
        <f t="shared" si="35"/>
        <v>0</v>
      </c>
      <c r="AH96" s="89">
        <f t="shared" si="36"/>
        <v>127</v>
      </c>
      <c r="AI96" s="90">
        <f>IF($G96&gt;'Wage Ceilings '!$C$3-SUM($S96,$W96,$AA96,$AE96),'Wage Ceilings '!$C$3-SUM($S96,$W96,$AA96,$AE96),$G96)</f>
        <v>0</v>
      </c>
      <c r="AJ96" s="91" cm="1">
        <f t="array" ref="AJ96">INDEX(Appendix!$G$4:$L$8,_xlfn.IFS(AH96&lt;56,1,AH96&lt;61,2,AH96&lt;66,3,AH96&lt;71,4,TRUE,5),MATCH(YEAR($C$17),Appendix!$G$3:$L$3,0))</f>
        <v>0</v>
      </c>
      <c r="AK96" s="92">
        <f t="shared" si="37"/>
        <v>0</v>
      </c>
      <c r="AL96" s="89">
        <f t="shared" si="38"/>
        <v>127</v>
      </c>
      <c r="AM96" s="90">
        <f>IF($H96&gt;'Wage Ceilings '!$C$3-SUM($S96,$W96,$AA96,$AE96,$AI96),'Wage Ceilings '!$C$3-SUM($S96,$W96,$AA96,$AE96,$AI96),$H96)</f>
        <v>0</v>
      </c>
      <c r="AN96" s="91" cm="1">
        <f t="array" ref="AN96">INDEX(Appendix!$G$4:$L$8,_xlfn.IFS(AL96&lt;56,1,AL96&lt;61,2,AL96&lt;66,3,AL96&lt;71,4,TRUE,5),MATCH(YEAR($C$17),Appendix!$G$3:$L$3,0))</f>
        <v>0</v>
      </c>
      <c r="AO96" s="92">
        <f t="shared" si="39"/>
        <v>0</v>
      </c>
      <c r="AP96" s="89">
        <f t="shared" si="40"/>
        <v>127</v>
      </c>
      <c r="AQ96" s="90" cm="1">
        <f t="array" ref="AQ96">_xlfn.IFS(SUM($S96,$W96,$AA96,$AE96,$AI96,$AM96)&gt;='Wage Ceilings '!$C$3,0,SUM($I96,$S96,$W96,$AA96,$AE96,$AI96,$AM96)&gt;'Wage Ceilings '!$C$3,'Wage Ceilings '!$C$3-SUM($S96,$W96,$AA96,$AE96,$AI96,$AM96),SUM($I96,$S96,$W96,$AA96,$AE96,$AI96,$AM96)&lt;='Wage Ceilings '!$C$3,$I96)</f>
        <v>0</v>
      </c>
      <c r="AR96" s="91" cm="1">
        <f t="array" ref="AR96">INDEX(Appendix!$G$4:$L$8,_xlfn.IFS(AP96&lt;56,1,AP96&lt;61,2,AP96&lt;66,3,AP96&lt;71,4,TRUE,5),MATCH(YEAR($C$17),Appendix!$G$3:$L$3,0))</f>
        <v>0</v>
      </c>
      <c r="AS96" s="92">
        <f t="shared" si="51"/>
        <v>0</v>
      </c>
      <c r="AT96" s="89">
        <f t="shared" si="41"/>
        <v>127</v>
      </c>
      <c r="AU96" s="90" cm="1">
        <f t="array" ref="AU96">_xlfn.IFS(SUM($S96,$W96,$AA96,$AE96,$AI96,$AM96,$AQ96)&gt;='Wage Ceilings '!$C$3,0,SUM($J96,$S96,$W96,$AA96,$AE96,$AI96,$AM96,$AQ96)&gt;'Wage Ceilings '!$C$3,'Wage Ceilings '!$C$3-SUM($S96,$W96,$AA96,$AE96,$AI96,$AM96,$AQ96),SUM($J96,$S96,$W96,$AA96,$AE96,$AI96,$AM96,$AQ96)&lt;='Wage Ceilings '!$C$3,$J96)</f>
        <v>0</v>
      </c>
      <c r="AV96" s="91" cm="1">
        <f t="array" ref="AV96">INDEX(Appendix!$G$4:$L$8,_xlfn.IFS(AT96&lt;56,1,AT96&lt;61,2,AT96&lt;66,3,AT96&lt;71,4,TRUE,5),MATCH(YEAR($C$17),Appendix!$G$3:$L$3,0))</f>
        <v>0</v>
      </c>
      <c r="AW96" s="92">
        <f t="shared" si="42"/>
        <v>0</v>
      </c>
      <c r="AX96" s="89">
        <f t="shared" si="43"/>
        <v>127</v>
      </c>
      <c r="AY96" s="90" cm="1">
        <f t="array" ref="AY96">_xlfn.IFS(SUM($S96,$W96,$AA96,$AE96,$AI96,$AM96,$AQ96,$AU96)&gt;='Wage Ceilings '!$C$3,0,SUM($K96,$S96,$W96,$AA96,$AE96,$AI96,$AM96,$AQ96,$AU96)&gt;'Wage Ceilings '!$C$3,'Wage Ceilings '!$C$3-SUM($S96,$W96,$AA96,$AE96,$AI96,$AM96,$AQ96,$AU96),SUM($K96,$S96,$W96,$AA96,$AE96,$AI96,$AM96,$AQ96,$AU96)&lt;='Wage Ceilings '!$C$3,$K96)</f>
        <v>0</v>
      </c>
      <c r="AZ96" s="91" cm="1">
        <f t="array" ref="AZ96">INDEX(Appendix!$G$4:$L$8,_xlfn.IFS(AX96&lt;56,1,AX96&lt;61,2,AX96&lt;66,3,AX96&lt;71,4,TRUE,5),MATCH(YEAR($C$17),Appendix!$G$3:$L$3,0))</f>
        <v>0</v>
      </c>
      <c r="BA96" s="92">
        <f t="shared" si="44"/>
        <v>0</v>
      </c>
      <c r="BB96" s="89">
        <f t="shared" si="45"/>
        <v>127</v>
      </c>
      <c r="BC96" s="90" cm="1">
        <f t="array" ref="BC96">_xlfn.IFS(SUM($S96,$W96,$AA96,$AE96,$AI96,$AM96,$AQ96,$AU96,$AY96)&gt;='Wage Ceilings '!$C$3,0,SUM($L96,$S96,$W96,$AA96,$AE96,$AI96,$AM96,$AQ96,$AU96,$AY96)&gt;'Wage Ceilings '!$C$3,'Wage Ceilings '!$C$3-SUM($S96,$W96,$AA96,$AE96,$AI96,$AM96,$AQ96,$AU96,$AY96),SUM($L96,$S96,$W96,$AA96,$AE96,$AI96,$AM96,$AQ96,$AU96,$AY96)&lt;='Wage Ceilings '!$C$3,$L96)</f>
        <v>0</v>
      </c>
      <c r="BD96" s="91" cm="1">
        <f t="array" ref="BD96">INDEX(Appendix!$G$4:$L$8,_xlfn.IFS(BB96&lt;56,1,BB96&lt;61,2,BB96&lt;66,3,BB96&lt;71,4,TRUE,5),MATCH(YEAR($C$17),Appendix!$G$3:$L$3,0))</f>
        <v>0</v>
      </c>
      <c r="BE96" s="92">
        <f t="shared" si="46"/>
        <v>0</v>
      </c>
      <c r="BF96" s="89">
        <f t="shared" si="47"/>
        <v>127</v>
      </c>
      <c r="BG96" s="90" cm="1">
        <f t="array" ref="BG96">_xlfn.IFS(SUM($S96,$W96,$AA96,$AE96,$AI96,$AM96,$AQ96,$AU96,$AY96,$BC96)&gt;='Wage Ceilings '!$C$3,0,SUM($M96,$S96,$W96,$AA96,$AE96,$AI96,$AM96,$AQ96,$AU96,$AY96,$BC96)&gt;'Wage Ceilings '!$C$3,'Wage Ceilings '!$C$3-SUM($S96,$W96,$AA96,$AE96,$AI96,$AM96,$AQ96,$AU96,$AY96,$BC96),SUM($M96,$S96,$W96,$AA96,$AE96,$AI96,$AM96,$AQ96,$AU96,$AY96,$BC96)&lt;='Wage Ceilings '!$C$3,$M96)</f>
        <v>0</v>
      </c>
      <c r="BH96" s="91" cm="1">
        <f t="array" ref="BH96">INDEX(Appendix!$G$4:$L$8,_xlfn.IFS(BF96&lt;56,1,BF96&lt;61,2,BF96&lt;66,3,BF96&lt;71,4,TRUE,5),MATCH(YEAR($C$17),Appendix!$G$3:$L$3,0))</f>
        <v>0</v>
      </c>
      <c r="BI96" s="92">
        <f t="shared" si="48"/>
        <v>0</v>
      </c>
      <c r="BJ96" s="89">
        <f t="shared" si="49"/>
        <v>127</v>
      </c>
      <c r="BK96" s="90" cm="1">
        <f t="array" ref="BK96">_xlfn.IFS(SUM($S96,$W96,$AA96,$AE96,$AI96,$AM96,$AQ96,$AU96,$AY96,$BC96,$BG96)&gt;='Wage Ceilings '!$C$3,0,SUM($N96,$S96,$W96,$AA96,$AE96,$AI96,$AM96,$AQ96,$AU96,$AY96,$BC96,$BG96)&gt;'Wage Ceilings '!$C$3,'Wage Ceilings '!$C$3-SUM($S96,$W96,$AA96,$AE96,$AI96,$AM96,$AQ96,$AU96,$AY96,$BC96,$BG96),SUM($N96,$S96,$W96,$AA96,$AE96,$AI96,$AM96,$AQ96,$AU96,$AY96,$BC96,$BG96)&lt;='Wage Ceilings '!$C$3,$N96)</f>
        <v>0</v>
      </c>
      <c r="BL96" s="91" cm="1">
        <f t="array" ref="BL96">INDEX(Appendix!$G$4:$L$8,_xlfn.IFS(BJ96&lt;56,1,BJ96&lt;61,2,BJ96&lt;66,3,BJ96&lt;71,4,TRUE,5),MATCH(YEAR($C$17),Appendix!$G$3:$L$3,0))</f>
        <v>0</v>
      </c>
      <c r="BM96" s="92">
        <f t="shared" si="50"/>
        <v>0</v>
      </c>
      <c r="BN96" s="99"/>
    </row>
    <row r="97" spans="1:66" x14ac:dyDescent="0.3">
      <c r="A97" s="64" t="s">
        <v>145</v>
      </c>
      <c r="B97" s="63"/>
      <c r="C97" s="67"/>
      <c r="D97" s="67"/>
      <c r="E97" s="67"/>
      <c r="F97" s="67"/>
      <c r="G97" s="67"/>
      <c r="H97" s="67"/>
      <c r="I97" s="67"/>
      <c r="J97" s="67"/>
      <c r="K97" s="67"/>
      <c r="L97" s="67"/>
      <c r="M97" s="67"/>
      <c r="N97" s="67"/>
      <c r="O97" s="57">
        <f t="shared" si="52"/>
        <v>0</v>
      </c>
      <c r="P97" s="57">
        <f t="shared" si="53"/>
        <v>0</v>
      </c>
      <c r="Q97" s="58">
        <f t="shared" si="27"/>
        <v>0</v>
      </c>
      <c r="R97" s="89">
        <f t="shared" si="28"/>
        <v>126</v>
      </c>
      <c r="S97" s="90">
        <f>IF($C97&gt;'Wage Ceilings '!$C$3,'Wage Ceilings '!$C$3,$C97)</f>
        <v>0</v>
      </c>
      <c r="T97" s="91" cm="1">
        <f t="array" ref="T97">INDEX(Appendix!$G$4:$L$8,_xlfn.IFS(R97&lt;56,1,R97&lt;61,2,R97&lt;66,3,R97&lt;71,4,TRUE,5),MATCH(YEAR($C$17),Appendix!$G$3:$L$3,0))</f>
        <v>0</v>
      </c>
      <c r="U97" s="92">
        <f t="shared" si="29"/>
        <v>0</v>
      </c>
      <c r="V97" s="89">
        <f t="shared" si="30"/>
        <v>127</v>
      </c>
      <c r="W97" s="90">
        <f>IF($D97&gt;'Wage Ceilings '!$C$3-$S97,'Wage Ceilings '!$C$3-$S97,$D97)</f>
        <v>0</v>
      </c>
      <c r="X97" s="91" cm="1">
        <f t="array" ref="X97">INDEX(Appendix!$G$4:$L$8,_xlfn.IFS(V97&lt;56,1,V97&lt;61,2,V97&lt;66,3,V97&lt;71,4,TRUE,5),MATCH(YEAR($C$17),Appendix!$G$3:$L$3,0))</f>
        <v>0</v>
      </c>
      <c r="Y97" s="92">
        <f t="shared" si="31"/>
        <v>0</v>
      </c>
      <c r="Z97" s="89">
        <f t="shared" si="32"/>
        <v>127</v>
      </c>
      <c r="AA97" s="90">
        <f>IF($E97&gt;'Wage Ceilings '!$C$3-SUM($S97,$W97),'Wage Ceilings '!$C$3-SUM($S97,$W97),$E97)</f>
        <v>0</v>
      </c>
      <c r="AB97" s="91" cm="1">
        <f t="array" ref="AB97">INDEX(Appendix!$G$4:$L$8,_xlfn.IFS(Z97&lt;56,1,Z97&lt;61,2,Z97&lt;66,3,Z97&lt;71,4,TRUE,5),MATCH(YEAR($C$17),Appendix!$G$3:$L$3,0))</f>
        <v>0</v>
      </c>
      <c r="AC97" s="92">
        <f t="shared" si="33"/>
        <v>0</v>
      </c>
      <c r="AD97" s="89">
        <f t="shared" si="34"/>
        <v>127</v>
      </c>
      <c r="AE97" s="90">
        <f>IF($F97&gt;'Wage Ceilings '!$C$3-SUM($S97,$W97,$AA97),'Wage Ceilings '!$C$3-SUM($S97,$W97,$AA97),$F97)</f>
        <v>0</v>
      </c>
      <c r="AF97" s="91" cm="1">
        <f t="array" ref="AF97">INDEX(Appendix!$G$4:$L$8,_xlfn.IFS(AD97&lt;56,1,AD97&lt;61,2,AD97&lt;66,3,AD97&lt;71,4,TRUE,5),MATCH(YEAR($C$17),Appendix!$G$3:$L$3,0))</f>
        <v>0</v>
      </c>
      <c r="AG97" s="92">
        <f t="shared" si="35"/>
        <v>0</v>
      </c>
      <c r="AH97" s="89">
        <f t="shared" si="36"/>
        <v>127</v>
      </c>
      <c r="AI97" s="90">
        <f>IF($G97&gt;'Wage Ceilings '!$C$3-SUM($S97,$W97,$AA97,$AE97),'Wage Ceilings '!$C$3-SUM($S97,$W97,$AA97,$AE97),$G97)</f>
        <v>0</v>
      </c>
      <c r="AJ97" s="91" cm="1">
        <f t="array" ref="AJ97">INDEX(Appendix!$G$4:$L$8,_xlfn.IFS(AH97&lt;56,1,AH97&lt;61,2,AH97&lt;66,3,AH97&lt;71,4,TRUE,5),MATCH(YEAR($C$17),Appendix!$G$3:$L$3,0))</f>
        <v>0</v>
      </c>
      <c r="AK97" s="92">
        <f t="shared" si="37"/>
        <v>0</v>
      </c>
      <c r="AL97" s="89">
        <f t="shared" si="38"/>
        <v>127</v>
      </c>
      <c r="AM97" s="90">
        <f>IF($H97&gt;'Wage Ceilings '!$C$3-SUM($S97,$W97,$AA97,$AE97,$AI97),'Wage Ceilings '!$C$3-SUM($S97,$W97,$AA97,$AE97,$AI97),$H97)</f>
        <v>0</v>
      </c>
      <c r="AN97" s="91" cm="1">
        <f t="array" ref="AN97">INDEX(Appendix!$G$4:$L$8,_xlfn.IFS(AL97&lt;56,1,AL97&lt;61,2,AL97&lt;66,3,AL97&lt;71,4,TRUE,5),MATCH(YEAR($C$17),Appendix!$G$3:$L$3,0))</f>
        <v>0</v>
      </c>
      <c r="AO97" s="92">
        <f t="shared" si="39"/>
        <v>0</v>
      </c>
      <c r="AP97" s="89">
        <f t="shared" si="40"/>
        <v>127</v>
      </c>
      <c r="AQ97" s="90" cm="1">
        <f t="array" ref="AQ97">_xlfn.IFS(SUM($S97,$W97,$AA97,$AE97,$AI97,$AM97)&gt;='Wage Ceilings '!$C$3,0,SUM($I97,$S97,$W97,$AA97,$AE97,$AI97,$AM97)&gt;'Wage Ceilings '!$C$3,'Wage Ceilings '!$C$3-SUM($S97,$W97,$AA97,$AE97,$AI97,$AM97),SUM($I97,$S97,$W97,$AA97,$AE97,$AI97,$AM97)&lt;='Wage Ceilings '!$C$3,$I97)</f>
        <v>0</v>
      </c>
      <c r="AR97" s="91" cm="1">
        <f t="array" ref="AR97">INDEX(Appendix!$G$4:$L$8,_xlfn.IFS(AP97&lt;56,1,AP97&lt;61,2,AP97&lt;66,3,AP97&lt;71,4,TRUE,5),MATCH(YEAR($C$17),Appendix!$G$3:$L$3,0))</f>
        <v>0</v>
      </c>
      <c r="AS97" s="92">
        <f t="shared" si="51"/>
        <v>0</v>
      </c>
      <c r="AT97" s="89">
        <f t="shared" si="41"/>
        <v>127</v>
      </c>
      <c r="AU97" s="90" cm="1">
        <f t="array" ref="AU97">_xlfn.IFS(SUM($S97,$W97,$AA97,$AE97,$AI97,$AM97,$AQ97)&gt;='Wage Ceilings '!$C$3,0,SUM($J97,$S97,$W97,$AA97,$AE97,$AI97,$AM97,$AQ97)&gt;'Wage Ceilings '!$C$3,'Wage Ceilings '!$C$3-SUM($S97,$W97,$AA97,$AE97,$AI97,$AM97,$AQ97),SUM($J97,$S97,$W97,$AA97,$AE97,$AI97,$AM97,$AQ97)&lt;='Wage Ceilings '!$C$3,$J97)</f>
        <v>0</v>
      </c>
      <c r="AV97" s="91" cm="1">
        <f t="array" ref="AV97">INDEX(Appendix!$G$4:$L$8,_xlfn.IFS(AT97&lt;56,1,AT97&lt;61,2,AT97&lt;66,3,AT97&lt;71,4,TRUE,5),MATCH(YEAR($C$17),Appendix!$G$3:$L$3,0))</f>
        <v>0</v>
      </c>
      <c r="AW97" s="92">
        <f t="shared" si="42"/>
        <v>0</v>
      </c>
      <c r="AX97" s="89">
        <f t="shared" si="43"/>
        <v>127</v>
      </c>
      <c r="AY97" s="90" cm="1">
        <f t="array" ref="AY97">_xlfn.IFS(SUM($S97,$W97,$AA97,$AE97,$AI97,$AM97,$AQ97,$AU97)&gt;='Wage Ceilings '!$C$3,0,SUM($K97,$S97,$W97,$AA97,$AE97,$AI97,$AM97,$AQ97,$AU97)&gt;'Wage Ceilings '!$C$3,'Wage Ceilings '!$C$3-SUM($S97,$W97,$AA97,$AE97,$AI97,$AM97,$AQ97,$AU97),SUM($K97,$S97,$W97,$AA97,$AE97,$AI97,$AM97,$AQ97,$AU97)&lt;='Wage Ceilings '!$C$3,$K97)</f>
        <v>0</v>
      </c>
      <c r="AZ97" s="91" cm="1">
        <f t="array" ref="AZ97">INDEX(Appendix!$G$4:$L$8,_xlfn.IFS(AX97&lt;56,1,AX97&lt;61,2,AX97&lt;66,3,AX97&lt;71,4,TRUE,5),MATCH(YEAR($C$17),Appendix!$G$3:$L$3,0))</f>
        <v>0</v>
      </c>
      <c r="BA97" s="92">
        <f t="shared" si="44"/>
        <v>0</v>
      </c>
      <c r="BB97" s="89">
        <f t="shared" si="45"/>
        <v>127</v>
      </c>
      <c r="BC97" s="90" cm="1">
        <f t="array" ref="BC97">_xlfn.IFS(SUM($S97,$W97,$AA97,$AE97,$AI97,$AM97,$AQ97,$AU97,$AY97)&gt;='Wage Ceilings '!$C$3,0,SUM($L97,$S97,$W97,$AA97,$AE97,$AI97,$AM97,$AQ97,$AU97,$AY97)&gt;'Wage Ceilings '!$C$3,'Wage Ceilings '!$C$3-SUM($S97,$W97,$AA97,$AE97,$AI97,$AM97,$AQ97,$AU97,$AY97),SUM($L97,$S97,$W97,$AA97,$AE97,$AI97,$AM97,$AQ97,$AU97,$AY97)&lt;='Wage Ceilings '!$C$3,$L97)</f>
        <v>0</v>
      </c>
      <c r="BD97" s="91" cm="1">
        <f t="array" ref="BD97">INDEX(Appendix!$G$4:$L$8,_xlfn.IFS(BB97&lt;56,1,BB97&lt;61,2,BB97&lt;66,3,BB97&lt;71,4,TRUE,5),MATCH(YEAR($C$17),Appendix!$G$3:$L$3,0))</f>
        <v>0</v>
      </c>
      <c r="BE97" s="92">
        <f t="shared" si="46"/>
        <v>0</v>
      </c>
      <c r="BF97" s="89">
        <f t="shared" si="47"/>
        <v>127</v>
      </c>
      <c r="BG97" s="90" cm="1">
        <f t="array" ref="BG97">_xlfn.IFS(SUM($S97,$W97,$AA97,$AE97,$AI97,$AM97,$AQ97,$AU97,$AY97,$BC97)&gt;='Wage Ceilings '!$C$3,0,SUM($M97,$S97,$W97,$AA97,$AE97,$AI97,$AM97,$AQ97,$AU97,$AY97,$BC97)&gt;'Wage Ceilings '!$C$3,'Wage Ceilings '!$C$3-SUM($S97,$W97,$AA97,$AE97,$AI97,$AM97,$AQ97,$AU97,$AY97,$BC97),SUM($M97,$S97,$W97,$AA97,$AE97,$AI97,$AM97,$AQ97,$AU97,$AY97,$BC97)&lt;='Wage Ceilings '!$C$3,$M97)</f>
        <v>0</v>
      </c>
      <c r="BH97" s="91" cm="1">
        <f t="array" ref="BH97">INDEX(Appendix!$G$4:$L$8,_xlfn.IFS(BF97&lt;56,1,BF97&lt;61,2,BF97&lt;66,3,BF97&lt;71,4,TRUE,5),MATCH(YEAR($C$17),Appendix!$G$3:$L$3,0))</f>
        <v>0</v>
      </c>
      <c r="BI97" s="92">
        <f t="shared" si="48"/>
        <v>0</v>
      </c>
      <c r="BJ97" s="89">
        <f t="shared" si="49"/>
        <v>127</v>
      </c>
      <c r="BK97" s="90" cm="1">
        <f t="array" ref="BK97">_xlfn.IFS(SUM($S97,$W97,$AA97,$AE97,$AI97,$AM97,$AQ97,$AU97,$AY97,$BC97,$BG97)&gt;='Wage Ceilings '!$C$3,0,SUM($N97,$S97,$W97,$AA97,$AE97,$AI97,$AM97,$AQ97,$AU97,$AY97,$BC97,$BG97)&gt;'Wage Ceilings '!$C$3,'Wage Ceilings '!$C$3-SUM($S97,$W97,$AA97,$AE97,$AI97,$AM97,$AQ97,$AU97,$AY97,$BC97,$BG97),SUM($N97,$S97,$W97,$AA97,$AE97,$AI97,$AM97,$AQ97,$AU97,$AY97,$BC97,$BG97)&lt;='Wage Ceilings '!$C$3,$N97)</f>
        <v>0</v>
      </c>
      <c r="BL97" s="91" cm="1">
        <f t="array" ref="BL97">INDEX(Appendix!$G$4:$L$8,_xlfn.IFS(BJ97&lt;56,1,BJ97&lt;61,2,BJ97&lt;66,3,BJ97&lt;71,4,TRUE,5),MATCH(YEAR($C$17),Appendix!$G$3:$L$3,0))</f>
        <v>0</v>
      </c>
      <c r="BM97" s="92">
        <f t="shared" si="50"/>
        <v>0</v>
      </c>
      <c r="BN97" s="99"/>
    </row>
    <row r="98" spans="1:66" x14ac:dyDescent="0.3">
      <c r="A98" s="64" t="s">
        <v>146</v>
      </c>
      <c r="B98" s="63"/>
      <c r="C98" s="67"/>
      <c r="D98" s="67"/>
      <c r="E98" s="67"/>
      <c r="F98" s="67"/>
      <c r="G98" s="67"/>
      <c r="H98" s="67"/>
      <c r="I98" s="67"/>
      <c r="J98" s="67"/>
      <c r="K98" s="67"/>
      <c r="L98" s="67"/>
      <c r="M98" s="67"/>
      <c r="N98" s="67"/>
      <c r="O98" s="57">
        <f t="shared" si="52"/>
        <v>0</v>
      </c>
      <c r="P98" s="57">
        <f t="shared" si="53"/>
        <v>0</v>
      </c>
      <c r="Q98" s="58">
        <f t="shared" si="27"/>
        <v>0</v>
      </c>
      <c r="R98" s="89">
        <f t="shared" si="28"/>
        <v>126</v>
      </c>
      <c r="S98" s="90">
        <f>IF($C98&gt;'Wage Ceilings '!$C$3,'Wage Ceilings '!$C$3,$C98)</f>
        <v>0</v>
      </c>
      <c r="T98" s="91" cm="1">
        <f t="array" ref="T98">INDEX(Appendix!$G$4:$L$8,_xlfn.IFS(R98&lt;56,1,R98&lt;61,2,R98&lt;66,3,R98&lt;71,4,TRUE,5),MATCH(YEAR($C$17),Appendix!$G$3:$L$3,0))</f>
        <v>0</v>
      </c>
      <c r="U98" s="92">
        <f t="shared" si="29"/>
        <v>0</v>
      </c>
      <c r="V98" s="89">
        <f t="shared" si="30"/>
        <v>127</v>
      </c>
      <c r="W98" s="90">
        <f>IF($D98&gt;'Wage Ceilings '!$C$3-$S98,'Wage Ceilings '!$C$3-$S98,$D98)</f>
        <v>0</v>
      </c>
      <c r="X98" s="91" cm="1">
        <f t="array" ref="X98">INDEX(Appendix!$G$4:$L$8,_xlfn.IFS(V98&lt;56,1,V98&lt;61,2,V98&lt;66,3,V98&lt;71,4,TRUE,5),MATCH(YEAR($C$17),Appendix!$G$3:$L$3,0))</f>
        <v>0</v>
      </c>
      <c r="Y98" s="92">
        <f t="shared" si="31"/>
        <v>0</v>
      </c>
      <c r="Z98" s="89">
        <f t="shared" si="32"/>
        <v>127</v>
      </c>
      <c r="AA98" s="90">
        <f>IF($E98&gt;'Wage Ceilings '!$C$3-SUM($S98,$W98),'Wage Ceilings '!$C$3-SUM($S98,$W98),$E98)</f>
        <v>0</v>
      </c>
      <c r="AB98" s="91" cm="1">
        <f t="array" ref="AB98">INDEX(Appendix!$G$4:$L$8,_xlfn.IFS(Z98&lt;56,1,Z98&lt;61,2,Z98&lt;66,3,Z98&lt;71,4,TRUE,5),MATCH(YEAR($C$17),Appendix!$G$3:$L$3,0))</f>
        <v>0</v>
      </c>
      <c r="AC98" s="92">
        <f t="shared" si="33"/>
        <v>0</v>
      </c>
      <c r="AD98" s="89">
        <f t="shared" si="34"/>
        <v>127</v>
      </c>
      <c r="AE98" s="90">
        <f>IF($F98&gt;'Wage Ceilings '!$C$3-SUM($S98,$W98,$AA98),'Wage Ceilings '!$C$3-SUM($S98,$W98,$AA98),$F98)</f>
        <v>0</v>
      </c>
      <c r="AF98" s="91" cm="1">
        <f t="array" ref="AF98">INDEX(Appendix!$G$4:$L$8,_xlfn.IFS(AD98&lt;56,1,AD98&lt;61,2,AD98&lt;66,3,AD98&lt;71,4,TRUE,5),MATCH(YEAR($C$17),Appendix!$G$3:$L$3,0))</f>
        <v>0</v>
      </c>
      <c r="AG98" s="92">
        <f t="shared" si="35"/>
        <v>0</v>
      </c>
      <c r="AH98" s="89">
        <f t="shared" si="36"/>
        <v>127</v>
      </c>
      <c r="AI98" s="90">
        <f>IF($G98&gt;'Wage Ceilings '!$C$3-SUM($S98,$W98,$AA98,$AE98),'Wage Ceilings '!$C$3-SUM($S98,$W98,$AA98,$AE98),$G98)</f>
        <v>0</v>
      </c>
      <c r="AJ98" s="91" cm="1">
        <f t="array" ref="AJ98">INDEX(Appendix!$G$4:$L$8,_xlfn.IFS(AH98&lt;56,1,AH98&lt;61,2,AH98&lt;66,3,AH98&lt;71,4,TRUE,5),MATCH(YEAR($C$17),Appendix!$G$3:$L$3,0))</f>
        <v>0</v>
      </c>
      <c r="AK98" s="92">
        <f t="shared" si="37"/>
        <v>0</v>
      </c>
      <c r="AL98" s="89">
        <f t="shared" si="38"/>
        <v>127</v>
      </c>
      <c r="AM98" s="90">
        <f>IF($H98&gt;'Wage Ceilings '!$C$3-SUM($S98,$W98,$AA98,$AE98,$AI98),'Wage Ceilings '!$C$3-SUM($S98,$W98,$AA98,$AE98,$AI98),$H98)</f>
        <v>0</v>
      </c>
      <c r="AN98" s="91" cm="1">
        <f t="array" ref="AN98">INDEX(Appendix!$G$4:$L$8,_xlfn.IFS(AL98&lt;56,1,AL98&lt;61,2,AL98&lt;66,3,AL98&lt;71,4,TRUE,5),MATCH(YEAR($C$17),Appendix!$G$3:$L$3,0))</f>
        <v>0</v>
      </c>
      <c r="AO98" s="92">
        <f t="shared" si="39"/>
        <v>0</v>
      </c>
      <c r="AP98" s="89">
        <f t="shared" si="40"/>
        <v>127</v>
      </c>
      <c r="AQ98" s="90" cm="1">
        <f t="array" ref="AQ98">_xlfn.IFS(SUM($S98,$W98,$AA98,$AE98,$AI98,$AM98)&gt;='Wage Ceilings '!$C$3,0,SUM($I98,$S98,$W98,$AA98,$AE98,$AI98,$AM98)&gt;'Wage Ceilings '!$C$3,'Wage Ceilings '!$C$3-SUM($S98,$W98,$AA98,$AE98,$AI98,$AM98),SUM($I98,$S98,$W98,$AA98,$AE98,$AI98,$AM98)&lt;='Wage Ceilings '!$C$3,$I98)</f>
        <v>0</v>
      </c>
      <c r="AR98" s="91" cm="1">
        <f t="array" ref="AR98">INDEX(Appendix!$G$4:$L$8,_xlfn.IFS(AP98&lt;56,1,AP98&lt;61,2,AP98&lt;66,3,AP98&lt;71,4,TRUE,5),MATCH(YEAR($C$17),Appendix!$G$3:$L$3,0))</f>
        <v>0</v>
      </c>
      <c r="AS98" s="92">
        <f t="shared" si="51"/>
        <v>0</v>
      </c>
      <c r="AT98" s="89">
        <f t="shared" si="41"/>
        <v>127</v>
      </c>
      <c r="AU98" s="90" cm="1">
        <f t="array" ref="AU98">_xlfn.IFS(SUM($S98,$W98,$AA98,$AE98,$AI98,$AM98,$AQ98)&gt;='Wage Ceilings '!$C$3,0,SUM($J98,$S98,$W98,$AA98,$AE98,$AI98,$AM98,$AQ98)&gt;'Wage Ceilings '!$C$3,'Wage Ceilings '!$C$3-SUM($S98,$W98,$AA98,$AE98,$AI98,$AM98,$AQ98),SUM($J98,$S98,$W98,$AA98,$AE98,$AI98,$AM98,$AQ98)&lt;='Wage Ceilings '!$C$3,$J98)</f>
        <v>0</v>
      </c>
      <c r="AV98" s="91" cm="1">
        <f t="array" ref="AV98">INDEX(Appendix!$G$4:$L$8,_xlfn.IFS(AT98&lt;56,1,AT98&lt;61,2,AT98&lt;66,3,AT98&lt;71,4,TRUE,5),MATCH(YEAR($C$17),Appendix!$G$3:$L$3,0))</f>
        <v>0</v>
      </c>
      <c r="AW98" s="92">
        <f t="shared" si="42"/>
        <v>0</v>
      </c>
      <c r="AX98" s="89">
        <f t="shared" si="43"/>
        <v>127</v>
      </c>
      <c r="AY98" s="90" cm="1">
        <f t="array" ref="AY98">_xlfn.IFS(SUM($S98,$W98,$AA98,$AE98,$AI98,$AM98,$AQ98,$AU98)&gt;='Wage Ceilings '!$C$3,0,SUM($K98,$S98,$W98,$AA98,$AE98,$AI98,$AM98,$AQ98,$AU98)&gt;'Wage Ceilings '!$C$3,'Wage Ceilings '!$C$3-SUM($S98,$W98,$AA98,$AE98,$AI98,$AM98,$AQ98,$AU98),SUM($K98,$S98,$W98,$AA98,$AE98,$AI98,$AM98,$AQ98,$AU98)&lt;='Wage Ceilings '!$C$3,$K98)</f>
        <v>0</v>
      </c>
      <c r="AZ98" s="91" cm="1">
        <f t="array" ref="AZ98">INDEX(Appendix!$G$4:$L$8,_xlfn.IFS(AX98&lt;56,1,AX98&lt;61,2,AX98&lt;66,3,AX98&lt;71,4,TRUE,5),MATCH(YEAR($C$17),Appendix!$G$3:$L$3,0))</f>
        <v>0</v>
      </c>
      <c r="BA98" s="92">
        <f t="shared" si="44"/>
        <v>0</v>
      </c>
      <c r="BB98" s="89">
        <f t="shared" si="45"/>
        <v>127</v>
      </c>
      <c r="BC98" s="90" cm="1">
        <f t="array" ref="BC98">_xlfn.IFS(SUM($S98,$W98,$AA98,$AE98,$AI98,$AM98,$AQ98,$AU98,$AY98)&gt;='Wage Ceilings '!$C$3,0,SUM($L98,$S98,$W98,$AA98,$AE98,$AI98,$AM98,$AQ98,$AU98,$AY98)&gt;'Wage Ceilings '!$C$3,'Wage Ceilings '!$C$3-SUM($S98,$W98,$AA98,$AE98,$AI98,$AM98,$AQ98,$AU98,$AY98),SUM($L98,$S98,$W98,$AA98,$AE98,$AI98,$AM98,$AQ98,$AU98,$AY98)&lt;='Wage Ceilings '!$C$3,$L98)</f>
        <v>0</v>
      </c>
      <c r="BD98" s="91" cm="1">
        <f t="array" ref="BD98">INDEX(Appendix!$G$4:$L$8,_xlfn.IFS(BB98&lt;56,1,BB98&lt;61,2,BB98&lt;66,3,BB98&lt;71,4,TRUE,5),MATCH(YEAR($C$17),Appendix!$G$3:$L$3,0))</f>
        <v>0</v>
      </c>
      <c r="BE98" s="92">
        <f t="shared" si="46"/>
        <v>0</v>
      </c>
      <c r="BF98" s="89">
        <f t="shared" si="47"/>
        <v>127</v>
      </c>
      <c r="BG98" s="90" cm="1">
        <f t="array" ref="BG98">_xlfn.IFS(SUM($S98,$W98,$AA98,$AE98,$AI98,$AM98,$AQ98,$AU98,$AY98,$BC98)&gt;='Wage Ceilings '!$C$3,0,SUM($M98,$S98,$W98,$AA98,$AE98,$AI98,$AM98,$AQ98,$AU98,$AY98,$BC98)&gt;'Wage Ceilings '!$C$3,'Wage Ceilings '!$C$3-SUM($S98,$W98,$AA98,$AE98,$AI98,$AM98,$AQ98,$AU98,$AY98,$BC98),SUM($M98,$S98,$W98,$AA98,$AE98,$AI98,$AM98,$AQ98,$AU98,$AY98,$BC98)&lt;='Wage Ceilings '!$C$3,$M98)</f>
        <v>0</v>
      </c>
      <c r="BH98" s="91" cm="1">
        <f t="array" ref="BH98">INDEX(Appendix!$G$4:$L$8,_xlfn.IFS(BF98&lt;56,1,BF98&lt;61,2,BF98&lt;66,3,BF98&lt;71,4,TRUE,5),MATCH(YEAR($C$17),Appendix!$G$3:$L$3,0))</f>
        <v>0</v>
      </c>
      <c r="BI98" s="92">
        <f t="shared" si="48"/>
        <v>0</v>
      </c>
      <c r="BJ98" s="89">
        <f t="shared" si="49"/>
        <v>127</v>
      </c>
      <c r="BK98" s="90" cm="1">
        <f t="array" ref="BK98">_xlfn.IFS(SUM($S98,$W98,$AA98,$AE98,$AI98,$AM98,$AQ98,$AU98,$AY98,$BC98,$BG98)&gt;='Wage Ceilings '!$C$3,0,SUM($N98,$S98,$W98,$AA98,$AE98,$AI98,$AM98,$AQ98,$AU98,$AY98,$BC98,$BG98)&gt;'Wage Ceilings '!$C$3,'Wage Ceilings '!$C$3-SUM($S98,$W98,$AA98,$AE98,$AI98,$AM98,$AQ98,$AU98,$AY98,$BC98,$BG98),SUM($N98,$S98,$W98,$AA98,$AE98,$AI98,$AM98,$AQ98,$AU98,$AY98,$BC98,$BG98)&lt;='Wage Ceilings '!$C$3,$N98)</f>
        <v>0</v>
      </c>
      <c r="BL98" s="91" cm="1">
        <f t="array" ref="BL98">INDEX(Appendix!$G$4:$L$8,_xlfn.IFS(BJ98&lt;56,1,BJ98&lt;61,2,BJ98&lt;66,3,BJ98&lt;71,4,TRUE,5),MATCH(YEAR($C$17),Appendix!$G$3:$L$3,0))</f>
        <v>0</v>
      </c>
      <c r="BM98" s="92">
        <f t="shared" si="50"/>
        <v>0</v>
      </c>
      <c r="BN98" s="99"/>
    </row>
    <row r="99" spans="1:66" x14ac:dyDescent="0.3">
      <c r="A99" s="64" t="s">
        <v>147</v>
      </c>
      <c r="B99" s="63"/>
      <c r="C99" s="67"/>
      <c r="D99" s="67"/>
      <c r="E99" s="67"/>
      <c r="F99" s="67"/>
      <c r="G99" s="67"/>
      <c r="H99" s="67"/>
      <c r="I99" s="67"/>
      <c r="J99" s="67"/>
      <c r="K99" s="67"/>
      <c r="L99" s="67"/>
      <c r="M99" s="67"/>
      <c r="N99" s="67"/>
      <c r="O99" s="57">
        <f t="shared" si="52"/>
        <v>0</v>
      </c>
      <c r="P99" s="57">
        <f t="shared" si="53"/>
        <v>0</v>
      </c>
      <c r="Q99" s="58">
        <f t="shared" si="27"/>
        <v>0</v>
      </c>
      <c r="R99" s="89">
        <f t="shared" si="28"/>
        <v>126</v>
      </c>
      <c r="S99" s="90">
        <f>IF($C99&gt;'Wage Ceilings '!$C$3,'Wage Ceilings '!$C$3,$C99)</f>
        <v>0</v>
      </c>
      <c r="T99" s="91" cm="1">
        <f t="array" ref="T99">INDEX(Appendix!$G$4:$L$8,_xlfn.IFS(R99&lt;56,1,R99&lt;61,2,R99&lt;66,3,R99&lt;71,4,TRUE,5),MATCH(YEAR($C$17),Appendix!$G$3:$L$3,0))</f>
        <v>0</v>
      </c>
      <c r="U99" s="92">
        <f t="shared" si="29"/>
        <v>0</v>
      </c>
      <c r="V99" s="89">
        <f t="shared" si="30"/>
        <v>127</v>
      </c>
      <c r="W99" s="90">
        <f>IF($D99&gt;'Wage Ceilings '!$C$3-$S99,'Wage Ceilings '!$C$3-$S99,$D99)</f>
        <v>0</v>
      </c>
      <c r="X99" s="91" cm="1">
        <f t="array" ref="X99">INDEX(Appendix!$G$4:$L$8,_xlfn.IFS(V99&lt;56,1,V99&lt;61,2,V99&lt;66,3,V99&lt;71,4,TRUE,5),MATCH(YEAR($C$17),Appendix!$G$3:$L$3,0))</f>
        <v>0</v>
      </c>
      <c r="Y99" s="92">
        <f t="shared" si="31"/>
        <v>0</v>
      </c>
      <c r="Z99" s="89">
        <f t="shared" si="32"/>
        <v>127</v>
      </c>
      <c r="AA99" s="90">
        <f>IF($E99&gt;'Wage Ceilings '!$C$3-SUM($S99,$W99),'Wage Ceilings '!$C$3-SUM($S99,$W99),$E99)</f>
        <v>0</v>
      </c>
      <c r="AB99" s="91" cm="1">
        <f t="array" ref="AB99">INDEX(Appendix!$G$4:$L$8,_xlfn.IFS(Z99&lt;56,1,Z99&lt;61,2,Z99&lt;66,3,Z99&lt;71,4,TRUE,5),MATCH(YEAR($C$17),Appendix!$G$3:$L$3,0))</f>
        <v>0</v>
      </c>
      <c r="AC99" s="92">
        <f t="shared" si="33"/>
        <v>0</v>
      </c>
      <c r="AD99" s="89">
        <f t="shared" si="34"/>
        <v>127</v>
      </c>
      <c r="AE99" s="90">
        <f>IF($F99&gt;'Wage Ceilings '!$C$3-SUM($S99,$W99,$AA99),'Wage Ceilings '!$C$3-SUM($S99,$W99,$AA99),$F99)</f>
        <v>0</v>
      </c>
      <c r="AF99" s="91" cm="1">
        <f t="array" ref="AF99">INDEX(Appendix!$G$4:$L$8,_xlfn.IFS(AD99&lt;56,1,AD99&lt;61,2,AD99&lt;66,3,AD99&lt;71,4,TRUE,5),MATCH(YEAR($C$17),Appendix!$G$3:$L$3,0))</f>
        <v>0</v>
      </c>
      <c r="AG99" s="92">
        <f t="shared" si="35"/>
        <v>0</v>
      </c>
      <c r="AH99" s="89">
        <f t="shared" si="36"/>
        <v>127</v>
      </c>
      <c r="AI99" s="90">
        <f>IF($G99&gt;'Wage Ceilings '!$C$3-SUM($S99,$W99,$AA99,$AE99),'Wage Ceilings '!$C$3-SUM($S99,$W99,$AA99,$AE99),$G99)</f>
        <v>0</v>
      </c>
      <c r="AJ99" s="91" cm="1">
        <f t="array" ref="AJ99">INDEX(Appendix!$G$4:$L$8,_xlfn.IFS(AH99&lt;56,1,AH99&lt;61,2,AH99&lt;66,3,AH99&lt;71,4,TRUE,5),MATCH(YEAR($C$17),Appendix!$G$3:$L$3,0))</f>
        <v>0</v>
      </c>
      <c r="AK99" s="92">
        <f t="shared" si="37"/>
        <v>0</v>
      </c>
      <c r="AL99" s="89">
        <f t="shared" si="38"/>
        <v>127</v>
      </c>
      <c r="AM99" s="90">
        <f>IF($H99&gt;'Wage Ceilings '!$C$3-SUM($S99,$W99,$AA99,$AE99,$AI99),'Wage Ceilings '!$C$3-SUM($S99,$W99,$AA99,$AE99,$AI99),$H99)</f>
        <v>0</v>
      </c>
      <c r="AN99" s="91" cm="1">
        <f t="array" ref="AN99">INDEX(Appendix!$G$4:$L$8,_xlfn.IFS(AL99&lt;56,1,AL99&lt;61,2,AL99&lt;66,3,AL99&lt;71,4,TRUE,5),MATCH(YEAR($C$17),Appendix!$G$3:$L$3,0))</f>
        <v>0</v>
      </c>
      <c r="AO99" s="92">
        <f t="shared" si="39"/>
        <v>0</v>
      </c>
      <c r="AP99" s="89">
        <f t="shared" si="40"/>
        <v>127</v>
      </c>
      <c r="AQ99" s="90" cm="1">
        <f t="array" ref="AQ99">_xlfn.IFS(SUM($S99,$W99,$AA99,$AE99,$AI99,$AM99)&gt;='Wage Ceilings '!$C$3,0,SUM($I99,$S99,$W99,$AA99,$AE99,$AI99,$AM99)&gt;'Wage Ceilings '!$C$3,'Wage Ceilings '!$C$3-SUM($S99,$W99,$AA99,$AE99,$AI99,$AM99),SUM($I99,$S99,$W99,$AA99,$AE99,$AI99,$AM99)&lt;='Wage Ceilings '!$C$3,$I99)</f>
        <v>0</v>
      </c>
      <c r="AR99" s="91" cm="1">
        <f t="array" ref="AR99">INDEX(Appendix!$G$4:$L$8,_xlfn.IFS(AP99&lt;56,1,AP99&lt;61,2,AP99&lt;66,3,AP99&lt;71,4,TRUE,5),MATCH(YEAR($C$17),Appendix!$G$3:$L$3,0))</f>
        <v>0</v>
      </c>
      <c r="AS99" s="92">
        <f t="shared" si="51"/>
        <v>0</v>
      </c>
      <c r="AT99" s="89">
        <f t="shared" si="41"/>
        <v>127</v>
      </c>
      <c r="AU99" s="90" cm="1">
        <f t="array" ref="AU99">_xlfn.IFS(SUM($S99,$W99,$AA99,$AE99,$AI99,$AM99,$AQ99)&gt;='Wage Ceilings '!$C$3,0,SUM($J99,$S99,$W99,$AA99,$AE99,$AI99,$AM99,$AQ99)&gt;'Wage Ceilings '!$C$3,'Wage Ceilings '!$C$3-SUM($S99,$W99,$AA99,$AE99,$AI99,$AM99,$AQ99),SUM($J99,$S99,$W99,$AA99,$AE99,$AI99,$AM99,$AQ99)&lt;='Wage Ceilings '!$C$3,$J99)</f>
        <v>0</v>
      </c>
      <c r="AV99" s="91" cm="1">
        <f t="array" ref="AV99">INDEX(Appendix!$G$4:$L$8,_xlfn.IFS(AT99&lt;56,1,AT99&lt;61,2,AT99&lt;66,3,AT99&lt;71,4,TRUE,5),MATCH(YEAR($C$17),Appendix!$G$3:$L$3,0))</f>
        <v>0</v>
      </c>
      <c r="AW99" s="92">
        <f t="shared" si="42"/>
        <v>0</v>
      </c>
      <c r="AX99" s="89">
        <f t="shared" si="43"/>
        <v>127</v>
      </c>
      <c r="AY99" s="90" cm="1">
        <f t="array" ref="AY99">_xlfn.IFS(SUM($S99,$W99,$AA99,$AE99,$AI99,$AM99,$AQ99,$AU99)&gt;='Wage Ceilings '!$C$3,0,SUM($K99,$S99,$W99,$AA99,$AE99,$AI99,$AM99,$AQ99,$AU99)&gt;'Wage Ceilings '!$C$3,'Wage Ceilings '!$C$3-SUM($S99,$W99,$AA99,$AE99,$AI99,$AM99,$AQ99,$AU99),SUM($K99,$S99,$W99,$AA99,$AE99,$AI99,$AM99,$AQ99,$AU99)&lt;='Wage Ceilings '!$C$3,$K99)</f>
        <v>0</v>
      </c>
      <c r="AZ99" s="91" cm="1">
        <f t="array" ref="AZ99">INDEX(Appendix!$G$4:$L$8,_xlfn.IFS(AX99&lt;56,1,AX99&lt;61,2,AX99&lt;66,3,AX99&lt;71,4,TRUE,5),MATCH(YEAR($C$17),Appendix!$G$3:$L$3,0))</f>
        <v>0</v>
      </c>
      <c r="BA99" s="92">
        <f t="shared" si="44"/>
        <v>0</v>
      </c>
      <c r="BB99" s="89">
        <f t="shared" si="45"/>
        <v>127</v>
      </c>
      <c r="BC99" s="90" cm="1">
        <f t="array" ref="BC99">_xlfn.IFS(SUM($S99,$W99,$AA99,$AE99,$AI99,$AM99,$AQ99,$AU99,$AY99)&gt;='Wage Ceilings '!$C$3,0,SUM($L99,$S99,$W99,$AA99,$AE99,$AI99,$AM99,$AQ99,$AU99,$AY99)&gt;'Wage Ceilings '!$C$3,'Wage Ceilings '!$C$3-SUM($S99,$W99,$AA99,$AE99,$AI99,$AM99,$AQ99,$AU99,$AY99),SUM($L99,$S99,$W99,$AA99,$AE99,$AI99,$AM99,$AQ99,$AU99,$AY99)&lt;='Wage Ceilings '!$C$3,$L99)</f>
        <v>0</v>
      </c>
      <c r="BD99" s="91" cm="1">
        <f t="array" ref="BD99">INDEX(Appendix!$G$4:$L$8,_xlfn.IFS(BB99&lt;56,1,BB99&lt;61,2,BB99&lt;66,3,BB99&lt;71,4,TRUE,5),MATCH(YEAR($C$17),Appendix!$G$3:$L$3,0))</f>
        <v>0</v>
      </c>
      <c r="BE99" s="92">
        <f t="shared" si="46"/>
        <v>0</v>
      </c>
      <c r="BF99" s="89">
        <f t="shared" si="47"/>
        <v>127</v>
      </c>
      <c r="BG99" s="90" cm="1">
        <f t="array" ref="BG99">_xlfn.IFS(SUM($S99,$W99,$AA99,$AE99,$AI99,$AM99,$AQ99,$AU99,$AY99,$BC99)&gt;='Wage Ceilings '!$C$3,0,SUM($M99,$S99,$W99,$AA99,$AE99,$AI99,$AM99,$AQ99,$AU99,$AY99,$BC99)&gt;'Wage Ceilings '!$C$3,'Wage Ceilings '!$C$3-SUM($S99,$W99,$AA99,$AE99,$AI99,$AM99,$AQ99,$AU99,$AY99,$BC99),SUM($M99,$S99,$W99,$AA99,$AE99,$AI99,$AM99,$AQ99,$AU99,$AY99,$BC99)&lt;='Wage Ceilings '!$C$3,$M99)</f>
        <v>0</v>
      </c>
      <c r="BH99" s="91" cm="1">
        <f t="array" ref="BH99">INDEX(Appendix!$G$4:$L$8,_xlfn.IFS(BF99&lt;56,1,BF99&lt;61,2,BF99&lt;66,3,BF99&lt;71,4,TRUE,5),MATCH(YEAR($C$17),Appendix!$G$3:$L$3,0))</f>
        <v>0</v>
      </c>
      <c r="BI99" s="92">
        <f t="shared" si="48"/>
        <v>0</v>
      </c>
      <c r="BJ99" s="89">
        <f t="shared" si="49"/>
        <v>127</v>
      </c>
      <c r="BK99" s="90" cm="1">
        <f t="array" ref="BK99">_xlfn.IFS(SUM($S99,$W99,$AA99,$AE99,$AI99,$AM99,$AQ99,$AU99,$AY99,$BC99,$BG99)&gt;='Wage Ceilings '!$C$3,0,SUM($N99,$S99,$W99,$AA99,$AE99,$AI99,$AM99,$AQ99,$AU99,$AY99,$BC99,$BG99)&gt;'Wage Ceilings '!$C$3,'Wage Ceilings '!$C$3-SUM($S99,$W99,$AA99,$AE99,$AI99,$AM99,$AQ99,$AU99,$AY99,$BC99,$BG99),SUM($N99,$S99,$W99,$AA99,$AE99,$AI99,$AM99,$AQ99,$AU99,$AY99,$BC99,$BG99)&lt;='Wage Ceilings '!$C$3,$N99)</f>
        <v>0</v>
      </c>
      <c r="BL99" s="91" cm="1">
        <f t="array" ref="BL99">INDEX(Appendix!$G$4:$L$8,_xlfn.IFS(BJ99&lt;56,1,BJ99&lt;61,2,BJ99&lt;66,3,BJ99&lt;71,4,TRUE,5),MATCH(YEAR($C$17),Appendix!$G$3:$L$3,0))</f>
        <v>0</v>
      </c>
      <c r="BM99" s="92">
        <f t="shared" si="50"/>
        <v>0</v>
      </c>
      <c r="BN99" s="99"/>
    </row>
    <row r="100" spans="1:66" x14ac:dyDescent="0.3">
      <c r="A100" s="64" t="s">
        <v>148</v>
      </c>
      <c r="B100" s="63"/>
      <c r="C100" s="67"/>
      <c r="D100" s="67"/>
      <c r="E100" s="67"/>
      <c r="F100" s="67"/>
      <c r="G100" s="67"/>
      <c r="H100" s="67"/>
      <c r="I100" s="67"/>
      <c r="J100" s="67"/>
      <c r="K100" s="67"/>
      <c r="L100" s="67"/>
      <c r="M100" s="67"/>
      <c r="N100" s="67"/>
      <c r="O100" s="57">
        <f t="shared" si="52"/>
        <v>0</v>
      </c>
      <c r="P100" s="57">
        <f t="shared" si="53"/>
        <v>0</v>
      </c>
      <c r="Q100" s="58">
        <f t="shared" si="27"/>
        <v>0</v>
      </c>
      <c r="R100" s="89">
        <f t="shared" si="28"/>
        <v>126</v>
      </c>
      <c r="S100" s="90">
        <f>IF($C100&gt;'Wage Ceilings '!$C$3,'Wage Ceilings '!$C$3,$C100)</f>
        <v>0</v>
      </c>
      <c r="T100" s="91" cm="1">
        <f t="array" ref="T100">INDEX(Appendix!$G$4:$L$8,_xlfn.IFS(R100&lt;56,1,R100&lt;61,2,R100&lt;66,3,R100&lt;71,4,TRUE,5),MATCH(YEAR($C$17),Appendix!$G$3:$L$3,0))</f>
        <v>0</v>
      </c>
      <c r="U100" s="92">
        <f t="shared" si="29"/>
        <v>0</v>
      </c>
      <c r="V100" s="89">
        <f t="shared" si="30"/>
        <v>127</v>
      </c>
      <c r="W100" s="90">
        <f>IF($D100&gt;'Wage Ceilings '!$C$3-$S100,'Wage Ceilings '!$C$3-$S100,$D100)</f>
        <v>0</v>
      </c>
      <c r="X100" s="91" cm="1">
        <f t="array" ref="X100">INDEX(Appendix!$G$4:$L$8,_xlfn.IFS(V100&lt;56,1,V100&lt;61,2,V100&lt;66,3,V100&lt;71,4,TRUE,5),MATCH(YEAR($C$17),Appendix!$G$3:$L$3,0))</f>
        <v>0</v>
      </c>
      <c r="Y100" s="92">
        <f t="shared" si="31"/>
        <v>0</v>
      </c>
      <c r="Z100" s="89">
        <f t="shared" si="32"/>
        <v>127</v>
      </c>
      <c r="AA100" s="90">
        <f>IF($E100&gt;'Wage Ceilings '!$C$3-SUM($S100,$W100),'Wage Ceilings '!$C$3-SUM($S100,$W100),$E100)</f>
        <v>0</v>
      </c>
      <c r="AB100" s="91" cm="1">
        <f t="array" ref="AB100">INDEX(Appendix!$G$4:$L$8,_xlfn.IFS(Z100&lt;56,1,Z100&lt;61,2,Z100&lt;66,3,Z100&lt;71,4,TRUE,5),MATCH(YEAR($C$17),Appendix!$G$3:$L$3,0))</f>
        <v>0</v>
      </c>
      <c r="AC100" s="92">
        <f t="shared" si="33"/>
        <v>0</v>
      </c>
      <c r="AD100" s="89">
        <f t="shared" si="34"/>
        <v>127</v>
      </c>
      <c r="AE100" s="90">
        <f>IF($F100&gt;'Wage Ceilings '!$C$3-SUM($S100,$W100,$AA100),'Wage Ceilings '!$C$3-SUM($S100,$W100,$AA100),$F100)</f>
        <v>0</v>
      </c>
      <c r="AF100" s="91" cm="1">
        <f t="array" ref="AF100">INDEX(Appendix!$G$4:$L$8,_xlfn.IFS(AD100&lt;56,1,AD100&lt;61,2,AD100&lt;66,3,AD100&lt;71,4,TRUE,5),MATCH(YEAR($C$17),Appendix!$G$3:$L$3,0))</f>
        <v>0</v>
      </c>
      <c r="AG100" s="92">
        <f t="shared" si="35"/>
        <v>0</v>
      </c>
      <c r="AH100" s="89">
        <f t="shared" si="36"/>
        <v>127</v>
      </c>
      <c r="AI100" s="90">
        <f>IF($G100&gt;'Wage Ceilings '!$C$3-SUM($S100,$W100,$AA100,$AE100),'Wage Ceilings '!$C$3-SUM($S100,$W100,$AA100,$AE100),$G100)</f>
        <v>0</v>
      </c>
      <c r="AJ100" s="91" cm="1">
        <f t="array" ref="AJ100">INDEX(Appendix!$G$4:$L$8,_xlfn.IFS(AH100&lt;56,1,AH100&lt;61,2,AH100&lt;66,3,AH100&lt;71,4,TRUE,5),MATCH(YEAR($C$17),Appendix!$G$3:$L$3,0))</f>
        <v>0</v>
      </c>
      <c r="AK100" s="92">
        <f t="shared" si="37"/>
        <v>0</v>
      </c>
      <c r="AL100" s="89">
        <f t="shared" si="38"/>
        <v>127</v>
      </c>
      <c r="AM100" s="90">
        <f>IF($H100&gt;'Wage Ceilings '!$C$3-SUM($S100,$W100,$AA100,$AE100,$AI100),'Wage Ceilings '!$C$3-SUM($S100,$W100,$AA100,$AE100,$AI100),$H100)</f>
        <v>0</v>
      </c>
      <c r="AN100" s="91" cm="1">
        <f t="array" ref="AN100">INDEX(Appendix!$G$4:$L$8,_xlfn.IFS(AL100&lt;56,1,AL100&lt;61,2,AL100&lt;66,3,AL100&lt;71,4,TRUE,5),MATCH(YEAR($C$17),Appendix!$G$3:$L$3,0))</f>
        <v>0</v>
      </c>
      <c r="AO100" s="92">
        <f t="shared" si="39"/>
        <v>0</v>
      </c>
      <c r="AP100" s="89">
        <f t="shared" si="40"/>
        <v>127</v>
      </c>
      <c r="AQ100" s="90" cm="1">
        <f t="array" ref="AQ100">_xlfn.IFS(SUM($S100,$W100,$AA100,$AE100,$AI100,$AM100)&gt;='Wage Ceilings '!$C$3,0,SUM($I100,$S100,$W100,$AA100,$AE100,$AI100,$AM100)&gt;'Wage Ceilings '!$C$3,'Wage Ceilings '!$C$3-SUM($S100,$W100,$AA100,$AE100,$AI100,$AM100),SUM($I100,$S100,$W100,$AA100,$AE100,$AI100,$AM100)&lt;='Wage Ceilings '!$C$3,$I100)</f>
        <v>0</v>
      </c>
      <c r="AR100" s="91" cm="1">
        <f t="array" ref="AR100">INDEX(Appendix!$G$4:$L$8,_xlfn.IFS(AP100&lt;56,1,AP100&lt;61,2,AP100&lt;66,3,AP100&lt;71,4,TRUE,5),MATCH(YEAR($C$17),Appendix!$G$3:$L$3,0))</f>
        <v>0</v>
      </c>
      <c r="AS100" s="92">
        <f t="shared" si="51"/>
        <v>0</v>
      </c>
      <c r="AT100" s="89">
        <f t="shared" si="41"/>
        <v>127</v>
      </c>
      <c r="AU100" s="90" cm="1">
        <f t="array" ref="AU100">_xlfn.IFS(SUM($S100,$W100,$AA100,$AE100,$AI100,$AM100,$AQ100)&gt;='Wage Ceilings '!$C$3,0,SUM($J100,$S100,$W100,$AA100,$AE100,$AI100,$AM100,$AQ100)&gt;'Wage Ceilings '!$C$3,'Wage Ceilings '!$C$3-SUM($S100,$W100,$AA100,$AE100,$AI100,$AM100,$AQ100),SUM($J100,$S100,$W100,$AA100,$AE100,$AI100,$AM100,$AQ100)&lt;='Wage Ceilings '!$C$3,$J100)</f>
        <v>0</v>
      </c>
      <c r="AV100" s="91" cm="1">
        <f t="array" ref="AV100">INDEX(Appendix!$G$4:$L$8,_xlfn.IFS(AT100&lt;56,1,AT100&lt;61,2,AT100&lt;66,3,AT100&lt;71,4,TRUE,5),MATCH(YEAR($C$17),Appendix!$G$3:$L$3,0))</f>
        <v>0</v>
      </c>
      <c r="AW100" s="92">
        <f t="shared" si="42"/>
        <v>0</v>
      </c>
      <c r="AX100" s="89">
        <f t="shared" si="43"/>
        <v>127</v>
      </c>
      <c r="AY100" s="90" cm="1">
        <f t="array" ref="AY100">_xlfn.IFS(SUM($S100,$W100,$AA100,$AE100,$AI100,$AM100,$AQ100,$AU100)&gt;='Wage Ceilings '!$C$3,0,SUM($K100,$S100,$W100,$AA100,$AE100,$AI100,$AM100,$AQ100,$AU100)&gt;'Wage Ceilings '!$C$3,'Wage Ceilings '!$C$3-SUM($S100,$W100,$AA100,$AE100,$AI100,$AM100,$AQ100,$AU100),SUM($K100,$S100,$W100,$AA100,$AE100,$AI100,$AM100,$AQ100,$AU100)&lt;='Wage Ceilings '!$C$3,$K100)</f>
        <v>0</v>
      </c>
      <c r="AZ100" s="91" cm="1">
        <f t="array" ref="AZ100">INDEX(Appendix!$G$4:$L$8,_xlfn.IFS(AX100&lt;56,1,AX100&lt;61,2,AX100&lt;66,3,AX100&lt;71,4,TRUE,5),MATCH(YEAR($C$17),Appendix!$G$3:$L$3,0))</f>
        <v>0</v>
      </c>
      <c r="BA100" s="92">
        <f t="shared" si="44"/>
        <v>0</v>
      </c>
      <c r="BB100" s="89">
        <f t="shared" si="45"/>
        <v>127</v>
      </c>
      <c r="BC100" s="90" cm="1">
        <f t="array" ref="BC100">_xlfn.IFS(SUM($S100,$W100,$AA100,$AE100,$AI100,$AM100,$AQ100,$AU100,$AY100)&gt;='Wage Ceilings '!$C$3,0,SUM($L100,$S100,$W100,$AA100,$AE100,$AI100,$AM100,$AQ100,$AU100,$AY100)&gt;'Wage Ceilings '!$C$3,'Wage Ceilings '!$C$3-SUM($S100,$W100,$AA100,$AE100,$AI100,$AM100,$AQ100,$AU100,$AY100),SUM($L100,$S100,$W100,$AA100,$AE100,$AI100,$AM100,$AQ100,$AU100,$AY100)&lt;='Wage Ceilings '!$C$3,$L100)</f>
        <v>0</v>
      </c>
      <c r="BD100" s="91" cm="1">
        <f t="array" ref="BD100">INDEX(Appendix!$G$4:$L$8,_xlfn.IFS(BB100&lt;56,1,BB100&lt;61,2,BB100&lt;66,3,BB100&lt;71,4,TRUE,5),MATCH(YEAR($C$17),Appendix!$G$3:$L$3,0))</f>
        <v>0</v>
      </c>
      <c r="BE100" s="92">
        <f t="shared" si="46"/>
        <v>0</v>
      </c>
      <c r="BF100" s="89">
        <f t="shared" si="47"/>
        <v>127</v>
      </c>
      <c r="BG100" s="90" cm="1">
        <f t="array" ref="BG100">_xlfn.IFS(SUM($S100,$W100,$AA100,$AE100,$AI100,$AM100,$AQ100,$AU100,$AY100,$BC100)&gt;='Wage Ceilings '!$C$3,0,SUM($M100,$S100,$W100,$AA100,$AE100,$AI100,$AM100,$AQ100,$AU100,$AY100,$BC100)&gt;'Wage Ceilings '!$C$3,'Wage Ceilings '!$C$3-SUM($S100,$W100,$AA100,$AE100,$AI100,$AM100,$AQ100,$AU100,$AY100,$BC100),SUM($M100,$S100,$W100,$AA100,$AE100,$AI100,$AM100,$AQ100,$AU100,$AY100,$BC100)&lt;='Wage Ceilings '!$C$3,$M100)</f>
        <v>0</v>
      </c>
      <c r="BH100" s="91" cm="1">
        <f t="array" ref="BH100">INDEX(Appendix!$G$4:$L$8,_xlfn.IFS(BF100&lt;56,1,BF100&lt;61,2,BF100&lt;66,3,BF100&lt;71,4,TRUE,5),MATCH(YEAR($C$17),Appendix!$G$3:$L$3,0))</f>
        <v>0</v>
      </c>
      <c r="BI100" s="92">
        <f t="shared" si="48"/>
        <v>0</v>
      </c>
      <c r="BJ100" s="89">
        <f t="shared" si="49"/>
        <v>127</v>
      </c>
      <c r="BK100" s="90" cm="1">
        <f t="array" ref="BK100">_xlfn.IFS(SUM($S100,$W100,$AA100,$AE100,$AI100,$AM100,$AQ100,$AU100,$AY100,$BC100,$BG100)&gt;='Wage Ceilings '!$C$3,0,SUM($N100,$S100,$W100,$AA100,$AE100,$AI100,$AM100,$AQ100,$AU100,$AY100,$BC100,$BG100)&gt;'Wage Ceilings '!$C$3,'Wage Ceilings '!$C$3-SUM($S100,$W100,$AA100,$AE100,$AI100,$AM100,$AQ100,$AU100,$AY100,$BC100,$BG100),SUM($N100,$S100,$W100,$AA100,$AE100,$AI100,$AM100,$AQ100,$AU100,$AY100,$BC100,$BG100)&lt;='Wage Ceilings '!$C$3,$N100)</f>
        <v>0</v>
      </c>
      <c r="BL100" s="91" cm="1">
        <f t="array" ref="BL100">INDEX(Appendix!$G$4:$L$8,_xlfn.IFS(BJ100&lt;56,1,BJ100&lt;61,2,BJ100&lt;66,3,BJ100&lt;71,4,TRUE,5),MATCH(YEAR($C$17),Appendix!$G$3:$L$3,0))</f>
        <v>0</v>
      </c>
      <c r="BM100" s="92">
        <f t="shared" si="50"/>
        <v>0</v>
      </c>
      <c r="BN100" s="99"/>
    </row>
    <row r="101" spans="1:66" x14ac:dyDescent="0.3">
      <c r="A101" s="64" t="s">
        <v>149</v>
      </c>
      <c r="B101" s="63"/>
      <c r="C101" s="67"/>
      <c r="D101" s="67"/>
      <c r="E101" s="67"/>
      <c r="F101" s="67"/>
      <c r="G101" s="67"/>
      <c r="H101" s="67"/>
      <c r="I101" s="67"/>
      <c r="J101" s="67"/>
      <c r="K101" s="67"/>
      <c r="L101" s="67"/>
      <c r="M101" s="67"/>
      <c r="N101" s="67"/>
      <c r="O101" s="57">
        <f t="shared" si="52"/>
        <v>0</v>
      </c>
      <c r="P101" s="57">
        <f t="shared" si="53"/>
        <v>0</v>
      </c>
      <c r="Q101" s="58">
        <f t="shared" si="27"/>
        <v>0</v>
      </c>
      <c r="R101" s="89">
        <f t="shared" si="28"/>
        <v>126</v>
      </c>
      <c r="S101" s="90">
        <f>IF($C101&gt;'Wage Ceilings '!$C$3,'Wage Ceilings '!$C$3,$C101)</f>
        <v>0</v>
      </c>
      <c r="T101" s="91" cm="1">
        <f t="array" ref="T101">INDEX(Appendix!$G$4:$L$8,_xlfn.IFS(R101&lt;56,1,R101&lt;61,2,R101&lt;66,3,R101&lt;71,4,TRUE,5),MATCH(YEAR($C$17),Appendix!$G$3:$L$3,0))</f>
        <v>0</v>
      </c>
      <c r="U101" s="92">
        <f t="shared" si="29"/>
        <v>0</v>
      </c>
      <c r="V101" s="89">
        <f t="shared" si="30"/>
        <v>127</v>
      </c>
      <c r="W101" s="90">
        <f>IF($D101&gt;'Wage Ceilings '!$C$3-$S101,'Wage Ceilings '!$C$3-$S101,$D101)</f>
        <v>0</v>
      </c>
      <c r="X101" s="91" cm="1">
        <f t="array" ref="X101">INDEX(Appendix!$G$4:$L$8,_xlfn.IFS(V101&lt;56,1,V101&lt;61,2,V101&lt;66,3,V101&lt;71,4,TRUE,5),MATCH(YEAR($C$17),Appendix!$G$3:$L$3,0))</f>
        <v>0</v>
      </c>
      <c r="Y101" s="92">
        <f t="shared" si="31"/>
        <v>0</v>
      </c>
      <c r="Z101" s="89">
        <f t="shared" si="32"/>
        <v>127</v>
      </c>
      <c r="AA101" s="90">
        <f>IF($E101&gt;'Wage Ceilings '!$C$3-SUM($S101,$W101),'Wage Ceilings '!$C$3-SUM($S101,$W101),$E101)</f>
        <v>0</v>
      </c>
      <c r="AB101" s="91" cm="1">
        <f t="array" ref="AB101">INDEX(Appendix!$G$4:$L$8,_xlfn.IFS(Z101&lt;56,1,Z101&lt;61,2,Z101&lt;66,3,Z101&lt;71,4,TRUE,5),MATCH(YEAR($C$17),Appendix!$G$3:$L$3,0))</f>
        <v>0</v>
      </c>
      <c r="AC101" s="92">
        <f t="shared" si="33"/>
        <v>0</v>
      </c>
      <c r="AD101" s="89">
        <f t="shared" si="34"/>
        <v>127</v>
      </c>
      <c r="AE101" s="90">
        <f>IF($F101&gt;'Wage Ceilings '!$C$3-SUM($S101,$W101,$AA101),'Wage Ceilings '!$C$3-SUM($S101,$W101,$AA101),$F101)</f>
        <v>0</v>
      </c>
      <c r="AF101" s="91" cm="1">
        <f t="array" ref="AF101">INDEX(Appendix!$G$4:$L$8,_xlfn.IFS(AD101&lt;56,1,AD101&lt;61,2,AD101&lt;66,3,AD101&lt;71,4,TRUE,5),MATCH(YEAR($C$17),Appendix!$G$3:$L$3,0))</f>
        <v>0</v>
      </c>
      <c r="AG101" s="92">
        <f t="shared" si="35"/>
        <v>0</v>
      </c>
      <c r="AH101" s="89">
        <f t="shared" si="36"/>
        <v>127</v>
      </c>
      <c r="AI101" s="90">
        <f>IF($G101&gt;'Wage Ceilings '!$C$3-SUM($S101,$W101,$AA101,$AE101),'Wage Ceilings '!$C$3-SUM($S101,$W101,$AA101,$AE101),$G101)</f>
        <v>0</v>
      </c>
      <c r="AJ101" s="91" cm="1">
        <f t="array" ref="AJ101">INDEX(Appendix!$G$4:$L$8,_xlfn.IFS(AH101&lt;56,1,AH101&lt;61,2,AH101&lt;66,3,AH101&lt;71,4,TRUE,5),MATCH(YEAR($C$17),Appendix!$G$3:$L$3,0))</f>
        <v>0</v>
      </c>
      <c r="AK101" s="92">
        <f t="shared" si="37"/>
        <v>0</v>
      </c>
      <c r="AL101" s="89">
        <f t="shared" si="38"/>
        <v>127</v>
      </c>
      <c r="AM101" s="90">
        <f>IF($H101&gt;'Wage Ceilings '!$C$3-SUM($S101,$W101,$AA101,$AE101,$AI101),'Wage Ceilings '!$C$3-SUM($S101,$W101,$AA101,$AE101,$AI101),$H101)</f>
        <v>0</v>
      </c>
      <c r="AN101" s="91" cm="1">
        <f t="array" ref="AN101">INDEX(Appendix!$G$4:$L$8,_xlfn.IFS(AL101&lt;56,1,AL101&lt;61,2,AL101&lt;66,3,AL101&lt;71,4,TRUE,5),MATCH(YEAR($C$17),Appendix!$G$3:$L$3,0))</f>
        <v>0</v>
      </c>
      <c r="AO101" s="92">
        <f t="shared" si="39"/>
        <v>0</v>
      </c>
      <c r="AP101" s="89">
        <f t="shared" si="40"/>
        <v>127</v>
      </c>
      <c r="AQ101" s="90" cm="1">
        <f t="array" ref="AQ101">_xlfn.IFS(SUM($S101,$W101,$AA101,$AE101,$AI101,$AM101)&gt;='Wage Ceilings '!$C$3,0,SUM($I101,$S101,$W101,$AA101,$AE101,$AI101,$AM101)&gt;'Wage Ceilings '!$C$3,'Wage Ceilings '!$C$3-SUM($S101,$W101,$AA101,$AE101,$AI101,$AM101),SUM($I101,$S101,$W101,$AA101,$AE101,$AI101,$AM101)&lt;='Wage Ceilings '!$C$3,$I101)</f>
        <v>0</v>
      </c>
      <c r="AR101" s="91" cm="1">
        <f t="array" ref="AR101">INDEX(Appendix!$G$4:$L$8,_xlfn.IFS(AP101&lt;56,1,AP101&lt;61,2,AP101&lt;66,3,AP101&lt;71,4,TRUE,5),MATCH(YEAR($C$17),Appendix!$G$3:$L$3,0))</f>
        <v>0</v>
      </c>
      <c r="AS101" s="92">
        <f t="shared" si="51"/>
        <v>0</v>
      </c>
      <c r="AT101" s="89">
        <f t="shared" si="41"/>
        <v>127</v>
      </c>
      <c r="AU101" s="90" cm="1">
        <f t="array" ref="AU101">_xlfn.IFS(SUM($S101,$W101,$AA101,$AE101,$AI101,$AM101,$AQ101)&gt;='Wage Ceilings '!$C$3,0,SUM($J101,$S101,$W101,$AA101,$AE101,$AI101,$AM101,$AQ101)&gt;'Wage Ceilings '!$C$3,'Wage Ceilings '!$C$3-SUM($S101,$W101,$AA101,$AE101,$AI101,$AM101,$AQ101),SUM($J101,$S101,$W101,$AA101,$AE101,$AI101,$AM101,$AQ101)&lt;='Wage Ceilings '!$C$3,$J101)</f>
        <v>0</v>
      </c>
      <c r="AV101" s="91" cm="1">
        <f t="array" ref="AV101">INDEX(Appendix!$G$4:$L$8,_xlfn.IFS(AT101&lt;56,1,AT101&lt;61,2,AT101&lt;66,3,AT101&lt;71,4,TRUE,5),MATCH(YEAR($C$17),Appendix!$G$3:$L$3,0))</f>
        <v>0</v>
      </c>
      <c r="AW101" s="92">
        <f t="shared" si="42"/>
        <v>0</v>
      </c>
      <c r="AX101" s="89">
        <f t="shared" si="43"/>
        <v>127</v>
      </c>
      <c r="AY101" s="90" cm="1">
        <f t="array" ref="AY101">_xlfn.IFS(SUM($S101,$W101,$AA101,$AE101,$AI101,$AM101,$AQ101,$AU101)&gt;='Wage Ceilings '!$C$3,0,SUM($K101,$S101,$W101,$AA101,$AE101,$AI101,$AM101,$AQ101,$AU101)&gt;'Wage Ceilings '!$C$3,'Wage Ceilings '!$C$3-SUM($S101,$W101,$AA101,$AE101,$AI101,$AM101,$AQ101,$AU101),SUM($K101,$S101,$W101,$AA101,$AE101,$AI101,$AM101,$AQ101,$AU101)&lt;='Wage Ceilings '!$C$3,$K101)</f>
        <v>0</v>
      </c>
      <c r="AZ101" s="91" cm="1">
        <f t="array" ref="AZ101">INDEX(Appendix!$G$4:$L$8,_xlfn.IFS(AX101&lt;56,1,AX101&lt;61,2,AX101&lt;66,3,AX101&lt;71,4,TRUE,5),MATCH(YEAR($C$17),Appendix!$G$3:$L$3,0))</f>
        <v>0</v>
      </c>
      <c r="BA101" s="92">
        <f t="shared" si="44"/>
        <v>0</v>
      </c>
      <c r="BB101" s="89">
        <f t="shared" si="45"/>
        <v>127</v>
      </c>
      <c r="BC101" s="90" cm="1">
        <f t="array" ref="BC101">_xlfn.IFS(SUM($S101,$W101,$AA101,$AE101,$AI101,$AM101,$AQ101,$AU101,$AY101)&gt;='Wage Ceilings '!$C$3,0,SUM($L101,$S101,$W101,$AA101,$AE101,$AI101,$AM101,$AQ101,$AU101,$AY101)&gt;'Wage Ceilings '!$C$3,'Wage Ceilings '!$C$3-SUM($S101,$W101,$AA101,$AE101,$AI101,$AM101,$AQ101,$AU101,$AY101),SUM($L101,$S101,$W101,$AA101,$AE101,$AI101,$AM101,$AQ101,$AU101,$AY101)&lt;='Wage Ceilings '!$C$3,$L101)</f>
        <v>0</v>
      </c>
      <c r="BD101" s="91" cm="1">
        <f t="array" ref="BD101">INDEX(Appendix!$G$4:$L$8,_xlfn.IFS(BB101&lt;56,1,BB101&lt;61,2,BB101&lt;66,3,BB101&lt;71,4,TRUE,5),MATCH(YEAR($C$17),Appendix!$G$3:$L$3,0))</f>
        <v>0</v>
      </c>
      <c r="BE101" s="92">
        <f t="shared" si="46"/>
        <v>0</v>
      </c>
      <c r="BF101" s="89">
        <f t="shared" si="47"/>
        <v>127</v>
      </c>
      <c r="BG101" s="90" cm="1">
        <f t="array" ref="BG101">_xlfn.IFS(SUM($S101,$W101,$AA101,$AE101,$AI101,$AM101,$AQ101,$AU101,$AY101,$BC101)&gt;='Wage Ceilings '!$C$3,0,SUM($M101,$S101,$W101,$AA101,$AE101,$AI101,$AM101,$AQ101,$AU101,$AY101,$BC101)&gt;'Wage Ceilings '!$C$3,'Wage Ceilings '!$C$3-SUM($S101,$W101,$AA101,$AE101,$AI101,$AM101,$AQ101,$AU101,$AY101,$BC101),SUM($M101,$S101,$W101,$AA101,$AE101,$AI101,$AM101,$AQ101,$AU101,$AY101,$BC101)&lt;='Wage Ceilings '!$C$3,$M101)</f>
        <v>0</v>
      </c>
      <c r="BH101" s="91" cm="1">
        <f t="array" ref="BH101">INDEX(Appendix!$G$4:$L$8,_xlfn.IFS(BF101&lt;56,1,BF101&lt;61,2,BF101&lt;66,3,BF101&lt;71,4,TRUE,5),MATCH(YEAR($C$17),Appendix!$G$3:$L$3,0))</f>
        <v>0</v>
      </c>
      <c r="BI101" s="92">
        <f t="shared" si="48"/>
        <v>0</v>
      </c>
      <c r="BJ101" s="89">
        <f t="shared" si="49"/>
        <v>127</v>
      </c>
      <c r="BK101" s="90" cm="1">
        <f t="array" ref="BK101">_xlfn.IFS(SUM($S101,$W101,$AA101,$AE101,$AI101,$AM101,$AQ101,$AU101,$AY101,$BC101,$BG101)&gt;='Wage Ceilings '!$C$3,0,SUM($N101,$S101,$W101,$AA101,$AE101,$AI101,$AM101,$AQ101,$AU101,$AY101,$BC101,$BG101)&gt;'Wage Ceilings '!$C$3,'Wage Ceilings '!$C$3-SUM($S101,$W101,$AA101,$AE101,$AI101,$AM101,$AQ101,$AU101,$AY101,$BC101,$BG101),SUM($N101,$S101,$W101,$AA101,$AE101,$AI101,$AM101,$AQ101,$AU101,$AY101,$BC101,$BG101)&lt;='Wage Ceilings '!$C$3,$N101)</f>
        <v>0</v>
      </c>
      <c r="BL101" s="91" cm="1">
        <f t="array" ref="BL101">INDEX(Appendix!$G$4:$L$8,_xlfn.IFS(BJ101&lt;56,1,BJ101&lt;61,2,BJ101&lt;66,3,BJ101&lt;71,4,TRUE,5),MATCH(YEAR($C$17),Appendix!$G$3:$L$3,0))</f>
        <v>0</v>
      </c>
      <c r="BM101" s="92">
        <f t="shared" si="50"/>
        <v>0</v>
      </c>
      <c r="BN101" s="99"/>
    </row>
    <row r="102" spans="1:66" x14ac:dyDescent="0.3">
      <c r="A102" s="64" t="s">
        <v>150</v>
      </c>
      <c r="B102" s="63"/>
      <c r="C102" s="67"/>
      <c r="D102" s="67"/>
      <c r="E102" s="67"/>
      <c r="F102" s="67"/>
      <c r="G102" s="67"/>
      <c r="H102" s="67"/>
      <c r="I102" s="67"/>
      <c r="J102" s="67"/>
      <c r="K102" s="67"/>
      <c r="L102" s="67"/>
      <c r="M102" s="67"/>
      <c r="N102" s="67"/>
      <c r="O102" s="57">
        <f t="shared" si="52"/>
        <v>0</v>
      </c>
      <c r="P102" s="57">
        <f t="shared" si="53"/>
        <v>0</v>
      </c>
      <c r="Q102" s="58">
        <f t="shared" si="27"/>
        <v>0</v>
      </c>
      <c r="R102" s="89">
        <f t="shared" si="28"/>
        <v>126</v>
      </c>
      <c r="S102" s="90">
        <f>IF($C102&gt;'Wage Ceilings '!$C$3,'Wage Ceilings '!$C$3,$C102)</f>
        <v>0</v>
      </c>
      <c r="T102" s="91" cm="1">
        <f t="array" ref="T102">INDEX(Appendix!$G$4:$L$8,_xlfn.IFS(R102&lt;56,1,R102&lt;61,2,R102&lt;66,3,R102&lt;71,4,TRUE,5),MATCH(YEAR($C$17),Appendix!$G$3:$L$3,0))</f>
        <v>0</v>
      </c>
      <c r="U102" s="92">
        <f t="shared" si="29"/>
        <v>0</v>
      </c>
      <c r="V102" s="89">
        <f t="shared" si="30"/>
        <v>127</v>
      </c>
      <c r="W102" s="90">
        <f>IF($D102&gt;'Wage Ceilings '!$C$3-$S102,'Wage Ceilings '!$C$3-$S102,$D102)</f>
        <v>0</v>
      </c>
      <c r="X102" s="91" cm="1">
        <f t="array" ref="X102">INDEX(Appendix!$G$4:$L$8,_xlfn.IFS(V102&lt;56,1,V102&lt;61,2,V102&lt;66,3,V102&lt;71,4,TRUE,5),MATCH(YEAR($C$17),Appendix!$G$3:$L$3,0))</f>
        <v>0</v>
      </c>
      <c r="Y102" s="92">
        <f t="shared" si="31"/>
        <v>0</v>
      </c>
      <c r="Z102" s="89">
        <f t="shared" si="32"/>
        <v>127</v>
      </c>
      <c r="AA102" s="90">
        <f>IF($E102&gt;'Wage Ceilings '!$C$3-SUM($S102,$W102),'Wage Ceilings '!$C$3-SUM($S102,$W102),$E102)</f>
        <v>0</v>
      </c>
      <c r="AB102" s="91" cm="1">
        <f t="array" ref="AB102">INDEX(Appendix!$G$4:$L$8,_xlfn.IFS(Z102&lt;56,1,Z102&lt;61,2,Z102&lt;66,3,Z102&lt;71,4,TRUE,5),MATCH(YEAR($C$17),Appendix!$G$3:$L$3,0))</f>
        <v>0</v>
      </c>
      <c r="AC102" s="92">
        <f t="shared" si="33"/>
        <v>0</v>
      </c>
      <c r="AD102" s="89">
        <f t="shared" si="34"/>
        <v>127</v>
      </c>
      <c r="AE102" s="90">
        <f>IF($F102&gt;'Wage Ceilings '!$C$3-SUM($S102,$W102,$AA102),'Wage Ceilings '!$C$3-SUM($S102,$W102,$AA102),$F102)</f>
        <v>0</v>
      </c>
      <c r="AF102" s="91" cm="1">
        <f t="array" ref="AF102">INDEX(Appendix!$G$4:$L$8,_xlfn.IFS(AD102&lt;56,1,AD102&lt;61,2,AD102&lt;66,3,AD102&lt;71,4,TRUE,5),MATCH(YEAR($C$17),Appendix!$G$3:$L$3,0))</f>
        <v>0</v>
      </c>
      <c r="AG102" s="92">
        <f t="shared" si="35"/>
        <v>0</v>
      </c>
      <c r="AH102" s="89">
        <f t="shared" si="36"/>
        <v>127</v>
      </c>
      <c r="AI102" s="90">
        <f>IF($G102&gt;'Wage Ceilings '!$C$3-SUM($S102,$W102,$AA102,$AE102),'Wage Ceilings '!$C$3-SUM($S102,$W102,$AA102,$AE102),$G102)</f>
        <v>0</v>
      </c>
      <c r="AJ102" s="91" cm="1">
        <f t="array" ref="AJ102">INDEX(Appendix!$G$4:$L$8,_xlfn.IFS(AH102&lt;56,1,AH102&lt;61,2,AH102&lt;66,3,AH102&lt;71,4,TRUE,5),MATCH(YEAR($C$17),Appendix!$G$3:$L$3,0))</f>
        <v>0</v>
      </c>
      <c r="AK102" s="92">
        <f t="shared" si="37"/>
        <v>0</v>
      </c>
      <c r="AL102" s="89">
        <f t="shared" si="38"/>
        <v>127</v>
      </c>
      <c r="AM102" s="90">
        <f>IF($H102&gt;'Wage Ceilings '!$C$3-SUM($S102,$W102,$AA102,$AE102,$AI102),'Wage Ceilings '!$C$3-SUM($S102,$W102,$AA102,$AE102,$AI102),$H102)</f>
        <v>0</v>
      </c>
      <c r="AN102" s="91" cm="1">
        <f t="array" ref="AN102">INDEX(Appendix!$G$4:$L$8,_xlfn.IFS(AL102&lt;56,1,AL102&lt;61,2,AL102&lt;66,3,AL102&lt;71,4,TRUE,5),MATCH(YEAR($C$17),Appendix!$G$3:$L$3,0))</f>
        <v>0</v>
      </c>
      <c r="AO102" s="92">
        <f t="shared" si="39"/>
        <v>0</v>
      </c>
      <c r="AP102" s="89">
        <f t="shared" si="40"/>
        <v>127</v>
      </c>
      <c r="AQ102" s="90" cm="1">
        <f t="array" ref="AQ102">_xlfn.IFS(SUM($S102,$W102,$AA102,$AE102,$AI102,$AM102)&gt;='Wage Ceilings '!$C$3,0,SUM($I102,$S102,$W102,$AA102,$AE102,$AI102,$AM102)&gt;'Wage Ceilings '!$C$3,'Wage Ceilings '!$C$3-SUM($S102,$W102,$AA102,$AE102,$AI102,$AM102),SUM($I102,$S102,$W102,$AA102,$AE102,$AI102,$AM102)&lt;='Wage Ceilings '!$C$3,$I102)</f>
        <v>0</v>
      </c>
      <c r="AR102" s="91" cm="1">
        <f t="array" ref="AR102">INDEX(Appendix!$G$4:$L$8,_xlfn.IFS(AP102&lt;56,1,AP102&lt;61,2,AP102&lt;66,3,AP102&lt;71,4,TRUE,5),MATCH(YEAR($C$17),Appendix!$G$3:$L$3,0))</f>
        <v>0</v>
      </c>
      <c r="AS102" s="92">
        <f t="shared" si="51"/>
        <v>0</v>
      </c>
      <c r="AT102" s="89">
        <f t="shared" si="41"/>
        <v>127</v>
      </c>
      <c r="AU102" s="90" cm="1">
        <f t="array" ref="AU102">_xlfn.IFS(SUM($S102,$W102,$AA102,$AE102,$AI102,$AM102,$AQ102)&gt;='Wage Ceilings '!$C$3,0,SUM($J102,$S102,$W102,$AA102,$AE102,$AI102,$AM102,$AQ102)&gt;'Wage Ceilings '!$C$3,'Wage Ceilings '!$C$3-SUM($S102,$W102,$AA102,$AE102,$AI102,$AM102,$AQ102),SUM($J102,$S102,$W102,$AA102,$AE102,$AI102,$AM102,$AQ102)&lt;='Wage Ceilings '!$C$3,$J102)</f>
        <v>0</v>
      </c>
      <c r="AV102" s="91" cm="1">
        <f t="array" ref="AV102">INDEX(Appendix!$G$4:$L$8,_xlfn.IFS(AT102&lt;56,1,AT102&lt;61,2,AT102&lt;66,3,AT102&lt;71,4,TRUE,5),MATCH(YEAR($C$17),Appendix!$G$3:$L$3,0))</f>
        <v>0</v>
      </c>
      <c r="AW102" s="92">
        <f t="shared" si="42"/>
        <v>0</v>
      </c>
      <c r="AX102" s="89">
        <f t="shared" si="43"/>
        <v>127</v>
      </c>
      <c r="AY102" s="90" cm="1">
        <f t="array" ref="AY102">_xlfn.IFS(SUM($S102,$W102,$AA102,$AE102,$AI102,$AM102,$AQ102,$AU102)&gt;='Wage Ceilings '!$C$3,0,SUM($K102,$S102,$W102,$AA102,$AE102,$AI102,$AM102,$AQ102,$AU102)&gt;'Wage Ceilings '!$C$3,'Wage Ceilings '!$C$3-SUM($S102,$W102,$AA102,$AE102,$AI102,$AM102,$AQ102,$AU102),SUM($K102,$S102,$W102,$AA102,$AE102,$AI102,$AM102,$AQ102,$AU102)&lt;='Wage Ceilings '!$C$3,$K102)</f>
        <v>0</v>
      </c>
      <c r="AZ102" s="91" cm="1">
        <f t="array" ref="AZ102">INDEX(Appendix!$G$4:$L$8,_xlfn.IFS(AX102&lt;56,1,AX102&lt;61,2,AX102&lt;66,3,AX102&lt;71,4,TRUE,5),MATCH(YEAR($C$17),Appendix!$G$3:$L$3,0))</f>
        <v>0</v>
      </c>
      <c r="BA102" s="92">
        <f t="shared" si="44"/>
        <v>0</v>
      </c>
      <c r="BB102" s="89">
        <f t="shared" si="45"/>
        <v>127</v>
      </c>
      <c r="BC102" s="90" cm="1">
        <f t="array" ref="BC102">_xlfn.IFS(SUM($S102,$W102,$AA102,$AE102,$AI102,$AM102,$AQ102,$AU102,$AY102)&gt;='Wage Ceilings '!$C$3,0,SUM($L102,$S102,$W102,$AA102,$AE102,$AI102,$AM102,$AQ102,$AU102,$AY102)&gt;'Wage Ceilings '!$C$3,'Wage Ceilings '!$C$3-SUM($S102,$W102,$AA102,$AE102,$AI102,$AM102,$AQ102,$AU102,$AY102),SUM($L102,$S102,$W102,$AA102,$AE102,$AI102,$AM102,$AQ102,$AU102,$AY102)&lt;='Wage Ceilings '!$C$3,$L102)</f>
        <v>0</v>
      </c>
      <c r="BD102" s="91" cm="1">
        <f t="array" ref="BD102">INDEX(Appendix!$G$4:$L$8,_xlfn.IFS(BB102&lt;56,1,BB102&lt;61,2,BB102&lt;66,3,BB102&lt;71,4,TRUE,5),MATCH(YEAR($C$17),Appendix!$G$3:$L$3,0))</f>
        <v>0</v>
      </c>
      <c r="BE102" s="92">
        <f t="shared" si="46"/>
        <v>0</v>
      </c>
      <c r="BF102" s="89">
        <f t="shared" si="47"/>
        <v>127</v>
      </c>
      <c r="BG102" s="90" cm="1">
        <f t="array" ref="BG102">_xlfn.IFS(SUM($S102,$W102,$AA102,$AE102,$AI102,$AM102,$AQ102,$AU102,$AY102,$BC102)&gt;='Wage Ceilings '!$C$3,0,SUM($M102,$S102,$W102,$AA102,$AE102,$AI102,$AM102,$AQ102,$AU102,$AY102,$BC102)&gt;'Wage Ceilings '!$C$3,'Wage Ceilings '!$C$3-SUM($S102,$W102,$AA102,$AE102,$AI102,$AM102,$AQ102,$AU102,$AY102,$BC102),SUM($M102,$S102,$W102,$AA102,$AE102,$AI102,$AM102,$AQ102,$AU102,$AY102,$BC102)&lt;='Wage Ceilings '!$C$3,$M102)</f>
        <v>0</v>
      </c>
      <c r="BH102" s="91" cm="1">
        <f t="array" ref="BH102">INDEX(Appendix!$G$4:$L$8,_xlfn.IFS(BF102&lt;56,1,BF102&lt;61,2,BF102&lt;66,3,BF102&lt;71,4,TRUE,5),MATCH(YEAR($C$17),Appendix!$G$3:$L$3,0))</f>
        <v>0</v>
      </c>
      <c r="BI102" s="92">
        <f t="shared" si="48"/>
        <v>0</v>
      </c>
      <c r="BJ102" s="89">
        <f t="shared" si="49"/>
        <v>127</v>
      </c>
      <c r="BK102" s="90" cm="1">
        <f t="array" ref="BK102">_xlfn.IFS(SUM($S102,$W102,$AA102,$AE102,$AI102,$AM102,$AQ102,$AU102,$AY102,$BC102,$BG102)&gt;='Wage Ceilings '!$C$3,0,SUM($N102,$S102,$W102,$AA102,$AE102,$AI102,$AM102,$AQ102,$AU102,$AY102,$BC102,$BG102)&gt;'Wage Ceilings '!$C$3,'Wage Ceilings '!$C$3-SUM($S102,$W102,$AA102,$AE102,$AI102,$AM102,$AQ102,$AU102,$AY102,$BC102,$BG102),SUM($N102,$S102,$W102,$AA102,$AE102,$AI102,$AM102,$AQ102,$AU102,$AY102,$BC102,$BG102)&lt;='Wage Ceilings '!$C$3,$N102)</f>
        <v>0</v>
      </c>
      <c r="BL102" s="91" cm="1">
        <f t="array" ref="BL102">INDEX(Appendix!$G$4:$L$8,_xlfn.IFS(BJ102&lt;56,1,BJ102&lt;61,2,BJ102&lt;66,3,BJ102&lt;71,4,TRUE,5),MATCH(YEAR($C$17),Appendix!$G$3:$L$3,0))</f>
        <v>0</v>
      </c>
      <c r="BM102" s="92">
        <f t="shared" si="50"/>
        <v>0</v>
      </c>
      <c r="BN102" s="99"/>
    </row>
    <row r="103" spans="1:66" x14ac:dyDescent="0.3">
      <c r="A103" s="64" t="s">
        <v>151</v>
      </c>
      <c r="B103" s="63"/>
      <c r="C103" s="67"/>
      <c r="D103" s="67"/>
      <c r="E103" s="67"/>
      <c r="F103" s="67"/>
      <c r="G103" s="67"/>
      <c r="H103" s="67"/>
      <c r="I103" s="67"/>
      <c r="J103" s="67"/>
      <c r="K103" s="67"/>
      <c r="L103" s="67"/>
      <c r="M103" s="67"/>
      <c r="N103" s="67"/>
      <c r="O103" s="57">
        <f t="shared" si="52"/>
        <v>0</v>
      </c>
      <c r="P103" s="57">
        <f t="shared" si="53"/>
        <v>0</v>
      </c>
      <c r="Q103" s="58">
        <f t="shared" si="27"/>
        <v>0</v>
      </c>
      <c r="R103" s="89">
        <f t="shared" si="28"/>
        <v>126</v>
      </c>
      <c r="S103" s="90">
        <f>IF($C103&gt;'Wage Ceilings '!$C$3,'Wage Ceilings '!$C$3,$C103)</f>
        <v>0</v>
      </c>
      <c r="T103" s="91" cm="1">
        <f t="array" ref="T103">INDEX(Appendix!$G$4:$L$8,_xlfn.IFS(R103&lt;56,1,R103&lt;61,2,R103&lt;66,3,R103&lt;71,4,TRUE,5),MATCH(YEAR($C$17),Appendix!$G$3:$L$3,0))</f>
        <v>0</v>
      </c>
      <c r="U103" s="92">
        <f t="shared" si="29"/>
        <v>0</v>
      </c>
      <c r="V103" s="89">
        <f t="shared" si="30"/>
        <v>127</v>
      </c>
      <c r="W103" s="90">
        <f>IF($D103&gt;'Wage Ceilings '!$C$3-$S103,'Wage Ceilings '!$C$3-$S103,$D103)</f>
        <v>0</v>
      </c>
      <c r="X103" s="91" cm="1">
        <f t="array" ref="X103">INDEX(Appendix!$G$4:$L$8,_xlfn.IFS(V103&lt;56,1,V103&lt;61,2,V103&lt;66,3,V103&lt;71,4,TRUE,5),MATCH(YEAR($C$17),Appendix!$G$3:$L$3,0))</f>
        <v>0</v>
      </c>
      <c r="Y103" s="92">
        <f t="shared" si="31"/>
        <v>0</v>
      </c>
      <c r="Z103" s="89">
        <f t="shared" si="32"/>
        <v>127</v>
      </c>
      <c r="AA103" s="90">
        <f>IF($E103&gt;'Wage Ceilings '!$C$3-SUM($S103,$W103),'Wage Ceilings '!$C$3-SUM($S103,$W103),$E103)</f>
        <v>0</v>
      </c>
      <c r="AB103" s="91" cm="1">
        <f t="array" ref="AB103">INDEX(Appendix!$G$4:$L$8,_xlfn.IFS(Z103&lt;56,1,Z103&lt;61,2,Z103&lt;66,3,Z103&lt;71,4,TRUE,5),MATCH(YEAR($C$17),Appendix!$G$3:$L$3,0))</f>
        <v>0</v>
      </c>
      <c r="AC103" s="92">
        <f t="shared" si="33"/>
        <v>0</v>
      </c>
      <c r="AD103" s="89">
        <f t="shared" si="34"/>
        <v>127</v>
      </c>
      <c r="AE103" s="90">
        <f>IF($F103&gt;'Wage Ceilings '!$C$3-SUM($S103,$W103,$AA103),'Wage Ceilings '!$C$3-SUM($S103,$W103,$AA103),$F103)</f>
        <v>0</v>
      </c>
      <c r="AF103" s="91" cm="1">
        <f t="array" ref="AF103">INDEX(Appendix!$G$4:$L$8,_xlfn.IFS(AD103&lt;56,1,AD103&lt;61,2,AD103&lt;66,3,AD103&lt;71,4,TRUE,5),MATCH(YEAR($C$17),Appendix!$G$3:$L$3,0))</f>
        <v>0</v>
      </c>
      <c r="AG103" s="92">
        <f t="shared" si="35"/>
        <v>0</v>
      </c>
      <c r="AH103" s="89">
        <f t="shared" si="36"/>
        <v>127</v>
      </c>
      <c r="AI103" s="90">
        <f>IF($G103&gt;'Wage Ceilings '!$C$3-SUM($S103,$W103,$AA103,$AE103),'Wage Ceilings '!$C$3-SUM($S103,$W103,$AA103,$AE103),$G103)</f>
        <v>0</v>
      </c>
      <c r="AJ103" s="91" cm="1">
        <f t="array" ref="AJ103">INDEX(Appendix!$G$4:$L$8,_xlfn.IFS(AH103&lt;56,1,AH103&lt;61,2,AH103&lt;66,3,AH103&lt;71,4,TRUE,5),MATCH(YEAR($C$17),Appendix!$G$3:$L$3,0))</f>
        <v>0</v>
      </c>
      <c r="AK103" s="92">
        <f t="shared" si="37"/>
        <v>0</v>
      </c>
      <c r="AL103" s="89">
        <f t="shared" si="38"/>
        <v>127</v>
      </c>
      <c r="AM103" s="90">
        <f>IF($H103&gt;'Wage Ceilings '!$C$3-SUM($S103,$W103,$AA103,$AE103,$AI103),'Wage Ceilings '!$C$3-SUM($S103,$W103,$AA103,$AE103,$AI103),$H103)</f>
        <v>0</v>
      </c>
      <c r="AN103" s="91" cm="1">
        <f t="array" ref="AN103">INDEX(Appendix!$G$4:$L$8,_xlfn.IFS(AL103&lt;56,1,AL103&lt;61,2,AL103&lt;66,3,AL103&lt;71,4,TRUE,5),MATCH(YEAR($C$17),Appendix!$G$3:$L$3,0))</f>
        <v>0</v>
      </c>
      <c r="AO103" s="92">
        <f t="shared" si="39"/>
        <v>0</v>
      </c>
      <c r="AP103" s="89">
        <f t="shared" si="40"/>
        <v>127</v>
      </c>
      <c r="AQ103" s="90" cm="1">
        <f t="array" ref="AQ103">_xlfn.IFS(SUM($S103,$W103,$AA103,$AE103,$AI103,$AM103)&gt;='Wage Ceilings '!$C$3,0,SUM($I103,$S103,$W103,$AA103,$AE103,$AI103,$AM103)&gt;'Wage Ceilings '!$C$3,'Wage Ceilings '!$C$3-SUM($S103,$W103,$AA103,$AE103,$AI103,$AM103),SUM($I103,$S103,$W103,$AA103,$AE103,$AI103,$AM103)&lt;='Wage Ceilings '!$C$3,$I103)</f>
        <v>0</v>
      </c>
      <c r="AR103" s="91" cm="1">
        <f t="array" ref="AR103">INDEX(Appendix!$G$4:$L$8,_xlfn.IFS(AP103&lt;56,1,AP103&lt;61,2,AP103&lt;66,3,AP103&lt;71,4,TRUE,5),MATCH(YEAR($C$17),Appendix!$G$3:$L$3,0))</f>
        <v>0</v>
      </c>
      <c r="AS103" s="92">
        <f t="shared" si="51"/>
        <v>0</v>
      </c>
      <c r="AT103" s="89">
        <f t="shared" si="41"/>
        <v>127</v>
      </c>
      <c r="AU103" s="90" cm="1">
        <f t="array" ref="AU103">_xlfn.IFS(SUM($S103,$W103,$AA103,$AE103,$AI103,$AM103,$AQ103)&gt;='Wage Ceilings '!$C$3,0,SUM($J103,$S103,$W103,$AA103,$AE103,$AI103,$AM103,$AQ103)&gt;'Wage Ceilings '!$C$3,'Wage Ceilings '!$C$3-SUM($S103,$W103,$AA103,$AE103,$AI103,$AM103,$AQ103),SUM($J103,$S103,$W103,$AA103,$AE103,$AI103,$AM103,$AQ103)&lt;='Wage Ceilings '!$C$3,$J103)</f>
        <v>0</v>
      </c>
      <c r="AV103" s="91" cm="1">
        <f t="array" ref="AV103">INDEX(Appendix!$G$4:$L$8,_xlfn.IFS(AT103&lt;56,1,AT103&lt;61,2,AT103&lt;66,3,AT103&lt;71,4,TRUE,5),MATCH(YEAR($C$17),Appendix!$G$3:$L$3,0))</f>
        <v>0</v>
      </c>
      <c r="AW103" s="92">
        <f t="shared" si="42"/>
        <v>0</v>
      </c>
      <c r="AX103" s="89">
        <f t="shared" si="43"/>
        <v>127</v>
      </c>
      <c r="AY103" s="90" cm="1">
        <f t="array" ref="AY103">_xlfn.IFS(SUM($S103,$W103,$AA103,$AE103,$AI103,$AM103,$AQ103,$AU103)&gt;='Wage Ceilings '!$C$3,0,SUM($K103,$S103,$W103,$AA103,$AE103,$AI103,$AM103,$AQ103,$AU103)&gt;'Wage Ceilings '!$C$3,'Wage Ceilings '!$C$3-SUM($S103,$W103,$AA103,$AE103,$AI103,$AM103,$AQ103,$AU103),SUM($K103,$S103,$W103,$AA103,$AE103,$AI103,$AM103,$AQ103,$AU103)&lt;='Wage Ceilings '!$C$3,$K103)</f>
        <v>0</v>
      </c>
      <c r="AZ103" s="91" cm="1">
        <f t="array" ref="AZ103">INDEX(Appendix!$G$4:$L$8,_xlfn.IFS(AX103&lt;56,1,AX103&lt;61,2,AX103&lt;66,3,AX103&lt;71,4,TRUE,5),MATCH(YEAR($C$17),Appendix!$G$3:$L$3,0))</f>
        <v>0</v>
      </c>
      <c r="BA103" s="92">
        <f t="shared" si="44"/>
        <v>0</v>
      </c>
      <c r="BB103" s="89">
        <f t="shared" si="45"/>
        <v>127</v>
      </c>
      <c r="BC103" s="90" cm="1">
        <f t="array" ref="BC103">_xlfn.IFS(SUM($S103,$W103,$AA103,$AE103,$AI103,$AM103,$AQ103,$AU103,$AY103)&gt;='Wage Ceilings '!$C$3,0,SUM($L103,$S103,$W103,$AA103,$AE103,$AI103,$AM103,$AQ103,$AU103,$AY103)&gt;'Wage Ceilings '!$C$3,'Wage Ceilings '!$C$3-SUM($S103,$W103,$AA103,$AE103,$AI103,$AM103,$AQ103,$AU103,$AY103),SUM($L103,$S103,$W103,$AA103,$AE103,$AI103,$AM103,$AQ103,$AU103,$AY103)&lt;='Wage Ceilings '!$C$3,$L103)</f>
        <v>0</v>
      </c>
      <c r="BD103" s="91" cm="1">
        <f t="array" ref="BD103">INDEX(Appendix!$G$4:$L$8,_xlfn.IFS(BB103&lt;56,1,BB103&lt;61,2,BB103&lt;66,3,BB103&lt;71,4,TRUE,5),MATCH(YEAR($C$17),Appendix!$G$3:$L$3,0))</f>
        <v>0</v>
      </c>
      <c r="BE103" s="92">
        <f t="shared" si="46"/>
        <v>0</v>
      </c>
      <c r="BF103" s="89">
        <f t="shared" si="47"/>
        <v>127</v>
      </c>
      <c r="BG103" s="90" cm="1">
        <f t="array" ref="BG103">_xlfn.IFS(SUM($S103,$W103,$AA103,$AE103,$AI103,$AM103,$AQ103,$AU103,$AY103,$BC103)&gt;='Wage Ceilings '!$C$3,0,SUM($M103,$S103,$W103,$AA103,$AE103,$AI103,$AM103,$AQ103,$AU103,$AY103,$BC103)&gt;'Wage Ceilings '!$C$3,'Wage Ceilings '!$C$3-SUM($S103,$W103,$AA103,$AE103,$AI103,$AM103,$AQ103,$AU103,$AY103,$BC103),SUM($M103,$S103,$W103,$AA103,$AE103,$AI103,$AM103,$AQ103,$AU103,$AY103,$BC103)&lt;='Wage Ceilings '!$C$3,$M103)</f>
        <v>0</v>
      </c>
      <c r="BH103" s="91" cm="1">
        <f t="array" ref="BH103">INDEX(Appendix!$G$4:$L$8,_xlfn.IFS(BF103&lt;56,1,BF103&lt;61,2,BF103&lt;66,3,BF103&lt;71,4,TRUE,5),MATCH(YEAR($C$17),Appendix!$G$3:$L$3,0))</f>
        <v>0</v>
      </c>
      <c r="BI103" s="92">
        <f t="shared" si="48"/>
        <v>0</v>
      </c>
      <c r="BJ103" s="89">
        <f t="shared" si="49"/>
        <v>127</v>
      </c>
      <c r="BK103" s="90" cm="1">
        <f t="array" ref="BK103">_xlfn.IFS(SUM($S103,$W103,$AA103,$AE103,$AI103,$AM103,$AQ103,$AU103,$AY103,$BC103,$BG103)&gt;='Wage Ceilings '!$C$3,0,SUM($N103,$S103,$W103,$AA103,$AE103,$AI103,$AM103,$AQ103,$AU103,$AY103,$BC103,$BG103)&gt;'Wage Ceilings '!$C$3,'Wage Ceilings '!$C$3-SUM($S103,$W103,$AA103,$AE103,$AI103,$AM103,$AQ103,$AU103,$AY103,$BC103,$BG103),SUM($N103,$S103,$W103,$AA103,$AE103,$AI103,$AM103,$AQ103,$AU103,$AY103,$BC103,$BG103)&lt;='Wage Ceilings '!$C$3,$N103)</f>
        <v>0</v>
      </c>
      <c r="BL103" s="91" cm="1">
        <f t="array" ref="BL103">INDEX(Appendix!$G$4:$L$8,_xlfn.IFS(BJ103&lt;56,1,BJ103&lt;61,2,BJ103&lt;66,3,BJ103&lt;71,4,TRUE,5),MATCH(YEAR($C$17),Appendix!$G$3:$L$3,0))</f>
        <v>0</v>
      </c>
      <c r="BM103" s="92">
        <f t="shared" si="50"/>
        <v>0</v>
      </c>
      <c r="BN103" s="99"/>
    </row>
    <row r="104" spans="1:66" x14ac:dyDescent="0.3">
      <c r="A104" s="64" t="s">
        <v>152</v>
      </c>
      <c r="B104" s="63"/>
      <c r="C104" s="67"/>
      <c r="D104" s="67"/>
      <c r="E104" s="67"/>
      <c r="F104" s="67"/>
      <c r="G104" s="67"/>
      <c r="H104" s="67"/>
      <c r="I104" s="67"/>
      <c r="J104" s="67"/>
      <c r="K104" s="67"/>
      <c r="L104" s="67"/>
      <c r="M104" s="67"/>
      <c r="N104" s="67"/>
      <c r="O104" s="57">
        <f t="shared" si="52"/>
        <v>0</v>
      </c>
      <c r="P104" s="57">
        <f t="shared" si="53"/>
        <v>0</v>
      </c>
      <c r="Q104" s="58">
        <f t="shared" si="27"/>
        <v>0</v>
      </c>
      <c r="R104" s="89">
        <f t="shared" si="28"/>
        <v>126</v>
      </c>
      <c r="S104" s="90">
        <f>IF($C104&gt;'Wage Ceilings '!$C$3,'Wage Ceilings '!$C$3,$C104)</f>
        <v>0</v>
      </c>
      <c r="T104" s="91" cm="1">
        <f t="array" ref="T104">INDEX(Appendix!$G$4:$L$8,_xlfn.IFS(R104&lt;56,1,R104&lt;61,2,R104&lt;66,3,R104&lt;71,4,TRUE,5),MATCH(YEAR($C$17),Appendix!$G$3:$L$3,0))</f>
        <v>0</v>
      </c>
      <c r="U104" s="92">
        <f t="shared" si="29"/>
        <v>0</v>
      </c>
      <c r="V104" s="89">
        <f t="shared" si="30"/>
        <v>127</v>
      </c>
      <c r="W104" s="90">
        <f>IF($D104&gt;'Wage Ceilings '!$C$3-$S104,'Wage Ceilings '!$C$3-$S104,$D104)</f>
        <v>0</v>
      </c>
      <c r="X104" s="91" cm="1">
        <f t="array" ref="X104">INDEX(Appendix!$G$4:$L$8,_xlfn.IFS(V104&lt;56,1,V104&lt;61,2,V104&lt;66,3,V104&lt;71,4,TRUE,5),MATCH(YEAR($C$17),Appendix!$G$3:$L$3,0))</f>
        <v>0</v>
      </c>
      <c r="Y104" s="92">
        <f t="shared" si="31"/>
        <v>0</v>
      </c>
      <c r="Z104" s="89">
        <f t="shared" si="32"/>
        <v>127</v>
      </c>
      <c r="AA104" s="90">
        <f>IF($E104&gt;'Wage Ceilings '!$C$3-SUM($S104,$W104),'Wage Ceilings '!$C$3-SUM($S104,$W104),$E104)</f>
        <v>0</v>
      </c>
      <c r="AB104" s="91" cm="1">
        <f t="array" ref="AB104">INDEX(Appendix!$G$4:$L$8,_xlfn.IFS(Z104&lt;56,1,Z104&lt;61,2,Z104&lt;66,3,Z104&lt;71,4,TRUE,5),MATCH(YEAR($C$17),Appendix!$G$3:$L$3,0))</f>
        <v>0</v>
      </c>
      <c r="AC104" s="92">
        <f t="shared" si="33"/>
        <v>0</v>
      </c>
      <c r="AD104" s="89">
        <f t="shared" si="34"/>
        <v>127</v>
      </c>
      <c r="AE104" s="90">
        <f>IF($F104&gt;'Wage Ceilings '!$C$3-SUM($S104,$W104,$AA104),'Wage Ceilings '!$C$3-SUM($S104,$W104,$AA104),$F104)</f>
        <v>0</v>
      </c>
      <c r="AF104" s="91" cm="1">
        <f t="array" ref="AF104">INDEX(Appendix!$G$4:$L$8,_xlfn.IFS(AD104&lt;56,1,AD104&lt;61,2,AD104&lt;66,3,AD104&lt;71,4,TRUE,5),MATCH(YEAR($C$17),Appendix!$G$3:$L$3,0))</f>
        <v>0</v>
      </c>
      <c r="AG104" s="92">
        <f t="shared" si="35"/>
        <v>0</v>
      </c>
      <c r="AH104" s="89">
        <f t="shared" si="36"/>
        <v>127</v>
      </c>
      <c r="AI104" s="90">
        <f>IF($G104&gt;'Wage Ceilings '!$C$3-SUM($S104,$W104,$AA104,$AE104),'Wage Ceilings '!$C$3-SUM($S104,$W104,$AA104,$AE104),$G104)</f>
        <v>0</v>
      </c>
      <c r="AJ104" s="91" cm="1">
        <f t="array" ref="AJ104">INDEX(Appendix!$G$4:$L$8,_xlfn.IFS(AH104&lt;56,1,AH104&lt;61,2,AH104&lt;66,3,AH104&lt;71,4,TRUE,5),MATCH(YEAR($C$17),Appendix!$G$3:$L$3,0))</f>
        <v>0</v>
      </c>
      <c r="AK104" s="92">
        <f t="shared" si="37"/>
        <v>0</v>
      </c>
      <c r="AL104" s="89">
        <f t="shared" si="38"/>
        <v>127</v>
      </c>
      <c r="AM104" s="90">
        <f>IF($H104&gt;'Wage Ceilings '!$C$3-SUM($S104,$W104,$AA104,$AE104,$AI104),'Wage Ceilings '!$C$3-SUM($S104,$W104,$AA104,$AE104,$AI104),$H104)</f>
        <v>0</v>
      </c>
      <c r="AN104" s="91" cm="1">
        <f t="array" ref="AN104">INDEX(Appendix!$G$4:$L$8,_xlfn.IFS(AL104&lt;56,1,AL104&lt;61,2,AL104&lt;66,3,AL104&lt;71,4,TRUE,5),MATCH(YEAR($C$17),Appendix!$G$3:$L$3,0))</f>
        <v>0</v>
      </c>
      <c r="AO104" s="92">
        <f t="shared" si="39"/>
        <v>0</v>
      </c>
      <c r="AP104" s="89">
        <f t="shared" si="40"/>
        <v>127</v>
      </c>
      <c r="AQ104" s="90" cm="1">
        <f t="array" ref="AQ104">_xlfn.IFS(SUM($S104,$W104,$AA104,$AE104,$AI104,$AM104)&gt;='Wage Ceilings '!$C$3,0,SUM($I104,$S104,$W104,$AA104,$AE104,$AI104,$AM104)&gt;'Wage Ceilings '!$C$3,'Wage Ceilings '!$C$3-SUM($S104,$W104,$AA104,$AE104,$AI104,$AM104),SUM($I104,$S104,$W104,$AA104,$AE104,$AI104,$AM104)&lt;='Wage Ceilings '!$C$3,$I104)</f>
        <v>0</v>
      </c>
      <c r="AR104" s="91" cm="1">
        <f t="array" ref="AR104">INDEX(Appendix!$G$4:$L$8,_xlfn.IFS(AP104&lt;56,1,AP104&lt;61,2,AP104&lt;66,3,AP104&lt;71,4,TRUE,5),MATCH(YEAR($C$17),Appendix!$G$3:$L$3,0))</f>
        <v>0</v>
      </c>
      <c r="AS104" s="92">
        <f t="shared" si="51"/>
        <v>0</v>
      </c>
      <c r="AT104" s="89">
        <f t="shared" si="41"/>
        <v>127</v>
      </c>
      <c r="AU104" s="90" cm="1">
        <f t="array" ref="AU104">_xlfn.IFS(SUM($S104,$W104,$AA104,$AE104,$AI104,$AM104,$AQ104)&gt;='Wage Ceilings '!$C$3,0,SUM($J104,$S104,$W104,$AA104,$AE104,$AI104,$AM104,$AQ104)&gt;'Wage Ceilings '!$C$3,'Wage Ceilings '!$C$3-SUM($S104,$W104,$AA104,$AE104,$AI104,$AM104,$AQ104),SUM($J104,$S104,$W104,$AA104,$AE104,$AI104,$AM104,$AQ104)&lt;='Wage Ceilings '!$C$3,$J104)</f>
        <v>0</v>
      </c>
      <c r="AV104" s="91" cm="1">
        <f t="array" ref="AV104">INDEX(Appendix!$G$4:$L$8,_xlfn.IFS(AT104&lt;56,1,AT104&lt;61,2,AT104&lt;66,3,AT104&lt;71,4,TRUE,5),MATCH(YEAR($C$17),Appendix!$G$3:$L$3,0))</f>
        <v>0</v>
      </c>
      <c r="AW104" s="92">
        <f t="shared" si="42"/>
        <v>0</v>
      </c>
      <c r="AX104" s="89">
        <f t="shared" si="43"/>
        <v>127</v>
      </c>
      <c r="AY104" s="90" cm="1">
        <f t="array" ref="AY104">_xlfn.IFS(SUM($S104,$W104,$AA104,$AE104,$AI104,$AM104,$AQ104,$AU104)&gt;='Wage Ceilings '!$C$3,0,SUM($K104,$S104,$W104,$AA104,$AE104,$AI104,$AM104,$AQ104,$AU104)&gt;'Wage Ceilings '!$C$3,'Wage Ceilings '!$C$3-SUM($S104,$W104,$AA104,$AE104,$AI104,$AM104,$AQ104,$AU104),SUM($K104,$S104,$W104,$AA104,$AE104,$AI104,$AM104,$AQ104,$AU104)&lt;='Wage Ceilings '!$C$3,$K104)</f>
        <v>0</v>
      </c>
      <c r="AZ104" s="91" cm="1">
        <f t="array" ref="AZ104">INDEX(Appendix!$G$4:$L$8,_xlfn.IFS(AX104&lt;56,1,AX104&lt;61,2,AX104&lt;66,3,AX104&lt;71,4,TRUE,5),MATCH(YEAR($C$17),Appendix!$G$3:$L$3,0))</f>
        <v>0</v>
      </c>
      <c r="BA104" s="92">
        <f t="shared" si="44"/>
        <v>0</v>
      </c>
      <c r="BB104" s="89">
        <f t="shared" si="45"/>
        <v>127</v>
      </c>
      <c r="BC104" s="90" cm="1">
        <f t="array" ref="BC104">_xlfn.IFS(SUM($S104,$W104,$AA104,$AE104,$AI104,$AM104,$AQ104,$AU104,$AY104)&gt;='Wage Ceilings '!$C$3,0,SUM($L104,$S104,$W104,$AA104,$AE104,$AI104,$AM104,$AQ104,$AU104,$AY104)&gt;'Wage Ceilings '!$C$3,'Wage Ceilings '!$C$3-SUM($S104,$W104,$AA104,$AE104,$AI104,$AM104,$AQ104,$AU104,$AY104),SUM($L104,$S104,$W104,$AA104,$AE104,$AI104,$AM104,$AQ104,$AU104,$AY104)&lt;='Wage Ceilings '!$C$3,$L104)</f>
        <v>0</v>
      </c>
      <c r="BD104" s="91" cm="1">
        <f t="array" ref="BD104">INDEX(Appendix!$G$4:$L$8,_xlfn.IFS(BB104&lt;56,1,BB104&lt;61,2,BB104&lt;66,3,BB104&lt;71,4,TRUE,5),MATCH(YEAR($C$17),Appendix!$G$3:$L$3,0))</f>
        <v>0</v>
      </c>
      <c r="BE104" s="92">
        <f t="shared" si="46"/>
        <v>0</v>
      </c>
      <c r="BF104" s="89">
        <f t="shared" si="47"/>
        <v>127</v>
      </c>
      <c r="BG104" s="90" cm="1">
        <f t="array" ref="BG104">_xlfn.IFS(SUM($S104,$W104,$AA104,$AE104,$AI104,$AM104,$AQ104,$AU104,$AY104,$BC104)&gt;='Wage Ceilings '!$C$3,0,SUM($M104,$S104,$W104,$AA104,$AE104,$AI104,$AM104,$AQ104,$AU104,$AY104,$BC104)&gt;'Wage Ceilings '!$C$3,'Wage Ceilings '!$C$3-SUM($S104,$W104,$AA104,$AE104,$AI104,$AM104,$AQ104,$AU104,$AY104,$BC104),SUM($M104,$S104,$W104,$AA104,$AE104,$AI104,$AM104,$AQ104,$AU104,$AY104,$BC104)&lt;='Wage Ceilings '!$C$3,$M104)</f>
        <v>0</v>
      </c>
      <c r="BH104" s="91" cm="1">
        <f t="array" ref="BH104">INDEX(Appendix!$G$4:$L$8,_xlfn.IFS(BF104&lt;56,1,BF104&lt;61,2,BF104&lt;66,3,BF104&lt;71,4,TRUE,5),MATCH(YEAR($C$17),Appendix!$G$3:$L$3,0))</f>
        <v>0</v>
      </c>
      <c r="BI104" s="92">
        <f t="shared" si="48"/>
        <v>0</v>
      </c>
      <c r="BJ104" s="89">
        <f t="shared" si="49"/>
        <v>127</v>
      </c>
      <c r="BK104" s="90" cm="1">
        <f t="array" ref="BK104">_xlfn.IFS(SUM($S104,$W104,$AA104,$AE104,$AI104,$AM104,$AQ104,$AU104,$AY104,$BC104,$BG104)&gt;='Wage Ceilings '!$C$3,0,SUM($N104,$S104,$W104,$AA104,$AE104,$AI104,$AM104,$AQ104,$AU104,$AY104,$BC104,$BG104)&gt;'Wage Ceilings '!$C$3,'Wage Ceilings '!$C$3-SUM($S104,$W104,$AA104,$AE104,$AI104,$AM104,$AQ104,$AU104,$AY104,$BC104,$BG104),SUM($N104,$S104,$W104,$AA104,$AE104,$AI104,$AM104,$AQ104,$AU104,$AY104,$BC104,$BG104)&lt;='Wage Ceilings '!$C$3,$N104)</f>
        <v>0</v>
      </c>
      <c r="BL104" s="91" cm="1">
        <f t="array" ref="BL104">INDEX(Appendix!$G$4:$L$8,_xlfn.IFS(BJ104&lt;56,1,BJ104&lt;61,2,BJ104&lt;66,3,BJ104&lt;71,4,TRUE,5),MATCH(YEAR($C$17),Appendix!$G$3:$L$3,0))</f>
        <v>0</v>
      </c>
      <c r="BM104" s="92">
        <f t="shared" si="50"/>
        <v>0</v>
      </c>
      <c r="BN104" s="99"/>
    </row>
    <row r="105" spans="1:66" x14ac:dyDescent="0.3">
      <c r="A105" s="64" t="s">
        <v>153</v>
      </c>
      <c r="B105" s="63"/>
      <c r="C105" s="67"/>
      <c r="D105" s="67"/>
      <c r="E105" s="67"/>
      <c r="F105" s="67"/>
      <c r="G105" s="67"/>
      <c r="H105" s="67"/>
      <c r="I105" s="67"/>
      <c r="J105" s="67"/>
      <c r="K105" s="67"/>
      <c r="L105" s="67"/>
      <c r="M105" s="67"/>
      <c r="N105" s="67"/>
      <c r="O105" s="57">
        <f t="shared" si="52"/>
        <v>0</v>
      </c>
      <c r="P105" s="57">
        <f t="shared" si="53"/>
        <v>0</v>
      </c>
      <c r="Q105" s="58">
        <f t="shared" si="27"/>
        <v>0</v>
      </c>
      <c r="R105" s="89">
        <f t="shared" si="28"/>
        <v>126</v>
      </c>
      <c r="S105" s="90">
        <f>IF($C105&gt;'Wage Ceilings '!$C$3,'Wage Ceilings '!$C$3,$C105)</f>
        <v>0</v>
      </c>
      <c r="T105" s="91" cm="1">
        <f t="array" ref="T105">INDEX(Appendix!$G$4:$L$8,_xlfn.IFS(R105&lt;56,1,R105&lt;61,2,R105&lt;66,3,R105&lt;71,4,TRUE,5),MATCH(YEAR($C$17),Appendix!$G$3:$L$3,0))</f>
        <v>0</v>
      </c>
      <c r="U105" s="92">
        <f t="shared" si="29"/>
        <v>0</v>
      </c>
      <c r="V105" s="89">
        <f t="shared" si="30"/>
        <v>127</v>
      </c>
      <c r="W105" s="90">
        <f>IF($D105&gt;'Wage Ceilings '!$C$3-$S105,'Wage Ceilings '!$C$3-$S105,$D105)</f>
        <v>0</v>
      </c>
      <c r="X105" s="91" cm="1">
        <f t="array" ref="X105">INDEX(Appendix!$G$4:$L$8,_xlfn.IFS(V105&lt;56,1,V105&lt;61,2,V105&lt;66,3,V105&lt;71,4,TRUE,5),MATCH(YEAR($C$17),Appendix!$G$3:$L$3,0))</f>
        <v>0</v>
      </c>
      <c r="Y105" s="92">
        <f t="shared" si="31"/>
        <v>0</v>
      </c>
      <c r="Z105" s="89">
        <f t="shared" si="32"/>
        <v>127</v>
      </c>
      <c r="AA105" s="90">
        <f>IF($E105&gt;'Wage Ceilings '!$C$3-SUM($S105,$W105),'Wage Ceilings '!$C$3-SUM($S105,$W105),$E105)</f>
        <v>0</v>
      </c>
      <c r="AB105" s="91" cm="1">
        <f t="array" ref="AB105">INDEX(Appendix!$G$4:$L$8,_xlfn.IFS(Z105&lt;56,1,Z105&lt;61,2,Z105&lt;66,3,Z105&lt;71,4,TRUE,5),MATCH(YEAR($C$17),Appendix!$G$3:$L$3,0))</f>
        <v>0</v>
      </c>
      <c r="AC105" s="92">
        <f t="shared" si="33"/>
        <v>0</v>
      </c>
      <c r="AD105" s="89">
        <f t="shared" si="34"/>
        <v>127</v>
      </c>
      <c r="AE105" s="90">
        <f>IF($F105&gt;'Wage Ceilings '!$C$3-SUM($S105,$W105,$AA105),'Wage Ceilings '!$C$3-SUM($S105,$W105,$AA105),$F105)</f>
        <v>0</v>
      </c>
      <c r="AF105" s="91" cm="1">
        <f t="array" ref="AF105">INDEX(Appendix!$G$4:$L$8,_xlfn.IFS(AD105&lt;56,1,AD105&lt;61,2,AD105&lt;66,3,AD105&lt;71,4,TRUE,5),MATCH(YEAR($C$17),Appendix!$G$3:$L$3,0))</f>
        <v>0</v>
      </c>
      <c r="AG105" s="92">
        <f t="shared" si="35"/>
        <v>0</v>
      </c>
      <c r="AH105" s="89">
        <f t="shared" si="36"/>
        <v>127</v>
      </c>
      <c r="AI105" s="90">
        <f>IF($G105&gt;'Wage Ceilings '!$C$3-SUM($S105,$W105,$AA105,$AE105),'Wage Ceilings '!$C$3-SUM($S105,$W105,$AA105,$AE105),$G105)</f>
        <v>0</v>
      </c>
      <c r="AJ105" s="91" cm="1">
        <f t="array" ref="AJ105">INDEX(Appendix!$G$4:$L$8,_xlfn.IFS(AH105&lt;56,1,AH105&lt;61,2,AH105&lt;66,3,AH105&lt;71,4,TRUE,5),MATCH(YEAR($C$17),Appendix!$G$3:$L$3,0))</f>
        <v>0</v>
      </c>
      <c r="AK105" s="92">
        <f t="shared" si="37"/>
        <v>0</v>
      </c>
      <c r="AL105" s="89">
        <f t="shared" si="38"/>
        <v>127</v>
      </c>
      <c r="AM105" s="90">
        <f>IF($H105&gt;'Wage Ceilings '!$C$3-SUM($S105,$W105,$AA105,$AE105,$AI105),'Wage Ceilings '!$C$3-SUM($S105,$W105,$AA105,$AE105,$AI105),$H105)</f>
        <v>0</v>
      </c>
      <c r="AN105" s="91" cm="1">
        <f t="array" ref="AN105">INDEX(Appendix!$G$4:$L$8,_xlfn.IFS(AL105&lt;56,1,AL105&lt;61,2,AL105&lt;66,3,AL105&lt;71,4,TRUE,5),MATCH(YEAR($C$17),Appendix!$G$3:$L$3,0))</f>
        <v>0</v>
      </c>
      <c r="AO105" s="92">
        <f t="shared" si="39"/>
        <v>0</v>
      </c>
      <c r="AP105" s="89">
        <f t="shared" si="40"/>
        <v>127</v>
      </c>
      <c r="AQ105" s="90" cm="1">
        <f t="array" ref="AQ105">_xlfn.IFS(SUM($S105,$W105,$AA105,$AE105,$AI105,$AM105)&gt;='Wage Ceilings '!$C$3,0,SUM($I105,$S105,$W105,$AA105,$AE105,$AI105,$AM105)&gt;'Wage Ceilings '!$C$3,'Wage Ceilings '!$C$3-SUM($S105,$W105,$AA105,$AE105,$AI105,$AM105),SUM($I105,$S105,$W105,$AA105,$AE105,$AI105,$AM105)&lt;='Wage Ceilings '!$C$3,$I105)</f>
        <v>0</v>
      </c>
      <c r="AR105" s="91" cm="1">
        <f t="array" ref="AR105">INDEX(Appendix!$G$4:$L$8,_xlfn.IFS(AP105&lt;56,1,AP105&lt;61,2,AP105&lt;66,3,AP105&lt;71,4,TRUE,5),MATCH(YEAR($C$17),Appendix!$G$3:$L$3,0))</f>
        <v>0</v>
      </c>
      <c r="AS105" s="92">
        <f t="shared" si="51"/>
        <v>0</v>
      </c>
      <c r="AT105" s="89">
        <f t="shared" si="41"/>
        <v>127</v>
      </c>
      <c r="AU105" s="90" cm="1">
        <f t="array" ref="AU105">_xlfn.IFS(SUM($S105,$W105,$AA105,$AE105,$AI105,$AM105,$AQ105)&gt;='Wage Ceilings '!$C$3,0,SUM($J105,$S105,$W105,$AA105,$AE105,$AI105,$AM105,$AQ105)&gt;'Wage Ceilings '!$C$3,'Wage Ceilings '!$C$3-SUM($S105,$W105,$AA105,$AE105,$AI105,$AM105,$AQ105),SUM($J105,$S105,$W105,$AA105,$AE105,$AI105,$AM105,$AQ105)&lt;='Wage Ceilings '!$C$3,$J105)</f>
        <v>0</v>
      </c>
      <c r="AV105" s="91" cm="1">
        <f t="array" ref="AV105">INDEX(Appendix!$G$4:$L$8,_xlfn.IFS(AT105&lt;56,1,AT105&lt;61,2,AT105&lt;66,3,AT105&lt;71,4,TRUE,5),MATCH(YEAR($C$17),Appendix!$G$3:$L$3,0))</f>
        <v>0</v>
      </c>
      <c r="AW105" s="92">
        <f t="shared" si="42"/>
        <v>0</v>
      </c>
      <c r="AX105" s="89">
        <f t="shared" si="43"/>
        <v>127</v>
      </c>
      <c r="AY105" s="90" cm="1">
        <f t="array" ref="AY105">_xlfn.IFS(SUM($S105,$W105,$AA105,$AE105,$AI105,$AM105,$AQ105,$AU105)&gt;='Wage Ceilings '!$C$3,0,SUM($K105,$S105,$W105,$AA105,$AE105,$AI105,$AM105,$AQ105,$AU105)&gt;'Wage Ceilings '!$C$3,'Wage Ceilings '!$C$3-SUM($S105,$W105,$AA105,$AE105,$AI105,$AM105,$AQ105,$AU105),SUM($K105,$S105,$W105,$AA105,$AE105,$AI105,$AM105,$AQ105,$AU105)&lt;='Wage Ceilings '!$C$3,$K105)</f>
        <v>0</v>
      </c>
      <c r="AZ105" s="91" cm="1">
        <f t="array" ref="AZ105">INDEX(Appendix!$G$4:$L$8,_xlfn.IFS(AX105&lt;56,1,AX105&lt;61,2,AX105&lt;66,3,AX105&lt;71,4,TRUE,5),MATCH(YEAR($C$17),Appendix!$G$3:$L$3,0))</f>
        <v>0</v>
      </c>
      <c r="BA105" s="92">
        <f t="shared" si="44"/>
        <v>0</v>
      </c>
      <c r="BB105" s="89">
        <f t="shared" si="45"/>
        <v>127</v>
      </c>
      <c r="BC105" s="90" cm="1">
        <f t="array" ref="BC105">_xlfn.IFS(SUM($S105,$W105,$AA105,$AE105,$AI105,$AM105,$AQ105,$AU105,$AY105)&gt;='Wage Ceilings '!$C$3,0,SUM($L105,$S105,$W105,$AA105,$AE105,$AI105,$AM105,$AQ105,$AU105,$AY105)&gt;'Wage Ceilings '!$C$3,'Wage Ceilings '!$C$3-SUM($S105,$W105,$AA105,$AE105,$AI105,$AM105,$AQ105,$AU105,$AY105),SUM($L105,$S105,$W105,$AA105,$AE105,$AI105,$AM105,$AQ105,$AU105,$AY105)&lt;='Wage Ceilings '!$C$3,$L105)</f>
        <v>0</v>
      </c>
      <c r="BD105" s="91" cm="1">
        <f t="array" ref="BD105">INDEX(Appendix!$G$4:$L$8,_xlfn.IFS(BB105&lt;56,1,BB105&lt;61,2,BB105&lt;66,3,BB105&lt;71,4,TRUE,5),MATCH(YEAR($C$17),Appendix!$G$3:$L$3,0))</f>
        <v>0</v>
      </c>
      <c r="BE105" s="92">
        <f t="shared" si="46"/>
        <v>0</v>
      </c>
      <c r="BF105" s="89">
        <f t="shared" si="47"/>
        <v>127</v>
      </c>
      <c r="BG105" s="90" cm="1">
        <f t="array" ref="BG105">_xlfn.IFS(SUM($S105,$W105,$AA105,$AE105,$AI105,$AM105,$AQ105,$AU105,$AY105,$BC105)&gt;='Wage Ceilings '!$C$3,0,SUM($M105,$S105,$W105,$AA105,$AE105,$AI105,$AM105,$AQ105,$AU105,$AY105,$BC105)&gt;'Wage Ceilings '!$C$3,'Wage Ceilings '!$C$3-SUM($S105,$W105,$AA105,$AE105,$AI105,$AM105,$AQ105,$AU105,$AY105,$BC105),SUM($M105,$S105,$W105,$AA105,$AE105,$AI105,$AM105,$AQ105,$AU105,$AY105,$BC105)&lt;='Wage Ceilings '!$C$3,$M105)</f>
        <v>0</v>
      </c>
      <c r="BH105" s="91" cm="1">
        <f t="array" ref="BH105">INDEX(Appendix!$G$4:$L$8,_xlfn.IFS(BF105&lt;56,1,BF105&lt;61,2,BF105&lt;66,3,BF105&lt;71,4,TRUE,5),MATCH(YEAR($C$17),Appendix!$G$3:$L$3,0))</f>
        <v>0</v>
      </c>
      <c r="BI105" s="92">
        <f t="shared" si="48"/>
        <v>0</v>
      </c>
      <c r="BJ105" s="89">
        <f t="shared" si="49"/>
        <v>127</v>
      </c>
      <c r="BK105" s="90" cm="1">
        <f t="array" ref="BK105">_xlfn.IFS(SUM($S105,$W105,$AA105,$AE105,$AI105,$AM105,$AQ105,$AU105,$AY105,$BC105,$BG105)&gt;='Wage Ceilings '!$C$3,0,SUM($N105,$S105,$W105,$AA105,$AE105,$AI105,$AM105,$AQ105,$AU105,$AY105,$BC105,$BG105)&gt;'Wage Ceilings '!$C$3,'Wage Ceilings '!$C$3-SUM($S105,$W105,$AA105,$AE105,$AI105,$AM105,$AQ105,$AU105,$AY105,$BC105,$BG105),SUM($N105,$S105,$W105,$AA105,$AE105,$AI105,$AM105,$AQ105,$AU105,$AY105,$BC105,$BG105)&lt;='Wage Ceilings '!$C$3,$N105)</f>
        <v>0</v>
      </c>
      <c r="BL105" s="91" cm="1">
        <f t="array" ref="BL105">INDEX(Appendix!$G$4:$L$8,_xlfn.IFS(BJ105&lt;56,1,BJ105&lt;61,2,BJ105&lt;66,3,BJ105&lt;71,4,TRUE,5),MATCH(YEAR($C$17),Appendix!$G$3:$L$3,0))</f>
        <v>0</v>
      </c>
      <c r="BM105" s="92">
        <f t="shared" si="50"/>
        <v>0</v>
      </c>
      <c r="BN105" s="99"/>
    </row>
    <row r="106" spans="1:66" x14ac:dyDescent="0.3">
      <c r="A106" s="64" t="s">
        <v>154</v>
      </c>
      <c r="B106" s="63"/>
      <c r="C106" s="67"/>
      <c r="D106" s="67"/>
      <c r="E106" s="67"/>
      <c r="F106" s="67"/>
      <c r="G106" s="67"/>
      <c r="H106" s="67"/>
      <c r="I106" s="67"/>
      <c r="J106" s="67"/>
      <c r="K106" s="67"/>
      <c r="L106" s="67"/>
      <c r="M106" s="67"/>
      <c r="N106" s="67"/>
      <c r="O106" s="57">
        <f t="shared" si="52"/>
        <v>0</v>
      </c>
      <c r="P106" s="57">
        <f t="shared" si="53"/>
        <v>0</v>
      </c>
      <c r="Q106" s="58">
        <f t="shared" si="27"/>
        <v>0</v>
      </c>
      <c r="R106" s="89">
        <f t="shared" si="28"/>
        <v>126</v>
      </c>
      <c r="S106" s="90">
        <f>IF($C106&gt;'Wage Ceilings '!$C$3,'Wage Ceilings '!$C$3,$C106)</f>
        <v>0</v>
      </c>
      <c r="T106" s="91" cm="1">
        <f t="array" ref="T106">INDEX(Appendix!$G$4:$L$8,_xlfn.IFS(R106&lt;56,1,R106&lt;61,2,R106&lt;66,3,R106&lt;71,4,TRUE,5),MATCH(YEAR($C$17),Appendix!$G$3:$L$3,0))</f>
        <v>0</v>
      </c>
      <c r="U106" s="92">
        <f t="shared" si="29"/>
        <v>0</v>
      </c>
      <c r="V106" s="89">
        <f t="shared" si="30"/>
        <v>127</v>
      </c>
      <c r="W106" s="90">
        <f>IF($D106&gt;'Wage Ceilings '!$C$3-$S106,'Wage Ceilings '!$C$3-$S106,$D106)</f>
        <v>0</v>
      </c>
      <c r="X106" s="91" cm="1">
        <f t="array" ref="X106">INDEX(Appendix!$G$4:$L$8,_xlfn.IFS(V106&lt;56,1,V106&lt;61,2,V106&lt;66,3,V106&lt;71,4,TRUE,5),MATCH(YEAR($C$17),Appendix!$G$3:$L$3,0))</f>
        <v>0</v>
      </c>
      <c r="Y106" s="92">
        <f t="shared" si="31"/>
        <v>0</v>
      </c>
      <c r="Z106" s="89">
        <f t="shared" si="32"/>
        <v>127</v>
      </c>
      <c r="AA106" s="90">
        <f>IF($E106&gt;'Wage Ceilings '!$C$3-SUM($S106,$W106),'Wage Ceilings '!$C$3-SUM($S106,$W106),$E106)</f>
        <v>0</v>
      </c>
      <c r="AB106" s="91" cm="1">
        <f t="array" ref="AB106">INDEX(Appendix!$G$4:$L$8,_xlfn.IFS(Z106&lt;56,1,Z106&lt;61,2,Z106&lt;66,3,Z106&lt;71,4,TRUE,5),MATCH(YEAR($C$17),Appendix!$G$3:$L$3,0))</f>
        <v>0</v>
      </c>
      <c r="AC106" s="92">
        <f t="shared" si="33"/>
        <v>0</v>
      </c>
      <c r="AD106" s="89">
        <f t="shared" si="34"/>
        <v>127</v>
      </c>
      <c r="AE106" s="90">
        <f>IF($F106&gt;'Wage Ceilings '!$C$3-SUM($S106,$W106,$AA106),'Wage Ceilings '!$C$3-SUM($S106,$W106,$AA106),$F106)</f>
        <v>0</v>
      </c>
      <c r="AF106" s="91" cm="1">
        <f t="array" ref="AF106">INDEX(Appendix!$G$4:$L$8,_xlfn.IFS(AD106&lt;56,1,AD106&lt;61,2,AD106&lt;66,3,AD106&lt;71,4,TRUE,5),MATCH(YEAR($C$17),Appendix!$G$3:$L$3,0))</f>
        <v>0</v>
      </c>
      <c r="AG106" s="92">
        <f t="shared" si="35"/>
        <v>0</v>
      </c>
      <c r="AH106" s="89">
        <f t="shared" si="36"/>
        <v>127</v>
      </c>
      <c r="AI106" s="90">
        <f>IF($G106&gt;'Wage Ceilings '!$C$3-SUM($S106,$W106,$AA106,$AE106),'Wage Ceilings '!$C$3-SUM($S106,$W106,$AA106,$AE106),$G106)</f>
        <v>0</v>
      </c>
      <c r="AJ106" s="91" cm="1">
        <f t="array" ref="AJ106">INDEX(Appendix!$G$4:$L$8,_xlfn.IFS(AH106&lt;56,1,AH106&lt;61,2,AH106&lt;66,3,AH106&lt;71,4,TRUE,5),MATCH(YEAR($C$17),Appendix!$G$3:$L$3,0))</f>
        <v>0</v>
      </c>
      <c r="AK106" s="92">
        <f t="shared" si="37"/>
        <v>0</v>
      </c>
      <c r="AL106" s="89">
        <f t="shared" si="38"/>
        <v>127</v>
      </c>
      <c r="AM106" s="90">
        <f>IF($H106&gt;'Wage Ceilings '!$C$3-SUM($S106,$W106,$AA106,$AE106,$AI106),'Wage Ceilings '!$C$3-SUM($S106,$W106,$AA106,$AE106,$AI106),$H106)</f>
        <v>0</v>
      </c>
      <c r="AN106" s="91" cm="1">
        <f t="array" ref="AN106">INDEX(Appendix!$G$4:$L$8,_xlfn.IFS(AL106&lt;56,1,AL106&lt;61,2,AL106&lt;66,3,AL106&lt;71,4,TRUE,5),MATCH(YEAR($C$17),Appendix!$G$3:$L$3,0))</f>
        <v>0</v>
      </c>
      <c r="AO106" s="92">
        <f t="shared" si="39"/>
        <v>0</v>
      </c>
      <c r="AP106" s="89">
        <f t="shared" si="40"/>
        <v>127</v>
      </c>
      <c r="AQ106" s="90" cm="1">
        <f t="array" ref="AQ106">_xlfn.IFS(SUM($S106,$W106,$AA106,$AE106,$AI106,$AM106)&gt;='Wage Ceilings '!$C$3,0,SUM($I106,$S106,$W106,$AA106,$AE106,$AI106,$AM106)&gt;'Wage Ceilings '!$C$3,'Wage Ceilings '!$C$3-SUM($S106,$W106,$AA106,$AE106,$AI106,$AM106),SUM($I106,$S106,$W106,$AA106,$AE106,$AI106,$AM106)&lt;='Wage Ceilings '!$C$3,$I106)</f>
        <v>0</v>
      </c>
      <c r="AR106" s="91" cm="1">
        <f t="array" ref="AR106">INDEX(Appendix!$G$4:$L$8,_xlfn.IFS(AP106&lt;56,1,AP106&lt;61,2,AP106&lt;66,3,AP106&lt;71,4,TRUE,5),MATCH(YEAR($C$17),Appendix!$G$3:$L$3,0))</f>
        <v>0</v>
      </c>
      <c r="AS106" s="92">
        <f t="shared" si="51"/>
        <v>0</v>
      </c>
      <c r="AT106" s="89">
        <f t="shared" si="41"/>
        <v>127</v>
      </c>
      <c r="AU106" s="90" cm="1">
        <f t="array" ref="AU106">_xlfn.IFS(SUM($S106,$W106,$AA106,$AE106,$AI106,$AM106,$AQ106)&gt;='Wage Ceilings '!$C$3,0,SUM($J106,$S106,$W106,$AA106,$AE106,$AI106,$AM106,$AQ106)&gt;'Wage Ceilings '!$C$3,'Wage Ceilings '!$C$3-SUM($S106,$W106,$AA106,$AE106,$AI106,$AM106,$AQ106),SUM($J106,$S106,$W106,$AA106,$AE106,$AI106,$AM106,$AQ106)&lt;='Wage Ceilings '!$C$3,$J106)</f>
        <v>0</v>
      </c>
      <c r="AV106" s="91" cm="1">
        <f t="array" ref="AV106">INDEX(Appendix!$G$4:$L$8,_xlfn.IFS(AT106&lt;56,1,AT106&lt;61,2,AT106&lt;66,3,AT106&lt;71,4,TRUE,5),MATCH(YEAR($C$17),Appendix!$G$3:$L$3,0))</f>
        <v>0</v>
      </c>
      <c r="AW106" s="92">
        <f t="shared" si="42"/>
        <v>0</v>
      </c>
      <c r="AX106" s="89">
        <f t="shared" si="43"/>
        <v>127</v>
      </c>
      <c r="AY106" s="90" cm="1">
        <f t="array" ref="AY106">_xlfn.IFS(SUM($S106,$W106,$AA106,$AE106,$AI106,$AM106,$AQ106,$AU106)&gt;='Wage Ceilings '!$C$3,0,SUM($K106,$S106,$W106,$AA106,$AE106,$AI106,$AM106,$AQ106,$AU106)&gt;'Wage Ceilings '!$C$3,'Wage Ceilings '!$C$3-SUM($S106,$W106,$AA106,$AE106,$AI106,$AM106,$AQ106,$AU106),SUM($K106,$S106,$W106,$AA106,$AE106,$AI106,$AM106,$AQ106,$AU106)&lt;='Wage Ceilings '!$C$3,$K106)</f>
        <v>0</v>
      </c>
      <c r="AZ106" s="91" cm="1">
        <f t="array" ref="AZ106">INDEX(Appendix!$G$4:$L$8,_xlfn.IFS(AX106&lt;56,1,AX106&lt;61,2,AX106&lt;66,3,AX106&lt;71,4,TRUE,5),MATCH(YEAR($C$17),Appendix!$G$3:$L$3,0))</f>
        <v>0</v>
      </c>
      <c r="BA106" s="92">
        <f t="shared" si="44"/>
        <v>0</v>
      </c>
      <c r="BB106" s="89">
        <f t="shared" si="45"/>
        <v>127</v>
      </c>
      <c r="BC106" s="90" cm="1">
        <f t="array" ref="BC106">_xlfn.IFS(SUM($S106,$W106,$AA106,$AE106,$AI106,$AM106,$AQ106,$AU106,$AY106)&gt;='Wage Ceilings '!$C$3,0,SUM($L106,$S106,$W106,$AA106,$AE106,$AI106,$AM106,$AQ106,$AU106,$AY106)&gt;'Wage Ceilings '!$C$3,'Wage Ceilings '!$C$3-SUM($S106,$W106,$AA106,$AE106,$AI106,$AM106,$AQ106,$AU106,$AY106),SUM($L106,$S106,$W106,$AA106,$AE106,$AI106,$AM106,$AQ106,$AU106,$AY106)&lt;='Wage Ceilings '!$C$3,$L106)</f>
        <v>0</v>
      </c>
      <c r="BD106" s="91" cm="1">
        <f t="array" ref="BD106">INDEX(Appendix!$G$4:$L$8,_xlfn.IFS(BB106&lt;56,1,BB106&lt;61,2,BB106&lt;66,3,BB106&lt;71,4,TRUE,5),MATCH(YEAR($C$17),Appendix!$G$3:$L$3,0))</f>
        <v>0</v>
      </c>
      <c r="BE106" s="92">
        <f t="shared" si="46"/>
        <v>0</v>
      </c>
      <c r="BF106" s="89">
        <f t="shared" si="47"/>
        <v>127</v>
      </c>
      <c r="BG106" s="90" cm="1">
        <f t="array" ref="BG106">_xlfn.IFS(SUM($S106,$W106,$AA106,$AE106,$AI106,$AM106,$AQ106,$AU106,$AY106,$BC106)&gt;='Wage Ceilings '!$C$3,0,SUM($M106,$S106,$W106,$AA106,$AE106,$AI106,$AM106,$AQ106,$AU106,$AY106,$BC106)&gt;'Wage Ceilings '!$C$3,'Wage Ceilings '!$C$3-SUM($S106,$W106,$AA106,$AE106,$AI106,$AM106,$AQ106,$AU106,$AY106,$BC106),SUM($M106,$S106,$W106,$AA106,$AE106,$AI106,$AM106,$AQ106,$AU106,$AY106,$BC106)&lt;='Wage Ceilings '!$C$3,$M106)</f>
        <v>0</v>
      </c>
      <c r="BH106" s="91" cm="1">
        <f t="array" ref="BH106">INDEX(Appendix!$G$4:$L$8,_xlfn.IFS(BF106&lt;56,1,BF106&lt;61,2,BF106&lt;66,3,BF106&lt;71,4,TRUE,5),MATCH(YEAR($C$17),Appendix!$G$3:$L$3,0))</f>
        <v>0</v>
      </c>
      <c r="BI106" s="92">
        <f t="shared" si="48"/>
        <v>0</v>
      </c>
      <c r="BJ106" s="89">
        <f t="shared" si="49"/>
        <v>127</v>
      </c>
      <c r="BK106" s="90" cm="1">
        <f t="array" ref="BK106">_xlfn.IFS(SUM($S106,$W106,$AA106,$AE106,$AI106,$AM106,$AQ106,$AU106,$AY106,$BC106,$BG106)&gt;='Wage Ceilings '!$C$3,0,SUM($N106,$S106,$W106,$AA106,$AE106,$AI106,$AM106,$AQ106,$AU106,$AY106,$BC106,$BG106)&gt;'Wage Ceilings '!$C$3,'Wage Ceilings '!$C$3-SUM($S106,$W106,$AA106,$AE106,$AI106,$AM106,$AQ106,$AU106,$AY106,$BC106,$BG106),SUM($N106,$S106,$W106,$AA106,$AE106,$AI106,$AM106,$AQ106,$AU106,$AY106,$BC106,$BG106)&lt;='Wage Ceilings '!$C$3,$N106)</f>
        <v>0</v>
      </c>
      <c r="BL106" s="91" cm="1">
        <f t="array" ref="BL106">INDEX(Appendix!$G$4:$L$8,_xlfn.IFS(BJ106&lt;56,1,BJ106&lt;61,2,BJ106&lt;66,3,BJ106&lt;71,4,TRUE,5),MATCH(YEAR($C$17),Appendix!$G$3:$L$3,0))</f>
        <v>0</v>
      </c>
      <c r="BM106" s="92">
        <f t="shared" si="50"/>
        <v>0</v>
      </c>
      <c r="BN106" s="99"/>
    </row>
    <row r="107" spans="1:66" x14ac:dyDescent="0.3">
      <c r="A107" s="64" t="s">
        <v>155</v>
      </c>
      <c r="B107" s="63"/>
      <c r="C107" s="67"/>
      <c r="D107" s="67"/>
      <c r="E107" s="67"/>
      <c r="F107" s="67"/>
      <c r="G107" s="67"/>
      <c r="H107" s="67"/>
      <c r="I107" s="67"/>
      <c r="J107" s="67"/>
      <c r="K107" s="67"/>
      <c r="L107" s="67"/>
      <c r="M107" s="67"/>
      <c r="N107" s="67"/>
      <c r="O107" s="57">
        <f t="shared" si="52"/>
        <v>0</v>
      </c>
      <c r="P107" s="57">
        <f t="shared" si="53"/>
        <v>0</v>
      </c>
      <c r="Q107" s="58">
        <f t="shared" si="27"/>
        <v>0</v>
      </c>
      <c r="R107" s="89">
        <f t="shared" si="28"/>
        <v>126</v>
      </c>
      <c r="S107" s="90">
        <f>IF($C107&gt;'Wage Ceilings '!$C$3,'Wage Ceilings '!$C$3,$C107)</f>
        <v>0</v>
      </c>
      <c r="T107" s="91" cm="1">
        <f t="array" ref="T107">INDEX(Appendix!$G$4:$L$8,_xlfn.IFS(R107&lt;56,1,R107&lt;61,2,R107&lt;66,3,R107&lt;71,4,TRUE,5),MATCH(YEAR($C$17),Appendix!$G$3:$L$3,0))</f>
        <v>0</v>
      </c>
      <c r="U107" s="92">
        <f t="shared" si="29"/>
        <v>0</v>
      </c>
      <c r="V107" s="89">
        <f t="shared" si="30"/>
        <v>127</v>
      </c>
      <c r="W107" s="90">
        <f>IF($D107&gt;'Wage Ceilings '!$C$3-$S107,'Wage Ceilings '!$C$3-$S107,$D107)</f>
        <v>0</v>
      </c>
      <c r="X107" s="91" cm="1">
        <f t="array" ref="X107">INDEX(Appendix!$G$4:$L$8,_xlfn.IFS(V107&lt;56,1,V107&lt;61,2,V107&lt;66,3,V107&lt;71,4,TRUE,5),MATCH(YEAR($C$17),Appendix!$G$3:$L$3,0))</f>
        <v>0</v>
      </c>
      <c r="Y107" s="92">
        <f t="shared" si="31"/>
        <v>0</v>
      </c>
      <c r="Z107" s="89">
        <f t="shared" si="32"/>
        <v>127</v>
      </c>
      <c r="AA107" s="90">
        <f>IF($E107&gt;'Wage Ceilings '!$C$3-SUM($S107,$W107),'Wage Ceilings '!$C$3-SUM($S107,$W107),$E107)</f>
        <v>0</v>
      </c>
      <c r="AB107" s="91" cm="1">
        <f t="array" ref="AB107">INDEX(Appendix!$G$4:$L$8,_xlfn.IFS(Z107&lt;56,1,Z107&lt;61,2,Z107&lt;66,3,Z107&lt;71,4,TRUE,5),MATCH(YEAR($C$17),Appendix!$G$3:$L$3,0))</f>
        <v>0</v>
      </c>
      <c r="AC107" s="92">
        <f t="shared" si="33"/>
        <v>0</v>
      </c>
      <c r="AD107" s="89">
        <f t="shared" si="34"/>
        <v>127</v>
      </c>
      <c r="AE107" s="90">
        <f>IF($F107&gt;'Wage Ceilings '!$C$3-SUM($S107,$W107,$AA107),'Wage Ceilings '!$C$3-SUM($S107,$W107,$AA107),$F107)</f>
        <v>0</v>
      </c>
      <c r="AF107" s="91" cm="1">
        <f t="array" ref="AF107">INDEX(Appendix!$G$4:$L$8,_xlfn.IFS(AD107&lt;56,1,AD107&lt;61,2,AD107&lt;66,3,AD107&lt;71,4,TRUE,5),MATCH(YEAR($C$17),Appendix!$G$3:$L$3,0))</f>
        <v>0</v>
      </c>
      <c r="AG107" s="92">
        <f t="shared" si="35"/>
        <v>0</v>
      </c>
      <c r="AH107" s="89">
        <f t="shared" si="36"/>
        <v>127</v>
      </c>
      <c r="AI107" s="90">
        <f>IF($G107&gt;'Wage Ceilings '!$C$3-SUM($S107,$W107,$AA107,$AE107),'Wage Ceilings '!$C$3-SUM($S107,$W107,$AA107,$AE107),$G107)</f>
        <v>0</v>
      </c>
      <c r="AJ107" s="91" cm="1">
        <f t="array" ref="AJ107">INDEX(Appendix!$G$4:$L$8,_xlfn.IFS(AH107&lt;56,1,AH107&lt;61,2,AH107&lt;66,3,AH107&lt;71,4,TRUE,5),MATCH(YEAR($C$17),Appendix!$G$3:$L$3,0))</f>
        <v>0</v>
      </c>
      <c r="AK107" s="92">
        <f t="shared" si="37"/>
        <v>0</v>
      </c>
      <c r="AL107" s="89">
        <f t="shared" si="38"/>
        <v>127</v>
      </c>
      <c r="AM107" s="90">
        <f>IF($H107&gt;'Wage Ceilings '!$C$3-SUM($S107,$W107,$AA107,$AE107,$AI107),'Wage Ceilings '!$C$3-SUM($S107,$W107,$AA107,$AE107,$AI107),$H107)</f>
        <v>0</v>
      </c>
      <c r="AN107" s="91" cm="1">
        <f t="array" ref="AN107">INDEX(Appendix!$G$4:$L$8,_xlfn.IFS(AL107&lt;56,1,AL107&lt;61,2,AL107&lt;66,3,AL107&lt;71,4,TRUE,5),MATCH(YEAR($C$17),Appendix!$G$3:$L$3,0))</f>
        <v>0</v>
      </c>
      <c r="AO107" s="92">
        <f t="shared" si="39"/>
        <v>0</v>
      </c>
      <c r="AP107" s="89">
        <f t="shared" si="40"/>
        <v>127</v>
      </c>
      <c r="AQ107" s="90" cm="1">
        <f t="array" ref="AQ107">_xlfn.IFS(SUM($S107,$W107,$AA107,$AE107,$AI107,$AM107)&gt;='Wage Ceilings '!$C$3,0,SUM($I107,$S107,$W107,$AA107,$AE107,$AI107,$AM107)&gt;'Wage Ceilings '!$C$3,'Wage Ceilings '!$C$3-SUM($S107,$W107,$AA107,$AE107,$AI107,$AM107),SUM($I107,$S107,$W107,$AA107,$AE107,$AI107,$AM107)&lt;='Wage Ceilings '!$C$3,$I107)</f>
        <v>0</v>
      </c>
      <c r="AR107" s="91" cm="1">
        <f t="array" ref="AR107">INDEX(Appendix!$G$4:$L$8,_xlfn.IFS(AP107&lt;56,1,AP107&lt;61,2,AP107&lt;66,3,AP107&lt;71,4,TRUE,5),MATCH(YEAR($C$17),Appendix!$G$3:$L$3,0))</f>
        <v>0</v>
      </c>
      <c r="AS107" s="92">
        <f t="shared" si="51"/>
        <v>0</v>
      </c>
      <c r="AT107" s="89">
        <f t="shared" si="41"/>
        <v>127</v>
      </c>
      <c r="AU107" s="90" cm="1">
        <f t="array" ref="AU107">_xlfn.IFS(SUM($S107,$W107,$AA107,$AE107,$AI107,$AM107,$AQ107)&gt;='Wage Ceilings '!$C$3,0,SUM($J107,$S107,$W107,$AA107,$AE107,$AI107,$AM107,$AQ107)&gt;'Wage Ceilings '!$C$3,'Wage Ceilings '!$C$3-SUM($S107,$W107,$AA107,$AE107,$AI107,$AM107,$AQ107),SUM($J107,$S107,$W107,$AA107,$AE107,$AI107,$AM107,$AQ107)&lt;='Wage Ceilings '!$C$3,$J107)</f>
        <v>0</v>
      </c>
      <c r="AV107" s="91" cm="1">
        <f t="array" ref="AV107">INDEX(Appendix!$G$4:$L$8,_xlfn.IFS(AT107&lt;56,1,AT107&lt;61,2,AT107&lt;66,3,AT107&lt;71,4,TRUE,5),MATCH(YEAR($C$17),Appendix!$G$3:$L$3,0))</f>
        <v>0</v>
      </c>
      <c r="AW107" s="92">
        <f t="shared" si="42"/>
        <v>0</v>
      </c>
      <c r="AX107" s="89">
        <f t="shared" si="43"/>
        <v>127</v>
      </c>
      <c r="AY107" s="90" cm="1">
        <f t="array" ref="AY107">_xlfn.IFS(SUM($S107,$W107,$AA107,$AE107,$AI107,$AM107,$AQ107,$AU107)&gt;='Wage Ceilings '!$C$3,0,SUM($K107,$S107,$W107,$AA107,$AE107,$AI107,$AM107,$AQ107,$AU107)&gt;'Wage Ceilings '!$C$3,'Wage Ceilings '!$C$3-SUM($S107,$W107,$AA107,$AE107,$AI107,$AM107,$AQ107,$AU107),SUM($K107,$S107,$W107,$AA107,$AE107,$AI107,$AM107,$AQ107,$AU107)&lt;='Wage Ceilings '!$C$3,$K107)</f>
        <v>0</v>
      </c>
      <c r="AZ107" s="91" cm="1">
        <f t="array" ref="AZ107">INDEX(Appendix!$G$4:$L$8,_xlfn.IFS(AX107&lt;56,1,AX107&lt;61,2,AX107&lt;66,3,AX107&lt;71,4,TRUE,5),MATCH(YEAR($C$17),Appendix!$G$3:$L$3,0))</f>
        <v>0</v>
      </c>
      <c r="BA107" s="92">
        <f t="shared" si="44"/>
        <v>0</v>
      </c>
      <c r="BB107" s="89">
        <f t="shared" si="45"/>
        <v>127</v>
      </c>
      <c r="BC107" s="90" cm="1">
        <f t="array" ref="BC107">_xlfn.IFS(SUM($S107,$W107,$AA107,$AE107,$AI107,$AM107,$AQ107,$AU107,$AY107)&gt;='Wage Ceilings '!$C$3,0,SUM($L107,$S107,$W107,$AA107,$AE107,$AI107,$AM107,$AQ107,$AU107,$AY107)&gt;'Wage Ceilings '!$C$3,'Wage Ceilings '!$C$3-SUM($S107,$W107,$AA107,$AE107,$AI107,$AM107,$AQ107,$AU107,$AY107),SUM($L107,$S107,$W107,$AA107,$AE107,$AI107,$AM107,$AQ107,$AU107,$AY107)&lt;='Wage Ceilings '!$C$3,$L107)</f>
        <v>0</v>
      </c>
      <c r="BD107" s="91" cm="1">
        <f t="array" ref="BD107">INDEX(Appendix!$G$4:$L$8,_xlfn.IFS(BB107&lt;56,1,BB107&lt;61,2,BB107&lt;66,3,BB107&lt;71,4,TRUE,5),MATCH(YEAR($C$17),Appendix!$G$3:$L$3,0))</f>
        <v>0</v>
      </c>
      <c r="BE107" s="92">
        <f t="shared" si="46"/>
        <v>0</v>
      </c>
      <c r="BF107" s="89">
        <f t="shared" si="47"/>
        <v>127</v>
      </c>
      <c r="BG107" s="90" cm="1">
        <f t="array" ref="BG107">_xlfn.IFS(SUM($S107,$W107,$AA107,$AE107,$AI107,$AM107,$AQ107,$AU107,$AY107,$BC107)&gt;='Wage Ceilings '!$C$3,0,SUM($M107,$S107,$W107,$AA107,$AE107,$AI107,$AM107,$AQ107,$AU107,$AY107,$BC107)&gt;'Wage Ceilings '!$C$3,'Wage Ceilings '!$C$3-SUM($S107,$W107,$AA107,$AE107,$AI107,$AM107,$AQ107,$AU107,$AY107,$BC107),SUM($M107,$S107,$W107,$AA107,$AE107,$AI107,$AM107,$AQ107,$AU107,$AY107,$BC107)&lt;='Wage Ceilings '!$C$3,$M107)</f>
        <v>0</v>
      </c>
      <c r="BH107" s="91" cm="1">
        <f t="array" ref="BH107">INDEX(Appendix!$G$4:$L$8,_xlfn.IFS(BF107&lt;56,1,BF107&lt;61,2,BF107&lt;66,3,BF107&lt;71,4,TRUE,5),MATCH(YEAR($C$17),Appendix!$G$3:$L$3,0))</f>
        <v>0</v>
      </c>
      <c r="BI107" s="92">
        <f t="shared" si="48"/>
        <v>0</v>
      </c>
      <c r="BJ107" s="89">
        <f t="shared" si="49"/>
        <v>127</v>
      </c>
      <c r="BK107" s="90" cm="1">
        <f t="array" ref="BK107">_xlfn.IFS(SUM($S107,$W107,$AA107,$AE107,$AI107,$AM107,$AQ107,$AU107,$AY107,$BC107,$BG107)&gt;='Wage Ceilings '!$C$3,0,SUM($N107,$S107,$W107,$AA107,$AE107,$AI107,$AM107,$AQ107,$AU107,$AY107,$BC107,$BG107)&gt;'Wage Ceilings '!$C$3,'Wage Ceilings '!$C$3-SUM($S107,$W107,$AA107,$AE107,$AI107,$AM107,$AQ107,$AU107,$AY107,$BC107,$BG107),SUM($N107,$S107,$W107,$AA107,$AE107,$AI107,$AM107,$AQ107,$AU107,$AY107,$BC107,$BG107)&lt;='Wage Ceilings '!$C$3,$N107)</f>
        <v>0</v>
      </c>
      <c r="BL107" s="91" cm="1">
        <f t="array" ref="BL107">INDEX(Appendix!$G$4:$L$8,_xlfn.IFS(BJ107&lt;56,1,BJ107&lt;61,2,BJ107&lt;66,3,BJ107&lt;71,4,TRUE,5),MATCH(YEAR($C$17),Appendix!$G$3:$L$3,0))</f>
        <v>0</v>
      </c>
      <c r="BM107" s="92">
        <f t="shared" si="50"/>
        <v>0</v>
      </c>
      <c r="BN107" s="99"/>
    </row>
    <row r="108" spans="1:66" x14ac:dyDescent="0.3">
      <c r="A108" s="64" t="s">
        <v>156</v>
      </c>
      <c r="B108" s="63"/>
      <c r="C108" s="67"/>
      <c r="D108" s="67"/>
      <c r="E108" s="67"/>
      <c r="F108" s="67"/>
      <c r="G108" s="67"/>
      <c r="H108" s="67"/>
      <c r="I108" s="67"/>
      <c r="J108" s="67"/>
      <c r="K108" s="67"/>
      <c r="L108" s="67"/>
      <c r="M108" s="67"/>
      <c r="N108" s="67"/>
      <c r="O108" s="57">
        <f t="shared" si="52"/>
        <v>0</v>
      </c>
      <c r="P108" s="57">
        <f t="shared" si="53"/>
        <v>0</v>
      </c>
      <c r="Q108" s="58">
        <f t="shared" si="27"/>
        <v>0</v>
      </c>
      <c r="R108" s="89">
        <f t="shared" si="28"/>
        <v>126</v>
      </c>
      <c r="S108" s="90">
        <f>IF($C108&gt;'Wage Ceilings '!$C$3,'Wage Ceilings '!$C$3,$C108)</f>
        <v>0</v>
      </c>
      <c r="T108" s="91" cm="1">
        <f t="array" ref="T108">INDEX(Appendix!$G$4:$L$8,_xlfn.IFS(R108&lt;56,1,R108&lt;61,2,R108&lt;66,3,R108&lt;71,4,TRUE,5),MATCH(YEAR($C$17),Appendix!$G$3:$L$3,0))</f>
        <v>0</v>
      </c>
      <c r="U108" s="92">
        <f t="shared" si="29"/>
        <v>0</v>
      </c>
      <c r="V108" s="89">
        <f t="shared" si="30"/>
        <v>127</v>
      </c>
      <c r="W108" s="90">
        <f>IF($D108&gt;'Wage Ceilings '!$C$3-$S108,'Wage Ceilings '!$C$3-$S108,$D108)</f>
        <v>0</v>
      </c>
      <c r="X108" s="91" cm="1">
        <f t="array" ref="X108">INDEX(Appendix!$G$4:$L$8,_xlfn.IFS(V108&lt;56,1,V108&lt;61,2,V108&lt;66,3,V108&lt;71,4,TRUE,5),MATCH(YEAR($C$17),Appendix!$G$3:$L$3,0))</f>
        <v>0</v>
      </c>
      <c r="Y108" s="92">
        <f t="shared" si="31"/>
        <v>0</v>
      </c>
      <c r="Z108" s="89">
        <f t="shared" si="32"/>
        <v>127</v>
      </c>
      <c r="AA108" s="90">
        <f>IF($E108&gt;'Wage Ceilings '!$C$3-SUM($S108,$W108),'Wage Ceilings '!$C$3-SUM($S108,$W108),$E108)</f>
        <v>0</v>
      </c>
      <c r="AB108" s="91" cm="1">
        <f t="array" ref="AB108">INDEX(Appendix!$G$4:$L$8,_xlfn.IFS(Z108&lt;56,1,Z108&lt;61,2,Z108&lt;66,3,Z108&lt;71,4,TRUE,5),MATCH(YEAR($C$17),Appendix!$G$3:$L$3,0))</f>
        <v>0</v>
      </c>
      <c r="AC108" s="92">
        <f t="shared" si="33"/>
        <v>0</v>
      </c>
      <c r="AD108" s="89">
        <f t="shared" si="34"/>
        <v>127</v>
      </c>
      <c r="AE108" s="90">
        <f>IF($F108&gt;'Wage Ceilings '!$C$3-SUM($S108,$W108,$AA108),'Wage Ceilings '!$C$3-SUM($S108,$W108,$AA108),$F108)</f>
        <v>0</v>
      </c>
      <c r="AF108" s="91" cm="1">
        <f t="array" ref="AF108">INDEX(Appendix!$G$4:$L$8,_xlfn.IFS(AD108&lt;56,1,AD108&lt;61,2,AD108&lt;66,3,AD108&lt;71,4,TRUE,5),MATCH(YEAR($C$17),Appendix!$G$3:$L$3,0))</f>
        <v>0</v>
      </c>
      <c r="AG108" s="92">
        <f t="shared" si="35"/>
        <v>0</v>
      </c>
      <c r="AH108" s="89">
        <f t="shared" si="36"/>
        <v>127</v>
      </c>
      <c r="AI108" s="90">
        <f>IF($G108&gt;'Wage Ceilings '!$C$3-SUM($S108,$W108,$AA108,$AE108),'Wage Ceilings '!$C$3-SUM($S108,$W108,$AA108,$AE108),$G108)</f>
        <v>0</v>
      </c>
      <c r="AJ108" s="91" cm="1">
        <f t="array" ref="AJ108">INDEX(Appendix!$G$4:$L$8,_xlfn.IFS(AH108&lt;56,1,AH108&lt;61,2,AH108&lt;66,3,AH108&lt;71,4,TRUE,5),MATCH(YEAR($C$17),Appendix!$G$3:$L$3,0))</f>
        <v>0</v>
      </c>
      <c r="AK108" s="92">
        <f t="shared" si="37"/>
        <v>0</v>
      </c>
      <c r="AL108" s="89">
        <f t="shared" si="38"/>
        <v>127</v>
      </c>
      <c r="AM108" s="90">
        <f>IF($H108&gt;'Wage Ceilings '!$C$3-SUM($S108,$W108,$AA108,$AE108,$AI108),'Wage Ceilings '!$C$3-SUM($S108,$W108,$AA108,$AE108,$AI108),$H108)</f>
        <v>0</v>
      </c>
      <c r="AN108" s="91" cm="1">
        <f t="array" ref="AN108">INDEX(Appendix!$G$4:$L$8,_xlfn.IFS(AL108&lt;56,1,AL108&lt;61,2,AL108&lt;66,3,AL108&lt;71,4,TRUE,5),MATCH(YEAR($C$17),Appendix!$G$3:$L$3,0))</f>
        <v>0</v>
      </c>
      <c r="AO108" s="92">
        <f t="shared" si="39"/>
        <v>0</v>
      </c>
      <c r="AP108" s="89">
        <f t="shared" si="40"/>
        <v>127</v>
      </c>
      <c r="AQ108" s="90" cm="1">
        <f t="array" ref="AQ108">_xlfn.IFS(SUM($S108,$W108,$AA108,$AE108,$AI108,$AM108)&gt;='Wage Ceilings '!$C$3,0,SUM($I108,$S108,$W108,$AA108,$AE108,$AI108,$AM108)&gt;'Wage Ceilings '!$C$3,'Wage Ceilings '!$C$3-SUM($S108,$W108,$AA108,$AE108,$AI108,$AM108),SUM($I108,$S108,$W108,$AA108,$AE108,$AI108,$AM108)&lt;='Wage Ceilings '!$C$3,$I108)</f>
        <v>0</v>
      </c>
      <c r="AR108" s="91" cm="1">
        <f t="array" ref="AR108">INDEX(Appendix!$G$4:$L$8,_xlfn.IFS(AP108&lt;56,1,AP108&lt;61,2,AP108&lt;66,3,AP108&lt;71,4,TRUE,5),MATCH(YEAR($C$17),Appendix!$G$3:$L$3,0))</f>
        <v>0</v>
      </c>
      <c r="AS108" s="92">
        <f t="shared" si="51"/>
        <v>0</v>
      </c>
      <c r="AT108" s="89">
        <f t="shared" si="41"/>
        <v>127</v>
      </c>
      <c r="AU108" s="90" cm="1">
        <f t="array" ref="AU108">_xlfn.IFS(SUM($S108,$W108,$AA108,$AE108,$AI108,$AM108,$AQ108)&gt;='Wage Ceilings '!$C$3,0,SUM($J108,$S108,$W108,$AA108,$AE108,$AI108,$AM108,$AQ108)&gt;'Wage Ceilings '!$C$3,'Wage Ceilings '!$C$3-SUM($S108,$W108,$AA108,$AE108,$AI108,$AM108,$AQ108),SUM($J108,$S108,$W108,$AA108,$AE108,$AI108,$AM108,$AQ108)&lt;='Wage Ceilings '!$C$3,$J108)</f>
        <v>0</v>
      </c>
      <c r="AV108" s="91" cm="1">
        <f t="array" ref="AV108">INDEX(Appendix!$G$4:$L$8,_xlfn.IFS(AT108&lt;56,1,AT108&lt;61,2,AT108&lt;66,3,AT108&lt;71,4,TRUE,5),MATCH(YEAR($C$17),Appendix!$G$3:$L$3,0))</f>
        <v>0</v>
      </c>
      <c r="AW108" s="92">
        <f t="shared" si="42"/>
        <v>0</v>
      </c>
      <c r="AX108" s="89">
        <f t="shared" si="43"/>
        <v>127</v>
      </c>
      <c r="AY108" s="90" cm="1">
        <f t="array" ref="AY108">_xlfn.IFS(SUM($S108,$W108,$AA108,$AE108,$AI108,$AM108,$AQ108,$AU108)&gt;='Wage Ceilings '!$C$3,0,SUM($K108,$S108,$W108,$AA108,$AE108,$AI108,$AM108,$AQ108,$AU108)&gt;'Wage Ceilings '!$C$3,'Wage Ceilings '!$C$3-SUM($S108,$W108,$AA108,$AE108,$AI108,$AM108,$AQ108,$AU108),SUM($K108,$S108,$W108,$AA108,$AE108,$AI108,$AM108,$AQ108,$AU108)&lt;='Wage Ceilings '!$C$3,$K108)</f>
        <v>0</v>
      </c>
      <c r="AZ108" s="91" cm="1">
        <f t="array" ref="AZ108">INDEX(Appendix!$G$4:$L$8,_xlfn.IFS(AX108&lt;56,1,AX108&lt;61,2,AX108&lt;66,3,AX108&lt;71,4,TRUE,5),MATCH(YEAR($C$17),Appendix!$G$3:$L$3,0))</f>
        <v>0</v>
      </c>
      <c r="BA108" s="92">
        <f t="shared" si="44"/>
        <v>0</v>
      </c>
      <c r="BB108" s="89">
        <f t="shared" si="45"/>
        <v>127</v>
      </c>
      <c r="BC108" s="90" cm="1">
        <f t="array" ref="BC108">_xlfn.IFS(SUM($S108,$W108,$AA108,$AE108,$AI108,$AM108,$AQ108,$AU108,$AY108)&gt;='Wage Ceilings '!$C$3,0,SUM($L108,$S108,$W108,$AA108,$AE108,$AI108,$AM108,$AQ108,$AU108,$AY108)&gt;'Wage Ceilings '!$C$3,'Wage Ceilings '!$C$3-SUM($S108,$W108,$AA108,$AE108,$AI108,$AM108,$AQ108,$AU108,$AY108),SUM($L108,$S108,$W108,$AA108,$AE108,$AI108,$AM108,$AQ108,$AU108,$AY108)&lt;='Wage Ceilings '!$C$3,$L108)</f>
        <v>0</v>
      </c>
      <c r="BD108" s="91" cm="1">
        <f t="array" ref="BD108">INDEX(Appendix!$G$4:$L$8,_xlfn.IFS(BB108&lt;56,1,BB108&lt;61,2,BB108&lt;66,3,BB108&lt;71,4,TRUE,5),MATCH(YEAR($C$17),Appendix!$G$3:$L$3,0))</f>
        <v>0</v>
      </c>
      <c r="BE108" s="92">
        <f t="shared" si="46"/>
        <v>0</v>
      </c>
      <c r="BF108" s="89">
        <f t="shared" si="47"/>
        <v>127</v>
      </c>
      <c r="BG108" s="90" cm="1">
        <f t="array" ref="BG108">_xlfn.IFS(SUM($S108,$W108,$AA108,$AE108,$AI108,$AM108,$AQ108,$AU108,$AY108,$BC108)&gt;='Wage Ceilings '!$C$3,0,SUM($M108,$S108,$W108,$AA108,$AE108,$AI108,$AM108,$AQ108,$AU108,$AY108,$BC108)&gt;'Wage Ceilings '!$C$3,'Wage Ceilings '!$C$3-SUM($S108,$W108,$AA108,$AE108,$AI108,$AM108,$AQ108,$AU108,$AY108,$BC108),SUM($M108,$S108,$W108,$AA108,$AE108,$AI108,$AM108,$AQ108,$AU108,$AY108,$BC108)&lt;='Wage Ceilings '!$C$3,$M108)</f>
        <v>0</v>
      </c>
      <c r="BH108" s="91" cm="1">
        <f t="array" ref="BH108">INDEX(Appendix!$G$4:$L$8,_xlfn.IFS(BF108&lt;56,1,BF108&lt;61,2,BF108&lt;66,3,BF108&lt;71,4,TRUE,5),MATCH(YEAR($C$17),Appendix!$G$3:$L$3,0))</f>
        <v>0</v>
      </c>
      <c r="BI108" s="92">
        <f t="shared" si="48"/>
        <v>0</v>
      </c>
      <c r="BJ108" s="89">
        <f t="shared" si="49"/>
        <v>127</v>
      </c>
      <c r="BK108" s="90" cm="1">
        <f t="array" ref="BK108">_xlfn.IFS(SUM($S108,$W108,$AA108,$AE108,$AI108,$AM108,$AQ108,$AU108,$AY108,$BC108,$BG108)&gt;='Wage Ceilings '!$C$3,0,SUM($N108,$S108,$W108,$AA108,$AE108,$AI108,$AM108,$AQ108,$AU108,$AY108,$BC108,$BG108)&gt;'Wage Ceilings '!$C$3,'Wage Ceilings '!$C$3-SUM($S108,$W108,$AA108,$AE108,$AI108,$AM108,$AQ108,$AU108,$AY108,$BC108,$BG108),SUM($N108,$S108,$W108,$AA108,$AE108,$AI108,$AM108,$AQ108,$AU108,$AY108,$BC108,$BG108)&lt;='Wage Ceilings '!$C$3,$N108)</f>
        <v>0</v>
      </c>
      <c r="BL108" s="91" cm="1">
        <f t="array" ref="BL108">INDEX(Appendix!$G$4:$L$8,_xlfn.IFS(BJ108&lt;56,1,BJ108&lt;61,2,BJ108&lt;66,3,BJ108&lt;71,4,TRUE,5),MATCH(YEAR($C$17),Appendix!$G$3:$L$3,0))</f>
        <v>0</v>
      </c>
      <c r="BM108" s="92">
        <f t="shared" si="50"/>
        <v>0</v>
      </c>
      <c r="BN108" s="99"/>
    </row>
    <row r="109" spans="1:66" x14ac:dyDescent="0.3">
      <c r="A109" s="64" t="s">
        <v>157</v>
      </c>
      <c r="B109" s="63"/>
      <c r="C109" s="67"/>
      <c r="D109" s="67"/>
      <c r="E109" s="67"/>
      <c r="F109" s="67"/>
      <c r="G109" s="67"/>
      <c r="H109" s="67"/>
      <c r="I109" s="67"/>
      <c r="J109" s="67"/>
      <c r="K109" s="67"/>
      <c r="L109" s="67"/>
      <c r="M109" s="67"/>
      <c r="N109" s="67"/>
      <c r="O109" s="57">
        <f t="shared" si="52"/>
        <v>0</v>
      </c>
      <c r="P109" s="57">
        <f t="shared" si="53"/>
        <v>0</v>
      </c>
      <c r="Q109" s="58">
        <f t="shared" si="27"/>
        <v>0</v>
      </c>
      <c r="R109" s="89">
        <f t="shared" si="28"/>
        <v>126</v>
      </c>
      <c r="S109" s="90">
        <f>IF($C109&gt;'Wage Ceilings '!$C$3,'Wage Ceilings '!$C$3,$C109)</f>
        <v>0</v>
      </c>
      <c r="T109" s="91" cm="1">
        <f t="array" ref="T109">INDEX(Appendix!$G$4:$L$8,_xlfn.IFS(R109&lt;56,1,R109&lt;61,2,R109&lt;66,3,R109&lt;71,4,TRUE,5),MATCH(YEAR($C$17),Appendix!$G$3:$L$3,0))</f>
        <v>0</v>
      </c>
      <c r="U109" s="92">
        <f t="shared" si="29"/>
        <v>0</v>
      </c>
      <c r="V109" s="89">
        <f t="shared" si="30"/>
        <v>127</v>
      </c>
      <c r="W109" s="90">
        <f>IF($D109&gt;'Wage Ceilings '!$C$3-$S109,'Wage Ceilings '!$C$3-$S109,$D109)</f>
        <v>0</v>
      </c>
      <c r="X109" s="91" cm="1">
        <f t="array" ref="X109">INDEX(Appendix!$G$4:$L$8,_xlfn.IFS(V109&lt;56,1,V109&lt;61,2,V109&lt;66,3,V109&lt;71,4,TRUE,5),MATCH(YEAR($C$17),Appendix!$G$3:$L$3,0))</f>
        <v>0</v>
      </c>
      <c r="Y109" s="92">
        <f t="shared" si="31"/>
        <v>0</v>
      </c>
      <c r="Z109" s="89">
        <f t="shared" si="32"/>
        <v>127</v>
      </c>
      <c r="AA109" s="90">
        <f>IF($E109&gt;'Wage Ceilings '!$C$3-SUM($S109,$W109),'Wage Ceilings '!$C$3-SUM($S109,$W109),$E109)</f>
        <v>0</v>
      </c>
      <c r="AB109" s="91" cm="1">
        <f t="array" ref="AB109">INDEX(Appendix!$G$4:$L$8,_xlfn.IFS(Z109&lt;56,1,Z109&lt;61,2,Z109&lt;66,3,Z109&lt;71,4,TRUE,5),MATCH(YEAR($C$17),Appendix!$G$3:$L$3,0))</f>
        <v>0</v>
      </c>
      <c r="AC109" s="92">
        <f t="shared" si="33"/>
        <v>0</v>
      </c>
      <c r="AD109" s="89">
        <f t="shared" si="34"/>
        <v>127</v>
      </c>
      <c r="AE109" s="90">
        <f>IF($F109&gt;'Wage Ceilings '!$C$3-SUM($S109,$W109,$AA109),'Wage Ceilings '!$C$3-SUM($S109,$W109,$AA109),$F109)</f>
        <v>0</v>
      </c>
      <c r="AF109" s="91" cm="1">
        <f t="array" ref="AF109">INDEX(Appendix!$G$4:$L$8,_xlfn.IFS(AD109&lt;56,1,AD109&lt;61,2,AD109&lt;66,3,AD109&lt;71,4,TRUE,5),MATCH(YEAR($C$17),Appendix!$G$3:$L$3,0))</f>
        <v>0</v>
      </c>
      <c r="AG109" s="92">
        <f t="shared" si="35"/>
        <v>0</v>
      </c>
      <c r="AH109" s="89">
        <f t="shared" si="36"/>
        <v>127</v>
      </c>
      <c r="AI109" s="90">
        <f>IF($G109&gt;'Wage Ceilings '!$C$3-SUM($S109,$W109,$AA109,$AE109),'Wage Ceilings '!$C$3-SUM($S109,$W109,$AA109,$AE109),$G109)</f>
        <v>0</v>
      </c>
      <c r="AJ109" s="91" cm="1">
        <f t="array" ref="AJ109">INDEX(Appendix!$G$4:$L$8,_xlfn.IFS(AH109&lt;56,1,AH109&lt;61,2,AH109&lt;66,3,AH109&lt;71,4,TRUE,5),MATCH(YEAR($C$17),Appendix!$G$3:$L$3,0))</f>
        <v>0</v>
      </c>
      <c r="AK109" s="92">
        <f t="shared" si="37"/>
        <v>0</v>
      </c>
      <c r="AL109" s="89">
        <f t="shared" si="38"/>
        <v>127</v>
      </c>
      <c r="AM109" s="90">
        <f>IF($H109&gt;'Wage Ceilings '!$C$3-SUM($S109,$W109,$AA109,$AE109,$AI109),'Wage Ceilings '!$C$3-SUM($S109,$W109,$AA109,$AE109,$AI109),$H109)</f>
        <v>0</v>
      </c>
      <c r="AN109" s="91" cm="1">
        <f t="array" ref="AN109">INDEX(Appendix!$G$4:$L$8,_xlfn.IFS(AL109&lt;56,1,AL109&lt;61,2,AL109&lt;66,3,AL109&lt;71,4,TRUE,5),MATCH(YEAR($C$17),Appendix!$G$3:$L$3,0))</f>
        <v>0</v>
      </c>
      <c r="AO109" s="92">
        <f t="shared" si="39"/>
        <v>0</v>
      </c>
      <c r="AP109" s="89">
        <f t="shared" si="40"/>
        <v>127</v>
      </c>
      <c r="AQ109" s="90" cm="1">
        <f t="array" ref="AQ109">_xlfn.IFS(SUM($S109,$W109,$AA109,$AE109,$AI109,$AM109)&gt;='Wage Ceilings '!$C$3,0,SUM($I109,$S109,$W109,$AA109,$AE109,$AI109,$AM109)&gt;'Wage Ceilings '!$C$3,'Wage Ceilings '!$C$3-SUM($S109,$W109,$AA109,$AE109,$AI109,$AM109),SUM($I109,$S109,$W109,$AA109,$AE109,$AI109,$AM109)&lt;='Wage Ceilings '!$C$3,$I109)</f>
        <v>0</v>
      </c>
      <c r="AR109" s="91" cm="1">
        <f t="array" ref="AR109">INDEX(Appendix!$G$4:$L$8,_xlfn.IFS(AP109&lt;56,1,AP109&lt;61,2,AP109&lt;66,3,AP109&lt;71,4,TRUE,5),MATCH(YEAR($C$17),Appendix!$G$3:$L$3,0))</f>
        <v>0</v>
      </c>
      <c r="AS109" s="92">
        <f t="shared" si="51"/>
        <v>0</v>
      </c>
      <c r="AT109" s="89">
        <f t="shared" si="41"/>
        <v>127</v>
      </c>
      <c r="AU109" s="90" cm="1">
        <f t="array" ref="AU109">_xlfn.IFS(SUM($S109,$W109,$AA109,$AE109,$AI109,$AM109,$AQ109)&gt;='Wage Ceilings '!$C$3,0,SUM($J109,$S109,$W109,$AA109,$AE109,$AI109,$AM109,$AQ109)&gt;'Wage Ceilings '!$C$3,'Wage Ceilings '!$C$3-SUM($S109,$W109,$AA109,$AE109,$AI109,$AM109,$AQ109),SUM($J109,$S109,$W109,$AA109,$AE109,$AI109,$AM109,$AQ109)&lt;='Wage Ceilings '!$C$3,$J109)</f>
        <v>0</v>
      </c>
      <c r="AV109" s="91" cm="1">
        <f t="array" ref="AV109">INDEX(Appendix!$G$4:$L$8,_xlfn.IFS(AT109&lt;56,1,AT109&lt;61,2,AT109&lt;66,3,AT109&lt;71,4,TRUE,5),MATCH(YEAR($C$17),Appendix!$G$3:$L$3,0))</f>
        <v>0</v>
      </c>
      <c r="AW109" s="92">
        <f t="shared" si="42"/>
        <v>0</v>
      </c>
      <c r="AX109" s="89">
        <f t="shared" si="43"/>
        <v>127</v>
      </c>
      <c r="AY109" s="90" cm="1">
        <f t="array" ref="AY109">_xlfn.IFS(SUM($S109,$W109,$AA109,$AE109,$AI109,$AM109,$AQ109,$AU109)&gt;='Wage Ceilings '!$C$3,0,SUM($K109,$S109,$W109,$AA109,$AE109,$AI109,$AM109,$AQ109,$AU109)&gt;'Wage Ceilings '!$C$3,'Wage Ceilings '!$C$3-SUM($S109,$W109,$AA109,$AE109,$AI109,$AM109,$AQ109,$AU109),SUM($K109,$S109,$W109,$AA109,$AE109,$AI109,$AM109,$AQ109,$AU109)&lt;='Wage Ceilings '!$C$3,$K109)</f>
        <v>0</v>
      </c>
      <c r="AZ109" s="91" cm="1">
        <f t="array" ref="AZ109">INDEX(Appendix!$G$4:$L$8,_xlfn.IFS(AX109&lt;56,1,AX109&lt;61,2,AX109&lt;66,3,AX109&lt;71,4,TRUE,5),MATCH(YEAR($C$17),Appendix!$G$3:$L$3,0))</f>
        <v>0</v>
      </c>
      <c r="BA109" s="92">
        <f t="shared" si="44"/>
        <v>0</v>
      </c>
      <c r="BB109" s="89">
        <f t="shared" si="45"/>
        <v>127</v>
      </c>
      <c r="BC109" s="90" cm="1">
        <f t="array" ref="BC109">_xlfn.IFS(SUM($S109,$W109,$AA109,$AE109,$AI109,$AM109,$AQ109,$AU109,$AY109)&gt;='Wage Ceilings '!$C$3,0,SUM($L109,$S109,$W109,$AA109,$AE109,$AI109,$AM109,$AQ109,$AU109,$AY109)&gt;'Wage Ceilings '!$C$3,'Wage Ceilings '!$C$3-SUM($S109,$W109,$AA109,$AE109,$AI109,$AM109,$AQ109,$AU109,$AY109),SUM($L109,$S109,$W109,$AA109,$AE109,$AI109,$AM109,$AQ109,$AU109,$AY109)&lt;='Wage Ceilings '!$C$3,$L109)</f>
        <v>0</v>
      </c>
      <c r="BD109" s="91" cm="1">
        <f t="array" ref="BD109">INDEX(Appendix!$G$4:$L$8,_xlfn.IFS(BB109&lt;56,1,BB109&lt;61,2,BB109&lt;66,3,BB109&lt;71,4,TRUE,5),MATCH(YEAR($C$17),Appendix!$G$3:$L$3,0))</f>
        <v>0</v>
      </c>
      <c r="BE109" s="92">
        <f t="shared" si="46"/>
        <v>0</v>
      </c>
      <c r="BF109" s="89">
        <f t="shared" si="47"/>
        <v>127</v>
      </c>
      <c r="BG109" s="90" cm="1">
        <f t="array" ref="BG109">_xlfn.IFS(SUM($S109,$W109,$AA109,$AE109,$AI109,$AM109,$AQ109,$AU109,$AY109,$BC109)&gt;='Wage Ceilings '!$C$3,0,SUM($M109,$S109,$W109,$AA109,$AE109,$AI109,$AM109,$AQ109,$AU109,$AY109,$BC109)&gt;'Wage Ceilings '!$C$3,'Wage Ceilings '!$C$3-SUM($S109,$W109,$AA109,$AE109,$AI109,$AM109,$AQ109,$AU109,$AY109,$BC109),SUM($M109,$S109,$W109,$AA109,$AE109,$AI109,$AM109,$AQ109,$AU109,$AY109,$BC109)&lt;='Wage Ceilings '!$C$3,$M109)</f>
        <v>0</v>
      </c>
      <c r="BH109" s="91" cm="1">
        <f t="array" ref="BH109">INDEX(Appendix!$G$4:$L$8,_xlfn.IFS(BF109&lt;56,1,BF109&lt;61,2,BF109&lt;66,3,BF109&lt;71,4,TRUE,5),MATCH(YEAR($C$17),Appendix!$G$3:$L$3,0))</f>
        <v>0</v>
      </c>
      <c r="BI109" s="92">
        <f t="shared" si="48"/>
        <v>0</v>
      </c>
      <c r="BJ109" s="89">
        <f t="shared" si="49"/>
        <v>127</v>
      </c>
      <c r="BK109" s="90" cm="1">
        <f t="array" ref="BK109">_xlfn.IFS(SUM($S109,$W109,$AA109,$AE109,$AI109,$AM109,$AQ109,$AU109,$AY109,$BC109,$BG109)&gt;='Wage Ceilings '!$C$3,0,SUM($N109,$S109,$W109,$AA109,$AE109,$AI109,$AM109,$AQ109,$AU109,$AY109,$BC109,$BG109)&gt;'Wage Ceilings '!$C$3,'Wage Ceilings '!$C$3-SUM($S109,$W109,$AA109,$AE109,$AI109,$AM109,$AQ109,$AU109,$AY109,$BC109,$BG109),SUM($N109,$S109,$W109,$AA109,$AE109,$AI109,$AM109,$AQ109,$AU109,$AY109,$BC109,$BG109)&lt;='Wage Ceilings '!$C$3,$N109)</f>
        <v>0</v>
      </c>
      <c r="BL109" s="91" cm="1">
        <f t="array" ref="BL109">INDEX(Appendix!$G$4:$L$8,_xlfn.IFS(BJ109&lt;56,1,BJ109&lt;61,2,BJ109&lt;66,3,BJ109&lt;71,4,TRUE,5),MATCH(YEAR($C$17),Appendix!$G$3:$L$3,0))</f>
        <v>0</v>
      </c>
      <c r="BM109" s="92">
        <f t="shared" si="50"/>
        <v>0</v>
      </c>
      <c r="BN109" s="99"/>
    </row>
    <row r="110" spans="1:66" x14ac:dyDescent="0.3">
      <c r="A110" s="64" t="s">
        <v>158</v>
      </c>
      <c r="B110" s="63"/>
      <c r="C110" s="67"/>
      <c r="D110" s="67"/>
      <c r="E110" s="67"/>
      <c r="F110" s="67"/>
      <c r="G110" s="67"/>
      <c r="H110" s="67"/>
      <c r="I110" s="67"/>
      <c r="J110" s="67"/>
      <c r="K110" s="67"/>
      <c r="L110" s="67"/>
      <c r="M110" s="67"/>
      <c r="N110" s="67"/>
      <c r="O110" s="57">
        <f t="shared" si="52"/>
        <v>0</v>
      </c>
      <c r="P110" s="57">
        <f t="shared" si="53"/>
        <v>0</v>
      </c>
      <c r="Q110" s="58">
        <f t="shared" si="27"/>
        <v>0</v>
      </c>
      <c r="R110" s="89">
        <f t="shared" si="28"/>
        <v>126</v>
      </c>
      <c r="S110" s="90">
        <f>IF($C110&gt;'Wage Ceilings '!$C$3,'Wage Ceilings '!$C$3,$C110)</f>
        <v>0</v>
      </c>
      <c r="T110" s="91" cm="1">
        <f t="array" ref="T110">INDEX(Appendix!$G$4:$L$8,_xlfn.IFS(R110&lt;56,1,R110&lt;61,2,R110&lt;66,3,R110&lt;71,4,TRUE,5),MATCH(YEAR($C$17),Appendix!$G$3:$L$3,0))</f>
        <v>0</v>
      </c>
      <c r="U110" s="92">
        <f t="shared" si="29"/>
        <v>0</v>
      </c>
      <c r="V110" s="89">
        <f t="shared" si="30"/>
        <v>127</v>
      </c>
      <c r="W110" s="90">
        <f>IF($D110&gt;'Wage Ceilings '!$C$3-$S110,'Wage Ceilings '!$C$3-$S110,$D110)</f>
        <v>0</v>
      </c>
      <c r="X110" s="91" cm="1">
        <f t="array" ref="X110">INDEX(Appendix!$G$4:$L$8,_xlfn.IFS(V110&lt;56,1,V110&lt;61,2,V110&lt;66,3,V110&lt;71,4,TRUE,5),MATCH(YEAR($C$17),Appendix!$G$3:$L$3,0))</f>
        <v>0</v>
      </c>
      <c r="Y110" s="92">
        <f t="shared" si="31"/>
        <v>0</v>
      </c>
      <c r="Z110" s="89">
        <f t="shared" si="32"/>
        <v>127</v>
      </c>
      <c r="AA110" s="90">
        <f>IF($E110&gt;'Wage Ceilings '!$C$3-SUM($S110,$W110),'Wage Ceilings '!$C$3-SUM($S110,$W110),$E110)</f>
        <v>0</v>
      </c>
      <c r="AB110" s="91" cm="1">
        <f t="array" ref="AB110">INDEX(Appendix!$G$4:$L$8,_xlfn.IFS(Z110&lt;56,1,Z110&lt;61,2,Z110&lt;66,3,Z110&lt;71,4,TRUE,5),MATCH(YEAR($C$17),Appendix!$G$3:$L$3,0))</f>
        <v>0</v>
      </c>
      <c r="AC110" s="92">
        <f t="shared" si="33"/>
        <v>0</v>
      </c>
      <c r="AD110" s="89">
        <f t="shared" si="34"/>
        <v>127</v>
      </c>
      <c r="AE110" s="90">
        <f>IF($F110&gt;'Wage Ceilings '!$C$3-SUM($S110,$W110,$AA110),'Wage Ceilings '!$C$3-SUM($S110,$W110,$AA110),$F110)</f>
        <v>0</v>
      </c>
      <c r="AF110" s="91" cm="1">
        <f t="array" ref="AF110">INDEX(Appendix!$G$4:$L$8,_xlfn.IFS(AD110&lt;56,1,AD110&lt;61,2,AD110&lt;66,3,AD110&lt;71,4,TRUE,5),MATCH(YEAR($C$17),Appendix!$G$3:$L$3,0))</f>
        <v>0</v>
      </c>
      <c r="AG110" s="92">
        <f t="shared" si="35"/>
        <v>0</v>
      </c>
      <c r="AH110" s="89">
        <f t="shared" si="36"/>
        <v>127</v>
      </c>
      <c r="AI110" s="90">
        <f>IF($G110&gt;'Wage Ceilings '!$C$3-SUM($S110,$W110,$AA110,$AE110),'Wage Ceilings '!$C$3-SUM($S110,$W110,$AA110,$AE110),$G110)</f>
        <v>0</v>
      </c>
      <c r="AJ110" s="91" cm="1">
        <f t="array" ref="AJ110">INDEX(Appendix!$G$4:$L$8,_xlfn.IFS(AH110&lt;56,1,AH110&lt;61,2,AH110&lt;66,3,AH110&lt;71,4,TRUE,5),MATCH(YEAR($C$17),Appendix!$G$3:$L$3,0))</f>
        <v>0</v>
      </c>
      <c r="AK110" s="92">
        <f t="shared" si="37"/>
        <v>0</v>
      </c>
      <c r="AL110" s="89">
        <f t="shared" si="38"/>
        <v>127</v>
      </c>
      <c r="AM110" s="90">
        <f>IF($H110&gt;'Wage Ceilings '!$C$3-SUM($S110,$W110,$AA110,$AE110,$AI110),'Wage Ceilings '!$C$3-SUM($S110,$W110,$AA110,$AE110,$AI110),$H110)</f>
        <v>0</v>
      </c>
      <c r="AN110" s="91" cm="1">
        <f t="array" ref="AN110">INDEX(Appendix!$G$4:$L$8,_xlfn.IFS(AL110&lt;56,1,AL110&lt;61,2,AL110&lt;66,3,AL110&lt;71,4,TRUE,5),MATCH(YEAR($C$17),Appendix!$G$3:$L$3,0))</f>
        <v>0</v>
      </c>
      <c r="AO110" s="92">
        <f t="shared" si="39"/>
        <v>0</v>
      </c>
      <c r="AP110" s="89">
        <f t="shared" si="40"/>
        <v>127</v>
      </c>
      <c r="AQ110" s="90" cm="1">
        <f t="array" ref="AQ110">_xlfn.IFS(SUM($S110,$W110,$AA110,$AE110,$AI110,$AM110)&gt;='Wage Ceilings '!$C$3,0,SUM($I110,$S110,$W110,$AA110,$AE110,$AI110,$AM110)&gt;'Wage Ceilings '!$C$3,'Wage Ceilings '!$C$3-SUM($S110,$W110,$AA110,$AE110,$AI110,$AM110),SUM($I110,$S110,$W110,$AA110,$AE110,$AI110,$AM110)&lt;='Wage Ceilings '!$C$3,$I110)</f>
        <v>0</v>
      </c>
      <c r="AR110" s="91" cm="1">
        <f t="array" ref="AR110">INDEX(Appendix!$G$4:$L$8,_xlfn.IFS(AP110&lt;56,1,AP110&lt;61,2,AP110&lt;66,3,AP110&lt;71,4,TRUE,5),MATCH(YEAR($C$17),Appendix!$G$3:$L$3,0))</f>
        <v>0</v>
      </c>
      <c r="AS110" s="92">
        <f t="shared" si="51"/>
        <v>0</v>
      </c>
      <c r="AT110" s="89">
        <f t="shared" si="41"/>
        <v>127</v>
      </c>
      <c r="AU110" s="90" cm="1">
        <f t="array" ref="AU110">_xlfn.IFS(SUM($S110,$W110,$AA110,$AE110,$AI110,$AM110,$AQ110)&gt;='Wage Ceilings '!$C$3,0,SUM($J110,$S110,$W110,$AA110,$AE110,$AI110,$AM110,$AQ110)&gt;'Wage Ceilings '!$C$3,'Wage Ceilings '!$C$3-SUM($S110,$W110,$AA110,$AE110,$AI110,$AM110,$AQ110),SUM($J110,$S110,$W110,$AA110,$AE110,$AI110,$AM110,$AQ110)&lt;='Wage Ceilings '!$C$3,$J110)</f>
        <v>0</v>
      </c>
      <c r="AV110" s="91" cm="1">
        <f t="array" ref="AV110">INDEX(Appendix!$G$4:$L$8,_xlfn.IFS(AT110&lt;56,1,AT110&lt;61,2,AT110&lt;66,3,AT110&lt;71,4,TRUE,5),MATCH(YEAR($C$17),Appendix!$G$3:$L$3,0))</f>
        <v>0</v>
      </c>
      <c r="AW110" s="92">
        <f t="shared" si="42"/>
        <v>0</v>
      </c>
      <c r="AX110" s="89">
        <f t="shared" si="43"/>
        <v>127</v>
      </c>
      <c r="AY110" s="90" cm="1">
        <f t="array" ref="AY110">_xlfn.IFS(SUM($S110,$W110,$AA110,$AE110,$AI110,$AM110,$AQ110,$AU110)&gt;='Wage Ceilings '!$C$3,0,SUM($K110,$S110,$W110,$AA110,$AE110,$AI110,$AM110,$AQ110,$AU110)&gt;'Wage Ceilings '!$C$3,'Wage Ceilings '!$C$3-SUM($S110,$W110,$AA110,$AE110,$AI110,$AM110,$AQ110,$AU110),SUM($K110,$S110,$W110,$AA110,$AE110,$AI110,$AM110,$AQ110,$AU110)&lt;='Wage Ceilings '!$C$3,$K110)</f>
        <v>0</v>
      </c>
      <c r="AZ110" s="91" cm="1">
        <f t="array" ref="AZ110">INDEX(Appendix!$G$4:$L$8,_xlfn.IFS(AX110&lt;56,1,AX110&lt;61,2,AX110&lt;66,3,AX110&lt;71,4,TRUE,5),MATCH(YEAR($C$17),Appendix!$G$3:$L$3,0))</f>
        <v>0</v>
      </c>
      <c r="BA110" s="92">
        <f t="shared" si="44"/>
        <v>0</v>
      </c>
      <c r="BB110" s="89">
        <f t="shared" si="45"/>
        <v>127</v>
      </c>
      <c r="BC110" s="90" cm="1">
        <f t="array" ref="BC110">_xlfn.IFS(SUM($S110,$W110,$AA110,$AE110,$AI110,$AM110,$AQ110,$AU110,$AY110)&gt;='Wage Ceilings '!$C$3,0,SUM($L110,$S110,$W110,$AA110,$AE110,$AI110,$AM110,$AQ110,$AU110,$AY110)&gt;'Wage Ceilings '!$C$3,'Wage Ceilings '!$C$3-SUM($S110,$W110,$AA110,$AE110,$AI110,$AM110,$AQ110,$AU110,$AY110),SUM($L110,$S110,$W110,$AA110,$AE110,$AI110,$AM110,$AQ110,$AU110,$AY110)&lt;='Wage Ceilings '!$C$3,$L110)</f>
        <v>0</v>
      </c>
      <c r="BD110" s="91" cm="1">
        <f t="array" ref="BD110">INDEX(Appendix!$G$4:$L$8,_xlfn.IFS(BB110&lt;56,1,BB110&lt;61,2,BB110&lt;66,3,BB110&lt;71,4,TRUE,5),MATCH(YEAR($C$17),Appendix!$G$3:$L$3,0))</f>
        <v>0</v>
      </c>
      <c r="BE110" s="92">
        <f t="shared" si="46"/>
        <v>0</v>
      </c>
      <c r="BF110" s="89">
        <f t="shared" si="47"/>
        <v>127</v>
      </c>
      <c r="BG110" s="90" cm="1">
        <f t="array" ref="BG110">_xlfn.IFS(SUM($S110,$W110,$AA110,$AE110,$AI110,$AM110,$AQ110,$AU110,$AY110,$BC110)&gt;='Wage Ceilings '!$C$3,0,SUM($M110,$S110,$W110,$AA110,$AE110,$AI110,$AM110,$AQ110,$AU110,$AY110,$BC110)&gt;'Wage Ceilings '!$C$3,'Wage Ceilings '!$C$3-SUM($S110,$W110,$AA110,$AE110,$AI110,$AM110,$AQ110,$AU110,$AY110,$BC110),SUM($M110,$S110,$W110,$AA110,$AE110,$AI110,$AM110,$AQ110,$AU110,$AY110,$BC110)&lt;='Wage Ceilings '!$C$3,$M110)</f>
        <v>0</v>
      </c>
      <c r="BH110" s="91" cm="1">
        <f t="array" ref="BH110">INDEX(Appendix!$G$4:$L$8,_xlfn.IFS(BF110&lt;56,1,BF110&lt;61,2,BF110&lt;66,3,BF110&lt;71,4,TRUE,5),MATCH(YEAR($C$17),Appendix!$G$3:$L$3,0))</f>
        <v>0</v>
      </c>
      <c r="BI110" s="92">
        <f t="shared" si="48"/>
        <v>0</v>
      </c>
      <c r="BJ110" s="89">
        <f t="shared" si="49"/>
        <v>127</v>
      </c>
      <c r="BK110" s="90" cm="1">
        <f t="array" ref="BK110">_xlfn.IFS(SUM($S110,$W110,$AA110,$AE110,$AI110,$AM110,$AQ110,$AU110,$AY110,$BC110,$BG110)&gt;='Wage Ceilings '!$C$3,0,SUM($N110,$S110,$W110,$AA110,$AE110,$AI110,$AM110,$AQ110,$AU110,$AY110,$BC110,$BG110)&gt;'Wage Ceilings '!$C$3,'Wage Ceilings '!$C$3-SUM($S110,$W110,$AA110,$AE110,$AI110,$AM110,$AQ110,$AU110,$AY110,$BC110,$BG110),SUM($N110,$S110,$W110,$AA110,$AE110,$AI110,$AM110,$AQ110,$AU110,$AY110,$BC110,$BG110)&lt;='Wage Ceilings '!$C$3,$N110)</f>
        <v>0</v>
      </c>
      <c r="BL110" s="91" cm="1">
        <f t="array" ref="BL110">INDEX(Appendix!$G$4:$L$8,_xlfn.IFS(BJ110&lt;56,1,BJ110&lt;61,2,BJ110&lt;66,3,BJ110&lt;71,4,TRUE,5),MATCH(YEAR($C$17),Appendix!$G$3:$L$3,0))</f>
        <v>0</v>
      </c>
      <c r="BM110" s="92">
        <f t="shared" si="50"/>
        <v>0</v>
      </c>
      <c r="BN110" s="99"/>
    </row>
    <row r="111" spans="1:66" x14ac:dyDescent="0.3">
      <c r="A111" s="64" t="s">
        <v>159</v>
      </c>
      <c r="B111" s="63"/>
      <c r="C111" s="67"/>
      <c r="D111" s="67"/>
      <c r="E111" s="67"/>
      <c r="F111" s="67"/>
      <c r="G111" s="67"/>
      <c r="H111" s="67"/>
      <c r="I111" s="67"/>
      <c r="J111" s="67"/>
      <c r="K111" s="67"/>
      <c r="L111" s="67"/>
      <c r="M111" s="67"/>
      <c r="N111" s="67"/>
      <c r="O111" s="57">
        <f t="shared" si="52"/>
        <v>0</v>
      </c>
      <c r="P111" s="57">
        <f t="shared" si="53"/>
        <v>0</v>
      </c>
      <c r="Q111" s="58">
        <f t="shared" si="27"/>
        <v>0</v>
      </c>
      <c r="R111" s="89">
        <f t="shared" si="28"/>
        <v>126</v>
      </c>
      <c r="S111" s="90">
        <f>IF($C111&gt;'Wage Ceilings '!$C$3,'Wage Ceilings '!$C$3,$C111)</f>
        <v>0</v>
      </c>
      <c r="T111" s="91" cm="1">
        <f t="array" ref="T111">INDEX(Appendix!$G$4:$L$8,_xlfn.IFS(R111&lt;56,1,R111&lt;61,2,R111&lt;66,3,R111&lt;71,4,TRUE,5),MATCH(YEAR($C$17),Appendix!$G$3:$L$3,0))</f>
        <v>0</v>
      </c>
      <c r="U111" s="92">
        <f t="shared" si="29"/>
        <v>0</v>
      </c>
      <c r="V111" s="89">
        <f t="shared" si="30"/>
        <v>127</v>
      </c>
      <c r="W111" s="90">
        <f>IF($D111&gt;'Wage Ceilings '!$C$3-$S111,'Wage Ceilings '!$C$3-$S111,$D111)</f>
        <v>0</v>
      </c>
      <c r="X111" s="91" cm="1">
        <f t="array" ref="X111">INDEX(Appendix!$G$4:$L$8,_xlfn.IFS(V111&lt;56,1,V111&lt;61,2,V111&lt;66,3,V111&lt;71,4,TRUE,5),MATCH(YEAR($C$17),Appendix!$G$3:$L$3,0))</f>
        <v>0</v>
      </c>
      <c r="Y111" s="92">
        <f t="shared" si="31"/>
        <v>0</v>
      </c>
      <c r="Z111" s="89">
        <f t="shared" si="32"/>
        <v>127</v>
      </c>
      <c r="AA111" s="90">
        <f>IF($E111&gt;'Wage Ceilings '!$C$3-SUM($S111,$W111),'Wage Ceilings '!$C$3-SUM($S111,$W111),$E111)</f>
        <v>0</v>
      </c>
      <c r="AB111" s="91" cm="1">
        <f t="array" ref="AB111">INDEX(Appendix!$G$4:$L$8,_xlfn.IFS(Z111&lt;56,1,Z111&lt;61,2,Z111&lt;66,3,Z111&lt;71,4,TRUE,5),MATCH(YEAR($C$17),Appendix!$G$3:$L$3,0))</f>
        <v>0</v>
      </c>
      <c r="AC111" s="92">
        <f t="shared" si="33"/>
        <v>0</v>
      </c>
      <c r="AD111" s="89">
        <f t="shared" si="34"/>
        <v>127</v>
      </c>
      <c r="AE111" s="90">
        <f>IF($F111&gt;'Wage Ceilings '!$C$3-SUM($S111,$W111,$AA111),'Wage Ceilings '!$C$3-SUM($S111,$W111,$AA111),$F111)</f>
        <v>0</v>
      </c>
      <c r="AF111" s="91" cm="1">
        <f t="array" ref="AF111">INDEX(Appendix!$G$4:$L$8,_xlfn.IFS(AD111&lt;56,1,AD111&lt;61,2,AD111&lt;66,3,AD111&lt;71,4,TRUE,5),MATCH(YEAR($C$17),Appendix!$G$3:$L$3,0))</f>
        <v>0</v>
      </c>
      <c r="AG111" s="92">
        <f t="shared" si="35"/>
        <v>0</v>
      </c>
      <c r="AH111" s="89">
        <f t="shared" si="36"/>
        <v>127</v>
      </c>
      <c r="AI111" s="90">
        <f>IF($G111&gt;'Wage Ceilings '!$C$3-SUM($S111,$W111,$AA111,$AE111),'Wage Ceilings '!$C$3-SUM($S111,$W111,$AA111,$AE111),$G111)</f>
        <v>0</v>
      </c>
      <c r="AJ111" s="91" cm="1">
        <f t="array" ref="AJ111">INDEX(Appendix!$G$4:$L$8,_xlfn.IFS(AH111&lt;56,1,AH111&lt;61,2,AH111&lt;66,3,AH111&lt;71,4,TRUE,5),MATCH(YEAR($C$17),Appendix!$G$3:$L$3,0))</f>
        <v>0</v>
      </c>
      <c r="AK111" s="92">
        <f t="shared" si="37"/>
        <v>0</v>
      </c>
      <c r="AL111" s="89">
        <f t="shared" si="38"/>
        <v>127</v>
      </c>
      <c r="AM111" s="90">
        <f>IF($H111&gt;'Wage Ceilings '!$C$3-SUM($S111,$W111,$AA111,$AE111,$AI111),'Wage Ceilings '!$C$3-SUM($S111,$W111,$AA111,$AE111,$AI111),$H111)</f>
        <v>0</v>
      </c>
      <c r="AN111" s="91" cm="1">
        <f t="array" ref="AN111">INDEX(Appendix!$G$4:$L$8,_xlfn.IFS(AL111&lt;56,1,AL111&lt;61,2,AL111&lt;66,3,AL111&lt;71,4,TRUE,5),MATCH(YEAR($C$17),Appendix!$G$3:$L$3,0))</f>
        <v>0</v>
      </c>
      <c r="AO111" s="92">
        <f t="shared" si="39"/>
        <v>0</v>
      </c>
      <c r="AP111" s="89">
        <f t="shared" si="40"/>
        <v>127</v>
      </c>
      <c r="AQ111" s="90" cm="1">
        <f t="array" ref="AQ111">_xlfn.IFS(SUM($S111,$W111,$AA111,$AE111,$AI111,$AM111)&gt;='Wage Ceilings '!$C$3,0,SUM($I111,$S111,$W111,$AA111,$AE111,$AI111,$AM111)&gt;'Wage Ceilings '!$C$3,'Wage Ceilings '!$C$3-SUM($S111,$W111,$AA111,$AE111,$AI111,$AM111),SUM($I111,$S111,$W111,$AA111,$AE111,$AI111,$AM111)&lt;='Wage Ceilings '!$C$3,$I111)</f>
        <v>0</v>
      </c>
      <c r="AR111" s="91" cm="1">
        <f t="array" ref="AR111">INDEX(Appendix!$G$4:$L$8,_xlfn.IFS(AP111&lt;56,1,AP111&lt;61,2,AP111&lt;66,3,AP111&lt;71,4,TRUE,5),MATCH(YEAR($C$17),Appendix!$G$3:$L$3,0))</f>
        <v>0</v>
      </c>
      <c r="AS111" s="92">
        <f t="shared" si="51"/>
        <v>0</v>
      </c>
      <c r="AT111" s="89">
        <f t="shared" si="41"/>
        <v>127</v>
      </c>
      <c r="AU111" s="90" cm="1">
        <f t="array" ref="AU111">_xlfn.IFS(SUM($S111,$W111,$AA111,$AE111,$AI111,$AM111,$AQ111)&gt;='Wage Ceilings '!$C$3,0,SUM($J111,$S111,$W111,$AA111,$AE111,$AI111,$AM111,$AQ111)&gt;'Wage Ceilings '!$C$3,'Wage Ceilings '!$C$3-SUM($S111,$W111,$AA111,$AE111,$AI111,$AM111,$AQ111),SUM($J111,$S111,$W111,$AA111,$AE111,$AI111,$AM111,$AQ111)&lt;='Wage Ceilings '!$C$3,$J111)</f>
        <v>0</v>
      </c>
      <c r="AV111" s="91" cm="1">
        <f t="array" ref="AV111">INDEX(Appendix!$G$4:$L$8,_xlfn.IFS(AT111&lt;56,1,AT111&lt;61,2,AT111&lt;66,3,AT111&lt;71,4,TRUE,5),MATCH(YEAR($C$17),Appendix!$G$3:$L$3,0))</f>
        <v>0</v>
      </c>
      <c r="AW111" s="92">
        <f t="shared" si="42"/>
        <v>0</v>
      </c>
      <c r="AX111" s="89">
        <f t="shared" si="43"/>
        <v>127</v>
      </c>
      <c r="AY111" s="90" cm="1">
        <f t="array" ref="AY111">_xlfn.IFS(SUM($S111,$W111,$AA111,$AE111,$AI111,$AM111,$AQ111,$AU111)&gt;='Wage Ceilings '!$C$3,0,SUM($K111,$S111,$W111,$AA111,$AE111,$AI111,$AM111,$AQ111,$AU111)&gt;'Wage Ceilings '!$C$3,'Wage Ceilings '!$C$3-SUM($S111,$W111,$AA111,$AE111,$AI111,$AM111,$AQ111,$AU111),SUM($K111,$S111,$W111,$AA111,$AE111,$AI111,$AM111,$AQ111,$AU111)&lt;='Wage Ceilings '!$C$3,$K111)</f>
        <v>0</v>
      </c>
      <c r="AZ111" s="91" cm="1">
        <f t="array" ref="AZ111">INDEX(Appendix!$G$4:$L$8,_xlfn.IFS(AX111&lt;56,1,AX111&lt;61,2,AX111&lt;66,3,AX111&lt;71,4,TRUE,5),MATCH(YEAR($C$17),Appendix!$G$3:$L$3,0))</f>
        <v>0</v>
      </c>
      <c r="BA111" s="92">
        <f t="shared" si="44"/>
        <v>0</v>
      </c>
      <c r="BB111" s="89">
        <f t="shared" si="45"/>
        <v>127</v>
      </c>
      <c r="BC111" s="90" cm="1">
        <f t="array" ref="BC111">_xlfn.IFS(SUM($S111,$W111,$AA111,$AE111,$AI111,$AM111,$AQ111,$AU111,$AY111)&gt;='Wage Ceilings '!$C$3,0,SUM($L111,$S111,$W111,$AA111,$AE111,$AI111,$AM111,$AQ111,$AU111,$AY111)&gt;'Wage Ceilings '!$C$3,'Wage Ceilings '!$C$3-SUM($S111,$W111,$AA111,$AE111,$AI111,$AM111,$AQ111,$AU111,$AY111),SUM($L111,$S111,$W111,$AA111,$AE111,$AI111,$AM111,$AQ111,$AU111,$AY111)&lt;='Wage Ceilings '!$C$3,$L111)</f>
        <v>0</v>
      </c>
      <c r="BD111" s="91" cm="1">
        <f t="array" ref="BD111">INDEX(Appendix!$G$4:$L$8,_xlfn.IFS(BB111&lt;56,1,BB111&lt;61,2,BB111&lt;66,3,BB111&lt;71,4,TRUE,5),MATCH(YEAR($C$17),Appendix!$G$3:$L$3,0))</f>
        <v>0</v>
      </c>
      <c r="BE111" s="92">
        <f t="shared" si="46"/>
        <v>0</v>
      </c>
      <c r="BF111" s="89">
        <f t="shared" si="47"/>
        <v>127</v>
      </c>
      <c r="BG111" s="90" cm="1">
        <f t="array" ref="BG111">_xlfn.IFS(SUM($S111,$W111,$AA111,$AE111,$AI111,$AM111,$AQ111,$AU111,$AY111,$BC111)&gt;='Wage Ceilings '!$C$3,0,SUM($M111,$S111,$W111,$AA111,$AE111,$AI111,$AM111,$AQ111,$AU111,$AY111,$BC111)&gt;'Wage Ceilings '!$C$3,'Wage Ceilings '!$C$3-SUM($S111,$W111,$AA111,$AE111,$AI111,$AM111,$AQ111,$AU111,$AY111,$BC111),SUM($M111,$S111,$W111,$AA111,$AE111,$AI111,$AM111,$AQ111,$AU111,$AY111,$BC111)&lt;='Wage Ceilings '!$C$3,$M111)</f>
        <v>0</v>
      </c>
      <c r="BH111" s="91" cm="1">
        <f t="array" ref="BH111">INDEX(Appendix!$G$4:$L$8,_xlfn.IFS(BF111&lt;56,1,BF111&lt;61,2,BF111&lt;66,3,BF111&lt;71,4,TRUE,5),MATCH(YEAR($C$17),Appendix!$G$3:$L$3,0))</f>
        <v>0</v>
      </c>
      <c r="BI111" s="92">
        <f t="shared" si="48"/>
        <v>0</v>
      </c>
      <c r="BJ111" s="89">
        <f t="shared" si="49"/>
        <v>127</v>
      </c>
      <c r="BK111" s="90" cm="1">
        <f t="array" ref="BK111">_xlfn.IFS(SUM($S111,$W111,$AA111,$AE111,$AI111,$AM111,$AQ111,$AU111,$AY111,$BC111,$BG111)&gt;='Wage Ceilings '!$C$3,0,SUM($N111,$S111,$W111,$AA111,$AE111,$AI111,$AM111,$AQ111,$AU111,$AY111,$BC111,$BG111)&gt;'Wage Ceilings '!$C$3,'Wage Ceilings '!$C$3-SUM($S111,$W111,$AA111,$AE111,$AI111,$AM111,$AQ111,$AU111,$AY111,$BC111,$BG111),SUM($N111,$S111,$W111,$AA111,$AE111,$AI111,$AM111,$AQ111,$AU111,$AY111,$BC111,$BG111)&lt;='Wage Ceilings '!$C$3,$N111)</f>
        <v>0</v>
      </c>
      <c r="BL111" s="91" cm="1">
        <f t="array" ref="BL111">INDEX(Appendix!$G$4:$L$8,_xlfn.IFS(BJ111&lt;56,1,BJ111&lt;61,2,BJ111&lt;66,3,BJ111&lt;71,4,TRUE,5),MATCH(YEAR($C$17),Appendix!$G$3:$L$3,0))</f>
        <v>0</v>
      </c>
      <c r="BM111" s="92">
        <f t="shared" si="50"/>
        <v>0</v>
      </c>
      <c r="BN111" s="99"/>
    </row>
    <row r="112" spans="1:66" x14ac:dyDescent="0.3">
      <c r="A112" s="64" t="s">
        <v>160</v>
      </c>
      <c r="B112" s="63"/>
      <c r="C112" s="67"/>
      <c r="D112" s="67"/>
      <c r="E112" s="67"/>
      <c r="F112" s="67"/>
      <c r="G112" s="67"/>
      <c r="H112" s="67"/>
      <c r="I112" s="67"/>
      <c r="J112" s="67"/>
      <c r="K112" s="67"/>
      <c r="L112" s="67"/>
      <c r="M112" s="67"/>
      <c r="N112" s="67"/>
      <c r="O112" s="57">
        <f t="shared" si="52"/>
        <v>0</v>
      </c>
      <c r="P112" s="57">
        <f t="shared" si="53"/>
        <v>0</v>
      </c>
      <c r="Q112" s="58">
        <f t="shared" si="27"/>
        <v>0</v>
      </c>
      <c r="R112" s="89">
        <f t="shared" si="28"/>
        <v>126</v>
      </c>
      <c r="S112" s="90">
        <f>IF($C112&gt;'Wage Ceilings '!$C$3,'Wage Ceilings '!$C$3,$C112)</f>
        <v>0</v>
      </c>
      <c r="T112" s="91" cm="1">
        <f t="array" ref="T112">INDEX(Appendix!$G$4:$L$8,_xlfn.IFS(R112&lt;56,1,R112&lt;61,2,R112&lt;66,3,R112&lt;71,4,TRUE,5),MATCH(YEAR($C$17),Appendix!$G$3:$L$3,0))</f>
        <v>0</v>
      </c>
      <c r="U112" s="92">
        <f t="shared" si="29"/>
        <v>0</v>
      </c>
      <c r="V112" s="89">
        <f t="shared" si="30"/>
        <v>127</v>
      </c>
      <c r="W112" s="90">
        <f>IF($D112&gt;'Wage Ceilings '!$C$3-$S112,'Wage Ceilings '!$C$3-$S112,$D112)</f>
        <v>0</v>
      </c>
      <c r="X112" s="91" cm="1">
        <f t="array" ref="X112">INDEX(Appendix!$G$4:$L$8,_xlfn.IFS(V112&lt;56,1,V112&lt;61,2,V112&lt;66,3,V112&lt;71,4,TRUE,5),MATCH(YEAR($C$17),Appendix!$G$3:$L$3,0))</f>
        <v>0</v>
      </c>
      <c r="Y112" s="92">
        <f t="shared" si="31"/>
        <v>0</v>
      </c>
      <c r="Z112" s="89">
        <f t="shared" si="32"/>
        <v>127</v>
      </c>
      <c r="AA112" s="90">
        <f>IF($E112&gt;'Wage Ceilings '!$C$3-SUM($S112,$W112),'Wage Ceilings '!$C$3-SUM($S112,$W112),$E112)</f>
        <v>0</v>
      </c>
      <c r="AB112" s="91" cm="1">
        <f t="array" ref="AB112">INDEX(Appendix!$G$4:$L$8,_xlfn.IFS(Z112&lt;56,1,Z112&lt;61,2,Z112&lt;66,3,Z112&lt;71,4,TRUE,5),MATCH(YEAR($C$17),Appendix!$G$3:$L$3,0))</f>
        <v>0</v>
      </c>
      <c r="AC112" s="92">
        <f t="shared" si="33"/>
        <v>0</v>
      </c>
      <c r="AD112" s="89">
        <f t="shared" si="34"/>
        <v>127</v>
      </c>
      <c r="AE112" s="90">
        <f>IF($F112&gt;'Wage Ceilings '!$C$3-SUM($S112,$W112,$AA112),'Wage Ceilings '!$C$3-SUM($S112,$W112,$AA112),$F112)</f>
        <v>0</v>
      </c>
      <c r="AF112" s="91" cm="1">
        <f t="array" ref="AF112">INDEX(Appendix!$G$4:$L$8,_xlfn.IFS(AD112&lt;56,1,AD112&lt;61,2,AD112&lt;66,3,AD112&lt;71,4,TRUE,5),MATCH(YEAR($C$17),Appendix!$G$3:$L$3,0))</f>
        <v>0</v>
      </c>
      <c r="AG112" s="92">
        <f t="shared" si="35"/>
        <v>0</v>
      </c>
      <c r="AH112" s="89">
        <f t="shared" si="36"/>
        <v>127</v>
      </c>
      <c r="AI112" s="90">
        <f>IF($G112&gt;'Wage Ceilings '!$C$3-SUM($S112,$W112,$AA112,$AE112),'Wage Ceilings '!$C$3-SUM($S112,$W112,$AA112,$AE112),$G112)</f>
        <v>0</v>
      </c>
      <c r="AJ112" s="91" cm="1">
        <f t="array" ref="AJ112">INDEX(Appendix!$G$4:$L$8,_xlfn.IFS(AH112&lt;56,1,AH112&lt;61,2,AH112&lt;66,3,AH112&lt;71,4,TRUE,5),MATCH(YEAR($C$17),Appendix!$G$3:$L$3,0))</f>
        <v>0</v>
      </c>
      <c r="AK112" s="92">
        <f t="shared" si="37"/>
        <v>0</v>
      </c>
      <c r="AL112" s="89">
        <f t="shared" si="38"/>
        <v>127</v>
      </c>
      <c r="AM112" s="90">
        <f>IF($H112&gt;'Wage Ceilings '!$C$3-SUM($S112,$W112,$AA112,$AE112,$AI112),'Wage Ceilings '!$C$3-SUM($S112,$W112,$AA112,$AE112,$AI112),$H112)</f>
        <v>0</v>
      </c>
      <c r="AN112" s="91" cm="1">
        <f t="array" ref="AN112">INDEX(Appendix!$G$4:$L$8,_xlfn.IFS(AL112&lt;56,1,AL112&lt;61,2,AL112&lt;66,3,AL112&lt;71,4,TRUE,5),MATCH(YEAR($C$17),Appendix!$G$3:$L$3,0))</f>
        <v>0</v>
      </c>
      <c r="AO112" s="92">
        <f t="shared" si="39"/>
        <v>0</v>
      </c>
      <c r="AP112" s="89">
        <f t="shared" si="40"/>
        <v>127</v>
      </c>
      <c r="AQ112" s="90" cm="1">
        <f t="array" ref="AQ112">_xlfn.IFS(SUM($S112,$W112,$AA112,$AE112,$AI112,$AM112)&gt;='Wage Ceilings '!$C$3,0,SUM($I112,$S112,$W112,$AA112,$AE112,$AI112,$AM112)&gt;'Wage Ceilings '!$C$3,'Wage Ceilings '!$C$3-SUM($S112,$W112,$AA112,$AE112,$AI112,$AM112),SUM($I112,$S112,$W112,$AA112,$AE112,$AI112,$AM112)&lt;='Wage Ceilings '!$C$3,$I112)</f>
        <v>0</v>
      </c>
      <c r="AR112" s="91" cm="1">
        <f t="array" ref="AR112">INDEX(Appendix!$G$4:$L$8,_xlfn.IFS(AP112&lt;56,1,AP112&lt;61,2,AP112&lt;66,3,AP112&lt;71,4,TRUE,5),MATCH(YEAR($C$17),Appendix!$G$3:$L$3,0))</f>
        <v>0</v>
      </c>
      <c r="AS112" s="92">
        <f t="shared" si="51"/>
        <v>0</v>
      </c>
      <c r="AT112" s="89">
        <f t="shared" si="41"/>
        <v>127</v>
      </c>
      <c r="AU112" s="90" cm="1">
        <f t="array" ref="AU112">_xlfn.IFS(SUM($S112,$W112,$AA112,$AE112,$AI112,$AM112,$AQ112)&gt;='Wage Ceilings '!$C$3,0,SUM($J112,$S112,$W112,$AA112,$AE112,$AI112,$AM112,$AQ112)&gt;'Wage Ceilings '!$C$3,'Wage Ceilings '!$C$3-SUM($S112,$W112,$AA112,$AE112,$AI112,$AM112,$AQ112),SUM($J112,$S112,$W112,$AA112,$AE112,$AI112,$AM112,$AQ112)&lt;='Wage Ceilings '!$C$3,$J112)</f>
        <v>0</v>
      </c>
      <c r="AV112" s="91" cm="1">
        <f t="array" ref="AV112">INDEX(Appendix!$G$4:$L$8,_xlfn.IFS(AT112&lt;56,1,AT112&lt;61,2,AT112&lt;66,3,AT112&lt;71,4,TRUE,5),MATCH(YEAR($C$17),Appendix!$G$3:$L$3,0))</f>
        <v>0</v>
      </c>
      <c r="AW112" s="92">
        <f t="shared" si="42"/>
        <v>0</v>
      </c>
      <c r="AX112" s="89">
        <f t="shared" si="43"/>
        <v>127</v>
      </c>
      <c r="AY112" s="90" cm="1">
        <f t="array" ref="AY112">_xlfn.IFS(SUM($S112,$W112,$AA112,$AE112,$AI112,$AM112,$AQ112,$AU112)&gt;='Wage Ceilings '!$C$3,0,SUM($K112,$S112,$W112,$AA112,$AE112,$AI112,$AM112,$AQ112,$AU112)&gt;'Wage Ceilings '!$C$3,'Wage Ceilings '!$C$3-SUM($S112,$W112,$AA112,$AE112,$AI112,$AM112,$AQ112,$AU112),SUM($K112,$S112,$W112,$AA112,$AE112,$AI112,$AM112,$AQ112,$AU112)&lt;='Wage Ceilings '!$C$3,$K112)</f>
        <v>0</v>
      </c>
      <c r="AZ112" s="91" cm="1">
        <f t="array" ref="AZ112">INDEX(Appendix!$G$4:$L$8,_xlfn.IFS(AX112&lt;56,1,AX112&lt;61,2,AX112&lt;66,3,AX112&lt;71,4,TRUE,5),MATCH(YEAR($C$17),Appendix!$G$3:$L$3,0))</f>
        <v>0</v>
      </c>
      <c r="BA112" s="92">
        <f t="shared" si="44"/>
        <v>0</v>
      </c>
      <c r="BB112" s="89">
        <f t="shared" si="45"/>
        <v>127</v>
      </c>
      <c r="BC112" s="90" cm="1">
        <f t="array" ref="BC112">_xlfn.IFS(SUM($S112,$W112,$AA112,$AE112,$AI112,$AM112,$AQ112,$AU112,$AY112)&gt;='Wage Ceilings '!$C$3,0,SUM($L112,$S112,$W112,$AA112,$AE112,$AI112,$AM112,$AQ112,$AU112,$AY112)&gt;'Wage Ceilings '!$C$3,'Wage Ceilings '!$C$3-SUM($S112,$W112,$AA112,$AE112,$AI112,$AM112,$AQ112,$AU112,$AY112),SUM($L112,$S112,$W112,$AA112,$AE112,$AI112,$AM112,$AQ112,$AU112,$AY112)&lt;='Wage Ceilings '!$C$3,$L112)</f>
        <v>0</v>
      </c>
      <c r="BD112" s="91" cm="1">
        <f t="array" ref="BD112">INDEX(Appendix!$G$4:$L$8,_xlfn.IFS(BB112&lt;56,1,BB112&lt;61,2,BB112&lt;66,3,BB112&lt;71,4,TRUE,5),MATCH(YEAR($C$17),Appendix!$G$3:$L$3,0))</f>
        <v>0</v>
      </c>
      <c r="BE112" s="92">
        <f t="shared" si="46"/>
        <v>0</v>
      </c>
      <c r="BF112" s="89">
        <f t="shared" si="47"/>
        <v>127</v>
      </c>
      <c r="BG112" s="90" cm="1">
        <f t="array" ref="BG112">_xlfn.IFS(SUM($S112,$W112,$AA112,$AE112,$AI112,$AM112,$AQ112,$AU112,$AY112,$BC112)&gt;='Wage Ceilings '!$C$3,0,SUM($M112,$S112,$W112,$AA112,$AE112,$AI112,$AM112,$AQ112,$AU112,$AY112,$BC112)&gt;'Wage Ceilings '!$C$3,'Wage Ceilings '!$C$3-SUM($S112,$W112,$AA112,$AE112,$AI112,$AM112,$AQ112,$AU112,$AY112,$BC112),SUM($M112,$S112,$W112,$AA112,$AE112,$AI112,$AM112,$AQ112,$AU112,$AY112,$BC112)&lt;='Wage Ceilings '!$C$3,$M112)</f>
        <v>0</v>
      </c>
      <c r="BH112" s="91" cm="1">
        <f t="array" ref="BH112">INDEX(Appendix!$G$4:$L$8,_xlfn.IFS(BF112&lt;56,1,BF112&lt;61,2,BF112&lt;66,3,BF112&lt;71,4,TRUE,5),MATCH(YEAR($C$17),Appendix!$G$3:$L$3,0))</f>
        <v>0</v>
      </c>
      <c r="BI112" s="92">
        <f t="shared" si="48"/>
        <v>0</v>
      </c>
      <c r="BJ112" s="89">
        <f t="shared" si="49"/>
        <v>127</v>
      </c>
      <c r="BK112" s="90" cm="1">
        <f t="array" ref="BK112">_xlfn.IFS(SUM($S112,$W112,$AA112,$AE112,$AI112,$AM112,$AQ112,$AU112,$AY112,$BC112,$BG112)&gt;='Wage Ceilings '!$C$3,0,SUM($N112,$S112,$W112,$AA112,$AE112,$AI112,$AM112,$AQ112,$AU112,$AY112,$BC112,$BG112)&gt;'Wage Ceilings '!$C$3,'Wage Ceilings '!$C$3-SUM($S112,$W112,$AA112,$AE112,$AI112,$AM112,$AQ112,$AU112,$AY112,$BC112,$BG112),SUM($N112,$S112,$W112,$AA112,$AE112,$AI112,$AM112,$AQ112,$AU112,$AY112,$BC112,$BG112)&lt;='Wage Ceilings '!$C$3,$N112)</f>
        <v>0</v>
      </c>
      <c r="BL112" s="91" cm="1">
        <f t="array" ref="BL112">INDEX(Appendix!$G$4:$L$8,_xlfn.IFS(BJ112&lt;56,1,BJ112&lt;61,2,BJ112&lt;66,3,BJ112&lt;71,4,TRUE,5),MATCH(YEAR($C$17),Appendix!$G$3:$L$3,0))</f>
        <v>0</v>
      </c>
      <c r="BM112" s="92">
        <f t="shared" si="50"/>
        <v>0</v>
      </c>
      <c r="BN112" s="99"/>
    </row>
    <row r="113" spans="1:66" x14ac:dyDescent="0.3">
      <c r="A113" s="64" t="s">
        <v>161</v>
      </c>
      <c r="B113" s="63"/>
      <c r="C113" s="67"/>
      <c r="D113" s="67"/>
      <c r="E113" s="67"/>
      <c r="F113" s="67"/>
      <c r="G113" s="67"/>
      <c r="H113" s="67"/>
      <c r="I113" s="67"/>
      <c r="J113" s="67"/>
      <c r="K113" s="67"/>
      <c r="L113" s="67"/>
      <c r="M113" s="67"/>
      <c r="N113" s="67"/>
      <c r="O113" s="57">
        <f t="shared" si="52"/>
        <v>0</v>
      </c>
      <c r="P113" s="57">
        <f t="shared" si="53"/>
        <v>0</v>
      </c>
      <c r="Q113" s="58">
        <f t="shared" si="27"/>
        <v>0</v>
      </c>
      <c r="R113" s="89">
        <f t="shared" si="28"/>
        <v>126</v>
      </c>
      <c r="S113" s="90">
        <f>IF($C113&gt;'Wage Ceilings '!$C$3,'Wage Ceilings '!$C$3,$C113)</f>
        <v>0</v>
      </c>
      <c r="T113" s="91" cm="1">
        <f t="array" ref="T113">INDEX(Appendix!$G$4:$L$8,_xlfn.IFS(R113&lt;56,1,R113&lt;61,2,R113&lt;66,3,R113&lt;71,4,TRUE,5),MATCH(YEAR($C$17),Appendix!$G$3:$L$3,0))</f>
        <v>0</v>
      </c>
      <c r="U113" s="92">
        <f t="shared" si="29"/>
        <v>0</v>
      </c>
      <c r="V113" s="89">
        <f t="shared" si="30"/>
        <v>127</v>
      </c>
      <c r="W113" s="90">
        <f>IF($D113&gt;'Wage Ceilings '!$C$3-$S113,'Wage Ceilings '!$C$3-$S113,$D113)</f>
        <v>0</v>
      </c>
      <c r="X113" s="91" cm="1">
        <f t="array" ref="X113">INDEX(Appendix!$G$4:$L$8,_xlfn.IFS(V113&lt;56,1,V113&lt;61,2,V113&lt;66,3,V113&lt;71,4,TRUE,5),MATCH(YEAR($C$17),Appendix!$G$3:$L$3,0))</f>
        <v>0</v>
      </c>
      <c r="Y113" s="92">
        <f t="shared" si="31"/>
        <v>0</v>
      </c>
      <c r="Z113" s="89">
        <f t="shared" si="32"/>
        <v>127</v>
      </c>
      <c r="AA113" s="90">
        <f>IF($E113&gt;'Wage Ceilings '!$C$3-SUM($S113,$W113),'Wage Ceilings '!$C$3-SUM($S113,$W113),$E113)</f>
        <v>0</v>
      </c>
      <c r="AB113" s="91" cm="1">
        <f t="array" ref="AB113">INDEX(Appendix!$G$4:$L$8,_xlfn.IFS(Z113&lt;56,1,Z113&lt;61,2,Z113&lt;66,3,Z113&lt;71,4,TRUE,5),MATCH(YEAR($C$17),Appendix!$G$3:$L$3,0))</f>
        <v>0</v>
      </c>
      <c r="AC113" s="92">
        <f t="shared" si="33"/>
        <v>0</v>
      </c>
      <c r="AD113" s="89">
        <f t="shared" si="34"/>
        <v>127</v>
      </c>
      <c r="AE113" s="90">
        <f>IF($F113&gt;'Wage Ceilings '!$C$3-SUM($S113,$W113,$AA113),'Wage Ceilings '!$C$3-SUM($S113,$W113,$AA113),$F113)</f>
        <v>0</v>
      </c>
      <c r="AF113" s="91" cm="1">
        <f t="array" ref="AF113">INDEX(Appendix!$G$4:$L$8,_xlfn.IFS(AD113&lt;56,1,AD113&lt;61,2,AD113&lt;66,3,AD113&lt;71,4,TRUE,5),MATCH(YEAR($C$17),Appendix!$G$3:$L$3,0))</f>
        <v>0</v>
      </c>
      <c r="AG113" s="92">
        <f t="shared" si="35"/>
        <v>0</v>
      </c>
      <c r="AH113" s="89">
        <f t="shared" si="36"/>
        <v>127</v>
      </c>
      <c r="AI113" s="90">
        <f>IF($G113&gt;'Wage Ceilings '!$C$3-SUM($S113,$W113,$AA113,$AE113),'Wage Ceilings '!$C$3-SUM($S113,$W113,$AA113,$AE113),$G113)</f>
        <v>0</v>
      </c>
      <c r="AJ113" s="91" cm="1">
        <f t="array" ref="AJ113">INDEX(Appendix!$G$4:$L$8,_xlfn.IFS(AH113&lt;56,1,AH113&lt;61,2,AH113&lt;66,3,AH113&lt;71,4,TRUE,5),MATCH(YEAR($C$17),Appendix!$G$3:$L$3,0))</f>
        <v>0</v>
      </c>
      <c r="AK113" s="92">
        <f t="shared" si="37"/>
        <v>0</v>
      </c>
      <c r="AL113" s="89">
        <f t="shared" si="38"/>
        <v>127</v>
      </c>
      <c r="AM113" s="90">
        <f>IF($H113&gt;'Wage Ceilings '!$C$3-SUM($S113,$W113,$AA113,$AE113,$AI113),'Wage Ceilings '!$C$3-SUM($S113,$W113,$AA113,$AE113,$AI113),$H113)</f>
        <v>0</v>
      </c>
      <c r="AN113" s="91" cm="1">
        <f t="array" ref="AN113">INDEX(Appendix!$G$4:$L$8,_xlfn.IFS(AL113&lt;56,1,AL113&lt;61,2,AL113&lt;66,3,AL113&lt;71,4,TRUE,5),MATCH(YEAR($C$17),Appendix!$G$3:$L$3,0))</f>
        <v>0</v>
      </c>
      <c r="AO113" s="92">
        <f t="shared" si="39"/>
        <v>0</v>
      </c>
      <c r="AP113" s="89">
        <f t="shared" si="40"/>
        <v>127</v>
      </c>
      <c r="AQ113" s="90" cm="1">
        <f t="array" ref="AQ113">_xlfn.IFS(SUM($S113,$W113,$AA113,$AE113,$AI113,$AM113)&gt;='Wage Ceilings '!$C$3,0,SUM($I113,$S113,$W113,$AA113,$AE113,$AI113,$AM113)&gt;'Wage Ceilings '!$C$3,'Wage Ceilings '!$C$3-SUM($S113,$W113,$AA113,$AE113,$AI113,$AM113),SUM($I113,$S113,$W113,$AA113,$AE113,$AI113,$AM113)&lt;='Wage Ceilings '!$C$3,$I113)</f>
        <v>0</v>
      </c>
      <c r="AR113" s="91" cm="1">
        <f t="array" ref="AR113">INDEX(Appendix!$G$4:$L$8,_xlfn.IFS(AP113&lt;56,1,AP113&lt;61,2,AP113&lt;66,3,AP113&lt;71,4,TRUE,5),MATCH(YEAR($C$17),Appendix!$G$3:$L$3,0))</f>
        <v>0</v>
      </c>
      <c r="AS113" s="92">
        <f t="shared" si="51"/>
        <v>0</v>
      </c>
      <c r="AT113" s="89">
        <f t="shared" si="41"/>
        <v>127</v>
      </c>
      <c r="AU113" s="90" cm="1">
        <f t="array" ref="AU113">_xlfn.IFS(SUM($S113,$W113,$AA113,$AE113,$AI113,$AM113,$AQ113)&gt;='Wage Ceilings '!$C$3,0,SUM($J113,$S113,$W113,$AA113,$AE113,$AI113,$AM113,$AQ113)&gt;'Wage Ceilings '!$C$3,'Wage Ceilings '!$C$3-SUM($S113,$W113,$AA113,$AE113,$AI113,$AM113,$AQ113),SUM($J113,$S113,$W113,$AA113,$AE113,$AI113,$AM113,$AQ113)&lt;='Wage Ceilings '!$C$3,$J113)</f>
        <v>0</v>
      </c>
      <c r="AV113" s="91" cm="1">
        <f t="array" ref="AV113">INDEX(Appendix!$G$4:$L$8,_xlfn.IFS(AT113&lt;56,1,AT113&lt;61,2,AT113&lt;66,3,AT113&lt;71,4,TRUE,5),MATCH(YEAR($C$17),Appendix!$G$3:$L$3,0))</f>
        <v>0</v>
      </c>
      <c r="AW113" s="92">
        <f t="shared" si="42"/>
        <v>0</v>
      </c>
      <c r="AX113" s="89">
        <f t="shared" si="43"/>
        <v>127</v>
      </c>
      <c r="AY113" s="90" cm="1">
        <f t="array" ref="AY113">_xlfn.IFS(SUM($S113,$W113,$AA113,$AE113,$AI113,$AM113,$AQ113,$AU113)&gt;='Wage Ceilings '!$C$3,0,SUM($K113,$S113,$W113,$AA113,$AE113,$AI113,$AM113,$AQ113,$AU113)&gt;'Wage Ceilings '!$C$3,'Wage Ceilings '!$C$3-SUM($S113,$W113,$AA113,$AE113,$AI113,$AM113,$AQ113,$AU113),SUM($K113,$S113,$W113,$AA113,$AE113,$AI113,$AM113,$AQ113,$AU113)&lt;='Wage Ceilings '!$C$3,$K113)</f>
        <v>0</v>
      </c>
      <c r="AZ113" s="91" cm="1">
        <f t="array" ref="AZ113">INDEX(Appendix!$G$4:$L$8,_xlfn.IFS(AX113&lt;56,1,AX113&lt;61,2,AX113&lt;66,3,AX113&lt;71,4,TRUE,5),MATCH(YEAR($C$17),Appendix!$G$3:$L$3,0))</f>
        <v>0</v>
      </c>
      <c r="BA113" s="92">
        <f t="shared" si="44"/>
        <v>0</v>
      </c>
      <c r="BB113" s="89">
        <f t="shared" si="45"/>
        <v>127</v>
      </c>
      <c r="BC113" s="90" cm="1">
        <f t="array" ref="BC113">_xlfn.IFS(SUM($S113,$W113,$AA113,$AE113,$AI113,$AM113,$AQ113,$AU113,$AY113)&gt;='Wage Ceilings '!$C$3,0,SUM($L113,$S113,$W113,$AA113,$AE113,$AI113,$AM113,$AQ113,$AU113,$AY113)&gt;'Wage Ceilings '!$C$3,'Wage Ceilings '!$C$3-SUM($S113,$W113,$AA113,$AE113,$AI113,$AM113,$AQ113,$AU113,$AY113),SUM($L113,$S113,$W113,$AA113,$AE113,$AI113,$AM113,$AQ113,$AU113,$AY113)&lt;='Wage Ceilings '!$C$3,$L113)</f>
        <v>0</v>
      </c>
      <c r="BD113" s="91" cm="1">
        <f t="array" ref="BD113">INDEX(Appendix!$G$4:$L$8,_xlfn.IFS(BB113&lt;56,1,BB113&lt;61,2,BB113&lt;66,3,BB113&lt;71,4,TRUE,5),MATCH(YEAR($C$17),Appendix!$G$3:$L$3,0))</f>
        <v>0</v>
      </c>
      <c r="BE113" s="92">
        <f t="shared" si="46"/>
        <v>0</v>
      </c>
      <c r="BF113" s="89">
        <f t="shared" si="47"/>
        <v>127</v>
      </c>
      <c r="BG113" s="90" cm="1">
        <f t="array" ref="BG113">_xlfn.IFS(SUM($S113,$W113,$AA113,$AE113,$AI113,$AM113,$AQ113,$AU113,$AY113,$BC113)&gt;='Wage Ceilings '!$C$3,0,SUM($M113,$S113,$W113,$AA113,$AE113,$AI113,$AM113,$AQ113,$AU113,$AY113,$BC113)&gt;'Wage Ceilings '!$C$3,'Wage Ceilings '!$C$3-SUM($S113,$W113,$AA113,$AE113,$AI113,$AM113,$AQ113,$AU113,$AY113,$BC113),SUM($M113,$S113,$W113,$AA113,$AE113,$AI113,$AM113,$AQ113,$AU113,$AY113,$BC113)&lt;='Wage Ceilings '!$C$3,$M113)</f>
        <v>0</v>
      </c>
      <c r="BH113" s="91" cm="1">
        <f t="array" ref="BH113">INDEX(Appendix!$G$4:$L$8,_xlfn.IFS(BF113&lt;56,1,BF113&lt;61,2,BF113&lt;66,3,BF113&lt;71,4,TRUE,5),MATCH(YEAR($C$17),Appendix!$G$3:$L$3,0))</f>
        <v>0</v>
      </c>
      <c r="BI113" s="92">
        <f t="shared" si="48"/>
        <v>0</v>
      </c>
      <c r="BJ113" s="89">
        <f t="shared" si="49"/>
        <v>127</v>
      </c>
      <c r="BK113" s="90" cm="1">
        <f t="array" ref="BK113">_xlfn.IFS(SUM($S113,$W113,$AA113,$AE113,$AI113,$AM113,$AQ113,$AU113,$AY113,$BC113,$BG113)&gt;='Wage Ceilings '!$C$3,0,SUM($N113,$S113,$W113,$AA113,$AE113,$AI113,$AM113,$AQ113,$AU113,$AY113,$BC113,$BG113)&gt;'Wage Ceilings '!$C$3,'Wage Ceilings '!$C$3-SUM($S113,$W113,$AA113,$AE113,$AI113,$AM113,$AQ113,$AU113,$AY113,$BC113,$BG113),SUM($N113,$S113,$W113,$AA113,$AE113,$AI113,$AM113,$AQ113,$AU113,$AY113,$BC113,$BG113)&lt;='Wage Ceilings '!$C$3,$N113)</f>
        <v>0</v>
      </c>
      <c r="BL113" s="91" cm="1">
        <f t="array" ref="BL113">INDEX(Appendix!$G$4:$L$8,_xlfn.IFS(BJ113&lt;56,1,BJ113&lt;61,2,BJ113&lt;66,3,BJ113&lt;71,4,TRUE,5),MATCH(YEAR($C$17),Appendix!$G$3:$L$3,0))</f>
        <v>0</v>
      </c>
      <c r="BM113" s="92">
        <f t="shared" si="50"/>
        <v>0</v>
      </c>
      <c r="BN113" s="99"/>
    </row>
    <row r="114" spans="1:66" x14ac:dyDescent="0.3">
      <c r="A114" s="64" t="s">
        <v>162</v>
      </c>
      <c r="B114" s="63"/>
      <c r="C114" s="67"/>
      <c r="D114" s="67"/>
      <c r="E114" s="67"/>
      <c r="F114" s="67"/>
      <c r="G114" s="67"/>
      <c r="H114" s="67"/>
      <c r="I114" s="67"/>
      <c r="J114" s="67"/>
      <c r="K114" s="67"/>
      <c r="L114" s="67"/>
      <c r="M114" s="67"/>
      <c r="N114" s="67"/>
      <c r="O114" s="57">
        <f t="shared" si="52"/>
        <v>0</v>
      </c>
      <c r="P114" s="57">
        <f t="shared" si="53"/>
        <v>0</v>
      </c>
      <c r="Q114" s="58">
        <f t="shared" si="27"/>
        <v>0</v>
      </c>
      <c r="R114" s="89">
        <f t="shared" si="28"/>
        <v>126</v>
      </c>
      <c r="S114" s="90">
        <f>IF($C114&gt;'Wage Ceilings '!$C$3,'Wage Ceilings '!$C$3,$C114)</f>
        <v>0</v>
      </c>
      <c r="T114" s="91" cm="1">
        <f t="array" ref="T114">INDEX(Appendix!$G$4:$L$8,_xlfn.IFS(R114&lt;56,1,R114&lt;61,2,R114&lt;66,3,R114&lt;71,4,TRUE,5),MATCH(YEAR($C$17),Appendix!$G$3:$L$3,0))</f>
        <v>0</v>
      </c>
      <c r="U114" s="92">
        <f t="shared" si="29"/>
        <v>0</v>
      </c>
      <c r="V114" s="89">
        <f t="shared" si="30"/>
        <v>127</v>
      </c>
      <c r="W114" s="90">
        <f>IF($D114&gt;'Wage Ceilings '!$C$3-$S114,'Wage Ceilings '!$C$3-$S114,$D114)</f>
        <v>0</v>
      </c>
      <c r="X114" s="91" cm="1">
        <f t="array" ref="X114">INDEX(Appendix!$G$4:$L$8,_xlfn.IFS(V114&lt;56,1,V114&lt;61,2,V114&lt;66,3,V114&lt;71,4,TRUE,5),MATCH(YEAR($C$17),Appendix!$G$3:$L$3,0))</f>
        <v>0</v>
      </c>
      <c r="Y114" s="92">
        <f t="shared" si="31"/>
        <v>0</v>
      </c>
      <c r="Z114" s="89">
        <f t="shared" si="32"/>
        <v>127</v>
      </c>
      <c r="AA114" s="90">
        <f>IF($E114&gt;'Wage Ceilings '!$C$3-SUM($S114,$W114),'Wage Ceilings '!$C$3-SUM($S114,$W114),$E114)</f>
        <v>0</v>
      </c>
      <c r="AB114" s="91" cm="1">
        <f t="array" ref="AB114">INDEX(Appendix!$G$4:$L$8,_xlfn.IFS(Z114&lt;56,1,Z114&lt;61,2,Z114&lt;66,3,Z114&lt;71,4,TRUE,5),MATCH(YEAR($C$17),Appendix!$G$3:$L$3,0))</f>
        <v>0</v>
      </c>
      <c r="AC114" s="92">
        <f t="shared" si="33"/>
        <v>0</v>
      </c>
      <c r="AD114" s="89">
        <f t="shared" si="34"/>
        <v>127</v>
      </c>
      <c r="AE114" s="90">
        <f>IF($F114&gt;'Wage Ceilings '!$C$3-SUM($S114,$W114,$AA114),'Wage Ceilings '!$C$3-SUM($S114,$W114,$AA114),$F114)</f>
        <v>0</v>
      </c>
      <c r="AF114" s="91" cm="1">
        <f t="array" ref="AF114">INDEX(Appendix!$G$4:$L$8,_xlfn.IFS(AD114&lt;56,1,AD114&lt;61,2,AD114&lt;66,3,AD114&lt;71,4,TRUE,5),MATCH(YEAR($C$17),Appendix!$G$3:$L$3,0))</f>
        <v>0</v>
      </c>
      <c r="AG114" s="92">
        <f t="shared" si="35"/>
        <v>0</v>
      </c>
      <c r="AH114" s="89">
        <f t="shared" si="36"/>
        <v>127</v>
      </c>
      <c r="AI114" s="90">
        <f>IF($G114&gt;'Wage Ceilings '!$C$3-SUM($S114,$W114,$AA114,$AE114),'Wage Ceilings '!$C$3-SUM($S114,$W114,$AA114,$AE114),$G114)</f>
        <v>0</v>
      </c>
      <c r="AJ114" s="91" cm="1">
        <f t="array" ref="AJ114">INDEX(Appendix!$G$4:$L$8,_xlfn.IFS(AH114&lt;56,1,AH114&lt;61,2,AH114&lt;66,3,AH114&lt;71,4,TRUE,5),MATCH(YEAR($C$17),Appendix!$G$3:$L$3,0))</f>
        <v>0</v>
      </c>
      <c r="AK114" s="92">
        <f t="shared" si="37"/>
        <v>0</v>
      </c>
      <c r="AL114" s="89">
        <f t="shared" si="38"/>
        <v>127</v>
      </c>
      <c r="AM114" s="90">
        <f>IF($H114&gt;'Wage Ceilings '!$C$3-SUM($S114,$W114,$AA114,$AE114,$AI114),'Wage Ceilings '!$C$3-SUM($S114,$W114,$AA114,$AE114,$AI114),$H114)</f>
        <v>0</v>
      </c>
      <c r="AN114" s="91" cm="1">
        <f t="array" ref="AN114">INDEX(Appendix!$G$4:$L$8,_xlfn.IFS(AL114&lt;56,1,AL114&lt;61,2,AL114&lt;66,3,AL114&lt;71,4,TRUE,5),MATCH(YEAR($C$17),Appendix!$G$3:$L$3,0))</f>
        <v>0</v>
      </c>
      <c r="AO114" s="92">
        <f t="shared" si="39"/>
        <v>0</v>
      </c>
      <c r="AP114" s="89">
        <f t="shared" si="40"/>
        <v>127</v>
      </c>
      <c r="AQ114" s="90" cm="1">
        <f t="array" ref="AQ114">_xlfn.IFS(SUM($S114,$W114,$AA114,$AE114,$AI114,$AM114)&gt;='Wage Ceilings '!$C$3,0,SUM($I114,$S114,$W114,$AA114,$AE114,$AI114,$AM114)&gt;'Wage Ceilings '!$C$3,'Wage Ceilings '!$C$3-SUM($S114,$W114,$AA114,$AE114,$AI114,$AM114),SUM($I114,$S114,$W114,$AA114,$AE114,$AI114,$AM114)&lt;='Wage Ceilings '!$C$3,$I114)</f>
        <v>0</v>
      </c>
      <c r="AR114" s="91" cm="1">
        <f t="array" ref="AR114">INDEX(Appendix!$G$4:$L$8,_xlfn.IFS(AP114&lt;56,1,AP114&lt;61,2,AP114&lt;66,3,AP114&lt;71,4,TRUE,5),MATCH(YEAR($C$17),Appendix!$G$3:$L$3,0))</f>
        <v>0</v>
      </c>
      <c r="AS114" s="92">
        <f t="shared" si="51"/>
        <v>0</v>
      </c>
      <c r="AT114" s="89">
        <f t="shared" si="41"/>
        <v>127</v>
      </c>
      <c r="AU114" s="90" cm="1">
        <f t="array" ref="AU114">_xlfn.IFS(SUM($S114,$W114,$AA114,$AE114,$AI114,$AM114,$AQ114)&gt;='Wage Ceilings '!$C$3,0,SUM($J114,$S114,$W114,$AA114,$AE114,$AI114,$AM114,$AQ114)&gt;'Wage Ceilings '!$C$3,'Wage Ceilings '!$C$3-SUM($S114,$W114,$AA114,$AE114,$AI114,$AM114,$AQ114),SUM($J114,$S114,$W114,$AA114,$AE114,$AI114,$AM114,$AQ114)&lt;='Wage Ceilings '!$C$3,$J114)</f>
        <v>0</v>
      </c>
      <c r="AV114" s="91" cm="1">
        <f t="array" ref="AV114">INDEX(Appendix!$G$4:$L$8,_xlfn.IFS(AT114&lt;56,1,AT114&lt;61,2,AT114&lt;66,3,AT114&lt;71,4,TRUE,5),MATCH(YEAR($C$17),Appendix!$G$3:$L$3,0))</f>
        <v>0</v>
      </c>
      <c r="AW114" s="92">
        <f t="shared" si="42"/>
        <v>0</v>
      </c>
      <c r="AX114" s="89">
        <f t="shared" si="43"/>
        <v>127</v>
      </c>
      <c r="AY114" s="90" cm="1">
        <f t="array" ref="AY114">_xlfn.IFS(SUM($S114,$W114,$AA114,$AE114,$AI114,$AM114,$AQ114,$AU114)&gt;='Wage Ceilings '!$C$3,0,SUM($K114,$S114,$W114,$AA114,$AE114,$AI114,$AM114,$AQ114,$AU114)&gt;'Wage Ceilings '!$C$3,'Wage Ceilings '!$C$3-SUM($S114,$W114,$AA114,$AE114,$AI114,$AM114,$AQ114,$AU114),SUM($K114,$S114,$W114,$AA114,$AE114,$AI114,$AM114,$AQ114,$AU114)&lt;='Wage Ceilings '!$C$3,$K114)</f>
        <v>0</v>
      </c>
      <c r="AZ114" s="91" cm="1">
        <f t="array" ref="AZ114">INDEX(Appendix!$G$4:$L$8,_xlfn.IFS(AX114&lt;56,1,AX114&lt;61,2,AX114&lt;66,3,AX114&lt;71,4,TRUE,5),MATCH(YEAR($C$17),Appendix!$G$3:$L$3,0))</f>
        <v>0</v>
      </c>
      <c r="BA114" s="92">
        <f t="shared" si="44"/>
        <v>0</v>
      </c>
      <c r="BB114" s="89">
        <f t="shared" si="45"/>
        <v>127</v>
      </c>
      <c r="BC114" s="90" cm="1">
        <f t="array" ref="BC114">_xlfn.IFS(SUM($S114,$W114,$AA114,$AE114,$AI114,$AM114,$AQ114,$AU114,$AY114)&gt;='Wage Ceilings '!$C$3,0,SUM($L114,$S114,$W114,$AA114,$AE114,$AI114,$AM114,$AQ114,$AU114,$AY114)&gt;'Wage Ceilings '!$C$3,'Wage Ceilings '!$C$3-SUM($S114,$W114,$AA114,$AE114,$AI114,$AM114,$AQ114,$AU114,$AY114),SUM($L114,$S114,$W114,$AA114,$AE114,$AI114,$AM114,$AQ114,$AU114,$AY114)&lt;='Wage Ceilings '!$C$3,$L114)</f>
        <v>0</v>
      </c>
      <c r="BD114" s="91" cm="1">
        <f t="array" ref="BD114">INDEX(Appendix!$G$4:$L$8,_xlfn.IFS(BB114&lt;56,1,BB114&lt;61,2,BB114&lt;66,3,BB114&lt;71,4,TRUE,5),MATCH(YEAR($C$17),Appendix!$G$3:$L$3,0))</f>
        <v>0</v>
      </c>
      <c r="BE114" s="92">
        <f t="shared" si="46"/>
        <v>0</v>
      </c>
      <c r="BF114" s="89">
        <f t="shared" si="47"/>
        <v>127</v>
      </c>
      <c r="BG114" s="90" cm="1">
        <f t="array" ref="BG114">_xlfn.IFS(SUM($S114,$W114,$AA114,$AE114,$AI114,$AM114,$AQ114,$AU114,$AY114,$BC114)&gt;='Wage Ceilings '!$C$3,0,SUM($M114,$S114,$W114,$AA114,$AE114,$AI114,$AM114,$AQ114,$AU114,$AY114,$BC114)&gt;'Wage Ceilings '!$C$3,'Wage Ceilings '!$C$3-SUM($S114,$W114,$AA114,$AE114,$AI114,$AM114,$AQ114,$AU114,$AY114,$BC114),SUM($M114,$S114,$W114,$AA114,$AE114,$AI114,$AM114,$AQ114,$AU114,$AY114,$BC114)&lt;='Wage Ceilings '!$C$3,$M114)</f>
        <v>0</v>
      </c>
      <c r="BH114" s="91" cm="1">
        <f t="array" ref="BH114">INDEX(Appendix!$G$4:$L$8,_xlfn.IFS(BF114&lt;56,1,BF114&lt;61,2,BF114&lt;66,3,BF114&lt;71,4,TRUE,5),MATCH(YEAR($C$17),Appendix!$G$3:$L$3,0))</f>
        <v>0</v>
      </c>
      <c r="BI114" s="92">
        <f t="shared" si="48"/>
        <v>0</v>
      </c>
      <c r="BJ114" s="89">
        <f t="shared" si="49"/>
        <v>127</v>
      </c>
      <c r="BK114" s="90" cm="1">
        <f t="array" ref="BK114">_xlfn.IFS(SUM($S114,$W114,$AA114,$AE114,$AI114,$AM114,$AQ114,$AU114,$AY114,$BC114,$BG114)&gt;='Wage Ceilings '!$C$3,0,SUM($N114,$S114,$W114,$AA114,$AE114,$AI114,$AM114,$AQ114,$AU114,$AY114,$BC114,$BG114)&gt;'Wage Ceilings '!$C$3,'Wage Ceilings '!$C$3-SUM($S114,$W114,$AA114,$AE114,$AI114,$AM114,$AQ114,$AU114,$AY114,$BC114,$BG114),SUM($N114,$S114,$W114,$AA114,$AE114,$AI114,$AM114,$AQ114,$AU114,$AY114,$BC114,$BG114)&lt;='Wage Ceilings '!$C$3,$N114)</f>
        <v>0</v>
      </c>
      <c r="BL114" s="91" cm="1">
        <f t="array" ref="BL114">INDEX(Appendix!$G$4:$L$8,_xlfn.IFS(BJ114&lt;56,1,BJ114&lt;61,2,BJ114&lt;66,3,BJ114&lt;71,4,TRUE,5),MATCH(YEAR($C$17),Appendix!$G$3:$L$3,0))</f>
        <v>0</v>
      </c>
      <c r="BM114" s="92">
        <f t="shared" si="50"/>
        <v>0</v>
      </c>
      <c r="BN114" s="99"/>
    </row>
    <row r="115" spans="1:66" x14ac:dyDescent="0.3">
      <c r="A115" s="64" t="s">
        <v>163</v>
      </c>
      <c r="B115" s="63"/>
      <c r="C115" s="67"/>
      <c r="D115" s="67"/>
      <c r="E115" s="67"/>
      <c r="F115" s="67"/>
      <c r="G115" s="67"/>
      <c r="H115" s="67"/>
      <c r="I115" s="67"/>
      <c r="J115" s="67"/>
      <c r="K115" s="67"/>
      <c r="L115" s="67"/>
      <c r="M115" s="67"/>
      <c r="N115" s="67"/>
      <c r="O115" s="57">
        <f t="shared" si="52"/>
        <v>0</v>
      </c>
      <c r="P115" s="57">
        <f t="shared" si="53"/>
        <v>0</v>
      </c>
      <c r="Q115" s="58">
        <f t="shared" si="27"/>
        <v>0</v>
      </c>
      <c r="R115" s="89">
        <f t="shared" si="28"/>
        <v>126</v>
      </c>
      <c r="S115" s="90">
        <f>IF($C115&gt;'Wage Ceilings '!$C$3,'Wage Ceilings '!$C$3,$C115)</f>
        <v>0</v>
      </c>
      <c r="T115" s="91" cm="1">
        <f t="array" ref="T115">INDEX(Appendix!$G$4:$L$8,_xlfn.IFS(R115&lt;56,1,R115&lt;61,2,R115&lt;66,3,R115&lt;71,4,TRUE,5),MATCH(YEAR($C$17),Appendix!$G$3:$L$3,0))</f>
        <v>0</v>
      </c>
      <c r="U115" s="92">
        <f t="shared" si="29"/>
        <v>0</v>
      </c>
      <c r="V115" s="89">
        <f t="shared" si="30"/>
        <v>127</v>
      </c>
      <c r="W115" s="90">
        <f>IF($D115&gt;'Wage Ceilings '!$C$3-$S115,'Wage Ceilings '!$C$3-$S115,$D115)</f>
        <v>0</v>
      </c>
      <c r="X115" s="91" cm="1">
        <f t="array" ref="X115">INDEX(Appendix!$G$4:$L$8,_xlfn.IFS(V115&lt;56,1,V115&lt;61,2,V115&lt;66,3,V115&lt;71,4,TRUE,5),MATCH(YEAR($C$17),Appendix!$G$3:$L$3,0))</f>
        <v>0</v>
      </c>
      <c r="Y115" s="92">
        <f t="shared" si="31"/>
        <v>0</v>
      </c>
      <c r="Z115" s="89">
        <f t="shared" si="32"/>
        <v>127</v>
      </c>
      <c r="AA115" s="90">
        <f>IF($E115&gt;'Wage Ceilings '!$C$3-SUM($S115,$W115),'Wage Ceilings '!$C$3-SUM($S115,$W115),$E115)</f>
        <v>0</v>
      </c>
      <c r="AB115" s="91" cm="1">
        <f t="array" ref="AB115">INDEX(Appendix!$G$4:$L$8,_xlfn.IFS(Z115&lt;56,1,Z115&lt;61,2,Z115&lt;66,3,Z115&lt;71,4,TRUE,5),MATCH(YEAR($C$17),Appendix!$G$3:$L$3,0))</f>
        <v>0</v>
      </c>
      <c r="AC115" s="92">
        <f t="shared" si="33"/>
        <v>0</v>
      </c>
      <c r="AD115" s="89">
        <f t="shared" si="34"/>
        <v>127</v>
      </c>
      <c r="AE115" s="90">
        <f>IF($F115&gt;'Wage Ceilings '!$C$3-SUM($S115,$W115,$AA115),'Wage Ceilings '!$C$3-SUM($S115,$W115,$AA115),$F115)</f>
        <v>0</v>
      </c>
      <c r="AF115" s="91" cm="1">
        <f t="array" ref="AF115">INDEX(Appendix!$G$4:$L$8,_xlfn.IFS(AD115&lt;56,1,AD115&lt;61,2,AD115&lt;66,3,AD115&lt;71,4,TRUE,5),MATCH(YEAR($C$17),Appendix!$G$3:$L$3,0))</f>
        <v>0</v>
      </c>
      <c r="AG115" s="92">
        <f t="shared" si="35"/>
        <v>0</v>
      </c>
      <c r="AH115" s="89">
        <f t="shared" si="36"/>
        <v>127</v>
      </c>
      <c r="AI115" s="90">
        <f>IF($G115&gt;'Wage Ceilings '!$C$3-SUM($S115,$W115,$AA115,$AE115),'Wage Ceilings '!$C$3-SUM($S115,$W115,$AA115,$AE115),$G115)</f>
        <v>0</v>
      </c>
      <c r="AJ115" s="91" cm="1">
        <f t="array" ref="AJ115">INDEX(Appendix!$G$4:$L$8,_xlfn.IFS(AH115&lt;56,1,AH115&lt;61,2,AH115&lt;66,3,AH115&lt;71,4,TRUE,5),MATCH(YEAR($C$17),Appendix!$G$3:$L$3,0))</f>
        <v>0</v>
      </c>
      <c r="AK115" s="92">
        <f t="shared" si="37"/>
        <v>0</v>
      </c>
      <c r="AL115" s="89">
        <f t="shared" si="38"/>
        <v>127</v>
      </c>
      <c r="AM115" s="90">
        <f>IF($H115&gt;'Wage Ceilings '!$C$3-SUM($S115,$W115,$AA115,$AE115,$AI115),'Wage Ceilings '!$C$3-SUM($S115,$W115,$AA115,$AE115,$AI115),$H115)</f>
        <v>0</v>
      </c>
      <c r="AN115" s="91" cm="1">
        <f t="array" ref="AN115">INDEX(Appendix!$G$4:$L$8,_xlfn.IFS(AL115&lt;56,1,AL115&lt;61,2,AL115&lt;66,3,AL115&lt;71,4,TRUE,5),MATCH(YEAR($C$17),Appendix!$G$3:$L$3,0))</f>
        <v>0</v>
      </c>
      <c r="AO115" s="92">
        <f t="shared" si="39"/>
        <v>0</v>
      </c>
      <c r="AP115" s="89">
        <f t="shared" si="40"/>
        <v>127</v>
      </c>
      <c r="AQ115" s="90" cm="1">
        <f t="array" ref="AQ115">_xlfn.IFS(SUM($S115,$W115,$AA115,$AE115,$AI115,$AM115)&gt;='Wage Ceilings '!$C$3,0,SUM($I115,$S115,$W115,$AA115,$AE115,$AI115,$AM115)&gt;'Wage Ceilings '!$C$3,'Wage Ceilings '!$C$3-SUM($S115,$W115,$AA115,$AE115,$AI115,$AM115),SUM($I115,$S115,$W115,$AA115,$AE115,$AI115,$AM115)&lt;='Wage Ceilings '!$C$3,$I115)</f>
        <v>0</v>
      </c>
      <c r="AR115" s="91" cm="1">
        <f t="array" ref="AR115">INDEX(Appendix!$G$4:$L$8,_xlfn.IFS(AP115&lt;56,1,AP115&lt;61,2,AP115&lt;66,3,AP115&lt;71,4,TRUE,5),MATCH(YEAR($C$17),Appendix!$G$3:$L$3,0))</f>
        <v>0</v>
      </c>
      <c r="AS115" s="92">
        <f t="shared" si="51"/>
        <v>0</v>
      </c>
      <c r="AT115" s="89">
        <f t="shared" si="41"/>
        <v>127</v>
      </c>
      <c r="AU115" s="90" cm="1">
        <f t="array" ref="AU115">_xlfn.IFS(SUM($S115,$W115,$AA115,$AE115,$AI115,$AM115,$AQ115)&gt;='Wage Ceilings '!$C$3,0,SUM($J115,$S115,$W115,$AA115,$AE115,$AI115,$AM115,$AQ115)&gt;'Wage Ceilings '!$C$3,'Wage Ceilings '!$C$3-SUM($S115,$W115,$AA115,$AE115,$AI115,$AM115,$AQ115),SUM($J115,$S115,$W115,$AA115,$AE115,$AI115,$AM115,$AQ115)&lt;='Wage Ceilings '!$C$3,$J115)</f>
        <v>0</v>
      </c>
      <c r="AV115" s="91" cm="1">
        <f t="array" ref="AV115">INDEX(Appendix!$G$4:$L$8,_xlfn.IFS(AT115&lt;56,1,AT115&lt;61,2,AT115&lt;66,3,AT115&lt;71,4,TRUE,5),MATCH(YEAR($C$17),Appendix!$G$3:$L$3,0))</f>
        <v>0</v>
      </c>
      <c r="AW115" s="92">
        <f t="shared" si="42"/>
        <v>0</v>
      </c>
      <c r="AX115" s="89">
        <f t="shared" si="43"/>
        <v>127</v>
      </c>
      <c r="AY115" s="90" cm="1">
        <f t="array" ref="AY115">_xlfn.IFS(SUM($S115,$W115,$AA115,$AE115,$AI115,$AM115,$AQ115,$AU115)&gt;='Wage Ceilings '!$C$3,0,SUM($K115,$S115,$W115,$AA115,$AE115,$AI115,$AM115,$AQ115,$AU115)&gt;'Wage Ceilings '!$C$3,'Wage Ceilings '!$C$3-SUM($S115,$W115,$AA115,$AE115,$AI115,$AM115,$AQ115,$AU115),SUM($K115,$S115,$W115,$AA115,$AE115,$AI115,$AM115,$AQ115,$AU115)&lt;='Wage Ceilings '!$C$3,$K115)</f>
        <v>0</v>
      </c>
      <c r="AZ115" s="91" cm="1">
        <f t="array" ref="AZ115">INDEX(Appendix!$G$4:$L$8,_xlfn.IFS(AX115&lt;56,1,AX115&lt;61,2,AX115&lt;66,3,AX115&lt;71,4,TRUE,5),MATCH(YEAR($C$17),Appendix!$G$3:$L$3,0))</f>
        <v>0</v>
      </c>
      <c r="BA115" s="92">
        <f t="shared" si="44"/>
        <v>0</v>
      </c>
      <c r="BB115" s="89">
        <f t="shared" si="45"/>
        <v>127</v>
      </c>
      <c r="BC115" s="90" cm="1">
        <f t="array" ref="BC115">_xlfn.IFS(SUM($S115,$W115,$AA115,$AE115,$AI115,$AM115,$AQ115,$AU115,$AY115)&gt;='Wage Ceilings '!$C$3,0,SUM($L115,$S115,$W115,$AA115,$AE115,$AI115,$AM115,$AQ115,$AU115,$AY115)&gt;'Wage Ceilings '!$C$3,'Wage Ceilings '!$C$3-SUM($S115,$W115,$AA115,$AE115,$AI115,$AM115,$AQ115,$AU115,$AY115),SUM($L115,$S115,$W115,$AA115,$AE115,$AI115,$AM115,$AQ115,$AU115,$AY115)&lt;='Wage Ceilings '!$C$3,$L115)</f>
        <v>0</v>
      </c>
      <c r="BD115" s="91" cm="1">
        <f t="array" ref="BD115">INDEX(Appendix!$G$4:$L$8,_xlfn.IFS(BB115&lt;56,1,BB115&lt;61,2,BB115&lt;66,3,BB115&lt;71,4,TRUE,5),MATCH(YEAR($C$17),Appendix!$G$3:$L$3,0))</f>
        <v>0</v>
      </c>
      <c r="BE115" s="92">
        <f t="shared" si="46"/>
        <v>0</v>
      </c>
      <c r="BF115" s="89">
        <f t="shared" si="47"/>
        <v>127</v>
      </c>
      <c r="BG115" s="90" cm="1">
        <f t="array" ref="BG115">_xlfn.IFS(SUM($S115,$W115,$AA115,$AE115,$AI115,$AM115,$AQ115,$AU115,$AY115,$BC115)&gt;='Wage Ceilings '!$C$3,0,SUM($M115,$S115,$W115,$AA115,$AE115,$AI115,$AM115,$AQ115,$AU115,$AY115,$BC115)&gt;'Wage Ceilings '!$C$3,'Wage Ceilings '!$C$3-SUM($S115,$W115,$AA115,$AE115,$AI115,$AM115,$AQ115,$AU115,$AY115,$BC115),SUM($M115,$S115,$W115,$AA115,$AE115,$AI115,$AM115,$AQ115,$AU115,$AY115,$BC115)&lt;='Wage Ceilings '!$C$3,$M115)</f>
        <v>0</v>
      </c>
      <c r="BH115" s="91" cm="1">
        <f t="array" ref="BH115">INDEX(Appendix!$G$4:$L$8,_xlfn.IFS(BF115&lt;56,1,BF115&lt;61,2,BF115&lt;66,3,BF115&lt;71,4,TRUE,5),MATCH(YEAR($C$17),Appendix!$G$3:$L$3,0))</f>
        <v>0</v>
      </c>
      <c r="BI115" s="92">
        <f t="shared" si="48"/>
        <v>0</v>
      </c>
      <c r="BJ115" s="89">
        <f t="shared" si="49"/>
        <v>127</v>
      </c>
      <c r="BK115" s="90" cm="1">
        <f t="array" ref="BK115">_xlfn.IFS(SUM($S115,$W115,$AA115,$AE115,$AI115,$AM115,$AQ115,$AU115,$AY115,$BC115,$BG115)&gt;='Wage Ceilings '!$C$3,0,SUM($N115,$S115,$W115,$AA115,$AE115,$AI115,$AM115,$AQ115,$AU115,$AY115,$BC115,$BG115)&gt;'Wage Ceilings '!$C$3,'Wage Ceilings '!$C$3-SUM($S115,$W115,$AA115,$AE115,$AI115,$AM115,$AQ115,$AU115,$AY115,$BC115,$BG115),SUM($N115,$S115,$W115,$AA115,$AE115,$AI115,$AM115,$AQ115,$AU115,$AY115,$BC115,$BG115)&lt;='Wage Ceilings '!$C$3,$N115)</f>
        <v>0</v>
      </c>
      <c r="BL115" s="91" cm="1">
        <f t="array" ref="BL115">INDEX(Appendix!$G$4:$L$8,_xlfn.IFS(BJ115&lt;56,1,BJ115&lt;61,2,BJ115&lt;66,3,BJ115&lt;71,4,TRUE,5),MATCH(YEAR($C$17),Appendix!$G$3:$L$3,0))</f>
        <v>0</v>
      </c>
      <c r="BM115" s="92">
        <f t="shared" si="50"/>
        <v>0</v>
      </c>
      <c r="BN115" s="99"/>
    </row>
    <row r="116" spans="1:66" x14ac:dyDescent="0.3">
      <c r="A116" s="64" t="s">
        <v>164</v>
      </c>
      <c r="B116" s="63"/>
      <c r="C116" s="67"/>
      <c r="D116" s="67"/>
      <c r="E116" s="67"/>
      <c r="F116" s="67"/>
      <c r="G116" s="67"/>
      <c r="H116" s="67"/>
      <c r="I116" s="67"/>
      <c r="J116" s="67"/>
      <c r="K116" s="67"/>
      <c r="L116" s="67"/>
      <c r="M116" s="67"/>
      <c r="N116" s="67"/>
      <c r="O116" s="57">
        <f t="shared" si="52"/>
        <v>0</v>
      </c>
      <c r="P116" s="57">
        <f t="shared" si="53"/>
        <v>0</v>
      </c>
      <c r="Q116" s="58">
        <f t="shared" si="27"/>
        <v>0</v>
      </c>
      <c r="R116" s="89">
        <f t="shared" si="28"/>
        <v>126</v>
      </c>
      <c r="S116" s="90">
        <f>IF($C116&gt;'Wage Ceilings '!$C$3,'Wage Ceilings '!$C$3,$C116)</f>
        <v>0</v>
      </c>
      <c r="T116" s="91" cm="1">
        <f t="array" ref="T116">INDEX(Appendix!$G$4:$L$8,_xlfn.IFS(R116&lt;56,1,R116&lt;61,2,R116&lt;66,3,R116&lt;71,4,TRUE,5),MATCH(YEAR($C$17),Appendix!$G$3:$L$3,0))</f>
        <v>0</v>
      </c>
      <c r="U116" s="92">
        <f t="shared" si="29"/>
        <v>0</v>
      </c>
      <c r="V116" s="89">
        <f t="shared" si="30"/>
        <v>127</v>
      </c>
      <c r="W116" s="90">
        <f>IF($D116&gt;'Wage Ceilings '!$C$3-$S116,'Wage Ceilings '!$C$3-$S116,$D116)</f>
        <v>0</v>
      </c>
      <c r="X116" s="91" cm="1">
        <f t="array" ref="X116">INDEX(Appendix!$G$4:$L$8,_xlfn.IFS(V116&lt;56,1,V116&lt;61,2,V116&lt;66,3,V116&lt;71,4,TRUE,5),MATCH(YEAR($C$17),Appendix!$G$3:$L$3,0))</f>
        <v>0</v>
      </c>
      <c r="Y116" s="92">
        <f t="shared" si="31"/>
        <v>0</v>
      </c>
      <c r="Z116" s="89">
        <f t="shared" si="32"/>
        <v>127</v>
      </c>
      <c r="AA116" s="90">
        <f>IF($E116&gt;'Wage Ceilings '!$C$3-SUM($S116,$W116),'Wage Ceilings '!$C$3-SUM($S116,$W116),$E116)</f>
        <v>0</v>
      </c>
      <c r="AB116" s="91" cm="1">
        <f t="array" ref="AB116">INDEX(Appendix!$G$4:$L$8,_xlfn.IFS(Z116&lt;56,1,Z116&lt;61,2,Z116&lt;66,3,Z116&lt;71,4,TRUE,5),MATCH(YEAR($C$17),Appendix!$G$3:$L$3,0))</f>
        <v>0</v>
      </c>
      <c r="AC116" s="92">
        <f t="shared" si="33"/>
        <v>0</v>
      </c>
      <c r="AD116" s="89">
        <f t="shared" si="34"/>
        <v>127</v>
      </c>
      <c r="AE116" s="90">
        <f>IF($F116&gt;'Wage Ceilings '!$C$3-SUM($S116,$W116,$AA116),'Wage Ceilings '!$C$3-SUM($S116,$W116,$AA116),$F116)</f>
        <v>0</v>
      </c>
      <c r="AF116" s="91" cm="1">
        <f t="array" ref="AF116">INDEX(Appendix!$G$4:$L$8,_xlfn.IFS(AD116&lt;56,1,AD116&lt;61,2,AD116&lt;66,3,AD116&lt;71,4,TRUE,5),MATCH(YEAR($C$17),Appendix!$G$3:$L$3,0))</f>
        <v>0</v>
      </c>
      <c r="AG116" s="92">
        <f t="shared" si="35"/>
        <v>0</v>
      </c>
      <c r="AH116" s="89">
        <f t="shared" si="36"/>
        <v>127</v>
      </c>
      <c r="AI116" s="90">
        <f>IF($G116&gt;'Wage Ceilings '!$C$3-SUM($S116,$W116,$AA116,$AE116),'Wage Ceilings '!$C$3-SUM($S116,$W116,$AA116,$AE116),$G116)</f>
        <v>0</v>
      </c>
      <c r="AJ116" s="91" cm="1">
        <f t="array" ref="AJ116">INDEX(Appendix!$G$4:$L$8,_xlfn.IFS(AH116&lt;56,1,AH116&lt;61,2,AH116&lt;66,3,AH116&lt;71,4,TRUE,5),MATCH(YEAR($C$17),Appendix!$G$3:$L$3,0))</f>
        <v>0</v>
      </c>
      <c r="AK116" s="92">
        <f t="shared" si="37"/>
        <v>0</v>
      </c>
      <c r="AL116" s="89">
        <f t="shared" si="38"/>
        <v>127</v>
      </c>
      <c r="AM116" s="90">
        <f>IF($H116&gt;'Wage Ceilings '!$C$3-SUM($S116,$W116,$AA116,$AE116,$AI116),'Wage Ceilings '!$C$3-SUM($S116,$W116,$AA116,$AE116,$AI116),$H116)</f>
        <v>0</v>
      </c>
      <c r="AN116" s="91" cm="1">
        <f t="array" ref="AN116">INDEX(Appendix!$G$4:$L$8,_xlfn.IFS(AL116&lt;56,1,AL116&lt;61,2,AL116&lt;66,3,AL116&lt;71,4,TRUE,5),MATCH(YEAR($C$17),Appendix!$G$3:$L$3,0))</f>
        <v>0</v>
      </c>
      <c r="AO116" s="92">
        <f t="shared" si="39"/>
        <v>0</v>
      </c>
      <c r="AP116" s="89">
        <f t="shared" si="40"/>
        <v>127</v>
      </c>
      <c r="AQ116" s="90" cm="1">
        <f t="array" ref="AQ116">_xlfn.IFS(SUM($S116,$W116,$AA116,$AE116,$AI116,$AM116)&gt;='Wage Ceilings '!$C$3,0,SUM($I116,$S116,$W116,$AA116,$AE116,$AI116,$AM116)&gt;'Wage Ceilings '!$C$3,'Wage Ceilings '!$C$3-SUM($S116,$W116,$AA116,$AE116,$AI116,$AM116),SUM($I116,$S116,$W116,$AA116,$AE116,$AI116,$AM116)&lt;='Wage Ceilings '!$C$3,$I116)</f>
        <v>0</v>
      </c>
      <c r="AR116" s="91" cm="1">
        <f t="array" ref="AR116">INDEX(Appendix!$G$4:$L$8,_xlfn.IFS(AP116&lt;56,1,AP116&lt;61,2,AP116&lt;66,3,AP116&lt;71,4,TRUE,5),MATCH(YEAR($C$17),Appendix!$G$3:$L$3,0))</f>
        <v>0</v>
      </c>
      <c r="AS116" s="92">
        <f t="shared" si="51"/>
        <v>0</v>
      </c>
      <c r="AT116" s="89">
        <f t="shared" si="41"/>
        <v>127</v>
      </c>
      <c r="AU116" s="90" cm="1">
        <f t="array" ref="AU116">_xlfn.IFS(SUM($S116,$W116,$AA116,$AE116,$AI116,$AM116,$AQ116)&gt;='Wage Ceilings '!$C$3,0,SUM($J116,$S116,$W116,$AA116,$AE116,$AI116,$AM116,$AQ116)&gt;'Wage Ceilings '!$C$3,'Wage Ceilings '!$C$3-SUM($S116,$W116,$AA116,$AE116,$AI116,$AM116,$AQ116),SUM($J116,$S116,$W116,$AA116,$AE116,$AI116,$AM116,$AQ116)&lt;='Wage Ceilings '!$C$3,$J116)</f>
        <v>0</v>
      </c>
      <c r="AV116" s="91" cm="1">
        <f t="array" ref="AV116">INDEX(Appendix!$G$4:$L$8,_xlfn.IFS(AT116&lt;56,1,AT116&lt;61,2,AT116&lt;66,3,AT116&lt;71,4,TRUE,5),MATCH(YEAR($C$17),Appendix!$G$3:$L$3,0))</f>
        <v>0</v>
      </c>
      <c r="AW116" s="92">
        <f t="shared" si="42"/>
        <v>0</v>
      </c>
      <c r="AX116" s="89">
        <f t="shared" si="43"/>
        <v>127</v>
      </c>
      <c r="AY116" s="90" cm="1">
        <f t="array" ref="AY116">_xlfn.IFS(SUM($S116,$W116,$AA116,$AE116,$AI116,$AM116,$AQ116,$AU116)&gt;='Wage Ceilings '!$C$3,0,SUM($K116,$S116,$W116,$AA116,$AE116,$AI116,$AM116,$AQ116,$AU116)&gt;'Wage Ceilings '!$C$3,'Wage Ceilings '!$C$3-SUM($S116,$W116,$AA116,$AE116,$AI116,$AM116,$AQ116,$AU116),SUM($K116,$S116,$W116,$AA116,$AE116,$AI116,$AM116,$AQ116,$AU116)&lt;='Wage Ceilings '!$C$3,$K116)</f>
        <v>0</v>
      </c>
      <c r="AZ116" s="91" cm="1">
        <f t="array" ref="AZ116">INDEX(Appendix!$G$4:$L$8,_xlfn.IFS(AX116&lt;56,1,AX116&lt;61,2,AX116&lt;66,3,AX116&lt;71,4,TRUE,5),MATCH(YEAR($C$17),Appendix!$G$3:$L$3,0))</f>
        <v>0</v>
      </c>
      <c r="BA116" s="92">
        <f t="shared" si="44"/>
        <v>0</v>
      </c>
      <c r="BB116" s="89">
        <f t="shared" si="45"/>
        <v>127</v>
      </c>
      <c r="BC116" s="90" cm="1">
        <f t="array" ref="BC116">_xlfn.IFS(SUM($S116,$W116,$AA116,$AE116,$AI116,$AM116,$AQ116,$AU116,$AY116)&gt;='Wage Ceilings '!$C$3,0,SUM($L116,$S116,$W116,$AA116,$AE116,$AI116,$AM116,$AQ116,$AU116,$AY116)&gt;'Wage Ceilings '!$C$3,'Wage Ceilings '!$C$3-SUM($S116,$W116,$AA116,$AE116,$AI116,$AM116,$AQ116,$AU116,$AY116),SUM($L116,$S116,$W116,$AA116,$AE116,$AI116,$AM116,$AQ116,$AU116,$AY116)&lt;='Wage Ceilings '!$C$3,$L116)</f>
        <v>0</v>
      </c>
      <c r="BD116" s="91" cm="1">
        <f t="array" ref="BD116">INDEX(Appendix!$G$4:$L$8,_xlfn.IFS(BB116&lt;56,1,BB116&lt;61,2,BB116&lt;66,3,BB116&lt;71,4,TRUE,5),MATCH(YEAR($C$17),Appendix!$G$3:$L$3,0))</f>
        <v>0</v>
      </c>
      <c r="BE116" s="92">
        <f t="shared" si="46"/>
        <v>0</v>
      </c>
      <c r="BF116" s="89">
        <f t="shared" si="47"/>
        <v>127</v>
      </c>
      <c r="BG116" s="90" cm="1">
        <f t="array" ref="BG116">_xlfn.IFS(SUM($S116,$W116,$AA116,$AE116,$AI116,$AM116,$AQ116,$AU116,$AY116,$BC116)&gt;='Wage Ceilings '!$C$3,0,SUM($M116,$S116,$W116,$AA116,$AE116,$AI116,$AM116,$AQ116,$AU116,$AY116,$BC116)&gt;'Wage Ceilings '!$C$3,'Wage Ceilings '!$C$3-SUM($S116,$W116,$AA116,$AE116,$AI116,$AM116,$AQ116,$AU116,$AY116,$BC116),SUM($M116,$S116,$W116,$AA116,$AE116,$AI116,$AM116,$AQ116,$AU116,$AY116,$BC116)&lt;='Wage Ceilings '!$C$3,$M116)</f>
        <v>0</v>
      </c>
      <c r="BH116" s="91" cm="1">
        <f t="array" ref="BH116">INDEX(Appendix!$G$4:$L$8,_xlfn.IFS(BF116&lt;56,1,BF116&lt;61,2,BF116&lt;66,3,BF116&lt;71,4,TRUE,5),MATCH(YEAR($C$17),Appendix!$G$3:$L$3,0))</f>
        <v>0</v>
      </c>
      <c r="BI116" s="92">
        <f t="shared" si="48"/>
        <v>0</v>
      </c>
      <c r="BJ116" s="89">
        <f t="shared" si="49"/>
        <v>127</v>
      </c>
      <c r="BK116" s="90" cm="1">
        <f t="array" ref="BK116">_xlfn.IFS(SUM($S116,$W116,$AA116,$AE116,$AI116,$AM116,$AQ116,$AU116,$AY116,$BC116,$BG116)&gt;='Wage Ceilings '!$C$3,0,SUM($N116,$S116,$W116,$AA116,$AE116,$AI116,$AM116,$AQ116,$AU116,$AY116,$BC116,$BG116)&gt;'Wage Ceilings '!$C$3,'Wage Ceilings '!$C$3-SUM($S116,$W116,$AA116,$AE116,$AI116,$AM116,$AQ116,$AU116,$AY116,$BC116,$BG116),SUM($N116,$S116,$W116,$AA116,$AE116,$AI116,$AM116,$AQ116,$AU116,$AY116,$BC116,$BG116)&lt;='Wage Ceilings '!$C$3,$N116)</f>
        <v>0</v>
      </c>
      <c r="BL116" s="91" cm="1">
        <f t="array" ref="BL116">INDEX(Appendix!$G$4:$L$8,_xlfn.IFS(BJ116&lt;56,1,BJ116&lt;61,2,BJ116&lt;66,3,BJ116&lt;71,4,TRUE,5),MATCH(YEAR($C$17),Appendix!$G$3:$L$3,0))</f>
        <v>0</v>
      </c>
      <c r="BM116" s="92">
        <f t="shared" si="50"/>
        <v>0</v>
      </c>
      <c r="BN116" s="99"/>
    </row>
    <row r="117" spans="1:66" x14ac:dyDescent="0.3">
      <c r="A117" s="64" t="s">
        <v>165</v>
      </c>
      <c r="B117" s="63"/>
      <c r="C117" s="67"/>
      <c r="D117" s="67"/>
      <c r="E117" s="67"/>
      <c r="F117" s="67"/>
      <c r="G117" s="67"/>
      <c r="H117" s="67"/>
      <c r="I117" s="67"/>
      <c r="J117" s="67"/>
      <c r="K117" s="67"/>
      <c r="L117" s="67"/>
      <c r="M117" s="67"/>
      <c r="N117" s="67"/>
      <c r="O117" s="57">
        <f t="shared" si="52"/>
        <v>0</v>
      </c>
      <c r="P117" s="57">
        <f t="shared" si="53"/>
        <v>0</v>
      </c>
      <c r="Q117" s="58">
        <f t="shared" si="27"/>
        <v>0</v>
      </c>
      <c r="R117" s="89">
        <f t="shared" si="28"/>
        <v>126</v>
      </c>
      <c r="S117" s="90">
        <f>IF($C117&gt;'Wage Ceilings '!$C$3,'Wage Ceilings '!$C$3,$C117)</f>
        <v>0</v>
      </c>
      <c r="T117" s="91" cm="1">
        <f t="array" ref="T117">INDEX(Appendix!$G$4:$L$8,_xlfn.IFS(R117&lt;56,1,R117&lt;61,2,R117&lt;66,3,R117&lt;71,4,TRUE,5),MATCH(YEAR($C$17),Appendix!$G$3:$L$3,0))</f>
        <v>0</v>
      </c>
      <c r="U117" s="92">
        <f t="shared" si="29"/>
        <v>0</v>
      </c>
      <c r="V117" s="89">
        <f t="shared" si="30"/>
        <v>127</v>
      </c>
      <c r="W117" s="90">
        <f>IF($D117&gt;'Wage Ceilings '!$C$3-$S117,'Wage Ceilings '!$C$3-$S117,$D117)</f>
        <v>0</v>
      </c>
      <c r="X117" s="91" cm="1">
        <f t="array" ref="X117">INDEX(Appendix!$G$4:$L$8,_xlfn.IFS(V117&lt;56,1,V117&lt;61,2,V117&lt;66,3,V117&lt;71,4,TRUE,5),MATCH(YEAR($C$17),Appendix!$G$3:$L$3,0))</f>
        <v>0</v>
      </c>
      <c r="Y117" s="92">
        <f t="shared" si="31"/>
        <v>0</v>
      </c>
      <c r="Z117" s="89">
        <f t="shared" si="32"/>
        <v>127</v>
      </c>
      <c r="AA117" s="90">
        <f>IF($E117&gt;'Wage Ceilings '!$C$3-SUM($S117,$W117),'Wage Ceilings '!$C$3-SUM($S117,$W117),$E117)</f>
        <v>0</v>
      </c>
      <c r="AB117" s="91" cm="1">
        <f t="array" ref="AB117">INDEX(Appendix!$G$4:$L$8,_xlfn.IFS(Z117&lt;56,1,Z117&lt;61,2,Z117&lt;66,3,Z117&lt;71,4,TRUE,5),MATCH(YEAR($C$17),Appendix!$G$3:$L$3,0))</f>
        <v>0</v>
      </c>
      <c r="AC117" s="92">
        <f t="shared" si="33"/>
        <v>0</v>
      </c>
      <c r="AD117" s="89">
        <f t="shared" si="34"/>
        <v>127</v>
      </c>
      <c r="AE117" s="90">
        <f>IF($F117&gt;'Wage Ceilings '!$C$3-SUM($S117,$W117,$AA117),'Wage Ceilings '!$C$3-SUM($S117,$W117,$AA117),$F117)</f>
        <v>0</v>
      </c>
      <c r="AF117" s="91" cm="1">
        <f t="array" ref="AF117">INDEX(Appendix!$G$4:$L$8,_xlfn.IFS(AD117&lt;56,1,AD117&lt;61,2,AD117&lt;66,3,AD117&lt;71,4,TRUE,5),MATCH(YEAR($C$17),Appendix!$G$3:$L$3,0))</f>
        <v>0</v>
      </c>
      <c r="AG117" s="92">
        <f t="shared" si="35"/>
        <v>0</v>
      </c>
      <c r="AH117" s="89">
        <f t="shared" si="36"/>
        <v>127</v>
      </c>
      <c r="AI117" s="90">
        <f>IF($G117&gt;'Wage Ceilings '!$C$3-SUM($S117,$W117,$AA117,$AE117),'Wage Ceilings '!$C$3-SUM($S117,$W117,$AA117,$AE117),$G117)</f>
        <v>0</v>
      </c>
      <c r="AJ117" s="91" cm="1">
        <f t="array" ref="AJ117">INDEX(Appendix!$G$4:$L$8,_xlfn.IFS(AH117&lt;56,1,AH117&lt;61,2,AH117&lt;66,3,AH117&lt;71,4,TRUE,5),MATCH(YEAR($C$17),Appendix!$G$3:$L$3,0))</f>
        <v>0</v>
      </c>
      <c r="AK117" s="92">
        <f t="shared" si="37"/>
        <v>0</v>
      </c>
      <c r="AL117" s="89">
        <f t="shared" si="38"/>
        <v>127</v>
      </c>
      <c r="AM117" s="90">
        <f>IF($H117&gt;'Wage Ceilings '!$C$3-SUM($S117,$W117,$AA117,$AE117,$AI117),'Wage Ceilings '!$C$3-SUM($S117,$W117,$AA117,$AE117,$AI117),$H117)</f>
        <v>0</v>
      </c>
      <c r="AN117" s="91" cm="1">
        <f t="array" ref="AN117">INDEX(Appendix!$G$4:$L$8,_xlfn.IFS(AL117&lt;56,1,AL117&lt;61,2,AL117&lt;66,3,AL117&lt;71,4,TRUE,5),MATCH(YEAR($C$17),Appendix!$G$3:$L$3,0))</f>
        <v>0</v>
      </c>
      <c r="AO117" s="92">
        <f t="shared" si="39"/>
        <v>0</v>
      </c>
      <c r="AP117" s="89">
        <f t="shared" si="40"/>
        <v>127</v>
      </c>
      <c r="AQ117" s="90" cm="1">
        <f t="array" ref="AQ117">_xlfn.IFS(SUM($S117,$W117,$AA117,$AE117,$AI117,$AM117)&gt;='Wage Ceilings '!$C$3,0,SUM($I117,$S117,$W117,$AA117,$AE117,$AI117,$AM117)&gt;'Wage Ceilings '!$C$3,'Wage Ceilings '!$C$3-SUM($S117,$W117,$AA117,$AE117,$AI117,$AM117),SUM($I117,$S117,$W117,$AA117,$AE117,$AI117,$AM117)&lt;='Wage Ceilings '!$C$3,$I117)</f>
        <v>0</v>
      </c>
      <c r="AR117" s="91" cm="1">
        <f t="array" ref="AR117">INDEX(Appendix!$G$4:$L$8,_xlfn.IFS(AP117&lt;56,1,AP117&lt;61,2,AP117&lt;66,3,AP117&lt;71,4,TRUE,5),MATCH(YEAR($C$17),Appendix!$G$3:$L$3,0))</f>
        <v>0</v>
      </c>
      <c r="AS117" s="92">
        <f t="shared" si="51"/>
        <v>0</v>
      </c>
      <c r="AT117" s="89">
        <f t="shared" si="41"/>
        <v>127</v>
      </c>
      <c r="AU117" s="90" cm="1">
        <f t="array" ref="AU117">_xlfn.IFS(SUM($S117,$W117,$AA117,$AE117,$AI117,$AM117,$AQ117)&gt;='Wage Ceilings '!$C$3,0,SUM($J117,$S117,$W117,$AA117,$AE117,$AI117,$AM117,$AQ117)&gt;'Wage Ceilings '!$C$3,'Wage Ceilings '!$C$3-SUM($S117,$W117,$AA117,$AE117,$AI117,$AM117,$AQ117),SUM($J117,$S117,$W117,$AA117,$AE117,$AI117,$AM117,$AQ117)&lt;='Wage Ceilings '!$C$3,$J117)</f>
        <v>0</v>
      </c>
      <c r="AV117" s="91" cm="1">
        <f t="array" ref="AV117">INDEX(Appendix!$G$4:$L$8,_xlfn.IFS(AT117&lt;56,1,AT117&lt;61,2,AT117&lt;66,3,AT117&lt;71,4,TRUE,5),MATCH(YEAR($C$17),Appendix!$G$3:$L$3,0))</f>
        <v>0</v>
      </c>
      <c r="AW117" s="92">
        <f t="shared" si="42"/>
        <v>0</v>
      </c>
      <c r="AX117" s="89">
        <f t="shared" si="43"/>
        <v>127</v>
      </c>
      <c r="AY117" s="90" cm="1">
        <f t="array" ref="AY117">_xlfn.IFS(SUM($S117,$W117,$AA117,$AE117,$AI117,$AM117,$AQ117,$AU117)&gt;='Wage Ceilings '!$C$3,0,SUM($K117,$S117,$W117,$AA117,$AE117,$AI117,$AM117,$AQ117,$AU117)&gt;'Wage Ceilings '!$C$3,'Wage Ceilings '!$C$3-SUM($S117,$W117,$AA117,$AE117,$AI117,$AM117,$AQ117,$AU117),SUM($K117,$S117,$W117,$AA117,$AE117,$AI117,$AM117,$AQ117,$AU117)&lt;='Wage Ceilings '!$C$3,$K117)</f>
        <v>0</v>
      </c>
      <c r="AZ117" s="91" cm="1">
        <f t="array" ref="AZ117">INDEX(Appendix!$G$4:$L$8,_xlfn.IFS(AX117&lt;56,1,AX117&lt;61,2,AX117&lt;66,3,AX117&lt;71,4,TRUE,5),MATCH(YEAR($C$17),Appendix!$G$3:$L$3,0))</f>
        <v>0</v>
      </c>
      <c r="BA117" s="92">
        <f t="shared" si="44"/>
        <v>0</v>
      </c>
      <c r="BB117" s="89">
        <f t="shared" si="45"/>
        <v>127</v>
      </c>
      <c r="BC117" s="90" cm="1">
        <f t="array" ref="BC117">_xlfn.IFS(SUM($S117,$W117,$AA117,$AE117,$AI117,$AM117,$AQ117,$AU117,$AY117)&gt;='Wage Ceilings '!$C$3,0,SUM($L117,$S117,$W117,$AA117,$AE117,$AI117,$AM117,$AQ117,$AU117,$AY117)&gt;'Wage Ceilings '!$C$3,'Wage Ceilings '!$C$3-SUM($S117,$W117,$AA117,$AE117,$AI117,$AM117,$AQ117,$AU117,$AY117),SUM($L117,$S117,$W117,$AA117,$AE117,$AI117,$AM117,$AQ117,$AU117,$AY117)&lt;='Wage Ceilings '!$C$3,$L117)</f>
        <v>0</v>
      </c>
      <c r="BD117" s="91" cm="1">
        <f t="array" ref="BD117">INDEX(Appendix!$G$4:$L$8,_xlfn.IFS(BB117&lt;56,1,BB117&lt;61,2,BB117&lt;66,3,BB117&lt;71,4,TRUE,5),MATCH(YEAR($C$17),Appendix!$G$3:$L$3,0))</f>
        <v>0</v>
      </c>
      <c r="BE117" s="92">
        <f t="shared" si="46"/>
        <v>0</v>
      </c>
      <c r="BF117" s="89">
        <f t="shared" si="47"/>
        <v>127</v>
      </c>
      <c r="BG117" s="90" cm="1">
        <f t="array" ref="BG117">_xlfn.IFS(SUM($S117,$W117,$AA117,$AE117,$AI117,$AM117,$AQ117,$AU117,$AY117,$BC117)&gt;='Wage Ceilings '!$C$3,0,SUM($M117,$S117,$W117,$AA117,$AE117,$AI117,$AM117,$AQ117,$AU117,$AY117,$BC117)&gt;'Wage Ceilings '!$C$3,'Wage Ceilings '!$C$3-SUM($S117,$W117,$AA117,$AE117,$AI117,$AM117,$AQ117,$AU117,$AY117,$BC117),SUM($M117,$S117,$W117,$AA117,$AE117,$AI117,$AM117,$AQ117,$AU117,$AY117,$BC117)&lt;='Wage Ceilings '!$C$3,$M117)</f>
        <v>0</v>
      </c>
      <c r="BH117" s="91" cm="1">
        <f t="array" ref="BH117">INDEX(Appendix!$G$4:$L$8,_xlfn.IFS(BF117&lt;56,1,BF117&lt;61,2,BF117&lt;66,3,BF117&lt;71,4,TRUE,5),MATCH(YEAR($C$17),Appendix!$G$3:$L$3,0))</f>
        <v>0</v>
      </c>
      <c r="BI117" s="92">
        <f t="shared" si="48"/>
        <v>0</v>
      </c>
      <c r="BJ117" s="89">
        <f t="shared" si="49"/>
        <v>127</v>
      </c>
      <c r="BK117" s="90" cm="1">
        <f t="array" ref="BK117">_xlfn.IFS(SUM($S117,$W117,$AA117,$AE117,$AI117,$AM117,$AQ117,$AU117,$AY117,$BC117,$BG117)&gt;='Wage Ceilings '!$C$3,0,SUM($N117,$S117,$W117,$AA117,$AE117,$AI117,$AM117,$AQ117,$AU117,$AY117,$BC117,$BG117)&gt;'Wage Ceilings '!$C$3,'Wage Ceilings '!$C$3-SUM($S117,$W117,$AA117,$AE117,$AI117,$AM117,$AQ117,$AU117,$AY117,$BC117,$BG117),SUM($N117,$S117,$W117,$AA117,$AE117,$AI117,$AM117,$AQ117,$AU117,$AY117,$BC117,$BG117)&lt;='Wage Ceilings '!$C$3,$N117)</f>
        <v>0</v>
      </c>
      <c r="BL117" s="91" cm="1">
        <f t="array" ref="BL117">INDEX(Appendix!$G$4:$L$8,_xlfn.IFS(BJ117&lt;56,1,BJ117&lt;61,2,BJ117&lt;66,3,BJ117&lt;71,4,TRUE,5),MATCH(YEAR($C$17),Appendix!$G$3:$L$3,0))</f>
        <v>0</v>
      </c>
      <c r="BM117" s="92">
        <f t="shared" si="50"/>
        <v>0</v>
      </c>
      <c r="BN117" s="99"/>
    </row>
    <row r="118" spans="1:66" x14ac:dyDescent="0.3">
      <c r="A118" s="64" t="s">
        <v>166</v>
      </c>
      <c r="B118" s="63"/>
      <c r="C118" s="67"/>
      <c r="D118" s="67"/>
      <c r="E118" s="67"/>
      <c r="F118" s="67"/>
      <c r="G118" s="67"/>
      <c r="H118" s="67"/>
      <c r="I118" s="67"/>
      <c r="J118" s="67"/>
      <c r="K118" s="67"/>
      <c r="L118" s="67"/>
      <c r="M118" s="67"/>
      <c r="N118" s="67"/>
      <c r="O118" s="57">
        <f t="shared" si="52"/>
        <v>0</v>
      </c>
      <c r="P118" s="57">
        <f t="shared" si="53"/>
        <v>0</v>
      </c>
      <c r="Q118" s="58">
        <f t="shared" si="27"/>
        <v>0</v>
      </c>
      <c r="R118" s="89">
        <f t="shared" si="28"/>
        <v>126</v>
      </c>
      <c r="S118" s="90">
        <f>IF($C118&gt;'Wage Ceilings '!$C$3,'Wage Ceilings '!$C$3,$C118)</f>
        <v>0</v>
      </c>
      <c r="T118" s="91" cm="1">
        <f t="array" ref="T118">INDEX(Appendix!$G$4:$L$8,_xlfn.IFS(R118&lt;56,1,R118&lt;61,2,R118&lt;66,3,R118&lt;71,4,TRUE,5),MATCH(YEAR($C$17),Appendix!$G$3:$L$3,0))</f>
        <v>0</v>
      </c>
      <c r="U118" s="92">
        <f t="shared" si="29"/>
        <v>0</v>
      </c>
      <c r="V118" s="89">
        <f t="shared" si="30"/>
        <v>127</v>
      </c>
      <c r="W118" s="90">
        <f>IF($D118&gt;'Wage Ceilings '!$C$3-$S118,'Wage Ceilings '!$C$3-$S118,$D118)</f>
        <v>0</v>
      </c>
      <c r="X118" s="91" cm="1">
        <f t="array" ref="X118">INDEX(Appendix!$G$4:$L$8,_xlfn.IFS(V118&lt;56,1,V118&lt;61,2,V118&lt;66,3,V118&lt;71,4,TRUE,5),MATCH(YEAR($C$17),Appendix!$G$3:$L$3,0))</f>
        <v>0</v>
      </c>
      <c r="Y118" s="92">
        <f t="shared" si="31"/>
        <v>0</v>
      </c>
      <c r="Z118" s="89">
        <f t="shared" si="32"/>
        <v>127</v>
      </c>
      <c r="AA118" s="90">
        <f>IF($E118&gt;'Wage Ceilings '!$C$3-SUM($S118,$W118),'Wage Ceilings '!$C$3-SUM($S118,$W118),$E118)</f>
        <v>0</v>
      </c>
      <c r="AB118" s="91" cm="1">
        <f t="array" ref="AB118">INDEX(Appendix!$G$4:$L$8,_xlfn.IFS(Z118&lt;56,1,Z118&lt;61,2,Z118&lt;66,3,Z118&lt;71,4,TRUE,5),MATCH(YEAR($C$17),Appendix!$G$3:$L$3,0))</f>
        <v>0</v>
      </c>
      <c r="AC118" s="92">
        <f t="shared" si="33"/>
        <v>0</v>
      </c>
      <c r="AD118" s="89">
        <f t="shared" si="34"/>
        <v>127</v>
      </c>
      <c r="AE118" s="90">
        <f>IF($F118&gt;'Wage Ceilings '!$C$3-SUM($S118,$W118,$AA118),'Wage Ceilings '!$C$3-SUM($S118,$W118,$AA118),$F118)</f>
        <v>0</v>
      </c>
      <c r="AF118" s="91" cm="1">
        <f t="array" ref="AF118">INDEX(Appendix!$G$4:$L$8,_xlfn.IFS(AD118&lt;56,1,AD118&lt;61,2,AD118&lt;66,3,AD118&lt;71,4,TRUE,5),MATCH(YEAR($C$17),Appendix!$G$3:$L$3,0))</f>
        <v>0</v>
      </c>
      <c r="AG118" s="92">
        <f t="shared" si="35"/>
        <v>0</v>
      </c>
      <c r="AH118" s="89">
        <f t="shared" si="36"/>
        <v>127</v>
      </c>
      <c r="AI118" s="90">
        <f>IF($G118&gt;'Wage Ceilings '!$C$3-SUM($S118,$W118,$AA118,$AE118),'Wage Ceilings '!$C$3-SUM($S118,$W118,$AA118,$AE118),$G118)</f>
        <v>0</v>
      </c>
      <c r="AJ118" s="91" cm="1">
        <f t="array" ref="AJ118">INDEX(Appendix!$G$4:$L$8,_xlfn.IFS(AH118&lt;56,1,AH118&lt;61,2,AH118&lt;66,3,AH118&lt;71,4,TRUE,5),MATCH(YEAR($C$17),Appendix!$G$3:$L$3,0))</f>
        <v>0</v>
      </c>
      <c r="AK118" s="92">
        <f t="shared" si="37"/>
        <v>0</v>
      </c>
      <c r="AL118" s="89">
        <f t="shared" si="38"/>
        <v>127</v>
      </c>
      <c r="AM118" s="90">
        <f>IF($H118&gt;'Wage Ceilings '!$C$3-SUM($S118,$W118,$AA118,$AE118,$AI118),'Wage Ceilings '!$C$3-SUM($S118,$W118,$AA118,$AE118,$AI118),$H118)</f>
        <v>0</v>
      </c>
      <c r="AN118" s="91" cm="1">
        <f t="array" ref="AN118">INDEX(Appendix!$G$4:$L$8,_xlfn.IFS(AL118&lt;56,1,AL118&lt;61,2,AL118&lt;66,3,AL118&lt;71,4,TRUE,5),MATCH(YEAR($C$17),Appendix!$G$3:$L$3,0))</f>
        <v>0</v>
      </c>
      <c r="AO118" s="92">
        <f t="shared" si="39"/>
        <v>0</v>
      </c>
      <c r="AP118" s="89">
        <f t="shared" si="40"/>
        <v>127</v>
      </c>
      <c r="AQ118" s="90" cm="1">
        <f t="array" ref="AQ118">_xlfn.IFS(SUM($S118,$W118,$AA118,$AE118,$AI118,$AM118)&gt;='Wage Ceilings '!$C$3,0,SUM($I118,$S118,$W118,$AA118,$AE118,$AI118,$AM118)&gt;'Wage Ceilings '!$C$3,'Wage Ceilings '!$C$3-SUM($S118,$W118,$AA118,$AE118,$AI118,$AM118),SUM($I118,$S118,$W118,$AA118,$AE118,$AI118,$AM118)&lt;='Wage Ceilings '!$C$3,$I118)</f>
        <v>0</v>
      </c>
      <c r="AR118" s="91" cm="1">
        <f t="array" ref="AR118">INDEX(Appendix!$G$4:$L$8,_xlfn.IFS(AP118&lt;56,1,AP118&lt;61,2,AP118&lt;66,3,AP118&lt;71,4,TRUE,5),MATCH(YEAR($C$17),Appendix!$G$3:$L$3,0))</f>
        <v>0</v>
      </c>
      <c r="AS118" s="92">
        <f t="shared" si="51"/>
        <v>0</v>
      </c>
      <c r="AT118" s="89">
        <f t="shared" si="41"/>
        <v>127</v>
      </c>
      <c r="AU118" s="90" cm="1">
        <f t="array" ref="AU118">_xlfn.IFS(SUM($S118,$W118,$AA118,$AE118,$AI118,$AM118,$AQ118)&gt;='Wage Ceilings '!$C$3,0,SUM($J118,$S118,$W118,$AA118,$AE118,$AI118,$AM118,$AQ118)&gt;'Wage Ceilings '!$C$3,'Wage Ceilings '!$C$3-SUM($S118,$W118,$AA118,$AE118,$AI118,$AM118,$AQ118),SUM($J118,$S118,$W118,$AA118,$AE118,$AI118,$AM118,$AQ118)&lt;='Wage Ceilings '!$C$3,$J118)</f>
        <v>0</v>
      </c>
      <c r="AV118" s="91" cm="1">
        <f t="array" ref="AV118">INDEX(Appendix!$G$4:$L$8,_xlfn.IFS(AT118&lt;56,1,AT118&lt;61,2,AT118&lt;66,3,AT118&lt;71,4,TRUE,5),MATCH(YEAR($C$17),Appendix!$G$3:$L$3,0))</f>
        <v>0</v>
      </c>
      <c r="AW118" s="92">
        <f t="shared" si="42"/>
        <v>0</v>
      </c>
      <c r="AX118" s="89">
        <f t="shared" si="43"/>
        <v>127</v>
      </c>
      <c r="AY118" s="90" cm="1">
        <f t="array" ref="AY118">_xlfn.IFS(SUM($S118,$W118,$AA118,$AE118,$AI118,$AM118,$AQ118,$AU118)&gt;='Wage Ceilings '!$C$3,0,SUM($K118,$S118,$W118,$AA118,$AE118,$AI118,$AM118,$AQ118,$AU118)&gt;'Wage Ceilings '!$C$3,'Wage Ceilings '!$C$3-SUM($S118,$W118,$AA118,$AE118,$AI118,$AM118,$AQ118,$AU118),SUM($K118,$S118,$W118,$AA118,$AE118,$AI118,$AM118,$AQ118,$AU118)&lt;='Wage Ceilings '!$C$3,$K118)</f>
        <v>0</v>
      </c>
      <c r="AZ118" s="91" cm="1">
        <f t="array" ref="AZ118">INDEX(Appendix!$G$4:$L$8,_xlfn.IFS(AX118&lt;56,1,AX118&lt;61,2,AX118&lt;66,3,AX118&lt;71,4,TRUE,5),MATCH(YEAR($C$17),Appendix!$G$3:$L$3,0))</f>
        <v>0</v>
      </c>
      <c r="BA118" s="92">
        <f t="shared" si="44"/>
        <v>0</v>
      </c>
      <c r="BB118" s="89">
        <f t="shared" si="45"/>
        <v>127</v>
      </c>
      <c r="BC118" s="90" cm="1">
        <f t="array" ref="BC118">_xlfn.IFS(SUM($S118,$W118,$AA118,$AE118,$AI118,$AM118,$AQ118,$AU118,$AY118)&gt;='Wage Ceilings '!$C$3,0,SUM($L118,$S118,$W118,$AA118,$AE118,$AI118,$AM118,$AQ118,$AU118,$AY118)&gt;'Wage Ceilings '!$C$3,'Wage Ceilings '!$C$3-SUM($S118,$W118,$AA118,$AE118,$AI118,$AM118,$AQ118,$AU118,$AY118),SUM($L118,$S118,$W118,$AA118,$AE118,$AI118,$AM118,$AQ118,$AU118,$AY118)&lt;='Wage Ceilings '!$C$3,$L118)</f>
        <v>0</v>
      </c>
      <c r="BD118" s="91" cm="1">
        <f t="array" ref="BD118">INDEX(Appendix!$G$4:$L$8,_xlfn.IFS(BB118&lt;56,1,BB118&lt;61,2,BB118&lt;66,3,BB118&lt;71,4,TRUE,5),MATCH(YEAR($C$17),Appendix!$G$3:$L$3,0))</f>
        <v>0</v>
      </c>
      <c r="BE118" s="92">
        <f t="shared" si="46"/>
        <v>0</v>
      </c>
      <c r="BF118" s="89">
        <f t="shared" si="47"/>
        <v>127</v>
      </c>
      <c r="BG118" s="90" cm="1">
        <f t="array" ref="BG118">_xlfn.IFS(SUM($S118,$W118,$AA118,$AE118,$AI118,$AM118,$AQ118,$AU118,$AY118,$BC118)&gt;='Wage Ceilings '!$C$3,0,SUM($M118,$S118,$W118,$AA118,$AE118,$AI118,$AM118,$AQ118,$AU118,$AY118,$BC118)&gt;'Wage Ceilings '!$C$3,'Wage Ceilings '!$C$3-SUM($S118,$W118,$AA118,$AE118,$AI118,$AM118,$AQ118,$AU118,$AY118,$BC118),SUM($M118,$S118,$W118,$AA118,$AE118,$AI118,$AM118,$AQ118,$AU118,$AY118,$BC118)&lt;='Wage Ceilings '!$C$3,$M118)</f>
        <v>0</v>
      </c>
      <c r="BH118" s="91" cm="1">
        <f t="array" ref="BH118">INDEX(Appendix!$G$4:$L$8,_xlfn.IFS(BF118&lt;56,1,BF118&lt;61,2,BF118&lt;66,3,BF118&lt;71,4,TRUE,5),MATCH(YEAR($C$17),Appendix!$G$3:$L$3,0))</f>
        <v>0</v>
      </c>
      <c r="BI118" s="92">
        <f t="shared" si="48"/>
        <v>0</v>
      </c>
      <c r="BJ118" s="89">
        <f t="shared" si="49"/>
        <v>127</v>
      </c>
      <c r="BK118" s="90" cm="1">
        <f t="array" ref="BK118">_xlfn.IFS(SUM($S118,$W118,$AA118,$AE118,$AI118,$AM118,$AQ118,$AU118,$AY118,$BC118,$BG118)&gt;='Wage Ceilings '!$C$3,0,SUM($N118,$S118,$W118,$AA118,$AE118,$AI118,$AM118,$AQ118,$AU118,$AY118,$BC118,$BG118)&gt;'Wage Ceilings '!$C$3,'Wage Ceilings '!$C$3-SUM($S118,$W118,$AA118,$AE118,$AI118,$AM118,$AQ118,$AU118,$AY118,$BC118,$BG118),SUM($N118,$S118,$W118,$AA118,$AE118,$AI118,$AM118,$AQ118,$AU118,$AY118,$BC118,$BG118)&lt;='Wage Ceilings '!$C$3,$N118)</f>
        <v>0</v>
      </c>
      <c r="BL118" s="91" cm="1">
        <f t="array" ref="BL118">INDEX(Appendix!$G$4:$L$8,_xlfn.IFS(BJ118&lt;56,1,BJ118&lt;61,2,BJ118&lt;66,3,BJ118&lt;71,4,TRUE,5),MATCH(YEAR($C$17),Appendix!$G$3:$L$3,0))</f>
        <v>0</v>
      </c>
      <c r="BM118" s="92">
        <f t="shared" si="50"/>
        <v>0</v>
      </c>
      <c r="BN118" s="99"/>
    </row>
    <row r="119" spans="1:66" x14ac:dyDescent="0.3">
      <c r="A119" s="64" t="s">
        <v>167</v>
      </c>
      <c r="B119" s="63"/>
      <c r="C119" s="67"/>
      <c r="D119" s="67"/>
      <c r="E119" s="67"/>
      <c r="F119" s="67"/>
      <c r="G119" s="67"/>
      <c r="H119" s="67"/>
      <c r="I119" s="67"/>
      <c r="J119" s="67"/>
      <c r="K119" s="67"/>
      <c r="L119" s="67"/>
      <c r="M119" s="67"/>
      <c r="N119" s="67"/>
      <c r="O119" s="57">
        <f t="shared" si="52"/>
        <v>0</v>
      </c>
      <c r="P119" s="57">
        <f t="shared" si="53"/>
        <v>0</v>
      </c>
      <c r="Q119" s="58">
        <f t="shared" si="27"/>
        <v>0</v>
      </c>
      <c r="R119" s="89">
        <f t="shared" si="28"/>
        <v>126</v>
      </c>
      <c r="S119" s="90">
        <f>IF($C119&gt;'Wage Ceilings '!$C$3,'Wage Ceilings '!$C$3,$C119)</f>
        <v>0</v>
      </c>
      <c r="T119" s="91" cm="1">
        <f t="array" ref="T119">INDEX(Appendix!$G$4:$L$8,_xlfn.IFS(R119&lt;56,1,R119&lt;61,2,R119&lt;66,3,R119&lt;71,4,TRUE,5),MATCH(YEAR($C$17),Appendix!$G$3:$L$3,0))</f>
        <v>0</v>
      </c>
      <c r="U119" s="92">
        <f t="shared" si="29"/>
        <v>0</v>
      </c>
      <c r="V119" s="89">
        <f t="shared" si="30"/>
        <v>127</v>
      </c>
      <c r="W119" s="90">
        <f>IF($D119&gt;'Wage Ceilings '!$C$3-$S119,'Wage Ceilings '!$C$3-$S119,$D119)</f>
        <v>0</v>
      </c>
      <c r="X119" s="91" cm="1">
        <f t="array" ref="X119">INDEX(Appendix!$G$4:$L$8,_xlfn.IFS(V119&lt;56,1,V119&lt;61,2,V119&lt;66,3,V119&lt;71,4,TRUE,5),MATCH(YEAR($C$17),Appendix!$G$3:$L$3,0))</f>
        <v>0</v>
      </c>
      <c r="Y119" s="92">
        <f t="shared" si="31"/>
        <v>0</v>
      </c>
      <c r="Z119" s="89">
        <f t="shared" si="32"/>
        <v>127</v>
      </c>
      <c r="AA119" s="90">
        <f>IF($E119&gt;'Wage Ceilings '!$C$3-SUM($S119,$W119),'Wage Ceilings '!$C$3-SUM($S119,$W119),$E119)</f>
        <v>0</v>
      </c>
      <c r="AB119" s="91" cm="1">
        <f t="array" ref="AB119">INDEX(Appendix!$G$4:$L$8,_xlfn.IFS(Z119&lt;56,1,Z119&lt;61,2,Z119&lt;66,3,Z119&lt;71,4,TRUE,5),MATCH(YEAR($C$17),Appendix!$G$3:$L$3,0))</f>
        <v>0</v>
      </c>
      <c r="AC119" s="92">
        <f t="shared" si="33"/>
        <v>0</v>
      </c>
      <c r="AD119" s="89">
        <f t="shared" si="34"/>
        <v>127</v>
      </c>
      <c r="AE119" s="90">
        <f>IF($F119&gt;'Wage Ceilings '!$C$3-SUM($S119,$W119,$AA119),'Wage Ceilings '!$C$3-SUM($S119,$W119,$AA119),$F119)</f>
        <v>0</v>
      </c>
      <c r="AF119" s="91" cm="1">
        <f t="array" ref="AF119">INDEX(Appendix!$G$4:$L$8,_xlfn.IFS(AD119&lt;56,1,AD119&lt;61,2,AD119&lt;66,3,AD119&lt;71,4,TRUE,5),MATCH(YEAR($C$17),Appendix!$G$3:$L$3,0))</f>
        <v>0</v>
      </c>
      <c r="AG119" s="92">
        <f t="shared" si="35"/>
        <v>0</v>
      </c>
      <c r="AH119" s="89">
        <f t="shared" si="36"/>
        <v>127</v>
      </c>
      <c r="AI119" s="90">
        <f>IF($G119&gt;'Wage Ceilings '!$C$3-SUM($S119,$W119,$AA119,$AE119),'Wage Ceilings '!$C$3-SUM($S119,$W119,$AA119,$AE119),$G119)</f>
        <v>0</v>
      </c>
      <c r="AJ119" s="91" cm="1">
        <f t="array" ref="AJ119">INDEX(Appendix!$G$4:$L$8,_xlfn.IFS(AH119&lt;56,1,AH119&lt;61,2,AH119&lt;66,3,AH119&lt;71,4,TRUE,5),MATCH(YEAR($C$17),Appendix!$G$3:$L$3,0))</f>
        <v>0</v>
      </c>
      <c r="AK119" s="92">
        <f t="shared" si="37"/>
        <v>0</v>
      </c>
      <c r="AL119" s="89">
        <f t="shared" si="38"/>
        <v>127</v>
      </c>
      <c r="AM119" s="90">
        <f>IF($H119&gt;'Wage Ceilings '!$C$3-SUM($S119,$W119,$AA119,$AE119,$AI119),'Wage Ceilings '!$C$3-SUM($S119,$W119,$AA119,$AE119,$AI119),$H119)</f>
        <v>0</v>
      </c>
      <c r="AN119" s="91" cm="1">
        <f t="array" ref="AN119">INDEX(Appendix!$G$4:$L$8,_xlfn.IFS(AL119&lt;56,1,AL119&lt;61,2,AL119&lt;66,3,AL119&lt;71,4,TRUE,5),MATCH(YEAR($C$17),Appendix!$G$3:$L$3,0))</f>
        <v>0</v>
      </c>
      <c r="AO119" s="92">
        <f t="shared" si="39"/>
        <v>0</v>
      </c>
      <c r="AP119" s="89">
        <f t="shared" si="40"/>
        <v>127</v>
      </c>
      <c r="AQ119" s="90" cm="1">
        <f t="array" ref="AQ119">_xlfn.IFS(SUM($S119,$W119,$AA119,$AE119,$AI119,$AM119)&gt;='Wage Ceilings '!$C$3,0,SUM($I119,$S119,$W119,$AA119,$AE119,$AI119,$AM119)&gt;'Wage Ceilings '!$C$3,'Wage Ceilings '!$C$3-SUM($S119,$W119,$AA119,$AE119,$AI119,$AM119),SUM($I119,$S119,$W119,$AA119,$AE119,$AI119,$AM119)&lt;='Wage Ceilings '!$C$3,$I119)</f>
        <v>0</v>
      </c>
      <c r="AR119" s="91" cm="1">
        <f t="array" ref="AR119">INDEX(Appendix!$G$4:$L$8,_xlfn.IFS(AP119&lt;56,1,AP119&lt;61,2,AP119&lt;66,3,AP119&lt;71,4,TRUE,5),MATCH(YEAR($C$17),Appendix!$G$3:$L$3,0))</f>
        <v>0</v>
      </c>
      <c r="AS119" s="92">
        <f t="shared" si="51"/>
        <v>0</v>
      </c>
      <c r="AT119" s="89">
        <f t="shared" si="41"/>
        <v>127</v>
      </c>
      <c r="AU119" s="90" cm="1">
        <f t="array" ref="AU119">_xlfn.IFS(SUM($S119,$W119,$AA119,$AE119,$AI119,$AM119,$AQ119)&gt;='Wage Ceilings '!$C$3,0,SUM($J119,$S119,$W119,$AA119,$AE119,$AI119,$AM119,$AQ119)&gt;'Wage Ceilings '!$C$3,'Wage Ceilings '!$C$3-SUM($S119,$W119,$AA119,$AE119,$AI119,$AM119,$AQ119),SUM($J119,$S119,$W119,$AA119,$AE119,$AI119,$AM119,$AQ119)&lt;='Wage Ceilings '!$C$3,$J119)</f>
        <v>0</v>
      </c>
      <c r="AV119" s="91" cm="1">
        <f t="array" ref="AV119">INDEX(Appendix!$G$4:$L$8,_xlfn.IFS(AT119&lt;56,1,AT119&lt;61,2,AT119&lt;66,3,AT119&lt;71,4,TRUE,5),MATCH(YEAR($C$17),Appendix!$G$3:$L$3,0))</f>
        <v>0</v>
      </c>
      <c r="AW119" s="92">
        <f t="shared" si="42"/>
        <v>0</v>
      </c>
      <c r="AX119" s="89">
        <f t="shared" si="43"/>
        <v>127</v>
      </c>
      <c r="AY119" s="90" cm="1">
        <f t="array" ref="AY119">_xlfn.IFS(SUM($S119,$W119,$AA119,$AE119,$AI119,$AM119,$AQ119,$AU119)&gt;='Wage Ceilings '!$C$3,0,SUM($K119,$S119,$W119,$AA119,$AE119,$AI119,$AM119,$AQ119,$AU119)&gt;'Wage Ceilings '!$C$3,'Wage Ceilings '!$C$3-SUM($S119,$W119,$AA119,$AE119,$AI119,$AM119,$AQ119,$AU119),SUM($K119,$S119,$W119,$AA119,$AE119,$AI119,$AM119,$AQ119,$AU119)&lt;='Wage Ceilings '!$C$3,$K119)</f>
        <v>0</v>
      </c>
      <c r="AZ119" s="91" cm="1">
        <f t="array" ref="AZ119">INDEX(Appendix!$G$4:$L$8,_xlfn.IFS(AX119&lt;56,1,AX119&lt;61,2,AX119&lt;66,3,AX119&lt;71,4,TRUE,5),MATCH(YEAR($C$17),Appendix!$G$3:$L$3,0))</f>
        <v>0</v>
      </c>
      <c r="BA119" s="92">
        <f t="shared" si="44"/>
        <v>0</v>
      </c>
      <c r="BB119" s="89">
        <f t="shared" si="45"/>
        <v>127</v>
      </c>
      <c r="BC119" s="90" cm="1">
        <f t="array" ref="BC119">_xlfn.IFS(SUM($S119,$W119,$AA119,$AE119,$AI119,$AM119,$AQ119,$AU119,$AY119)&gt;='Wage Ceilings '!$C$3,0,SUM($L119,$S119,$W119,$AA119,$AE119,$AI119,$AM119,$AQ119,$AU119,$AY119)&gt;'Wage Ceilings '!$C$3,'Wage Ceilings '!$C$3-SUM($S119,$W119,$AA119,$AE119,$AI119,$AM119,$AQ119,$AU119,$AY119),SUM($L119,$S119,$W119,$AA119,$AE119,$AI119,$AM119,$AQ119,$AU119,$AY119)&lt;='Wage Ceilings '!$C$3,$L119)</f>
        <v>0</v>
      </c>
      <c r="BD119" s="91" cm="1">
        <f t="array" ref="BD119">INDEX(Appendix!$G$4:$L$8,_xlfn.IFS(BB119&lt;56,1,BB119&lt;61,2,BB119&lt;66,3,BB119&lt;71,4,TRUE,5),MATCH(YEAR($C$17),Appendix!$G$3:$L$3,0))</f>
        <v>0</v>
      </c>
      <c r="BE119" s="92">
        <f t="shared" si="46"/>
        <v>0</v>
      </c>
      <c r="BF119" s="89">
        <f t="shared" si="47"/>
        <v>127</v>
      </c>
      <c r="BG119" s="90" cm="1">
        <f t="array" ref="BG119">_xlfn.IFS(SUM($S119,$W119,$AA119,$AE119,$AI119,$AM119,$AQ119,$AU119,$AY119,$BC119)&gt;='Wage Ceilings '!$C$3,0,SUM($M119,$S119,$W119,$AA119,$AE119,$AI119,$AM119,$AQ119,$AU119,$AY119,$BC119)&gt;'Wage Ceilings '!$C$3,'Wage Ceilings '!$C$3-SUM($S119,$W119,$AA119,$AE119,$AI119,$AM119,$AQ119,$AU119,$AY119,$BC119),SUM($M119,$S119,$W119,$AA119,$AE119,$AI119,$AM119,$AQ119,$AU119,$AY119,$BC119)&lt;='Wage Ceilings '!$C$3,$M119)</f>
        <v>0</v>
      </c>
      <c r="BH119" s="91" cm="1">
        <f t="array" ref="BH119">INDEX(Appendix!$G$4:$L$8,_xlfn.IFS(BF119&lt;56,1,BF119&lt;61,2,BF119&lt;66,3,BF119&lt;71,4,TRUE,5),MATCH(YEAR($C$17),Appendix!$G$3:$L$3,0))</f>
        <v>0</v>
      </c>
      <c r="BI119" s="92">
        <f t="shared" si="48"/>
        <v>0</v>
      </c>
      <c r="BJ119" s="89">
        <f t="shared" si="49"/>
        <v>127</v>
      </c>
      <c r="BK119" s="90" cm="1">
        <f t="array" ref="BK119">_xlfn.IFS(SUM($S119,$W119,$AA119,$AE119,$AI119,$AM119,$AQ119,$AU119,$AY119,$BC119,$BG119)&gt;='Wage Ceilings '!$C$3,0,SUM($N119,$S119,$W119,$AA119,$AE119,$AI119,$AM119,$AQ119,$AU119,$AY119,$BC119,$BG119)&gt;'Wage Ceilings '!$C$3,'Wage Ceilings '!$C$3-SUM($S119,$W119,$AA119,$AE119,$AI119,$AM119,$AQ119,$AU119,$AY119,$BC119,$BG119),SUM($N119,$S119,$W119,$AA119,$AE119,$AI119,$AM119,$AQ119,$AU119,$AY119,$BC119,$BG119)&lt;='Wage Ceilings '!$C$3,$N119)</f>
        <v>0</v>
      </c>
      <c r="BL119" s="91" cm="1">
        <f t="array" ref="BL119">INDEX(Appendix!$G$4:$L$8,_xlfn.IFS(BJ119&lt;56,1,BJ119&lt;61,2,BJ119&lt;66,3,BJ119&lt;71,4,TRUE,5),MATCH(YEAR($C$17),Appendix!$G$3:$L$3,0))</f>
        <v>0</v>
      </c>
      <c r="BM119" s="92">
        <f t="shared" si="50"/>
        <v>0</v>
      </c>
      <c r="BN119" s="99"/>
    </row>
  </sheetData>
  <sheetProtection algorithmName="SHA-512" hashValue="HPeltAXnV+Ro5mPBl/kWlUuhXuI+lNImHEIoeDyA5cjboW7rFeN/5v4PJKNsiLHunfD+cLv+QfPWLLztflrVIA==" saltValue="/XkkUvg9rJJAXZDr+sCRWQ==" spinCount="100000" sheet="1" objects="1" scenarios="1"/>
  <protectedRanges>
    <protectedRange sqref="B20:B21 C19:N21 B22:N26 A27:N119" name="TP"/>
    <protectedRange sqref="A20:A26" name="TP_1"/>
  </protectedRanges>
  <mergeCells count="37">
    <mergeCell ref="A9:B9"/>
    <mergeCell ref="R15:BM15"/>
    <mergeCell ref="A16:B16"/>
    <mergeCell ref="C16:H16"/>
    <mergeCell ref="I16:N16"/>
    <mergeCell ref="O16:Q16"/>
    <mergeCell ref="R16:AO16"/>
    <mergeCell ref="AP16:BM16"/>
    <mergeCell ref="L17:L18"/>
    <mergeCell ref="A17:A18"/>
    <mergeCell ref="B17:B18"/>
    <mergeCell ref="C17:C18"/>
    <mergeCell ref="D17:D18"/>
    <mergeCell ref="E17:E18"/>
    <mergeCell ref="F17:F18"/>
    <mergeCell ref="G17:G18"/>
    <mergeCell ref="H17:H18"/>
    <mergeCell ref="I17:I18"/>
    <mergeCell ref="J17:J18"/>
    <mergeCell ref="K17:K18"/>
    <mergeCell ref="AP17:AS17"/>
    <mergeCell ref="M17:M18"/>
    <mergeCell ref="N17:N18"/>
    <mergeCell ref="O17:O18"/>
    <mergeCell ref="P17:P18"/>
    <mergeCell ref="Q17:Q18"/>
    <mergeCell ref="R17:U17"/>
    <mergeCell ref="V17:Y17"/>
    <mergeCell ref="Z17:AC17"/>
    <mergeCell ref="AD17:AG17"/>
    <mergeCell ref="AH17:AK17"/>
    <mergeCell ref="AL17:AO17"/>
    <mergeCell ref="AT17:AW17"/>
    <mergeCell ref="AX17:BA17"/>
    <mergeCell ref="BB17:BE17"/>
    <mergeCell ref="BF17:BI17"/>
    <mergeCell ref="BJ17:BM17"/>
  </mergeCells>
  <conditionalFormatting sqref="A3">
    <cfRule type="cellIs" dxfId="0" priority="1" operator="lessThan">
      <formula>0</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58AFD-D1DF-4732-B90C-5F3397293357}">
  <dimension ref="A1:L98"/>
  <sheetViews>
    <sheetView workbookViewId="0">
      <selection activeCell="U10" sqref="U10"/>
    </sheetView>
  </sheetViews>
  <sheetFormatPr defaultRowHeight="14.5" x14ac:dyDescent="0.35"/>
  <cols>
    <col min="6" max="6" width="15.453125" customWidth="1"/>
    <col min="7" max="7" width="24.08984375" customWidth="1"/>
    <col min="11" max="11" width="9" customWidth="1"/>
    <col min="12" max="12" width="8.36328125" customWidth="1"/>
  </cols>
  <sheetData>
    <row r="1" spans="1:12" ht="15" thickBot="1" x14ac:dyDescent="0.4">
      <c r="A1" t="s">
        <v>170</v>
      </c>
    </row>
    <row r="2" spans="1:12" x14ac:dyDescent="0.35">
      <c r="A2" t="s">
        <v>171</v>
      </c>
      <c r="B2">
        <v>2022</v>
      </c>
      <c r="F2" s="151" t="s">
        <v>210</v>
      </c>
      <c r="G2" s="152"/>
      <c r="H2" s="152"/>
      <c r="I2" s="152"/>
      <c r="J2" s="152"/>
      <c r="K2" s="152"/>
      <c r="L2" s="153"/>
    </row>
    <row r="3" spans="1:12" x14ac:dyDescent="0.35">
      <c r="A3">
        <v>9</v>
      </c>
      <c r="B3" s="26">
        <v>0</v>
      </c>
      <c r="C3" s="26"/>
      <c r="D3" s="26"/>
      <c r="F3" s="73" t="s">
        <v>179</v>
      </c>
      <c r="G3" s="70">
        <v>2022</v>
      </c>
      <c r="H3" s="70">
        <v>2023</v>
      </c>
      <c r="I3" s="70">
        <v>2024</v>
      </c>
      <c r="J3" s="109">
        <v>2025</v>
      </c>
      <c r="K3" s="106">
        <v>2026</v>
      </c>
      <c r="L3" s="114">
        <v>2027</v>
      </c>
    </row>
    <row r="4" spans="1:12" ht="18.75" customHeight="1" x14ac:dyDescent="0.35">
      <c r="A4">
        <v>10</v>
      </c>
      <c r="B4" s="26">
        <v>0</v>
      </c>
      <c r="C4" s="26"/>
      <c r="D4" s="26"/>
      <c r="F4" s="73" t="s">
        <v>180</v>
      </c>
      <c r="G4" s="71">
        <v>0</v>
      </c>
      <c r="H4" s="71">
        <v>0</v>
      </c>
      <c r="I4" s="71">
        <v>0</v>
      </c>
      <c r="J4" s="110">
        <v>0</v>
      </c>
      <c r="K4" s="107">
        <v>0</v>
      </c>
      <c r="L4" s="115">
        <v>0</v>
      </c>
    </row>
    <row r="5" spans="1:12" x14ac:dyDescent="0.35">
      <c r="A5">
        <v>11</v>
      </c>
      <c r="B5" s="26">
        <v>0</v>
      </c>
      <c r="C5" s="26"/>
      <c r="D5" s="26"/>
      <c r="F5" s="73" t="s">
        <v>181</v>
      </c>
      <c r="G5" s="72">
        <v>5.0000000000000001E-3</v>
      </c>
      <c r="H5" s="72">
        <v>2.5000000000000001E-3</v>
      </c>
      <c r="I5" s="72">
        <v>2.5000000000000001E-3</v>
      </c>
      <c r="J5" s="111">
        <v>2.5000000000000001E-3</v>
      </c>
      <c r="K5" s="108">
        <v>2.5000000000000001E-3</v>
      </c>
      <c r="L5" s="117">
        <v>2.5000000000000001E-3</v>
      </c>
    </row>
    <row r="6" spans="1:12" x14ac:dyDescent="0.35">
      <c r="A6">
        <v>12</v>
      </c>
      <c r="B6" s="26">
        <v>0</v>
      </c>
      <c r="C6" s="26"/>
      <c r="D6" s="26"/>
      <c r="F6" s="73" t="s">
        <v>182</v>
      </c>
      <c r="G6" s="72">
        <v>5.0000000000000001E-3</v>
      </c>
      <c r="H6" s="72">
        <v>5.0000000000000001E-3</v>
      </c>
      <c r="I6" s="72">
        <v>2.5000000000000001E-3</v>
      </c>
      <c r="J6" s="111">
        <v>2.5000000000000001E-3</v>
      </c>
      <c r="K6" s="108">
        <v>2.5000000000000001E-3</v>
      </c>
      <c r="L6" s="117">
        <v>2.5000000000000001E-3</v>
      </c>
    </row>
    <row r="7" spans="1:12" x14ac:dyDescent="0.35">
      <c r="A7">
        <v>13</v>
      </c>
      <c r="B7" s="26">
        <v>0</v>
      </c>
      <c r="C7" s="26"/>
      <c r="D7" s="26"/>
      <c r="F7" s="73" t="s">
        <v>183</v>
      </c>
      <c r="G7" s="72">
        <v>2.5000000000000001E-3</v>
      </c>
      <c r="H7" s="72">
        <v>2.5000000000000001E-3</v>
      </c>
      <c r="I7" s="72">
        <v>2.5000000000000001E-3</v>
      </c>
      <c r="J7" s="110">
        <v>0</v>
      </c>
      <c r="K7" s="107">
        <v>0</v>
      </c>
      <c r="L7" s="115">
        <v>0</v>
      </c>
    </row>
    <row r="8" spans="1:12" ht="15" thickBot="1" x14ac:dyDescent="0.4">
      <c r="A8">
        <v>14</v>
      </c>
      <c r="B8" s="26">
        <v>0</v>
      </c>
      <c r="C8" s="26"/>
      <c r="D8" s="26"/>
      <c r="F8" s="74" t="s">
        <v>184</v>
      </c>
      <c r="G8" s="75">
        <v>0</v>
      </c>
      <c r="H8" s="75">
        <v>0</v>
      </c>
      <c r="I8" s="75">
        <v>0</v>
      </c>
      <c r="J8" s="112">
        <v>0</v>
      </c>
      <c r="K8" s="113">
        <v>0</v>
      </c>
      <c r="L8" s="116">
        <v>0</v>
      </c>
    </row>
    <row r="9" spans="1:12" x14ac:dyDescent="0.35">
      <c r="A9">
        <v>15</v>
      </c>
      <c r="B9" s="26">
        <v>0</v>
      </c>
      <c r="C9" s="26"/>
      <c r="D9" s="26"/>
    </row>
    <row r="10" spans="1:12" x14ac:dyDescent="0.35">
      <c r="A10">
        <v>16</v>
      </c>
      <c r="B10" s="26">
        <v>0</v>
      </c>
      <c r="C10" s="26"/>
      <c r="D10" s="26"/>
    </row>
    <row r="11" spans="1:12" x14ac:dyDescent="0.35">
      <c r="A11">
        <v>17</v>
      </c>
      <c r="B11" s="26">
        <v>0</v>
      </c>
      <c r="C11" s="26"/>
      <c r="D11" s="26"/>
    </row>
    <row r="12" spans="1:12" x14ac:dyDescent="0.35">
      <c r="A12">
        <v>18</v>
      </c>
      <c r="B12" s="26">
        <v>0</v>
      </c>
      <c r="C12" s="26"/>
      <c r="D12" s="26"/>
    </row>
    <row r="13" spans="1:12" x14ac:dyDescent="0.35">
      <c r="A13">
        <v>19</v>
      </c>
      <c r="B13" s="26">
        <v>0</v>
      </c>
      <c r="C13" s="26"/>
      <c r="D13" s="26"/>
    </row>
    <row r="14" spans="1:12" x14ac:dyDescent="0.35">
      <c r="A14">
        <v>20</v>
      </c>
      <c r="B14" s="26">
        <v>0</v>
      </c>
      <c r="C14" s="26"/>
      <c r="D14" s="26"/>
    </row>
    <row r="15" spans="1:12" x14ac:dyDescent="0.35">
      <c r="A15">
        <v>21</v>
      </c>
      <c r="B15" s="26">
        <v>0</v>
      </c>
      <c r="C15" s="26"/>
      <c r="D15" s="26"/>
    </row>
    <row r="16" spans="1:12" x14ac:dyDescent="0.35">
      <c r="A16">
        <v>22</v>
      </c>
      <c r="B16" s="26">
        <v>0</v>
      </c>
      <c r="C16" s="26"/>
      <c r="D16" s="26"/>
    </row>
    <row r="17" spans="1:4" x14ac:dyDescent="0.35">
      <c r="A17">
        <v>23</v>
      </c>
      <c r="B17" s="26">
        <v>0</v>
      </c>
      <c r="C17" s="26"/>
      <c r="D17" s="26"/>
    </row>
    <row r="18" spans="1:4" x14ac:dyDescent="0.35">
      <c r="A18">
        <v>24</v>
      </c>
      <c r="B18" s="26">
        <v>0</v>
      </c>
      <c r="C18" s="26"/>
      <c r="D18" s="26"/>
    </row>
    <row r="19" spans="1:4" x14ac:dyDescent="0.35">
      <c r="A19">
        <v>25</v>
      </c>
      <c r="B19" s="26">
        <v>0</v>
      </c>
      <c r="C19" s="26"/>
      <c r="D19" s="26"/>
    </row>
    <row r="20" spans="1:4" x14ac:dyDescent="0.35">
      <c r="A20">
        <v>26</v>
      </c>
      <c r="B20" s="26">
        <v>0</v>
      </c>
      <c r="C20" s="26"/>
      <c r="D20" s="26"/>
    </row>
    <row r="21" spans="1:4" x14ac:dyDescent="0.35">
      <c r="A21">
        <v>27</v>
      </c>
      <c r="B21" s="26">
        <v>0</v>
      </c>
      <c r="C21" s="26"/>
      <c r="D21" s="26"/>
    </row>
    <row r="22" spans="1:4" x14ac:dyDescent="0.35">
      <c r="A22">
        <v>28</v>
      </c>
      <c r="B22" s="26">
        <v>0</v>
      </c>
      <c r="C22" s="26"/>
      <c r="D22" s="26"/>
    </row>
    <row r="23" spans="1:4" x14ac:dyDescent="0.35">
      <c r="A23">
        <v>29</v>
      </c>
      <c r="B23" s="26">
        <v>0</v>
      </c>
      <c r="C23" s="26"/>
      <c r="D23" s="26"/>
    </row>
    <row r="24" spans="1:4" x14ac:dyDescent="0.35">
      <c r="A24">
        <v>30</v>
      </c>
      <c r="B24" s="26">
        <v>0</v>
      </c>
      <c r="C24" s="26"/>
      <c r="D24" s="26"/>
    </row>
    <row r="25" spans="1:4" x14ac:dyDescent="0.35">
      <c r="A25">
        <v>31</v>
      </c>
      <c r="B25" s="26">
        <v>0</v>
      </c>
      <c r="C25" s="26"/>
      <c r="D25" s="26"/>
    </row>
    <row r="26" spans="1:4" x14ac:dyDescent="0.35">
      <c r="A26">
        <v>32</v>
      </c>
      <c r="B26" s="26">
        <v>0</v>
      </c>
      <c r="C26" s="26"/>
      <c r="D26" s="26"/>
    </row>
    <row r="27" spans="1:4" x14ac:dyDescent="0.35">
      <c r="A27">
        <v>33</v>
      </c>
      <c r="B27" s="26">
        <v>0</v>
      </c>
      <c r="C27" s="26"/>
      <c r="D27" s="26"/>
    </row>
    <row r="28" spans="1:4" x14ac:dyDescent="0.35">
      <c r="A28">
        <v>34</v>
      </c>
      <c r="B28" s="26">
        <v>0</v>
      </c>
      <c r="C28" s="26"/>
      <c r="D28" s="26"/>
    </row>
    <row r="29" spans="1:4" x14ac:dyDescent="0.35">
      <c r="A29">
        <v>35</v>
      </c>
      <c r="B29" s="26">
        <v>0</v>
      </c>
      <c r="C29" s="26"/>
      <c r="D29" s="26"/>
    </row>
    <row r="30" spans="1:4" x14ac:dyDescent="0.35">
      <c r="A30">
        <v>36</v>
      </c>
      <c r="B30" s="26">
        <v>0</v>
      </c>
      <c r="C30" s="26"/>
      <c r="D30" s="26"/>
    </row>
    <row r="31" spans="1:4" x14ac:dyDescent="0.35">
      <c r="A31">
        <v>37</v>
      </c>
      <c r="B31" s="26">
        <v>0</v>
      </c>
      <c r="C31" s="26"/>
      <c r="D31" s="26"/>
    </row>
    <row r="32" spans="1:4" x14ac:dyDescent="0.35">
      <c r="A32">
        <v>38</v>
      </c>
      <c r="B32" s="26">
        <v>0</v>
      </c>
      <c r="C32" s="26"/>
      <c r="D32" s="26"/>
    </row>
    <row r="33" spans="1:4" x14ac:dyDescent="0.35">
      <c r="A33">
        <v>39</v>
      </c>
      <c r="B33" s="26">
        <v>0</v>
      </c>
      <c r="C33" s="26"/>
      <c r="D33" s="26"/>
    </row>
    <row r="34" spans="1:4" x14ac:dyDescent="0.35">
      <c r="A34">
        <v>40</v>
      </c>
      <c r="B34" s="26">
        <v>0</v>
      </c>
      <c r="C34" s="26"/>
      <c r="D34" s="26"/>
    </row>
    <row r="35" spans="1:4" x14ac:dyDescent="0.35">
      <c r="A35">
        <v>41</v>
      </c>
      <c r="B35" s="26">
        <v>0</v>
      </c>
      <c r="C35" s="26"/>
      <c r="D35" s="26"/>
    </row>
    <row r="36" spans="1:4" x14ac:dyDescent="0.35">
      <c r="A36">
        <v>42</v>
      </c>
      <c r="B36" s="26">
        <v>0</v>
      </c>
      <c r="C36" s="26"/>
      <c r="D36" s="26"/>
    </row>
    <row r="37" spans="1:4" x14ac:dyDescent="0.35">
      <c r="A37">
        <v>43</v>
      </c>
      <c r="B37" s="26">
        <v>0</v>
      </c>
      <c r="C37" s="26"/>
      <c r="D37" s="26"/>
    </row>
    <row r="38" spans="1:4" x14ac:dyDescent="0.35">
      <c r="A38">
        <v>44</v>
      </c>
      <c r="B38" s="26">
        <v>0</v>
      </c>
      <c r="C38" s="26"/>
      <c r="D38" s="26"/>
    </row>
    <row r="39" spans="1:4" x14ac:dyDescent="0.35">
      <c r="A39">
        <v>45</v>
      </c>
      <c r="B39" s="26">
        <v>0</v>
      </c>
      <c r="C39" s="26"/>
      <c r="D39" s="26"/>
    </row>
    <row r="40" spans="1:4" x14ac:dyDescent="0.35">
      <c r="A40">
        <v>46</v>
      </c>
      <c r="B40" s="26">
        <v>0</v>
      </c>
      <c r="C40" s="26"/>
      <c r="D40" s="26"/>
    </row>
    <row r="41" spans="1:4" x14ac:dyDescent="0.35">
      <c r="A41">
        <v>47</v>
      </c>
      <c r="B41" s="26">
        <v>0</v>
      </c>
      <c r="C41" s="26"/>
      <c r="D41" s="26"/>
    </row>
    <row r="42" spans="1:4" x14ac:dyDescent="0.35">
      <c r="A42">
        <v>48</v>
      </c>
      <c r="B42" s="26">
        <v>0</v>
      </c>
      <c r="C42" s="26"/>
      <c r="D42" s="26"/>
    </row>
    <row r="43" spans="1:4" x14ac:dyDescent="0.35">
      <c r="A43">
        <v>49</v>
      </c>
      <c r="B43" s="26">
        <v>0</v>
      </c>
      <c r="C43" s="26"/>
      <c r="D43" s="26"/>
    </row>
    <row r="44" spans="1:4" x14ac:dyDescent="0.35">
      <c r="A44">
        <v>50</v>
      </c>
      <c r="B44" s="26">
        <v>0</v>
      </c>
      <c r="C44" s="26"/>
      <c r="D44" s="26"/>
    </row>
    <row r="45" spans="1:4" x14ac:dyDescent="0.35">
      <c r="A45">
        <v>51</v>
      </c>
      <c r="B45" s="26">
        <v>0</v>
      </c>
      <c r="C45" s="26"/>
      <c r="D45" s="26"/>
    </row>
    <row r="46" spans="1:4" x14ac:dyDescent="0.35">
      <c r="A46">
        <v>52</v>
      </c>
      <c r="B46" s="26">
        <v>0</v>
      </c>
      <c r="C46" s="26"/>
      <c r="D46" s="26"/>
    </row>
    <row r="47" spans="1:4" x14ac:dyDescent="0.35">
      <c r="A47">
        <v>53</v>
      </c>
      <c r="B47" s="26">
        <v>0</v>
      </c>
      <c r="C47" s="26"/>
      <c r="D47" s="26"/>
    </row>
    <row r="48" spans="1:4" x14ac:dyDescent="0.35">
      <c r="A48">
        <v>54</v>
      </c>
      <c r="B48" s="26">
        <v>0</v>
      </c>
      <c r="C48" s="26"/>
      <c r="D48" s="26"/>
    </row>
    <row r="49" spans="1:4" x14ac:dyDescent="0.35">
      <c r="A49">
        <v>55</v>
      </c>
      <c r="B49" s="27">
        <v>0</v>
      </c>
      <c r="C49" s="26"/>
      <c r="D49" s="26"/>
    </row>
    <row r="50" spans="1:4" x14ac:dyDescent="0.35">
      <c r="A50">
        <v>56</v>
      </c>
      <c r="B50" s="27">
        <v>5.0000000000000001E-3</v>
      </c>
    </row>
    <row r="51" spans="1:4" x14ac:dyDescent="0.35">
      <c r="A51">
        <v>57</v>
      </c>
      <c r="B51" s="27">
        <v>5.0000000000000001E-3</v>
      </c>
    </row>
    <row r="52" spans="1:4" x14ac:dyDescent="0.35">
      <c r="A52">
        <v>58</v>
      </c>
      <c r="B52" s="27">
        <v>5.0000000000000001E-3</v>
      </c>
    </row>
    <row r="53" spans="1:4" x14ac:dyDescent="0.35">
      <c r="A53">
        <v>59</v>
      </c>
      <c r="B53" s="27">
        <v>5.0000000000000001E-3</v>
      </c>
    </row>
    <row r="54" spans="1:4" x14ac:dyDescent="0.35">
      <c r="A54">
        <v>60</v>
      </c>
      <c r="B54" s="27">
        <v>5.0000000000000001E-3</v>
      </c>
    </row>
    <row r="55" spans="1:4" x14ac:dyDescent="0.35">
      <c r="A55">
        <v>61</v>
      </c>
      <c r="B55" s="27">
        <v>5.0000000000000001E-3</v>
      </c>
    </row>
    <row r="56" spans="1:4" x14ac:dyDescent="0.35">
      <c r="A56">
        <v>62</v>
      </c>
      <c r="B56" s="27">
        <v>5.0000000000000001E-3</v>
      </c>
    </row>
    <row r="57" spans="1:4" x14ac:dyDescent="0.35">
      <c r="A57">
        <v>63</v>
      </c>
      <c r="B57" s="27">
        <v>5.0000000000000001E-3</v>
      </c>
    </row>
    <row r="58" spans="1:4" x14ac:dyDescent="0.35">
      <c r="A58">
        <v>64</v>
      </c>
      <c r="B58" s="27">
        <v>5.0000000000000001E-3</v>
      </c>
    </row>
    <row r="59" spans="1:4" x14ac:dyDescent="0.35">
      <c r="A59">
        <v>65</v>
      </c>
      <c r="B59" s="27">
        <v>5.0000000000000001E-3</v>
      </c>
    </row>
    <row r="60" spans="1:4" x14ac:dyDescent="0.35">
      <c r="A60">
        <v>66</v>
      </c>
      <c r="B60" s="27">
        <v>2.5000000000000001E-3</v>
      </c>
    </row>
    <row r="61" spans="1:4" x14ac:dyDescent="0.35">
      <c r="A61">
        <v>67</v>
      </c>
      <c r="B61" s="27">
        <v>2.5000000000000001E-3</v>
      </c>
    </row>
    <row r="62" spans="1:4" x14ac:dyDescent="0.35">
      <c r="A62">
        <v>68</v>
      </c>
      <c r="B62" s="27">
        <v>2.5000000000000001E-3</v>
      </c>
    </row>
    <row r="63" spans="1:4" x14ac:dyDescent="0.35">
      <c r="A63">
        <v>69</v>
      </c>
      <c r="B63" s="27">
        <v>2.5000000000000001E-3</v>
      </c>
    </row>
    <row r="64" spans="1:4" x14ac:dyDescent="0.35">
      <c r="A64">
        <v>70</v>
      </c>
      <c r="B64" s="27">
        <v>2.5000000000000001E-3</v>
      </c>
    </row>
    <row r="65" spans="1:4" x14ac:dyDescent="0.35">
      <c r="A65">
        <v>71</v>
      </c>
      <c r="B65" s="26">
        <v>0</v>
      </c>
      <c r="C65" s="26"/>
      <c r="D65" s="26"/>
    </row>
    <row r="66" spans="1:4" x14ac:dyDescent="0.35">
      <c r="A66">
        <v>72</v>
      </c>
      <c r="B66" s="26">
        <v>0</v>
      </c>
      <c r="C66" s="26"/>
      <c r="D66" s="26"/>
    </row>
    <row r="67" spans="1:4" x14ac:dyDescent="0.35">
      <c r="A67">
        <v>73</v>
      </c>
      <c r="B67" s="26">
        <v>0</v>
      </c>
      <c r="C67" s="26"/>
      <c r="D67" s="26"/>
    </row>
    <row r="68" spans="1:4" x14ac:dyDescent="0.35">
      <c r="A68">
        <v>74</v>
      </c>
      <c r="B68" s="26">
        <v>0</v>
      </c>
      <c r="C68" s="26"/>
      <c r="D68" s="26"/>
    </row>
    <row r="69" spans="1:4" x14ac:dyDescent="0.35">
      <c r="A69">
        <v>75</v>
      </c>
      <c r="B69" s="26">
        <v>0</v>
      </c>
      <c r="C69" s="26"/>
      <c r="D69" s="26"/>
    </row>
    <row r="70" spans="1:4" x14ac:dyDescent="0.35">
      <c r="A70">
        <v>76</v>
      </c>
      <c r="B70" s="26">
        <v>0</v>
      </c>
      <c r="C70" s="26"/>
      <c r="D70" s="26"/>
    </row>
    <row r="71" spans="1:4" x14ac:dyDescent="0.35">
      <c r="A71">
        <v>77</v>
      </c>
      <c r="B71" s="26">
        <v>0</v>
      </c>
      <c r="C71" s="26"/>
      <c r="D71" s="26"/>
    </row>
    <row r="72" spans="1:4" x14ac:dyDescent="0.35">
      <c r="A72">
        <v>78</v>
      </c>
      <c r="B72" s="26">
        <v>0</v>
      </c>
      <c r="C72" s="26"/>
      <c r="D72" s="26"/>
    </row>
    <row r="73" spans="1:4" x14ac:dyDescent="0.35">
      <c r="A73">
        <v>79</v>
      </c>
      <c r="B73" s="26">
        <v>0</v>
      </c>
      <c r="C73" s="26"/>
      <c r="D73" s="26"/>
    </row>
    <row r="74" spans="1:4" x14ac:dyDescent="0.35">
      <c r="A74">
        <v>80</v>
      </c>
      <c r="B74" s="26">
        <v>0</v>
      </c>
      <c r="C74" s="26"/>
      <c r="D74" s="26"/>
    </row>
    <row r="75" spans="1:4" x14ac:dyDescent="0.35">
      <c r="A75">
        <v>81</v>
      </c>
      <c r="B75" s="26">
        <v>0</v>
      </c>
      <c r="C75" s="26"/>
      <c r="D75" s="26"/>
    </row>
    <row r="76" spans="1:4" x14ac:dyDescent="0.35">
      <c r="A76">
        <v>82</v>
      </c>
      <c r="B76" s="26">
        <v>0</v>
      </c>
      <c r="C76" s="26"/>
      <c r="D76" s="26"/>
    </row>
    <row r="77" spans="1:4" x14ac:dyDescent="0.35">
      <c r="A77">
        <v>83</v>
      </c>
      <c r="B77" s="26">
        <v>0</v>
      </c>
      <c r="C77" s="26"/>
      <c r="D77" s="26"/>
    </row>
    <row r="78" spans="1:4" x14ac:dyDescent="0.35">
      <c r="A78">
        <v>84</v>
      </c>
      <c r="B78" s="26">
        <v>0</v>
      </c>
      <c r="C78" s="26"/>
      <c r="D78" s="26"/>
    </row>
    <row r="79" spans="1:4" x14ac:dyDescent="0.35">
      <c r="A79">
        <v>85</v>
      </c>
      <c r="B79" s="26">
        <v>0</v>
      </c>
      <c r="C79" s="26"/>
      <c r="D79" s="26"/>
    </row>
    <row r="80" spans="1:4" x14ac:dyDescent="0.35">
      <c r="A80">
        <v>86</v>
      </c>
      <c r="B80" s="26">
        <v>0</v>
      </c>
      <c r="C80" s="26"/>
      <c r="D80" s="26"/>
    </row>
    <row r="81" spans="1:4" x14ac:dyDescent="0.35">
      <c r="A81">
        <v>87</v>
      </c>
      <c r="B81" s="26">
        <v>0</v>
      </c>
      <c r="C81" s="26"/>
      <c r="D81" s="26"/>
    </row>
    <row r="82" spans="1:4" x14ac:dyDescent="0.35">
      <c r="A82">
        <v>88</v>
      </c>
      <c r="B82" s="26">
        <v>0</v>
      </c>
      <c r="C82" s="26"/>
      <c r="D82" s="26"/>
    </row>
    <row r="83" spans="1:4" x14ac:dyDescent="0.35">
      <c r="A83">
        <v>89</v>
      </c>
      <c r="B83" s="26">
        <v>0</v>
      </c>
      <c r="C83" s="26"/>
      <c r="D83" s="26"/>
    </row>
    <row r="84" spans="1:4" x14ac:dyDescent="0.35">
      <c r="A84">
        <v>90</v>
      </c>
      <c r="B84" s="26">
        <v>0</v>
      </c>
      <c r="C84" s="26"/>
      <c r="D84" s="26"/>
    </row>
    <row r="85" spans="1:4" x14ac:dyDescent="0.35">
      <c r="A85">
        <v>91</v>
      </c>
      <c r="B85" s="26">
        <v>0</v>
      </c>
      <c r="C85" s="26"/>
      <c r="D85" s="26"/>
    </row>
    <row r="86" spans="1:4" x14ac:dyDescent="0.35">
      <c r="A86">
        <v>92</v>
      </c>
      <c r="B86" s="26">
        <v>0</v>
      </c>
      <c r="C86" s="26"/>
      <c r="D86" s="26"/>
    </row>
    <row r="87" spans="1:4" x14ac:dyDescent="0.35">
      <c r="A87">
        <v>93</v>
      </c>
      <c r="B87" s="26">
        <v>0</v>
      </c>
      <c r="C87" s="26"/>
      <c r="D87" s="26"/>
    </row>
    <row r="88" spans="1:4" x14ac:dyDescent="0.35">
      <c r="A88">
        <v>94</v>
      </c>
      <c r="B88" s="26">
        <v>0</v>
      </c>
      <c r="C88" s="26"/>
      <c r="D88" s="26"/>
    </row>
    <row r="89" spans="1:4" x14ac:dyDescent="0.35">
      <c r="A89">
        <v>95</v>
      </c>
      <c r="B89" s="26">
        <v>0</v>
      </c>
      <c r="C89" s="26"/>
      <c r="D89" s="26"/>
    </row>
    <row r="90" spans="1:4" x14ac:dyDescent="0.35">
      <c r="A90">
        <v>96</v>
      </c>
      <c r="B90" s="26">
        <v>0</v>
      </c>
      <c r="C90" s="26"/>
      <c r="D90" s="26"/>
    </row>
    <row r="91" spans="1:4" x14ac:dyDescent="0.35">
      <c r="A91">
        <v>97</v>
      </c>
      <c r="B91" s="26">
        <v>0</v>
      </c>
      <c r="C91" s="26"/>
      <c r="D91" s="26"/>
    </row>
    <row r="92" spans="1:4" x14ac:dyDescent="0.35">
      <c r="A92">
        <v>98</v>
      </c>
      <c r="B92" s="26">
        <v>0</v>
      </c>
      <c r="C92" s="26"/>
      <c r="D92" s="26"/>
    </row>
    <row r="93" spans="1:4" x14ac:dyDescent="0.35">
      <c r="A93">
        <v>99</v>
      </c>
      <c r="B93" s="26">
        <v>0</v>
      </c>
      <c r="C93" s="26"/>
      <c r="D93" s="26"/>
    </row>
    <row r="94" spans="1:4" x14ac:dyDescent="0.35">
      <c r="A94">
        <v>100</v>
      </c>
      <c r="B94" s="26">
        <v>0</v>
      </c>
      <c r="C94" s="26"/>
      <c r="D94" s="26"/>
    </row>
    <row r="95" spans="1:4" x14ac:dyDescent="0.35">
      <c r="A95">
        <v>101</v>
      </c>
      <c r="B95" s="26">
        <v>0</v>
      </c>
      <c r="C95" s="26"/>
      <c r="D95" s="26"/>
    </row>
    <row r="96" spans="1:4" x14ac:dyDescent="0.35">
      <c r="A96">
        <v>102</v>
      </c>
      <c r="B96" s="26">
        <v>0</v>
      </c>
      <c r="C96" s="26"/>
      <c r="D96" s="26"/>
    </row>
    <row r="97" spans="1:4" x14ac:dyDescent="0.35">
      <c r="A97">
        <v>103</v>
      </c>
      <c r="B97" s="26">
        <v>0</v>
      </c>
      <c r="C97" s="26"/>
      <c r="D97" s="26"/>
    </row>
    <row r="98" spans="1:4" x14ac:dyDescent="0.35">
      <c r="A98">
        <v>104</v>
      </c>
      <c r="B98" s="26">
        <v>0</v>
      </c>
      <c r="C98" s="26"/>
      <c r="D98" s="26"/>
    </row>
  </sheetData>
  <mergeCells count="1">
    <mergeCell ref="F2:L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Notes for use</vt:lpstr>
      <vt:lpstr>CTO calculator</vt:lpstr>
      <vt:lpstr>CTO 2022</vt:lpstr>
      <vt:lpstr>CTO 2023</vt:lpstr>
      <vt:lpstr>CTO 2024</vt:lpstr>
      <vt:lpstr>CTO 2025</vt:lpstr>
      <vt:lpstr>CTO 2026</vt:lpstr>
      <vt:lpstr>CTO 2027</vt:lpstr>
      <vt:lpstr>Appendix</vt:lpstr>
      <vt:lpstr>Wage Ceilings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Kiat Khong OOI (IRAS)</dc:creator>
  <cp:lastModifiedBy>Sin Kee ONG (IRAS)</cp:lastModifiedBy>
  <dcterms:created xsi:type="dcterms:W3CDTF">2021-02-25T06:40:17Z</dcterms:created>
  <dcterms:modified xsi:type="dcterms:W3CDTF">2026-02-11T03:01:59Z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34c4c7-833e-41e4-b0ab-cdb227a2f6f7_Enabled">
    <vt:lpwstr>true</vt:lpwstr>
  </property>
  <property fmtid="{D5CDD505-2E9C-101B-9397-08002B2CF9AE}" pid="3" name="MSIP_Label_5434c4c7-833e-41e4-b0ab-cdb227a2f6f7_SetDate">
    <vt:lpwstr>2023-10-10T05:32:52Z</vt:lpwstr>
  </property>
  <property fmtid="{D5CDD505-2E9C-101B-9397-08002B2CF9AE}" pid="4" name="MSIP_Label_5434c4c7-833e-41e4-b0ab-cdb227a2f6f7_Method">
    <vt:lpwstr>Privileged</vt:lpwstr>
  </property>
  <property fmtid="{D5CDD505-2E9C-101B-9397-08002B2CF9AE}" pid="5" name="MSIP_Label_5434c4c7-833e-41e4-b0ab-cdb227a2f6f7_Name">
    <vt:lpwstr>Official (Open)</vt:lpwstr>
  </property>
  <property fmtid="{D5CDD505-2E9C-101B-9397-08002B2CF9AE}" pid="6" name="MSIP_Label_5434c4c7-833e-41e4-b0ab-cdb227a2f6f7_SiteId">
    <vt:lpwstr>0b11c524-9a1c-4e1b-84cb-6336aefc2243</vt:lpwstr>
  </property>
  <property fmtid="{D5CDD505-2E9C-101B-9397-08002B2CF9AE}" pid="7" name="MSIP_Label_5434c4c7-833e-41e4-b0ab-cdb227a2f6f7_ActionId">
    <vt:lpwstr>81fa081f-6ad9-479d-a9e5-8b88cccf138c</vt:lpwstr>
  </property>
  <property fmtid="{D5CDD505-2E9C-101B-9397-08002B2CF9AE}" pid="8" name="MSIP_Label_5434c4c7-833e-41e4-b0ab-cdb227a2f6f7_ContentBits">
    <vt:lpwstr>0</vt:lpwstr>
  </property>
</Properties>
</file>