
<file path=[Content_Types].xml><?xml version="1.0" encoding="utf-8"?>
<Types xmlns="http://schemas.openxmlformats.org/package/2006/content-type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5.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24226"/>
  <mc:AlternateContent xmlns:mc="http://schemas.openxmlformats.org/markup-compatibility/2006">
    <mc:Choice Requires="x15">
      <x15ac:absPath xmlns:x15ac="http://schemas.microsoft.com/office/spreadsheetml/2010/11/ac" url="C:\Users\IRASUser\Desktop\Batch 5\"/>
    </mc:Choice>
  </mc:AlternateContent>
  <xr:revisionPtr revIDLastSave="0" documentId="13_ncr:1_{A6808E9E-A28D-4082-B7F6-46F09FAACFE6}" xr6:coauthVersionLast="36" xr6:coauthVersionMax="47" xr10:uidLastSave="{00000000-0000-0000-0000-000000000000}"/>
  <bookViews>
    <workbookView xWindow="0" yWindow="0" windowWidth="28800" windowHeight="12225" tabRatio="864" xr2:uid="{00000000-000D-0000-FFFF-FFFF00000000}"/>
  </bookViews>
  <sheets>
    <sheet name=" SR Supplies (SS)" sheetId="6" r:id="rId1"/>
    <sheet name=" SRSS of EMO- RS (Box 15) " sheetId="15" r:id="rId2"/>
    <sheet name=" SRSS of EMO-LVG (Box 16)  " sheetId="18" r:id="rId3"/>
    <sheet name=" SRSS of LVG (Box 17)" sheetId="19" r:id="rId4"/>
    <sheet name="ZR Supplies" sheetId="7" r:id="rId5"/>
    <sheet name="OSS Supplies" sheetId="8" r:id="rId6"/>
    <sheet name="Exempt Supplies" sheetId="9" r:id="rId7"/>
    <sheet name="Tax. Purch. (Purchases)" sheetId="1" r:id="rId8"/>
    <sheet name="Tax. Purch. (lmports-GST Paid)" sheetId="4" r:id="rId9"/>
    <sheet name="Tax.Pur.(Imports-GST Suspended)" sheetId="5" r:id="rId10"/>
    <sheet name="Tax. Pur. (Import-GST Deferred)" sheetId="12" r:id="rId11"/>
    <sheet name="Bad Debt Relief Claim" sheetId="10" r:id="rId12"/>
    <sheet name="Tourist Refund Scheme Claim" sheetId="11" r:id="rId13"/>
  </sheets>
  <definedNames>
    <definedName name="_xlnm.Print_Titles" localSheetId="0">' SR Supplies (SS)'!$1:$8</definedName>
    <definedName name="_xlnm.Print_Titles" localSheetId="1">' SRSS of EMO- RS (Box 15) '!$1:$9</definedName>
    <definedName name="_xlnm.Print_Titles" localSheetId="2">' SRSS of EMO-LVG (Box 16)  '!$1:$9</definedName>
    <definedName name="_xlnm.Print_Titles" localSheetId="3">' SRSS of LVG (Box 17)'!$1:$10</definedName>
    <definedName name="_xlnm.Print_Titles" localSheetId="11">'Bad Debt Relief Claim'!$1:$9</definedName>
    <definedName name="_xlnm.Print_Titles" localSheetId="6">'Exempt Supplies'!$1:$9</definedName>
    <definedName name="_xlnm.Print_Titles" localSheetId="5">'OSS Supplies'!$1:$9</definedName>
    <definedName name="_xlnm.Print_Titles" localSheetId="10">'Tax. Pur. (Import-GST Deferred)'!$1:$9</definedName>
    <definedName name="_xlnm.Print_Titles" localSheetId="8">'Tax. Purch. (lmports-GST Paid)'!$1:$9</definedName>
    <definedName name="_xlnm.Print_Titles" localSheetId="7">'Tax. Purch. (Purchases)'!$1:$9</definedName>
    <definedName name="_xlnm.Print_Titles" localSheetId="9">'Tax.Pur.(Imports-GST Suspended)'!$1:$9</definedName>
    <definedName name="_xlnm.Print_Titles" localSheetId="12">'Tourist Refund Scheme Claim'!$1:$10</definedName>
    <definedName name="_xlnm.Print_Titles" localSheetId="4">'ZR Supplies'!$1:$9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G12" i="10" l="1"/>
  <c r="I12" i="10" s="1"/>
  <c r="J12" i="10" s="1"/>
  <c r="J14" i="10" s="1"/>
  <c r="H14" i="12" l="1"/>
  <c r="H12" i="12"/>
  <c r="G16" i="4"/>
  <c r="G17" i="4" s="1"/>
  <c r="G10" i="4"/>
  <c r="G11" i="4" s="1"/>
  <c r="H19" i="1"/>
  <c r="H18" i="1"/>
  <c r="H14" i="1"/>
  <c r="H13" i="1"/>
  <c r="H15" i="1" s="1"/>
  <c r="H10" i="1"/>
  <c r="G19" i="19"/>
  <c r="G18" i="19"/>
  <c r="G15" i="19"/>
  <c r="G16" i="19" s="1"/>
  <c r="G12" i="19"/>
  <c r="G18" i="18"/>
  <c r="G17" i="18"/>
  <c r="G14" i="18"/>
  <c r="G15" i="18" s="1"/>
  <c r="G11" i="18"/>
  <c r="F18" i="15"/>
  <c r="F19" i="15" s="1"/>
  <c r="F17" i="15"/>
  <c r="F14" i="15"/>
  <c r="F11" i="15"/>
  <c r="F17" i="6"/>
  <c r="F16" i="6"/>
  <c r="F13" i="6"/>
  <c r="F10" i="6"/>
  <c r="F20" i="19"/>
  <c r="F16" i="19"/>
  <c r="F13" i="19"/>
  <c r="G13" i="19"/>
  <c r="F19" i="18"/>
  <c r="F15" i="18"/>
  <c r="F12" i="18"/>
  <c r="G12" i="18"/>
  <c r="E19" i="15"/>
  <c r="E15" i="15"/>
  <c r="F15" i="15"/>
  <c r="E12" i="15"/>
  <c r="E21" i="15" s="1"/>
  <c r="F12" i="15"/>
  <c r="H16" i="12"/>
  <c r="H11" i="1"/>
  <c r="F14" i="6"/>
  <c r="F11" i="6"/>
  <c r="G16" i="12"/>
  <c r="E11" i="6"/>
  <c r="E14" i="6"/>
  <c r="E18" i="6"/>
  <c r="E20" i="6" s="1"/>
  <c r="F11" i="7"/>
  <c r="F19" i="7"/>
  <c r="F14" i="7"/>
  <c r="F17" i="7"/>
  <c r="G11" i="8"/>
  <c r="G19" i="8"/>
  <c r="G14" i="8"/>
  <c r="G17" i="8"/>
  <c r="E11" i="9"/>
  <c r="E19" i="9"/>
  <c r="E14" i="9"/>
  <c r="E17" i="9"/>
  <c r="G11" i="1"/>
  <c r="G22" i="1"/>
  <c r="G15" i="1"/>
  <c r="G20" i="1"/>
  <c r="F11" i="4"/>
  <c r="F19" i="4"/>
  <c r="F14" i="4"/>
  <c r="G14" i="4"/>
  <c r="F17" i="4"/>
  <c r="G11" i="5"/>
  <c r="G14" i="5"/>
  <c r="G19" i="5"/>
  <c r="G17" i="5"/>
  <c r="Q13" i="11"/>
  <c r="R13" i="11"/>
  <c r="G19" i="4" l="1"/>
  <c r="H20" i="1"/>
  <c r="H22" i="1" s="1"/>
  <c r="F22" i="19"/>
  <c r="F21" i="18"/>
  <c r="G20" i="19"/>
  <c r="G22" i="19" s="1"/>
  <c r="G19" i="18"/>
  <c r="G21" i="18" s="1"/>
  <c r="F21" i="15"/>
  <c r="F18" i="6"/>
  <c r="F20" i="6" s="1"/>
</calcChain>
</file>

<file path=xl/sharedStrings.xml><?xml version="1.0" encoding="utf-8"?>
<sst xmlns="http://schemas.openxmlformats.org/spreadsheetml/2006/main" count="376" uniqueCount="182">
  <si>
    <t>Standard-Rated Supplies Listing</t>
  </si>
  <si>
    <t>Name of Business:</t>
  </si>
  <si>
    <t>ABC Pte Ltd</t>
  </si>
  <si>
    <t>GST Registration Number:</t>
  </si>
  <si>
    <t>200912345A</t>
  </si>
  <si>
    <t>GST Reporting Period:</t>
  </si>
  <si>
    <t>Invoice Date</t>
  </si>
  <si>
    <t>Invoice Number</t>
  </si>
  <si>
    <t>Name of Customer</t>
  </si>
  <si>
    <t>Description of Sales</t>
  </si>
  <si>
    <t>Invoice amount excluding GST 
(S$)</t>
  </si>
  <si>
    <t>GST per invoice 
(S$)</t>
  </si>
  <si>
    <t>Mango Pte Ltd</t>
  </si>
  <si>
    <t>XXX</t>
  </si>
  <si>
    <t>Longan (S) Pte Ltd</t>
  </si>
  <si>
    <t>Sale of machinery</t>
  </si>
  <si>
    <t>Lychee Pte Ltd</t>
  </si>
  <si>
    <t>Rambutan Ltd</t>
  </si>
  <si>
    <t>Total</t>
  </si>
  <si>
    <t>Box 6</t>
  </si>
  <si>
    <t>Zero-Rated Supplies Listing</t>
  </si>
  <si>
    <t>Destination of Export</t>
  </si>
  <si>
    <t>Invoice amount
(S$)</t>
  </si>
  <si>
    <t>Apple Ltd</t>
  </si>
  <si>
    <t>UK</t>
  </si>
  <si>
    <t>Blueberry Pty Ltd</t>
  </si>
  <si>
    <t>Australia</t>
  </si>
  <si>
    <t>Strawberry Inc.</t>
  </si>
  <si>
    <t>Design of hotel in Vietnam</t>
  </si>
  <si>
    <t>USA</t>
  </si>
  <si>
    <t>Box 2</t>
  </si>
  <si>
    <t>Out-of-Scope Supplies Listing</t>
  </si>
  <si>
    <t>Origin of Export</t>
  </si>
  <si>
    <t>Kiwi Ltd</t>
  </si>
  <si>
    <t>New Zealand</t>
  </si>
  <si>
    <t>Japan</t>
  </si>
  <si>
    <t xml:space="preserve">PT. Raspberry </t>
  </si>
  <si>
    <t>Indonesia</t>
  </si>
  <si>
    <t>Pineapple Sdn Bhd</t>
  </si>
  <si>
    <t>Thailand</t>
  </si>
  <si>
    <t>Malaysia</t>
  </si>
  <si>
    <t>N/A</t>
  </si>
  <si>
    <t>Exempt Supplies Listing</t>
  </si>
  <si>
    <t>Description</t>
  </si>
  <si>
    <t>Amount
(S$)</t>
  </si>
  <si>
    <t>Local interest income</t>
  </si>
  <si>
    <t>Realised exchange difference</t>
  </si>
  <si>
    <t>Long Life Pte Ltd</t>
  </si>
  <si>
    <t>Rental of unfurnished residential property (Jun 09)</t>
  </si>
  <si>
    <t>Box 3</t>
  </si>
  <si>
    <t>Name of Supplier</t>
  </si>
  <si>
    <t>Supplier's GST Registration Number</t>
  </si>
  <si>
    <t>Description of Purchases</t>
  </si>
  <si>
    <t>Type of Purchase</t>
  </si>
  <si>
    <t>123 Services Pte Ltd</t>
  </si>
  <si>
    <t>199698765Z</t>
  </si>
  <si>
    <t>Corporate secretarial matters</t>
  </si>
  <si>
    <t>Non-Trade</t>
  </si>
  <si>
    <t>SG10-987</t>
  </si>
  <si>
    <t>XYZ Singapore Pte Ltd</t>
  </si>
  <si>
    <t>M200724680</t>
  </si>
  <si>
    <t>0510-54</t>
  </si>
  <si>
    <t>Best packaging Pte Ltd</t>
  </si>
  <si>
    <t>199955220H</t>
  </si>
  <si>
    <t>Packing materials</t>
  </si>
  <si>
    <t>Trade</t>
  </si>
  <si>
    <t>JAL210</t>
  </si>
  <si>
    <t>Merlion Travel Pte Ltd</t>
  </si>
  <si>
    <t>200587878C</t>
  </si>
  <si>
    <t>Air tickets</t>
  </si>
  <si>
    <t>CN-JAL211</t>
  </si>
  <si>
    <t>Credit note - Service fee waived</t>
  </si>
  <si>
    <t>Hello Pte Ltd</t>
  </si>
  <si>
    <t>M90001234H</t>
  </si>
  <si>
    <t>Telephone charges</t>
  </si>
  <si>
    <t>Box 5</t>
  </si>
  <si>
    <t>Box 7</t>
  </si>
  <si>
    <t>Taxable Purchases (Imports - GST Paid) Listing</t>
  </si>
  <si>
    <t>Import Permit Date</t>
  </si>
  <si>
    <t>Import Permit Number</t>
  </si>
  <si>
    <t>Description of purchases</t>
  </si>
  <si>
    <t>Amount per Permit
(S$)</t>
  </si>
  <si>
    <t>GST per Permit
(S$)</t>
  </si>
  <si>
    <t>IG0A123456T</t>
  </si>
  <si>
    <t>Longevity China Co.</t>
  </si>
  <si>
    <t>Machinery</t>
  </si>
  <si>
    <t>IG0C654321B</t>
  </si>
  <si>
    <t>PT. Bandung</t>
  </si>
  <si>
    <t>Raw materials - Cotton</t>
  </si>
  <si>
    <t>Taxable Purchases (Imports - GST Suspended) Listing</t>
  </si>
  <si>
    <t>GST Scheme</t>
  </si>
  <si>
    <t>ME9D123456</t>
  </si>
  <si>
    <t>MES</t>
  </si>
  <si>
    <t>Mr Bean Inc.</t>
  </si>
  <si>
    <t>Raw materials - Beans</t>
  </si>
  <si>
    <t>FED09B4545</t>
  </si>
  <si>
    <t>Joey Pty Ltd</t>
  </si>
  <si>
    <t>Raw materials - Leather</t>
  </si>
  <si>
    <t>Box 5 &amp; Box 9</t>
  </si>
  <si>
    <t>Taxable Purchases (Imports - GST Deferred) Listing</t>
  </si>
  <si>
    <t>ME0J654789</t>
  </si>
  <si>
    <t>IGDS</t>
  </si>
  <si>
    <t>ME0J741258</t>
  </si>
  <si>
    <r>
      <rPr>
        <i/>
        <u/>
        <sz val="11"/>
        <color indexed="8"/>
        <rFont val="Calibri"/>
        <family val="2"/>
      </rPr>
      <t xml:space="preserve">Note
</t>
    </r>
    <r>
      <rPr>
        <i/>
        <sz val="11"/>
        <color indexed="8"/>
        <rFont val="Calibri"/>
        <family val="2"/>
      </rPr>
      <t>For GST deferred on imports that are wholly attributable to your taxable supplies, you should include the GST amount in Box 7 (“Input tax and refunds claimed”) and the corresponding import value in Box 5 (“Total value of taxable purchases”) of your GST return.  For GST deferred on imports that are partly attributable to your taxable supplies, your GST claim in Box 7 on the imports must be apportioned to claim the portion relating to your taxable supplies.</t>
    </r>
  </si>
  <si>
    <t>Bad Debt Relief Claim Listing</t>
  </si>
  <si>
    <t>Output Tax accounted in which period?</t>
  </si>
  <si>
    <t>GST per Invoice 
(S$)</t>
  </si>
  <si>
    <t>Total payment received till to-date
(S$)</t>
  </si>
  <si>
    <t>Total amount (inclusive of GST) owed to me till to-date
(S$)</t>
  </si>
  <si>
    <t>GST claimed as bad debt
(S$)</t>
  </si>
  <si>
    <t>Bad Debt written off in accounts?</t>
  </si>
  <si>
    <t>Debt &gt; 12 months / Debtor insolvent?</t>
  </si>
  <si>
    <t>Taken reasonable steps to recover debts?</t>
  </si>
  <si>
    <t>A</t>
  </si>
  <si>
    <t>B</t>
  </si>
  <si>
    <t>D = A + B - C</t>
  </si>
  <si>
    <t>Yes</t>
  </si>
  <si>
    <t>Tourist Refund Scheme Claim Listing</t>
  </si>
  <si>
    <t>Details in TRS Refund Form</t>
  </si>
  <si>
    <t>Form Number</t>
  </si>
  <si>
    <t>Issue Date</t>
  </si>
  <si>
    <t>Tourist's Passport No.</t>
  </si>
  <si>
    <t>Date of Tourist Arrival</t>
  </si>
  <si>
    <t>Date of Tourist Departure</t>
  </si>
  <si>
    <t>Date of SG Customs' Endorsement</t>
  </si>
  <si>
    <t>SG Customs' Endorsement within 2 months from Invoice date?</t>
  </si>
  <si>
    <t>Accounting period of GST return in which output tax is accounted?</t>
  </si>
  <si>
    <t>Refund form received within 2 months from date of SC's endorsement?</t>
  </si>
  <si>
    <t>Refund made to tourist within 3 months from date of SC's endorsement?</t>
  </si>
  <si>
    <t>Mode of refund made to tourist</t>
  </si>
  <si>
    <t>Refund cleared by tourist?</t>
  </si>
  <si>
    <t>Output tax accounted previously
(S$)</t>
  </si>
  <si>
    <t>GST Refund Amount (before less admin charges)
(S$)</t>
  </si>
  <si>
    <t>Phua Chu Kang</t>
  </si>
  <si>
    <t>Sale of handbags</t>
  </si>
  <si>
    <t>T0518743C</t>
  </si>
  <si>
    <t>By cheque</t>
  </si>
  <si>
    <r>
      <t xml:space="preserve">Total </t>
    </r>
    <r>
      <rPr>
        <b/>
        <sz val="11"/>
        <color rgb="FFFF0000"/>
        <rFont val="Calibri"/>
        <family val="2"/>
        <scheme val="minor"/>
      </rPr>
      <t xml:space="preserve"> </t>
    </r>
    <r>
      <rPr>
        <b/>
        <sz val="11"/>
        <color theme="1"/>
        <rFont val="Calibri"/>
        <family val="2"/>
        <scheme val="minor"/>
      </rPr>
      <t>invoice amount excluding GST 
(S$)</t>
    </r>
  </si>
  <si>
    <r>
      <t>GST</t>
    </r>
    <r>
      <rPr>
        <b/>
        <sz val="11"/>
        <color rgb="FFFF0000"/>
        <rFont val="Calibri"/>
        <family val="2"/>
        <scheme val="minor"/>
      </rPr>
      <t xml:space="preserve"> </t>
    </r>
    <r>
      <rPr>
        <b/>
        <sz val="11"/>
        <color theme="1"/>
        <rFont val="Calibri"/>
        <family val="2"/>
        <scheme val="minor"/>
      </rPr>
      <t>per invoice 
(S$)</t>
    </r>
  </si>
  <si>
    <t xml:space="preserve">Description of services </t>
  </si>
  <si>
    <t>Standard-Rated Supplies Listing of EMO supplying remote services</t>
  </si>
  <si>
    <t>Description of LVG</t>
  </si>
  <si>
    <t>Box 1 and Box 15</t>
  </si>
  <si>
    <t>Box 1 and Box 16</t>
  </si>
  <si>
    <t>Box 1 and Box 17</t>
  </si>
  <si>
    <t xml:space="preserve">Box 1 </t>
  </si>
  <si>
    <t>Standard-Rated Supplies Listing of EMO/ Redeliverer supplying LVG</t>
  </si>
  <si>
    <t>Standard-Rated Supplies Listing of local/overseas supplier supplying LVG</t>
  </si>
  <si>
    <t>John Lee</t>
  </si>
  <si>
    <t>Rajah Rish</t>
  </si>
  <si>
    <t>Chase Manhatten</t>
  </si>
  <si>
    <t>Quantity of LVG</t>
  </si>
  <si>
    <t xml:space="preserve">Pure cashmere shawl </t>
  </si>
  <si>
    <t>Satin lace blouse</t>
  </si>
  <si>
    <t>Printed scarve at $99 each</t>
  </si>
  <si>
    <t>Silk tie at $198 each</t>
  </si>
  <si>
    <t>Susie Tan</t>
  </si>
  <si>
    <t>Simon Lee</t>
  </si>
  <si>
    <t>Soon Huat</t>
  </si>
  <si>
    <t>Josh Oh</t>
  </si>
  <si>
    <t>Norman Ang</t>
  </si>
  <si>
    <t xml:space="preserve">E-books </t>
  </si>
  <si>
    <t>Claymond Kuek</t>
  </si>
  <si>
    <t>Anthea Teo</t>
  </si>
  <si>
    <t>Soo Lin</t>
  </si>
  <si>
    <t>Lorraine Sgn</t>
  </si>
  <si>
    <t>Pure cashmere shawl at $99</t>
  </si>
  <si>
    <t xml:space="preserve">Satin lace blouse </t>
  </si>
  <si>
    <t xml:space="preserve">Box 7 and Box 11 </t>
  </si>
  <si>
    <t>Box 7 and Box 10</t>
  </si>
  <si>
    <t>Note:  
1) The text displayed in this listing are examples to aid understanding.  It should be overridden by the business when it adopts the template for its use.
2) IRAS may require you to provide additional information if you are selected for audit.</t>
  </si>
  <si>
    <t>Note:
1) The text displayed in this listing are examples to aid understanding.  It should be overridden by the business when it adopts the template for its use.
2) IRAS may require you to provide additional information if you are selected for audit.</t>
  </si>
  <si>
    <t>Note: 
1) The text displayed in this listing are examples to aid understanding.  It should be overridden by the business when it adopts the template for its use.
2) IRAS may require you to provide additional information if you are selected for audit.</t>
  </si>
  <si>
    <t>Taxable Purchases Listing</t>
  </si>
  <si>
    <t>Lease rental of photocopier machine</t>
  </si>
  <si>
    <t>Box 21</t>
  </si>
  <si>
    <t>Box 19</t>
  </si>
  <si>
    <r>
      <rPr>
        <b/>
        <sz val="11"/>
        <rFont val="Calibri"/>
        <family val="2"/>
        <scheme val="minor"/>
      </rPr>
      <t>Bad Debt Relief Claim made within</t>
    </r>
    <r>
      <rPr>
        <b/>
        <sz val="11"/>
        <color theme="1"/>
        <rFont val="Calibri"/>
        <family val="2"/>
        <scheme val="minor"/>
      </rPr>
      <t xml:space="preserve"> 5 years of date of invoice?</t>
    </r>
  </si>
  <si>
    <t>1/1/2024 to 31/3/2024</t>
  </si>
  <si>
    <t>1/4/2024 to 30/6/2024</t>
  </si>
  <si>
    <t>D x 8/108</t>
  </si>
  <si>
    <t>Cheque cleared on 25 May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</si>
</sst>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409]d\-mmm\-yy;@"/>
    <numFmt numFmtId="166" formatCode="[$-409]mmmm\-yy;@"/>
  </numFmts>
  <fonts count="15" x14ac:knownFonts="1">
    <font>
      <sz val="11"/>
      <color theme="1"/>
      <name val="Calibri"/>
      <family val="2"/>
      <scheme val="minor"/>
    </font>
    <font>
      <i/>
      <sz val="11"/>
      <color indexed="8"/>
      <name val="Calibri"/>
      <family val="2"/>
    </font>
    <font>
      <i/>
      <u/>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b/>
      <sz val="11"/>
      <color rgb="FFFF0000"/>
      <name val="Calibri"/>
      <family val="2"/>
      <scheme val="minor"/>
    </font>
    <font>
      <b/>
      <sz val="16"/>
      <color theme="1"/>
      <name val="Calibri"/>
      <family val="2"/>
      <scheme val="minor"/>
    </font>
    <font>
      <i/>
      <sz val="11"/>
      <name val="Calibri"/>
      <family val="2"/>
      <scheme val="minor"/>
    </font>
    <font>
      <i/>
      <sz val="11"/>
      <color theme="6" tint="-0.249977111117893"/>
      <name val="Calibri"/>
      <family val="2"/>
      <scheme val="minor"/>
    </font>
    <font>
      <sz val="11"/>
      <color theme="6" tint="-0.249977111117893"/>
      <name val="Calibri"/>
      <family val="2"/>
      <scheme val="minor"/>
    </font>
    <font>
      <b/>
      <sz val="11"/>
      <color rgb="FFFF3399"/>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s>
  <borders count="35">
    <border>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dotted">
        <color theme="3"/>
      </left>
      <right/>
      <top style="dotted">
        <color theme="3"/>
      </top>
      <bottom style="dotted">
        <color theme="3"/>
      </bottom>
      <diagonal/>
    </border>
    <border>
      <left/>
      <right/>
      <top style="dotted">
        <color theme="3"/>
      </top>
      <bottom style="dotted">
        <color theme="3"/>
      </bottom>
      <diagonal/>
    </border>
    <border>
      <left/>
      <right style="dotted">
        <color theme="3"/>
      </right>
      <top style="dotted">
        <color theme="3"/>
      </top>
      <bottom style="dotted">
        <color theme="3"/>
      </bottom>
      <diagonal/>
    </border>
  </borders>
  <cellStyleXfs count="2">
    <xf numFmtId="0" fontId="0" fillId="0" borderId="0"/>
    <xf numFmtId="164" fontId="3" fillId="0" borderId="0" applyFont="0" applyFill="0" applyBorder="0" applyAlignment="0" applyProtection="0"/>
  </cellStyleXfs>
  <cellXfs count="150">
    <xf numFmtId="0" fontId="0" fillId="0" borderId="0" xfId="0"/>
    <xf numFmtId="0" fontId="4" fillId="0" borderId="0" xfId="0" applyFont="1"/>
    <xf numFmtId="0" fontId="6" fillId="0" borderId="0" xfId="0" applyFont="1"/>
    <xf numFmtId="0" fontId="6" fillId="0" borderId="1" xfId="0" applyFont="1" applyBorder="1"/>
    <xf numFmtId="164" fontId="6" fillId="0" borderId="2" xfId="1" applyFont="1" applyBorder="1"/>
    <xf numFmtId="0" fontId="0" fillId="0" borderId="1" xfId="0" applyBorder="1"/>
    <xf numFmtId="164" fontId="4" fillId="0" borderId="3" xfId="0" applyNumberFormat="1" applyFont="1" applyBorder="1"/>
    <xf numFmtId="0" fontId="6" fillId="0" borderId="1" xfId="0" applyFont="1" applyBorder="1" applyAlignment="1">
      <alignment horizontal="center"/>
    </xf>
    <xf numFmtId="0" fontId="6" fillId="0" borderId="2" xfId="0" applyFont="1" applyBorder="1"/>
    <xf numFmtId="0" fontId="4" fillId="0" borderId="2" xfId="0" applyFont="1" applyBorder="1" applyAlignment="1">
      <alignment horizontal="right"/>
    </xf>
    <xf numFmtId="0" fontId="6" fillId="0" borderId="4" xfId="0" applyFont="1" applyBorder="1" applyAlignment="1">
      <alignment horizontal="center"/>
    </xf>
    <xf numFmtId="0" fontId="0" fillId="0" borderId="4" xfId="0" applyBorder="1"/>
    <xf numFmtId="0" fontId="4" fillId="2" borderId="5" xfId="0" applyFont="1" applyFill="1" applyBorder="1" applyAlignment="1">
      <alignment horizontal="left" wrapText="1"/>
    </xf>
    <xf numFmtId="17" fontId="0" fillId="0" borderId="2" xfId="0" applyNumberFormat="1" applyBorder="1"/>
    <xf numFmtId="17" fontId="4" fillId="2" borderId="2" xfId="0" applyNumberFormat="1" applyFont="1" applyFill="1" applyBorder="1"/>
    <xf numFmtId="0" fontId="4" fillId="2" borderId="1" xfId="0" applyFont="1" applyFill="1" applyBorder="1" applyAlignment="1">
      <alignment horizontal="center"/>
    </xf>
    <xf numFmtId="0" fontId="4" fillId="2" borderId="1" xfId="0" applyFont="1" applyFill="1" applyBorder="1"/>
    <xf numFmtId="0" fontId="4" fillId="2" borderId="4" xfId="0" applyFont="1" applyFill="1" applyBorder="1" applyAlignment="1">
      <alignment horizontal="center"/>
    </xf>
    <xf numFmtId="164" fontId="4" fillId="2" borderId="2" xfId="1" applyFont="1" applyFill="1" applyBorder="1"/>
    <xf numFmtId="0" fontId="4" fillId="2" borderId="6" xfId="0" applyFont="1" applyFill="1" applyBorder="1" applyAlignment="1">
      <alignment horizontal="left" wrapText="1"/>
    </xf>
    <xf numFmtId="0" fontId="6" fillId="0" borderId="4" xfId="0" applyFont="1" applyBorder="1"/>
    <xf numFmtId="17" fontId="0" fillId="0" borderId="4" xfId="0" applyNumberFormat="1" applyBorder="1"/>
    <xf numFmtId="17" fontId="4" fillId="2" borderId="4" xfId="0" applyNumberFormat="1" applyFont="1" applyFill="1" applyBorder="1"/>
    <xf numFmtId="0" fontId="4" fillId="0" borderId="4" xfId="0" applyFont="1" applyBorder="1" applyAlignment="1">
      <alignment horizontal="right"/>
    </xf>
    <xf numFmtId="0" fontId="4" fillId="2" borderId="0" xfId="0" applyFont="1" applyFill="1"/>
    <xf numFmtId="0" fontId="0" fillId="0" borderId="4" xfId="0" applyBorder="1" applyAlignment="1">
      <alignment horizontal="center" wrapText="1"/>
    </xf>
    <xf numFmtId="0" fontId="0" fillId="0" borderId="4" xfId="0" applyBorder="1" applyAlignment="1">
      <alignment horizontal="center"/>
    </xf>
    <xf numFmtId="0" fontId="0" fillId="0" borderId="0" xfId="0" applyAlignment="1">
      <alignment horizontal="center"/>
    </xf>
    <xf numFmtId="0" fontId="6" fillId="0" borderId="2" xfId="0" applyFont="1" applyBorder="1" applyAlignment="1">
      <alignment horizontal="center"/>
    </xf>
    <xf numFmtId="17" fontId="0" fillId="0" borderId="2" xfId="0" applyNumberFormat="1" applyBorder="1" applyAlignment="1">
      <alignment horizontal="center"/>
    </xf>
    <xf numFmtId="0" fontId="4" fillId="2" borderId="5" xfId="0" applyFont="1" applyFill="1" applyBorder="1" applyAlignment="1">
      <alignment horizontal="center" wrapText="1"/>
    </xf>
    <xf numFmtId="17" fontId="4" fillId="2" borderId="4" xfId="0" applyNumberFormat="1" applyFont="1" applyFill="1" applyBorder="1" applyAlignment="1">
      <alignment horizontal="center"/>
    </xf>
    <xf numFmtId="0" fontId="4" fillId="0" borderId="4" xfId="0" applyFont="1" applyBorder="1" applyAlignment="1">
      <alignment horizontal="center"/>
    </xf>
    <xf numFmtId="0" fontId="4" fillId="3" borderId="7" xfId="0" applyFont="1" applyFill="1" applyBorder="1" applyAlignment="1">
      <alignment horizontal="center" wrapText="1"/>
    </xf>
    <xf numFmtId="164" fontId="6" fillId="0" borderId="2" xfId="0" applyNumberFormat="1" applyFont="1" applyBorder="1"/>
    <xf numFmtId="0" fontId="4" fillId="0" borderId="1" xfId="0" applyFont="1" applyBorder="1" applyAlignment="1">
      <alignment horizontal="center" wrapText="1"/>
    </xf>
    <xf numFmtId="0" fontId="4" fillId="0" borderId="1" xfId="0" applyFont="1" applyBorder="1" applyAlignment="1">
      <alignment horizontal="left" wrapText="1"/>
    </xf>
    <xf numFmtId="0" fontId="4" fillId="0" borderId="4" xfId="0" applyFont="1" applyBorder="1" applyAlignment="1">
      <alignment horizontal="left" wrapText="1"/>
    </xf>
    <xf numFmtId="0" fontId="4" fillId="0" borderId="2" xfId="0" applyFont="1" applyBorder="1" applyAlignment="1">
      <alignment horizontal="center" wrapText="1"/>
    </xf>
    <xf numFmtId="0" fontId="7" fillId="0" borderId="2" xfId="0" applyFont="1" applyBorder="1" applyAlignment="1">
      <alignment horizontal="center" wrapText="1"/>
    </xf>
    <xf numFmtId="0" fontId="7" fillId="0" borderId="1" xfId="0" applyFont="1" applyBorder="1" applyAlignment="1">
      <alignment horizontal="center" wrapText="1"/>
    </xf>
    <xf numFmtId="0" fontId="7" fillId="0" borderId="1" xfId="0" applyFont="1" applyBorder="1" applyAlignment="1">
      <alignment horizontal="left" wrapText="1"/>
    </xf>
    <xf numFmtId="0" fontId="7" fillId="0" borderId="4" xfId="0" applyFont="1" applyBorder="1" applyAlignment="1">
      <alignment horizontal="left" wrapText="1"/>
    </xf>
    <xf numFmtId="0" fontId="5" fillId="0" borderId="0" xfId="0" applyFont="1"/>
    <xf numFmtId="164" fontId="4" fillId="0" borderId="8" xfId="0" applyNumberFormat="1" applyFont="1" applyBorder="1" applyAlignment="1">
      <alignment horizontal="right"/>
    </xf>
    <xf numFmtId="0" fontId="4" fillId="0" borderId="0" xfId="0" applyFont="1" applyAlignment="1">
      <alignment horizontal="right"/>
    </xf>
    <xf numFmtId="164" fontId="4" fillId="0" borderId="1" xfId="0" applyNumberFormat="1" applyFont="1" applyBorder="1"/>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4" fillId="2" borderId="10" xfId="0" applyFont="1" applyFill="1" applyBorder="1" applyAlignment="1">
      <alignment horizontal="left" wrapText="1"/>
    </xf>
    <xf numFmtId="0" fontId="4" fillId="2" borderId="11" xfId="0" applyFont="1" applyFill="1" applyBorder="1" applyAlignment="1">
      <alignment horizontal="left" wrapText="1"/>
    </xf>
    <xf numFmtId="0" fontId="4" fillId="2" borderId="12" xfId="0" applyFont="1" applyFill="1" applyBorder="1" applyAlignment="1">
      <alignment horizontal="center" wrapText="1"/>
    </xf>
    <xf numFmtId="0" fontId="4" fillId="2" borderId="13" xfId="0" applyFont="1" applyFill="1" applyBorder="1" applyAlignment="1">
      <alignment horizontal="center" wrapText="1"/>
    </xf>
    <xf numFmtId="165" fontId="6" fillId="0" borderId="14" xfId="0" applyNumberFormat="1" applyFont="1" applyBorder="1"/>
    <xf numFmtId="164" fontId="6" fillId="0" borderId="15" xfId="1" applyFont="1" applyBorder="1"/>
    <xf numFmtId="166" fontId="4" fillId="2" borderId="14" xfId="0" applyNumberFormat="1" applyFont="1" applyFill="1" applyBorder="1"/>
    <xf numFmtId="164" fontId="4" fillId="2" borderId="15" xfId="1" applyFont="1" applyFill="1" applyBorder="1"/>
    <xf numFmtId="15" fontId="6" fillId="0" borderId="14" xfId="0" applyNumberFormat="1" applyFont="1" applyBorder="1"/>
    <xf numFmtId="0" fontId="0" fillId="0" borderId="14" xfId="0" applyBorder="1"/>
    <xf numFmtId="164" fontId="4" fillId="0" borderId="16" xfId="0" applyNumberFormat="1" applyFont="1" applyBorder="1"/>
    <xf numFmtId="0" fontId="0" fillId="0" borderId="17" xfId="0" applyBorder="1"/>
    <xf numFmtId="0" fontId="0" fillId="0" borderId="18" xfId="0" applyBorder="1"/>
    <xf numFmtId="0" fontId="0" fillId="0" borderId="19" xfId="0" applyBorder="1"/>
    <xf numFmtId="0" fontId="5" fillId="0" borderId="20" xfId="0" applyFont="1" applyBorder="1" applyAlignment="1">
      <alignment horizontal="right"/>
    </xf>
    <xf numFmtId="0" fontId="5" fillId="0" borderId="21" xfId="0" applyFont="1" applyBorder="1" applyAlignment="1">
      <alignment horizontal="right"/>
    </xf>
    <xf numFmtId="0" fontId="8" fillId="0" borderId="0" xfId="0" applyFont="1"/>
    <xf numFmtId="0" fontId="4" fillId="2" borderId="22" xfId="0" applyFont="1" applyFill="1" applyBorder="1" applyAlignment="1">
      <alignment horizontal="center" wrapText="1"/>
    </xf>
    <xf numFmtId="0" fontId="4" fillId="2" borderId="11" xfId="0" applyFont="1" applyFill="1" applyBorder="1" applyAlignment="1">
      <alignment horizontal="center" wrapText="1"/>
    </xf>
    <xf numFmtId="0" fontId="4" fillId="2" borderId="23" xfId="0" applyFont="1" applyFill="1" applyBorder="1" applyAlignment="1">
      <alignment horizontal="center" wrapText="1"/>
    </xf>
    <xf numFmtId="0" fontId="0" fillId="0" borderId="20" xfId="0" applyBorder="1" applyAlignment="1">
      <alignment horizontal="center"/>
    </xf>
    <xf numFmtId="0" fontId="4" fillId="2" borderId="12" xfId="0" applyFont="1" applyFill="1" applyBorder="1" applyAlignment="1">
      <alignment horizontal="left" wrapText="1"/>
    </xf>
    <xf numFmtId="0" fontId="0" fillId="0" borderId="20" xfId="0" applyBorder="1"/>
    <xf numFmtId="0" fontId="4" fillId="2" borderId="24" xfId="0" applyFont="1" applyFill="1" applyBorder="1" applyAlignment="1">
      <alignment horizontal="left" wrapText="1"/>
    </xf>
    <xf numFmtId="0" fontId="0" fillId="0" borderId="25" xfId="0" applyBorder="1"/>
    <xf numFmtId="0" fontId="7" fillId="0" borderId="14" xfId="0" applyFont="1" applyBorder="1" applyAlignment="1">
      <alignment horizontal="center" wrapText="1"/>
    </xf>
    <xf numFmtId="0" fontId="7" fillId="0" borderId="15" xfId="0" applyFont="1" applyBorder="1" applyAlignment="1">
      <alignment horizont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6" fillId="0" borderId="15" xfId="0" applyFont="1" applyBorder="1" applyAlignment="1">
      <alignment horizontal="center"/>
    </xf>
    <xf numFmtId="0" fontId="6" fillId="0" borderId="15" xfId="0" applyFont="1" applyBorder="1"/>
    <xf numFmtId="0" fontId="4" fillId="0" borderId="15" xfId="0" applyFont="1" applyBorder="1" applyAlignment="1">
      <alignment horizontal="right"/>
    </xf>
    <xf numFmtId="0" fontId="0" fillId="0" borderId="21" xfId="0" applyBorder="1"/>
    <xf numFmtId="0" fontId="4" fillId="3" borderId="9" xfId="0" applyFont="1" applyFill="1" applyBorder="1"/>
    <xf numFmtId="0" fontId="4" fillId="3" borderId="24" xfId="0" applyFont="1" applyFill="1" applyBorder="1"/>
    <xf numFmtId="0" fontId="4" fillId="2" borderId="26" xfId="0" applyFont="1" applyFill="1" applyBorder="1" applyAlignment="1">
      <alignment horizontal="center" wrapText="1"/>
    </xf>
    <xf numFmtId="0" fontId="4" fillId="3" borderId="27" xfId="0" applyFont="1" applyFill="1" applyBorder="1" applyAlignment="1">
      <alignment horizontal="center" wrapText="1"/>
    </xf>
    <xf numFmtId="0" fontId="4" fillId="3" borderId="7" xfId="0" applyFont="1" applyFill="1" applyBorder="1" applyAlignment="1">
      <alignment horizontal="left" wrapText="1"/>
    </xf>
    <xf numFmtId="0" fontId="7" fillId="0" borderId="0" xfId="0" applyFont="1" applyAlignment="1">
      <alignment wrapText="1"/>
    </xf>
    <xf numFmtId="0" fontId="0" fillId="0" borderId="0" xfId="0" applyAlignment="1">
      <alignment wrapText="1"/>
    </xf>
    <xf numFmtId="0" fontId="7" fillId="0" borderId="0" xfId="0" applyFont="1"/>
    <xf numFmtId="0" fontId="4" fillId="2" borderId="24" xfId="0" applyFont="1" applyFill="1" applyBorder="1" applyAlignment="1">
      <alignment horizontal="center" wrapText="1"/>
    </xf>
    <xf numFmtId="164" fontId="6" fillId="0" borderId="0" xfId="1" applyFont="1"/>
    <xf numFmtId="164" fontId="4" fillId="0" borderId="28" xfId="0" applyNumberFormat="1" applyFont="1" applyBorder="1"/>
    <xf numFmtId="0" fontId="5" fillId="0" borderId="25" xfId="0" applyFont="1" applyBorder="1" applyAlignment="1">
      <alignment horizontal="right"/>
    </xf>
    <xf numFmtId="2" fontId="0" fillId="0" borderId="0" xfId="0" applyNumberFormat="1"/>
    <xf numFmtId="2" fontId="4" fillId="2" borderId="23" xfId="0" applyNumberFormat="1" applyFont="1" applyFill="1" applyBorder="1" applyAlignment="1">
      <alignment horizontal="center" wrapText="1"/>
    </xf>
    <xf numFmtId="2" fontId="6" fillId="0" borderId="29" xfId="0" applyNumberFormat="1" applyFont="1" applyBorder="1"/>
    <xf numFmtId="43" fontId="0" fillId="0" borderId="0" xfId="0" applyNumberFormat="1"/>
    <xf numFmtId="0" fontId="4" fillId="2" borderId="10" xfId="0" applyFont="1" applyFill="1" applyBorder="1" applyAlignment="1">
      <alignment horizontal="center" vertical="center" wrapText="1"/>
    </xf>
    <xf numFmtId="164" fontId="4" fillId="2" borderId="0" xfId="1" applyFont="1" applyFill="1" applyBorder="1"/>
    <xf numFmtId="164" fontId="6" fillId="0" borderId="0" xfId="1" applyFont="1" applyBorder="1"/>
    <xf numFmtId="0" fontId="4" fillId="2" borderId="9"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5" fillId="5" borderId="20" xfId="0" applyFont="1" applyFill="1" applyBorder="1" applyAlignment="1">
      <alignment horizontal="right"/>
    </xf>
    <xf numFmtId="0" fontId="7" fillId="0" borderId="0" xfId="0" applyFont="1" applyAlignment="1">
      <alignment horizontal="left" wrapText="1"/>
    </xf>
    <xf numFmtId="0" fontId="4" fillId="2" borderId="6" xfId="0" applyFont="1" applyFill="1" applyBorder="1" applyAlignment="1">
      <alignment horizontal="center" vertical="center" wrapText="1"/>
    </xf>
    <xf numFmtId="0" fontId="7" fillId="0" borderId="0" xfId="0" applyFont="1" applyAlignment="1">
      <alignment horizontal="left"/>
    </xf>
    <xf numFmtId="0" fontId="6" fillId="0" borderId="4" xfId="0" applyFont="1" applyBorder="1" applyAlignment="1">
      <alignment wrapText="1"/>
    </xf>
    <xf numFmtId="0" fontId="5" fillId="5" borderId="21" xfId="0" applyFont="1" applyFill="1" applyBorder="1" applyAlignment="1">
      <alignment horizontal="right"/>
    </xf>
    <xf numFmtId="164" fontId="6" fillId="0" borderId="15" xfId="1" applyFont="1" applyFill="1" applyBorder="1"/>
    <xf numFmtId="164" fontId="6" fillId="0" borderId="0" xfId="1" applyFont="1" applyFill="1"/>
    <xf numFmtId="2" fontId="4" fillId="0" borderId="31" xfId="0" applyNumberFormat="1" applyFont="1" applyBorder="1"/>
    <xf numFmtId="2" fontId="5" fillId="0" borderId="30" xfId="0" applyNumberFormat="1" applyFont="1" applyBorder="1" applyAlignment="1">
      <alignment horizontal="right"/>
    </xf>
    <xf numFmtId="164" fontId="6" fillId="0" borderId="2" xfId="1" applyFont="1" applyFill="1" applyBorder="1"/>
    <xf numFmtId="0" fontId="9" fillId="0" borderId="0" xfId="0" applyFont="1"/>
    <xf numFmtId="17" fontId="11" fillId="0" borderId="2" xfId="0" applyNumberFormat="1" applyFont="1" applyBorder="1"/>
    <xf numFmtId="0" fontId="10" fillId="0" borderId="4" xfId="0" applyFont="1" applyBorder="1"/>
    <xf numFmtId="0" fontId="12" fillId="0" borderId="0" xfId="0" applyFont="1"/>
    <xf numFmtId="0" fontId="0" fillId="0" borderId="0" xfId="0" applyAlignment="1">
      <alignment vertical="top" wrapText="1"/>
    </xf>
    <xf numFmtId="0" fontId="12" fillId="0" borderId="0" xfId="0" applyFont="1" applyAlignment="1">
      <alignment vertical="top" wrapText="1"/>
    </xf>
    <xf numFmtId="165" fontId="9" fillId="0" borderId="14" xfId="0" applyNumberFormat="1" applyFont="1" applyBorder="1"/>
    <xf numFmtId="166" fontId="13" fillId="2" borderId="14" xfId="0" applyNumberFormat="1" applyFont="1" applyFill="1" applyBorder="1"/>
    <xf numFmtId="15" fontId="9" fillId="0" borderId="14" xfId="0" applyNumberFormat="1" applyFont="1" applyBorder="1"/>
    <xf numFmtId="17" fontId="13" fillId="2" borderId="4" xfId="0" applyNumberFormat="1" applyFont="1" applyFill="1" applyBorder="1"/>
    <xf numFmtId="164" fontId="9" fillId="0" borderId="0" xfId="1" applyFont="1" applyFill="1" applyBorder="1"/>
    <xf numFmtId="164" fontId="13" fillId="2" borderId="0" xfId="1" applyFont="1" applyFill="1" applyBorder="1"/>
    <xf numFmtId="17" fontId="13" fillId="2" borderId="2" xfId="0" applyNumberFormat="1" applyFont="1" applyFill="1" applyBorder="1"/>
    <xf numFmtId="17" fontId="14" fillId="0" borderId="4" xfId="0" applyNumberFormat="1" applyFont="1" applyBorder="1"/>
    <xf numFmtId="2" fontId="9" fillId="0" borderId="29" xfId="0" applyNumberFormat="1" applyFont="1" applyBorder="1"/>
    <xf numFmtId="17" fontId="9" fillId="0" borderId="2" xfId="0" applyNumberFormat="1" applyFont="1" applyBorder="1"/>
    <xf numFmtId="164" fontId="9" fillId="0" borderId="2" xfId="1" applyFont="1" applyFill="1" applyBorder="1"/>
    <xf numFmtId="164" fontId="9" fillId="0" borderId="2" xfId="0" applyNumberFormat="1" applyFont="1" applyBorder="1"/>
    <xf numFmtId="15" fontId="9" fillId="0" borderId="2" xfId="0" applyNumberFormat="1" applyFont="1" applyBorder="1"/>
    <xf numFmtId="15" fontId="9" fillId="0" borderId="2" xfId="0" applyNumberFormat="1" applyFont="1" applyBorder="1" applyAlignment="1">
      <alignment horizontal="center"/>
    </xf>
    <xf numFmtId="17" fontId="9" fillId="0" borderId="2" xfId="0" applyNumberFormat="1" applyFont="1" applyBorder="1" applyAlignment="1">
      <alignment horizontal="center"/>
    </xf>
    <xf numFmtId="0" fontId="9" fillId="0" borderId="2" xfId="0" applyFont="1" applyBorder="1" applyAlignment="1">
      <alignment horizontal="left" wrapText="1"/>
    </xf>
    <xf numFmtId="0" fontId="4" fillId="0" borderId="0" xfId="0" applyFont="1" applyAlignment="1">
      <alignment horizontal="left"/>
    </xf>
    <xf numFmtId="0" fontId="8" fillId="0" borderId="0" xfId="0" applyFont="1" applyAlignment="1">
      <alignment horizontal="center"/>
    </xf>
    <xf numFmtId="0" fontId="7" fillId="0" borderId="0" xfId="0" applyFont="1" applyAlignment="1">
      <alignment horizontal="left" wrapText="1"/>
    </xf>
    <xf numFmtId="0" fontId="6" fillId="4" borderId="32" xfId="0" applyFont="1" applyFill="1" applyBorder="1" applyAlignment="1">
      <alignment horizontal="left" vertical="top" wrapText="1"/>
    </xf>
    <xf numFmtId="0" fontId="6" fillId="4" borderId="33" xfId="0" applyFont="1" applyFill="1" applyBorder="1" applyAlignment="1">
      <alignment horizontal="left" vertical="top" wrapText="1"/>
    </xf>
    <xf numFmtId="0" fontId="6" fillId="4" borderId="34" xfId="0" applyFont="1" applyFill="1" applyBorder="1" applyAlignment="1">
      <alignment horizontal="left" vertical="top" wrapText="1"/>
    </xf>
    <xf numFmtId="0" fontId="12" fillId="0" borderId="0" xfId="0" applyFont="1" applyAlignment="1">
      <alignment vertical="top" wrapText="1"/>
    </xf>
    <xf numFmtId="0" fontId="4" fillId="3" borderId="10" xfId="0" applyFont="1" applyFill="1" applyBorder="1" applyAlignment="1">
      <alignment horizontal="center"/>
    </xf>
    <xf numFmtId="0" fontId="4" fillId="3" borderId="24" xfId="0" applyFont="1" applyFill="1" applyBorder="1" applyAlignment="1">
      <alignment horizontal="center"/>
    </xf>
    <xf numFmtId="0" fontId="4" fillId="3" borderId="12" xfId="0" applyFont="1" applyFill="1" applyBorder="1" applyAlignment="1">
      <alignment horizontal="center"/>
    </xf>
    <xf numFmtId="0" fontId="4" fillId="3" borderId="13" xfId="0" applyFont="1"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1"/>
  <sheetViews>
    <sheetView tabSelected="1" zoomScaleNormal="100" workbookViewId="0">
      <selection activeCell="A24" sqref="A24"/>
    </sheetView>
  </sheetViews>
  <sheetFormatPr defaultRowHeight="15" x14ac:dyDescent="0.25"/>
  <cols>
    <col min="1" max="1" width="11" bestFit="1" customWidth="1"/>
    <col min="2" max="2" width="13.7109375" customWidth="1"/>
    <col min="3" max="3" width="19.28515625" customWidth="1"/>
    <col min="4" max="4" width="37.7109375" customWidth="1"/>
    <col min="5" max="5" width="15.28515625" customWidth="1"/>
    <col min="6" max="6" width="46" customWidth="1"/>
  </cols>
  <sheetData>
    <row r="1" spans="1:6" ht="21" x14ac:dyDescent="0.35">
      <c r="A1" s="140" t="s">
        <v>0</v>
      </c>
      <c r="B1" s="140"/>
      <c r="C1" s="140"/>
      <c r="D1" s="140"/>
      <c r="E1" s="140"/>
      <c r="F1" s="140"/>
    </row>
    <row r="3" spans="1:6" ht="43.15" customHeight="1" x14ac:dyDescent="0.25">
      <c r="A3" s="141" t="s">
        <v>170</v>
      </c>
      <c r="B3" s="141"/>
      <c r="C3" s="141"/>
      <c r="D3" s="141"/>
      <c r="E3" s="141"/>
      <c r="F3" s="141"/>
    </row>
    <row r="5" spans="1:6" x14ac:dyDescent="0.25">
      <c r="A5" s="139" t="s">
        <v>1</v>
      </c>
      <c r="B5" s="139"/>
      <c r="C5" s="2" t="s">
        <v>2</v>
      </c>
    </row>
    <row r="6" spans="1:6" x14ac:dyDescent="0.25">
      <c r="A6" s="139" t="s">
        <v>3</v>
      </c>
      <c r="B6" s="139"/>
      <c r="C6" s="2" t="s">
        <v>4</v>
      </c>
    </row>
    <row r="7" spans="1:6" x14ac:dyDescent="0.25">
      <c r="A7" s="139" t="s">
        <v>5</v>
      </c>
      <c r="B7" s="139"/>
      <c r="C7" s="117" t="s">
        <v>178</v>
      </c>
    </row>
    <row r="8" spans="1:6" ht="15.75" thickBot="1" x14ac:dyDescent="0.3">
      <c r="A8" s="1"/>
    </row>
    <row r="9" spans="1:6" s="2" customFormat="1" ht="45" x14ac:dyDescent="0.25">
      <c r="A9" s="101" t="s">
        <v>6</v>
      </c>
      <c r="B9" s="98" t="s">
        <v>7</v>
      </c>
      <c r="C9" s="102" t="s">
        <v>8</v>
      </c>
      <c r="D9" s="103" t="s">
        <v>9</v>
      </c>
      <c r="E9" s="104" t="s">
        <v>10</v>
      </c>
      <c r="F9" s="105" t="s">
        <v>11</v>
      </c>
    </row>
    <row r="10" spans="1:6" s="2" customFormat="1" x14ac:dyDescent="0.25">
      <c r="A10" s="123">
        <v>45305</v>
      </c>
      <c r="B10" s="7">
        <v>12346</v>
      </c>
      <c r="C10" s="3" t="s">
        <v>12</v>
      </c>
      <c r="D10" s="20" t="s">
        <v>13</v>
      </c>
      <c r="E10" s="4">
        <v>10000</v>
      </c>
      <c r="F10" s="127">
        <f>E10*0.09</f>
        <v>900</v>
      </c>
    </row>
    <row r="11" spans="1:6" s="2" customFormat="1" x14ac:dyDescent="0.25">
      <c r="A11" s="124"/>
      <c r="B11" s="15"/>
      <c r="C11" s="16"/>
      <c r="D11" s="126">
        <v>45292</v>
      </c>
      <c r="E11" s="18">
        <f>SUM(E10:E10)</f>
        <v>10000</v>
      </c>
      <c r="F11" s="99">
        <f>SUM(F10:F10)</f>
        <v>900</v>
      </c>
    </row>
    <row r="12" spans="1:6" s="2" customFormat="1" x14ac:dyDescent="0.25">
      <c r="A12" s="123"/>
      <c r="B12" s="7"/>
      <c r="C12" s="3"/>
      <c r="D12" s="21"/>
      <c r="E12" s="4"/>
      <c r="F12" s="100"/>
    </row>
    <row r="13" spans="1:6" s="2" customFormat="1" x14ac:dyDescent="0.25">
      <c r="A13" s="125">
        <v>45330</v>
      </c>
      <c r="B13" s="7">
        <v>12347</v>
      </c>
      <c r="C13" s="3" t="s">
        <v>14</v>
      </c>
      <c r="D13" s="20" t="s">
        <v>15</v>
      </c>
      <c r="E13" s="4">
        <v>20000</v>
      </c>
      <c r="F13" s="127">
        <f>E13*0.09</f>
        <v>1800</v>
      </c>
    </row>
    <row r="14" spans="1:6" s="2" customFormat="1" x14ac:dyDescent="0.25">
      <c r="A14" s="124"/>
      <c r="B14" s="15"/>
      <c r="C14" s="16"/>
      <c r="D14" s="126">
        <v>45323</v>
      </c>
      <c r="E14" s="18">
        <f>SUM(E13:E13)</f>
        <v>20000</v>
      </c>
      <c r="F14" s="99">
        <f>SUM(F13:F13)</f>
        <v>1800</v>
      </c>
    </row>
    <row r="15" spans="1:6" s="2" customFormat="1" x14ac:dyDescent="0.25">
      <c r="A15" s="125"/>
      <c r="B15" s="7"/>
      <c r="C15" s="3"/>
      <c r="D15" s="20"/>
      <c r="E15" s="4"/>
      <c r="F15" s="100"/>
    </row>
    <row r="16" spans="1:6" s="2" customFormat="1" x14ac:dyDescent="0.25">
      <c r="A16" s="125">
        <v>45364</v>
      </c>
      <c r="B16" s="7">
        <v>12350</v>
      </c>
      <c r="C16" s="3" t="s">
        <v>16</v>
      </c>
      <c r="D16" s="20" t="s">
        <v>13</v>
      </c>
      <c r="E16" s="4">
        <v>4000</v>
      </c>
      <c r="F16" s="127">
        <f>E16*0.09</f>
        <v>360</v>
      </c>
    </row>
    <row r="17" spans="1:6" s="2" customFormat="1" x14ac:dyDescent="0.25">
      <c r="A17" s="125">
        <v>45366</v>
      </c>
      <c r="B17" s="7">
        <v>12351</v>
      </c>
      <c r="C17" s="3" t="s">
        <v>17</v>
      </c>
      <c r="D17" s="20" t="s">
        <v>13</v>
      </c>
      <c r="E17" s="4">
        <v>600</v>
      </c>
      <c r="F17" s="127">
        <f>E17*0.09</f>
        <v>54</v>
      </c>
    </row>
    <row r="18" spans="1:6" s="2" customFormat="1" x14ac:dyDescent="0.25">
      <c r="A18" s="55"/>
      <c r="B18" s="15"/>
      <c r="C18" s="16"/>
      <c r="D18" s="126">
        <v>45352</v>
      </c>
      <c r="E18" s="18">
        <f>SUM(E16:E17)</f>
        <v>4600</v>
      </c>
      <c r="F18" s="99">
        <f>SUM(F16:F17)</f>
        <v>414</v>
      </c>
    </row>
    <row r="19" spans="1:6" x14ac:dyDescent="0.25">
      <c r="A19" s="57"/>
      <c r="B19" s="7"/>
      <c r="C19" s="3"/>
      <c r="D19" s="20"/>
      <c r="E19" s="4"/>
      <c r="F19" s="100"/>
    </row>
    <row r="20" spans="1:6" ht="15.75" thickBot="1" x14ac:dyDescent="0.3">
      <c r="A20" s="58"/>
      <c r="B20" s="5"/>
      <c r="C20" s="5"/>
      <c r="D20" s="23" t="s">
        <v>18</v>
      </c>
      <c r="E20" s="6">
        <f>E11+E14+E18</f>
        <v>34600</v>
      </c>
      <c r="F20" s="92">
        <f>F11+F14+F18</f>
        <v>3114</v>
      </c>
    </row>
    <row r="21" spans="1:6" ht="16.5" thickTop="1" thickBot="1" x14ac:dyDescent="0.3">
      <c r="A21" s="60"/>
      <c r="B21" s="61"/>
      <c r="C21" s="61"/>
      <c r="D21" s="62"/>
      <c r="E21" s="63" t="s">
        <v>145</v>
      </c>
      <c r="F21" s="93" t="s">
        <v>19</v>
      </c>
    </row>
  </sheetData>
  <mergeCells count="5">
    <mergeCell ref="A5:B5"/>
    <mergeCell ref="A6:B6"/>
    <mergeCell ref="A7:B7"/>
    <mergeCell ref="A1:F1"/>
    <mergeCell ref="A3:F3"/>
  </mergeCells>
  <pageMargins left="0.45" right="0.45" top="0.25" bottom="0.25" header="0.3" footer="0.3"/>
  <headerFooter>
    <oddFooter>&amp;R&amp;9Standard-Rated Supplies Listing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0"/>
  <sheetViews>
    <sheetView workbookViewId="0">
      <selection activeCell="G13" sqref="G13"/>
    </sheetView>
  </sheetViews>
  <sheetFormatPr defaultRowHeight="15" x14ac:dyDescent="0.25"/>
  <cols>
    <col min="1" max="1" width="11" bestFit="1" customWidth="1"/>
    <col min="2" max="2" width="15.7109375" customWidth="1"/>
    <col min="3" max="3" width="8" bestFit="1" customWidth="1"/>
    <col min="4" max="4" width="30.7109375" customWidth="1"/>
    <col min="5" max="5" width="25" customWidth="1"/>
    <col min="6" max="6" width="14.7109375" customWidth="1"/>
    <col min="7" max="7" width="15.28515625" customWidth="1"/>
  </cols>
  <sheetData>
    <row r="1" spans="1:8" ht="21" x14ac:dyDescent="0.35">
      <c r="A1" s="140" t="s">
        <v>89</v>
      </c>
      <c r="B1" s="140"/>
      <c r="C1" s="140"/>
      <c r="D1" s="140"/>
      <c r="E1" s="140"/>
      <c r="F1" s="140"/>
      <c r="G1" s="140"/>
    </row>
    <row r="3" spans="1:8" ht="59.65" customHeight="1" x14ac:dyDescent="0.25">
      <c r="A3" s="141" t="s">
        <v>171</v>
      </c>
      <c r="B3" s="141"/>
      <c r="C3" s="141"/>
      <c r="D3" s="141"/>
      <c r="E3" s="141"/>
      <c r="F3" s="141"/>
      <c r="G3" s="141"/>
      <c r="H3" s="89"/>
    </row>
    <row r="5" spans="1:8" x14ac:dyDescent="0.25">
      <c r="A5" s="139" t="s">
        <v>1</v>
      </c>
      <c r="B5" s="139"/>
      <c r="C5" s="2" t="s">
        <v>2</v>
      </c>
    </row>
    <row r="6" spans="1:8" x14ac:dyDescent="0.25">
      <c r="A6" s="139" t="s">
        <v>3</v>
      </c>
      <c r="B6" s="139"/>
      <c r="C6" s="2" t="s">
        <v>4</v>
      </c>
    </row>
    <row r="7" spans="1:8" x14ac:dyDescent="0.25">
      <c r="A7" s="139" t="s">
        <v>5</v>
      </c>
      <c r="B7" s="139"/>
      <c r="C7" s="117" t="s">
        <v>178</v>
      </c>
    </row>
    <row r="8" spans="1:8" ht="15.75" thickBot="1" x14ac:dyDescent="0.3"/>
    <row r="9" spans="1:8" ht="45" x14ac:dyDescent="0.25">
      <c r="A9" s="47" t="s">
        <v>78</v>
      </c>
      <c r="B9" s="67" t="s">
        <v>79</v>
      </c>
      <c r="C9" s="67" t="s">
        <v>90</v>
      </c>
      <c r="D9" s="72" t="s">
        <v>50</v>
      </c>
      <c r="E9" s="50" t="s">
        <v>80</v>
      </c>
      <c r="F9" s="51" t="s">
        <v>53</v>
      </c>
      <c r="G9" s="52" t="s">
        <v>81</v>
      </c>
    </row>
    <row r="10" spans="1:8" s="2" customFormat="1" x14ac:dyDescent="0.25">
      <c r="A10" s="53"/>
      <c r="B10" s="10"/>
      <c r="C10" s="10"/>
      <c r="E10" s="21"/>
      <c r="F10" s="13"/>
      <c r="G10" s="54"/>
    </row>
    <row r="11" spans="1:8" s="2" customFormat="1" x14ac:dyDescent="0.25">
      <c r="A11" s="55"/>
      <c r="B11" s="17"/>
      <c r="C11" s="17"/>
      <c r="D11" s="24"/>
      <c r="E11" s="126">
        <v>45292</v>
      </c>
      <c r="F11" s="14"/>
      <c r="G11" s="56">
        <f>SUM(G10:G10)</f>
        <v>0</v>
      </c>
    </row>
    <row r="12" spans="1:8" s="2" customFormat="1" x14ac:dyDescent="0.25">
      <c r="A12" s="53"/>
      <c r="B12" s="10"/>
      <c r="C12" s="10"/>
      <c r="E12" s="130"/>
      <c r="F12" s="13"/>
      <c r="G12" s="54"/>
    </row>
    <row r="13" spans="1:8" s="2" customFormat="1" x14ac:dyDescent="0.25">
      <c r="A13" s="125">
        <v>45348</v>
      </c>
      <c r="B13" s="25" t="s">
        <v>91</v>
      </c>
      <c r="C13" s="25" t="s">
        <v>92</v>
      </c>
      <c r="D13" s="2" t="s">
        <v>93</v>
      </c>
      <c r="E13" s="20" t="s">
        <v>94</v>
      </c>
      <c r="F13" s="28" t="s">
        <v>65</v>
      </c>
      <c r="G13" s="54">
        <v>1000</v>
      </c>
    </row>
    <row r="14" spans="1:8" s="2" customFormat="1" x14ac:dyDescent="0.25">
      <c r="A14" s="55"/>
      <c r="B14" s="17"/>
      <c r="C14" s="17"/>
      <c r="D14" s="24"/>
      <c r="E14" s="126">
        <v>45323</v>
      </c>
      <c r="F14" s="14"/>
      <c r="G14" s="56">
        <f>SUM(G13:G13)</f>
        <v>1000</v>
      </c>
    </row>
    <row r="15" spans="1:8" s="2" customFormat="1" x14ac:dyDescent="0.25">
      <c r="A15" s="57"/>
      <c r="B15" s="10"/>
      <c r="C15" s="10"/>
      <c r="E15" s="20"/>
      <c r="F15" s="8"/>
      <c r="G15" s="54"/>
    </row>
    <row r="16" spans="1:8" s="2" customFormat="1" x14ac:dyDescent="0.25">
      <c r="A16" s="125">
        <v>45359</v>
      </c>
      <c r="B16" s="25" t="s">
        <v>95</v>
      </c>
      <c r="C16" s="25" t="s">
        <v>92</v>
      </c>
      <c r="D16" s="2" t="s">
        <v>96</v>
      </c>
      <c r="E16" s="20" t="s">
        <v>97</v>
      </c>
      <c r="F16" s="28" t="s">
        <v>65</v>
      </c>
      <c r="G16" s="54">
        <v>5000</v>
      </c>
    </row>
    <row r="17" spans="1:7" s="2" customFormat="1" x14ac:dyDescent="0.25">
      <c r="A17" s="55"/>
      <c r="B17" s="17"/>
      <c r="C17" s="17"/>
      <c r="D17" s="24"/>
      <c r="E17" s="126">
        <v>45352</v>
      </c>
      <c r="F17" s="14"/>
      <c r="G17" s="56">
        <f>SUM(G16:G16)</f>
        <v>5000</v>
      </c>
    </row>
    <row r="18" spans="1:7" s="2" customFormat="1" x14ac:dyDescent="0.25">
      <c r="A18" s="57"/>
      <c r="B18" s="10"/>
      <c r="C18" s="10"/>
      <c r="E18" s="119"/>
      <c r="F18" s="8"/>
      <c r="G18" s="54"/>
    </row>
    <row r="19" spans="1:7" ht="15.75" thickBot="1" x14ac:dyDescent="0.3">
      <c r="A19" s="58"/>
      <c r="B19" s="11"/>
      <c r="C19" s="11"/>
      <c r="E19" s="23" t="s">
        <v>18</v>
      </c>
      <c r="F19" s="9"/>
      <c r="G19" s="59">
        <f>G11+G14+G17</f>
        <v>6000</v>
      </c>
    </row>
    <row r="20" spans="1:7" ht="16.5" thickTop="1" thickBot="1" x14ac:dyDescent="0.3">
      <c r="A20" s="60"/>
      <c r="B20" s="62"/>
      <c r="C20" s="62"/>
      <c r="D20" s="73"/>
      <c r="E20" s="62"/>
      <c r="F20" s="71"/>
      <c r="G20" s="64" t="s">
        <v>98</v>
      </c>
    </row>
  </sheetData>
  <mergeCells count="5">
    <mergeCell ref="A1:G1"/>
    <mergeCell ref="A5:B5"/>
    <mergeCell ref="A6:B6"/>
    <mergeCell ref="A7:B7"/>
    <mergeCell ref="A3:G3"/>
  </mergeCells>
  <pageMargins left="0.45" right="0.45" top="0.25" bottom="0.25" header="0.3" footer="0.3"/>
  <headerFooter>
    <oddFooter>&amp;R&amp;9Taxable Purchases (Imports - GST Suspended) Listing
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9"/>
  <sheetViews>
    <sheetView workbookViewId="0">
      <selection activeCell="H14" sqref="H14"/>
    </sheetView>
  </sheetViews>
  <sheetFormatPr defaultRowHeight="15" x14ac:dyDescent="0.25"/>
  <cols>
    <col min="1" max="1" width="11" bestFit="1" customWidth="1"/>
    <col min="2" max="2" width="15.7109375" customWidth="1"/>
    <col min="3" max="3" width="8" bestFit="1" customWidth="1"/>
    <col min="4" max="4" width="30.7109375" customWidth="1"/>
    <col min="5" max="5" width="25" customWidth="1"/>
    <col min="6" max="6" width="14.7109375" customWidth="1"/>
    <col min="7" max="7" width="17.5703125" customWidth="1"/>
    <col min="8" max="8" width="15" style="94" customWidth="1"/>
  </cols>
  <sheetData>
    <row r="1" spans="1:8" ht="21" x14ac:dyDescent="0.35">
      <c r="A1" s="140" t="s">
        <v>99</v>
      </c>
      <c r="B1" s="140"/>
      <c r="C1" s="140"/>
      <c r="D1" s="140"/>
      <c r="E1" s="140"/>
      <c r="F1" s="140"/>
      <c r="G1" s="140"/>
    </row>
    <row r="3" spans="1:8" ht="46.5" customHeight="1" x14ac:dyDescent="0.25">
      <c r="A3" s="141" t="s">
        <v>170</v>
      </c>
      <c r="B3" s="141"/>
      <c r="C3" s="141"/>
      <c r="D3" s="141"/>
      <c r="E3" s="141"/>
      <c r="F3" s="141"/>
      <c r="G3" s="141"/>
      <c r="H3" s="141"/>
    </row>
    <row r="5" spans="1:8" x14ac:dyDescent="0.25">
      <c r="A5" s="139" t="s">
        <v>1</v>
      </c>
      <c r="B5" s="139"/>
      <c r="C5" s="2" t="s">
        <v>2</v>
      </c>
    </row>
    <row r="6" spans="1:8" x14ac:dyDescent="0.25">
      <c r="A6" s="139" t="s">
        <v>3</v>
      </c>
      <c r="B6" s="139"/>
      <c r="C6" s="2" t="s">
        <v>4</v>
      </c>
    </row>
    <row r="7" spans="1:8" x14ac:dyDescent="0.25">
      <c r="A7" s="139" t="s">
        <v>5</v>
      </c>
      <c r="B7" s="139"/>
      <c r="C7" s="117" t="s">
        <v>178</v>
      </c>
    </row>
    <row r="8" spans="1:8" ht="15.75" thickBot="1" x14ac:dyDescent="0.3"/>
    <row r="9" spans="1:8" ht="45" x14ac:dyDescent="0.25">
      <c r="A9" s="47" t="s">
        <v>78</v>
      </c>
      <c r="B9" s="67" t="s">
        <v>79</v>
      </c>
      <c r="C9" s="67" t="s">
        <v>90</v>
      </c>
      <c r="D9" s="72" t="s">
        <v>50</v>
      </c>
      <c r="E9" s="50" t="s">
        <v>80</v>
      </c>
      <c r="F9" s="51" t="s">
        <v>53</v>
      </c>
      <c r="G9" s="90" t="s">
        <v>81</v>
      </c>
      <c r="H9" s="95" t="s">
        <v>82</v>
      </c>
    </row>
    <row r="10" spans="1:8" s="2" customFormat="1" x14ac:dyDescent="0.25">
      <c r="A10" s="53"/>
      <c r="B10" s="10"/>
      <c r="C10" s="10"/>
      <c r="E10" s="21"/>
      <c r="F10" s="13"/>
      <c r="G10" s="91"/>
      <c r="H10" s="96"/>
    </row>
    <row r="11" spans="1:8" s="2" customFormat="1" x14ac:dyDescent="0.25">
      <c r="A11" s="53"/>
      <c r="B11" s="10"/>
      <c r="C11" s="10"/>
      <c r="E11" s="21"/>
      <c r="F11" s="13"/>
      <c r="G11" s="113"/>
      <c r="H11" s="96"/>
    </row>
    <row r="12" spans="1:8" s="2" customFormat="1" x14ac:dyDescent="0.25">
      <c r="A12" s="125">
        <v>45292</v>
      </c>
      <c r="B12" s="25" t="s">
        <v>100</v>
      </c>
      <c r="C12" s="25" t="s">
        <v>101</v>
      </c>
      <c r="D12" s="2" t="s">
        <v>93</v>
      </c>
      <c r="E12" s="20" t="s">
        <v>94</v>
      </c>
      <c r="F12" s="28" t="s">
        <v>65</v>
      </c>
      <c r="G12" s="113">
        <v>2000</v>
      </c>
      <c r="H12" s="131">
        <f>G12*0.09</f>
        <v>180</v>
      </c>
    </row>
    <row r="13" spans="1:8" s="2" customFormat="1" x14ac:dyDescent="0.25">
      <c r="A13" s="57"/>
      <c r="B13" s="10"/>
      <c r="C13" s="10"/>
      <c r="E13" s="20"/>
      <c r="F13" s="8"/>
      <c r="G13" s="113"/>
      <c r="H13" s="96"/>
    </row>
    <row r="14" spans="1:8" s="2" customFormat="1" x14ac:dyDescent="0.25">
      <c r="A14" s="125">
        <v>45293</v>
      </c>
      <c r="B14" s="25" t="s">
        <v>102</v>
      </c>
      <c r="C14" s="25" t="s">
        <v>101</v>
      </c>
      <c r="D14" s="2" t="s">
        <v>96</v>
      </c>
      <c r="E14" s="20" t="s">
        <v>97</v>
      </c>
      <c r="F14" s="28" t="s">
        <v>65</v>
      </c>
      <c r="G14" s="113">
        <v>6000</v>
      </c>
      <c r="H14" s="131">
        <f>G14*0.09</f>
        <v>540</v>
      </c>
    </row>
    <row r="15" spans="1:8" s="2" customFormat="1" x14ac:dyDescent="0.25">
      <c r="A15" s="57"/>
      <c r="B15" s="10"/>
      <c r="C15" s="10"/>
      <c r="E15" s="20"/>
      <c r="F15" s="8"/>
      <c r="G15" s="113"/>
      <c r="H15" s="96"/>
    </row>
    <row r="16" spans="1:8" ht="15.75" thickBot="1" x14ac:dyDescent="0.3">
      <c r="A16" s="58"/>
      <c r="B16" s="11"/>
      <c r="C16" s="11"/>
      <c r="E16" s="23" t="s">
        <v>18</v>
      </c>
      <c r="F16" s="9"/>
      <c r="G16" s="92">
        <f>G12+G14</f>
        <v>8000</v>
      </c>
      <c r="H16" s="114">
        <f>SUM(H12,H14)</f>
        <v>720</v>
      </c>
    </row>
    <row r="17" spans="1:8" ht="16.5" thickTop="1" thickBot="1" x14ac:dyDescent="0.3">
      <c r="A17" s="60"/>
      <c r="B17" s="62"/>
      <c r="C17" s="62"/>
      <c r="D17" s="73"/>
      <c r="E17" s="62"/>
      <c r="F17" s="71"/>
      <c r="G17" s="93" t="s">
        <v>175</v>
      </c>
      <c r="H17" s="115" t="s">
        <v>176</v>
      </c>
    </row>
    <row r="19" spans="1:8" ht="67.900000000000006" customHeight="1" x14ac:dyDescent="0.25">
      <c r="A19" s="142" t="s">
        <v>103</v>
      </c>
      <c r="B19" s="143"/>
      <c r="C19" s="143"/>
      <c r="D19" s="143"/>
      <c r="E19" s="143"/>
      <c r="F19" s="143"/>
      <c r="G19" s="143"/>
      <c r="H19" s="144"/>
    </row>
  </sheetData>
  <mergeCells count="6">
    <mergeCell ref="A19:H19"/>
    <mergeCell ref="A1:G1"/>
    <mergeCell ref="A5:B5"/>
    <mergeCell ref="A6:B6"/>
    <mergeCell ref="A7:B7"/>
    <mergeCell ref="A3:H3"/>
  </mergeCells>
  <pageMargins left="0.45" right="0.45" top="0.25" bottom="0.25" header="0.3" footer="0.3"/>
  <headerFooter>
    <oddFooter>&amp;R&amp;9Taxable Purchases (Imports - GST Suspended) Listing
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7"/>
  <sheetViews>
    <sheetView workbookViewId="0">
      <selection activeCell="G12" sqref="G12"/>
    </sheetView>
  </sheetViews>
  <sheetFormatPr defaultRowHeight="15" x14ac:dyDescent="0.25"/>
  <cols>
    <col min="1" max="1" width="11" bestFit="1" customWidth="1"/>
    <col min="2" max="2" width="13.5703125" customWidth="1"/>
    <col min="3" max="3" width="23.7109375" customWidth="1"/>
    <col min="4" max="4" width="19.7109375" customWidth="1"/>
    <col min="5" max="5" width="14" customWidth="1"/>
    <col min="6" max="6" width="12" customWidth="1"/>
    <col min="7" max="7" width="11" customWidth="1"/>
    <col min="8" max="8" width="13.28515625" customWidth="1"/>
    <col min="9" max="9" width="14" customWidth="1"/>
    <col min="10" max="10" width="22.28515625" customWidth="1"/>
    <col min="11" max="11" width="13.28515625" customWidth="1"/>
    <col min="12" max="12" width="12" customWidth="1"/>
    <col min="13" max="14" width="11.7109375" customWidth="1"/>
  </cols>
  <sheetData>
    <row r="1" spans="1:14" ht="21" x14ac:dyDescent="0.35">
      <c r="A1" s="140" t="s">
        <v>104</v>
      </c>
      <c r="B1" s="140"/>
      <c r="C1" s="140"/>
      <c r="D1" s="140"/>
      <c r="E1" s="140"/>
      <c r="F1" s="140"/>
      <c r="G1" s="140"/>
      <c r="H1" s="140"/>
      <c r="I1" s="140"/>
      <c r="J1" s="140"/>
      <c r="K1" s="140"/>
      <c r="L1" s="140"/>
      <c r="M1" s="140"/>
      <c r="N1" s="140"/>
    </row>
    <row r="3" spans="1:14" ht="39" customHeight="1" x14ac:dyDescent="0.25">
      <c r="A3" s="141" t="s">
        <v>170</v>
      </c>
      <c r="B3" s="141"/>
      <c r="C3" s="141"/>
      <c r="D3" s="141"/>
      <c r="E3" s="141"/>
      <c r="F3" s="141"/>
      <c r="G3" s="141"/>
      <c r="H3" s="141"/>
      <c r="I3" s="141"/>
      <c r="J3" s="141"/>
      <c r="K3" s="141"/>
      <c r="L3" s="141"/>
      <c r="M3" s="141"/>
      <c r="N3" s="141"/>
    </row>
    <row r="5" spans="1:14" x14ac:dyDescent="0.25">
      <c r="A5" s="139" t="s">
        <v>1</v>
      </c>
      <c r="B5" s="139"/>
      <c r="C5" s="2" t="s">
        <v>2</v>
      </c>
    </row>
    <row r="6" spans="1:14" x14ac:dyDescent="0.25">
      <c r="A6" s="139" t="s">
        <v>3</v>
      </c>
      <c r="B6" s="139"/>
      <c r="C6" s="2" t="s">
        <v>4</v>
      </c>
    </row>
    <row r="7" spans="1:14" x14ac:dyDescent="0.25">
      <c r="A7" s="139" t="s">
        <v>5</v>
      </c>
      <c r="B7" s="139"/>
      <c r="C7" s="117" t="s">
        <v>179</v>
      </c>
      <c r="D7" s="120"/>
    </row>
    <row r="8" spans="1:14" ht="15.75" thickBot="1" x14ac:dyDescent="0.3"/>
    <row r="9" spans="1:14" ht="105" x14ac:dyDescent="0.25">
      <c r="A9" s="47" t="s">
        <v>6</v>
      </c>
      <c r="B9" s="48" t="s">
        <v>7</v>
      </c>
      <c r="C9" s="49" t="s">
        <v>8</v>
      </c>
      <c r="D9" s="50" t="s">
        <v>9</v>
      </c>
      <c r="E9" s="51" t="s">
        <v>105</v>
      </c>
      <c r="F9" s="51" t="s">
        <v>10</v>
      </c>
      <c r="G9" s="51" t="s">
        <v>106</v>
      </c>
      <c r="H9" s="51" t="s">
        <v>107</v>
      </c>
      <c r="I9" s="51" t="s">
        <v>108</v>
      </c>
      <c r="J9" s="51" t="s">
        <v>109</v>
      </c>
      <c r="K9" s="51" t="s">
        <v>110</v>
      </c>
      <c r="L9" s="51" t="s">
        <v>111</v>
      </c>
      <c r="M9" s="51" t="s">
        <v>112</v>
      </c>
      <c r="N9" s="52" t="s">
        <v>177</v>
      </c>
    </row>
    <row r="10" spans="1:14" s="43" customFormat="1" x14ac:dyDescent="0.25">
      <c r="A10" s="74"/>
      <c r="B10" s="40"/>
      <c r="C10" s="41"/>
      <c r="D10" s="42"/>
      <c r="E10" s="39"/>
      <c r="F10" s="39" t="s">
        <v>113</v>
      </c>
      <c r="G10" s="39" t="s">
        <v>114</v>
      </c>
      <c r="H10" s="39"/>
      <c r="I10" s="39" t="s">
        <v>115</v>
      </c>
      <c r="J10" s="39" t="s">
        <v>180</v>
      </c>
      <c r="K10" s="39"/>
      <c r="L10" s="39"/>
      <c r="M10" s="39"/>
      <c r="N10" s="75"/>
    </row>
    <row r="11" spans="1:14" x14ac:dyDescent="0.25">
      <c r="A11" s="76"/>
      <c r="B11" s="35"/>
      <c r="C11" s="36"/>
      <c r="D11" s="37"/>
      <c r="E11" s="38"/>
      <c r="F11" s="38"/>
      <c r="G11" s="38"/>
      <c r="H11" s="38"/>
      <c r="I11" s="38"/>
      <c r="J11" s="38"/>
      <c r="K11" s="38"/>
      <c r="L11" s="38"/>
      <c r="M11" s="38"/>
      <c r="N11" s="77"/>
    </row>
    <row r="12" spans="1:14" s="2" customFormat="1" x14ac:dyDescent="0.25">
      <c r="A12" s="123">
        <v>45016</v>
      </c>
      <c r="B12" s="7">
        <v>12301</v>
      </c>
      <c r="C12" s="3" t="s">
        <v>54</v>
      </c>
      <c r="D12" s="20" t="s">
        <v>13</v>
      </c>
      <c r="E12" s="132">
        <v>44986</v>
      </c>
      <c r="F12" s="116">
        <v>1500</v>
      </c>
      <c r="G12" s="133">
        <f>F12*0.08</f>
        <v>120</v>
      </c>
      <c r="H12" s="4">
        <v>1000</v>
      </c>
      <c r="I12" s="34">
        <f>F12+G12-H12</f>
        <v>620</v>
      </c>
      <c r="J12" s="134">
        <f>I12/108%*8%</f>
        <v>45.925925925925924</v>
      </c>
      <c r="K12" s="28" t="s">
        <v>116</v>
      </c>
      <c r="L12" s="28" t="s">
        <v>116</v>
      </c>
      <c r="M12" s="28" t="s">
        <v>116</v>
      </c>
      <c r="N12" s="78" t="s">
        <v>116</v>
      </c>
    </row>
    <row r="13" spans="1:14" s="2" customFormat="1" x14ac:dyDescent="0.25">
      <c r="A13" s="57"/>
      <c r="B13" s="7"/>
      <c r="C13" s="3"/>
      <c r="D13" s="20"/>
      <c r="E13" s="8"/>
      <c r="F13" s="4"/>
      <c r="G13" s="4"/>
      <c r="H13" s="8"/>
      <c r="I13" s="8"/>
      <c r="J13" s="8"/>
      <c r="K13" s="8"/>
      <c r="L13" s="8"/>
      <c r="M13" s="8"/>
      <c r="N13" s="79"/>
    </row>
    <row r="14" spans="1:14" ht="15.75" thickBot="1" x14ac:dyDescent="0.3">
      <c r="A14" s="58"/>
      <c r="B14" s="5"/>
      <c r="C14" s="5"/>
      <c r="D14" s="23"/>
      <c r="E14" s="45"/>
      <c r="F14" s="46"/>
      <c r="G14" s="46"/>
      <c r="H14" s="23"/>
      <c r="I14" s="9" t="s">
        <v>18</v>
      </c>
      <c r="J14" s="44">
        <f>SUM(J12:J13)</f>
        <v>45.925925925925924</v>
      </c>
      <c r="K14" s="9"/>
      <c r="L14" s="9"/>
      <c r="M14" s="9"/>
      <c r="N14" s="80"/>
    </row>
    <row r="15" spans="1:14" ht="16.5" thickTop="1" thickBot="1" x14ac:dyDescent="0.3">
      <c r="A15" s="60"/>
      <c r="B15" s="61"/>
      <c r="C15" s="61"/>
      <c r="D15" s="62"/>
      <c r="E15" s="71"/>
      <c r="F15" s="63"/>
      <c r="G15" s="63"/>
      <c r="H15" s="71"/>
      <c r="I15" s="71"/>
      <c r="J15" s="106" t="s">
        <v>168</v>
      </c>
      <c r="K15" s="71"/>
      <c r="L15" s="71"/>
      <c r="M15" s="71"/>
      <c r="N15" s="81"/>
    </row>
    <row r="17" spans="1:10" x14ac:dyDescent="0.25">
      <c r="A17" s="122"/>
      <c r="B17" s="121"/>
      <c r="C17" s="145"/>
      <c r="D17" s="145"/>
      <c r="E17" s="122"/>
      <c r="F17" s="122"/>
      <c r="G17" s="122"/>
      <c r="H17" s="122"/>
      <c r="I17" s="122"/>
      <c r="J17" s="122"/>
    </row>
  </sheetData>
  <mergeCells count="6">
    <mergeCell ref="C17:D17"/>
    <mergeCell ref="A1:N1"/>
    <mergeCell ref="A5:B5"/>
    <mergeCell ref="A6:B6"/>
    <mergeCell ref="A7:B7"/>
    <mergeCell ref="A3:N3"/>
  </mergeCells>
  <pageMargins left="0.45" right="0.45" top="0.25" bottom="0.25" header="0.3" footer="0.3"/>
  <headerFooter>
    <oddFooter>&amp;R&amp;9Bad Debt Relief Claim Listing
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4"/>
  <sheetViews>
    <sheetView topLeftCell="A3" zoomScaleNormal="100" workbookViewId="0">
      <selection activeCell="P20" sqref="P20"/>
    </sheetView>
  </sheetViews>
  <sheetFormatPr defaultRowHeight="15" x14ac:dyDescent="0.25"/>
  <cols>
    <col min="1" max="1" width="11" bestFit="1" customWidth="1"/>
    <col min="2" max="2" width="13.7109375" customWidth="1"/>
    <col min="3" max="3" width="23.7109375" customWidth="1"/>
    <col min="4" max="4" width="19.7109375" customWidth="1"/>
    <col min="5" max="5" width="10" customWidth="1"/>
    <col min="6" max="6" width="11.7109375" customWidth="1"/>
    <col min="7" max="7" width="13.28515625" customWidth="1"/>
    <col min="8" max="8" width="12" customWidth="1"/>
    <col min="9" max="9" width="11.7109375" customWidth="1"/>
    <col min="10" max="10" width="13" customWidth="1"/>
    <col min="11" max="11" width="13.28515625" customWidth="1"/>
    <col min="12" max="12" width="12.7109375" customWidth="1"/>
    <col min="13" max="13" width="14" customWidth="1"/>
    <col min="14" max="15" width="14.7109375" customWidth="1"/>
    <col min="16" max="16" width="29.7109375" customWidth="1"/>
    <col min="17" max="17" width="12" customWidth="1"/>
    <col min="18" max="18" width="17.5703125" customWidth="1"/>
  </cols>
  <sheetData>
    <row r="1" spans="1:18" ht="21" x14ac:dyDescent="0.35">
      <c r="A1" s="140" t="s">
        <v>117</v>
      </c>
      <c r="B1" s="140"/>
      <c r="C1" s="140"/>
      <c r="D1" s="140"/>
      <c r="E1" s="140"/>
      <c r="F1" s="140"/>
      <c r="G1" s="140"/>
      <c r="H1" s="140"/>
      <c r="I1" s="140"/>
      <c r="J1" s="140"/>
      <c r="K1" s="140"/>
      <c r="L1" s="140"/>
      <c r="M1" s="140"/>
      <c r="N1" s="140"/>
      <c r="O1" s="140"/>
      <c r="P1" s="140"/>
      <c r="Q1" s="140"/>
      <c r="R1" s="140"/>
    </row>
    <row r="3" spans="1:18" ht="40.9" customHeight="1" x14ac:dyDescent="0.25">
      <c r="A3" s="141" t="s">
        <v>170</v>
      </c>
      <c r="B3" s="141"/>
      <c r="C3" s="141"/>
      <c r="D3" s="141"/>
      <c r="E3" s="141"/>
      <c r="F3" s="141"/>
      <c r="G3" s="141"/>
      <c r="H3" s="141"/>
      <c r="I3" s="141"/>
      <c r="J3" s="141"/>
      <c r="K3" s="141"/>
      <c r="L3" s="141"/>
      <c r="M3" s="141"/>
      <c r="N3" s="141"/>
      <c r="O3" s="141"/>
      <c r="P3" s="141"/>
      <c r="Q3" s="141"/>
      <c r="R3" s="141"/>
    </row>
    <row r="5" spans="1:18" x14ac:dyDescent="0.25">
      <c r="A5" s="139" t="s">
        <v>1</v>
      </c>
      <c r="B5" s="139"/>
      <c r="C5" s="2" t="s">
        <v>2</v>
      </c>
    </row>
    <row r="6" spans="1:18" x14ac:dyDescent="0.25">
      <c r="A6" s="139" t="s">
        <v>3</v>
      </c>
      <c r="B6" s="139"/>
      <c r="C6" s="2" t="s">
        <v>4</v>
      </c>
    </row>
    <row r="7" spans="1:18" x14ac:dyDescent="0.25">
      <c r="A7" s="139" t="s">
        <v>5</v>
      </c>
      <c r="B7" s="139"/>
      <c r="C7" s="117" t="s">
        <v>178</v>
      </c>
    </row>
    <row r="8" spans="1:18" ht="15.75" thickBot="1" x14ac:dyDescent="0.3"/>
    <row r="9" spans="1:18" x14ac:dyDescent="0.25">
      <c r="A9" s="82"/>
      <c r="B9" s="83"/>
      <c r="C9" s="83"/>
      <c r="D9" s="83"/>
      <c r="E9" s="146" t="s">
        <v>118</v>
      </c>
      <c r="F9" s="147"/>
      <c r="G9" s="147"/>
      <c r="H9" s="147"/>
      <c r="I9" s="147"/>
      <c r="J9" s="148"/>
      <c r="K9" s="146"/>
      <c r="L9" s="147"/>
      <c r="M9" s="147"/>
      <c r="N9" s="147"/>
      <c r="O9" s="147"/>
      <c r="P9" s="147"/>
      <c r="Q9" s="147"/>
      <c r="R9" s="149"/>
    </row>
    <row r="10" spans="1:18" ht="105" x14ac:dyDescent="0.25">
      <c r="A10" s="84" t="s">
        <v>6</v>
      </c>
      <c r="B10" s="30" t="s">
        <v>7</v>
      </c>
      <c r="C10" s="12" t="s">
        <v>8</v>
      </c>
      <c r="D10" s="19" t="s">
        <v>9</v>
      </c>
      <c r="E10" s="33" t="s">
        <v>119</v>
      </c>
      <c r="F10" s="33" t="s">
        <v>120</v>
      </c>
      <c r="G10" s="33" t="s">
        <v>121</v>
      </c>
      <c r="H10" s="33" t="s">
        <v>122</v>
      </c>
      <c r="I10" s="33" t="s">
        <v>123</v>
      </c>
      <c r="J10" s="33" t="s">
        <v>124</v>
      </c>
      <c r="K10" s="33" t="s">
        <v>125</v>
      </c>
      <c r="L10" s="33" t="s">
        <v>126</v>
      </c>
      <c r="M10" s="33" t="s">
        <v>127</v>
      </c>
      <c r="N10" s="33" t="s">
        <v>128</v>
      </c>
      <c r="O10" s="33" t="s">
        <v>129</v>
      </c>
      <c r="P10" s="86" t="s">
        <v>130</v>
      </c>
      <c r="Q10" s="33" t="s">
        <v>131</v>
      </c>
      <c r="R10" s="85" t="s">
        <v>132</v>
      </c>
    </row>
    <row r="11" spans="1:18" s="2" customFormat="1" x14ac:dyDescent="0.25">
      <c r="A11" s="123">
        <v>45364</v>
      </c>
      <c r="B11" s="7">
        <v>55436</v>
      </c>
      <c r="C11" s="3" t="s">
        <v>133</v>
      </c>
      <c r="D11" s="20" t="s">
        <v>134</v>
      </c>
      <c r="E11" s="8">
        <v>5243</v>
      </c>
      <c r="F11" s="135">
        <v>45364</v>
      </c>
      <c r="G11" s="28" t="s">
        <v>135</v>
      </c>
      <c r="H11" s="136">
        <v>45361</v>
      </c>
      <c r="I11" s="136">
        <v>45371</v>
      </c>
      <c r="J11" s="136">
        <v>45371</v>
      </c>
      <c r="K11" s="28" t="s">
        <v>116</v>
      </c>
      <c r="L11" s="137">
        <v>45352</v>
      </c>
      <c r="M11" s="28" t="s">
        <v>116</v>
      </c>
      <c r="N11" s="28" t="s">
        <v>116</v>
      </c>
      <c r="O11" s="28" t="s">
        <v>136</v>
      </c>
      <c r="P11" s="138" t="s">
        <v>181</v>
      </c>
      <c r="Q11" s="4">
        <v>100</v>
      </c>
      <c r="R11" s="54">
        <v>100</v>
      </c>
    </row>
    <row r="12" spans="1:18" s="2" customFormat="1" x14ac:dyDescent="0.25">
      <c r="A12" s="57"/>
      <c r="B12" s="7"/>
      <c r="C12" s="3"/>
      <c r="D12" s="20"/>
      <c r="E12" s="8"/>
      <c r="F12" s="8"/>
      <c r="G12" s="8"/>
      <c r="H12" s="8"/>
      <c r="I12" s="8"/>
      <c r="J12" s="8"/>
      <c r="K12" s="8"/>
      <c r="L12" s="8"/>
      <c r="M12" s="8"/>
      <c r="N12" s="8"/>
      <c r="O12" s="8"/>
      <c r="P12" s="8"/>
      <c r="Q12" s="4"/>
      <c r="R12" s="54"/>
    </row>
    <row r="13" spans="1:18" ht="15.75" thickBot="1" x14ac:dyDescent="0.3">
      <c r="A13" s="58"/>
      <c r="B13" s="5"/>
      <c r="C13" s="5"/>
      <c r="D13" s="23"/>
      <c r="E13" s="9"/>
      <c r="F13" s="9"/>
      <c r="G13" s="9"/>
      <c r="H13" s="9"/>
      <c r="I13" s="9"/>
      <c r="J13" s="9"/>
      <c r="K13" s="9"/>
      <c r="L13" s="9"/>
      <c r="M13" s="23"/>
      <c r="N13" s="11"/>
      <c r="P13" s="23" t="s">
        <v>18</v>
      </c>
      <c r="Q13" s="6">
        <f>SUM(Q11:Q12)</f>
        <v>100</v>
      </c>
      <c r="R13" s="59">
        <f>SUM(R11:R12)</f>
        <v>100</v>
      </c>
    </row>
    <row r="14" spans="1:18" ht="16.5" thickTop="1" thickBot="1" x14ac:dyDescent="0.3">
      <c r="A14" s="60"/>
      <c r="B14" s="61"/>
      <c r="C14" s="61"/>
      <c r="D14" s="62"/>
      <c r="E14" s="71"/>
      <c r="F14" s="71"/>
      <c r="G14" s="71"/>
      <c r="H14" s="71"/>
      <c r="I14" s="71"/>
      <c r="J14" s="71"/>
      <c r="K14" s="71"/>
      <c r="L14" s="71"/>
      <c r="M14" s="71"/>
      <c r="N14" s="71"/>
      <c r="O14" s="71"/>
      <c r="P14" s="71"/>
      <c r="Q14" s="63"/>
      <c r="R14" s="111" t="s">
        <v>169</v>
      </c>
    </row>
  </sheetData>
  <mergeCells count="7">
    <mergeCell ref="E9:J9"/>
    <mergeCell ref="K9:R9"/>
    <mergeCell ref="A1:R1"/>
    <mergeCell ref="A5:B5"/>
    <mergeCell ref="A6:B6"/>
    <mergeCell ref="A7:B7"/>
    <mergeCell ref="A3:R3"/>
  </mergeCells>
  <pageMargins left="0.45" right="0.45" top="0.25" bottom="0.25" header="0.3" footer="0.3"/>
  <headerFooter>
    <oddFooter>&amp;R&amp;9Tourist Refund Scheme Claim Listing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CF256-D2D1-4D2B-8577-2BE70C4A75A5}">
  <sheetPr>
    <pageSetUpPr fitToPage="1"/>
  </sheetPr>
  <dimension ref="A1:F22"/>
  <sheetViews>
    <sheetView zoomScaleNormal="100" workbookViewId="0">
      <selection activeCell="F14" sqref="F14"/>
    </sheetView>
  </sheetViews>
  <sheetFormatPr defaultRowHeight="15" x14ac:dyDescent="0.25"/>
  <cols>
    <col min="1" max="1" width="11" bestFit="1" customWidth="1"/>
    <col min="2" max="2" width="13.5703125" customWidth="1"/>
    <col min="3" max="3" width="22.28515625" customWidth="1"/>
    <col min="4" max="4" width="33.7109375" customWidth="1"/>
    <col min="5" max="5" width="20.7109375" customWidth="1"/>
    <col min="6" max="6" width="48.28515625" customWidth="1"/>
  </cols>
  <sheetData>
    <row r="1" spans="1:6" ht="21" x14ac:dyDescent="0.35">
      <c r="A1" s="140" t="s">
        <v>140</v>
      </c>
      <c r="B1" s="140"/>
      <c r="C1" s="140"/>
      <c r="D1" s="140"/>
      <c r="E1" s="140"/>
      <c r="F1" s="140"/>
    </row>
    <row r="3" spans="1:6" ht="42" customHeight="1" x14ac:dyDescent="0.25">
      <c r="A3" s="141" t="s">
        <v>170</v>
      </c>
      <c r="B3" s="141"/>
      <c r="C3" s="141"/>
      <c r="D3" s="141"/>
      <c r="E3" s="141"/>
      <c r="F3" s="141"/>
    </row>
    <row r="4" spans="1:6" ht="15" customHeight="1" x14ac:dyDescent="0.25">
      <c r="A4" s="109"/>
      <c r="B4" s="107"/>
      <c r="C4" s="107"/>
      <c r="D4" s="107"/>
      <c r="E4" s="107"/>
      <c r="F4" s="107"/>
    </row>
    <row r="6" spans="1:6" x14ac:dyDescent="0.25">
      <c r="A6" s="139" t="s">
        <v>1</v>
      </c>
      <c r="B6" s="139"/>
      <c r="C6" s="2" t="s">
        <v>2</v>
      </c>
    </row>
    <row r="7" spans="1:6" x14ac:dyDescent="0.25">
      <c r="A7" s="139" t="s">
        <v>3</v>
      </c>
      <c r="B7" s="139"/>
      <c r="C7" s="2" t="s">
        <v>4</v>
      </c>
    </row>
    <row r="8" spans="1:6" x14ac:dyDescent="0.25">
      <c r="A8" s="139" t="s">
        <v>5</v>
      </c>
      <c r="B8" s="139"/>
      <c r="C8" s="117" t="s">
        <v>178</v>
      </c>
    </row>
    <row r="9" spans="1:6" ht="15.75" thickBot="1" x14ac:dyDescent="0.3">
      <c r="A9" s="1"/>
    </row>
    <row r="10" spans="1:6" s="2" customFormat="1" ht="45" x14ac:dyDescent="0.25">
      <c r="A10" s="101" t="s">
        <v>6</v>
      </c>
      <c r="B10" s="98" t="s">
        <v>7</v>
      </c>
      <c r="C10" s="102" t="s">
        <v>8</v>
      </c>
      <c r="D10" s="103" t="s">
        <v>139</v>
      </c>
      <c r="E10" s="104" t="s">
        <v>137</v>
      </c>
      <c r="F10" s="105" t="s">
        <v>138</v>
      </c>
    </row>
    <row r="11" spans="1:6" s="2" customFormat="1" x14ac:dyDescent="0.25">
      <c r="A11" s="123">
        <v>45305</v>
      </c>
      <c r="B11" s="7">
        <v>12345</v>
      </c>
      <c r="C11" s="3" t="s">
        <v>157</v>
      </c>
      <c r="D11" s="20" t="s">
        <v>13</v>
      </c>
      <c r="E11" s="4">
        <v>10000</v>
      </c>
      <c r="F11" s="127">
        <f>E11*0.09</f>
        <v>900</v>
      </c>
    </row>
    <row r="12" spans="1:6" s="2" customFormat="1" x14ac:dyDescent="0.25">
      <c r="A12" s="55"/>
      <c r="B12" s="15"/>
      <c r="C12" s="16"/>
      <c r="D12" s="126">
        <v>45292</v>
      </c>
      <c r="E12" s="18">
        <f>SUM(E11:E11)</f>
        <v>10000</v>
      </c>
      <c r="F12" s="128">
        <f>SUM(F11:F11)</f>
        <v>900</v>
      </c>
    </row>
    <row r="13" spans="1:6" s="2" customFormat="1" x14ac:dyDescent="0.25">
      <c r="A13" s="53"/>
      <c r="B13" s="7"/>
      <c r="C13" s="3"/>
      <c r="D13" s="21"/>
      <c r="E13" s="4"/>
      <c r="F13" s="100"/>
    </row>
    <row r="14" spans="1:6" s="2" customFormat="1" x14ac:dyDescent="0.25">
      <c r="A14" s="125">
        <v>45330</v>
      </c>
      <c r="B14" s="7">
        <v>12348</v>
      </c>
      <c r="C14" s="3" t="s">
        <v>158</v>
      </c>
      <c r="D14" s="110" t="s">
        <v>161</v>
      </c>
      <c r="E14" s="4">
        <v>299</v>
      </c>
      <c r="F14" s="127">
        <f>E14*0.09</f>
        <v>26.91</v>
      </c>
    </row>
    <row r="15" spans="1:6" s="2" customFormat="1" x14ac:dyDescent="0.25">
      <c r="A15" s="55"/>
      <c r="B15" s="15"/>
      <c r="C15" s="16"/>
      <c r="D15" s="126">
        <v>45323</v>
      </c>
      <c r="E15" s="18">
        <f>SUM(E14:E14)</f>
        <v>299</v>
      </c>
      <c r="F15" s="99">
        <f>SUM(F14:F14)</f>
        <v>26.91</v>
      </c>
    </row>
    <row r="16" spans="1:6" s="2" customFormat="1" x14ac:dyDescent="0.25">
      <c r="A16" s="57"/>
      <c r="B16" s="7"/>
      <c r="C16" s="3"/>
      <c r="D16" s="20"/>
      <c r="E16" s="4"/>
      <c r="F16" s="100"/>
    </row>
    <row r="17" spans="1:6" s="2" customFormat="1" x14ac:dyDescent="0.25">
      <c r="A17" s="125">
        <v>45364</v>
      </c>
      <c r="B17" s="7">
        <v>12352</v>
      </c>
      <c r="C17" s="3" t="s">
        <v>159</v>
      </c>
      <c r="D17" s="20" t="s">
        <v>13</v>
      </c>
      <c r="E17" s="4">
        <v>4000</v>
      </c>
      <c r="F17" s="127">
        <f>E17*0.09</f>
        <v>360</v>
      </c>
    </row>
    <row r="18" spans="1:6" s="2" customFormat="1" x14ac:dyDescent="0.25">
      <c r="A18" s="125">
        <v>45366</v>
      </c>
      <c r="B18" s="7">
        <v>12354</v>
      </c>
      <c r="C18" s="3" t="s">
        <v>160</v>
      </c>
      <c r="D18" s="20" t="s">
        <v>13</v>
      </c>
      <c r="E18" s="4">
        <v>600</v>
      </c>
      <c r="F18" s="127">
        <f>E18*0.09</f>
        <v>54</v>
      </c>
    </row>
    <row r="19" spans="1:6" s="2" customFormat="1" x14ac:dyDescent="0.25">
      <c r="A19" s="55"/>
      <c r="B19" s="15"/>
      <c r="C19" s="16"/>
      <c r="D19" s="126">
        <v>45352</v>
      </c>
      <c r="E19" s="18">
        <f>SUM(E17:E18)</f>
        <v>4600</v>
      </c>
      <c r="F19" s="99">
        <f>SUM(F17:F18)</f>
        <v>414</v>
      </c>
    </row>
    <row r="20" spans="1:6" x14ac:dyDescent="0.25">
      <c r="A20" s="57"/>
      <c r="B20" s="7"/>
      <c r="C20" s="3"/>
      <c r="D20" s="20"/>
      <c r="E20" s="4"/>
      <c r="F20" s="100"/>
    </row>
    <row r="21" spans="1:6" ht="15.75" thickBot="1" x14ac:dyDescent="0.3">
      <c r="A21" s="58"/>
      <c r="B21" s="5"/>
      <c r="C21" s="5"/>
      <c r="D21" s="23" t="s">
        <v>18</v>
      </c>
      <c r="E21" s="6">
        <f>E12+E15+E19</f>
        <v>14899</v>
      </c>
      <c r="F21" s="92">
        <f>F12+F15+F19</f>
        <v>1340.9099999999999</v>
      </c>
    </row>
    <row r="22" spans="1:6" ht="16.5" thickTop="1" thickBot="1" x14ac:dyDescent="0.3">
      <c r="A22" s="60"/>
      <c r="B22" s="61"/>
      <c r="C22" s="61"/>
      <c r="D22" s="62"/>
      <c r="E22" s="63" t="s">
        <v>142</v>
      </c>
      <c r="F22" s="93" t="s">
        <v>19</v>
      </c>
    </row>
  </sheetData>
  <mergeCells count="5">
    <mergeCell ref="A1:F1"/>
    <mergeCell ref="A3:F3"/>
    <mergeCell ref="A6:B6"/>
    <mergeCell ref="A7:B7"/>
    <mergeCell ref="A8:B8"/>
  </mergeCells>
  <pageMargins left="0.45" right="0.45" top="0.25" bottom="0.25" header="0.3" footer="0.3"/>
  <headerFooter>
    <oddFooter>&amp;R&amp;9Standard-Rated Supplies Listing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44448-CAA9-4FB4-9DB9-B7C3F1D7261E}">
  <sheetPr>
    <pageSetUpPr fitToPage="1"/>
  </sheetPr>
  <dimension ref="A1:G22"/>
  <sheetViews>
    <sheetView zoomScaleNormal="100" workbookViewId="0">
      <selection activeCell="G14" sqref="G14"/>
    </sheetView>
  </sheetViews>
  <sheetFormatPr defaultRowHeight="15" x14ac:dyDescent="0.25"/>
  <cols>
    <col min="1" max="1" width="11" bestFit="1" customWidth="1"/>
    <col min="2" max="2" width="13.7109375" customWidth="1"/>
    <col min="3" max="3" width="20.28515625" customWidth="1"/>
    <col min="4" max="4" width="23.7109375" customWidth="1"/>
    <col min="5" max="5" width="15" customWidth="1"/>
    <col min="6" max="6" width="21.7109375" customWidth="1"/>
    <col min="7" max="7" width="39.28515625" customWidth="1"/>
  </cols>
  <sheetData>
    <row r="1" spans="1:7" ht="21" x14ac:dyDescent="0.35">
      <c r="A1" s="140" t="s">
        <v>146</v>
      </c>
      <c r="B1" s="140"/>
      <c r="C1" s="140"/>
      <c r="D1" s="140"/>
      <c r="E1" s="140"/>
      <c r="F1" s="140"/>
      <c r="G1" s="140"/>
    </row>
    <row r="3" spans="1:7" ht="46.5" customHeight="1" x14ac:dyDescent="0.25">
      <c r="A3" s="141" t="s">
        <v>170</v>
      </c>
      <c r="B3" s="141"/>
      <c r="C3" s="141"/>
      <c r="D3" s="141"/>
      <c r="E3" s="141"/>
      <c r="F3" s="141"/>
      <c r="G3" s="141"/>
    </row>
    <row r="4" spans="1:7" ht="15" customHeight="1" x14ac:dyDescent="0.25">
      <c r="A4" s="109"/>
      <c r="B4" s="107"/>
      <c r="C4" s="107"/>
      <c r="D4" s="107"/>
      <c r="E4" s="107"/>
      <c r="F4" s="107"/>
      <c r="G4" s="107"/>
    </row>
    <row r="6" spans="1:7" x14ac:dyDescent="0.25">
      <c r="A6" s="139" t="s">
        <v>1</v>
      </c>
      <c r="B6" s="139"/>
      <c r="C6" s="2" t="s">
        <v>2</v>
      </c>
    </row>
    <row r="7" spans="1:7" x14ac:dyDescent="0.25">
      <c r="A7" s="139" t="s">
        <v>3</v>
      </c>
      <c r="B7" s="139"/>
      <c r="C7" s="2" t="s">
        <v>4</v>
      </c>
    </row>
    <row r="8" spans="1:7" x14ac:dyDescent="0.25">
      <c r="A8" s="139" t="s">
        <v>5</v>
      </c>
      <c r="B8" s="139"/>
      <c r="C8" s="117" t="s">
        <v>178</v>
      </c>
    </row>
    <row r="9" spans="1:7" ht="30.75" customHeight="1" x14ac:dyDescent="0.25">
      <c r="A9" s="1"/>
    </row>
    <row r="10" spans="1:7" s="2" customFormat="1" ht="45" x14ac:dyDescent="0.25">
      <c r="A10" s="108" t="s">
        <v>6</v>
      </c>
      <c r="B10" s="108" t="s">
        <v>7</v>
      </c>
      <c r="C10" s="108" t="s">
        <v>8</v>
      </c>
      <c r="D10" s="108" t="s">
        <v>141</v>
      </c>
      <c r="E10" s="108" t="s">
        <v>151</v>
      </c>
      <c r="F10" s="108" t="s">
        <v>137</v>
      </c>
      <c r="G10" s="108" t="s">
        <v>138</v>
      </c>
    </row>
    <row r="11" spans="1:7" s="2" customFormat="1" x14ac:dyDescent="0.25">
      <c r="A11" s="123">
        <v>45305</v>
      </c>
      <c r="B11" s="7">
        <v>12355</v>
      </c>
      <c r="C11" s="3" t="s">
        <v>148</v>
      </c>
      <c r="D11" s="20" t="s">
        <v>155</v>
      </c>
      <c r="E11" s="8">
        <v>3</v>
      </c>
      <c r="F11" s="4">
        <v>594</v>
      </c>
      <c r="G11" s="127">
        <f>F11*0.09</f>
        <v>53.46</v>
      </c>
    </row>
    <row r="12" spans="1:7" s="2" customFormat="1" x14ac:dyDescent="0.25">
      <c r="A12" s="55"/>
      <c r="B12" s="15"/>
      <c r="C12" s="16"/>
      <c r="D12" s="126">
        <v>45292</v>
      </c>
      <c r="E12" s="14"/>
      <c r="F12" s="18">
        <f>SUM(F11:F11)</f>
        <v>594</v>
      </c>
      <c r="G12" s="99">
        <f>SUM(G11:G11)</f>
        <v>53.46</v>
      </c>
    </row>
    <row r="13" spans="1:7" s="2" customFormat="1" x14ac:dyDescent="0.25">
      <c r="A13" s="53"/>
      <c r="B13" s="7"/>
      <c r="C13" s="3"/>
      <c r="D13" s="21"/>
      <c r="E13" s="13"/>
      <c r="F13" s="4"/>
      <c r="G13" s="100"/>
    </row>
    <row r="14" spans="1:7" s="2" customFormat="1" x14ac:dyDescent="0.25">
      <c r="A14" s="125">
        <v>45330</v>
      </c>
      <c r="B14" s="7">
        <v>12356</v>
      </c>
      <c r="C14" s="3" t="s">
        <v>149</v>
      </c>
      <c r="D14" s="20" t="s">
        <v>152</v>
      </c>
      <c r="E14" s="8">
        <v>1</v>
      </c>
      <c r="F14" s="4">
        <v>198</v>
      </c>
      <c r="G14" s="127">
        <f>F14*0.09</f>
        <v>17.82</v>
      </c>
    </row>
    <row r="15" spans="1:7" s="2" customFormat="1" x14ac:dyDescent="0.25">
      <c r="A15" s="55"/>
      <c r="B15" s="15"/>
      <c r="C15" s="16"/>
      <c r="D15" s="126">
        <v>45323</v>
      </c>
      <c r="E15" s="14"/>
      <c r="F15" s="18">
        <f>SUM(F14:F14)</f>
        <v>198</v>
      </c>
      <c r="G15" s="99">
        <f>SUM(G14:G14)</f>
        <v>17.82</v>
      </c>
    </row>
    <row r="16" spans="1:7" s="2" customFormat="1" x14ac:dyDescent="0.25">
      <c r="A16" s="57"/>
      <c r="B16" s="7"/>
      <c r="C16" s="3"/>
      <c r="D16" s="20"/>
      <c r="E16" s="8"/>
      <c r="F16" s="4"/>
      <c r="G16" s="100"/>
    </row>
    <row r="17" spans="1:7" s="2" customFormat="1" x14ac:dyDescent="0.25">
      <c r="A17" s="125">
        <v>45364</v>
      </c>
      <c r="B17" s="7">
        <v>12360</v>
      </c>
      <c r="C17" s="3" t="s">
        <v>150</v>
      </c>
      <c r="D17" s="20" t="s">
        <v>154</v>
      </c>
      <c r="E17" s="8">
        <v>10</v>
      </c>
      <c r="F17" s="4">
        <v>990</v>
      </c>
      <c r="G17" s="127">
        <f>F17*0.09</f>
        <v>89.1</v>
      </c>
    </row>
    <row r="18" spans="1:7" s="2" customFormat="1" x14ac:dyDescent="0.25">
      <c r="A18" s="125">
        <v>45366</v>
      </c>
      <c r="B18" s="7">
        <v>12361</v>
      </c>
      <c r="C18" s="3" t="s">
        <v>156</v>
      </c>
      <c r="D18" s="20" t="s">
        <v>153</v>
      </c>
      <c r="E18" s="8">
        <v>1</v>
      </c>
      <c r="F18" s="4">
        <v>59</v>
      </c>
      <c r="G18" s="127">
        <f>F18*0.09</f>
        <v>5.31</v>
      </c>
    </row>
    <row r="19" spans="1:7" s="2" customFormat="1" x14ac:dyDescent="0.25">
      <c r="A19" s="55"/>
      <c r="B19" s="15"/>
      <c r="C19" s="16"/>
      <c r="D19" s="126">
        <v>45352</v>
      </c>
      <c r="E19" s="14"/>
      <c r="F19" s="18">
        <f>SUM(F17:F18)</f>
        <v>1049</v>
      </c>
      <c r="G19" s="99">
        <f>SUM(G17:G18)</f>
        <v>94.41</v>
      </c>
    </row>
    <row r="20" spans="1:7" x14ac:dyDescent="0.25">
      <c r="A20" s="57"/>
      <c r="B20" s="7"/>
      <c r="C20" s="3"/>
      <c r="D20" s="20"/>
      <c r="E20" s="8"/>
      <c r="F20" s="4"/>
      <c r="G20" s="100"/>
    </row>
    <row r="21" spans="1:7" ht="15.75" thickBot="1" x14ac:dyDescent="0.3">
      <c r="A21" s="58"/>
      <c r="B21" s="5"/>
      <c r="C21" s="5"/>
      <c r="D21" s="23" t="s">
        <v>18</v>
      </c>
      <c r="E21" s="9"/>
      <c r="F21" s="6">
        <f>F12+F15+F19</f>
        <v>1841</v>
      </c>
      <c r="G21" s="92">
        <f>G12+G15+G19</f>
        <v>165.69</v>
      </c>
    </row>
    <row r="22" spans="1:7" ht="16.5" thickTop="1" thickBot="1" x14ac:dyDescent="0.3">
      <c r="A22" s="60"/>
      <c r="B22" s="61"/>
      <c r="C22" s="61"/>
      <c r="D22" s="62"/>
      <c r="E22" s="71"/>
      <c r="F22" s="63" t="s">
        <v>143</v>
      </c>
      <c r="G22" s="93" t="s">
        <v>19</v>
      </c>
    </row>
  </sheetData>
  <mergeCells count="5">
    <mergeCell ref="A1:G1"/>
    <mergeCell ref="A3:G3"/>
    <mergeCell ref="A6:B6"/>
    <mergeCell ref="A7:B7"/>
    <mergeCell ref="A8:B8"/>
  </mergeCells>
  <pageMargins left="0.45" right="0.45" top="0.25" bottom="0.25" header="0.3" footer="0.3"/>
  <headerFooter>
    <oddFooter>&amp;R&amp;9Standard-Rated Supplies Listing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FCDA-0E76-44DD-85DC-C0E30FA9C9B5}">
  <sheetPr>
    <pageSetUpPr fitToPage="1"/>
  </sheetPr>
  <dimension ref="A1:G23"/>
  <sheetViews>
    <sheetView zoomScaleNormal="100" workbookViewId="0">
      <selection activeCell="G15" sqref="G15"/>
    </sheetView>
  </sheetViews>
  <sheetFormatPr defaultRowHeight="15" x14ac:dyDescent="0.25"/>
  <cols>
    <col min="1" max="1" width="11" bestFit="1" customWidth="1"/>
    <col min="2" max="2" width="13.7109375" customWidth="1"/>
    <col min="3" max="3" width="22.5703125" customWidth="1"/>
    <col min="4" max="4" width="28.7109375" customWidth="1"/>
    <col min="5" max="5" width="16.28515625" customWidth="1"/>
    <col min="6" max="6" width="19.5703125" customWidth="1"/>
    <col min="7" max="7" width="49" customWidth="1"/>
  </cols>
  <sheetData>
    <row r="1" spans="1:7" ht="21" x14ac:dyDescent="0.35">
      <c r="A1" s="140" t="s">
        <v>147</v>
      </c>
      <c r="B1" s="140"/>
      <c r="C1" s="140"/>
      <c r="D1" s="140"/>
      <c r="E1" s="140"/>
      <c r="F1" s="140"/>
      <c r="G1" s="140"/>
    </row>
    <row r="3" spans="1:7" ht="43.9" customHeight="1" x14ac:dyDescent="0.25">
      <c r="A3" s="141" t="s">
        <v>171</v>
      </c>
      <c r="B3" s="141"/>
      <c r="C3" s="141"/>
      <c r="D3" s="141"/>
      <c r="E3" s="141"/>
      <c r="F3" s="141"/>
      <c r="G3" s="141"/>
    </row>
    <row r="4" spans="1:7" ht="15" customHeight="1" x14ac:dyDescent="0.25">
      <c r="A4" s="109"/>
      <c r="B4" s="109"/>
      <c r="C4" s="107"/>
      <c r="D4" s="107"/>
      <c r="E4" s="107"/>
      <c r="F4" s="107"/>
      <c r="G4" s="107"/>
    </row>
    <row r="5" spans="1:7" ht="15" customHeight="1" x14ac:dyDescent="0.25">
      <c r="A5" s="107"/>
      <c r="B5" s="107"/>
      <c r="C5" s="107"/>
      <c r="D5" s="107"/>
      <c r="E5" s="107"/>
      <c r="F5" s="107"/>
      <c r="G5" s="107"/>
    </row>
    <row r="7" spans="1:7" x14ac:dyDescent="0.25">
      <c r="A7" s="139" t="s">
        <v>1</v>
      </c>
      <c r="B7" s="139"/>
      <c r="C7" s="2" t="s">
        <v>2</v>
      </c>
    </row>
    <row r="8" spans="1:7" x14ac:dyDescent="0.25">
      <c r="A8" s="139" t="s">
        <v>3</v>
      </c>
      <c r="B8" s="139"/>
      <c r="C8" s="2" t="s">
        <v>4</v>
      </c>
    </row>
    <row r="9" spans="1:7" x14ac:dyDescent="0.25">
      <c r="A9" s="139" t="s">
        <v>5</v>
      </c>
      <c r="B9" s="139"/>
      <c r="C9" s="117" t="s">
        <v>178</v>
      </c>
    </row>
    <row r="10" spans="1:7" x14ac:dyDescent="0.25">
      <c r="A10" s="1"/>
    </row>
    <row r="11" spans="1:7" s="2" customFormat="1" ht="60" x14ac:dyDescent="0.25">
      <c r="A11" s="108" t="s">
        <v>6</v>
      </c>
      <c r="B11" s="108" t="s">
        <v>7</v>
      </c>
      <c r="C11" s="108" t="s">
        <v>8</v>
      </c>
      <c r="D11" s="108" t="s">
        <v>141</v>
      </c>
      <c r="E11" s="108" t="s">
        <v>151</v>
      </c>
      <c r="F11" s="108" t="s">
        <v>137</v>
      </c>
      <c r="G11" s="108" t="s">
        <v>138</v>
      </c>
    </row>
    <row r="12" spans="1:7" s="2" customFormat="1" x14ac:dyDescent="0.25">
      <c r="A12" s="123">
        <v>45305</v>
      </c>
      <c r="B12" s="7">
        <v>12364</v>
      </c>
      <c r="C12" s="3" t="s">
        <v>162</v>
      </c>
      <c r="D12" s="20" t="s">
        <v>155</v>
      </c>
      <c r="E12" s="8">
        <v>5</v>
      </c>
      <c r="F12" s="4">
        <v>990</v>
      </c>
      <c r="G12" s="127">
        <f>F12*0.09</f>
        <v>89.1</v>
      </c>
    </row>
    <row r="13" spans="1:7" s="2" customFormat="1" x14ac:dyDescent="0.25">
      <c r="A13" s="55"/>
      <c r="B13" s="15"/>
      <c r="C13" s="16"/>
      <c r="D13" s="126">
        <v>45292</v>
      </c>
      <c r="E13" s="14"/>
      <c r="F13" s="18">
        <f>SUM(F12:F12)</f>
        <v>990</v>
      </c>
      <c r="G13" s="99">
        <f>SUM(G12:G12)</f>
        <v>89.1</v>
      </c>
    </row>
    <row r="14" spans="1:7" s="2" customFormat="1" x14ac:dyDescent="0.25">
      <c r="A14" s="53"/>
      <c r="B14" s="7"/>
      <c r="C14" s="3"/>
      <c r="D14" s="21"/>
      <c r="E14" s="13"/>
      <c r="F14" s="4"/>
      <c r="G14" s="100"/>
    </row>
    <row r="15" spans="1:7" s="2" customFormat="1" x14ac:dyDescent="0.25">
      <c r="A15" s="125">
        <v>45330</v>
      </c>
      <c r="B15" s="7">
        <v>12365</v>
      </c>
      <c r="C15" s="3" t="s">
        <v>163</v>
      </c>
      <c r="D15" s="20" t="s">
        <v>166</v>
      </c>
      <c r="E15" s="8">
        <v>2</v>
      </c>
      <c r="F15" s="4">
        <v>198</v>
      </c>
      <c r="G15" s="127">
        <f>F15*0.09</f>
        <v>17.82</v>
      </c>
    </row>
    <row r="16" spans="1:7" s="2" customFormat="1" x14ac:dyDescent="0.25">
      <c r="A16" s="55"/>
      <c r="B16" s="15"/>
      <c r="C16" s="16"/>
      <c r="D16" s="126">
        <v>45323</v>
      </c>
      <c r="E16" s="14"/>
      <c r="F16" s="18">
        <f>SUM(F15:F15)</f>
        <v>198</v>
      </c>
      <c r="G16" s="99">
        <f>SUM(G15:G15)</f>
        <v>17.82</v>
      </c>
    </row>
    <row r="17" spans="1:7" s="2" customFormat="1" x14ac:dyDescent="0.25">
      <c r="A17" s="57"/>
      <c r="B17" s="7"/>
      <c r="C17" s="3"/>
      <c r="D17" s="20"/>
      <c r="E17" s="8"/>
      <c r="F17" s="4"/>
      <c r="G17" s="100"/>
    </row>
    <row r="18" spans="1:7" s="2" customFormat="1" x14ac:dyDescent="0.25">
      <c r="A18" s="125">
        <v>45364</v>
      </c>
      <c r="B18" s="7">
        <v>12370</v>
      </c>
      <c r="C18" s="3" t="s">
        <v>164</v>
      </c>
      <c r="D18" s="20" t="s">
        <v>154</v>
      </c>
      <c r="E18" s="8">
        <v>15</v>
      </c>
      <c r="F18" s="4">
        <v>1485</v>
      </c>
      <c r="G18" s="127">
        <f>F18*0.09</f>
        <v>133.65</v>
      </c>
    </row>
    <row r="19" spans="1:7" s="2" customFormat="1" x14ac:dyDescent="0.25">
      <c r="A19" s="125">
        <v>45366</v>
      </c>
      <c r="B19" s="7">
        <v>12375</v>
      </c>
      <c r="C19" s="3" t="s">
        <v>165</v>
      </c>
      <c r="D19" s="20" t="s">
        <v>167</v>
      </c>
      <c r="E19" s="8">
        <v>1</v>
      </c>
      <c r="F19" s="4">
        <v>59</v>
      </c>
      <c r="G19" s="127">
        <f>F19*0.09</f>
        <v>5.31</v>
      </c>
    </row>
    <row r="20" spans="1:7" s="2" customFormat="1" x14ac:dyDescent="0.25">
      <c r="A20" s="55"/>
      <c r="B20" s="15"/>
      <c r="C20" s="16"/>
      <c r="D20" s="126">
        <v>45352</v>
      </c>
      <c r="E20" s="14"/>
      <c r="F20" s="18">
        <f>SUM(F18:F19)</f>
        <v>1544</v>
      </c>
      <c r="G20" s="99">
        <f>SUM(G18:G19)</f>
        <v>138.96</v>
      </c>
    </row>
    <row r="21" spans="1:7" x14ac:dyDescent="0.25">
      <c r="A21" s="57"/>
      <c r="B21" s="7"/>
      <c r="C21" s="3"/>
      <c r="D21" s="20"/>
      <c r="E21" s="8"/>
      <c r="F21" s="4"/>
      <c r="G21" s="100"/>
    </row>
    <row r="22" spans="1:7" ht="15.75" thickBot="1" x14ac:dyDescent="0.3">
      <c r="A22" s="58"/>
      <c r="B22" s="5"/>
      <c r="C22" s="5"/>
      <c r="D22" s="23" t="s">
        <v>18</v>
      </c>
      <c r="E22" s="9"/>
      <c r="F22" s="6">
        <f>F13+F16+F20</f>
        <v>2732</v>
      </c>
      <c r="G22" s="92">
        <f>G13+G16+G20</f>
        <v>245.88</v>
      </c>
    </row>
    <row r="23" spans="1:7" ht="16.5" thickTop="1" thickBot="1" x14ac:dyDescent="0.3">
      <c r="A23" s="60"/>
      <c r="B23" s="61"/>
      <c r="C23" s="61"/>
      <c r="D23" s="62"/>
      <c r="E23" s="71"/>
      <c r="F23" s="63" t="s">
        <v>144</v>
      </c>
      <c r="G23" s="93" t="s">
        <v>19</v>
      </c>
    </row>
  </sheetData>
  <mergeCells count="5">
    <mergeCell ref="A1:G1"/>
    <mergeCell ref="A3:G3"/>
    <mergeCell ref="A7:B7"/>
    <mergeCell ref="A8:B8"/>
    <mergeCell ref="A9:B9"/>
  </mergeCells>
  <pageMargins left="0.45" right="0.45" top="0.25" bottom="0.25" header="0.3" footer="0.3"/>
  <headerFooter>
    <oddFooter>&amp;R&amp;9Standard-Rated Supplies Listing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0"/>
  <sheetViews>
    <sheetView workbookViewId="0">
      <selection activeCell="F14" sqref="F14"/>
    </sheetView>
  </sheetViews>
  <sheetFormatPr defaultRowHeight="15" x14ac:dyDescent="0.25"/>
  <cols>
    <col min="1" max="1" width="11" bestFit="1" customWidth="1"/>
    <col min="2" max="2" width="13.28515625" customWidth="1"/>
    <col min="3" max="3" width="35.7109375" customWidth="1"/>
    <col min="4" max="4" width="43.42578125" customWidth="1"/>
    <col min="5" max="5" width="16" style="27" customWidth="1"/>
    <col min="6" max="6" width="14.42578125" customWidth="1"/>
  </cols>
  <sheetData>
    <row r="1" spans="1:6" ht="21" x14ac:dyDescent="0.35">
      <c r="A1" s="140" t="s">
        <v>20</v>
      </c>
      <c r="B1" s="140"/>
      <c r="C1" s="140"/>
      <c r="D1" s="140"/>
      <c r="E1" s="140"/>
      <c r="F1" s="140"/>
    </row>
    <row r="3" spans="1:6" ht="40.5" customHeight="1" x14ac:dyDescent="0.25">
      <c r="A3" s="141" t="s">
        <v>170</v>
      </c>
      <c r="B3" s="141"/>
      <c r="C3" s="141"/>
      <c r="D3" s="141"/>
      <c r="E3" s="141"/>
      <c r="F3" s="141"/>
    </row>
    <row r="5" spans="1:6" x14ac:dyDescent="0.25">
      <c r="A5" s="139" t="s">
        <v>1</v>
      </c>
      <c r="B5" s="139"/>
      <c r="C5" s="2" t="s">
        <v>2</v>
      </c>
    </row>
    <row r="6" spans="1:6" x14ac:dyDescent="0.25">
      <c r="A6" s="139" t="s">
        <v>3</v>
      </c>
      <c r="B6" s="139"/>
      <c r="C6" s="2" t="s">
        <v>4</v>
      </c>
    </row>
    <row r="7" spans="1:6" x14ac:dyDescent="0.25">
      <c r="A7" s="139" t="s">
        <v>5</v>
      </c>
      <c r="B7" s="139"/>
      <c r="C7" s="117" t="s">
        <v>178</v>
      </c>
    </row>
    <row r="8" spans="1:6" ht="15.75" thickBot="1" x14ac:dyDescent="0.3"/>
    <row r="9" spans="1:6" ht="45" x14ac:dyDescent="0.25">
      <c r="A9" s="66" t="s">
        <v>6</v>
      </c>
      <c r="B9" s="67" t="s">
        <v>7</v>
      </c>
      <c r="C9" s="50" t="s">
        <v>8</v>
      </c>
      <c r="D9" s="50" t="s">
        <v>9</v>
      </c>
      <c r="E9" s="67" t="s">
        <v>21</v>
      </c>
      <c r="F9" s="68" t="s">
        <v>22</v>
      </c>
    </row>
    <row r="10" spans="1:6" s="2" customFormat="1" x14ac:dyDescent="0.25">
      <c r="A10" s="123">
        <v>45293</v>
      </c>
      <c r="B10" s="7">
        <v>12344</v>
      </c>
      <c r="C10" s="3" t="s">
        <v>23</v>
      </c>
      <c r="D10" s="20" t="s">
        <v>13</v>
      </c>
      <c r="E10" s="28" t="s">
        <v>24</v>
      </c>
      <c r="F10" s="54">
        <v>6000</v>
      </c>
    </row>
    <row r="11" spans="1:6" s="2" customFormat="1" x14ac:dyDescent="0.25">
      <c r="A11" s="55"/>
      <c r="B11" s="15"/>
      <c r="C11" s="16"/>
      <c r="D11" s="22"/>
      <c r="E11" s="126">
        <v>45292</v>
      </c>
      <c r="F11" s="56">
        <f>SUM(F10:F10)</f>
        <v>6000</v>
      </c>
    </row>
    <row r="12" spans="1:6" s="2" customFormat="1" x14ac:dyDescent="0.25">
      <c r="A12" s="53"/>
      <c r="B12" s="7"/>
      <c r="C12" s="3"/>
      <c r="D12" s="21"/>
      <c r="E12" s="29"/>
      <c r="F12" s="54"/>
    </row>
    <row r="13" spans="1:6" s="2" customFormat="1" x14ac:dyDescent="0.25">
      <c r="A13" s="125">
        <v>45330</v>
      </c>
      <c r="B13" s="7">
        <v>12349</v>
      </c>
      <c r="C13" s="3" t="s">
        <v>25</v>
      </c>
      <c r="D13" s="20" t="s">
        <v>13</v>
      </c>
      <c r="E13" s="28" t="s">
        <v>26</v>
      </c>
      <c r="F13" s="54">
        <v>80000</v>
      </c>
    </row>
    <row r="14" spans="1:6" s="2" customFormat="1" x14ac:dyDescent="0.25">
      <c r="A14" s="55"/>
      <c r="B14" s="15"/>
      <c r="C14" s="16"/>
      <c r="D14" s="22"/>
      <c r="E14" s="126">
        <v>45323</v>
      </c>
      <c r="F14" s="56">
        <f>SUM(F13:F13)</f>
        <v>80000</v>
      </c>
    </row>
    <row r="15" spans="1:6" s="2" customFormat="1" x14ac:dyDescent="0.25">
      <c r="A15" s="57"/>
      <c r="B15" s="7"/>
      <c r="C15" s="3"/>
      <c r="D15" s="20"/>
      <c r="E15" s="28"/>
      <c r="F15" s="54"/>
    </row>
    <row r="16" spans="1:6" s="2" customFormat="1" x14ac:dyDescent="0.25">
      <c r="A16" s="125">
        <v>45373</v>
      </c>
      <c r="B16" s="7">
        <v>12353</v>
      </c>
      <c r="C16" s="3" t="s">
        <v>27</v>
      </c>
      <c r="D16" s="20" t="s">
        <v>28</v>
      </c>
      <c r="E16" s="28" t="s">
        <v>29</v>
      </c>
      <c r="F16" s="54">
        <v>1750</v>
      </c>
    </row>
    <row r="17" spans="1:6" s="2" customFormat="1" x14ac:dyDescent="0.25">
      <c r="A17" s="55"/>
      <c r="B17" s="15"/>
      <c r="C17" s="16"/>
      <c r="D17" s="22"/>
      <c r="E17" s="126">
        <v>45352</v>
      </c>
      <c r="F17" s="56">
        <f>SUM(F16:F16)</f>
        <v>1750</v>
      </c>
    </row>
    <row r="18" spans="1:6" s="2" customFormat="1" x14ac:dyDescent="0.25">
      <c r="A18" s="57"/>
      <c r="B18" s="7"/>
      <c r="C18" s="3"/>
      <c r="D18" s="20"/>
      <c r="E18" s="28"/>
      <c r="F18" s="54"/>
    </row>
    <row r="19" spans="1:6" ht="15.75" thickBot="1" x14ac:dyDescent="0.3">
      <c r="A19" s="58"/>
      <c r="B19" s="5"/>
      <c r="C19" s="5"/>
      <c r="D19" s="23"/>
      <c r="E19" s="23" t="s">
        <v>18</v>
      </c>
      <c r="F19" s="59">
        <f>F11+F14+F17</f>
        <v>87750</v>
      </c>
    </row>
    <row r="20" spans="1:6" ht="16.5" thickTop="1" thickBot="1" x14ac:dyDescent="0.3">
      <c r="A20" s="60"/>
      <c r="B20" s="61"/>
      <c r="C20" s="61"/>
      <c r="D20" s="62"/>
      <c r="E20" s="69"/>
      <c r="F20" s="64" t="s">
        <v>30</v>
      </c>
    </row>
  </sheetData>
  <mergeCells count="5">
    <mergeCell ref="A1:F1"/>
    <mergeCell ref="A5:B5"/>
    <mergeCell ref="A6:B6"/>
    <mergeCell ref="A7:B7"/>
    <mergeCell ref="A3:F3"/>
  </mergeCells>
  <pageMargins left="0.45" right="0.45" top="0.25" bottom="0.25" header="0.3" footer="0.3"/>
  <headerFooter>
    <oddFooter>&amp;R&amp;9Zero-Rated Supplies Listing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0"/>
  <sheetViews>
    <sheetView workbookViewId="0">
      <selection activeCell="H14" sqref="H14"/>
    </sheetView>
  </sheetViews>
  <sheetFormatPr defaultRowHeight="15" x14ac:dyDescent="0.25"/>
  <cols>
    <col min="1" max="1" width="11" customWidth="1"/>
    <col min="2" max="2" width="12.7109375" customWidth="1"/>
    <col min="3" max="3" width="27.42578125" customWidth="1"/>
    <col min="4" max="4" width="28.28515625" customWidth="1"/>
    <col min="5" max="5" width="17.7109375" style="27" customWidth="1"/>
    <col min="6" max="6" width="17" style="27" customWidth="1"/>
    <col min="7" max="7" width="15.5703125" customWidth="1"/>
  </cols>
  <sheetData>
    <row r="1" spans="1:7" ht="21" x14ac:dyDescent="0.35">
      <c r="A1" s="140" t="s">
        <v>31</v>
      </c>
      <c r="B1" s="140"/>
      <c r="C1" s="140"/>
      <c r="D1" s="140"/>
      <c r="E1" s="140"/>
      <c r="F1" s="140"/>
      <c r="G1" s="140"/>
    </row>
    <row r="3" spans="1:7" s="88" customFormat="1" ht="43.5" customHeight="1" x14ac:dyDescent="0.25">
      <c r="A3" s="141" t="s">
        <v>171</v>
      </c>
      <c r="B3" s="141"/>
      <c r="C3" s="141"/>
      <c r="D3" s="141"/>
      <c r="E3" s="141"/>
      <c r="F3" s="141"/>
      <c r="G3" s="141"/>
    </row>
    <row r="5" spans="1:7" x14ac:dyDescent="0.25">
      <c r="A5" s="139" t="s">
        <v>1</v>
      </c>
      <c r="B5" s="139"/>
      <c r="C5" s="2" t="s">
        <v>2</v>
      </c>
    </row>
    <row r="6" spans="1:7" x14ac:dyDescent="0.25">
      <c r="A6" s="139" t="s">
        <v>3</v>
      </c>
      <c r="B6" s="139"/>
      <c r="C6" s="2" t="s">
        <v>4</v>
      </c>
    </row>
    <row r="7" spans="1:7" x14ac:dyDescent="0.25">
      <c r="A7" s="139" t="s">
        <v>5</v>
      </c>
      <c r="B7" s="139"/>
      <c r="C7" s="117" t="s">
        <v>178</v>
      </c>
    </row>
    <row r="8" spans="1:7" ht="15.75" thickBot="1" x14ac:dyDescent="0.3"/>
    <row r="9" spans="1:7" ht="30" x14ac:dyDescent="0.25">
      <c r="A9" s="66" t="s">
        <v>6</v>
      </c>
      <c r="B9" s="67" t="s">
        <v>7</v>
      </c>
      <c r="C9" s="50" t="s">
        <v>8</v>
      </c>
      <c r="D9" s="50" t="s">
        <v>9</v>
      </c>
      <c r="E9" s="67" t="s">
        <v>32</v>
      </c>
      <c r="F9" s="67" t="s">
        <v>21</v>
      </c>
      <c r="G9" s="68" t="s">
        <v>22</v>
      </c>
    </row>
    <row r="10" spans="1:7" s="2" customFormat="1" x14ac:dyDescent="0.25">
      <c r="A10" s="123">
        <v>45302</v>
      </c>
      <c r="B10" s="7">
        <v>12345</v>
      </c>
      <c r="C10" s="3" t="s">
        <v>33</v>
      </c>
      <c r="D10" s="20" t="s">
        <v>13</v>
      </c>
      <c r="E10" s="28" t="s">
        <v>34</v>
      </c>
      <c r="F10" s="28" t="s">
        <v>35</v>
      </c>
      <c r="G10" s="54">
        <v>14000</v>
      </c>
    </row>
    <row r="11" spans="1:7" s="2" customFormat="1" x14ac:dyDescent="0.25">
      <c r="A11" s="55"/>
      <c r="B11" s="15"/>
      <c r="C11" s="16"/>
      <c r="D11" s="22"/>
      <c r="E11" s="31"/>
      <c r="F11" s="126">
        <v>45292</v>
      </c>
      <c r="G11" s="56">
        <f>SUM(G10:G10)</f>
        <v>14000</v>
      </c>
    </row>
    <row r="12" spans="1:7" s="2" customFormat="1" x14ac:dyDescent="0.25">
      <c r="A12" s="53"/>
      <c r="B12" s="7"/>
      <c r="C12" s="3"/>
      <c r="D12" s="21"/>
      <c r="E12" s="29"/>
      <c r="F12" s="29"/>
      <c r="G12" s="54"/>
    </row>
    <row r="13" spans="1:7" s="2" customFormat="1" x14ac:dyDescent="0.25">
      <c r="A13" s="125">
        <v>45342</v>
      </c>
      <c r="B13" s="7">
        <v>12348</v>
      </c>
      <c r="C13" s="3" t="s">
        <v>36</v>
      </c>
      <c r="D13" s="20" t="s">
        <v>13</v>
      </c>
      <c r="E13" s="28" t="s">
        <v>24</v>
      </c>
      <c r="F13" s="28" t="s">
        <v>37</v>
      </c>
      <c r="G13" s="54">
        <v>9000</v>
      </c>
    </row>
    <row r="14" spans="1:7" s="2" customFormat="1" x14ac:dyDescent="0.25">
      <c r="A14" s="55"/>
      <c r="B14" s="15"/>
      <c r="C14" s="16"/>
      <c r="D14" s="22"/>
      <c r="E14" s="31"/>
      <c r="F14" s="126">
        <v>45323</v>
      </c>
      <c r="G14" s="56">
        <f>SUM(G13:G13)</f>
        <v>9000</v>
      </c>
    </row>
    <row r="15" spans="1:7" s="2" customFormat="1" x14ac:dyDescent="0.25">
      <c r="A15" s="57"/>
      <c r="B15" s="7"/>
      <c r="C15" s="3"/>
      <c r="D15" s="20"/>
      <c r="E15" s="28"/>
      <c r="F15" s="28"/>
      <c r="G15" s="54"/>
    </row>
    <row r="16" spans="1:7" s="2" customFormat="1" x14ac:dyDescent="0.25">
      <c r="A16" s="125">
        <v>45367</v>
      </c>
      <c r="B16" s="7">
        <v>12352</v>
      </c>
      <c r="C16" s="3" t="s">
        <v>38</v>
      </c>
      <c r="D16" s="20" t="s">
        <v>13</v>
      </c>
      <c r="E16" s="28" t="s">
        <v>39</v>
      </c>
      <c r="F16" s="28" t="s">
        <v>40</v>
      </c>
      <c r="G16" s="54">
        <v>400</v>
      </c>
    </row>
    <row r="17" spans="1:7" s="2" customFormat="1" x14ac:dyDescent="0.25">
      <c r="A17" s="55"/>
      <c r="B17" s="15"/>
      <c r="C17" s="16"/>
      <c r="D17" s="22"/>
      <c r="E17" s="31"/>
      <c r="F17" s="126">
        <v>45352</v>
      </c>
      <c r="G17" s="56">
        <f>SUM(G16:G16)</f>
        <v>400</v>
      </c>
    </row>
    <row r="18" spans="1:7" s="2" customFormat="1" x14ac:dyDescent="0.25">
      <c r="A18" s="57"/>
      <c r="B18" s="7"/>
      <c r="C18" s="3"/>
      <c r="D18" s="20"/>
      <c r="E18" s="28"/>
      <c r="F18" s="28"/>
      <c r="G18" s="54"/>
    </row>
    <row r="19" spans="1:7" ht="15.75" thickBot="1" x14ac:dyDescent="0.3">
      <c r="A19" s="58"/>
      <c r="B19" s="5"/>
      <c r="C19" s="5"/>
      <c r="D19" s="23"/>
      <c r="E19" s="32"/>
      <c r="F19" s="23" t="s">
        <v>18</v>
      </c>
      <c r="G19" s="59">
        <f>G11+G14+G17</f>
        <v>23400</v>
      </c>
    </row>
    <row r="20" spans="1:7" ht="16.5" thickTop="1" thickBot="1" x14ac:dyDescent="0.3">
      <c r="A20" s="60"/>
      <c r="B20" s="61"/>
      <c r="C20" s="61"/>
      <c r="D20" s="62"/>
      <c r="E20" s="69"/>
      <c r="F20" s="69"/>
      <c r="G20" s="64" t="s">
        <v>41</v>
      </c>
    </row>
  </sheetData>
  <mergeCells count="5">
    <mergeCell ref="A1:G1"/>
    <mergeCell ref="A5:B5"/>
    <mergeCell ref="A6:B6"/>
    <mergeCell ref="A7:B7"/>
    <mergeCell ref="A3:G3"/>
  </mergeCells>
  <pageMargins left="0.45" right="0.45" top="0.25" bottom="0.25" header="0.3" footer="0.3"/>
  <headerFooter>
    <oddFooter>&amp;R&amp;9Out-of-Scope Supplies Listing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0"/>
  <sheetViews>
    <sheetView workbookViewId="0">
      <selection activeCell="D13" sqref="D13"/>
    </sheetView>
  </sheetViews>
  <sheetFormatPr defaultRowHeight="15" x14ac:dyDescent="0.25"/>
  <cols>
    <col min="1" max="1" width="11" customWidth="1"/>
    <col min="2" max="2" width="12.7109375" customWidth="1"/>
    <col min="3" max="3" width="28.28515625" customWidth="1"/>
    <col min="4" max="4" width="50.7109375" customWidth="1"/>
    <col min="5" max="5" width="18" customWidth="1"/>
  </cols>
  <sheetData>
    <row r="1" spans="1:7" ht="21" x14ac:dyDescent="0.35">
      <c r="A1" s="140" t="s">
        <v>42</v>
      </c>
      <c r="B1" s="140"/>
      <c r="C1" s="140"/>
      <c r="D1" s="140"/>
      <c r="E1" s="140"/>
      <c r="F1" s="65"/>
    </row>
    <row r="3" spans="1:7" ht="57" customHeight="1" x14ac:dyDescent="0.25">
      <c r="A3" s="141" t="s">
        <v>172</v>
      </c>
      <c r="B3" s="141"/>
      <c r="C3" s="141"/>
      <c r="D3" s="141"/>
      <c r="E3" s="141"/>
      <c r="F3" s="87"/>
      <c r="G3" s="87"/>
    </row>
    <row r="5" spans="1:7" x14ac:dyDescent="0.25">
      <c r="A5" s="139" t="s">
        <v>1</v>
      </c>
      <c r="B5" s="139"/>
      <c r="C5" s="2" t="s">
        <v>2</v>
      </c>
    </row>
    <row r="6" spans="1:7" x14ac:dyDescent="0.25">
      <c r="A6" s="139" t="s">
        <v>3</v>
      </c>
      <c r="B6" s="139"/>
      <c r="C6" s="2" t="s">
        <v>4</v>
      </c>
    </row>
    <row r="7" spans="1:7" x14ac:dyDescent="0.25">
      <c r="A7" s="139" t="s">
        <v>5</v>
      </c>
      <c r="B7" s="139"/>
      <c r="C7" s="117" t="s">
        <v>178</v>
      </c>
    </row>
    <row r="8" spans="1:7" ht="15.75" thickBot="1" x14ac:dyDescent="0.3"/>
    <row r="9" spans="1:7" ht="30" x14ac:dyDescent="0.25">
      <c r="A9" s="47" t="s">
        <v>6</v>
      </c>
      <c r="B9" s="48" t="s">
        <v>7</v>
      </c>
      <c r="C9" s="49" t="s">
        <v>8</v>
      </c>
      <c r="D9" s="50" t="s">
        <v>43</v>
      </c>
      <c r="E9" s="68" t="s">
        <v>44</v>
      </c>
    </row>
    <row r="10" spans="1:7" s="2" customFormat="1" x14ac:dyDescent="0.25">
      <c r="A10" s="123">
        <v>45321</v>
      </c>
      <c r="B10" s="7"/>
      <c r="C10" s="3"/>
      <c r="D10" s="20" t="s">
        <v>45</v>
      </c>
      <c r="E10" s="54">
        <v>300</v>
      </c>
    </row>
    <row r="11" spans="1:7" s="2" customFormat="1" x14ac:dyDescent="0.25">
      <c r="A11" s="55"/>
      <c r="B11" s="15"/>
      <c r="C11" s="16"/>
      <c r="D11" s="126">
        <v>45292</v>
      </c>
      <c r="E11" s="56">
        <f>SUM(E10:E10)</f>
        <v>300</v>
      </c>
    </row>
    <row r="12" spans="1:7" s="2" customFormat="1" x14ac:dyDescent="0.25">
      <c r="A12" s="53"/>
      <c r="B12" s="7"/>
      <c r="C12" s="3"/>
      <c r="D12" s="21"/>
      <c r="E12" s="54"/>
    </row>
    <row r="13" spans="1:7" s="2" customFormat="1" x14ac:dyDescent="0.25">
      <c r="A13" s="125">
        <v>45342</v>
      </c>
      <c r="B13" s="7"/>
      <c r="C13" s="3"/>
      <c r="D13" s="20" t="s">
        <v>46</v>
      </c>
      <c r="E13" s="54">
        <v>500</v>
      </c>
    </row>
    <row r="14" spans="1:7" s="2" customFormat="1" x14ac:dyDescent="0.25">
      <c r="A14" s="55"/>
      <c r="B14" s="15"/>
      <c r="C14" s="16"/>
      <c r="D14" s="126">
        <v>45323</v>
      </c>
      <c r="E14" s="56">
        <f>SUM(E13:E13)</f>
        <v>500</v>
      </c>
    </row>
    <row r="15" spans="1:7" s="2" customFormat="1" x14ac:dyDescent="0.25">
      <c r="A15" s="57"/>
      <c r="B15" s="7"/>
      <c r="C15" s="3"/>
      <c r="D15" s="20"/>
      <c r="E15" s="54"/>
    </row>
    <row r="16" spans="1:7" s="2" customFormat="1" x14ac:dyDescent="0.25">
      <c r="A16" s="125">
        <v>45381</v>
      </c>
      <c r="B16" s="7">
        <v>15354</v>
      </c>
      <c r="C16" s="3" t="s">
        <v>47</v>
      </c>
      <c r="D16" s="20" t="s">
        <v>48</v>
      </c>
      <c r="E16" s="54">
        <v>5000</v>
      </c>
    </row>
    <row r="17" spans="1:5" s="2" customFormat="1" x14ac:dyDescent="0.25">
      <c r="A17" s="55"/>
      <c r="B17" s="15"/>
      <c r="C17" s="16"/>
      <c r="D17" s="126">
        <v>45352</v>
      </c>
      <c r="E17" s="56">
        <f>SUM(E16:E16)</f>
        <v>5000</v>
      </c>
    </row>
    <row r="18" spans="1:5" s="2" customFormat="1" x14ac:dyDescent="0.25">
      <c r="A18" s="57"/>
      <c r="B18" s="7"/>
      <c r="C18" s="3"/>
      <c r="D18" s="20"/>
      <c r="E18" s="54"/>
    </row>
    <row r="19" spans="1:5" ht="15.75" thickBot="1" x14ac:dyDescent="0.3">
      <c r="A19" s="58"/>
      <c r="B19" s="5"/>
      <c r="C19" s="5"/>
      <c r="D19" s="23" t="s">
        <v>18</v>
      </c>
      <c r="E19" s="59">
        <f>E11+E14+E17</f>
        <v>5800</v>
      </c>
    </row>
    <row r="20" spans="1:5" ht="16.5" thickTop="1" thickBot="1" x14ac:dyDescent="0.3">
      <c r="A20" s="60"/>
      <c r="B20" s="61"/>
      <c r="C20" s="61"/>
      <c r="D20" s="62"/>
      <c r="E20" s="64" t="s">
        <v>49</v>
      </c>
    </row>
  </sheetData>
  <mergeCells count="5">
    <mergeCell ref="A1:E1"/>
    <mergeCell ref="A5:B5"/>
    <mergeCell ref="A6:B6"/>
    <mergeCell ref="A7:B7"/>
    <mergeCell ref="A3:E3"/>
  </mergeCells>
  <pageMargins left="0.45" right="0.45" top="0.25" bottom="0.25" header="0.3" footer="0.3"/>
  <headerFooter>
    <oddFooter>&amp;R&amp;9Exempt Supplies Listing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3"/>
  <sheetViews>
    <sheetView workbookViewId="0">
      <selection activeCell="H18" sqref="H18"/>
    </sheetView>
  </sheetViews>
  <sheetFormatPr defaultRowHeight="15" x14ac:dyDescent="0.25"/>
  <cols>
    <col min="1" max="1" width="10.7109375" customWidth="1"/>
    <col min="2" max="2" width="13.28515625" customWidth="1"/>
    <col min="3" max="3" width="23.7109375" customWidth="1"/>
    <col min="4" max="4" width="13" customWidth="1"/>
    <col min="5" max="5" width="44.5703125" bestFit="1" customWidth="1"/>
    <col min="6" max="6" width="11.7109375" customWidth="1"/>
    <col min="7" max="7" width="14.7109375" customWidth="1"/>
    <col min="8" max="8" width="11" customWidth="1"/>
    <col min="10" max="10" width="9.5703125" bestFit="1" customWidth="1"/>
  </cols>
  <sheetData>
    <row r="1" spans="1:8" ht="21" x14ac:dyDescent="0.35">
      <c r="A1" s="140" t="s">
        <v>173</v>
      </c>
      <c r="B1" s="140"/>
      <c r="C1" s="140"/>
      <c r="D1" s="140"/>
      <c r="E1" s="140"/>
      <c r="F1" s="140"/>
      <c r="G1" s="140"/>
      <c r="H1" s="140"/>
    </row>
    <row r="3" spans="1:8" ht="40.9" customHeight="1" x14ac:dyDescent="0.25">
      <c r="A3" s="141" t="s">
        <v>170</v>
      </c>
      <c r="B3" s="141"/>
      <c r="C3" s="141"/>
      <c r="D3" s="141"/>
      <c r="E3" s="141"/>
      <c r="F3" s="141"/>
      <c r="G3" s="141"/>
      <c r="H3" s="141"/>
    </row>
    <row r="5" spans="1:8" x14ac:dyDescent="0.25">
      <c r="A5" s="139" t="s">
        <v>1</v>
      </c>
      <c r="B5" s="139"/>
      <c r="C5" s="2" t="s">
        <v>2</v>
      </c>
    </row>
    <row r="6" spans="1:8" x14ac:dyDescent="0.25">
      <c r="A6" s="139" t="s">
        <v>3</v>
      </c>
      <c r="B6" s="139"/>
      <c r="C6" s="2" t="s">
        <v>4</v>
      </c>
    </row>
    <row r="7" spans="1:8" x14ac:dyDescent="0.25">
      <c r="A7" s="139" t="s">
        <v>5</v>
      </c>
      <c r="B7" s="139"/>
      <c r="C7" s="117" t="s">
        <v>178</v>
      </c>
    </row>
    <row r="8" spans="1:8" ht="15.75" thickBot="1" x14ac:dyDescent="0.3"/>
    <row r="9" spans="1:8" ht="60" x14ac:dyDescent="0.25">
      <c r="A9" s="47" t="s">
        <v>6</v>
      </c>
      <c r="B9" s="48" t="s">
        <v>7</v>
      </c>
      <c r="C9" s="49" t="s">
        <v>50</v>
      </c>
      <c r="D9" s="67" t="s">
        <v>51</v>
      </c>
      <c r="E9" s="70" t="s">
        <v>52</v>
      </c>
      <c r="F9" s="51" t="s">
        <v>53</v>
      </c>
      <c r="G9" s="51" t="s">
        <v>10</v>
      </c>
      <c r="H9" s="52" t="s">
        <v>11</v>
      </c>
    </row>
    <row r="10" spans="1:8" s="2" customFormat="1" x14ac:dyDescent="0.25">
      <c r="A10" s="123">
        <v>45296</v>
      </c>
      <c r="B10" s="7">
        <v>12345</v>
      </c>
      <c r="C10" s="3" t="s">
        <v>54</v>
      </c>
      <c r="D10" s="10" t="s">
        <v>55</v>
      </c>
      <c r="E10" s="8" t="s">
        <v>56</v>
      </c>
      <c r="F10" s="28" t="s">
        <v>57</v>
      </c>
      <c r="G10" s="4">
        <v>1000</v>
      </c>
      <c r="H10" s="112">
        <f>G10*0.09</f>
        <v>90</v>
      </c>
    </row>
    <row r="11" spans="1:8" s="2" customFormat="1" x14ac:dyDescent="0.25">
      <c r="A11" s="55"/>
      <c r="B11" s="15"/>
      <c r="C11" s="16"/>
      <c r="D11" s="17"/>
      <c r="E11" s="129">
        <v>45292</v>
      </c>
      <c r="F11" s="14"/>
      <c r="G11" s="18">
        <f>SUM(G10:G10)</f>
        <v>1000</v>
      </c>
      <c r="H11" s="56">
        <f>SUM(H10:H10)</f>
        <v>90</v>
      </c>
    </row>
    <row r="12" spans="1:8" s="2" customFormat="1" x14ac:dyDescent="0.25">
      <c r="A12" s="53"/>
      <c r="B12" s="7"/>
      <c r="C12" s="3"/>
      <c r="D12" s="10"/>
      <c r="E12" s="118"/>
      <c r="F12" s="13"/>
      <c r="G12" s="4"/>
      <c r="H12" s="54"/>
    </row>
    <row r="13" spans="1:8" s="2" customFormat="1" x14ac:dyDescent="0.25">
      <c r="A13" s="125">
        <v>45323</v>
      </c>
      <c r="B13" s="7" t="s">
        <v>58</v>
      </c>
      <c r="C13" s="3" t="s">
        <v>59</v>
      </c>
      <c r="D13" s="10" t="s">
        <v>60</v>
      </c>
      <c r="E13" s="8" t="s">
        <v>174</v>
      </c>
      <c r="F13" s="28" t="s">
        <v>57</v>
      </c>
      <c r="G13" s="4">
        <v>500</v>
      </c>
      <c r="H13" s="112">
        <f>G13*0.09</f>
        <v>45</v>
      </c>
    </row>
    <row r="14" spans="1:8" s="2" customFormat="1" x14ac:dyDescent="0.25">
      <c r="A14" s="125">
        <v>45329</v>
      </c>
      <c r="B14" s="7" t="s">
        <v>61</v>
      </c>
      <c r="C14" s="3" t="s">
        <v>62</v>
      </c>
      <c r="D14" s="10" t="s">
        <v>63</v>
      </c>
      <c r="E14" s="8" t="s">
        <v>64</v>
      </c>
      <c r="F14" s="28" t="s">
        <v>65</v>
      </c>
      <c r="G14" s="4">
        <v>40000</v>
      </c>
      <c r="H14" s="112">
        <f>G14*0.09</f>
        <v>3600</v>
      </c>
    </row>
    <row r="15" spans="1:8" s="2" customFormat="1" x14ac:dyDescent="0.25">
      <c r="A15" s="55"/>
      <c r="B15" s="15"/>
      <c r="C15" s="16"/>
      <c r="D15" s="17"/>
      <c r="E15" s="129">
        <v>45323</v>
      </c>
      <c r="F15" s="14"/>
      <c r="G15" s="18">
        <f>SUM(G13:G14)</f>
        <v>40500</v>
      </c>
      <c r="H15" s="56">
        <f>SUM(H13:H14)</f>
        <v>3645</v>
      </c>
    </row>
    <row r="16" spans="1:8" s="2" customFormat="1" x14ac:dyDescent="0.25">
      <c r="A16" s="57"/>
      <c r="B16" s="7"/>
      <c r="C16" s="3"/>
      <c r="D16" s="10"/>
      <c r="E16" s="8"/>
      <c r="F16" s="8"/>
      <c r="G16" s="4"/>
      <c r="H16" s="54"/>
    </row>
    <row r="17" spans="1:10" s="2" customFormat="1" x14ac:dyDescent="0.25">
      <c r="A17" s="125">
        <v>45380</v>
      </c>
      <c r="B17" s="7" t="s">
        <v>66</v>
      </c>
      <c r="C17" s="3" t="s">
        <v>67</v>
      </c>
      <c r="D17" s="10" t="s">
        <v>68</v>
      </c>
      <c r="E17" s="8" t="s">
        <v>69</v>
      </c>
      <c r="F17" s="28" t="s">
        <v>57</v>
      </c>
      <c r="G17" s="4">
        <v>1200</v>
      </c>
      <c r="H17" s="112">
        <v>0</v>
      </c>
    </row>
    <row r="18" spans="1:10" s="2" customFormat="1" x14ac:dyDescent="0.25">
      <c r="A18" s="125">
        <v>45380</v>
      </c>
      <c r="B18" s="7" t="s">
        <v>70</v>
      </c>
      <c r="C18" s="3" t="s">
        <v>67</v>
      </c>
      <c r="D18" s="10" t="s">
        <v>68</v>
      </c>
      <c r="E18" s="8" t="s">
        <v>71</v>
      </c>
      <c r="F18" s="28" t="s">
        <v>57</v>
      </c>
      <c r="G18" s="4">
        <v>-100</v>
      </c>
      <c r="H18" s="112">
        <f>G18*0.09</f>
        <v>-9</v>
      </c>
    </row>
    <row r="19" spans="1:10" s="2" customFormat="1" x14ac:dyDescent="0.25">
      <c r="A19" s="125">
        <v>45381</v>
      </c>
      <c r="B19" s="7">
        <v>5846982</v>
      </c>
      <c r="C19" s="3" t="s">
        <v>72</v>
      </c>
      <c r="D19" s="10" t="s">
        <v>73</v>
      </c>
      <c r="E19" s="8" t="s">
        <v>74</v>
      </c>
      <c r="F19" s="28" t="s">
        <v>57</v>
      </c>
      <c r="G19" s="4">
        <v>200</v>
      </c>
      <c r="H19" s="112">
        <f>G19*0.09</f>
        <v>18</v>
      </c>
    </row>
    <row r="20" spans="1:10" s="2" customFormat="1" x14ac:dyDescent="0.25">
      <c r="A20" s="55"/>
      <c r="B20" s="15"/>
      <c r="C20" s="16"/>
      <c r="D20" s="17"/>
      <c r="E20" s="129">
        <v>45352</v>
      </c>
      <c r="F20" s="14"/>
      <c r="G20" s="18">
        <f>SUM(G17:G19)</f>
        <v>1300</v>
      </c>
      <c r="H20" s="56">
        <f>SUM(H17:H19)</f>
        <v>9</v>
      </c>
    </row>
    <row r="21" spans="1:10" s="2" customFormat="1" x14ac:dyDescent="0.25">
      <c r="A21" s="57"/>
      <c r="B21" s="7"/>
      <c r="C21" s="3"/>
      <c r="D21" s="10"/>
      <c r="E21" s="8"/>
      <c r="F21" s="8"/>
      <c r="G21" s="4"/>
      <c r="H21" s="54"/>
    </row>
    <row r="22" spans="1:10" ht="15.75" thickBot="1" x14ac:dyDescent="0.3">
      <c r="A22" s="58"/>
      <c r="B22" s="5"/>
      <c r="C22" s="5"/>
      <c r="D22" s="11"/>
      <c r="E22" s="9" t="s">
        <v>18</v>
      </c>
      <c r="F22" s="9"/>
      <c r="G22" s="6">
        <f>G11+G15+G20</f>
        <v>42800</v>
      </c>
      <c r="H22" s="59">
        <f>H11+H15+H20</f>
        <v>3744</v>
      </c>
      <c r="J22" s="97"/>
    </row>
    <row r="23" spans="1:10" ht="16.5" thickTop="1" thickBot="1" x14ac:dyDescent="0.3">
      <c r="A23" s="60"/>
      <c r="B23" s="61"/>
      <c r="C23" s="61"/>
      <c r="D23" s="62"/>
      <c r="E23" s="71"/>
      <c r="F23" s="71"/>
      <c r="G23" s="63" t="s">
        <v>75</v>
      </c>
      <c r="H23" s="64" t="s">
        <v>76</v>
      </c>
    </row>
  </sheetData>
  <mergeCells count="5">
    <mergeCell ref="A1:H1"/>
    <mergeCell ref="A5:B5"/>
    <mergeCell ref="A6:B6"/>
    <mergeCell ref="A7:B7"/>
    <mergeCell ref="A3:H3"/>
  </mergeCells>
  <pageMargins left="0.45" right="0.45" top="0.25" bottom="0.25" header="0.3" footer="0.3"/>
  <headerFooter>
    <oddFooter>&amp;R&amp;9Taxable Purchases (Local) Listing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0"/>
  <sheetViews>
    <sheetView workbookViewId="0">
      <selection activeCell="G16" sqref="G16"/>
    </sheetView>
  </sheetViews>
  <sheetFormatPr defaultRowHeight="15" x14ac:dyDescent="0.25"/>
  <cols>
    <col min="1" max="1" width="11.28515625" customWidth="1"/>
    <col min="2" max="2" width="17.7109375" bestFit="1" customWidth="1"/>
    <col min="3" max="3" width="29" customWidth="1"/>
    <col min="4" max="4" width="30.28515625" customWidth="1"/>
    <col min="5" max="5" width="13.7109375" customWidth="1"/>
    <col min="6" max="6" width="13" customWidth="1"/>
    <col min="7" max="7" width="12.5703125" customWidth="1"/>
  </cols>
  <sheetData>
    <row r="1" spans="1:8" ht="21" x14ac:dyDescent="0.35">
      <c r="A1" s="140" t="s">
        <v>77</v>
      </c>
      <c r="B1" s="140"/>
      <c r="C1" s="140"/>
      <c r="D1" s="140"/>
      <c r="E1" s="140"/>
      <c r="F1" s="140"/>
      <c r="G1" s="140"/>
      <c r="H1" s="65"/>
    </row>
    <row r="3" spans="1:8" s="43" customFormat="1" ht="45" customHeight="1" x14ac:dyDescent="0.25">
      <c r="A3" s="141" t="s">
        <v>170</v>
      </c>
      <c r="B3" s="141"/>
      <c r="C3" s="141"/>
      <c r="D3" s="141"/>
      <c r="E3" s="141"/>
      <c r="F3" s="141"/>
      <c r="G3" s="141"/>
    </row>
    <row r="5" spans="1:8" x14ac:dyDescent="0.25">
      <c r="A5" s="139" t="s">
        <v>1</v>
      </c>
      <c r="B5" s="139"/>
      <c r="C5" s="2" t="s">
        <v>2</v>
      </c>
    </row>
    <row r="6" spans="1:8" x14ac:dyDescent="0.25">
      <c r="A6" s="139" t="s">
        <v>3</v>
      </c>
      <c r="B6" s="139"/>
      <c r="C6" s="2" t="s">
        <v>4</v>
      </c>
    </row>
    <row r="7" spans="1:8" x14ac:dyDescent="0.25">
      <c r="A7" s="139" t="s">
        <v>5</v>
      </c>
      <c r="B7" s="139"/>
      <c r="C7" s="117" t="s">
        <v>178</v>
      </c>
    </row>
    <row r="8" spans="1:8" ht="15.75" thickBot="1" x14ac:dyDescent="0.3"/>
    <row r="9" spans="1:8" ht="45" x14ac:dyDescent="0.25">
      <c r="A9" s="47" t="s">
        <v>78</v>
      </c>
      <c r="B9" s="67" t="s">
        <v>79</v>
      </c>
      <c r="C9" s="72" t="s">
        <v>50</v>
      </c>
      <c r="D9" s="50" t="s">
        <v>80</v>
      </c>
      <c r="E9" s="51" t="s">
        <v>53</v>
      </c>
      <c r="F9" s="51" t="s">
        <v>81</v>
      </c>
      <c r="G9" s="52" t="s">
        <v>82</v>
      </c>
    </row>
    <row r="10" spans="1:8" s="2" customFormat="1" x14ac:dyDescent="0.25">
      <c r="A10" s="123">
        <v>45311</v>
      </c>
      <c r="B10" s="26" t="s">
        <v>83</v>
      </c>
      <c r="C10" s="2" t="s">
        <v>84</v>
      </c>
      <c r="D10" s="20" t="s">
        <v>85</v>
      </c>
      <c r="E10" s="28" t="s">
        <v>65</v>
      </c>
      <c r="F10" s="4">
        <v>20000</v>
      </c>
      <c r="G10" s="112">
        <f>F10*0.09</f>
        <v>1800</v>
      </c>
    </row>
    <row r="11" spans="1:8" s="2" customFormat="1" x14ac:dyDescent="0.25">
      <c r="A11" s="55"/>
      <c r="B11" s="17"/>
      <c r="C11" s="24"/>
      <c r="D11" s="126">
        <v>45292</v>
      </c>
      <c r="E11" s="14"/>
      <c r="F11" s="18">
        <f>SUM(F10:F10)</f>
        <v>20000</v>
      </c>
      <c r="G11" s="56">
        <f>SUM(G10:G10)</f>
        <v>1800</v>
      </c>
    </row>
    <row r="12" spans="1:8" s="2" customFormat="1" x14ac:dyDescent="0.25">
      <c r="A12" s="53"/>
      <c r="B12" s="10"/>
      <c r="D12" s="21"/>
      <c r="E12" s="13"/>
      <c r="F12" s="4"/>
      <c r="G12" s="54"/>
    </row>
    <row r="13" spans="1:8" s="2" customFormat="1" x14ac:dyDescent="0.25">
      <c r="A13" s="57"/>
      <c r="B13" s="10"/>
      <c r="D13" s="20"/>
      <c r="E13" s="8"/>
      <c r="F13" s="4"/>
      <c r="G13" s="54"/>
    </row>
    <row r="14" spans="1:8" s="2" customFormat="1" x14ac:dyDescent="0.25">
      <c r="A14" s="55"/>
      <c r="B14" s="17"/>
      <c r="C14" s="24"/>
      <c r="D14" s="126">
        <v>45323</v>
      </c>
      <c r="E14" s="14"/>
      <c r="F14" s="18">
        <f>SUM(F13:F13)</f>
        <v>0</v>
      </c>
      <c r="G14" s="56">
        <f>SUM(G13:G13)</f>
        <v>0</v>
      </c>
    </row>
    <row r="15" spans="1:8" s="2" customFormat="1" x14ac:dyDescent="0.25">
      <c r="A15" s="57"/>
      <c r="B15" s="10"/>
      <c r="D15" s="20"/>
      <c r="E15" s="8"/>
      <c r="F15" s="4"/>
      <c r="G15" s="54"/>
    </row>
    <row r="16" spans="1:8" s="2" customFormat="1" x14ac:dyDescent="0.25">
      <c r="A16" s="125">
        <v>45360</v>
      </c>
      <c r="B16" s="26" t="s">
        <v>86</v>
      </c>
      <c r="C16" s="2" t="s">
        <v>87</v>
      </c>
      <c r="D16" s="20" t="s">
        <v>88</v>
      </c>
      <c r="E16" s="28" t="s">
        <v>65</v>
      </c>
      <c r="F16" s="4">
        <v>200</v>
      </c>
      <c r="G16" s="112">
        <f>F16*0.09</f>
        <v>18</v>
      </c>
    </row>
    <row r="17" spans="1:7" s="2" customFormat="1" x14ac:dyDescent="0.25">
      <c r="A17" s="55"/>
      <c r="B17" s="17"/>
      <c r="C17" s="24"/>
      <c r="D17" s="126">
        <v>45352</v>
      </c>
      <c r="E17" s="14"/>
      <c r="F17" s="18">
        <f>SUM(F16:F16)</f>
        <v>200</v>
      </c>
      <c r="G17" s="56">
        <f>SUM(G16:G16)</f>
        <v>18</v>
      </c>
    </row>
    <row r="18" spans="1:7" s="2" customFormat="1" x14ac:dyDescent="0.25">
      <c r="A18" s="57"/>
      <c r="B18" s="10"/>
      <c r="D18" s="20"/>
      <c r="E18" s="8"/>
      <c r="F18" s="4"/>
      <c r="G18" s="54"/>
    </row>
    <row r="19" spans="1:7" ht="15.75" thickBot="1" x14ac:dyDescent="0.3">
      <c r="A19" s="58"/>
      <c r="B19" s="11"/>
      <c r="D19" s="23" t="s">
        <v>18</v>
      </c>
      <c r="E19" s="9"/>
      <c r="F19" s="6">
        <f>F11+F14+F17</f>
        <v>20200</v>
      </c>
      <c r="G19" s="59">
        <f>G11+G14+G17</f>
        <v>1818</v>
      </c>
    </row>
    <row r="20" spans="1:7" ht="16.5" thickTop="1" thickBot="1" x14ac:dyDescent="0.3">
      <c r="A20" s="60"/>
      <c r="B20" s="62"/>
      <c r="C20" s="73"/>
      <c r="D20" s="62"/>
      <c r="E20" s="71"/>
      <c r="F20" s="63" t="s">
        <v>75</v>
      </c>
      <c r="G20" s="64" t="s">
        <v>76</v>
      </c>
    </row>
  </sheetData>
  <mergeCells count="5">
    <mergeCell ref="A1:G1"/>
    <mergeCell ref="A5:B5"/>
    <mergeCell ref="A6:B6"/>
    <mergeCell ref="A7:B7"/>
    <mergeCell ref="A3:G3"/>
  </mergeCells>
  <pageMargins left="0.45" right="0.45" top="0.25" bottom="0.25" header="0.3" footer="0.3"/>
  <headerFooter>
    <oddFooter>&amp;R&amp;9Taxable Purchases (Imports) Listing
Page &amp;P of &amp;N</oddFooter>
  </headerFooter>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03k24J+WSFtnFhnxp317iV4OG1mhVay9/k85i6EiIBI=</DigestValue>
    </Reference>
    <Reference Type="http://www.w3.org/2000/09/xmldsig#Object" URI="#idOfficeObject">
      <DigestMethod Algorithm="http://www.w3.org/2001/04/xmlenc#sha256"/>
      <DigestValue>X6/WmEUdM5NUr1UPMxJLNnuGuHarqHzHQm9hvk0HqkM=</DigestValue>
    </Reference>
    <Reference Type="http://uri.etsi.org/01903#SignedProperties" URI="#idSignedProperties">
      <Transforms>
        <Transform Algorithm="http://www.w3.org/TR/2001/REC-xml-c14n-20010315"/>
      </Transforms>
      <DigestMethod Algorithm="http://www.w3.org/2001/04/xmlenc#sha256"/>
      <DigestValue>BBYg3+aS1T0tFutkHGv4qcPuv7UisdtC3GFfUYcQTC4=</DigestValue>
    </Reference>
  </SignedInfo>
  <SignatureValue>C0gwYLftD3/4eFJJQncX3sCJXx3/duqN84MeixpOuryptlTSxXzFE2CCWNrqkShskR/0tpyTLGZk
y52ijYlWqhvpb1NPLVTVxBhBtUqSUO1CR11gRLoyWDiEMArxPIgSRH0F9h0Fr9wu9ZdHR4t4gntD
VPh15Yc9MKutzKbf2viGFXHxRO1JWJs+8HyvQzs8JFONnK1i224KOvqmWyPHQRtDVrt0YAQ83n5G
O3gD+HEPvxx7neP1GVzYKstvVzVhS8Q8tcEVkX7PdL2EFnO4rp3r/uhy8pOBHbmDMMoRAUEvIxIP
4P6EEk4Ch60YRjwiMJzKmjn9gM8ACN0aQ0o/8g==</SignatureValue>
  <KeyInfo>
    <X509Data>
      <X509Certificate>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B2IT0ZziLfSjoWJpUjyqx3hUFX4nbd9UoSekRSlkdkYQQoAEimymv+EM9i3Ujr4x5xoNLeyjmABCAH3ATCpZ/9o1HKNQxJ1CoczHyssRcXoP5R9LOMGuaCNaOZ32ONsaFLWah3YFGF72QVq8+k131zrRB937I1piytcHZGGXy9NT/ZSXhnaP65zDknoWJXSXQLa/S5g50RuBIKBSfcq5dcKJS8XFlIjBzd0O9fNVXYEJ8Xvg5hLbacQk26nzrb+BN3NeOy5BuzXSCAMzRpZ+3NNabb07Z1LA7ZG+U9/84yOXjkCAwEAAaOCAcQwggHAMAwGA1UdEwEB/wQCMAAwHQYDVR0OBBYEFMqkECLULGw9xDKaRO76EXMjWETQ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QQmlolSIVWTHVFyU5wbXAKWFF8c/dXqiuaiATJWLNFX4P8oPzKXXXlLLz1Sof5k6aWzFntCJ8Vf1JeQmeU2ohrpC8Ydiy7p3ii6alhogmnsm01NAGtDRQ05coTJKgGRF4UOSKmKflO+QgmbYsx65SFQNjgyNuXbhdCfQfcgQUosUCFiw6JzP/kFxZWfEmzhQnGqbYE/bvECcFZUjAmStdDeqrZNc4BnCYf41nf+/jj1joN614AFNHcHvH9ulxKQlSkelQVo+IvvsaucrouaW4zecjLAKIqOUnZHP79l0pAnjSD3VAQCsnLJsbs13rg42Ug0vWN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/BAsABePOyc0QVP9GDepj6JmJZotQjlisura6gv8UrM=</DigestValue>
      </Reference>
      <Reference URI="/xl/sharedStrings.xml?ContentType=application/vnd.openxmlformats-officedocument.spreadsheetml.sharedStrings+xml">
        <DigestMethod Algorithm="http://www.w3.org/2001/04/xmlenc#sha256"/>
        <DigestValue>1nHILwtn27yWtuXAQHZQKubHPOI+54pLf/MXmldVsEQ=</DigestValue>
      </Reference>
      <Reference URI="/xl/styles.xml?ContentType=application/vnd.openxmlformats-officedocument.spreadsheetml.styles+xml">
        <DigestMethod Algorithm="http://www.w3.org/2001/04/xmlenc#sha256"/>
        <DigestValue>P5t0XeIS+zgnsdlOdhloUaofTYIvGU3x4d3DY3KcdJg=</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olzg/7KqLstyTjxELRRhP3dmmSQoVdy7vFpnqUXTaYI=</DigestValue>
      </Reference>
      <Reference URI="/xl/worksheets/sheet1.xml?ContentType=application/vnd.openxmlformats-officedocument.spreadsheetml.worksheet+xml">
        <DigestMethod Algorithm="http://www.w3.org/2001/04/xmlenc#sha256"/>
        <DigestValue>g6IYnOqY5ptccGAqHu0O1z6WkPwqTTbnXa7QoLP839k=</DigestValue>
      </Reference>
      <Reference URI="/xl/worksheets/sheet10.xml?ContentType=application/vnd.openxmlformats-officedocument.spreadsheetml.worksheet+xml">
        <DigestMethod Algorithm="http://www.w3.org/2001/04/xmlenc#sha256"/>
        <DigestValue>5zUaMXz2tKuWGY/XQTr69FTR2XD0CLC/2YmrwocnGqU=</DigestValue>
      </Reference>
      <Reference URI="/xl/worksheets/sheet11.xml?ContentType=application/vnd.openxmlformats-officedocument.spreadsheetml.worksheet+xml">
        <DigestMethod Algorithm="http://www.w3.org/2001/04/xmlenc#sha256"/>
        <DigestValue>EEuGlOD7p1yRaKAmi/aZCueqrj2dSyb0e8+oUx+FTDk=</DigestValue>
      </Reference>
      <Reference URI="/xl/worksheets/sheet12.xml?ContentType=application/vnd.openxmlformats-officedocument.spreadsheetml.worksheet+xml">
        <DigestMethod Algorithm="http://www.w3.org/2001/04/xmlenc#sha256"/>
        <DigestValue>5WPt/pr6H06AcR79DU47ouVEERlVhQOBhNQCctDv4Ds=</DigestValue>
      </Reference>
      <Reference URI="/xl/worksheets/sheet13.xml?ContentType=application/vnd.openxmlformats-officedocument.spreadsheetml.worksheet+xml">
        <DigestMethod Algorithm="http://www.w3.org/2001/04/xmlenc#sha256"/>
        <DigestValue>cUDmVGA0McvFaJDh1QvEz7fTR0zus/xxSsmCrnW1QWs=</DigestValue>
      </Reference>
      <Reference URI="/xl/worksheets/sheet2.xml?ContentType=application/vnd.openxmlformats-officedocument.spreadsheetml.worksheet+xml">
        <DigestMethod Algorithm="http://www.w3.org/2001/04/xmlenc#sha256"/>
        <DigestValue>PxeuPJsNtI1fWRSDNcLnMNDpCNnKBGAF6WPySisRv+c=</DigestValue>
      </Reference>
      <Reference URI="/xl/worksheets/sheet3.xml?ContentType=application/vnd.openxmlformats-officedocument.spreadsheetml.worksheet+xml">
        <DigestMethod Algorithm="http://www.w3.org/2001/04/xmlenc#sha256"/>
        <DigestValue>I66S6qx3zp/CQ0BfKM3fRLVeh4wpnCrf6PHFELuIszs=</DigestValue>
      </Reference>
      <Reference URI="/xl/worksheets/sheet4.xml?ContentType=application/vnd.openxmlformats-officedocument.spreadsheetml.worksheet+xml">
        <DigestMethod Algorithm="http://www.w3.org/2001/04/xmlenc#sha256"/>
        <DigestValue>ARNcAjJD3iQ/94KU0JpSVd99e70L3tlcehCPymAr7Z0=</DigestValue>
      </Reference>
      <Reference URI="/xl/worksheets/sheet5.xml?ContentType=application/vnd.openxmlformats-officedocument.spreadsheetml.worksheet+xml">
        <DigestMethod Algorithm="http://www.w3.org/2001/04/xmlenc#sha256"/>
        <DigestValue>Jb+Ts7vEBL2Z4hwAD+ofdpZ7YryjQDFjzQyVFt6PR28=</DigestValue>
      </Reference>
      <Reference URI="/xl/worksheets/sheet6.xml?ContentType=application/vnd.openxmlformats-officedocument.spreadsheetml.worksheet+xml">
        <DigestMethod Algorithm="http://www.w3.org/2001/04/xmlenc#sha256"/>
        <DigestValue>j0WFJBDKKbQwj9ez557+a1H7dhf1uD07OIsKaHaBdXI=</DigestValue>
      </Reference>
      <Reference URI="/xl/worksheets/sheet7.xml?ContentType=application/vnd.openxmlformats-officedocument.spreadsheetml.worksheet+xml">
        <DigestMethod Algorithm="http://www.w3.org/2001/04/xmlenc#sha256"/>
        <DigestValue>WdjEJB+5a5gm4DOSr3c6jy7J94Cw2/5BWhZ4Uz8fiwQ=</DigestValue>
      </Reference>
      <Reference URI="/xl/worksheets/sheet8.xml?ContentType=application/vnd.openxmlformats-officedocument.spreadsheetml.worksheet+xml">
        <DigestMethod Algorithm="http://www.w3.org/2001/04/xmlenc#sha256"/>
        <DigestValue>fd3gXFiYL/1uXXj9QanrqpnedFOAympQoLyDqagA4OE=</DigestValue>
      </Reference>
      <Reference URI="/xl/worksheets/sheet9.xml?ContentType=application/vnd.openxmlformats-officedocument.spreadsheetml.worksheet+xml">
        <DigestMethod Algorithm="http://www.w3.org/2001/04/xmlenc#sha256"/>
        <DigestValue>xj7jX11iWTe52WMAI9AQjn22AK8nRVueC0Qy6unuRPk=</DigestValue>
      </Reference>
    </Manifest>
    <SignatureProperties>
      <SignatureProperty Id="idSignatureTime" Target="#idPackageSignature">
        <mdssi:SignatureTime xmlns:mdssi="http://schemas.openxmlformats.org/package/2006/digital-signature">
          <mdssi:Format>YYYY-MM-DDThh:mm:ssTZD</mdssi:Format>
          <mdssi:Value>2024-05-09T06:13:03Z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16.0.10409/14</OfficeVersion>
          <ApplicationVersion>16.0.10409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2024-05-09T06:13:03Z</xd:SigningTime>
          <xd:SigningCertificate>
            <xd:Cert>
              <xd:CertDigest>
                <DigestMethod Algorithm="http://www.w3.org/2001/04/xmlenc#sha256"/>
                <DigestValue>auWX4nO8wk/dOiULNczZYkBlZznaX5OlRvZ+GbifoZw=</DigestValue>
              </xd:CertDigest>
              <xd:IssuerSerial>
                <X509IssuerName>CN=Entrust Class 3 Client CA - SHA256, OU="(c) 2015 Entrust, Inc. - for authorized use only", OU=See www.entrust.net/legal-terms, O="Entrust, Inc.", C=US</X509IssuerName>
                <X509SerialNumber>31157189006487251840453814840174077808</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1 6 " ? > < D a t a M a s h u p   x m l n s = " h t t p : / / s c h e m a s . m i c r o s o f t . c o m / D a t a M a s h u p " > A A A A A B Q D A A B Q S w M E F A A C A A g A 0 H p K V b 0 3 G R G k A A A A 9 g A A A B I A H A B D b 2 5 m a W c v U G F j a 2 F n Z S 5 4 b W w g o h g A K K A U A A A A A A A A A A A A A A A A A A A A A A A A A A A A h Y + x D o I w F E V / h X S n L X X Q k E c Z H F w k M S E x r g 1 U a I S H o c X y b w 5 + k r 8 g R l E 3 x 3 v u G e 6 9 X 2 + Q j m 0 T X H R v T Y c J i S g n g c a i K w 1 W C R n c M V y R V M J O F S d V 6 W C S 0 c a j L R N S O 3 e O G f P e U 7 + g X V 8 x w X n E D t k 2 L 2 r d K v K R z X 8 5 N G i d w k I T C f v X G C l o x J d U 8 G k T s B l C Z v A r i K l 7 t j 8 Q 1 k P j h l 5 L j W G + A T Z H Y O 8 P 8 g F Q S w M E F A A C A A g A 0 H p K 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B 6 S l U o i k e 4 D g A A A B E A A A A T A B w A R m 9 y b X V s Y X M v U 2 V j d G l v b j E u b S C i G A A o o B Q A A A A A A A A A A A A A A A A A A A A A A A A A A A A r T k 0 u y c z P U w i G 0 I b W A F B L A Q I t A B Q A A g A I A N B 6 S l W 9 N x k R p A A A A P Y A A A A S A A A A A A A A A A A A A A A A A A A A A A B D b 2 5 m a W c v U G F j a 2 F n Z S 5 4 b W x Q S w E C L Q A U A A I A C A D Q e k p V D 8 r p q 6 Q A A A D p A A A A E w A A A A A A A A A A A A A A A A D w A A A A W 0 N v b n R l b n R f V H l w Z X N d L n h t b F B L A Q I t A B Q A A g A I A N B 6 S l 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Y b h a p a V B F R 5 D U b c G A j e U E A A A A A A I A A A A A A A N m A A D A A A A A E A A A A A 2 p 1 S B + C q F 0 a a H c a B w 0 U S k A A A A A B I A A A K A A A A A Q A A A A g R q r T U y J c j V 9 z C l 1 S w P l r V A A A A D w U E 9 c w f P I W B g v + V C B h q k 4 c S 6 m V T Y 0 y K O E P b Q i t E i n B k g z 0 E L 9 J Y I M 4 X u V w Z a R V d / P v o P 1 K N 4 t Z 7 X e 9 H g 1 K o r i u l o e 6 S b G f 0 r N h r s w g K h G c x Q A A A D a V v Q g 7 4 u n 3 B B x q w W O E 2 f W i K o M A 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2115F81FEBBD34E8D74DDB108552F6E" ma:contentTypeVersion="3" ma:contentTypeDescription="Create a new document." ma:contentTypeScope="" ma:versionID="1de7f0474d3924f2c6d15eaba01dee7f">
  <xsd:schema xmlns:xsd="http://www.w3.org/2001/XMLSchema" xmlns:xs="http://www.w3.org/2001/XMLSchema" xmlns:p="http://schemas.microsoft.com/office/2006/metadata/properties" xmlns:ns2="1b1de938-5bb5-4b65-8133-1128415929f2" targetNamespace="http://schemas.microsoft.com/office/2006/metadata/properties" ma:root="true" ma:fieldsID="5533d9067f55a457fb1ac60e9e423c81" ns2:_="">
    <xsd:import namespace="1b1de938-5bb5-4b65-8133-1128415929f2"/>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de938-5bb5-4b65-8133-1128415929f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F25B8B-1E50-42E1-8C07-F555D2C7B202}">
  <ds:schemaRefs>
    <ds:schemaRef ds:uri="http://schemas.microsoft.com/sharepoint/events"/>
  </ds:schemaRefs>
</ds:datastoreItem>
</file>

<file path=customXml/itemProps2.xml><?xml version="1.0" encoding="utf-8"?>
<ds:datastoreItem xmlns:ds="http://schemas.openxmlformats.org/officeDocument/2006/customXml" ds:itemID="{518471D0-D029-489D-B7BF-F0BD0AF85EE9}">
  <ds:schemaRefs>
    <ds:schemaRef ds:uri="http://schemas.microsoft.com/DataMashup"/>
  </ds:schemaRefs>
</ds:datastoreItem>
</file>

<file path=customXml/itemProps3.xml><?xml version="1.0" encoding="utf-8"?>
<ds:datastoreItem xmlns:ds="http://schemas.openxmlformats.org/officeDocument/2006/customXml" ds:itemID="{15E4BDDB-C7F9-4537-9C2E-3674B5CAA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de938-5bb5-4b65-8133-112841592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EFF2FAE-B1E3-453A-BE7E-0E655DFDA88F}">
  <ds:schemaRefs>
    <ds:schemaRef ds:uri="1b1de938-5bb5-4b65-8133-1128415929f2"/>
    <ds:schemaRef ds:uri="http://schemas.microsoft.com/office/2006/metadata/properties"/>
    <ds:schemaRef ds:uri="http://schemas.microsoft.com/office/infopath/2007/PartnerControl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customXml/itemProps5.xml><?xml version="1.0" encoding="utf-8"?>
<ds:datastoreItem xmlns:ds="http://schemas.openxmlformats.org/officeDocument/2006/customXml" ds:itemID="{67289A00-9D99-4F64-8BCA-5BB1F0F870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 SR Supplies (SS)</vt:lpstr>
      <vt:lpstr> SRSS of EMO- RS (Box 15) </vt:lpstr>
      <vt:lpstr> SRSS of EMO-LVG (Box 16)  </vt:lpstr>
      <vt:lpstr> SRSS of LVG (Box 17)</vt:lpstr>
      <vt:lpstr>ZR Supplies</vt:lpstr>
      <vt:lpstr>OSS Supplies</vt:lpstr>
      <vt:lpstr>Exempt Supplies</vt:lpstr>
      <vt:lpstr>Tax. Purch. (Purchases)</vt:lpstr>
      <vt:lpstr>Tax. Purch. (lmports-GST Paid)</vt:lpstr>
      <vt:lpstr>Tax.Pur.(Imports-GST Suspended)</vt:lpstr>
      <vt:lpstr>Tax. Pur. (Import-GST Deferred)</vt:lpstr>
      <vt:lpstr>Bad Debt Relief Claim</vt:lpstr>
      <vt:lpstr>Tourist Refund Scheme Claim</vt:lpstr>
      <vt:lpstr>' SR Supplies (SS)'!Print_Titles</vt:lpstr>
      <vt:lpstr>' SRSS of EMO- RS (Box 15) '!Print_Titles</vt:lpstr>
      <vt:lpstr>' SRSS of EMO-LVG (Box 16)  '!Print_Titles</vt:lpstr>
      <vt:lpstr>' SRSS of LVG (Box 17)'!Print_Titles</vt:lpstr>
      <vt:lpstr>'Bad Debt Relief Claim'!Print_Titles</vt:lpstr>
      <vt:lpstr>'Exempt Supplies'!Print_Titles</vt:lpstr>
      <vt:lpstr>'OSS Supplies'!Print_Titles</vt:lpstr>
      <vt:lpstr>'Tax. Pur. (Import-GST Deferred)'!Print_Titles</vt:lpstr>
      <vt:lpstr>'Tax. Purch. (lmports-GST Paid)'!Print_Titles</vt:lpstr>
      <vt:lpstr>'Tax. Purch. (Purchases)'!Print_Titles</vt:lpstr>
      <vt:lpstr>'Tax.Pur.(Imports-GST Suspended)'!Print_Titles</vt:lpstr>
      <vt:lpstr>'Tourist Refund Scheme Claim'!Print_Titles</vt:lpstr>
      <vt:lpstr>'ZR Supplies'!Print_Titles</vt:lpstr>
    </vt:vector>
  </TitlesOfParts>
  <Manager/>
  <Company>IRAS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irasuser</dc:creator>
  <cp:keywords/>
  <dc:description/>
  <cp:lastModifiedBy>IRASUser</cp:lastModifiedBy>
  <cp:revision/>
  <dcterms:created xsi:type="dcterms:W3CDTF">2009-11-12T04:55:20Z</dcterms:created>
  <dcterms:modified xsi:type="dcterms:W3CDTF">2024-05-09T06:12:41Z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3db910-0838-4c35-bb3a-1ee21aa199ac_Enabled">
    <vt:lpwstr>true</vt:lpwstr>
  </property>
  <property fmtid="{D5CDD505-2E9C-101B-9397-08002B2CF9AE}" pid="3" name="MSIP_Label_153db910-0838-4c35-bb3a-1ee21aa199ac_SetDate">
    <vt:lpwstr>2022-05-19T06:51:12Z</vt:lpwstr>
  </property>
  <property fmtid="{D5CDD505-2E9C-101B-9397-08002B2CF9AE}" pid="4" name="MSIP_Label_153db910-0838-4c35-bb3a-1ee21aa199ac_Method">
    <vt:lpwstr>Privileged</vt:lpwstr>
  </property>
  <property fmtid="{D5CDD505-2E9C-101B-9397-08002B2CF9AE}" pid="5" name="MSIP_Label_153db910-0838-4c35-bb3a-1ee21aa199ac_Name">
    <vt:lpwstr>Sensitive Normal</vt:lpwstr>
  </property>
  <property fmtid="{D5CDD505-2E9C-101B-9397-08002B2CF9AE}" pid="6" name="MSIP_Label_153db910-0838-4c35-bb3a-1ee21aa199ac_SiteId">
    <vt:lpwstr>0b11c524-9a1c-4e1b-84cb-6336aefc2243</vt:lpwstr>
  </property>
  <property fmtid="{D5CDD505-2E9C-101B-9397-08002B2CF9AE}" pid="7" name="MSIP_Label_153db910-0838-4c35-bb3a-1ee21aa199ac_ActionId">
    <vt:lpwstr>4c758e4d-1797-4009-a4e8-69982dcab30f</vt:lpwstr>
  </property>
  <property fmtid="{D5CDD505-2E9C-101B-9397-08002B2CF9AE}" pid="8" name="MSIP_Label_153db910-0838-4c35-bb3a-1ee21aa199ac_ContentBits">
    <vt:lpwstr>0</vt:lpwstr>
  </property>
  <property fmtid="{D5CDD505-2E9C-101B-9397-08002B2CF9AE}" pid="9" name="ContentTypeId">
    <vt:lpwstr>0x01010042115F81FEBBD34E8D74DDB108552F6E</vt:lpwstr>
  </property>
</Properties>
</file>